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defaultThemeVersion="124226"/>
  <mc:AlternateContent xmlns:mc="http://schemas.openxmlformats.org/markup-compatibility/2006">
    <mc:Choice Requires="x15">
      <x15ac:absPath xmlns:x15ac="http://schemas.microsoft.com/office/spreadsheetml/2010/11/ac" url="E:\disco d\SECRETARIA - 2025\"/>
    </mc:Choice>
  </mc:AlternateContent>
  <xr:revisionPtr revIDLastSave="0" documentId="8_{552A32B8-D4A2-4048-B693-53CCF724D6EE}" xr6:coauthVersionLast="47" xr6:coauthVersionMax="47" xr10:uidLastSave="{00000000-0000-0000-0000-000000000000}"/>
  <bookViews>
    <workbookView xWindow="-120" yWindow="-120" windowWidth="29040" windowHeight="15840" tabRatio="892" firstSheet="49" activeTab="49" xr2:uid="{00000000-000D-0000-FFFF-FFFF00000000}"/>
  </bookViews>
  <sheets>
    <sheet name="AIRE HECTOR" sheetId="59" r:id="rId1"/>
    <sheet name="ALARCON MARTHA" sheetId="15" r:id="rId2"/>
    <sheet name="ALVARO GUSTAVO" sheetId="112" state="hidden" r:id="rId3"/>
    <sheet name="ALVAREZ EDGAR" sheetId="16" r:id="rId4"/>
    <sheet name="ALVAREZ FLORENCIA" sheetId="152" r:id="rId5"/>
    <sheet name="ANCHAYA ABEL" sheetId="108" r:id="rId6"/>
    <sheet name="ARMESTAR JUANA " sheetId="119" r:id="rId7"/>
    <sheet name="AYALA MARLENE" sheetId="61" r:id="rId8"/>
    <sheet name="ARREDONDO GLADYS" sheetId="19" r:id="rId9"/>
    <sheet name="AVILA ROSA" sheetId="75" r:id="rId10"/>
    <sheet name="AYALA HILARY" sheetId="133" state="hidden" r:id="rId11"/>
    <sheet name="AZURZA DAYSI" sheetId="41" r:id="rId12"/>
    <sheet name="BENITES ERIKA" sheetId="20" r:id="rId13"/>
    <sheet name="BELLIDO ZENAIDA" sheetId="21" r:id="rId14"/>
    <sheet name="BURGA ELMER" sheetId="91" r:id="rId15"/>
    <sheet name="BUSTAMANTE GRACIELA" sheetId="120" r:id="rId16"/>
    <sheet name="CAHUANA ALEX" sheetId="103" r:id="rId17"/>
    <sheet name="ATO MARIA" sheetId="130" state="hidden" r:id="rId18"/>
    <sheet name="CLAROS SANTOS" sheetId="147" r:id="rId19"/>
    <sheet name="CALLIROS FIORELLA" sheetId="146" state="hidden" r:id="rId20"/>
    <sheet name="CARRASCO MERY" sheetId="43" r:id="rId21"/>
    <sheet name="CASTRO CONSUELO" sheetId="55" r:id="rId22"/>
    <sheet name="CASTILLO ASAEL" sheetId="64" r:id="rId23"/>
    <sheet name="CAYO BASILIO" sheetId="63" r:id="rId24"/>
    <sheet name="CCENCHO DAVID" sheetId="25" r:id="rId25"/>
    <sheet name="CERDAN MARIA" sheetId="26" r:id="rId26"/>
    <sheet name="CERRON OBDULIA" sheetId="124" r:id="rId27"/>
    <sheet name="CERVANTES CARLOS" sheetId="102" r:id="rId28"/>
    <sheet name="CHAMBI SIMONA" sheetId="27" r:id="rId29"/>
    <sheet name="CHOQUEHUANCA HUAMAN DERSE" sheetId="99" r:id="rId30"/>
    <sheet name="COLINA SIRLEY" sheetId="136" r:id="rId31"/>
    <sheet name="CONDORI LIDIA" sheetId="98" r:id="rId32"/>
    <sheet name="CUNIAS MARIELA" sheetId="151" r:id="rId33"/>
    <sheet name="DAVILA YESENIA" sheetId="31" r:id="rId34"/>
    <sheet name="DURAND BLANCA" sheetId="34" r:id="rId35"/>
    <sheet name="ENCARNACION GLADYS" sheetId="135" r:id="rId36"/>
    <sheet name="ESPARTA JULIO" sheetId="92" r:id="rId37"/>
    <sheet name="FERREYRA TANIA" sheetId="145" r:id="rId38"/>
    <sheet name="FLORES DOMINICA" sheetId="138" r:id="rId39"/>
    <sheet name="FUENTES VANESSA" sheetId="140" state="hidden" r:id="rId40"/>
    <sheet name="GARCIA CLEMENCIA" sheetId="37" r:id="rId41"/>
    <sheet name="GOMERO MARGARITA" sheetId="69" r:id="rId42"/>
    <sheet name="GOMEZ MARIBEL" sheetId="141" r:id="rId43"/>
    <sheet name="HERRERA ROMINA" sheetId="139" r:id="rId44"/>
    <sheet name="HERRERA ELIZABETH" sheetId="40" state="hidden" r:id="rId45"/>
    <sheet name="HERNANDEZ LILIBETH" sheetId="90" r:id="rId46"/>
    <sheet name="HERRERA ORFELITA" sheetId="148" r:id="rId47"/>
    <sheet name="HUAMANI MAXIMO." sheetId="129" r:id="rId48"/>
    <sheet name="LUCIANO KARINA" sheetId="137" r:id="rId49"/>
    <sheet name="LA ROSA MARGARITA" sheetId="48" r:id="rId50"/>
    <sheet name="LAPAS MARIA" sheetId="42" r:id="rId51"/>
    <sheet name="LEON RODRIGUEZ - FUENTES" sheetId="66" r:id="rId52"/>
    <sheet name="LEONARDO ROSANA" sheetId="44" r:id="rId53"/>
    <sheet name="LEONARDO FEDERICO" sheetId="150" r:id="rId54"/>
    <sheet name="LOAYZA JOSE" sheetId="143" state="hidden" r:id="rId55"/>
    <sheet name="LOPEZ HAYDEE" sheetId="46" r:id="rId56"/>
    <sheet name="LUJAN  DEISSY" sheetId="73" state="hidden" r:id="rId57"/>
    <sheet name="FLORES WILLIAMS" sheetId="121" state="hidden" r:id="rId58"/>
    <sheet name="GONZALEZ CARMEN" sheetId="132" state="hidden" r:id="rId59"/>
    <sheet name="GONZALES ROSMARY" sheetId="115" state="hidden" r:id="rId60"/>
    <sheet name="HUAMANI MAXIMO" sheetId="101" state="hidden" r:id="rId61"/>
    <sheet name="IBARRA EMMA" sheetId="122" state="hidden" r:id="rId62"/>
    <sheet name="LUCAS  LUZ" sheetId="134" state="hidden" r:id="rId63"/>
    <sheet name="RESUMEN" sheetId="111" r:id="rId64"/>
    <sheet name="RESUMEN FALTANTE" sheetId="149" r:id="rId65"/>
  </sheets>
  <definedNames>
    <definedName name="_xlnm._FilterDatabase" localSheetId="0" hidden="1">'AIRE HECTOR'!$A$5:$I$720</definedName>
    <definedName name="_xlnm._FilterDatabase" localSheetId="1" hidden="1">'ALARCON MARTHA'!$A$5:$P$689</definedName>
    <definedName name="_xlnm._FilterDatabase" localSheetId="3" hidden="1">'ALVAREZ EDGAR'!$A$5:$Q$761</definedName>
    <definedName name="_xlnm._FilterDatabase" localSheetId="5" hidden="1">'ANCHAYA ABEL'!$A$5:$R$370</definedName>
    <definedName name="_xlnm._FilterDatabase" localSheetId="6" hidden="1">'ARMESTAR JUANA '!$A$4:$S$644</definedName>
    <definedName name="_xlnm._FilterDatabase" localSheetId="8" hidden="1">'ARREDONDO GLADYS'!$A$6:$Q$815</definedName>
    <definedName name="_xlnm._FilterDatabase" localSheetId="17" hidden="1">'ATO MARIA'!$A$4:$O$112</definedName>
    <definedName name="_xlnm._FilterDatabase" localSheetId="9" hidden="1">'AVILA ROSA'!$A$5:$G$551</definedName>
    <definedName name="_xlnm._FilterDatabase" localSheetId="10" hidden="1">'AYALA HILARY'!$A$5:$N$121</definedName>
    <definedName name="_xlnm._FilterDatabase" localSheetId="7" hidden="1">'AYALA MARLENE'!$A$5:$P$697</definedName>
    <definedName name="_xlnm._FilterDatabase" localSheetId="11" hidden="1">'AZURZA DAYSI'!$A$4:$H$903</definedName>
    <definedName name="_xlnm._FilterDatabase" localSheetId="13" hidden="1">'BELLIDO ZENAIDA'!$A$5:$O$703</definedName>
    <definedName name="_xlnm._FilterDatabase" localSheetId="12" hidden="1">'BENITES ERIKA'!$A$5:$G$890</definedName>
    <definedName name="_xlnm._FilterDatabase" localSheetId="14" hidden="1">'BURGA ELMER'!$A$5:$G$562</definedName>
    <definedName name="_xlnm._FilterDatabase" localSheetId="15" hidden="1">'BUSTAMANTE GRACIELA'!$A$5:$N$731</definedName>
    <definedName name="_xlnm._FilterDatabase" localSheetId="16" hidden="1">'CAHUANA ALEX'!$A$5:$G$345</definedName>
    <definedName name="_xlnm._FilterDatabase" localSheetId="20" hidden="1">'CARRASCO MERY'!$A$5:$H$744</definedName>
    <definedName name="_xlnm._FilterDatabase" localSheetId="22" hidden="1">'CASTILLO ASAEL'!$A$4:$R$685</definedName>
    <definedName name="_xlnm._FilterDatabase" localSheetId="21" hidden="1">'CASTRO CONSUELO'!$A$5:$G$779</definedName>
    <definedName name="_xlnm._FilterDatabase" localSheetId="23" hidden="1">'CAYO BASILIO'!$A$5:$I$306</definedName>
    <definedName name="_xlnm._FilterDatabase" localSheetId="24" hidden="1">'CCENCHO DAVID'!$A$5:$O$707</definedName>
    <definedName name="_xlnm._FilterDatabase" localSheetId="25" hidden="1">'CERDAN MARIA'!$A$5:$G$709</definedName>
    <definedName name="_xlnm._FilterDatabase" localSheetId="26" hidden="1">'CERRON OBDULIA'!$A$6:$I$109</definedName>
    <definedName name="_xlnm._FilterDatabase" localSheetId="27" hidden="1">'CERVANTES CARLOS'!$A$6:$O$334</definedName>
    <definedName name="_xlnm._FilterDatabase" localSheetId="28" hidden="1">'CHAMBI SIMONA'!$A$5:$N$686</definedName>
    <definedName name="_xlnm._FilterDatabase" localSheetId="29" hidden="1">'CHOQUEHUANCA HUAMAN DERSE'!$A$6:$O$354</definedName>
    <definedName name="_xlnm._FilterDatabase" localSheetId="18" hidden="1">'CLAROS SANTOS'!$A$5:$Q$48</definedName>
    <definedName name="_xlnm._FilterDatabase" localSheetId="30" hidden="1">'COLINA SIRLEY'!$A$4:$R$131</definedName>
    <definedName name="_xlnm._FilterDatabase" localSheetId="31" hidden="1">'CONDORI LIDIA'!$A$6:$P$457</definedName>
    <definedName name="_xlnm._FilterDatabase" localSheetId="32" hidden="1">'CUNIAS MARIELA'!$A$4:$G$4</definedName>
    <definedName name="_xlnm._FilterDatabase" localSheetId="33" hidden="1">'DAVILA YESENIA'!$A$5:$P$700</definedName>
    <definedName name="_xlnm._FilterDatabase" localSheetId="34" hidden="1">'DURAND BLANCA'!$A$5:$P$658</definedName>
    <definedName name="_xlnm._FilterDatabase" localSheetId="35" hidden="1">'ENCARNACION GLADYS'!$A$4:$P$131</definedName>
    <definedName name="_xlnm._FilterDatabase" localSheetId="36" hidden="1">'ESPARTA JULIO'!$A$6:$N$459</definedName>
    <definedName name="_xlnm._FilterDatabase" localSheetId="37" hidden="1">'FERREYRA TANIA'!$A$4:$I$38</definedName>
    <definedName name="_xlnm._FilterDatabase" localSheetId="38" hidden="1">'FLORES DOMINICA'!$A$4:$N$112</definedName>
    <definedName name="_xlnm._FilterDatabase" localSheetId="39" hidden="1">'FUENTES VANESSA'!$A$3:$O$61</definedName>
    <definedName name="_xlnm._FilterDatabase" localSheetId="40" hidden="1">'GARCIA CLEMENCIA'!$A$5:$P$737</definedName>
    <definedName name="_xlnm._FilterDatabase" localSheetId="41" hidden="1">'GOMERO MARGARITA'!$A$5:$S$726</definedName>
    <definedName name="_xlnm._FilterDatabase" localSheetId="42" hidden="1">'GOMEZ MARIBEL'!$A$4:$P$117</definedName>
    <definedName name="_xlnm._FilterDatabase" localSheetId="58" hidden="1">'GONZALEZ CARMEN'!$A$4:$T$71</definedName>
    <definedName name="_xlnm._FilterDatabase" localSheetId="45" hidden="1">'HERNANDEZ LILIBETH'!$A$6:$T$590</definedName>
    <definedName name="_xlnm._FilterDatabase" localSheetId="44" hidden="1">'HERRERA ELIZABETH'!$A$5:$G$381</definedName>
    <definedName name="_xlnm._FilterDatabase" localSheetId="46" hidden="1">'HERRERA ORFELITA'!$A$4:$K$28</definedName>
    <definedName name="_xlnm._FilterDatabase" localSheetId="43" hidden="1">'HERRERA ROMINA'!$A$4:$Q$65</definedName>
    <definedName name="_xlnm._FilterDatabase" localSheetId="60" hidden="1">'HUAMANI MAXIMO'!$A$5:$I$27</definedName>
    <definedName name="_xlnm._FilterDatabase" localSheetId="47" hidden="1">'HUAMANI MAXIMO.'!$A$5:$J$69</definedName>
    <definedName name="_xlnm._FilterDatabase" localSheetId="49" hidden="1">'LA ROSA MARGARITA'!$A$5:$O$744</definedName>
    <definedName name="_xlnm._FilterDatabase" localSheetId="50" hidden="1">'LAPAS MARIA'!$A$5:$O$678</definedName>
    <definedName name="_xlnm._FilterDatabase" localSheetId="51" hidden="1">'LEON RODRIGUEZ - FUENTES'!$A$4:$T$684</definedName>
    <definedName name="_xlnm._FilterDatabase" localSheetId="52" hidden="1">'LEONARDO ROSANA'!$A$5:$Q$730</definedName>
    <definedName name="_xlnm._FilterDatabase" localSheetId="55" hidden="1">'LOPEZ HAYDEE'!$A$5:$N$725</definedName>
    <definedName name="_xlnm._FilterDatabase" localSheetId="48" hidden="1">'LUCIANO KARINA'!$A$4:$J$39</definedName>
    <definedName name="_xlnm._FilterDatabase" localSheetId="56" hidden="1">'LUJAN  DEISSY'!$A$4:$S$535</definedName>
    <definedName name="_Hlk159238530">'CCENCHO DAVID'!$J$633</definedName>
    <definedName name="_xlnm.Print_Area" localSheetId="31">'CONDORI LIDIA'!$A$1:$I$234</definedName>
    <definedName name="_xlnm.Print_Area" localSheetId="60">'HUAMANI MAXIMO'!$A$1:$H$28</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79" i="48" l="1"/>
  <c r="G780" i="48"/>
  <c r="G781" i="48"/>
  <c r="G782" i="48"/>
  <c r="G783" i="48"/>
  <c r="G737" i="69"/>
  <c r="G738" i="69"/>
  <c r="G739" i="69"/>
  <c r="G740" i="69"/>
  <c r="G741" i="69"/>
  <c r="G742" i="69"/>
  <c r="G743" i="69"/>
  <c r="G807" i="55"/>
  <c r="G808" i="55"/>
  <c r="G809" i="55"/>
  <c r="G810" i="55"/>
  <c r="G811" i="55"/>
  <c r="G812" i="55"/>
  <c r="G813" i="55"/>
  <c r="G758" i="37"/>
  <c r="G759" i="37"/>
  <c r="G760" i="37"/>
  <c r="G761" i="37"/>
  <c r="G762" i="37"/>
  <c r="G763" i="37"/>
  <c r="G764" i="37"/>
  <c r="G765" i="37"/>
  <c r="G766" i="37"/>
  <c r="G767" i="37"/>
  <c r="G768" i="37"/>
  <c r="G769" i="37"/>
  <c r="G770" i="37"/>
  <c r="G771" i="37"/>
  <c r="G772" i="37"/>
  <c r="G773" i="37"/>
  <c r="G774" i="37"/>
  <c r="G775" i="37"/>
  <c r="G776" i="37"/>
  <c r="G777" i="37"/>
  <c r="G778" i="37"/>
  <c r="G779" i="37"/>
  <c r="G627" i="90"/>
  <c r="G628" i="90"/>
  <c r="G629" i="90"/>
  <c r="G630" i="90"/>
  <c r="G631" i="90"/>
  <c r="G632" i="90"/>
  <c r="M740" i="59"/>
  <c r="L782" i="48"/>
  <c r="M782" i="48" s="1"/>
  <c r="M490" i="92"/>
  <c r="L490" i="92"/>
  <c r="L488" i="92"/>
  <c r="G488" i="98"/>
  <c r="G489" i="98"/>
  <c r="G490" i="98"/>
  <c r="G688" i="34"/>
  <c r="G689" i="34"/>
  <c r="G690" i="34"/>
  <c r="G691" i="34"/>
  <c r="G692" i="34"/>
  <c r="G369" i="108"/>
  <c r="G370" i="108"/>
  <c r="G371" i="108"/>
  <c r="G372" i="108"/>
  <c r="G373" i="108"/>
  <c r="G703" i="27"/>
  <c r="G704" i="27"/>
  <c r="G705" i="27"/>
  <c r="G706" i="27"/>
  <c r="G707" i="27"/>
  <c r="G708" i="27"/>
  <c r="M679" i="34"/>
  <c r="G19" i="152"/>
  <c r="G20" i="152"/>
  <c r="G21" i="152"/>
  <c r="G22" i="152"/>
  <c r="G23" i="152"/>
  <c r="G24" i="152"/>
  <c r="G25" i="152"/>
  <c r="L17" i="152"/>
  <c r="M17" i="152" s="1"/>
  <c r="M491" i="98"/>
  <c r="G776" i="16"/>
  <c r="G777" i="16"/>
  <c r="G778" i="16"/>
  <c r="G779" i="16"/>
  <c r="G780" i="16"/>
  <c r="K781" i="16"/>
  <c r="L753" i="37"/>
  <c r="L754" i="37"/>
  <c r="G636" i="119"/>
  <c r="G637" i="119"/>
  <c r="G638" i="119"/>
  <c r="G639" i="119"/>
  <c r="G640" i="119"/>
  <c r="G641" i="119"/>
  <c r="G642" i="119"/>
  <c r="G643" i="119"/>
  <c r="G644" i="119"/>
  <c r="G645" i="119"/>
  <c r="G646" i="119"/>
  <c r="G647" i="119"/>
  <c r="G648" i="119"/>
  <c r="G649" i="119"/>
  <c r="G650" i="119"/>
  <c r="G651" i="119"/>
  <c r="G652" i="119"/>
  <c r="G653" i="119"/>
  <c r="G654" i="119"/>
  <c r="G655" i="119"/>
  <c r="G656" i="119"/>
  <c r="G657" i="119"/>
  <c r="G658" i="119"/>
  <c r="G659" i="119"/>
  <c r="G660" i="119"/>
  <c r="G661" i="119"/>
  <c r="G662" i="119"/>
  <c r="G663" i="119"/>
  <c r="G664" i="119"/>
  <c r="G665" i="119"/>
  <c r="G666" i="119"/>
  <c r="G667" i="119"/>
  <c r="G668" i="119"/>
  <c r="G669" i="119"/>
  <c r="G670" i="119"/>
  <c r="G671" i="119"/>
  <c r="G738" i="44"/>
  <c r="G739" i="44"/>
  <c r="G740" i="44"/>
  <c r="G741" i="44"/>
  <c r="G742" i="44"/>
  <c r="G743" i="44"/>
  <c r="G744" i="44"/>
  <c r="G745" i="44"/>
  <c r="G746" i="44"/>
  <c r="G747" i="44"/>
  <c r="G748" i="44"/>
  <c r="G749" i="44"/>
  <c r="G750" i="44"/>
  <c r="G751" i="44"/>
  <c r="G752" i="44"/>
  <c r="G753" i="44"/>
  <c r="G754" i="44"/>
  <c r="G755" i="44"/>
  <c r="G756" i="44"/>
  <c r="G757" i="44"/>
  <c r="G758" i="44"/>
  <c r="G759" i="44"/>
  <c r="G760" i="44"/>
  <c r="G761" i="44"/>
  <c r="G762" i="44"/>
  <c r="G763" i="44"/>
  <c r="G764" i="44"/>
  <c r="G765" i="44"/>
  <c r="G766" i="44"/>
  <c r="G767" i="44"/>
  <c r="G768" i="44"/>
  <c r="G769" i="44"/>
  <c r="G770" i="44"/>
  <c r="G771" i="44"/>
  <c r="G772" i="44"/>
  <c r="G773" i="44"/>
  <c r="G774" i="44"/>
  <c r="G775" i="44"/>
  <c r="G776" i="44"/>
  <c r="G777" i="44"/>
  <c r="G778" i="44"/>
  <c r="G779" i="44"/>
  <c r="G32" i="150"/>
  <c r="G33" i="150"/>
  <c r="G34" i="150"/>
  <c r="G35" i="150"/>
  <c r="G36" i="150"/>
  <c r="G37" i="150"/>
  <c r="G38" i="150"/>
  <c r="G39" i="150"/>
  <c r="G40" i="150"/>
  <c r="G41" i="150"/>
  <c r="G42" i="150"/>
  <c r="G43" i="150"/>
  <c r="G44" i="150"/>
  <c r="G45" i="150"/>
  <c r="G46" i="150"/>
  <c r="G47" i="150"/>
  <c r="G48" i="150"/>
  <c r="G49" i="150"/>
  <c r="G50" i="150"/>
  <c r="G51" i="150"/>
  <c r="G52" i="150"/>
  <c r="G53" i="150"/>
  <c r="G54" i="150"/>
  <c r="G55" i="150"/>
  <c r="L743" i="44"/>
  <c r="M377" i="99"/>
  <c r="L42" i="150"/>
  <c r="L723" i="69"/>
  <c r="M479" i="92"/>
  <c r="L157" i="136"/>
  <c r="L377" i="99"/>
  <c r="M41" i="151"/>
  <c r="L312" i="63"/>
  <c r="M357" i="103"/>
  <c r="L716" i="21"/>
  <c r="L90" i="147"/>
  <c r="K702" i="64"/>
  <c r="M918" i="41"/>
  <c r="M819" i="19"/>
  <c r="L650" i="119"/>
  <c r="M650" i="119" s="1"/>
  <c r="L360" i="108"/>
  <c r="M53" i="137"/>
  <c r="M75" i="129"/>
  <c r="M143" i="135"/>
  <c r="G698" i="66"/>
  <c r="G699" i="66"/>
  <c r="G700" i="66"/>
  <c r="G701" i="66"/>
  <c r="G702" i="66"/>
  <c r="G703" i="66"/>
  <c r="G704" i="66"/>
  <c r="G705" i="66"/>
  <c r="G706" i="66"/>
  <c r="G707" i="66"/>
  <c r="G708" i="66"/>
  <c r="G709" i="66"/>
  <c r="G54" i="148"/>
  <c r="G55" i="148"/>
  <c r="G56" i="148"/>
  <c r="G57" i="148"/>
  <c r="AG53" i="111"/>
  <c r="AH53" i="111"/>
  <c r="AG54" i="111"/>
  <c r="AH54" i="111"/>
  <c r="G350" i="102"/>
  <c r="G351" i="102"/>
  <c r="G352" i="102"/>
  <c r="G353" i="102"/>
  <c r="G354" i="102"/>
  <c r="G355" i="102"/>
  <c r="G356" i="102"/>
  <c r="G357" i="102"/>
  <c r="G358" i="102"/>
  <c r="K804" i="55"/>
  <c r="L736" i="120"/>
  <c r="K583" i="91"/>
  <c r="G587" i="75"/>
  <c r="G588" i="75"/>
  <c r="G589" i="75"/>
  <c r="G590" i="75"/>
  <c r="G591" i="75"/>
  <c r="G592" i="75"/>
  <c r="G593" i="75"/>
  <c r="G594" i="75"/>
  <c r="G731" i="26"/>
  <c r="G732" i="26"/>
  <c r="G733" i="26"/>
  <c r="G734" i="26"/>
  <c r="G735" i="26"/>
  <c r="G736" i="26"/>
  <c r="G737" i="26"/>
  <c r="G738" i="26"/>
  <c r="G739" i="26"/>
  <c r="G712" i="25"/>
  <c r="G713" i="25"/>
  <c r="G714" i="25"/>
  <c r="G715" i="25"/>
  <c r="G716" i="25"/>
  <c r="G717" i="25"/>
  <c r="G718" i="25"/>
  <c r="G719" i="25"/>
  <c r="G720" i="25"/>
  <c r="G721" i="25"/>
  <c r="G101" i="139"/>
  <c r="G102" i="139"/>
  <c r="G103" i="139"/>
  <c r="G104" i="139"/>
  <c r="G105" i="139"/>
  <c r="G106" i="139"/>
  <c r="L757" i="46"/>
  <c r="L95" i="139"/>
  <c r="L98" i="139" s="1"/>
  <c r="M608" i="90"/>
  <c r="M131" i="141"/>
  <c r="M748" i="37"/>
  <c r="N132" i="138"/>
  <c r="L713" i="31"/>
  <c r="L701" i="27"/>
  <c r="L344" i="102"/>
  <c r="M344" i="102" s="1"/>
  <c r="L783" i="55"/>
  <c r="L775" i="43"/>
  <c r="L766" i="48"/>
  <c r="M766" i="48" s="1"/>
  <c r="L730" i="69"/>
  <c r="G368" i="99"/>
  <c r="G369" i="99"/>
  <c r="G370" i="99"/>
  <c r="G371" i="99"/>
  <c r="G372" i="99"/>
  <c r="G373" i="99"/>
  <c r="G374" i="99"/>
  <c r="G375" i="99"/>
  <c r="G714" i="61"/>
  <c r="G715" i="61"/>
  <c r="G716" i="61"/>
  <c r="G717" i="61"/>
  <c r="G718" i="61"/>
  <c r="L372" i="99"/>
  <c r="M372" i="99" s="1"/>
  <c r="L762" i="48"/>
  <c r="M483" i="98"/>
  <c r="K703" i="42"/>
  <c r="L728" i="26"/>
  <c r="L746" i="46"/>
  <c r="G5" i="152"/>
  <c r="G6" i="152"/>
  <c r="G7" i="152"/>
  <c r="G8" i="152"/>
  <c r="G9" i="152"/>
  <c r="G10" i="152"/>
  <c r="G11" i="152"/>
  <c r="G12" i="152" s="1"/>
  <c r="G13" i="152" s="1"/>
  <c r="G14" i="152" s="1"/>
  <c r="G15" i="152" s="1"/>
  <c r="G16" i="152" s="1"/>
  <c r="G17" i="152" s="1"/>
  <c r="G18" i="152"/>
  <c r="M702" i="66"/>
  <c r="M53" i="148"/>
  <c r="L714" i="25"/>
  <c r="L572" i="91"/>
  <c r="M364" i="99"/>
  <c r="N364" i="99" s="1"/>
  <c r="L721" i="26"/>
  <c r="G692" i="42"/>
  <c r="G693" i="42"/>
  <c r="G694" i="42"/>
  <c r="G695" i="42"/>
  <c r="G696" i="42"/>
  <c r="M717" i="69"/>
  <c r="M136" i="135"/>
  <c r="M667" i="34"/>
  <c r="M106" i="124"/>
  <c r="L691" i="42"/>
  <c r="M903" i="41"/>
  <c r="N697" i="61"/>
  <c r="L766" i="16"/>
  <c r="L88" i="139"/>
  <c r="G307" i="63"/>
  <c r="G308" i="63"/>
  <c r="G309" i="63"/>
  <c r="G310" i="63"/>
  <c r="G311" i="63"/>
  <c r="G312" i="63"/>
  <c r="G313" i="63"/>
  <c r="G314" i="63"/>
  <c r="G315" i="63"/>
  <c r="G316" i="63"/>
  <c r="G317" i="63"/>
  <c r="M128" i="135"/>
  <c r="L678" i="64"/>
  <c r="L685" i="64"/>
  <c r="AG9" i="111"/>
  <c r="AG10" i="111"/>
  <c r="AG11" i="111"/>
  <c r="AG12" i="111"/>
  <c r="AG13" i="111"/>
  <c r="AG14" i="111"/>
  <c r="AG15" i="111"/>
  <c r="AG16" i="111"/>
  <c r="AG17" i="111"/>
  <c r="AG18" i="111"/>
  <c r="AG19" i="111"/>
  <c r="AG20" i="111"/>
  <c r="AG21" i="111"/>
  <c r="AG22" i="111"/>
  <c r="AG23" i="111"/>
  <c r="G61" i="111"/>
  <c r="G26" i="152"/>
  <c r="G27" i="152" s="1"/>
  <c r="G28" i="152" s="1"/>
  <c r="G29" i="152" s="1"/>
  <c r="G30" i="152" s="1"/>
  <c r="G31" i="152" s="1"/>
  <c r="G32" i="152" s="1"/>
  <c r="G33" i="152" s="1"/>
  <c r="G34" i="152" s="1"/>
  <c r="G35" i="152" s="1"/>
  <c r="G36" i="152" s="1"/>
  <c r="G37" i="152" s="1"/>
  <c r="G38" i="152" s="1"/>
  <c r="G39" i="152" s="1"/>
  <c r="G40" i="152" s="1"/>
  <c r="G41" i="152" s="1"/>
  <c r="G42" i="152" s="1"/>
  <c r="G43" i="152" s="1"/>
  <c r="G44" i="152" s="1"/>
  <c r="G45" i="152" s="1"/>
  <c r="G46" i="152" s="1"/>
  <c r="G47" i="152" s="1"/>
  <c r="G48" i="152" s="1"/>
  <c r="G49" i="152" s="1"/>
  <c r="G50" i="152" s="1"/>
  <c r="G51" i="152" s="1"/>
  <c r="G52" i="152" s="1"/>
  <c r="G53" i="152" s="1"/>
  <c r="G54" i="152" s="1"/>
  <c r="G55" i="152" s="1"/>
  <c r="G56" i="152" s="1"/>
  <c r="G57" i="152" s="1"/>
  <c r="G58" i="152" s="1"/>
  <c r="G59" i="152" s="1"/>
  <c r="G60" i="152" s="1"/>
  <c r="G61" i="152" s="1"/>
  <c r="G62" i="152" s="1"/>
  <c r="G63" i="152" s="1"/>
  <c r="G64" i="152" s="1"/>
  <c r="G65" i="152" s="1"/>
  <c r="G66" i="152" s="1"/>
  <c r="G67" i="152" s="1"/>
  <c r="G68" i="152" s="1"/>
  <c r="G69" i="152" s="1"/>
  <c r="G70" i="152" s="1"/>
  <c r="G71" i="152" s="1"/>
  <c r="G72" i="152" s="1"/>
  <c r="G73" i="152" s="1"/>
  <c r="G74" i="152" s="1"/>
  <c r="G75" i="152" s="1"/>
  <c r="G76" i="152" s="1"/>
  <c r="G77" i="152" s="1"/>
  <c r="G78" i="152" s="1"/>
  <c r="G79" i="152" s="1"/>
  <c r="G80" i="152" s="1"/>
  <c r="G81" i="152" s="1"/>
  <c r="G82" i="152" s="1"/>
  <c r="G83" i="152" s="1"/>
  <c r="G84" i="152" s="1"/>
  <c r="G85" i="152" s="1"/>
  <c r="G86" i="152" s="1"/>
  <c r="G87" i="152" s="1"/>
  <c r="G88" i="152" s="1"/>
  <c r="G89" i="152" s="1"/>
  <c r="G90" i="152" s="1"/>
  <c r="G91" i="152" s="1"/>
  <c r="G92" i="152" s="1"/>
  <c r="G93" i="152" s="1"/>
  <c r="G94" i="152" s="1"/>
  <c r="G95" i="152" s="1"/>
  <c r="G96" i="152" s="1"/>
  <c r="G97" i="152" s="1"/>
  <c r="G98" i="152" s="1"/>
  <c r="G99" i="152" s="1"/>
  <c r="G100" i="152" s="1"/>
  <c r="G101" i="152" s="1"/>
  <c r="G102" i="152" s="1"/>
  <c r="G103" i="152" s="1"/>
  <c r="G104" i="152" s="1"/>
  <c r="G105" i="152" s="1"/>
  <c r="G106" i="152" s="1"/>
  <c r="G107" i="152" s="1"/>
  <c r="E9" i="111" s="1"/>
  <c r="L676" i="27"/>
  <c r="AG47" i="111"/>
  <c r="M332" i="102"/>
  <c r="N332" i="102" s="1"/>
  <c r="K689" i="25"/>
  <c r="AG7" i="111"/>
  <c r="AG8" i="111"/>
  <c r="AG24" i="111"/>
  <c r="AG25" i="111"/>
  <c r="AG26" i="111"/>
  <c r="AG27" i="111"/>
  <c r="AG28" i="111"/>
  <c r="AG29" i="111"/>
  <c r="AG30" i="111"/>
  <c r="AG31" i="111"/>
  <c r="AG32" i="111"/>
  <c r="AG33" i="111"/>
  <c r="AG34" i="111"/>
  <c r="AG35" i="111"/>
  <c r="AG36" i="111"/>
  <c r="AG37" i="111"/>
  <c r="AG38" i="111"/>
  <c r="AG39" i="111"/>
  <c r="AG40" i="111"/>
  <c r="AG41" i="111"/>
  <c r="AG42" i="111"/>
  <c r="AG43" i="111"/>
  <c r="AG44" i="111"/>
  <c r="AG45" i="111"/>
  <c r="AG46" i="111"/>
  <c r="AG48" i="111"/>
  <c r="AG49" i="111"/>
  <c r="AG50" i="111"/>
  <c r="AG51" i="111"/>
  <c r="AG52" i="111"/>
  <c r="AG55" i="111"/>
  <c r="AG56" i="111"/>
  <c r="AG57" i="111"/>
  <c r="AG58" i="111"/>
  <c r="AG59" i="111"/>
  <c r="AG60" i="111"/>
  <c r="AG6" i="111"/>
  <c r="H61" i="111"/>
  <c r="I61" i="111"/>
  <c r="J61" i="111"/>
  <c r="K61" i="111"/>
  <c r="L61" i="111"/>
  <c r="M61" i="111"/>
  <c r="N61" i="111"/>
  <c r="O61" i="111"/>
  <c r="P61" i="111"/>
  <c r="Q61" i="111"/>
  <c r="R61" i="111"/>
  <c r="S61" i="111"/>
  <c r="AE61" i="111"/>
  <c r="AF61" i="111"/>
  <c r="M686" i="66"/>
  <c r="N686" i="66" s="1"/>
  <c r="L76" i="139"/>
  <c r="L578" i="90"/>
  <c r="L708" i="69"/>
  <c r="L705" i="26"/>
  <c r="M42" i="147"/>
  <c r="K543" i="91"/>
  <c r="K544" i="91" s="1"/>
  <c r="L544" i="91" s="1"/>
  <c r="K882" i="41"/>
  <c r="K682" i="61"/>
  <c r="L682" i="61" s="1"/>
  <c r="K697" i="59"/>
  <c r="M693" i="31"/>
  <c r="L521" i="73"/>
  <c r="M689" i="21"/>
  <c r="L721" i="120"/>
  <c r="M721" i="120" s="1"/>
  <c r="L118" i="136"/>
  <c r="K738" i="46"/>
  <c r="M27" i="147"/>
  <c r="M658" i="34"/>
  <c r="L702" i="69"/>
  <c r="L22" i="150"/>
  <c r="L707" i="44"/>
  <c r="L725" i="44" s="1"/>
  <c r="G514" i="73"/>
  <c r="G515" i="73"/>
  <c r="G516" i="73"/>
  <c r="G517" i="73"/>
  <c r="G518" i="73"/>
  <c r="G519" i="73"/>
  <c r="G520" i="73"/>
  <c r="G521" i="73"/>
  <c r="G522" i="73"/>
  <c r="G523" i="73"/>
  <c r="G524" i="73"/>
  <c r="G525" i="73"/>
  <c r="G526" i="73"/>
  <c r="G527" i="73"/>
  <c r="G528" i="73"/>
  <c r="G529" i="73"/>
  <c r="G530" i="73"/>
  <c r="M35" i="147"/>
  <c r="AH40" i="111"/>
  <c r="AH58" i="111"/>
  <c r="L437" i="98"/>
  <c r="L752" i="48"/>
  <c r="M752" i="48" s="1"/>
  <c r="L744" i="48"/>
  <c r="K678" i="42"/>
  <c r="L733" i="43"/>
  <c r="M324" i="102"/>
  <c r="D5" i="149"/>
  <c r="E46" i="111"/>
  <c r="K716" i="37"/>
  <c r="L674" i="66"/>
  <c r="M674" i="66" s="1"/>
  <c r="M710" i="120"/>
  <c r="K710" i="120"/>
  <c r="M775" i="19"/>
  <c r="M67" i="139"/>
  <c r="K861" i="20"/>
  <c r="K866" i="41"/>
  <c r="M349" i="99"/>
  <c r="N349" i="99" s="1"/>
  <c r="M449" i="92"/>
  <c r="K122" i="135"/>
  <c r="L734" i="48"/>
  <c r="L679" i="25"/>
  <c r="K739" i="55"/>
  <c r="AH9" i="111" l="1"/>
  <c r="AG61" i="111"/>
  <c r="AH46" i="111"/>
  <c r="M17" i="148"/>
  <c r="N17" i="148" s="1"/>
  <c r="L693" i="69" l="1"/>
  <c r="M693" i="69" s="1"/>
  <c r="G6" i="151" l="1"/>
  <c r="G7" i="151" s="1"/>
  <c r="G8" i="151" s="1"/>
  <c r="G9" i="151" s="1"/>
  <c r="G10" i="151" s="1"/>
  <c r="G11" i="151" s="1"/>
  <c r="G12" i="151" l="1"/>
  <c r="G13" i="151" s="1"/>
  <c r="G14" i="151" s="1"/>
  <c r="G15" i="151" s="1"/>
  <c r="G16" i="151" s="1"/>
  <c r="G17" i="151" s="1"/>
  <c r="G18" i="151" s="1"/>
  <c r="M685" i="15"/>
  <c r="G19" i="151" l="1"/>
  <c r="G20" i="151" s="1"/>
  <c r="G21" i="151" s="1"/>
  <c r="G22" i="151" s="1"/>
  <c r="G23" i="151" s="1"/>
  <c r="G24" i="151" s="1"/>
  <c r="G25" i="151" s="1"/>
  <c r="G26" i="151" s="1"/>
  <c r="G27" i="151" s="1"/>
  <c r="G28" i="151" s="1"/>
  <c r="G29" i="151" s="1"/>
  <c r="G30" i="151" s="1"/>
  <c r="G31" i="151" s="1"/>
  <c r="G32" i="151" s="1"/>
  <c r="G33" i="151" s="1"/>
  <c r="G34" i="151" s="1"/>
  <c r="G35" i="151" s="1"/>
  <c r="G36" i="151" s="1"/>
  <c r="G37" i="151" s="1"/>
  <c r="G38" i="151" s="1"/>
  <c r="G39" i="151" s="1"/>
  <c r="G40" i="151" s="1"/>
  <c r="G41" i="151" s="1"/>
  <c r="G42" i="151" s="1"/>
  <c r="G43" i="151" s="1"/>
  <c r="G44" i="151" s="1"/>
  <c r="G45" i="151" s="1"/>
  <c r="G46" i="151" s="1"/>
  <c r="G47" i="151" s="1"/>
  <c r="G48" i="151" s="1"/>
  <c r="G49" i="151" s="1"/>
  <c r="G50" i="151" s="1"/>
  <c r="G51" i="151" s="1"/>
  <c r="G52" i="151" s="1"/>
  <c r="G53" i="151" s="1"/>
  <c r="G54" i="151" s="1"/>
  <c r="G55" i="151" s="1"/>
  <c r="G56" i="151" s="1"/>
  <c r="G57" i="151" s="1"/>
  <c r="G58" i="151" s="1"/>
  <c r="G59" i="151" s="1"/>
  <c r="G60" i="151"/>
  <c r="G61" i="151" s="1"/>
  <c r="G62" i="151" s="1"/>
  <c r="G63" i="151" s="1"/>
  <c r="G64" i="151" s="1"/>
  <c r="G65" i="151" s="1"/>
  <c r="G66" i="151" s="1"/>
  <c r="G67" i="151" s="1"/>
  <c r="G68" i="151" s="1"/>
  <c r="G69" i="151" s="1"/>
  <c r="G70" i="151" s="1"/>
  <c r="G71" i="151" s="1"/>
  <c r="G72" i="151" s="1"/>
  <c r="G73" i="151" s="1"/>
  <c r="G74" i="151" s="1"/>
  <c r="G75" i="151" s="1"/>
  <c r="G76" i="151" s="1"/>
  <c r="G77" i="151" s="1"/>
  <c r="G78" i="151" s="1"/>
  <c r="G79" i="151" s="1"/>
  <c r="G80" i="151" s="1"/>
  <c r="G81" i="151" s="1"/>
  <c r="G82" i="151" s="1"/>
  <c r="G83" i="151" s="1"/>
  <c r="G84" i="151" s="1"/>
  <c r="G85" i="151" s="1"/>
  <c r="G86" i="151" s="1"/>
  <c r="G87" i="151" s="1"/>
  <c r="G88" i="151" s="1"/>
  <c r="G89" i="151" s="1"/>
  <c r="G90" i="151" s="1"/>
  <c r="G91" i="151" s="1"/>
  <c r="G92" i="151" s="1"/>
  <c r="G93" i="151" s="1"/>
  <c r="G94" i="151" s="1"/>
  <c r="G95" i="151" s="1"/>
  <c r="G96" i="151" s="1"/>
  <c r="G97" i="151" s="1"/>
  <c r="G98" i="151" s="1"/>
  <c r="G99" i="151" s="1"/>
  <c r="G100" i="151" s="1"/>
  <c r="G101" i="151" s="1"/>
  <c r="G102" i="151" s="1"/>
  <c r="G103" i="151" s="1"/>
  <c r="G104" i="151" s="1"/>
  <c r="G105" i="151" s="1"/>
  <c r="G106" i="151" s="1"/>
  <c r="G107" i="151" s="1"/>
  <c r="G108" i="151" s="1"/>
  <c r="G109" i="151" s="1"/>
  <c r="G110" i="151" s="1"/>
  <c r="G111" i="151" s="1"/>
  <c r="G112" i="151" s="1"/>
  <c r="G113" i="151" s="1"/>
  <c r="G114" i="151" s="1"/>
  <c r="G115" i="151" s="1"/>
  <c r="G116" i="151" s="1"/>
  <c r="G117" i="151" s="1"/>
  <c r="G118" i="151" s="1"/>
  <c r="G119" i="151" s="1"/>
  <c r="G120" i="151" s="1"/>
  <c r="G121" i="151" s="1"/>
  <c r="G122" i="151" s="1"/>
  <c r="G123" i="151" s="1"/>
  <c r="G124" i="151" s="1"/>
  <c r="G125" i="151" s="1"/>
  <c r="G126" i="151" s="1"/>
  <c r="G127" i="151" s="1"/>
  <c r="G128" i="151" s="1"/>
  <c r="G129" i="151" s="1"/>
  <c r="G130" i="151" s="1"/>
  <c r="G131" i="151" s="1"/>
  <c r="G132" i="151" s="1"/>
  <c r="G133" i="151" s="1"/>
  <c r="G134" i="151" s="1"/>
  <c r="G135" i="151" s="1"/>
  <c r="G136" i="151" s="1"/>
  <c r="G137" i="151" s="1"/>
  <c r="G138" i="151" s="1"/>
  <c r="G139" i="151" s="1"/>
  <c r="G140" i="151" s="1"/>
  <c r="G141" i="151" s="1"/>
  <c r="G142" i="151" s="1"/>
  <c r="G143" i="151" s="1"/>
  <c r="G144" i="151" s="1"/>
  <c r="G145" i="151" s="1"/>
  <c r="G146" i="151" s="1"/>
  <c r="G147" i="151" s="1"/>
  <c r="G148" i="151" s="1"/>
  <c r="G149" i="151" s="1"/>
  <c r="G150" i="151" s="1"/>
  <c r="G151" i="151" s="1"/>
  <c r="G152" i="151" s="1"/>
  <c r="G153" i="151" s="1"/>
  <c r="G154" i="151" s="1"/>
  <c r="G155" i="151" s="1"/>
  <c r="G156" i="151" s="1"/>
  <c r="G157" i="151" s="1"/>
  <c r="G158" i="151" s="1"/>
  <c r="G159" i="151" s="1"/>
  <c r="G160" i="151" s="1"/>
  <c r="G161" i="151" s="1"/>
  <c r="G162" i="151" s="1"/>
  <c r="G163" i="151" s="1"/>
  <c r="G164" i="151" s="1"/>
  <c r="G165" i="151" s="1"/>
  <c r="G166" i="151" s="1"/>
  <c r="G167" i="151" s="1"/>
  <c r="G168" i="151" s="1"/>
  <c r="G169" i="151" s="1"/>
  <c r="G170" i="151" s="1"/>
  <c r="G171" i="151" s="1"/>
  <c r="G172" i="151" s="1"/>
  <c r="G173" i="151" s="1"/>
  <c r="G174" i="151" s="1"/>
  <c r="G175" i="151" s="1"/>
  <c r="G176" i="151" s="1"/>
  <c r="G177" i="151" s="1"/>
  <c r="G178" i="151" s="1"/>
  <c r="G179" i="151" s="1"/>
  <c r="G180" i="151" s="1"/>
  <c r="G181" i="151" s="1"/>
  <c r="G182" i="151" s="1"/>
  <c r="G183" i="151" s="1"/>
  <c r="G184" i="151" s="1"/>
  <c r="G185" i="151" s="1"/>
  <c r="G186" i="151" s="1"/>
  <c r="G187" i="151" s="1"/>
  <c r="G188" i="151" s="1"/>
  <c r="G189" i="151" s="1"/>
  <c r="G190" i="151" s="1"/>
  <c r="G191" i="151" s="1"/>
  <c r="G192" i="151" s="1"/>
  <c r="G193" i="151" s="1"/>
  <c r="G194" i="151" s="1"/>
  <c r="G195" i="151" s="1"/>
  <c r="G196" i="151" s="1"/>
  <c r="G197" i="151" s="1"/>
  <c r="G198" i="151" s="1"/>
  <c r="G199" i="151" s="1"/>
  <c r="G200" i="151" s="1"/>
  <c r="G201" i="151" s="1"/>
  <c r="G202" i="151" s="1"/>
  <c r="G203" i="151" s="1"/>
  <c r="G204" i="151" s="1"/>
  <c r="K522" i="119"/>
  <c r="K521" i="119"/>
  <c r="K523" i="119" s="1"/>
  <c r="E30" i="111" l="1"/>
  <c r="AH30" i="111" s="1"/>
  <c r="G205" i="151"/>
  <c r="G206" i="151" s="1"/>
  <c r="G207" i="151" s="1"/>
  <c r="G208" i="151" s="1"/>
  <c r="G209" i="151" s="1"/>
  <c r="G210" i="151" s="1"/>
  <c r="G211" i="151" s="1"/>
  <c r="G212" i="151" s="1"/>
  <c r="G213" i="151" s="1"/>
  <c r="G214" i="151" s="1"/>
  <c r="G215" i="151" s="1"/>
  <c r="F543" i="75"/>
  <c r="F535" i="75"/>
  <c r="M343" i="99" l="1"/>
  <c r="G7" i="150" l="1"/>
  <c r="G8" i="150" s="1"/>
  <c r="G9" i="150" s="1"/>
  <c r="G10" i="150" l="1"/>
  <c r="G11" i="150" l="1"/>
  <c r="G12" i="150" s="1"/>
  <c r="H58" i="132"/>
  <c r="H71" i="132" s="1"/>
  <c r="D55" i="149" s="1"/>
  <c r="H498" i="73"/>
  <c r="H495" i="73"/>
  <c r="H489" i="73"/>
  <c r="H441" i="73"/>
  <c r="H432" i="73"/>
  <c r="H654" i="66"/>
  <c r="H648" i="66"/>
  <c r="H639" i="66"/>
  <c r="H633" i="66"/>
  <c r="H32" i="137"/>
  <c r="H30" i="137"/>
  <c r="H28" i="137"/>
  <c r="H18" i="137"/>
  <c r="H16" i="137"/>
  <c r="H57" i="129"/>
  <c r="H55" i="129"/>
  <c r="H53" i="129"/>
  <c r="H51" i="129"/>
  <c r="H49" i="129"/>
  <c r="H47" i="129"/>
  <c r="H43" i="129"/>
  <c r="H41" i="129"/>
  <c r="H39" i="129"/>
  <c r="H35" i="129"/>
  <c r="H33" i="129"/>
  <c r="H29" i="129"/>
  <c r="H20" i="129"/>
  <c r="H23" i="148"/>
  <c r="H17" i="148"/>
  <c r="H28" i="148" s="1"/>
  <c r="D46" i="149" s="1"/>
  <c r="H52" i="139"/>
  <c r="H47" i="139"/>
  <c r="H48" i="139"/>
  <c r="H46" i="139"/>
  <c r="H40" i="139"/>
  <c r="H35" i="139"/>
  <c r="H36" i="139"/>
  <c r="H34" i="139"/>
  <c r="H29" i="139"/>
  <c r="H30" i="139"/>
  <c r="H28" i="139"/>
  <c r="H550" i="90"/>
  <c r="H543" i="90"/>
  <c r="H542" i="90"/>
  <c r="H520" i="90"/>
  <c r="H510" i="90"/>
  <c r="H448" i="90"/>
  <c r="H43" i="141"/>
  <c r="H41" i="141"/>
  <c r="H24" i="141"/>
  <c r="H72" i="138"/>
  <c r="H57" i="138"/>
  <c r="H19" i="138"/>
  <c r="H440" i="92"/>
  <c r="H430" i="92"/>
  <c r="H424" i="92"/>
  <c r="H418" i="92"/>
  <c r="H387" i="92"/>
  <c r="H369" i="92"/>
  <c r="H110" i="135"/>
  <c r="H102" i="135"/>
  <c r="H90" i="135"/>
  <c r="H84" i="135"/>
  <c r="H78" i="135"/>
  <c r="H72" i="135"/>
  <c r="H640" i="34"/>
  <c r="H616" i="34"/>
  <c r="H610" i="34"/>
  <c r="H658" i="34" s="1"/>
  <c r="D35" i="149" s="1"/>
  <c r="H678" i="31"/>
  <c r="H672" i="31"/>
  <c r="H666" i="31"/>
  <c r="H654" i="31"/>
  <c r="H612" i="31"/>
  <c r="H430" i="98"/>
  <c r="H425" i="98"/>
  <c r="H372" i="98"/>
  <c r="H323" i="98"/>
  <c r="H86" i="136"/>
  <c r="H68" i="136"/>
  <c r="H62" i="136"/>
  <c r="H50" i="136"/>
  <c r="H44" i="136"/>
  <c r="H19" i="136"/>
  <c r="H325" i="99"/>
  <c r="H319" i="99"/>
  <c r="H313" i="99"/>
  <c r="H307" i="99"/>
  <c r="H301" i="99"/>
  <c r="H295" i="99"/>
  <c r="H290" i="99"/>
  <c r="H291" i="99"/>
  <c r="H289" i="99"/>
  <c r="H273" i="99"/>
  <c r="H223" i="99"/>
  <c r="H660" i="27"/>
  <c r="H653" i="27"/>
  <c r="H647" i="27"/>
  <c r="H683" i="27" s="1"/>
  <c r="D30" i="149" s="1"/>
  <c r="H306" i="102"/>
  <c r="H300" i="102"/>
  <c r="H288" i="102"/>
  <c r="H92" i="124"/>
  <c r="H90" i="124"/>
  <c r="H88" i="124"/>
  <c r="H86" i="124"/>
  <c r="H84" i="124"/>
  <c r="H80" i="124"/>
  <c r="H78" i="124"/>
  <c r="H74" i="124"/>
  <c r="H72" i="124"/>
  <c r="H60" i="124"/>
  <c r="H56" i="124"/>
  <c r="H306" i="63"/>
  <c r="D25" i="149" s="1"/>
  <c r="H628" i="64"/>
  <c r="H662" i="64"/>
  <c r="H656" i="64"/>
  <c r="H632" i="64"/>
  <c r="H12" i="147"/>
  <c r="H11" i="147"/>
  <c r="H31" i="147" s="1"/>
  <c r="D21" i="149" s="1"/>
  <c r="H664" i="25"/>
  <c r="H658" i="25"/>
  <c r="H652" i="25"/>
  <c r="H646" i="25"/>
  <c r="H640" i="25"/>
  <c r="H598" i="25"/>
  <c r="H81" i="130"/>
  <c r="H75" i="130"/>
  <c r="H66" i="130"/>
  <c r="H42" i="130"/>
  <c r="H24" i="130"/>
  <c r="H682" i="21"/>
  <c r="D16" i="149" s="1"/>
  <c r="H111" i="133"/>
  <c r="H107" i="133"/>
  <c r="H121" i="133" s="1"/>
  <c r="D12" i="149" s="1"/>
  <c r="D11" i="149"/>
  <c r="H722" i="19"/>
  <c r="H716" i="19"/>
  <c r="H613" i="119"/>
  <c r="H612" i="119"/>
  <c r="H607" i="119"/>
  <c r="H606" i="119"/>
  <c r="H601" i="119"/>
  <c r="H600" i="119"/>
  <c r="H595" i="119"/>
  <c r="H594" i="119"/>
  <c r="H589" i="119"/>
  <c r="H588" i="119"/>
  <c r="H587" i="119"/>
  <c r="H582" i="119"/>
  <c r="H581" i="119"/>
  <c r="H576" i="119"/>
  <c r="H575" i="119"/>
  <c r="H569" i="119"/>
  <c r="H568" i="119"/>
  <c r="H563" i="119"/>
  <c r="H562" i="119"/>
  <c r="H557" i="119"/>
  <c r="H556" i="119"/>
  <c r="H551" i="119"/>
  <c r="H550" i="119"/>
  <c r="H545" i="119"/>
  <c r="H544" i="119"/>
  <c r="H539" i="119"/>
  <c r="H538" i="119"/>
  <c r="H532" i="119"/>
  <c r="H531" i="119"/>
  <c r="H529" i="119"/>
  <c r="H501" i="119"/>
  <c r="H626" i="119" s="1"/>
  <c r="D9" i="149" s="1"/>
  <c r="H274" i="108"/>
  <c r="H276" i="108"/>
  <c r="H275" i="108"/>
  <c r="H267" i="108"/>
  <c r="H263" i="108"/>
  <c r="H254" i="108"/>
  <c r="H250" i="108"/>
  <c r="H212" i="108"/>
  <c r="H728" i="16"/>
  <c r="H701" i="16"/>
  <c r="H695" i="16"/>
  <c r="H669" i="16"/>
  <c r="H655" i="16"/>
  <c r="H642" i="16"/>
  <c r="H669" i="15"/>
  <c r="H665" i="15"/>
  <c r="H657" i="15"/>
  <c r="H653" i="15"/>
  <c r="H645" i="15"/>
  <c r="H639" i="15"/>
  <c r="H633" i="15"/>
  <c r="H627" i="15"/>
  <c r="H623" i="15"/>
  <c r="H615" i="15"/>
  <c r="H599" i="15"/>
  <c r="H593" i="15"/>
  <c r="I114" i="124"/>
  <c r="G13" i="150" l="1"/>
  <c r="H69" i="129"/>
  <c r="D47" i="149" s="1"/>
  <c r="H112" i="138"/>
  <c r="D39" i="149" s="1"/>
  <c r="H317" i="102"/>
  <c r="D29" i="149" s="1"/>
  <c r="H131" i="135"/>
  <c r="D36" i="149" s="1"/>
  <c r="H535" i="73"/>
  <c r="D54" i="149" s="1"/>
  <c r="H684" i="66"/>
  <c r="D51" i="149" s="1"/>
  <c r="H39" i="137"/>
  <c r="D48" i="149" s="1"/>
  <c r="H590" i="90"/>
  <c r="D43" i="149" s="1"/>
  <c r="H117" i="141"/>
  <c r="D42" i="149" s="1"/>
  <c r="H459" i="92"/>
  <c r="D37" i="149" s="1"/>
  <c r="H65" i="139"/>
  <c r="D44" i="149" s="1"/>
  <c r="H303" i="108"/>
  <c r="D8" i="149" s="1"/>
  <c r="H780" i="19"/>
  <c r="D10" i="149" s="1"/>
  <c r="H679" i="25"/>
  <c r="D26" i="149" s="1"/>
  <c r="H685" i="64"/>
  <c r="D23" i="149" s="1"/>
  <c r="H679" i="15"/>
  <c r="D6" i="149" s="1"/>
  <c r="H457" i="98"/>
  <c r="D33" i="149" s="1"/>
  <c r="H131" i="136"/>
  <c r="D32" i="149" s="1"/>
  <c r="H354" i="99"/>
  <c r="D31" i="149" s="1"/>
  <c r="H95" i="124"/>
  <c r="D28" i="149" s="1"/>
  <c r="H738" i="16"/>
  <c r="D7" i="149" s="1"/>
  <c r="H112" i="130"/>
  <c r="D20" i="149" s="1"/>
  <c r="L665" i="64"/>
  <c r="P556" i="90"/>
  <c r="N650" i="66"/>
  <c r="O650" i="66" s="1"/>
  <c r="N661" i="66"/>
  <c r="M725" i="16"/>
  <c r="P761" i="19"/>
  <c r="Q761" i="19" s="1"/>
  <c r="P720" i="43"/>
  <c r="Q720" i="43" s="1"/>
  <c r="L504" i="73"/>
  <c r="L564" i="90"/>
  <c r="M563" i="90"/>
  <c r="L722" i="43"/>
  <c r="K846" i="20"/>
  <c r="K847" i="41"/>
  <c r="M285" i="108"/>
  <c r="O629" i="34"/>
  <c r="P629" i="34" s="1"/>
  <c r="N107" i="135"/>
  <c r="L524" i="91"/>
  <c r="M524" i="91" s="1"/>
  <c r="M848" i="20"/>
  <c r="M689" i="26"/>
  <c r="K705" i="37"/>
  <c r="L415" i="98"/>
  <c r="L600" i="119"/>
  <c r="L603" i="119" s="1"/>
  <c r="L296" i="102"/>
  <c r="L688" i="26"/>
  <c r="L689" i="26" s="1"/>
  <c r="K523" i="91"/>
  <c r="K524" i="91" s="1"/>
  <c r="L756" i="19"/>
  <c r="O679" i="15"/>
  <c r="N17" i="147"/>
  <c r="M18" i="147"/>
  <c r="L83" i="141"/>
  <c r="K715" i="46"/>
  <c r="L662" i="42"/>
  <c r="L728" i="48"/>
  <c r="K671" i="61"/>
  <c r="M649" i="42"/>
  <c r="N674" i="25"/>
  <c r="N673" i="25"/>
  <c r="L662" i="31"/>
  <c r="K35" i="140"/>
  <c r="K673" i="69"/>
  <c r="K677" i="69" s="1"/>
  <c r="K697" i="37"/>
  <c r="L654" i="42"/>
  <c r="L115" i="133"/>
  <c r="L102" i="133"/>
  <c r="L105" i="133" s="1"/>
  <c r="L729" i="55"/>
  <c r="K729" i="55"/>
  <c r="L750" i="19"/>
  <c r="K513" i="91"/>
  <c r="L77" i="141"/>
  <c r="K685" i="44"/>
  <c r="L526" i="75"/>
  <c r="K436" i="92"/>
  <c r="L631" i="34"/>
  <c r="K678" i="59"/>
  <c r="L679" i="59" s="1"/>
  <c r="M92" i="136"/>
  <c r="G6" i="147"/>
  <c r="G7" i="147" s="1"/>
  <c r="G8" i="147" s="1"/>
  <c r="G9" i="147" s="1"/>
  <c r="G10" i="147" s="1"/>
  <c r="L668" i="15"/>
  <c r="K666" i="61"/>
  <c r="N711" i="48"/>
  <c r="O712" i="48" s="1"/>
  <c r="O717" i="48" s="1"/>
  <c r="N640" i="66"/>
  <c r="N641" i="66" s="1"/>
  <c r="L639" i="66"/>
  <c r="L640" i="66" s="1"/>
  <c r="L309" i="103"/>
  <c r="M647" i="25"/>
  <c r="K687" i="37"/>
  <c r="L674" i="26"/>
  <c r="M654" i="21"/>
  <c r="M647" i="21"/>
  <c r="K700" i="46"/>
  <c r="K660" i="61"/>
  <c r="L658" i="25"/>
  <c r="G4" i="148"/>
  <c r="G5" i="148" s="1"/>
  <c r="M52" i="139"/>
  <c r="K814" i="40"/>
  <c r="L652" i="59"/>
  <c r="K679" i="37"/>
  <c r="K680" i="37" s="1"/>
  <c r="K695" i="43"/>
  <c r="R72" i="136"/>
  <c r="R68" i="136"/>
  <c r="Q73" i="136"/>
  <c r="Q77" i="136" s="1"/>
  <c r="L74" i="136"/>
  <c r="L643" i="25"/>
  <c r="M287" i="102"/>
  <c r="K655" i="61"/>
  <c r="K694" i="46"/>
  <c r="L643" i="42"/>
  <c r="L703" i="48"/>
  <c r="L648" i="61"/>
  <c r="L650" i="61" s="1"/>
  <c r="L643" i="61"/>
  <c r="K688" i="46"/>
  <c r="K681" i="44"/>
  <c r="O512" i="90"/>
  <c r="L613" i="34"/>
  <c r="M614" i="66"/>
  <c r="M616" i="66" s="1"/>
  <c r="K654" i="26"/>
  <c r="K666" i="26" s="1"/>
  <c r="L666" i="26" s="1"/>
  <c r="K678" i="46"/>
  <c r="O489" i="91"/>
  <c r="O494" i="91" s="1"/>
  <c r="G5" i="146"/>
  <c r="G6" i="146" s="1"/>
  <c r="G7" i="146" s="1"/>
  <c r="G8" i="146" s="1"/>
  <c r="G9" i="146" s="1"/>
  <c r="G10" i="146" s="1"/>
  <c r="G11" i="146" s="1"/>
  <c r="G12" i="146" s="1"/>
  <c r="G13" i="146" s="1"/>
  <c r="G14" i="146" s="1"/>
  <c r="G15" i="146" s="1"/>
  <c r="G16" i="146" s="1"/>
  <c r="G17" i="146" s="1"/>
  <c r="O514" i="75"/>
  <c r="O515" i="75" s="1"/>
  <c r="L690" i="48"/>
  <c r="L692" i="48" s="1"/>
  <c r="K674" i="44"/>
  <c r="K666" i="44"/>
  <c r="K668" i="44" s="1"/>
  <c r="M693" i="19"/>
  <c r="M698" i="19" s="1"/>
  <c r="K405" i="92"/>
  <c r="K406" i="92" s="1"/>
  <c r="M634" i="42"/>
  <c r="L638" i="61"/>
  <c r="G5" i="145"/>
  <c r="G6" i="145" s="1"/>
  <c r="G7" i="145" s="1"/>
  <c r="G8" i="145" s="1"/>
  <c r="G9" i="145" s="1"/>
  <c r="G10" i="145" s="1"/>
  <c r="G11" i="145" s="1"/>
  <c r="G12" i="145" s="1"/>
  <c r="G13" i="145" s="1"/>
  <c r="G14" i="145" s="1"/>
  <c r="G15" i="145" s="1"/>
  <c r="G16" i="145" s="1"/>
  <c r="G17" i="145" s="1"/>
  <c r="G18" i="145" s="1"/>
  <c r="G19" i="145" s="1"/>
  <c r="G20" i="145" s="1"/>
  <c r="G21" i="145" s="1"/>
  <c r="G22" i="145" s="1"/>
  <c r="G23" i="145" s="1"/>
  <c r="G24" i="145" s="1"/>
  <c r="G25" i="145" s="1"/>
  <c r="G26" i="145" s="1"/>
  <c r="G27" i="145" s="1"/>
  <c r="G28" i="145" s="1"/>
  <c r="G29" i="145" s="1"/>
  <c r="G30" i="145" s="1"/>
  <c r="G31" i="145" s="1"/>
  <c r="G32" i="145" s="1"/>
  <c r="G33" i="145" s="1"/>
  <c r="G34" i="145" s="1"/>
  <c r="G35" i="145" s="1"/>
  <c r="G36" i="145" s="1"/>
  <c r="G37" i="145" s="1"/>
  <c r="G38" i="145" s="1"/>
  <c r="G39" i="145" s="1"/>
  <c r="G40" i="145" s="1"/>
  <c r="G41" i="145" s="1"/>
  <c r="G42" i="145" s="1"/>
  <c r="G43" i="145" s="1"/>
  <c r="G44" i="145" s="1"/>
  <c r="G45" i="145" s="1"/>
  <c r="G46" i="145" s="1"/>
  <c r="G47" i="145" s="1"/>
  <c r="G48" i="145" s="1"/>
  <c r="G49" i="145" s="1"/>
  <c r="G50" i="145" s="1"/>
  <c r="P84" i="136"/>
  <c r="M126" i="130"/>
  <c r="O123" i="130"/>
  <c r="O125" i="130" s="1"/>
  <c r="M104" i="130"/>
  <c r="L657" i="120"/>
  <c r="L625" i="42"/>
  <c r="G3" i="143"/>
  <c r="G4" i="143" s="1"/>
  <c r="G5" i="143" s="1"/>
  <c r="G6" i="143" s="1"/>
  <c r="G7" i="143" s="1"/>
  <c r="G8" i="143" s="1"/>
  <c r="G9" i="143" s="1"/>
  <c r="G10" i="143" s="1"/>
  <c r="G11" i="143" s="1"/>
  <c r="G12" i="143" s="1"/>
  <c r="G13" i="143" s="1"/>
  <c r="G14" i="143" s="1"/>
  <c r="G15" i="143" s="1"/>
  <c r="G16" i="143" s="1"/>
  <c r="G17" i="143" s="1"/>
  <c r="G18" i="143" s="1"/>
  <c r="G19" i="143" s="1"/>
  <c r="G20" i="143" s="1"/>
  <c r="M653" i="37"/>
  <c r="K801" i="40"/>
  <c r="N384" i="98"/>
  <c r="N390" i="98" s="1"/>
  <c r="P35" i="141"/>
  <c r="L683" i="48"/>
  <c r="L685" i="48" s="1"/>
  <c r="M607" i="64"/>
  <c r="L267" i="102"/>
  <c r="L675" i="16"/>
  <c r="O640" i="31"/>
  <c r="K654" i="31"/>
  <c r="J42" i="141"/>
  <c r="M604" i="21"/>
  <c r="N599" i="27"/>
  <c r="M361" i="98"/>
  <c r="L598" i="27"/>
  <c r="K793" i="40"/>
  <c r="L606" i="21"/>
  <c r="L661" i="46"/>
  <c r="L659" i="46"/>
  <c r="L656" i="46"/>
  <c r="K280" i="103"/>
  <c r="K284" i="103" s="1"/>
  <c r="K286" i="103" s="1"/>
  <c r="L644" i="120"/>
  <c r="L645" i="120" s="1"/>
  <c r="K653" i="44"/>
  <c r="K659" i="44" s="1"/>
  <c r="L672" i="48"/>
  <c r="L678" i="48" s="1"/>
  <c r="J655" i="37"/>
  <c r="L70" i="133"/>
  <c r="K665" i="55"/>
  <c r="L610" i="64"/>
  <c r="K616" i="42"/>
  <c r="M622" i="61"/>
  <c r="I618" i="61"/>
  <c r="I617" i="61"/>
  <c r="K635" i="37"/>
  <c r="M770" i="40"/>
  <c r="L772" i="40"/>
  <c r="M582" i="34"/>
  <c r="M400" i="92"/>
  <c r="K772" i="40"/>
  <c r="K275" i="103"/>
  <c r="L670" i="48"/>
  <c r="L399" i="92"/>
  <c r="M49" i="136"/>
  <c r="L603" i="69"/>
  <c r="L654" i="16"/>
  <c r="K631" i="61"/>
  <c r="K632" i="61" s="1"/>
  <c r="H665" i="48"/>
  <c r="K641" i="37"/>
  <c r="K271" i="103"/>
  <c r="K273" i="103" s="1"/>
  <c r="K623" i="59"/>
  <c r="K625" i="59" s="1"/>
  <c r="K638" i="44"/>
  <c r="K642" i="44" s="1"/>
  <c r="K655" i="48"/>
  <c r="K660" i="48" s="1"/>
  <c r="G4" i="141"/>
  <c r="G5" i="141" s="1"/>
  <c r="G4" i="140"/>
  <c r="G5" i="140" s="1"/>
  <c r="G6" i="140" s="1"/>
  <c r="G7" i="140" s="1"/>
  <c r="K628" i="120"/>
  <c r="L629" i="120" s="1"/>
  <c r="K641" i="55"/>
  <c r="G4" i="139"/>
  <c r="G5" i="139" s="1"/>
  <c r="G6" i="139" s="1"/>
  <c r="G7" i="139" s="1"/>
  <c r="G8" i="139" s="1"/>
  <c r="G9" i="139" s="1"/>
  <c r="L589" i="66"/>
  <c r="K652" i="43"/>
  <c r="L413" i="73"/>
  <c r="L612" i="120"/>
  <c r="M50" i="132"/>
  <c r="M51" i="132" s="1"/>
  <c r="L50" i="132"/>
  <c r="K611" i="37"/>
  <c r="N261" i="103"/>
  <c r="M260" i="103"/>
  <c r="N260" i="103" s="1"/>
  <c r="S19" i="132"/>
  <c r="T20" i="132" s="1"/>
  <c r="M449" i="90"/>
  <c r="N450" i="90" s="1"/>
  <c r="G4" i="138"/>
  <c r="G5" i="138" s="1"/>
  <c r="G6" i="138" s="1"/>
  <c r="G7" i="138" s="1"/>
  <c r="G8" i="138" s="1"/>
  <c r="G9" i="138" s="1"/>
  <c r="G10" i="138" s="1"/>
  <c r="G11" i="138" s="1"/>
  <c r="G12" i="138" s="1"/>
  <c r="G13" i="138" s="1"/>
  <c r="G14" i="138" s="1"/>
  <c r="G15" i="138" s="1"/>
  <c r="K605" i="26"/>
  <c r="K580" i="69"/>
  <c r="L557" i="27"/>
  <c r="L653" i="19"/>
  <c r="K599" i="15"/>
  <c r="L418" i="91"/>
  <c r="K418" i="91"/>
  <c r="N28" i="135"/>
  <c r="N30" i="135" s="1"/>
  <c r="L231" i="99"/>
  <c r="K751" i="20"/>
  <c r="L391" i="73"/>
  <c r="N618" i="16"/>
  <c r="K617" i="46"/>
  <c r="M618" i="16"/>
  <c r="M522" i="27"/>
  <c r="L541" i="34"/>
  <c r="M542" i="34" s="1"/>
  <c r="L423" i="90"/>
  <c r="K577" i="37"/>
  <c r="P433" i="90"/>
  <c r="K569" i="21"/>
  <c r="J579" i="15"/>
  <c r="G4" i="137"/>
  <c r="G5" i="137" s="1"/>
  <c r="G6" i="137" s="1"/>
  <c r="G7" i="137" s="1"/>
  <c r="G8" i="137" s="1"/>
  <c r="G9" i="137" s="1"/>
  <c r="G10" i="137" s="1"/>
  <c r="G11" i="137" s="1"/>
  <c r="G12" i="137" s="1"/>
  <c r="G13" i="137" s="1"/>
  <c r="G14" i="137" s="1"/>
  <c r="M551" i="66"/>
  <c r="N557" i="66" s="1"/>
  <c r="G6" i="133"/>
  <c r="G7" i="133" s="1"/>
  <c r="G8" i="133" s="1"/>
  <c r="G9" i="133" s="1"/>
  <c r="G10" i="133" s="1"/>
  <c r="G11" i="133" s="1"/>
  <c r="G12" i="133" s="1"/>
  <c r="G13" i="133" s="1"/>
  <c r="G14" i="133" s="1"/>
  <c r="G15" i="133" s="1"/>
  <c r="G16" i="133" s="1"/>
  <c r="G17" i="133" s="1"/>
  <c r="G18" i="133" s="1"/>
  <c r="G19" i="133" s="1"/>
  <c r="G20" i="133" s="1"/>
  <c r="G21" i="133" s="1"/>
  <c r="G22" i="133" s="1"/>
  <c r="G23" i="133" s="1"/>
  <c r="G24" i="133" s="1"/>
  <c r="G25" i="133" s="1"/>
  <c r="G26" i="133" s="1"/>
  <c r="G27" i="133" s="1"/>
  <c r="G28" i="133" s="1"/>
  <c r="M192" i="102"/>
  <c r="L192" i="102"/>
  <c r="G5" i="136"/>
  <c r="G5" i="135"/>
  <c r="G6" i="135" s="1"/>
  <c r="G7" i="135" s="1"/>
  <c r="G8" i="135" s="1"/>
  <c r="G5" i="134"/>
  <c r="G6" i="134" s="1"/>
  <c r="G7" i="134" s="1"/>
  <c r="G8" i="134" s="1"/>
  <c r="G9" i="134" s="1"/>
  <c r="G10" i="134" s="1"/>
  <c r="G11" i="134" s="1"/>
  <c r="G12" i="134" s="1"/>
  <c r="G13" i="134" s="1"/>
  <c r="G14" i="134" s="1"/>
  <c r="G15" i="134" s="1"/>
  <c r="G16" i="134" s="1"/>
  <c r="G17" i="134" s="1"/>
  <c r="G18" i="134" s="1"/>
  <c r="M206" i="99"/>
  <c r="L601" i="43"/>
  <c r="M372" i="91"/>
  <c r="M364" i="73"/>
  <c r="M527" i="66"/>
  <c r="L591" i="48"/>
  <c r="K543" i="37"/>
  <c r="L543" i="37" s="1"/>
  <c r="L167" i="102"/>
  <c r="M167" i="102" s="1"/>
  <c r="K528" i="69"/>
  <c r="G4" i="132"/>
  <c r="G5" i="132" s="1"/>
  <c r="G6" i="132" s="1"/>
  <c r="G7" i="132" s="1"/>
  <c r="G8" i="132" s="1"/>
  <c r="G9" i="132" s="1"/>
  <c r="G10" i="132" s="1"/>
  <c r="G4" i="130"/>
  <c r="G5" i="130" s="1"/>
  <c r="G6" i="130" s="1"/>
  <c r="G7" i="130" s="1"/>
  <c r="G8" i="130" s="1"/>
  <c r="G9" i="130" s="1"/>
  <c r="G10" i="130" s="1"/>
  <c r="G11" i="130" s="1"/>
  <c r="G12" i="130" s="1"/>
  <c r="G13" i="130" s="1"/>
  <c r="G14" i="130" s="1"/>
  <c r="G15" i="130" s="1"/>
  <c r="G16" i="130" s="1"/>
  <c r="G6" i="129"/>
  <c r="G7" i="129" s="1"/>
  <c r="G8" i="129" s="1"/>
  <c r="G9" i="129" s="1"/>
  <c r="G10" i="129" s="1"/>
  <c r="G11" i="129" s="1"/>
  <c r="G12" i="129" s="1"/>
  <c r="G13" i="129" s="1"/>
  <c r="G14" i="129" s="1"/>
  <c r="G15" i="129" s="1"/>
  <c r="G7" i="124"/>
  <c r="G8" i="124" s="1"/>
  <c r="G9" i="124" s="1"/>
  <c r="G10" i="124" s="1"/>
  <c r="G11" i="124" s="1"/>
  <c r="G12" i="124" s="1"/>
  <c r="G13" i="124" s="1"/>
  <c r="G14" i="124" s="1"/>
  <c r="G15" i="124" s="1"/>
  <c r="G16" i="124" s="1"/>
  <c r="G17" i="124" s="1"/>
  <c r="G18" i="124" s="1"/>
  <c r="G19" i="124" s="1"/>
  <c r="G20" i="124" s="1"/>
  <c r="G21" i="124" s="1"/>
  <c r="G22" i="124" s="1"/>
  <c r="G23" i="124" s="1"/>
  <c r="G24" i="124" s="1"/>
  <c r="G25" i="124" s="1"/>
  <c r="G26" i="124" s="1"/>
  <c r="G27" i="124" s="1"/>
  <c r="G28" i="124" s="1"/>
  <c r="G31" i="124" s="1"/>
  <c r="G32" i="124" s="1"/>
  <c r="G33" i="124" s="1"/>
  <c r="G34" i="124" s="1"/>
  <c r="G35" i="124" s="1"/>
  <c r="G36" i="124" s="1"/>
  <c r="G37" i="124" s="1"/>
  <c r="G38" i="124" s="1"/>
  <c r="G39" i="124" s="1"/>
  <c r="G40" i="124" s="1"/>
  <c r="G41" i="124" s="1"/>
  <c r="G42" i="124" s="1"/>
  <c r="G43" i="124" s="1"/>
  <c r="G44" i="124" s="1"/>
  <c r="G45" i="124" s="1"/>
  <c r="G46" i="124" s="1"/>
  <c r="G47" i="124" s="1"/>
  <c r="G48" i="124" s="1"/>
  <c r="G49" i="124" s="1"/>
  <c r="G50" i="124" s="1"/>
  <c r="G51" i="124" s="1"/>
  <c r="G52" i="124" s="1"/>
  <c r="G53" i="124" s="1"/>
  <c r="G54" i="124" s="1"/>
  <c r="G55" i="124" s="1"/>
  <c r="G56" i="124" s="1"/>
  <c r="G57" i="124" s="1"/>
  <c r="G58" i="124" s="1"/>
  <c r="G59" i="124" s="1"/>
  <c r="G60" i="124" s="1"/>
  <c r="G61" i="124" s="1"/>
  <c r="G62" i="124" s="1"/>
  <c r="G63" i="124" s="1"/>
  <c r="G64" i="124" s="1"/>
  <c r="G65" i="124" s="1"/>
  <c r="G66" i="124" s="1"/>
  <c r="L91" i="112"/>
  <c r="M70" i="121"/>
  <c r="J331" i="73"/>
  <c r="R87" i="108"/>
  <c r="K529" i="43"/>
  <c r="J477" i="42"/>
  <c r="J506" i="120"/>
  <c r="L506" i="55"/>
  <c r="I321" i="73"/>
  <c r="L439" i="69"/>
  <c r="I28" i="115"/>
  <c r="L299" i="73"/>
  <c r="G51" i="145" l="1"/>
  <c r="G52" i="145" s="1"/>
  <c r="G53" i="145" s="1"/>
  <c r="G54" i="145" s="1"/>
  <c r="G55" i="145" s="1"/>
  <c r="G56" i="145" s="1"/>
  <c r="G57" i="145" s="1"/>
  <c r="G58" i="145" s="1"/>
  <c r="G59" i="145" s="1"/>
  <c r="G60" i="145" s="1"/>
  <c r="G61" i="145" s="1"/>
  <c r="G62" i="145" s="1"/>
  <c r="G63" i="145" s="1"/>
  <c r="G64" i="145" s="1"/>
  <c r="G65" i="145" s="1"/>
  <c r="G66" i="145" s="1"/>
  <c r="G67" i="145" s="1"/>
  <c r="G68" i="145" s="1"/>
  <c r="G69" i="145" s="1"/>
  <c r="G70" i="145" s="1"/>
  <c r="G71" i="145" s="1"/>
  <c r="G72" i="145" s="1"/>
  <c r="G73" i="145" s="1"/>
  <c r="G74" i="145" s="1"/>
  <c r="G75" i="145" s="1"/>
  <c r="G76" i="145" s="1"/>
  <c r="G77" i="145" s="1"/>
  <c r="G78" i="145" s="1"/>
  <c r="G79" i="145" s="1"/>
  <c r="G80" i="145" s="1"/>
  <c r="G81" i="145" s="1"/>
  <c r="G82" i="145" s="1"/>
  <c r="G83" i="145" s="1"/>
  <c r="G84" i="145" s="1"/>
  <c r="G85" i="145" s="1"/>
  <c r="G86" i="145" s="1"/>
  <c r="G87" i="145" s="1"/>
  <c r="G88" i="145" s="1"/>
  <c r="G89" i="145" s="1"/>
  <c r="G90" i="145" s="1"/>
  <c r="G91" i="145" s="1"/>
  <c r="G92" i="145" s="1"/>
  <c r="G93" i="145" s="1"/>
  <c r="G94" i="145" s="1"/>
  <c r="G95" i="145" s="1"/>
  <c r="G96" i="145" s="1"/>
  <c r="G97" i="145" s="1"/>
  <c r="G98" i="145" s="1"/>
  <c r="G99" i="145" s="1"/>
  <c r="G100" i="145" s="1"/>
  <c r="G101" i="145" s="1"/>
  <c r="G102" i="145" s="1"/>
  <c r="G103" i="145" s="1"/>
  <c r="G104" i="145" s="1"/>
  <c r="G105" i="145" s="1"/>
  <c r="G106" i="145" s="1"/>
  <c r="G107" i="145" s="1"/>
  <c r="G108" i="145" s="1"/>
  <c r="G109" i="145" s="1"/>
  <c r="G110" i="145" s="1"/>
  <c r="G111" i="145" s="1"/>
  <c r="G112" i="145" s="1"/>
  <c r="G113" i="145" s="1"/>
  <c r="G114" i="145" s="1"/>
  <c r="G115" i="145" s="1"/>
  <c r="G116" i="145" s="1"/>
  <c r="G117" i="145" s="1"/>
  <c r="G118" i="145" s="1"/>
  <c r="G119" i="145" s="1"/>
  <c r="G120" i="145" s="1"/>
  <c r="G121" i="145" s="1"/>
  <c r="G122" i="145" s="1"/>
  <c r="G123" i="145" s="1"/>
  <c r="G124" i="145" s="1"/>
  <c r="G125" i="145" s="1"/>
  <c r="G126" i="145" s="1"/>
  <c r="G127" i="145" s="1"/>
  <c r="G128" i="145" s="1"/>
  <c r="G129" i="145" s="1"/>
  <c r="G130" i="145" s="1"/>
  <c r="G131" i="145" s="1"/>
  <c r="G132" i="145" s="1"/>
  <c r="G133" i="145" s="1"/>
  <c r="G134" i="145" s="1"/>
  <c r="G135" i="145" s="1"/>
  <c r="G136" i="145" s="1"/>
  <c r="G137" i="145" s="1"/>
  <c r="G138" i="145" s="1"/>
  <c r="G139" i="145" s="1"/>
  <c r="G140" i="145" s="1"/>
  <c r="G141" i="145" s="1"/>
  <c r="G142" i="145" s="1"/>
  <c r="G143" i="145" s="1"/>
  <c r="G144" i="145" s="1"/>
  <c r="G145" i="145" s="1"/>
  <c r="G146" i="145" s="1"/>
  <c r="G147" i="145" s="1"/>
  <c r="G148" i="145" s="1"/>
  <c r="G149" i="145" s="1"/>
  <c r="G150" i="145" s="1"/>
  <c r="G151" i="145" s="1"/>
  <c r="G152" i="145" s="1"/>
  <c r="G153" i="145" s="1"/>
  <c r="G154" i="145" s="1"/>
  <c r="G155" i="145" s="1"/>
  <c r="G156" i="145" s="1"/>
  <c r="G157" i="145" s="1"/>
  <c r="G158" i="145" s="1"/>
  <c r="G159" i="145" s="1"/>
  <c r="G160" i="145" s="1"/>
  <c r="G161" i="145" s="1"/>
  <c r="G162" i="145" s="1"/>
  <c r="G163" i="145" s="1"/>
  <c r="G164" i="145" s="1"/>
  <c r="G165" i="145" s="1"/>
  <c r="G166" i="145" s="1"/>
  <c r="G167" i="145" s="1"/>
  <c r="G168" i="145" s="1"/>
  <c r="G169" i="145" s="1"/>
  <c r="G170" i="145" s="1"/>
  <c r="G171" i="145" s="1"/>
  <c r="G172" i="145" s="1"/>
  <c r="G173" i="145" s="1"/>
  <c r="G174" i="145" s="1"/>
  <c r="G175" i="145" s="1"/>
  <c r="G176" i="145" s="1"/>
  <c r="G177" i="145" s="1"/>
  <c r="G178" i="145" s="1"/>
  <c r="G179" i="145" s="1"/>
  <c r="G180" i="145" s="1"/>
  <c r="G181" i="145" s="1"/>
  <c r="G182" i="145" s="1"/>
  <c r="G183" i="145" s="1"/>
  <c r="G184" i="145" s="1"/>
  <c r="G185" i="145" s="1"/>
  <c r="G186" i="145" s="1"/>
  <c r="G187" i="145" s="1"/>
  <c r="G188" i="145" s="1"/>
  <c r="G189" i="145" s="1"/>
  <c r="G190" i="145" s="1"/>
  <c r="G191" i="145" s="1"/>
  <c r="G192" i="145" s="1"/>
  <c r="G193" i="145" s="1"/>
  <c r="G194" i="145" s="1"/>
  <c r="G195" i="145" s="1"/>
  <c r="G196" i="145" s="1"/>
  <c r="G197" i="145" s="1"/>
  <c r="G198" i="145" s="1"/>
  <c r="G199" i="145" s="1"/>
  <c r="G200" i="145" s="1"/>
  <c r="G14" i="150"/>
  <c r="G15" i="150" s="1"/>
  <c r="G16" i="150" s="1"/>
  <c r="G17" i="150" s="1"/>
  <c r="G18" i="150" s="1"/>
  <c r="G19" i="150" s="1"/>
  <c r="G11" i="147"/>
  <c r="G12" i="147" s="1"/>
  <c r="G13" i="147" s="1"/>
  <c r="G14" i="147" s="1"/>
  <c r="G15" i="147" s="1"/>
  <c r="G16" i="147" s="1"/>
  <c r="G17" i="147" s="1"/>
  <c r="G18" i="147" s="1"/>
  <c r="L662" i="46"/>
  <c r="M403" i="92"/>
  <c r="P615" i="66"/>
  <c r="N717" i="48"/>
  <c r="I619" i="61"/>
  <c r="L686" i="44"/>
  <c r="L697" i="44" s="1"/>
  <c r="K697" i="44"/>
  <c r="G6" i="148"/>
  <c r="G7" i="148" s="1"/>
  <c r="G18" i="146"/>
  <c r="G19" i="146" s="1"/>
  <c r="G20" i="146" s="1"/>
  <c r="L670" i="44"/>
  <c r="G67" i="124"/>
  <c r="G68" i="124" s="1"/>
  <c r="G69" i="124" s="1"/>
  <c r="G70" i="124" s="1"/>
  <c r="G71" i="124" s="1"/>
  <c r="G72" i="124" s="1"/>
  <c r="G73" i="124" s="1"/>
  <c r="G74" i="124" s="1"/>
  <c r="G75" i="124" s="1"/>
  <c r="G76" i="124" s="1"/>
  <c r="G77" i="124" s="1"/>
  <c r="G78" i="124" s="1"/>
  <c r="G79" i="124" s="1"/>
  <c r="G80" i="124" s="1"/>
  <c r="G81" i="124" s="1"/>
  <c r="G82" i="124" s="1"/>
  <c r="G83" i="124" s="1"/>
  <c r="G84" i="124" s="1"/>
  <c r="G85" i="124" s="1"/>
  <c r="G86" i="124" s="1"/>
  <c r="G87" i="124" s="1"/>
  <c r="G88" i="124" s="1"/>
  <c r="G89" i="124" s="1"/>
  <c r="G90" i="124" s="1"/>
  <c r="G91" i="124" s="1"/>
  <c r="G92" i="124" s="1"/>
  <c r="G93" i="124" s="1"/>
  <c r="G94" i="124" s="1"/>
  <c r="G95" i="124" s="1"/>
  <c r="G96" i="124" s="1"/>
  <c r="G10" i="139"/>
  <c r="G11" i="139" s="1"/>
  <c r="G12" i="139" s="1"/>
  <c r="G13" i="139" s="1"/>
  <c r="G14" i="139" s="1"/>
  <c r="G8" i="140"/>
  <c r="G6" i="141"/>
  <c r="G16" i="138"/>
  <c r="G17" i="138" s="1"/>
  <c r="G18" i="138" s="1"/>
  <c r="G15" i="137"/>
  <c r="G16" i="137" s="1"/>
  <c r="G17" i="137" s="1"/>
  <c r="G18" i="137" s="1"/>
  <c r="G19" i="137" s="1"/>
  <c r="G20" i="137" s="1"/>
  <c r="G21" i="137" s="1"/>
  <c r="G22" i="137" s="1"/>
  <c r="G23" i="137" s="1"/>
  <c r="G9" i="135"/>
  <c r="G10" i="135" s="1"/>
  <c r="G11" i="135" s="1"/>
  <c r="G12" i="135" s="1"/>
  <c r="G13" i="135" s="1"/>
  <c r="G14" i="135" s="1"/>
  <c r="G15" i="135" s="1"/>
  <c r="G16" i="135" s="1"/>
  <c r="G17" i="135" s="1"/>
  <c r="G18" i="135" s="1"/>
  <c r="G19" i="135" s="1"/>
  <c r="G20" i="135" s="1"/>
  <c r="G21" i="135" s="1"/>
  <c r="G22" i="135" s="1"/>
  <c r="G23" i="135" s="1"/>
  <c r="G24" i="135" s="1"/>
  <c r="G25" i="135" s="1"/>
  <c r="G26" i="135" s="1"/>
  <c r="G27" i="135" s="1"/>
  <c r="G29" i="133"/>
  <c r="G30" i="133" s="1"/>
  <c r="G31" i="133" s="1"/>
  <c r="G32" i="133" s="1"/>
  <c r="G33" i="133" s="1"/>
  <c r="G34" i="133" s="1"/>
  <c r="G35" i="133" s="1"/>
  <c r="G36" i="133" s="1"/>
  <c r="G37" i="133" s="1"/>
  <c r="G38" i="133" s="1"/>
  <c r="G39" i="133" s="1"/>
  <c r="G40" i="133" s="1"/>
  <c r="G41" i="133" s="1"/>
  <c r="G42" i="133" s="1"/>
  <c r="G43" i="133" s="1"/>
  <c r="G44" i="133" s="1"/>
  <c r="G45" i="133" s="1"/>
  <c r="G46" i="133" s="1"/>
  <c r="G47" i="133" s="1"/>
  <c r="G48" i="133" s="1"/>
  <c r="G49" i="133" s="1"/>
  <c r="G50" i="133" s="1"/>
  <c r="G51" i="133" s="1"/>
  <c r="G52" i="133" s="1"/>
  <c r="G53" i="133" s="1"/>
  <c r="G54" i="133" s="1"/>
  <c r="G55" i="133" s="1"/>
  <c r="G56" i="133" s="1"/>
  <c r="G57" i="133" s="1"/>
  <c r="G58" i="133" s="1"/>
  <c r="G59" i="133" s="1"/>
  <c r="G60" i="133" s="1"/>
  <c r="G61" i="133" s="1"/>
  <c r="G62" i="133" s="1"/>
  <c r="G63" i="133" s="1"/>
  <c r="G64" i="133" s="1"/>
  <c r="G65" i="133" s="1"/>
  <c r="G66" i="133" s="1"/>
  <c r="G67" i="133" s="1"/>
  <c r="G68" i="133" s="1"/>
  <c r="G69" i="133" s="1"/>
  <c r="G70" i="133" s="1"/>
  <c r="G71" i="133" s="1"/>
  <c r="G72" i="133" s="1"/>
  <c r="G73" i="133" s="1"/>
  <c r="G74" i="133" s="1"/>
  <c r="G75" i="133" s="1"/>
  <c r="G76" i="133" s="1"/>
  <c r="G77" i="133" s="1"/>
  <c r="G78" i="133" s="1"/>
  <c r="G79" i="133" s="1"/>
  <c r="G80" i="133" s="1"/>
  <c r="G81" i="133" s="1"/>
  <c r="G82" i="133" s="1"/>
  <c r="G83" i="133" s="1"/>
  <c r="G84" i="133" s="1"/>
  <c r="G85" i="133" s="1"/>
  <c r="G86" i="133" s="1"/>
  <c r="G87" i="133" s="1"/>
  <c r="G88" i="133" s="1"/>
  <c r="G89" i="133" s="1"/>
  <c r="G90" i="133" s="1"/>
  <c r="G91" i="133" s="1"/>
  <c r="G92" i="133" s="1"/>
  <c r="G6" i="136"/>
  <c r="G7" i="136" s="1"/>
  <c r="G8" i="136" s="1"/>
  <c r="G9" i="136" s="1"/>
  <c r="G10" i="136" s="1"/>
  <c r="G11" i="136" s="1"/>
  <c r="G12" i="136" s="1"/>
  <c r="G13" i="136" s="1"/>
  <c r="G14" i="136" s="1"/>
  <c r="G15" i="136" s="1"/>
  <c r="G16" i="136" s="1"/>
  <c r="G17" i="136" s="1"/>
  <c r="G18" i="136" s="1"/>
  <c r="G19" i="136" s="1"/>
  <c r="G20" i="136" s="1"/>
  <c r="G21" i="136" s="1"/>
  <c r="G22" i="136" s="1"/>
  <c r="G23" i="136" s="1"/>
  <c r="G24" i="136" s="1"/>
  <c r="G25" i="136" s="1"/>
  <c r="G26" i="136" s="1"/>
  <c r="G27" i="136" s="1"/>
  <c r="G28" i="136" s="1"/>
  <c r="G29" i="136" s="1"/>
  <c r="G30" i="136" s="1"/>
  <c r="G31" i="136" s="1"/>
  <c r="G32" i="136" s="1"/>
  <c r="G33" i="136" s="1"/>
  <c r="G34" i="136" s="1"/>
  <c r="G35" i="136" s="1"/>
  <c r="G11" i="132"/>
  <c r="G12" i="132" s="1"/>
  <c r="G13" i="132" s="1"/>
  <c r="G14" i="132" s="1"/>
  <c r="G15" i="132" s="1"/>
  <c r="G16" i="132" s="1"/>
  <c r="G17" i="132" s="1"/>
  <c r="G18" i="132" s="1"/>
  <c r="G19" i="132" s="1"/>
  <c r="G20" i="132" s="1"/>
  <c r="G21" i="132" s="1"/>
  <c r="G22" i="132" s="1"/>
  <c r="G23" i="132" s="1"/>
  <c r="G24" i="132" s="1"/>
  <c r="G25" i="132" s="1"/>
  <c r="G26" i="132" s="1"/>
  <c r="G27" i="132" s="1"/>
  <c r="G28" i="132" s="1"/>
  <c r="G29" i="132" s="1"/>
  <c r="G30" i="132" s="1"/>
  <c r="G31" i="132" s="1"/>
  <c r="G32" i="132" s="1"/>
  <c r="G33" i="132" s="1"/>
  <c r="G34" i="132" s="1"/>
  <c r="G35" i="132" s="1"/>
  <c r="G36" i="132" s="1"/>
  <c r="G37" i="132" s="1"/>
  <c r="G38" i="132" s="1"/>
  <c r="G39" i="132" s="1"/>
  <c r="G40" i="132" s="1"/>
  <c r="G41" i="132" s="1"/>
  <c r="G42" i="132" s="1"/>
  <c r="G43" i="132" s="1"/>
  <c r="G44" i="132" s="1"/>
  <c r="G45" i="132" s="1"/>
  <c r="G46" i="132" s="1"/>
  <c r="G47" i="132" s="1"/>
  <c r="G48" i="132" s="1"/>
  <c r="G49" i="132" s="1"/>
  <c r="G50" i="132" s="1"/>
  <c r="G51" i="132" s="1"/>
  <c r="G52" i="132" s="1"/>
  <c r="G53" i="132" s="1"/>
  <c r="G54" i="132" s="1"/>
  <c r="G55" i="132" s="1"/>
  <c r="G56" i="132" s="1"/>
  <c r="G57" i="132" s="1"/>
  <c r="G58" i="132" s="1"/>
  <c r="G59" i="132" s="1"/>
  <c r="G60" i="132" s="1"/>
  <c r="G61" i="132" s="1"/>
  <c r="G62" i="132" s="1"/>
  <c r="G63" i="132" s="1"/>
  <c r="G64" i="132" s="1"/>
  <c r="G65" i="132" s="1"/>
  <c r="G66" i="132" s="1"/>
  <c r="G67" i="132" s="1"/>
  <c r="G68" i="132" s="1"/>
  <c r="G69" i="132" s="1"/>
  <c r="G70" i="132" s="1"/>
  <c r="G71" i="132" s="1"/>
  <c r="G17" i="130"/>
  <c r="G18" i="130" s="1"/>
  <c r="G19" i="130" s="1"/>
  <c r="G20" i="130" s="1"/>
  <c r="G21" i="130" s="1"/>
  <c r="G22" i="130" s="1"/>
  <c r="G23" i="130" s="1"/>
  <c r="G24" i="130" s="1"/>
  <c r="G25" i="130" s="1"/>
  <c r="G26" i="130" s="1"/>
  <c r="G27" i="130" s="1"/>
  <c r="G28" i="130" s="1"/>
  <c r="G29" i="130" s="1"/>
  <c r="G30" i="130" s="1"/>
  <c r="G31" i="130" s="1"/>
  <c r="G16" i="129"/>
  <c r="G17" i="129" s="1"/>
  <c r="G18" i="129" s="1"/>
  <c r="G19" i="129" s="1"/>
  <c r="G20" i="129" s="1"/>
  <c r="G21" i="129" s="1"/>
  <c r="G22" i="129" s="1"/>
  <c r="G23" i="129" s="1"/>
  <c r="G24" i="129" s="1"/>
  <c r="L441" i="34"/>
  <c r="G20" i="150" l="1"/>
  <c r="G21" i="150" s="1"/>
  <c r="G22" i="150" s="1"/>
  <c r="G23" i="150" s="1"/>
  <c r="G24" i="150" s="1"/>
  <c r="G25" i="150" s="1"/>
  <c r="G26" i="150" s="1"/>
  <c r="G27" i="150" s="1"/>
  <c r="G28" i="150" s="1"/>
  <c r="G29" i="150" s="1"/>
  <c r="G30" i="150" s="1"/>
  <c r="G31" i="150" s="1"/>
  <c r="G56" i="150" s="1"/>
  <c r="G57" i="150" s="1"/>
  <c r="G58" i="150" s="1"/>
  <c r="G59" i="150" s="1"/>
  <c r="G60" i="150" s="1"/>
  <c r="G61" i="150" s="1"/>
  <c r="G62" i="150" s="1"/>
  <c r="G63" i="150" s="1"/>
  <c r="G64" i="150" s="1"/>
  <c r="G65" i="150" s="1"/>
  <c r="G66" i="150" s="1"/>
  <c r="G67" i="150" s="1"/>
  <c r="G68" i="150" s="1"/>
  <c r="G69" i="150" s="1"/>
  <c r="G70" i="150" s="1"/>
  <c r="G71" i="150" s="1"/>
  <c r="G72" i="150" s="1"/>
  <c r="G73" i="150"/>
  <c r="G74" i="150" s="1"/>
  <c r="G75" i="150" s="1"/>
  <c r="G76" i="150" s="1"/>
  <c r="G77" i="150" s="1"/>
  <c r="G78" i="150" s="1"/>
  <c r="G79" i="150" s="1"/>
  <c r="G80" i="150" s="1"/>
  <c r="G81" i="150" s="1"/>
  <c r="G82" i="150" s="1"/>
  <c r="G83" i="150" s="1"/>
  <c r="G84" i="150" s="1"/>
  <c r="G85" i="150" s="1"/>
  <c r="G86" i="150" s="1"/>
  <c r="G87" i="150" s="1"/>
  <c r="G88" i="150" s="1"/>
  <c r="G89" i="150" s="1"/>
  <c r="G90" i="150" s="1"/>
  <c r="G91" i="150" s="1"/>
  <c r="G92" i="150" s="1"/>
  <c r="G93" i="150" s="1"/>
  <c r="G94" i="150" s="1"/>
  <c r="G95" i="150" s="1"/>
  <c r="G96" i="150" s="1"/>
  <c r="G97" i="150" s="1"/>
  <c r="G98" i="150" s="1"/>
  <c r="G99" i="150" s="1"/>
  <c r="G100" i="150" s="1"/>
  <c r="G101" i="150" s="1"/>
  <c r="G102" i="150" s="1"/>
  <c r="G103" i="150" s="1"/>
  <c r="G104" i="150" s="1"/>
  <c r="G105" i="150" s="1"/>
  <c r="G106" i="150" s="1"/>
  <c r="G107" i="150" s="1"/>
  <c r="G108" i="150" s="1"/>
  <c r="G109" i="150" s="1"/>
  <c r="G110" i="150" s="1"/>
  <c r="G111" i="150" s="1"/>
  <c r="G112" i="150" s="1"/>
  <c r="G113" i="150" s="1"/>
  <c r="G114" i="150" s="1"/>
  <c r="G115" i="150" s="1"/>
  <c r="G116" i="150" s="1"/>
  <c r="G117" i="150" s="1"/>
  <c r="G118" i="150" s="1"/>
  <c r="G119" i="150" s="1"/>
  <c r="G120" i="150" s="1"/>
  <c r="G121" i="150" s="1"/>
  <c r="G122" i="150" s="1"/>
  <c r="G123" i="150" s="1"/>
  <c r="G124" i="150" s="1"/>
  <c r="G125" i="150" s="1"/>
  <c r="G126" i="150" s="1"/>
  <c r="G127" i="150" s="1"/>
  <c r="G128" i="150" s="1"/>
  <c r="G129" i="150" s="1"/>
  <c r="G130" i="150" s="1"/>
  <c r="G131" i="150" s="1"/>
  <c r="G132" i="150" s="1"/>
  <c r="G133" i="150" s="1"/>
  <c r="G134" i="150" s="1"/>
  <c r="G135" i="150" s="1"/>
  <c r="G136" i="150" s="1"/>
  <c r="G137" i="150" s="1"/>
  <c r="G138" i="150" s="1"/>
  <c r="G139" i="150" s="1"/>
  <c r="G140" i="150" s="1"/>
  <c r="G141" i="150" s="1"/>
  <c r="G142" i="150" s="1"/>
  <c r="G143" i="150" s="1"/>
  <c r="G144" i="150" s="1"/>
  <c r="G145" i="150" s="1"/>
  <c r="G146" i="150" s="1"/>
  <c r="G147" i="150" s="1"/>
  <c r="G148" i="150" s="1"/>
  <c r="G149" i="150" s="1"/>
  <c r="G150" i="150" s="1"/>
  <c r="G151" i="150" s="1"/>
  <c r="G152" i="150" s="1"/>
  <c r="G153" i="150" s="1"/>
  <c r="G154" i="150" s="1"/>
  <c r="G155" i="150" s="1"/>
  <c r="G156" i="150" s="1"/>
  <c r="G157" i="150" s="1"/>
  <c r="G158" i="150" s="1"/>
  <c r="G159" i="150" s="1"/>
  <c r="G160" i="150" s="1"/>
  <c r="G161" i="150" s="1"/>
  <c r="G162" i="150" s="1"/>
  <c r="G163" i="150" s="1"/>
  <c r="G164" i="150" s="1"/>
  <c r="G165" i="150" s="1"/>
  <c r="G166" i="150" s="1"/>
  <c r="G167" i="150" s="1"/>
  <c r="G168" i="150" s="1"/>
  <c r="G169" i="150" s="1"/>
  <c r="G170" i="150" s="1"/>
  <c r="G171" i="150" s="1"/>
  <c r="G172" i="150" s="1"/>
  <c r="G173" i="150" s="1"/>
  <c r="G174" i="150" s="1"/>
  <c r="G175" i="150" s="1"/>
  <c r="G176" i="150" s="1"/>
  <c r="G177" i="150" s="1"/>
  <c r="G178" i="150" s="1"/>
  <c r="G179" i="150" s="1"/>
  <c r="G180" i="150" s="1"/>
  <c r="G181" i="150" s="1"/>
  <c r="G182" i="150" s="1"/>
  <c r="G183" i="150" s="1"/>
  <c r="G184" i="150" s="1"/>
  <c r="G185" i="150" s="1"/>
  <c r="G186" i="150" s="1"/>
  <c r="G187" i="150" s="1"/>
  <c r="G188" i="150" s="1"/>
  <c r="G189" i="150" s="1"/>
  <c r="G190" i="150" s="1"/>
  <c r="G191" i="150" s="1"/>
  <c r="G192" i="150" s="1"/>
  <c r="G193" i="150" s="1"/>
  <c r="G194" i="150" s="1"/>
  <c r="G195" i="150" s="1"/>
  <c r="G196" i="150" s="1"/>
  <c r="G197" i="150" s="1"/>
  <c r="G198" i="150" s="1"/>
  <c r="G199" i="150" s="1"/>
  <c r="G200" i="150" s="1"/>
  <c r="G201" i="150" s="1"/>
  <c r="G202" i="150" s="1"/>
  <c r="G203" i="150" s="1"/>
  <c r="G204" i="150" s="1"/>
  <c r="G205" i="150" s="1"/>
  <c r="G206" i="150" s="1"/>
  <c r="G207" i="150" s="1"/>
  <c r="G208" i="150" s="1"/>
  <c r="G209" i="150" s="1"/>
  <c r="G210" i="150" s="1"/>
  <c r="G211" i="150" s="1"/>
  <c r="G212" i="150" s="1"/>
  <c r="G213" i="150" s="1"/>
  <c r="G214" i="150" s="1"/>
  <c r="G215" i="150" s="1"/>
  <c r="G216" i="150" s="1"/>
  <c r="G217" i="150" s="1"/>
  <c r="G218" i="150" s="1"/>
  <c r="G219" i="150" s="1"/>
  <c r="G220" i="150" s="1"/>
  <c r="G221" i="150" s="1"/>
  <c r="G222" i="150" s="1"/>
  <c r="G223" i="150" s="1"/>
  <c r="G224" i="150" s="1"/>
  <c r="G225" i="150" s="1"/>
  <c r="G226" i="150" s="1"/>
  <c r="G227" i="150" s="1"/>
  <c r="G228" i="150" s="1"/>
  <c r="G229" i="150" s="1"/>
  <c r="G230" i="150" s="1"/>
  <c r="G231" i="150" s="1"/>
  <c r="G232" i="150" s="1"/>
  <c r="G233" i="150" s="1"/>
  <c r="G234" i="150" s="1"/>
  <c r="G235" i="150" s="1"/>
  <c r="G236" i="150" s="1"/>
  <c r="G237" i="150" s="1"/>
  <c r="G238" i="150" s="1"/>
  <c r="G239" i="150" s="1"/>
  <c r="G240" i="150" s="1"/>
  <c r="G241" i="150" s="1"/>
  <c r="G242" i="150" s="1"/>
  <c r="G243" i="150" s="1"/>
  <c r="G244" i="150" s="1"/>
  <c r="G245" i="150" s="1"/>
  <c r="G246" i="150" s="1"/>
  <c r="G247" i="150" s="1"/>
  <c r="G248" i="150" s="1"/>
  <c r="G249" i="150" s="1"/>
  <c r="G250" i="150" s="1"/>
  <c r="G251" i="150" s="1"/>
  <c r="G252" i="150" s="1"/>
  <c r="G253" i="150" s="1"/>
  <c r="G254" i="150" s="1"/>
  <c r="G255" i="150" s="1"/>
  <c r="G256" i="150" s="1"/>
  <c r="G257" i="150" s="1"/>
  <c r="G258" i="150" s="1"/>
  <c r="G259" i="150" s="1"/>
  <c r="G260" i="150" s="1"/>
  <c r="G261" i="150" s="1"/>
  <c r="G262" i="150" s="1"/>
  <c r="G263" i="150" s="1"/>
  <c r="G264" i="150" s="1"/>
  <c r="G265" i="150" s="1"/>
  <c r="G266" i="150" s="1"/>
  <c r="G267" i="150" s="1"/>
  <c r="G268" i="150" s="1"/>
  <c r="G269" i="150" s="1"/>
  <c r="G270" i="150" s="1"/>
  <c r="G271" i="150" s="1"/>
  <c r="G272" i="150" s="1"/>
  <c r="G273" i="150" s="1"/>
  <c r="G274" i="150" s="1"/>
  <c r="G275" i="150" s="1"/>
  <c r="G276" i="150" s="1"/>
  <c r="G277" i="150" s="1"/>
  <c r="G278" i="150" s="1"/>
  <c r="G279" i="150" s="1"/>
  <c r="G280" i="150" s="1"/>
  <c r="G281" i="150" s="1"/>
  <c r="G282" i="150" s="1"/>
  <c r="G283" i="150" s="1"/>
  <c r="G284" i="150" s="1"/>
  <c r="G285" i="150" s="1"/>
  <c r="G286" i="150" s="1"/>
  <c r="G287" i="150" s="1"/>
  <c r="G288" i="150" s="1"/>
  <c r="G289" i="150" s="1"/>
  <c r="G290" i="150" s="1"/>
  <c r="G291" i="150" s="1"/>
  <c r="G292" i="150" s="1"/>
  <c r="G293" i="150" s="1"/>
  <c r="G294" i="150" s="1"/>
  <c r="G295" i="150" s="1"/>
  <c r="G296" i="150" s="1"/>
  <c r="G297" i="150" s="1"/>
  <c r="G298" i="150" s="1"/>
  <c r="G299" i="150" s="1"/>
  <c r="G300" i="150" s="1"/>
  <c r="G301" i="150" s="1"/>
  <c r="G302" i="150" s="1"/>
  <c r="G303" i="150" s="1"/>
  <c r="G304" i="150" s="1"/>
  <c r="G305" i="150" s="1"/>
  <c r="G306" i="150" s="1"/>
  <c r="G307" i="150" s="1"/>
  <c r="G308" i="150" s="1"/>
  <c r="E34" i="111"/>
  <c r="AH34" i="111" s="1"/>
  <c r="G201" i="145"/>
  <c r="G202" i="145" s="1"/>
  <c r="G203" i="145" s="1"/>
  <c r="G204" i="145" s="1"/>
  <c r="G205" i="145" s="1"/>
  <c r="G206" i="145" s="1"/>
  <c r="G207" i="145" s="1"/>
  <c r="G208" i="145" s="1"/>
  <c r="G97" i="124"/>
  <c r="G98" i="124" s="1"/>
  <c r="G99" i="124" s="1"/>
  <c r="G100" i="124" s="1"/>
  <c r="G101" i="124" s="1"/>
  <c r="G102" i="124" s="1"/>
  <c r="G103" i="124" s="1"/>
  <c r="G104" i="124" s="1"/>
  <c r="G105" i="124" s="1"/>
  <c r="G106" i="124" s="1"/>
  <c r="G107" i="124" s="1"/>
  <c r="G108" i="124" s="1"/>
  <c r="G109" i="124" s="1"/>
  <c r="G110" i="124" s="1"/>
  <c r="G111" i="124" s="1"/>
  <c r="G112" i="124" s="1"/>
  <c r="G113" i="124" s="1"/>
  <c r="G114" i="124" s="1"/>
  <c r="G115" i="124" s="1"/>
  <c r="G116" i="124" s="1"/>
  <c r="G117" i="124" s="1"/>
  <c r="G118" i="124" s="1"/>
  <c r="G119" i="124" s="1"/>
  <c r="G120" i="124" s="1"/>
  <c r="G121" i="124" s="1"/>
  <c r="G122" i="124" s="1"/>
  <c r="G123" i="124" s="1"/>
  <c r="G124" i="124" s="1"/>
  <c r="G125" i="124" s="1"/>
  <c r="G126" i="124" s="1"/>
  <c r="G127" i="124" s="1"/>
  <c r="G128" i="124" s="1"/>
  <c r="G129" i="124" s="1"/>
  <c r="G130" i="124" s="1"/>
  <c r="G131" i="124" s="1"/>
  <c r="G132" i="124" s="1"/>
  <c r="G133" i="124" s="1"/>
  <c r="G134" i="124" s="1"/>
  <c r="G135" i="124" s="1"/>
  <c r="G136" i="124" s="1"/>
  <c r="G137" i="124" s="1"/>
  <c r="G138" i="124" s="1"/>
  <c r="G139" i="124" s="1"/>
  <c r="G140" i="124" s="1"/>
  <c r="G141" i="124" s="1"/>
  <c r="G19" i="147"/>
  <c r="G20" i="147" s="1"/>
  <c r="G21" i="147" s="1"/>
  <c r="G22" i="147" s="1"/>
  <c r="G23" i="147" s="1"/>
  <c r="G24" i="147" s="1"/>
  <c r="G25" i="147" s="1"/>
  <c r="G26" i="147" s="1"/>
  <c r="G27" i="147" s="1"/>
  <c r="G28" i="147" s="1"/>
  <c r="G29" i="147" s="1"/>
  <c r="G30" i="147" s="1"/>
  <c r="G31" i="147" s="1"/>
  <c r="G32" i="147" s="1"/>
  <c r="G33" i="147" s="1"/>
  <c r="G34" i="147" s="1"/>
  <c r="G8" i="148"/>
  <c r="G9" i="148" s="1"/>
  <c r="G10" i="148" s="1"/>
  <c r="G11" i="148" s="1"/>
  <c r="G12" i="148" s="1"/>
  <c r="G13" i="148" s="1"/>
  <c r="G14" i="148" s="1"/>
  <c r="G15" i="148" s="1"/>
  <c r="G16" i="148" s="1"/>
  <c r="G17" i="148" s="1"/>
  <c r="G18" i="148" s="1"/>
  <c r="G19" i="148" s="1"/>
  <c r="G20" i="148" s="1"/>
  <c r="G21" i="148" s="1"/>
  <c r="G22" i="148" s="1"/>
  <c r="G23" i="148" s="1"/>
  <c r="G24" i="148" s="1"/>
  <c r="G25" i="148" s="1"/>
  <c r="G26" i="148" s="1"/>
  <c r="G27" i="148" s="1"/>
  <c r="G28" i="148" s="1"/>
  <c r="G29" i="148" s="1"/>
  <c r="G93" i="133"/>
  <c r="G94" i="133" s="1"/>
  <c r="G95" i="133" s="1"/>
  <c r="G24" i="137"/>
  <c r="G7" i="141"/>
  <c r="G8" i="141" s="1"/>
  <c r="G9" i="141" s="1"/>
  <c r="G10" i="141" s="1"/>
  <c r="G11" i="141" s="1"/>
  <c r="G12" i="141" s="1"/>
  <c r="G13" i="141" s="1"/>
  <c r="G14" i="141" s="1"/>
  <c r="G15" i="141" s="1"/>
  <c r="G16" i="141" s="1"/>
  <c r="G17" i="141" s="1"/>
  <c r="G18" i="141" s="1"/>
  <c r="G15" i="139"/>
  <c r="G16" i="139" s="1"/>
  <c r="G17" i="139" s="1"/>
  <c r="G18" i="139" s="1"/>
  <c r="G19" i="139" s="1"/>
  <c r="G20" i="139" s="1"/>
  <c r="G21" i="139" s="1"/>
  <c r="G22" i="139" s="1"/>
  <c r="G23" i="139" s="1"/>
  <c r="G24" i="139" s="1"/>
  <c r="G25" i="139" s="1"/>
  <c r="G26" i="139" s="1"/>
  <c r="G27" i="139" s="1"/>
  <c r="G28" i="139" s="1"/>
  <c r="G29" i="139" s="1"/>
  <c r="G30" i="139" s="1"/>
  <c r="G31" i="139" s="1"/>
  <c r="G32" i="139" s="1"/>
  <c r="G33" i="139" s="1"/>
  <c r="G34" i="139" s="1"/>
  <c r="G35" i="139" s="1"/>
  <c r="G36" i="139" s="1"/>
  <c r="G37" i="139" s="1"/>
  <c r="G38" i="139" s="1"/>
  <c r="G39" i="139" s="1"/>
  <c r="G19" i="138"/>
  <c r="G20" i="138" s="1"/>
  <c r="G21" i="138" s="1"/>
  <c r="G22" i="138" s="1"/>
  <c r="G23" i="138" s="1"/>
  <c r="G24" i="138" s="1"/>
  <c r="G25" i="138" s="1"/>
  <c r="G26" i="138" s="1"/>
  <c r="G27" i="138" s="1"/>
  <c r="G28" i="138" s="1"/>
  <c r="G29" i="138" s="1"/>
  <c r="G30" i="138" s="1"/>
  <c r="G31" i="138" s="1"/>
  <c r="G32" i="138" s="1"/>
  <c r="G33" i="138" s="1"/>
  <c r="G34" i="138" s="1"/>
  <c r="G35" i="138" s="1"/>
  <c r="G36" i="138" s="1"/>
  <c r="G37" i="138" s="1"/>
  <c r="G38" i="138" s="1"/>
  <c r="G39" i="138" s="1"/>
  <c r="G40" i="138" s="1"/>
  <c r="G41" i="138" s="1"/>
  <c r="G42" i="138" s="1"/>
  <c r="G43" i="138" s="1"/>
  <c r="G44" i="138" s="1"/>
  <c r="G45" i="138" s="1"/>
  <c r="G46" i="138" s="1"/>
  <c r="G47" i="138" s="1"/>
  <c r="G9" i="140"/>
  <c r="G10" i="140" s="1"/>
  <c r="G11" i="140" s="1"/>
  <c r="G25" i="129"/>
  <c r="G26" i="129" s="1"/>
  <c r="G27" i="129" s="1"/>
  <c r="G28" i="135"/>
  <c r="G29" i="135" s="1"/>
  <c r="G30" i="135" s="1"/>
  <c r="G31" i="135" s="1"/>
  <c r="G32" i="135" s="1"/>
  <c r="G33" i="135" s="1"/>
  <c r="G34" i="135" s="1"/>
  <c r="G35" i="135" s="1"/>
  <c r="G36" i="135" s="1"/>
  <c r="G37" i="135" s="1"/>
  <c r="G38" i="135" s="1"/>
  <c r="G39" i="135" s="1"/>
  <c r="G6" i="122"/>
  <c r="G6" i="121"/>
  <c r="G7" i="121" s="1"/>
  <c r="G8" i="121" s="1"/>
  <c r="G9" i="121" s="1"/>
  <c r="G10" i="121" s="1"/>
  <c r="G11" i="121" s="1"/>
  <c r="G12" i="121" s="1"/>
  <c r="G13" i="121" s="1"/>
  <c r="G14" i="121" s="1"/>
  <c r="G15" i="121" s="1"/>
  <c r="G16" i="121" s="1"/>
  <c r="G17" i="121" s="1"/>
  <c r="G18" i="121" s="1"/>
  <c r="G19" i="121" s="1"/>
  <c r="G7" i="120"/>
  <c r="G8" i="120" s="1"/>
  <c r="G9" i="120" s="1"/>
  <c r="G10" i="120" s="1"/>
  <c r="G11" i="120" s="1"/>
  <c r="G12" i="120" s="1"/>
  <c r="G13" i="120" s="1"/>
  <c r="G14" i="120" s="1"/>
  <c r="G15" i="120" s="1"/>
  <c r="G16" i="120" s="1"/>
  <c r="G17" i="120" s="1"/>
  <c r="G18" i="120" s="1"/>
  <c r="G19" i="120" s="1"/>
  <c r="G20" i="120" s="1"/>
  <c r="G21" i="120" s="1"/>
  <c r="G22" i="120" s="1"/>
  <c r="G23" i="120" s="1"/>
  <c r="G24" i="120" s="1"/>
  <c r="G25" i="120" s="1"/>
  <c r="G26" i="120" s="1"/>
  <c r="G27" i="120" s="1"/>
  <c r="G28" i="120" s="1"/>
  <c r="G29" i="120" s="1"/>
  <c r="G30" i="120" s="1"/>
  <c r="G31" i="120" s="1"/>
  <c r="G32" i="120" s="1"/>
  <c r="G33" i="120" s="1"/>
  <c r="G34" i="120" s="1"/>
  <c r="G35" i="120" s="1"/>
  <c r="G36" i="120" s="1"/>
  <c r="G37" i="120" s="1"/>
  <c r="G38" i="120" s="1"/>
  <c r="G39" i="120" s="1"/>
  <c r="G40" i="120" s="1"/>
  <c r="G41" i="120" s="1"/>
  <c r="G42" i="120" s="1"/>
  <c r="G43" i="120" s="1"/>
  <c r="G44" i="120" s="1"/>
  <c r="G45" i="120" s="1"/>
  <c r="G46" i="120" s="1"/>
  <c r="G47" i="120" s="1"/>
  <c r="G48" i="120" s="1"/>
  <c r="G49" i="120" s="1"/>
  <c r="G50" i="120" s="1"/>
  <c r="G51" i="120" s="1"/>
  <c r="G52" i="120" s="1"/>
  <c r="G53" i="120" s="1"/>
  <c r="G54" i="120" s="1"/>
  <c r="G55" i="120" s="1"/>
  <c r="G56" i="120" s="1"/>
  <c r="G57" i="120" s="1"/>
  <c r="G58" i="120" s="1"/>
  <c r="G59" i="120" s="1"/>
  <c r="G60" i="120" s="1"/>
  <c r="G61" i="120" s="1"/>
  <c r="G62" i="120" s="1"/>
  <c r="G63" i="120" s="1"/>
  <c r="G64" i="120" s="1"/>
  <c r="G65" i="120" s="1"/>
  <c r="G66" i="120" s="1"/>
  <c r="G67" i="120" s="1"/>
  <c r="G68" i="120" s="1"/>
  <c r="G69" i="120" s="1"/>
  <c r="G70" i="120" s="1"/>
  <c r="G71" i="120" s="1"/>
  <c r="G72" i="120" s="1"/>
  <c r="G73" i="120" s="1"/>
  <c r="G74" i="120" s="1"/>
  <c r="G75" i="120" s="1"/>
  <c r="G76" i="120" s="1"/>
  <c r="G77" i="120" s="1"/>
  <c r="G78" i="120" s="1"/>
  <c r="G79" i="120" s="1"/>
  <c r="G80" i="120" s="1"/>
  <c r="G81" i="120" s="1"/>
  <c r="G82" i="120" s="1"/>
  <c r="G83" i="120" s="1"/>
  <c r="G84" i="120" s="1"/>
  <c r="G85" i="120" s="1"/>
  <c r="G86" i="120" s="1"/>
  <c r="G87" i="120" s="1"/>
  <c r="G88" i="120" s="1"/>
  <c r="G89" i="120" s="1"/>
  <c r="G90" i="120" s="1"/>
  <c r="G91" i="120" s="1"/>
  <c r="G92" i="120" s="1"/>
  <c r="G93" i="120" s="1"/>
  <c r="G94" i="120" s="1"/>
  <c r="G95" i="120" s="1"/>
  <c r="G96" i="120" s="1"/>
  <c r="G97" i="120" s="1"/>
  <c r="G98" i="120" s="1"/>
  <c r="G99" i="120" s="1"/>
  <c r="G100" i="120" s="1"/>
  <c r="G101" i="120" s="1"/>
  <c r="G102" i="120" s="1"/>
  <c r="G103" i="120" s="1"/>
  <c r="G104" i="120" s="1"/>
  <c r="G105" i="120" s="1"/>
  <c r="G106" i="120" s="1"/>
  <c r="G107" i="120" s="1"/>
  <c r="G108" i="120" s="1"/>
  <c r="G109" i="120" s="1"/>
  <c r="G110" i="120" s="1"/>
  <c r="G111" i="120" s="1"/>
  <c r="G112" i="120" s="1"/>
  <c r="G113" i="120" s="1"/>
  <c r="G114" i="120" s="1"/>
  <c r="G115" i="120" s="1"/>
  <c r="G116" i="120" s="1"/>
  <c r="G117" i="120" s="1"/>
  <c r="G118" i="120" s="1"/>
  <c r="G119" i="120" s="1"/>
  <c r="G120" i="120" s="1"/>
  <c r="G121" i="120" s="1"/>
  <c r="G122" i="120" s="1"/>
  <c r="G123" i="120" s="1"/>
  <c r="G124" i="120" s="1"/>
  <c r="G125" i="120" s="1"/>
  <c r="G126" i="120" s="1"/>
  <c r="G127" i="120" s="1"/>
  <c r="G128" i="120" s="1"/>
  <c r="G129" i="120" s="1"/>
  <c r="G130" i="120" s="1"/>
  <c r="G131" i="120" s="1"/>
  <c r="G132" i="120" s="1"/>
  <c r="G133" i="120" s="1"/>
  <c r="G134" i="120" s="1"/>
  <c r="G135" i="120" s="1"/>
  <c r="G136" i="120" s="1"/>
  <c r="G137" i="120" s="1"/>
  <c r="G138" i="120" s="1"/>
  <c r="G139" i="120" s="1"/>
  <c r="G140" i="120" s="1"/>
  <c r="G141" i="120" s="1"/>
  <c r="G142" i="120" s="1"/>
  <c r="G143" i="120" s="1"/>
  <c r="G144" i="120" s="1"/>
  <c r="G145" i="120" s="1"/>
  <c r="G146" i="120" s="1"/>
  <c r="G147" i="120" s="1"/>
  <c r="G148" i="120" s="1"/>
  <c r="G149" i="120" s="1"/>
  <c r="G150" i="120" s="1"/>
  <c r="G151" i="120" s="1"/>
  <c r="G152" i="120" s="1"/>
  <c r="G153" i="120" s="1"/>
  <c r="G154" i="120" s="1"/>
  <c r="G155" i="120" s="1"/>
  <c r="G156" i="120" s="1"/>
  <c r="G157" i="120" s="1"/>
  <c r="G158" i="120" s="1"/>
  <c r="G159" i="120" s="1"/>
  <c r="G160" i="120" s="1"/>
  <c r="G161" i="120" s="1"/>
  <c r="G162" i="120" s="1"/>
  <c r="G163" i="120" s="1"/>
  <c r="G164" i="120" s="1"/>
  <c r="G165" i="120" s="1"/>
  <c r="G166" i="120" s="1"/>
  <c r="G167" i="120" s="1"/>
  <c r="G168" i="120" s="1"/>
  <c r="G169" i="120" s="1"/>
  <c r="G170" i="120" s="1"/>
  <c r="G171" i="120" s="1"/>
  <c r="G172" i="120" s="1"/>
  <c r="G173" i="120" s="1"/>
  <c r="G174" i="120" s="1"/>
  <c r="G175" i="120" s="1"/>
  <c r="G176" i="120" s="1"/>
  <c r="G177" i="120" s="1"/>
  <c r="G178" i="120" s="1"/>
  <c r="G179" i="120" s="1"/>
  <c r="G180" i="120" s="1"/>
  <c r="G181" i="120" s="1"/>
  <c r="G182" i="120" s="1"/>
  <c r="G183" i="120" s="1"/>
  <c r="G184" i="120" s="1"/>
  <c r="G185" i="120" s="1"/>
  <c r="G186" i="120" s="1"/>
  <c r="G187" i="120" s="1"/>
  <c r="G188" i="120" s="1"/>
  <c r="G189" i="120" s="1"/>
  <c r="G190" i="120" s="1"/>
  <c r="G191" i="120" s="1"/>
  <c r="G192" i="120" s="1"/>
  <c r="G193" i="120" s="1"/>
  <c r="G194" i="120" s="1"/>
  <c r="G195" i="120" s="1"/>
  <c r="G196" i="120" s="1"/>
  <c r="G197" i="120" s="1"/>
  <c r="G198" i="120" s="1"/>
  <c r="G199" i="120" s="1"/>
  <c r="G200" i="120" s="1"/>
  <c r="G201" i="120" s="1"/>
  <c r="G202" i="120" s="1"/>
  <c r="G203" i="120" s="1"/>
  <c r="G204" i="120" s="1"/>
  <c r="G205" i="120" s="1"/>
  <c r="G206" i="120" s="1"/>
  <c r="G207" i="120" s="1"/>
  <c r="G208" i="120" s="1"/>
  <c r="G209" i="120" s="1"/>
  <c r="G210" i="120" s="1"/>
  <c r="G211" i="120" s="1"/>
  <c r="G212" i="120" s="1"/>
  <c r="G213" i="120" s="1"/>
  <c r="G214" i="120" s="1"/>
  <c r="G215" i="120" s="1"/>
  <c r="G216" i="120" s="1"/>
  <c r="G217" i="120" s="1"/>
  <c r="G218" i="120" s="1"/>
  <c r="G219" i="120" s="1"/>
  <c r="G220" i="120" s="1"/>
  <c r="G221" i="120" s="1"/>
  <c r="G222" i="120" s="1"/>
  <c r="G223" i="120" s="1"/>
  <c r="G224" i="120" s="1"/>
  <c r="G225" i="120" s="1"/>
  <c r="G226" i="120" s="1"/>
  <c r="G227" i="120" s="1"/>
  <c r="G228" i="120" s="1"/>
  <c r="G229" i="120" s="1"/>
  <c r="G230" i="120" s="1"/>
  <c r="G231" i="120" s="1"/>
  <c r="G232" i="120" s="1"/>
  <c r="G233" i="120" s="1"/>
  <c r="G234" i="120" s="1"/>
  <c r="G235" i="120" s="1"/>
  <c r="G236" i="120" s="1"/>
  <c r="G237" i="120" s="1"/>
  <c r="G238" i="120" s="1"/>
  <c r="G239" i="120" s="1"/>
  <c r="G240" i="120" s="1"/>
  <c r="G241" i="120" s="1"/>
  <c r="G242" i="120" s="1"/>
  <c r="G243" i="120" s="1"/>
  <c r="G244" i="120" s="1"/>
  <c r="G245" i="120" s="1"/>
  <c r="G246" i="120" s="1"/>
  <c r="G247" i="120" s="1"/>
  <c r="G248" i="120" s="1"/>
  <c r="G249" i="120" s="1"/>
  <c r="G250" i="120" s="1"/>
  <c r="G251" i="120" s="1"/>
  <c r="G252" i="120" s="1"/>
  <c r="G253" i="120" s="1"/>
  <c r="G254" i="120" s="1"/>
  <c r="G255" i="120" s="1"/>
  <c r="G256" i="120" s="1"/>
  <c r="G257" i="120" s="1"/>
  <c r="G258" i="120" s="1"/>
  <c r="G259" i="120" s="1"/>
  <c r="G260" i="120" s="1"/>
  <c r="G261" i="120" s="1"/>
  <c r="G262" i="120" s="1"/>
  <c r="G263" i="120" s="1"/>
  <c r="G264" i="120" s="1"/>
  <c r="G265" i="120" s="1"/>
  <c r="G266" i="120" s="1"/>
  <c r="G267" i="120" s="1"/>
  <c r="G268" i="120" s="1"/>
  <c r="G269" i="120" s="1"/>
  <c r="G270" i="120" s="1"/>
  <c r="G271" i="120" s="1"/>
  <c r="G272" i="120" s="1"/>
  <c r="G273" i="120" s="1"/>
  <c r="G274" i="120" s="1"/>
  <c r="G275" i="120" s="1"/>
  <c r="G276" i="120" s="1"/>
  <c r="G277" i="120" s="1"/>
  <c r="G278" i="120" s="1"/>
  <c r="G279" i="120" s="1"/>
  <c r="G280" i="120" s="1"/>
  <c r="G281" i="120" s="1"/>
  <c r="G282" i="120" s="1"/>
  <c r="G283" i="120" s="1"/>
  <c r="G284" i="120" s="1"/>
  <c r="G285" i="120" s="1"/>
  <c r="G286" i="120" s="1"/>
  <c r="G287" i="120" s="1"/>
  <c r="G288" i="120" s="1"/>
  <c r="G289" i="120" s="1"/>
  <c r="G290" i="120" s="1"/>
  <c r="G291" i="120" s="1"/>
  <c r="G292" i="120" s="1"/>
  <c r="G293" i="120" s="1"/>
  <c r="G294" i="120" s="1"/>
  <c r="G295" i="120" s="1"/>
  <c r="G296" i="120" s="1"/>
  <c r="G297" i="120" s="1"/>
  <c r="G298" i="120" s="1"/>
  <c r="G299" i="120" s="1"/>
  <c r="G300" i="120" s="1"/>
  <c r="G301" i="120" s="1"/>
  <c r="G302" i="120" s="1"/>
  <c r="G303" i="120" s="1"/>
  <c r="G304" i="120" s="1"/>
  <c r="G305" i="120" s="1"/>
  <c r="G306" i="120" s="1"/>
  <c r="G307" i="120" s="1"/>
  <c r="G308" i="120" s="1"/>
  <c r="G309" i="120" s="1"/>
  <c r="G310" i="120" s="1"/>
  <c r="G311" i="120" s="1"/>
  <c r="G312" i="120" s="1"/>
  <c r="G313" i="120" s="1"/>
  <c r="G314" i="120" s="1"/>
  <c r="G315" i="120" s="1"/>
  <c r="G316" i="120" s="1"/>
  <c r="G317" i="120" s="1"/>
  <c r="G318" i="120" s="1"/>
  <c r="G319" i="120" s="1"/>
  <c r="G320" i="120" s="1"/>
  <c r="G321" i="120" s="1"/>
  <c r="G322" i="120" s="1"/>
  <c r="G323" i="120" s="1"/>
  <c r="G324" i="120" s="1"/>
  <c r="G325" i="120" s="1"/>
  <c r="G326" i="120" s="1"/>
  <c r="G327" i="120" s="1"/>
  <c r="G328" i="120" s="1"/>
  <c r="G329" i="120" s="1"/>
  <c r="G330" i="120" s="1"/>
  <c r="G331" i="120" s="1"/>
  <c r="G332" i="120" s="1"/>
  <c r="G333" i="120" s="1"/>
  <c r="G334" i="120" s="1"/>
  <c r="G335" i="120" s="1"/>
  <c r="G336" i="120" s="1"/>
  <c r="G337" i="120" s="1"/>
  <c r="G338" i="120" s="1"/>
  <c r="G339" i="120" s="1"/>
  <c r="G340" i="120" s="1"/>
  <c r="G341" i="120" s="1"/>
  <c r="G342" i="120" s="1"/>
  <c r="G343" i="120" s="1"/>
  <c r="G344" i="120" s="1"/>
  <c r="G345" i="120" s="1"/>
  <c r="G346" i="120" s="1"/>
  <c r="G347" i="120" s="1"/>
  <c r="G348" i="120" s="1"/>
  <c r="G349" i="120" s="1"/>
  <c r="G350" i="120" s="1"/>
  <c r="G351" i="120" s="1"/>
  <c r="G352" i="120" s="1"/>
  <c r="G353" i="120" s="1"/>
  <c r="G354" i="120" s="1"/>
  <c r="G355" i="120" s="1"/>
  <c r="G356" i="120" s="1"/>
  <c r="G357" i="120" s="1"/>
  <c r="G358" i="120" s="1"/>
  <c r="G359" i="120" s="1"/>
  <c r="G360" i="120" s="1"/>
  <c r="G361" i="120" s="1"/>
  <c r="G362" i="120" s="1"/>
  <c r="G363" i="120" s="1"/>
  <c r="G364" i="120" s="1"/>
  <c r="G365" i="120" s="1"/>
  <c r="G366" i="120" s="1"/>
  <c r="G367" i="120" s="1"/>
  <c r="G368" i="120" s="1"/>
  <c r="G369" i="120" s="1"/>
  <c r="G370" i="120" s="1"/>
  <c r="G371" i="120" s="1"/>
  <c r="G372" i="120" s="1"/>
  <c r="G373" i="120" s="1"/>
  <c r="G374" i="120" s="1"/>
  <c r="G375" i="120" s="1"/>
  <c r="G376" i="120" s="1"/>
  <c r="G377" i="120" s="1"/>
  <c r="G378" i="120" s="1"/>
  <c r="G379" i="120" s="1"/>
  <c r="G380" i="120" s="1"/>
  <c r="G381" i="120" s="1"/>
  <c r="G382" i="120" s="1"/>
  <c r="G383" i="120" s="1"/>
  <c r="G384" i="120" s="1"/>
  <c r="G385" i="120" s="1"/>
  <c r="G386" i="120" s="1"/>
  <c r="G387" i="120" s="1"/>
  <c r="G388" i="120" s="1"/>
  <c r="G389" i="120" s="1"/>
  <c r="G390" i="120" s="1"/>
  <c r="G391" i="120" s="1"/>
  <c r="G392" i="120" s="1"/>
  <c r="G393" i="120" s="1"/>
  <c r="G394" i="120" s="1"/>
  <c r="G395" i="120" s="1"/>
  <c r="G396" i="120" s="1"/>
  <c r="G397" i="120" s="1"/>
  <c r="G398" i="120" s="1"/>
  <c r="G399" i="120" s="1"/>
  <c r="G400" i="120" s="1"/>
  <c r="G401" i="120" s="1"/>
  <c r="G402" i="120" s="1"/>
  <c r="G403" i="120" s="1"/>
  <c r="G404" i="120" s="1"/>
  <c r="G405" i="120" s="1"/>
  <c r="G406" i="120" s="1"/>
  <c r="G407" i="120" s="1"/>
  <c r="G408" i="120" s="1"/>
  <c r="G409" i="120" s="1"/>
  <c r="G410" i="120" s="1"/>
  <c r="G411" i="120" s="1"/>
  <c r="G412" i="120" s="1"/>
  <c r="G413" i="120" s="1"/>
  <c r="G414" i="120" s="1"/>
  <c r="G415" i="120" s="1"/>
  <c r="G416" i="120" s="1"/>
  <c r="G417" i="120" s="1"/>
  <c r="G418" i="120" s="1"/>
  <c r="G419" i="120" s="1"/>
  <c r="G420" i="120" s="1"/>
  <c r="G421" i="120" s="1"/>
  <c r="G422" i="120" s="1"/>
  <c r="G423" i="120" s="1"/>
  <c r="G424" i="120" s="1"/>
  <c r="G425" i="120" s="1"/>
  <c r="G426" i="120" s="1"/>
  <c r="G427" i="120" s="1"/>
  <c r="G428" i="120" s="1"/>
  <c r="G429" i="120" s="1"/>
  <c r="G430" i="120" s="1"/>
  <c r="G431" i="120" s="1"/>
  <c r="G432" i="120" s="1"/>
  <c r="G433" i="120" s="1"/>
  <c r="G434" i="120" s="1"/>
  <c r="G435" i="120" s="1"/>
  <c r="G436" i="120" s="1"/>
  <c r="G437" i="120" s="1"/>
  <c r="G438" i="120" s="1"/>
  <c r="G439" i="120" s="1"/>
  <c r="G440" i="120" s="1"/>
  <c r="G441" i="120" s="1"/>
  <c r="G442" i="120" s="1"/>
  <c r="G443" i="120" s="1"/>
  <c r="G444" i="120" s="1"/>
  <c r="G445" i="120" s="1"/>
  <c r="G446" i="120" s="1"/>
  <c r="G447" i="120" s="1"/>
  <c r="G448" i="120" s="1"/>
  <c r="G449" i="120" s="1"/>
  <c r="G450" i="120" s="1"/>
  <c r="G451" i="120" s="1"/>
  <c r="G452" i="120" s="1"/>
  <c r="G453" i="120" s="1"/>
  <c r="G454" i="120" s="1"/>
  <c r="G455" i="120" s="1"/>
  <c r="G456" i="120" s="1"/>
  <c r="G457" i="120" s="1"/>
  <c r="G458" i="120" s="1"/>
  <c r="G459" i="120" s="1"/>
  <c r="G460" i="120" s="1"/>
  <c r="G461" i="120" s="1"/>
  <c r="G462" i="120" s="1"/>
  <c r="G463" i="120" s="1"/>
  <c r="G464" i="120" s="1"/>
  <c r="G465" i="120" s="1"/>
  <c r="G466" i="120" s="1"/>
  <c r="G467" i="120" s="1"/>
  <c r="G468" i="120" s="1"/>
  <c r="G469" i="120" s="1"/>
  <c r="G470" i="120" s="1"/>
  <c r="G471" i="120" s="1"/>
  <c r="G472" i="120" s="1"/>
  <c r="G473" i="120" s="1"/>
  <c r="G474" i="120" s="1"/>
  <c r="G475" i="120" s="1"/>
  <c r="G476" i="120" s="1"/>
  <c r="G477" i="120" s="1"/>
  <c r="G6" i="119"/>
  <c r="G7" i="119" s="1"/>
  <c r="G8" i="119" s="1"/>
  <c r="G9" i="119" s="1"/>
  <c r="G10" i="119" s="1"/>
  <c r="G11" i="119" s="1"/>
  <c r="G12" i="119" s="1"/>
  <c r="G13" i="119" s="1"/>
  <c r="G14" i="119" s="1"/>
  <c r="G15" i="119" s="1"/>
  <c r="G16" i="119" s="1"/>
  <c r="G17" i="119" s="1"/>
  <c r="G18" i="119" s="1"/>
  <c r="G19" i="119" s="1"/>
  <c r="G20" i="119" s="1"/>
  <c r="G21" i="119" s="1"/>
  <c r="G22" i="119" s="1"/>
  <c r="G23" i="119" s="1"/>
  <c r="G24" i="119" s="1"/>
  <c r="G25" i="119" s="1"/>
  <c r="G26" i="119" s="1"/>
  <c r="G27" i="119" s="1"/>
  <c r="G28" i="119" s="1"/>
  <c r="G29" i="119" s="1"/>
  <c r="G30" i="119" s="1"/>
  <c r="G31" i="119" s="1"/>
  <c r="G32" i="119" s="1"/>
  <c r="G33" i="119" s="1"/>
  <c r="G34" i="119" s="1"/>
  <c r="G35" i="119" s="1"/>
  <c r="G36" i="119" s="1"/>
  <c r="G37" i="119" s="1"/>
  <c r="G38" i="119" s="1"/>
  <c r="G39" i="119" s="1"/>
  <c r="G40" i="119" s="1"/>
  <c r="G41" i="119" s="1"/>
  <c r="G42" i="119" s="1"/>
  <c r="G43" i="119" s="1"/>
  <c r="G44" i="119" s="1"/>
  <c r="G45" i="119" s="1"/>
  <c r="G46" i="119" s="1"/>
  <c r="G47" i="119" s="1"/>
  <c r="G48" i="119" s="1"/>
  <c r="G49" i="119" s="1"/>
  <c r="G50" i="119" s="1"/>
  <c r="G51" i="119" s="1"/>
  <c r="G52" i="119" s="1"/>
  <c r="G53" i="119" s="1"/>
  <c r="G54" i="119" s="1"/>
  <c r="G55" i="119" s="1"/>
  <c r="G56" i="119" s="1"/>
  <c r="G57" i="119" s="1"/>
  <c r="G58" i="119" s="1"/>
  <c r="G59" i="119" s="1"/>
  <c r="G60" i="119" s="1"/>
  <c r="G61" i="119" s="1"/>
  <c r="G62" i="119" s="1"/>
  <c r="G63" i="119" s="1"/>
  <c r="G64" i="119" s="1"/>
  <c r="G65" i="119" s="1"/>
  <c r="G66" i="119" s="1"/>
  <c r="G67" i="119" s="1"/>
  <c r="G68" i="119" s="1"/>
  <c r="G69" i="119" s="1"/>
  <c r="G70" i="119" s="1"/>
  <c r="G71" i="119" s="1"/>
  <c r="G72" i="119" s="1"/>
  <c r="G73" i="119" s="1"/>
  <c r="G74" i="119" s="1"/>
  <c r="G75" i="119" s="1"/>
  <c r="G76" i="119" s="1"/>
  <c r="G77" i="119" s="1"/>
  <c r="G78" i="119" s="1"/>
  <c r="G79" i="119" s="1"/>
  <c r="G80" i="119" s="1"/>
  <c r="G81" i="119" s="1"/>
  <c r="G82" i="119" s="1"/>
  <c r="G83" i="119" s="1"/>
  <c r="G84" i="119" s="1"/>
  <c r="G85" i="119" s="1"/>
  <c r="G86" i="119" s="1"/>
  <c r="G87" i="119" s="1"/>
  <c r="G88" i="119" s="1"/>
  <c r="G89" i="119" s="1"/>
  <c r="G90" i="119" s="1"/>
  <c r="G91" i="119" s="1"/>
  <c r="G92" i="119" s="1"/>
  <c r="G93" i="119" s="1"/>
  <c r="G94" i="119" s="1"/>
  <c r="G95" i="119" s="1"/>
  <c r="G96" i="119" s="1"/>
  <c r="G97" i="119" s="1"/>
  <c r="G98" i="119" s="1"/>
  <c r="G99" i="119" s="1"/>
  <c r="G100" i="119" s="1"/>
  <c r="G101" i="119" s="1"/>
  <c r="G102" i="119" s="1"/>
  <c r="G103" i="119" s="1"/>
  <c r="G104" i="119" s="1"/>
  <c r="G105" i="119" s="1"/>
  <c r="G106" i="119" s="1"/>
  <c r="G107" i="119" s="1"/>
  <c r="G108" i="119" s="1"/>
  <c r="G109" i="119" s="1"/>
  <c r="G110" i="119" s="1"/>
  <c r="G111" i="119" s="1"/>
  <c r="G112" i="119" s="1"/>
  <c r="G113" i="119" s="1"/>
  <c r="G114" i="119" s="1"/>
  <c r="G115" i="119" s="1"/>
  <c r="G116" i="119" s="1"/>
  <c r="G117" i="119" s="1"/>
  <c r="G118" i="119" s="1"/>
  <c r="G119" i="119" s="1"/>
  <c r="G120" i="119" s="1"/>
  <c r="G121" i="119" s="1"/>
  <c r="G122" i="119" s="1"/>
  <c r="G123" i="119" s="1"/>
  <c r="G124" i="119" s="1"/>
  <c r="G125" i="119" s="1"/>
  <c r="G126" i="119" s="1"/>
  <c r="G127" i="119" s="1"/>
  <c r="G128" i="119" s="1"/>
  <c r="G129" i="119" s="1"/>
  <c r="G130" i="119" s="1"/>
  <c r="G131" i="119" s="1"/>
  <c r="G132" i="119" s="1"/>
  <c r="G133" i="119" s="1"/>
  <c r="G134" i="119" s="1"/>
  <c r="G135" i="119" s="1"/>
  <c r="G136" i="119" s="1"/>
  <c r="G137" i="119" s="1"/>
  <c r="G138" i="119" s="1"/>
  <c r="G139" i="119" s="1"/>
  <c r="G140" i="119" s="1"/>
  <c r="G141" i="119" s="1"/>
  <c r="G142" i="119" s="1"/>
  <c r="G143" i="119" s="1"/>
  <c r="G144" i="119" s="1"/>
  <c r="G145" i="119" s="1"/>
  <c r="G146" i="119" s="1"/>
  <c r="G147" i="119" s="1"/>
  <c r="G148" i="119" s="1"/>
  <c r="G149" i="119" s="1"/>
  <c r="G150" i="119" s="1"/>
  <c r="G151" i="119" s="1"/>
  <c r="G152" i="119" s="1"/>
  <c r="G153" i="119" s="1"/>
  <c r="G154" i="119" s="1"/>
  <c r="G155" i="119" s="1"/>
  <c r="G156" i="119" s="1"/>
  <c r="G157" i="119" s="1"/>
  <c r="G158" i="119" s="1"/>
  <c r="G159" i="119" s="1"/>
  <c r="G160" i="119" s="1"/>
  <c r="G161" i="119" s="1"/>
  <c r="G162" i="119" s="1"/>
  <c r="G163" i="119" s="1"/>
  <c r="G164" i="119" s="1"/>
  <c r="G165" i="119" s="1"/>
  <c r="G166" i="119" s="1"/>
  <c r="G167" i="119" s="1"/>
  <c r="G168" i="119" s="1"/>
  <c r="G169" i="119" s="1"/>
  <c r="G170" i="119" s="1"/>
  <c r="G171" i="119" s="1"/>
  <c r="G172" i="119" s="1"/>
  <c r="G173" i="119" s="1"/>
  <c r="G174" i="119" s="1"/>
  <c r="G175" i="119" s="1"/>
  <c r="G176" i="119" s="1"/>
  <c r="G177" i="119" s="1"/>
  <c r="G178" i="119" s="1"/>
  <c r="G179" i="119" s="1"/>
  <c r="G180" i="119" s="1"/>
  <c r="G181" i="119" s="1"/>
  <c r="G182" i="119" s="1"/>
  <c r="G183" i="119" s="1"/>
  <c r="G184" i="119" s="1"/>
  <c r="G185" i="119" s="1"/>
  <c r="G186" i="119" s="1"/>
  <c r="G187" i="119" s="1"/>
  <c r="G188" i="119" s="1"/>
  <c r="G189" i="119" s="1"/>
  <c r="G190" i="119" s="1"/>
  <c r="G191" i="119" s="1"/>
  <c r="G192" i="119" s="1"/>
  <c r="G193" i="119" s="1"/>
  <c r="G194" i="119" s="1"/>
  <c r="G195" i="119" s="1"/>
  <c r="G196" i="119" s="1"/>
  <c r="G197" i="119" s="1"/>
  <c r="G198" i="119" s="1"/>
  <c r="G199" i="119" s="1"/>
  <c r="G200" i="119" s="1"/>
  <c r="G201" i="119" s="1"/>
  <c r="G202" i="119" s="1"/>
  <c r="G203" i="119" s="1"/>
  <c r="G204" i="119" s="1"/>
  <c r="G205" i="119" s="1"/>
  <c r="G206" i="119" s="1"/>
  <c r="G207" i="119" s="1"/>
  <c r="G208" i="119" s="1"/>
  <c r="G209" i="119" s="1"/>
  <c r="G210" i="119" s="1"/>
  <c r="G211" i="119" s="1"/>
  <c r="G212" i="119" s="1"/>
  <c r="G213" i="119" s="1"/>
  <c r="G214" i="119" s="1"/>
  <c r="G215" i="119" s="1"/>
  <c r="G216" i="119" s="1"/>
  <c r="G217" i="119" s="1"/>
  <c r="G218" i="119" s="1"/>
  <c r="G219" i="119" s="1"/>
  <c r="G220" i="119" s="1"/>
  <c r="G221" i="119" s="1"/>
  <c r="G222" i="119" s="1"/>
  <c r="G223" i="119" s="1"/>
  <c r="G224" i="119" s="1"/>
  <c r="G225" i="119" s="1"/>
  <c r="G226" i="119" s="1"/>
  <c r="G227" i="119" s="1"/>
  <c r="G228" i="119" s="1"/>
  <c r="G229" i="119" s="1"/>
  <c r="G230" i="119" s="1"/>
  <c r="G231" i="119" s="1"/>
  <c r="G232" i="119" s="1"/>
  <c r="G233" i="119" s="1"/>
  <c r="G234" i="119" s="1"/>
  <c r="G235" i="119" s="1"/>
  <c r="G236" i="119" s="1"/>
  <c r="G237" i="119" s="1"/>
  <c r="G238" i="119" s="1"/>
  <c r="G239" i="119" s="1"/>
  <c r="G240" i="119" s="1"/>
  <c r="G241" i="119" s="1"/>
  <c r="G242" i="119" s="1"/>
  <c r="G243" i="119" s="1"/>
  <c r="G244" i="119" s="1"/>
  <c r="G245" i="119" s="1"/>
  <c r="G246" i="119" s="1"/>
  <c r="G247" i="119" s="1"/>
  <c r="G248" i="119" s="1"/>
  <c r="G249" i="119" s="1"/>
  <c r="G250" i="119" s="1"/>
  <c r="G251" i="119" s="1"/>
  <c r="G252" i="119" s="1"/>
  <c r="G253" i="119" s="1"/>
  <c r="G254" i="119" s="1"/>
  <c r="G255" i="119" s="1"/>
  <c r="G256" i="119" s="1"/>
  <c r="G257" i="119" s="1"/>
  <c r="G258" i="119" s="1"/>
  <c r="G259" i="119" s="1"/>
  <c r="G260" i="119" s="1"/>
  <c r="G261" i="119" s="1"/>
  <c r="G262" i="119" s="1"/>
  <c r="G263" i="119" s="1"/>
  <c r="G264" i="119" s="1"/>
  <c r="G265" i="119" s="1"/>
  <c r="G266" i="119" s="1"/>
  <c r="G267" i="119" s="1"/>
  <c r="G268" i="119" s="1"/>
  <c r="G269" i="119" s="1"/>
  <c r="G270" i="119" s="1"/>
  <c r="G271" i="119" s="1"/>
  <c r="G272" i="119" s="1"/>
  <c r="G273" i="119" s="1"/>
  <c r="G274" i="119" s="1"/>
  <c r="G275" i="119" s="1"/>
  <c r="G276" i="119" s="1"/>
  <c r="G277" i="119" s="1"/>
  <c r="G278" i="119" s="1"/>
  <c r="G279" i="119" s="1"/>
  <c r="G280" i="119" s="1"/>
  <c r="G281" i="119" s="1"/>
  <c r="G282" i="119" s="1"/>
  <c r="G283" i="119" s="1"/>
  <c r="G284" i="119" s="1"/>
  <c r="G285" i="119" s="1"/>
  <c r="G286" i="119" s="1"/>
  <c r="G287" i="119" s="1"/>
  <c r="G288" i="119" s="1"/>
  <c r="G289" i="119" s="1"/>
  <c r="G290" i="119" s="1"/>
  <c r="G291" i="119" s="1"/>
  <c r="G292" i="119" s="1"/>
  <c r="G293" i="119" s="1"/>
  <c r="G294" i="119" s="1"/>
  <c r="G295" i="119" s="1"/>
  <c r="G296" i="119" s="1"/>
  <c r="G297" i="119" s="1"/>
  <c r="G298" i="119" s="1"/>
  <c r="G299" i="119" s="1"/>
  <c r="G300" i="119" s="1"/>
  <c r="G301" i="119" s="1"/>
  <c r="G302" i="119" s="1"/>
  <c r="G303" i="119" s="1"/>
  <c r="G304" i="119" s="1"/>
  <c r="G305" i="119" s="1"/>
  <c r="G306" i="119" s="1"/>
  <c r="G307" i="119" s="1"/>
  <c r="G308" i="119" s="1"/>
  <c r="G309" i="119" s="1"/>
  <c r="G310" i="119" s="1"/>
  <c r="G311" i="119" s="1"/>
  <c r="G312" i="119" s="1"/>
  <c r="G313" i="119" s="1"/>
  <c r="G314" i="119" s="1"/>
  <c r="G315" i="119" s="1"/>
  <c r="G316" i="119" s="1"/>
  <c r="G317" i="119" s="1"/>
  <c r="G318" i="119" s="1"/>
  <c r="G319" i="119" s="1"/>
  <c r="G320" i="119" s="1"/>
  <c r="G321" i="119" s="1"/>
  <c r="G322" i="119" s="1"/>
  <c r="G323" i="119" s="1"/>
  <c r="G324" i="119" s="1"/>
  <c r="G325" i="119" s="1"/>
  <c r="G326" i="119" s="1"/>
  <c r="G327" i="119" s="1"/>
  <c r="G328" i="119" s="1"/>
  <c r="G329" i="119" s="1"/>
  <c r="G330" i="119" s="1"/>
  <c r="G331" i="119" s="1"/>
  <c r="G332" i="119" s="1"/>
  <c r="G333" i="119" s="1"/>
  <c r="G334" i="119" s="1"/>
  <c r="G335" i="119" s="1"/>
  <c r="G336" i="119" s="1"/>
  <c r="G337" i="119" s="1"/>
  <c r="G338" i="119" s="1"/>
  <c r="G339" i="119" s="1"/>
  <c r="G340" i="119" s="1"/>
  <c r="G341" i="119" s="1"/>
  <c r="G342" i="119" s="1"/>
  <c r="G343" i="119" s="1"/>
  <c r="G344" i="119" s="1"/>
  <c r="G345" i="119" s="1"/>
  <c r="G346" i="119" s="1"/>
  <c r="G347" i="119" s="1"/>
  <c r="G348" i="119" s="1"/>
  <c r="G349" i="119" s="1"/>
  <c r="G350" i="119" s="1"/>
  <c r="G351" i="119" s="1"/>
  <c r="G352" i="119" s="1"/>
  <c r="G353" i="119" s="1"/>
  <c r="G354" i="119" s="1"/>
  <c r="G355" i="119" s="1"/>
  <c r="G356" i="119" s="1"/>
  <c r="G357" i="119" s="1"/>
  <c r="G358" i="119" s="1"/>
  <c r="G359" i="119" s="1"/>
  <c r="G360" i="119" s="1"/>
  <c r="G361" i="119" s="1"/>
  <c r="G362" i="119" s="1"/>
  <c r="G363" i="119" s="1"/>
  <c r="G364" i="119" s="1"/>
  <c r="G365" i="119" s="1"/>
  <c r="G366" i="119" s="1"/>
  <c r="G367" i="119" s="1"/>
  <c r="G368" i="119" s="1"/>
  <c r="G369" i="119" s="1"/>
  <c r="G370" i="119" s="1"/>
  <c r="G371" i="119" s="1"/>
  <c r="G372" i="119" s="1"/>
  <c r="G373" i="119" s="1"/>
  <c r="G374" i="119" s="1"/>
  <c r="G375" i="119" s="1"/>
  <c r="G376" i="119" s="1"/>
  <c r="G377" i="119" s="1"/>
  <c r="G378" i="119" s="1"/>
  <c r="G379" i="119" s="1"/>
  <c r="G380" i="119" s="1"/>
  <c r="G381" i="119" s="1"/>
  <c r="G382" i="119" s="1"/>
  <c r="G383" i="119" s="1"/>
  <c r="G384" i="119" s="1"/>
  <c r="G385" i="119" s="1"/>
  <c r="G386" i="119" s="1"/>
  <c r="G387" i="119" s="1"/>
  <c r="G388" i="119" s="1"/>
  <c r="G389" i="119" s="1"/>
  <c r="G390" i="119" s="1"/>
  <c r="G391" i="119" s="1"/>
  <c r="G392" i="119" s="1"/>
  <c r="G393" i="119" s="1"/>
  <c r="G394" i="119" s="1"/>
  <c r="G395" i="119" s="1"/>
  <c r="G396" i="119" s="1"/>
  <c r="G397" i="119" s="1"/>
  <c r="G398" i="119" s="1"/>
  <c r="G399" i="119" s="1"/>
  <c r="G400" i="119" s="1"/>
  <c r="G401" i="119" s="1"/>
  <c r="G402" i="119" s="1"/>
  <c r="G403" i="119" s="1"/>
  <c r="G404" i="119" s="1"/>
  <c r="G405" i="119" s="1"/>
  <c r="G406" i="119" s="1"/>
  <c r="G407" i="119" s="1"/>
  <c r="G408" i="119" s="1"/>
  <c r="G409" i="119" s="1"/>
  <c r="G410" i="119" s="1"/>
  <c r="G411" i="119" s="1"/>
  <c r="G412" i="119" s="1"/>
  <c r="G413" i="119" s="1"/>
  <c r="G414" i="119" s="1"/>
  <c r="G415" i="119" s="1"/>
  <c r="G416" i="119" s="1"/>
  <c r="G417" i="119" s="1"/>
  <c r="G418" i="119" s="1"/>
  <c r="G419" i="119" s="1"/>
  <c r="G420" i="119" s="1"/>
  <c r="G421" i="119" s="1"/>
  <c r="G422" i="119" s="1"/>
  <c r="G423" i="119" s="1"/>
  <c r="G424" i="119" s="1"/>
  <c r="G425" i="119" s="1"/>
  <c r="G426" i="119" s="1"/>
  <c r="G427" i="119" s="1"/>
  <c r="G428" i="119" s="1"/>
  <c r="G429" i="119" s="1"/>
  <c r="G430" i="119" s="1"/>
  <c r="G431" i="119" s="1"/>
  <c r="G432" i="119" s="1"/>
  <c r="G433" i="119" s="1"/>
  <c r="G434" i="119" s="1"/>
  <c r="G435" i="119" s="1"/>
  <c r="G436" i="119" s="1"/>
  <c r="G437" i="119" s="1"/>
  <c r="G438" i="119" s="1"/>
  <c r="G439" i="119" s="1"/>
  <c r="G440" i="119" s="1"/>
  <c r="G441" i="119" s="1"/>
  <c r="G442" i="119" s="1"/>
  <c r="G443" i="119" s="1"/>
  <c r="G444" i="119" s="1"/>
  <c r="G445" i="119" s="1"/>
  <c r="G446" i="119" s="1"/>
  <c r="G447" i="119" s="1"/>
  <c r="G448" i="119" s="1"/>
  <c r="G449" i="119" s="1"/>
  <c r="G450" i="119" s="1"/>
  <c r="G451" i="119" s="1"/>
  <c r="G452" i="119" s="1"/>
  <c r="G453" i="119" s="1"/>
  <c r="G454" i="119" s="1"/>
  <c r="G455" i="119" s="1"/>
  <c r="G456" i="119" s="1"/>
  <c r="G457" i="119" s="1"/>
  <c r="G458" i="119" s="1"/>
  <c r="G459" i="119" s="1"/>
  <c r="G460" i="119" s="1"/>
  <c r="G461" i="119" s="1"/>
  <c r="G462" i="119" s="1"/>
  <c r="G463" i="119" s="1"/>
  <c r="G464" i="119" s="1"/>
  <c r="G465" i="119" s="1"/>
  <c r="G466" i="119" s="1"/>
  <c r="G467" i="119" s="1"/>
  <c r="G468" i="119" s="1"/>
  <c r="G469" i="119" s="1"/>
  <c r="G470" i="119" s="1"/>
  <c r="G471" i="119" s="1"/>
  <c r="G472" i="119" s="1"/>
  <c r="G473" i="119" s="1"/>
  <c r="G474" i="119" s="1"/>
  <c r="G475" i="119" s="1"/>
  <c r="G476" i="119" s="1"/>
  <c r="G477" i="119" s="1"/>
  <c r="G478" i="119" s="1"/>
  <c r="G479" i="119" s="1"/>
  <c r="G480" i="119" s="1"/>
  <c r="G481" i="119" s="1"/>
  <c r="G482" i="119" s="1"/>
  <c r="G483" i="119" s="1"/>
  <c r="G484" i="119" s="1"/>
  <c r="G485" i="119" s="1"/>
  <c r="G486" i="119" s="1"/>
  <c r="G487" i="119" s="1"/>
  <c r="G488" i="119" s="1"/>
  <c r="G489" i="119" s="1"/>
  <c r="G490" i="119" s="1"/>
  <c r="G491" i="119" s="1"/>
  <c r="G492" i="119" s="1"/>
  <c r="G493" i="119" s="1"/>
  <c r="G494" i="119" s="1"/>
  <c r="G495" i="119" s="1"/>
  <c r="G496" i="119" s="1"/>
  <c r="G497" i="119" s="1"/>
  <c r="G498" i="119" s="1"/>
  <c r="G499" i="119" s="1"/>
  <c r="G500" i="119" s="1"/>
  <c r="G501" i="119" s="1"/>
  <c r="G502" i="119" s="1"/>
  <c r="G503" i="119" s="1"/>
  <c r="G504" i="119" s="1"/>
  <c r="G505" i="119" s="1"/>
  <c r="G506" i="119" s="1"/>
  <c r="G507" i="119" s="1"/>
  <c r="G508" i="119" s="1"/>
  <c r="G509" i="119" s="1"/>
  <c r="G510" i="119" s="1"/>
  <c r="G511" i="119" s="1"/>
  <c r="G512" i="119" s="1"/>
  <c r="G513" i="119" s="1"/>
  <c r="G514" i="119" s="1"/>
  <c r="G515" i="119" s="1"/>
  <c r="G516" i="119" s="1"/>
  <c r="G517" i="119" s="1"/>
  <c r="G518" i="119" s="1"/>
  <c r="G519" i="119" s="1"/>
  <c r="G520" i="119" s="1"/>
  <c r="G521" i="119" s="1"/>
  <c r="G522" i="119" s="1"/>
  <c r="G523" i="119" s="1"/>
  <c r="G524" i="119" s="1"/>
  <c r="G525" i="119" s="1"/>
  <c r="G526" i="119" s="1"/>
  <c r="G527" i="119" s="1"/>
  <c r="G528" i="119" s="1"/>
  <c r="G529" i="119" s="1"/>
  <c r="G530" i="119" s="1"/>
  <c r="G531" i="119" s="1"/>
  <c r="G532" i="119" s="1"/>
  <c r="G533" i="119" l="1"/>
  <c r="G534" i="119" s="1"/>
  <c r="G535" i="119" s="1"/>
  <c r="G536" i="119" s="1"/>
  <c r="G537" i="119" s="1"/>
  <c r="G538" i="119" s="1"/>
  <c r="G539" i="119" s="1"/>
  <c r="G540" i="119" s="1"/>
  <c r="G541" i="119" s="1"/>
  <c r="G542" i="119" s="1"/>
  <c r="G543" i="119" s="1"/>
  <c r="G544" i="119" s="1"/>
  <c r="G545" i="119" s="1"/>
  <c r="G546" i="119" s="1"/>
  <c r="G547" i="119" s="1"/>
  <c r="G548" i="119" s="1"/>
  <c r="G549" i="119" s="1"/>
  <c r="G550" i="119" s="1"/>
  <c r="G551" i="119" s="1"/>
  <c r="G552" i="119" s="1"/>
  <c r="G553" i="119" s="1"/>
  <c r="G554" i="119" s="1"/>
  <c r="G555" i="119" s="1"/>
  <c r="G556" i="119" s="1"/>
  <c r="G557" i="119" s="1"/>
  <c r="G558" i="119" s="1"/>
  <c r="G559" i="119" s="1"/>
  <c r="G560" i="119" s="1"/>
  <c r="G561" i="119" s="1"/>
  <c r="G562" i="119" s="1"/>
  <c r="G563" i="119" s="1"/>
  <c r="G564" i="119" s="1"/>
  <c r="G565" i="119" s="1"/>
  <c r="G566" i="119" s="1"/>
  <c r="G567" i="119" s="1"/>
  <c r="G568" i="119" s="1"/>
  <c r="G569" i="119" s="1"/>
  <c r="G570" i="119" s="1"/>
  <c r="G571" i="119" s="1"/>
  <c r="G572" i="119" s="1"/>
  <c r="G573" i="119" s="1"/>
  <c r="G574" i="119" s="1"/>
  <c r="G575" i="119" s="1"/>
  <c r="G576" i="119" s="1"/>
  <c r="G577" i="119" s="1"/>
  <c r="G578" i="119" s="1"/>
  <c r="G579" i="119" s="1"/>
  <c r="G580" i="119" s="1"/>
  <c r="G581" i="119" s="1"/>
  <c r="G582" i="119" s="1"/>
  <c r="G583" i="119" s="1"/>
  <c r="G584" i="119" s="1"/>
  <c r="G585" i="119" s="1"/>
  <c r="G586" i="119" s="1"/>
  <c r="G587" i="119" s="1"/>
  <c r="G588" i="119" s="1"/>
  <c r="G589" i="119" s="1"/>
  <c r="G590" i="119" s="1"/>
  <c r="G591" i="119" s="1"/>
  <c r="G592" i="119" s="1"/>
  <c r="G593" i="119" s="1"/>
  <c r="G594" i="119" s="1"/>
  <c r="G595" i="119" s="1"/>
  <c r="G596" i="119" s="1"/>
  <c r="G597" i="119" s="1"/>
  <c r="G598" i="119" s="1"/>
  <c r="G599" i="119" s="1"/>
  <c r="G600" i="119" s="1"/>
  <c r="G601" i="119"/>
  <c r="G602" i="119" s="1"/>
  <c r="G603" i="119" s="1"/>
  <c r="G604" i="119" s="1"/>
  <c r="G605" i="119" s="1"/>
  <c r="G606" i="119" s="1"/>
  <c r="G607" i="119" s="1"/>
  <c r="G608" i="119" s="1"/>
  <c r="G609" i="119" s="1"/>
  <c r="G610" i="119" s="1"/>
  <c r="G611" i="119" s="1"/>
  <c r="G612" i="119" s="1"/>
  <c r="G613" i="119" s="1"/>
  <c r="G614" i="119" s="1"/>
  <c r="G615" i="119" s="1"/>
  <c r="G616" i="119" s="1"/>
  <c r="G617" i="119" s="1"/>
  <c r="G618" i="119" s="1"/>
  <c r="G619" i="119" s="1"/>
  <c r="G620" i="119" s="1"/>
  <c r="G621" i="119" s="1"/>
  <c r="G622" i="119" s="1"/>
  <c r="G623" i="119" s="1"/>
  <c r="G624" i="119" s="1"/>
  <c r="G625" i="119" s="1"/>
  <c r="G626" i="119" s="1"/>
  <c r="G627" i="119" s="1"/>
  <c r="G628" i="119" s="1"/>
  <c r="G629" i="119" s="1"/>
  <c r="G630" i="119" s="1"/>
  <c r="G631" i="119" s="1"/>
  <c r="G632" i="119" s="1"/>
  <c r="G633" i="119" s="1"/>
  <c r="G634" i="119" s="1"/>
  <c r="G635" i="119" s="1"/>
  <c r="G672" i="119"/>
  <c r="G673" i="119" s="1"/>
  <c r="G674" i="119" s="1"/>
  <c r="G675" i="119" s="1"/>
  <c r="G676" i="119" s="1"/>
  <c r="G677" i="119" s="1"/>
  <c r="G678" i="119" s="1"/>
  <c r="G679" i="119" s="1"/>
  <c r="G680" i="119" s="1"/>
  <c r="G681" i="119" s="1"/>
  <c r="G682" i="119" s="1"/>
  <c r="G683" i="119" s="1"/>
  <c r="G684" i="119" s="1"/>
  <c r="G685" i="119" s="1"/>
  <c r="G686" i="119" s="1"/>
  <c r="G687" i="119" s="1"/>
  <c r="G688" i="119" s="1"/>
  <c r="G689" i="119" s="1"/>
  <c r="G690" i="119" s="1"/>
  <c r="G691" i="119" s="1"/>
  <c r="G692" i="119" s="1"/>
  <c r="G693" i="119" s="1"/>
  <c r="G694" i="119" s="1"/>
  <c r="G695" i="119" s="1"/>
  <c r="G696" i="119" s="1"/>
  <c r="G697" i="119" s="1"/>
  <c r="G698" i="119" s="1"/>
  <c r="G699" i="119" s="1"/>
  <c r="G700" i="119" s="1"/>
  <c r="G701" i="119" s="1"/>
  <c r="G702" i="119" s="1"/>
  <c r="G703" i="119" s="1"/>
  <c r="G704" i="119" s="1"/>
  <c r="G705" i="119" s="1"/>
  <c r="G706" i="119" s="1"/>
  <c r="G707" i="119" s="1"/>
  <c r="G708" i="119" s="1"/>
  <c r="G709" i="119" s="1"/>
  <c r="G710" i="119" s="1"/>
  <c r="G711" i="119" s="1"/>
  <c r="G712" i="119" s="1"/>
  <c r="G713" i="119" s="1"/>
  <c r="G714" i="119" s="1"/>
  <c r="G715" i="119" s="1"/>
  <c r="G716" i="119" s="1"/>
  <c r="G717" i="119" s="1"/>
  <c r="G718" i="119" s="1"/>
  <c r="G719" i="119" s="1"/>
  <c r="G720" i="119" s="1"/>
  <c r="G721" i="119" s="1"/>
  <c r="G722" i="119" s="1"/>
  <c r="G723" i="119" s="1"/>
  <c r="G724" i="119" s="1"/>
  <c r="G725" i="119" s="1"/>
  <c r="G726" i="119" s="1"/>
  <c r="G727" i="119" s="1"/>
  <c r="G728" i="119" s="1"/>
  <c r="G729" i="119" s="1"/>
  <c r="G730" i="119" s="1"/>
  <c r="G731" i="119" s="1"/>
  <c r="G732" i="119" s="1"/>
  <c r="G733" i="119" s="1"/>
  <c r="G734" i="119" s="1"/>
  <c r="G735" i="119" s="1"/>
  <c r="G736" i="119" s="1"/>
  <c r="G737" i="119" s="1"/>
  <c r="G738" i="119" s="1"/>
  <c r="G739" i="119" s="1"/>
  <c r="G740" i="119" s="1"/>
  <c r="G741" i="119" s="1"/>
  <c r="G742" i="119" s="1"/>
  <c r="G743" i="119" s="1"/>
  <c r="G744" i="119" s="1"/>
  <c r="G745" i="119" s="1"/>
  <c r="G746" i="119" s="1"/>
  <c r="G747" i="119" s="1"/>
  <c r="G748" i="119" s="1"/>
  <c r="G749" i="119" s="1"/>
  <c r="G750" i="119" s="1"/>
  <c r="G751" i="119" s="1"/>
  <c r="G752" i="119" s="1"/>
  <c r="G753" i="119" s="1"/>
  <c r="G754" i="119" s="1"/>
  <c r="G755" i="119" s="1"/>
  <c r="G756" i="119" s="1"/>
  <c r="G757" i="119" s="1"/>
  <c r="G758" i="119" s="1"/>
  <c r="G759" i="119" s="1"/>
  <c r="G760" i="119" s="1"/>
  <c r="G761" i="119" s="1"/>
  <c r="G762" i="119" s="1"/>
  <c r="G763" i="119" s="1"/>
  <c r="G764" i="119" s="1"/>
  <c r="G765" i="119" s="1"/>
  <c r="G766" i="119" s="1"/>
  <c r="G767" i="119" s="1"/>
  <c r="G768" i="119" s="1"/>
  <c r="G769" i="119" s="1"/>
  <c r="G770" i="119" s="1"/>
  <c r="G771" i="119" s="1"/>
  <c r="G772" i="119" s="1"/>
  <c r="G773" i="119" s="1"/>
  <c r="G774" i="119" s="1"/>
  <c r="G775" i="119" s="1"/>
  <c r="G776" i="119" s="1"/>
  <c r="G777" i="119" s="1"/>
  <c r="G778" i="119" s="1"/>
  <c r="G779" i="119" s="1"/>
  <c r="G780" i="119" s="1"/>
  <c r="G781" i="119" s="1"/>
  <c r="G782" i="119" s="1"/>
  <c r="G783" i="119" s="1"/>
  <c r="G784" i="119" s="1"/>
  <c r="G785" i="119" s="1"/>
  <c r="G786" i="119" s="1"/>
  <c r="G787" i="119" s="1"/>
  <c r="G788" i="119" s="1"/>
  <c r="G789" i="119" s="1"/>
  <c r="G790" i="119" s="1"/>
  <c r="G791" i="119" s="1"/>
  <c r="G792" i="119" s="1"/>
  <c r="G793" i="119" s="1"/>
  <c r="G794" i="119" s="1"/>
  <c r="G795" i="119" s="1"/>
  <c r="G796" i="119" s="1"/>
  <c r="G797" i="119" s="1"/>
  <c r="G798" i="119" s="1"/>
  <c r="G799" i="119" s="1"/>
  <c r="G800" i="119" s="1"/>
  <c r="G801" i="119" s="1"/>
  <c r="G802" i="119" s="1"/>
  <c r="G803" i="119" s="1"/>
  <c r="G804" i="119" s="1"/>
  <c r="G805" i="119" s="1"/>
  <c r="G806" i="119" s="1"/>
  <c r="G807" i="119" s="1"/>
  <c r="G808" i="119" s="1"/>
  <c r="G809" i="119" s="1"/>
  <c r="G810" i="119" s="1"/>
  <c r="G811" i="119" s="1"/>
  <c r="G812" i="119" s="1"/>
  <c r="G813" i="119" s="1"/>
  <c r="G814" i="119" s="1"/>
  <c r="G815" i="119" s="1"/>
  <c r="G816" i="119" s="1"/>
  <c r="G817" i="119" s="1"/>
  <c r="G818" i="119" s="1"/>
  <c r="G819" i="119" s="1"/>
  <c r="G820" i="119" s="1"/>
  <c r="G821" i="119" s="1"/>
  <c r="G822" i="119" s="1"/>
  <c r="G823" i="119" s="1"/>
  <c r="G824" i="119" s="1"/>
  <c r="G825" i="119" s="1"/>
  <c r="G826" i="119" s="1"/>
  <c r="G827" i="119" s="1"/>
  <c r="G828" i="119" s="1"/>
  <c r="G829" i="119" s="1"/>
  <c r="G830" i="119" s="1"/>
  <c r="G831" i="119" s="1"/>
  <c r="G832" i="119" s="1"/>
  <c r="G833" i="119" s="1"/>
  <c r="G834" i="119" s="1"/>
  <c r="G835" i="119" s="1"/>
  <c r="G836" i="119" s="1"/>
  <c r="G837" i="119" s="1"/>
  <c r="G838" i="119" s="1"/>
  <c r="G839" i="119" s="1"/>
  <c r="G840" i="119" s="1"/>
  <c r="G841" i="119" s="1"/>
  <c r="G842" i="119" s="1"/>
  <c r="G843" i="119" s="1"/>
  <c r="G844" i="119" s="1"/>
  <c r="G845" i="119" s="1"/>
  <c r="G846" i="119" s="1"/>
  <c r="G847" i="119" s="1"/>
  <c r="G848" i="119" s="1"/>
  <c r="G849" i="119" s="1"/>
  <c r="G850" i="119" s="1"/>
  <c r="G851" i="119" s="1"/>
  <c r="G852" i="119" s="1"/>
  <c r="G853" i="119" s="1"/>
  <c r="G854" i="119" s="1"/>
  <c r="G855" i="119" s="1"/>
  <c r="G856" i="119" s="1"/>
  <c r="G857" i="119" s="1"/>
  <c r="G858" i="119" s="1"/>
  <c r="G859" i="119" s="1"/>
  <c r="G860" i="119" s="1"/>
  <c r="G861" i="119" s="1"/>
  <c r="G862" i="119" s="1"/>
  <c r="G863" i="119" s="1"/>
  <c r="G864" i="119" s="1"/>
  <c r="G865" i="119" s="1"/>
  <c r="G866" i="119" s="1"/>
  <c r="G867" i="119" s="1"/>
  <c r="G868" i="119" s="1"/>
  <c r="G869" i="119" s="1"/>
  <c r="G870" i="119" s="1"/>
  <c r="G871" i="119" s="1"/>
  <c r="G872" i="119" s="1"/>
  <c r="G873" i="119" s="1"/>
  <c r="G874" i="119" s="1"/>
  <c r="G875" i="119" s="1"/>
  <c r="G876" i="119" s="1"/>
  <c r="G877" i="119" s="1"/>
  <c r="G878" i="119" s="1"/>
  <c r="G879" i="119" s="1"/>
  <c r="G880" i="119" s="1"/>
  <c r="G881" i="119" s="1"/>
  <c r="G882" i="119" s="1"/>
  <c r="G883" i="119" s="1"/>
  <c r="G884" i="119" s="1"/>
  <c r="G885" i="119" s="1"/>
  <c r="G886" i="119" s="1"/>
  <c r="G887" i="119" s="1"/>
  <c r="G888" i="119" s="1"/>
  <c r="G889" i="119" s="1"/>
  <c r="G890" i="119" s="1"/>
  <c r="G891" i="119" s="1"/>
  <c r="G892" i="119" s="1"/>
  <c r="G893" i="119" s="1"/>
  <c r="G894" i="119" s="1"/>
  <c r="G895" i="119" s="1"/>
  <c r="G896" i="119" s="1"/>
  <c r="G897" i="119" s="1"/>
  <c r="G898" i="119" s="1"/>
  <c r="G899" i="119" s="1"/>
  <c r="G900" i="119" s="1"/>
  <c r="G901" i="119" s="1"/>
  <c r="G902" i="119" s="1"/>
  <c r="G903" i="119" s="1"/>
  <c r="G904" i="119" s="1"/>
  <c r="G905" i="119" s="1"/>
  <c r="G906" i="119" s="1"/>
  <c r="G907" i="119" s="1"/>
  <c r="G908" i="119" s="1"/>
  <c r="G909" i="119" s="1"/>
  <c r="G910" i="119" s="1"/>
  <c r="G911" i="119" s="1"/>
  <c r="G912" i="119" s="1"/>
  <c r="G913" i="119" s="1"/>
  <c r="G914" i="119" s="1"/>
  <c r="G915" i="119" s="1"/>
  <c r="G916" i="119" s="1"/>
  <c r="G917" i="119" s="1"/>
  <c r="G918" i="119" s="1"/>
  <c r="G919" i="119" s="1"/>
  <c r="G920" i="119" s="1"/>
  <c r="G921" i="119" s="1"/>
  <c r="G922" i="119" s="1"/>
  <c r="G923" i="119" s="1"/>
  <c r="G924" i="119" s="1"/>
  <c r="G925" i="119" s="1"/>
  <c r="G926" i="119" s="1"/>
  <c r="G927" i="119" s="1"/>
  <c r="G928" i="119" s="1"/>
  <c r="G929" i="119" s="1"/>
  <c r="G930" i="119" s="1"/>
  <c r="G931" i="119" s="1"/>
  <c r="G932" i="119" s="1"/>
  <c r="G933" i="119" s="1"/>
  <c r="G934" i="119" s="1"/>
  <c r="G935" i="119" s="1"/>
  <c r="G936" i="119" s="1"/>
  <c r="G937" i="119" s="1"/>
  <c r="G938" i="119" s="1"/>
  <c r="G939" i="119" s="1"/>
  <c r="G940" i="119" s="1"/>
  <c r="G941" i="119" s="1"/>
  <c r="G942" i="119" s="1"/>
  <c r="G943" i="119" s="1"/>
  <c r="G944" i="119" s="1"/>
  <c r="G945" i="119" s="1"/>
  <c r="G946" i="119" s="1"/>
  <c r="G947" i="119" s="1"/>
  <c r="G948" i="119" s="1"/>
  <c r="G949" i="119" s="1"/>
  <c r="G950" i="119" s="1"/>
  <c r="G951" i="119" s="1"/>
  <c r="G952" i="119" s="1"/>
  <c r="G953" i="119" s="1"/>
  <c r="G954" i="119" s="1"/>
  <c r="G955" i="119" s="1"/>
  <c r="G956" i="119" s="1"/>
  <c r="G957" i="119" s="1"/>
  <c r="G958" i="119" s="1"/>
  <c r="G959" i="119" s="1"/>
  <c r="G960" i="119" s="1"/>
  <c r="G961" i="119" s="1"/>
  <c r="G962" i="119" s="1"/>
  <c r="G963" i="119" s="1"/>
  <c r="G964" i="119" s="1"/>
  <c r="G965" i="119" s="1"/>
  <c r="G966" i="119" s="1"/>
  <c r="G967" i="119" s="1"/>
  <c r="G968" i="119" s="1"/>
  <c r="G969" i="119" s="1"/>
  <c r="G970" i="119" s="1"/>
  <c r="G971" i="119" s="1"/>
  <c r="G972" i="119" s="1"/>
  <c r="G973" i="119" s="1"/>
  <c r="G974" i="119" s="1"/>
  <c r="G975" i="119" s="1"/>
  <c r="G976" i="119" s="1"/>
  <c r="G977" i="119" s="1"/>
  <c r="G978" i="119" s="1"/>
  <c r="G979" i="119" s="1"/>
  <c r="G980" i="119" s="1"/>
  <c r="G981" i="119" s="1"/>
  <c r="G982" i="119" s="1"/>
  <c r="G983" i="119" s="1"/>
  <c r="G984" i="119" s="1"/>
  <c r="G985" i="119" s="1"/>
  <c r="G986" i="119" s="1"/>
  <c r="G987" i="119" s="1"/>
  <c r="G988" i="119" s="1"/>
  <c r="G989" i="119" s="1"/>
  <c r="G990" i="119" s="1"/>
  <c r="G991" i="119" s="1"/>
  <c r="G992" i="119" s="1"/>
  <c r="G993" i="119" s="1"/>
  <c r="G994" i="119" s="1"/>
  <c r="G995" i="119" s="1"/>
  <c r="G996" i="119" s="1"/>
  <c r="G997" i="119" s="1"/>
  <c r="G998" i="119" s="1"/>
  <c r="G999" i="119" s="1"/>
  <c r="G1000" i="119" s="1"/>
  <c r="G1001" i="119" s="1"/>
  <c r="G1002" i="119" s="1"/>
  <c r="G1003" i="119" s="1"/>
  <c r="G1004" i="119" s="1"/>
  <c r="G1005" i="119" s="1"/>
  <c r="G1006" i="119" s="1"/>
  <c r="G1007" i="119" s="1"/>
  <c r="G1008" i="119" s="1"/>
  <c r="G1009" i="119" s="1"/>
  <c r="G1010" i="119" s="1"/>
  <c r="G1011" i="119" s="1"/>
  <c r="G1012" i="119" s="1"/>
  <c r="G1013" i="119" s="1"/>
  <c r="E11" i="111"/>
  <c r="AH11" i="111" s="1"/>
  <c r="G1014" i="119"/>
  <c r="G1015" i="119" s="1"/>
  <c r="G1016" i="119" s="1"/>
  <c r="G1017" i="119" s="1"/>
  <c r="G1018" i="119" s="1"/>
  <c r="G142" i="124"/>
  <c r="G143" i="124" s="1"/>
  <c r="G144" i="124" s="1"/>
  <c r="G145" i="124" s="1"/>
  <c r="G146" i="124" s="1"/>
  <c r="G147" i="124" s="1"/>
  <c r="G148" i="124" s="1"/>
  <c r="G149" i="124" s="1"/>
  <c r="G150" i="124" s="1"/>
  <c r="G151" i="124" s="1"/>
  <c r="G152" i="124" s="1"/>
  <c r="G153" i="124" s="1"/>
  <c r="G154" i="124" s="1"/>
  <c r="G155" i="124" s="1"/>
  <c r="G156" i="124" s="1"/>
  <c r="G157" i="124" s="1"/>
  <c r="G158" i="124" s="1"/>
  <c r="G159" i="124" s="1"/>
  <c r="G160" i="124" s="1"/>
  <c r="G161" i="124" s="1"/>
  <c r="G162" i="124" s="1"/>
  <c r="G163" i="124" s="1"/>
  <c r="G164" i="124" s="1"/>
  <c r="G165" i="124" s="1"/>
  <c r="G166" i="124" s="1"/>
  <c r="G167" i="124" s="1"/>
  <c r="G168" i="124" s="1"/>
  <c r="G169" i="124" s="1"/>
  <c r="G170" i="124" s="1"/>
  <c r="G171" i="124" s="1"/>
  <c r="G172" i="124" s="1"/>
  <c r="G173" i="124" s="1"/>
  <c r="G174" i="124" s="1"/>
  <c r="G175" i="124" s="1"/>
  <c r="G176" i="124" s="1"/>
  <c r="G177" i="124" s="1"/>
  <c r="G178" i="124" s="1"/>
  <c r="G179" i="124" s="1"/>
  <c r="G180" i="124" s="1"/>
  <c r="G181" i="124" s="1"/>
  <c r="G182" i="124" s="1"/>
  <c r="G183" i="124" s="1"/>
  <c r="G184" i="124" s="1"/>
  <c r="G185" i="124" s="1"/>
  <c r="G186" i="124" s="1"/>
  <c r="G187" i="124" s="1"/>
  <c r="G188" i="124" s="1"/>
  <c r="G189" i="124" s="1"/>
  <c r="G190" i="124" s="1"/>
  <c r="G191" i="124" s="1"/>
  <c r="G192" i="124" s="1"/>
  <c r="G193" i="124" s="1"/>
  <c r="G194" i="124" s="1"/>
  <c r="G195" i="124" s="1"/>
  <c r="G196" i="124" s="1"/>
  <c r="G197" i="124" s="1"/>
  <c r="G198" i="124" s="1"/>
  <c r="G199" i="124" s="1"/>
  <c r="G200" i="124" s="1"/>
  <c r="G201" i="124" s="1"/>
  <c r="G202" i="124" s="1"/>
  <c r="G203" i="124" s="1"/>
  <c r="G204" i="124" s="1"/>
  <c r="G205" i="124" s="1"/>
  <c r="G206" i="124" s="1"/>
  <c r="G207" i="124" s="1"/>
  <c r="G208" i="124" s="1"/>
  <c r="G209" i="124" s="1"/>
  <c r="G210" i="124" s="1"/>
  <c r="G211" i="124" s="1"/>
  <c r="G212" i="124" s="1"/>
  <c r="G213" i="124" s="1"/>
  <c r="G214" i="124" s="1"/>
  <c r="G215" i="124" s="1"/>
  <c r="G216" i="124" s="1"/>
  <c r="G217" i="124" s="1"/>
  <c r="G218" i="124" s="1"/>
  <c r="G219" i="124" s="1"/>
  <c r="G220" i="124" s="1"/>
  <c r="G221" i="124" s="1"/>
  <c r="G222" i="124" s="1"/>
  <c r="G223" i="124" s="1"/>
  <c r="G224" i="124" s="1"/>
  <c r="G225" i="124" s="1"/>
  <c r="G226" i="124" s="1"/>
  <c r="G227" i="124" s="1"/>
  <c r="G228" i="124" s="1"/>
  <c r="G229" i="124" s="1"/>
  <c r="G230" i="124" s="1"/>
  <c r="G231" i="124" s="1"/>
  <c r="G232" i="124" s="1"/>
  <c r="G233" i="124" s="1"/>
  <c r="G234" i="124" s="1"/>
  <c r="G235" i="124" s="1"/>
  <c r="G236" i="124" s="1"/>
  <c r="G237" i="124" s="1"/>
  <c r="G238" i="124" s="1"/>
  <c r="G239" i="124" s="1"/>
  <c r="G240" i="124" s="1"/>
  <c r="G241" i="124" s="1"/>
  <c r="G242" i="124" s="1"/>
  <c r="G243" i="124" s="1"/>
  <c r="G244" i="124" s="1"/>
  <c r="G245" i="124" s="1"/>
  <c r="G246" i="124" s="1"/>
  <c r="G247" i="124" s="1"/>
  <c r="G248" i="124" s="1"/>
  <c r="G249" i="124" s="1"/>
  <c r="G250" i="124" s="1"/>
  <c r="G251" i="124" s="1"/>
  <c r="G252" i="124" s="1"/>
  <c r="G253" i="124" s="1"/>
  <c r="G254" i="124" s="1"/>
  <c r="G255" i="124" s="1"/>
  <c r="G256" i="124" s="1"/>
  <c r="G257" i="124" s="1"/>
  <c r="G258" i="124" s="1"/>
  <c r="G259" i="124" s="1"/>
  <c r="G260" i="124" s="1"/>
  <c r="G261" i="124" s="1"/>
  <c r="G262" i="124" s="1"/>
  <c r="G263" i="124" s="1"/>
  <c r="G264" i="124" s="1"/>
  <c r="G265" i="124" s="1"/>
  <c r="G266" i="124" s="1"/>
  <c r="G267" i="124" s="1"/>
  <c r="G268" i="124" s="1"/>
  <c r="G269" i="124" s="1"/>
  <c r="G270" i="124" s="1"/>
  <c r="G271" i="124" s="1"/>
  <c r="G272" i="124" s="1"/>
  <c r="G273" i="124" s="1"/>
  <c r="G274" i="124" s="1"/>
  <c r="G275" i="124" s="1"/>
  <c r="G276" i="124" s="1"/>
  <c r="G277" i="124" s="1"/>
  <c r="G278" i="124" s="1"/>
  <c r="G279" i="124" s="1"/>
  <c r="G280" i="124" s="1"/>
  <c r="G281" i="124" s="1"/>
  <c r="G282" i="124" s="1"/>
  <c r="G283" i="124" s="1"/>
  <c r="G284" i="124" s="1"/>
  <c r="G285" i="124" s="1"/>
  <c r="G286" i="124" s="1"/>
  <c r="G287" i="124" s="1"/>
  <c r="G288" i="124" s="1"/>
  <c r="G289" i="124" s="1"/>
  <c r="G290" i="124" s="1"/>
  <c r="G291" i="124" s="1"/>
  <c r="G292" i="124" s="1"/>
  <c r="G293" i="124" s="1"/>
  <c r="G294" i="124" s="1"/>
  <c r="G295" i="124" s="1"/>
  <c r="G296" i="124" s="1"/>
  <c r="G297" i="124" s="1"/>
  <c r="G298" i="124" s="1"/>
  <c r="G299" i="124" s="1"/>
  <c r="G300" i="124" s="1"/>
  <c r="G301" i="124" s="1"/>
  <c r="G302" i="124" s="1"/>
  <c r="G303" i="124" s="1"/>
  <c r="G304" i="124" s="1"/>
  <c r="G305" i="124" s="1"/>
  <c r="G306" i="124" s="1"/>
  <c r="G307" i="124" s="1"/>
  <c r="G308" i="124" s="1"/>
  <c r="G309" i="124" s="1"/>
  <c r="G310" i="124" s="1"/>
  <c r="G311" i="124" s="1"/>
  <c r="G312" i="124" s="1"/>
  <c r="G313" i="124" s="1"/>
  <c r="G314" i="124" s="1"/>
  <c r="G315" i="124" s="1"/>
  <c r="G316" i="124" s="1"/>
  <c r="G317" i="124" s="1"/>
  <c r="G318" i="124" s="1"/>
  <c r="G319" i="124" s="1"/>
  <c r="G320" i="124" s="1"/>
  <c r="G321" i="124" s="1"/>
  <c r="G322" i="124" s="1"/>
  <c r="G323" i="124" s="1"/>
  <c r="G324" i="124" s="1"/>
  <c r="G325" i="124" s="1"/>
  <c r="G326" i="124" s="1"/>
  <c r="G327" i="124" s="1"/>
  <c r="G328" i="124" s="1"/>
  <c r="G329" i="124" s="1"/>
  <c r="G330" i="124" s="1"/>
  <c r="G331" i="124" s="1"/>
  <c r="G332" i="124" s="1"/>
  <c r="G333" i="124" s="1"/>
  <c r="G334" i="124" s="1"/>
  <c r="G335" i="124" s="1"/>
  <c r="G336" i="124" s="1"/>
  <c r="G337" i="124" s="1"/>
  <c r="G338" i="124" s="1"/>
  <c r="G339" i="124" s="1"/>
  <c r="G340" i="124" s="1"/>
  <c r="G341" i="124" s="1"/>
  <c r="G342" i="124" s="1"/>
  <c r="G343" i="124" s="1"/>
  <c r="G344" i="124" s="1"/>
  <c r="G345" i="124" s="1"/>
  <c r="G346" i="124" s="1"/>
  <c r="G347" i="124" s="1"/>
  <c r="G348" i="124" s="1"/>
  <c r="G349" i="124" s="1"/>
  <c r="G350" i="124" s="1"/>
  <c r="G351" i="124" s="1"/>
  <c r="G352" i="124" s="1"/>
  <c r="G353" i="124" s="1"/>
  <c r="G354" i="124" s="1"/>
  <c r="G355" i="124" s="1"/>
  <c r="G356" i="124" s="1"/>
  <c r="G357" i="124" s="1"/>
  <c r="G358" i="124" s="1"/>
  <c r="G359" i="124" s="1"/>
  <c r="G360" i="124" s="1"/>
  <c r="G361" i="124" s="1"/>
  <c r="G362" i="124" s="1"/>
  <c r="G363" i="124" s="1"/>
  <c r="G364" i="124" s="1"/>
  <c r="G365" i="124" s="1"/>
  <c r="G366" i="124" s="1"/>
  <c r="G367" i="124" s="1"/>
  <c r="G368" i="124" s="1"/>
  <c r="G369" i="124" s="1"/>
  <c r="G370" i="124" s="1"/>
  <c r="G371" i="124" s="1"/>
  <c r="G372" i="124" s="1"/>
  <c r="G373" i="124" s="1"/>
  <c r="G374" i="124" s="1"/>
  <c r="G375" i="124" s="1"/>
  <c r="G376" i="124" s="1"/>
  <c r="G377" i="124" s="1"/>
  <c r="G378" i="124" s="1"/>
  <c r="G379" i="124" s="1"/>
  <c r="G380" i="124" s="1"/>
  <c r="G381" i="124" s="1"/>
  <c r="G382" i="124" s="1"/>
  <c r="G383" i="124" s="1"/>
  <c r="G384" i="124" s="1"/>
  <c r="G385" i="124" s="1"/>
  <c r="G386" i="124" s="1"/>
  <c r="G387" i="124" s="1"/>
  <c r="G388" i="124" s="1"/>
  <c r="G389" i="124" s="1"/>
  <c r="G390" i="124" s="1"/>
  <c r="G391" i="124" s="1"/>
  <c r="G392" i="124" s="1"/>
  <c r="G393" i="124" s="1"/>
  <c r="G394" i="124" s="1"/>
  <c r="G395" i="124" s="1"/>
  <c r="G396" i="124" s="1"/>
  <c r="G397" i="124" s="1"/>
  <c r="G398" i="124" s="1"/>
  <c r="G399" i="124" s="1"/>
  <c r="G400" i="124" s="1"/>
  <c r="E52" i="111"/>
  <c r="AH52" i="111" s="1"/>
  <c r="G309" i="150"/>
  <c r="G310" i="150" s="1"/>
  <c r="G30" i="148"/>
  <c r="G31" i="148" s="1"/>
  <c r="G32" i="148" s="1"/>
  <c r="G33" i="148" s="1"/>
  <c r="G34" i="148" s="1"/>
  <c r="G35" i="148" s="1"/>
  <c r="G35" i="147"/>
  <c r="G25" i="137"/>
  <c r="G26" i="137" s="1"/>
  <c r="G27" i="137" s="1"/>
  <c r="G28" i="137" s="1"/>
  <c r="G29" i="137" s="1"/>
  <c r="G30" i="137" s="1"/>
  <c r="G31" i="137" s="1"/>
  <c r="G32" i="137" s="1"/>
  <c r="G33" i="137" s="1"/>
  <c r="G34" i="137" s="1"/>
  <c r="G35" i="137" s="1"/>
  <c r="G36" i="137" s="1"/>
  <c r="G40" i="139"/>
  <c r="G41" i="139" s="1"/>
  <c r="G42" i="139" s="1"/>
  <c r="G43" i="139" s="1"/>
  <c r="G44" i="139" s="1"/>
  <c r="G45" i="139" s="1"/>
  <c r="G46" i="139" s="1"/>
  <c r="G47" i="139" s="1"/>
  <c r="G48" i="139" s="1"/>
  <c r="G49" i="139" s="1"/>
  <c r="G50" i="139" s="1"/>
  <c r="G51" i="139" s="1"/>
  <c r="G52" i="139" s="1"/>
  <c r="G53" i="139" s="1"/>
  <c r="G54" i="139" s="1"/>
  <c r="G55" i="139" s="1"/>
  <c r="G56" i="139" s="1"/>
  <c r="G57" i="139" s="1"/>
  <c r="G58" i="139" s="1"/>
  <c r="G59" i="139" s="1"/>
  <c r="G60" i="139" s="1"/>
  <c r="G96" i="133"/>
  <c r="G97" i="133" s="1"/>
  <c r="G98" i="133" s="1"/>
  <c r="G99" i="133" s="1"/>
  <c r="G48" i="138"/>
  <c r="G49" i="138" s="1"/>
  <c r="G50" i="138" s="1"/>
  <c r="G51" i="138" s="1"/>
  <c r="G52" i="138" s="1"/>
  <c r="G53" i="138" s="1"/>
  <c r="G54" i="138" s="1"/>
  <c r="G55" i="138" s="1"/>
  <c r="G56" i="138" s="1"/>
  <c r="G57" i="138" s="1"/>
  <c r="G58" i="138" s="1"/>
  <c r="G59" i="138" s="1"/>
  <c r="G60" i="138" s="1"/>
  <c r="G61" i="138" s="1"/>
  <c r="G62" i="138" s="1"/>
  <c r="G63" i="138" s="1"/>
  <c r="G64" i="138" s="1"/>
  <c r="G65" i="138" s="1"/>
  <c r="G66" i="138" s="1"/>
  <c r="G67" i="138" s="1"/>
  <c r="G68" i="138" s="1"/>
  <c r="G69" i="138" s="1"/>
  <c r="G19" i="141"/>
  <c r="G20" i="141" s="1"/>
  <c r="G21" i="141" s="1"/>
  <c r="G22" i="141" s="1"/>
  <c r="G23" i="141" s="1"/>
  <c r="G24" i="141" s="1"/>
  <c r="G25" i="141" s="1"/>
  <c r="G26" i="141" s="1"/>
  <c r="G27" i="141" s="1"/>
  <c r="G28" i="141" s="1"/>
  <c r="G29" i="141" s="1"/>
  <c r="G30" i="141" s="1"/>
  <c r="G31" i="141" s="1"/>
  <c r="G32" i="141" s="1"/>
  <c r="G33" i="141" s="1"/>
  <c r="G34" i="141" s="1"/>
  <c r="G35" i="141" s="1"/>
  <c r="G36" i="141" s="1"/>
  <c r="G37" i="141" s="1"/>
  <c r="G38" i="141" s="1"/>
  <c r="G39" i="141" s="1"/>
  <c r="G40" i="141" s="1"/>
  <c r="G41" i="141" s="1"/>
  <c r="G42" i="141" s="1"/>
  <c r="G43" i="141" s="1"/>
  <c r="G44" i="141" s="1"/>
  <c r="G28" i="129"/>
  <c r="G29" i="129" s="1"/>
  <c r="G30" i="129" s="1"/>
  <c r="G31" i="129" s="1"/>
  <c r="G32" i="129" s="1"/>
  <c r="G33" i="129" s="1"/>
  <c r="G34" i="129" s="1"/>
  <c r="G35" i="129" s="1"/>
  <c r="G36" i="129" s="1"/>
  <c r="G37" i="129" s="1"/>
  <c r="G38" i="129" s="1"/>
  <c r="G39" i="129" s="1"/>
  <c r="G40" i="129" s="1"/>
  <c r="G41" i="129" s="1"/>
  <c r="G42" i="129" s="1"/>
  <c r="G12" i="140"/>
  <c r="G13" i="140" s="1"/>
  <c r="G40" i="135"/>
  <c r="G41" i="135" s="1"/>
  <c r="G42" i="135" s="1"/>
  <c r="G43" i="135" s="1"/>
  <c r="G44" i="135" s="1"/>
  <c r="G45" i="135" s="1"/>
  <c r="G36" i="136"/>
  <c r="G37" i="136" s="1"/>
  <c r="G38" i="136" s="1"/>
  <c r="G39" i="136" s="1"/>
  <c r="G40" i="136" s="1"/>
  <c r="G41" i="136" s="1"/>
  <c r="G42" i="136" s="1"/>
  <c r="G43" i="136" s="1"/>
  <c r="G44" i="136" s="1"/>
  <c r="G45" i="136" s="1"/>
  <c r="G46" i="136" s="1"/>
  <c r="G47" i="136" s="1"/>
  <c r="G48" i="136" s="1"/>
  <c r="G49" i="136" s="1"/>
  <c r="G50" i="136" s="1"/>
  <c r="G51" i="136" s="1"/>
  <c r="G52" i="136" s="1"/>
  <c r="G53" i="136" s="1"/>
  <c r="G54" i="136" s="1"/>
  <c r="G55" i="136" s="1"/>
  <c r="G56" i="136" s="1"/>
  <c r="G57" i="136" s="1"/>
  <c r="G58" i="136" s="1"/>
  <c r="G59" i="136" s="1"/>
  <c r="G60" i="136" s="1"/>
  <c r="G61" i="136" s="1"/>
  <c r="G62" i="136" s="1"/>
  <c r="G63" i="136" s="1"/>
  <c r="G64" i="136" s="1"/>
  <c r="G65" i="136" s="1"/>
  <c r="G66" i="136" s="1"/>
  <c r="G67" i="136" s="1"/>
  <c r="G68" i="136" s="1"/>
  <c r="G69" i="136" s="1"/>
  <c r="G70" i="136" s="1"/>
  <c r="G71" i="136" s="1"/>
  <c r="G72" i="136" s="1"/>
  <c r="G73" i="136" s="1"/>
  <c r="G74" i="136" s="1"/>
  <c r="G75" i="136" s="1"/>
  <c r="G76" i="136" s="1"/>
  <c r="G77" i="136" s="1"/>
  <c r="G78" i="136" s="1"/>
  <c r="G79" i="136" s="1"/>
  <c r="G80" i="136" s="1"/>
  <c r="G81" i="136" s="1"/>
  <c r="G82" i="136" s="1"/>
  <c r="G83" i="136" s="1"/>
  <c r="G84" i="136" s="1"/>
  <c r="G85" i="136" s="1"/>
  <c r="G32" i="130"/>
  <c r="G33" i="130" s="1"/>
  <c r="G34" i="130" s="1"/>
  <c r="G35" i="130" s="1"/>
  <c r="G36" i="130" s="1"/>
  <c r="G37" i="130" s="1"/>
  <c r="G38" i="130" s="1"/>
  <c r="G39" i="130" s="1"/>
  <c r="G40" i="130" s="1"/>
  <c r="G41" i="130" s="1"/>
  <c r="G42" i="130" s="1"/>
  <c r="G43" i="130" s="1"/>
  <c r="G44" i="130" s="1"/>
  <c r="G45" i="130" s="1"/>
  <c r="G46" i="130" s="1"/>
  <c r="G47" i="130" s="1"/>
  <c r="G48" i="130" s="1"/>
  <c r="G49" i="130" s="1"/>
  <c r="G50" i="130" s="1"/>
  <c r="G20" i="121"/>
  <c r="G21" i="121" s="1"/>
  <c r="G22" i="121" s="1"/>
  <c r="G23" i="121" s="1"/>
  <c r="G24" i="121" s="1"/>
  <c r="G25" i="121" s="1"/>
  <c r="G26" i="121" s="1"/>
  <c r="G27" i="121" s="1"/>
  <c r="G28" i="121" s="1"/>
  <c r="G29" i="121" s="1"/>
  <c r="G30" i="121" s="1"/>
  <c r="G31" i="121" s="1"/>
  <c r="G32" i="121" s="1"/>
  <c r="G33" i="121" s="1"/>
  <c r="G34" i="121" s="1"/>
  <c r="G35" i="121" s="1"/>
  <c r="G36" i="121" s="1"/>
  <c r="G37" i="121" s="1"/>
  <c r="G38" i="121" s="1"/>
  <c r="G39" i="121" s="1"/>
  <c r="G40" i="121" s="1"/>
  <c r="G41" i="121" s="1"/>
  <c r="G42" i="121" s="1"/>
  <c r="G43" i="121" s="1"/>
  <c r="G44" i="121" s="1"/>
  <c r="G45" i="121" s="1"/>
  <c r="G46" i="121" s="1"/>
  <c r="G47" i="121" s="1"/>
  <c r="G48" i="121" s="1"/>
  <c r="G49" i="121" s="1"/>
  <c r="G50" i="121" s="1"/>
  <c r="G51" i="121" s="1"/>
  <c r="G52" i="121" s="1"/>
  <c r="G53" i="121" s="1"/>
  <c r="G54" i="121" s="1"/>
  <c r="G55" i="121" s="1"/>
  <c r="G56" i="121" s="1"/>
  <c r="G57" i="121" s="1"/>
  <c r="G58" i="121" s="1"/>
  <c r="G59" i="121" s="1"/>
  <c r="G60" i="121" s="1"/>
  <c r="G61" i="121" s="1"/>
  <c r="G62" i="121" s="1"/>
  <c r="G63" i="121" s="1"/>
  <c r="G64" i="121" s="1"/>
  <c r="G478" i="120"/>
  <c r="G479" i="120" s="1"/>
  <c r="G480" i="120" s="1"/>
  <c r="G481" i="120" s="1"/>
  <c r="G482" i="120" s="1"/>
  <c r="G483" i="120" s="1"/>
  <c r="G484" i="120" s="1"/>
  <c r="G485" i="120" s="1"/>
  <c r="G486" i="120" s="1"/>
  <c r="G487" i="120" s="1"/>
  <c r="G488" i="120" s="1"/>
  <c r="G489" i="120" s="1"/>
  <c r="G490" i="120" s="1"/>
  <c r="G491" i="120" s="1"/>
  <c r="G492" i="120" s="1"/>
  <c r="G493" i="120" s="1"/>
  <c r="G494" i="120" s="1"/>
  <c r="G495" i="120" s="1"/>
  <c r="G496" i="120" s="1"/>
  <c r="G497" i="120" s="1"/>
  <c r="G498" i="120" s="1"/>
  <c r="G499" i="120" s="1"/>
  <c r="G500" i="120" s="1"/>
  <c r="G7" i="122"/>
  <c r="G8" i="122" s="1"/>
  <c r="G9" i="122" s="1"/>
  <c r="G10" i="122" s="1"/>
  <c r="G11" i="122" s="1"/>
  <c r="G12" i="122" s="1"/>
  <c r="G13" i="122" s="1"/>
  <c r="G14" i="122" s="1"/>
  <c r="G15" i="122" s="1"/>
  <c r="G16" i="122" s="1"/>
  <c r="G17" i="122" s="1"/>
  <c r="G18" i="122" s="1"/>
  <c r="G19" i="122" s="1"/>
  <c r="G20" i="122" s="1"/>
  <c r="G21" i="122" s="1"/>
  <c r="G22" i="122" s="1"/>
  <c r="G23" i="122" s="1"/>
  <c r="G24" i="122" s="1"/>
  <c r="G25" i="122" s="1"/>
  <c r="G26" i="122" s="1"/>
  <c r="G27" i="122" s="1"/>
  <c r="G28" i="122" s="1"/>
  <c r="G29" i="122" s="1"/>
  <c r="G30" i="122" s="1"/>
  <c r="G31" i="122" s="1"/>
  <c r="G32" i="122" s="1"/>
  <c r="G33" i="122" s="1"/>
  <c r="G34" i="122" s="1"/>
  <c r="G35" i="122" s="1"/>
  <c r="G36" i="122" s="1"/>
  <c r="G37" i="122" s="1"/>
  <c r="G38" i="122" s="1"/>
  <c r="G39" i="122" s="1"/>
  <c r="G40" i="122" s="1"/>
  <c r="G41" i="122" s="1"/>
  <c r="G42" i="122" s="1"/>
  <c r="G43" i="122" s="1"/>
  <c r="G44" i="122" s="1"/>
  <c r="G45" i="122" s="1"/>
  <c r="G46" i="122" s="1"/>
  <c r="G47" i="122" s="1"/>
  <c r="G48" i="122" s="1"/>
  <c r="G49" i="122" s="1"/>
  <c r="E55" i="111" l="1"/>
  <c r="AH55" i="111" s="1"/>
  <c r="G401" i="124"/>
  <c r="G402" i="124" s="1"/>
  <c r="G403" i="124" s="1"/>
  <c r="G404" i="124" s="1"/>
  <c r="G405" i="124" s="1"/>
  <c r="G36" i="148"/>
  <c r="G37" i="148" s="1"/>
  <c r="G38" i="148" s="1"/>
  <c r="G39" i="148" s="1"/>
  <c r="G40" i="148" s="1"/>
  <c r="G41" i="148" s="1"/>
  <c r="G61" i="139"/>
  <c r="G62" i="139" s="1"/>
  <c r="G63" i="139" s="1"/>
  <c r="G64" i="139" s="1"/>
  <c r="G65" i="139" s="1"/>
  <c r="G66" i="139" s="1"/>
  <c r="G67" i="139"/>
  <c r="G68" i="139" s="1"/>
  <c r="G69" i="139" s="1"/>
  <c r="G70" i="139" s="1"/>
  <c r="G71" i="139" s="1"/>
  <c r="G72" i="139" s="1"/>
  <c r="G36" i="147"/>
  <c r="G37" i="147" s="1"/>
  <c r="G37" i="137"/>
  <c r="G100" i="133"/>
  <c r="G101" i="133" s="1"/>
  <c r="G102" i="133" s="1"/>
  <c r="G103" i="133" s="1"/>
  <c r="G104" i="133" s="1"/>
  <c r="G105" i="133" s="1"/>
  <c r="G106" i="133" s="1"/>
  <c r="G107" i="133" s="1"/>
  <c r="G108" i="133" s="1"/>
  <c r="G109" i="133" s="1"/>
  <c r="G110" i="133" s="1"/>
  <c r="G111" i="133" s="1"/>
  <c r="G112" i="133" s="1"/>
  <c r="G113" i="133" s="1"/>
  <c r="G114" i="133" s="1"/>
  <c r="G115" i="133" s="1"/>
  <c r="G116" i="133" s="1"/>
  <c r="G117" i="133" s="1"/>
  <c r="G118" i="133" s="1"/>
  <c r="G119" i="133" s="1"/>
  <c r="G120" i="133" s="1"/>
  <c r="G121" i="133" s="1"/>
  <c r="G70" i="138"/>
  <c r="G71" i="138" s="1"/>
  <c r="G72" i="138" s="1"/>
  <c r="G73" i="138" s="1"/>
  <c r="G74" i="138" s="1"/>
  <c r="G75" i="138" s="1"/>
  <c r="G76" i="138" s="1"/>
  <c r="G77" i="138" s="1"/>
  <c r="G78" i="138" s="1"/>
  <c r="G79" i="138" s="1"/>
  <c r="G80" i="138" s="1"/>
  <c r="G81" i="138" s="1"/>
  <c r="G82" i="138" s="1"/>
  <c r="G83" i="138" s="1"/>
  <c r="G84" i="138" s="1"/>
  <c r="G85" i="138" s="1"/>
  <c r="G86" i="138" s="1"/>
  <c r="G87" i="138" s="1"/>
  <c r="G88" i="138" s="1"/>
  <c r="G89" i="138" s="1"/>
  <c r="G90" i="138" s="1"/>
  <c r="G43" i="129"/>
  <c r="G44" i="129" s="1"/>
  <c r="G45" i="129" s="1"/>
  <c r="G46" i="129" s="1"/>
  <c r="G47" i="129" s="1"/>
  <c r="G48" i="129" s="1"/>
  <c r="G49" i="129" s="1"/>
  <c r="G45" i="141"/>
  <c r="G46" i="141" s="1"/>
  <c r="G47" i="141" s="1"/>
  <c r="G48" i="141" s="1"/>
  <c r="G49" i="141" s="1"/>
  <c r="G50" i="141" s="1"/>
  <c r="G51" i="141" s="1"/>
  <c r="G52" i="141" s="1"/>
  <c r="G53" i="141" s="1"/>
  <c r="G54" i="141" s="1"/>
  <c r="G55" i="141" s="1"/>
  <c r="G56" i="141" s="1"/>
  <c r="G57" i="141" s="1"/>
  <c r="G58" i="141" s="1"/>
  <c r="G59" i="141" s="1"/>
  <c r="G60" i="141" s="1"/>
  <c r="G61" i="141" s="1"/>
  <c r="G62" i="141" s="1"/>
  <c r="G86" i="136"/>
  <c r="G87" i="136" s="1"/>
  <c r="G88" i="136" s="1"/>
  <c r="G89" i="136" s="1"/>
  <c r="G90" i="136" s="1"/>
  <c r="G91" i="136" s="1"/>
  <c r="G92" i="136" s="1"/>
  <c r="G93" i="136" s="1"/>
  <c r="G94" i="136" s="1"/>
  <c r="G95" i="136" s="1"/>
  <c r="G96" i="136" s="1"/>
  <c r="G97" i="136" s="1"/>
  <c r="G98" i="136" s="1"/>
  <c r="G99" i="136" s="1"/>
  <c r="G100" i="136" s="1"/>
  <c r="G101" i="136" s="1"/>
  <c r="G102" i="136" s="1"/>
  <c r="G14" i="140"/>
  <c r="G15" i="140" s="1"/>
  <c r="G16" i="140" s="1"/>
  <c r="G17" i="140" s="1"/>
  <c r="G18" i="140" s="1"/>
  <c r="G19" i="140" s="1"/>
  <c r="G51" i="130"/>
  <c r="G52" i="130" s="1"/>
  <c r="G53" i="130" s="1"/>
  <c r="G54" i="130" s="1"/>
  <c r="G55" i="130" s="1"/>
  <c r="G56" i="130" s="1"/>
  <c r="G57" i="130" s="1"/>
  <c r="G58" i="130" s="1"/>
  <c r="G59" i="130" s="1"/>
  <c r="G60" i="130" s="1"/>
  <c r="G61" i="130" s="1"/>
  <c r="G62" i="130" s="1"/>
  <c r="G63" i="130" s="1"/>
  <c r="G64" i="130" s="1"/>
  <c r="G65" i="130" s="1"/>
  <c r="G66" i="130" s="1"/>
  <c r="G67" i="130" s="1"/>
  <c r="G68" i="130" s="1"/>
  <c r="G69" i="130" s="1"/>
  <c r="G70" i="130" s="1"/>
  <c r="G46" i="135"/>
  <c r="G47" i="135" s="1"/>
  <c r="G48" i="135" s="1"/>
  <c r="G49" i="135" s="1"/>
  <c r="G50" i="135" s="1"/>
  <c r="G50" i="122"/>
  <c r="G51" i="122" s="1"/>
  <c r="G52" i="122" s="1"/>
  <c r="G53" i="122" s="1"/>
  <c r="G54" i="122" s="1"/>
  <c r="G55" i="122" s="1"/>
  <c r="G56" i="122" s="1"/>
  <c r="G57" i="122" s="1"/>
  <c r="G58" i="122" s="1"/>
  <c r="G59" i="122" s="1"/>
  <c r="G60" i="122" s="1"/>
  <c r="G61" i="122" s="1"/>
  <c r="G62" i="122" s="1"/>
  <c r="G63" i="122" s="1"/>
  <c r="G64" i="122" s="1"/>
  <c r="G65" i="122" s="1"/>
  <c r="G66" i="122" s="1"/>
  <c r="G67" i="122" s="1"/>
  <c r="G68" i="122" s="1"/>
  <c r="G65" i="121"/>
  <c r="G66" i="121" s="1"/>
  <c r="G67" i="121" s="1"/>
  <c r="G68" i="121" s="1"/>
  <c r="G69" i="121" s="1"/>
  <c r="G70" i="121" s="1"/>
  <c r="G71" i="121" s="1"/>
  <c r="G72" i="121" s="1"/>
  <c r="G73" i="121" s="1"/>
  <c r="G74" i="121" s="1"/>
  <c r="G75" i="121" s="1"/>
  <c r="G76" i="121" s="1"/>
  <c r="G77" i="121" s="1"/>
  <c r="G78" i="121" s="1"/>
  <c r="G79" i="121" s="1"/>
  <c r="G80" i="121"/>
  <c r="G81" i="121" s="1"/>
  <c r="G82" i="121" s="1"/>
  <c r="G83" i="121" s="1"/>
  <c r="G84" i="121" s="1"/>
  <c r="G85" i="121" s="1"/>
  <c r="G86" i="121" s="1"/>
  <c r="G87" i="121" s="1"/>
  <c r="G88" i="121" s="1"/>
  <c r="G89" i="121" s="1"/>
  <c r="G90" i="121" s="1"/>
  <c r="G91" i="121" s="1"/>
  <c r="G92" i="121" s="1"/>
  <c r="G93" i="121" s="1"/>
  <c r="G94" i="121" s="1"/>
  <c r="G95" i="121" s="1"/>
  <c r="G96" i="121" s="1"/>
  <c r="G97" i="121" s="1"/>
  <c r="G98" i="121" s="1"/>
  <c r="G99" i="121" s="1"/>
  <c r="G100" i="121" s="1"/>
  <c r="G101" i="121" s="1"/>
  <c r="G102" i="121" s="1"/>
  <c r="G103" i="121" s="1"/>
  <c r="G104" i="121" s="1"/>
  <c r="G105" i="121" s="1"/>
  <c r="G106" i="121" s="1"/>
  <c r="G107" i="121" s="1"/>
  <c r="G108" i="121" s="1"/>
  <c r="G109" i="121" s="1"/>
  <c r="G110" i="121" s="1"/>
  <c r="G111" i="121" s="1"/>
  <c r="G112" i="121" s="1"/>
  <c r="G113" i="121" s="1"/>
  <c r="G114" i="121" s="1"/>
  <c r="G115" i="121" s="1"/>
  <c r="G116" i="121" s="1"/>
  <c r="G117" i="121" s="1"/>
  <c r="G118" i="121" s="1"/>
  <c r="G119" i="121" s="1"/>
  <c r="G120" i="121" s="1"/>
  <c r="G121" i="121" s="1"/>
  <c r="G122" i="121" s="1"/>
  <c r="G123" i="121" s="1"/>
  <c r="G124" i="121" s="1"/>
  <c r="G125" i="121" s="1"/>
  <c r="G126" i="121" s="1"/>
  <c r="G127" i="121" s="1"/>
  <c r="G128" i="121" s="1"/>
  <c r="G129" i="121" s="1"/>
  <c r="G130" i="121" s="1"/>
  <c r="G131" i="121" s="1"/>
  <c r="G132" i="121" s="1"/>
  <c r="G133" i="121" s="1"/>
  <c r="G134" i="121" s="1"/>
  <c r="G135" i="121" s="1"/>
  <c r="G136" i="121" s="1"/>
  <c r="G137" i="121" s="1"/>
  <c r="G138" i="121" s="1"/>
  <c r="G139" i="121" s="1"/>
  <c r="G140" i="121" s="1"/>
  <c r="G141" i="121" s="1"/>
  <c r="G142" i="121" s="1"/>
  <c r="G143" i="121" s="1"/>
  <c r="G144" i="121" s="1"/>
  <c r="G145" i="121" s="1"/>
  <c r="G146" i="121" s="1"/>
  <c r="G147" i="121" s="1"/>
  <c r="G148" i="121" s="1"/>
  <c r="G149" i="121" s="1"/>
  <c r="G150" i="121" s="1"/>
  <c r="G151" i="121" s="1"/>
  <c r="G152" i="121" s="1"/>
  <c r="G153" i="121" s="1"/>
  <c r="G154" i="121" s="1"/>
  <c r="G155" i="121" s="1"/>
  <c r="G156" i="121" s="1"/>
  <c r="G157" i="121" s="1"/>
  <c r="G158" i="121" s="1"/>
  <c r="G159" i="121" s="1"/>
  <c r="G160" i="121" s="1"/>
  <c r="G161" i="121" s="1"/>
  <c r="G162" i="121" s="1"/>
  <c r="G163" i="121" s="1"/>
  <c r="G164" i="121" s="1"/>
  <c r="G165" i="121" s="1"/>
  <c r="G166" i="121" s="1"/>
  <c r="G167" i="121" s="1"/>
  <c r="G168" i="121" s="1"/>
  <c r="G169" i="121" s="1"/>
  <c r="G170" i="121" s="1"/>
  <c r="G171" i="121" s="1"/>
  <c r="G172" i="121" s="1"/>
  <c r="G173" i="121" s="1"/>
  <c r="G174" i="121" s="1"/>
  <c r="G175" i="121" s="1"/>
  <c r="G176" i="121" s="1"/>
  <c r="G177" i="121" s="1"/>
  <c r="G178" i="121" s="1"/>
  <c r="G179" i="121" s="1"/>
  <c r="G180" i="121" s="1"/>
  <c r="G181" i="121" s="1"/>
  <c r="G182" i="121" s="1"/>
  <c r="G183" i="121" s="1"/>
  <c r="G184" i="121" s="1"/>
  <c r="G185" i="121" s="1"/>
  <c r="G186" i="121" s="1"/>
  <c r="G187" i="121" s="1"/>
  <c r="G188" i="121" s="1"/>
  <c r="G189" i="121" s="1"/>
  <c r="G190" i="121" s="1"/>
  <c r="G191" i="121" s="1"/>
  <c r="G192" i="121" s="1"/>
  <c r="G193" i="121" s="1"/>
  <c r="G194" i="121" s="1"/>
  <c r="G195" i="121" s="1"/>
  <c r="G196" i="121" s="1"/>
  <c r="G197" i="121" s="1"/>
  <c r="G501" i="120"/>
  <c r="G502" i="120" s="1"/>
  <c r="G503" i="120" s="1"/>
  <c r="G504" i="120" s="1"/>
  <c r="G505" i="120" s="1"/>
  <c r="G42" i="148" l="1"/>
  <c r="G43" i="148" s="1"/>
  <c r="G44" i="148" s="1"/>
  <c r="G45" i="148" s="1"/>
  <c r="G46" i="148" s="1"/>
  <c r="G47" i="148" s="1"/>
  <c r="G38" i="147"/>
  <c r="G39" i="147" s="1"/>
  <c r="G40" i="147" s="1"/>
  <c r="G41" i="147" s="1"/>
  <c r="G42" i="147" s="1"/>
  <c r="G43" i="147" s="1"/>
  <c r="G44" i="147" s="1"/>
  <c r="G45" i="147" s="1"/>
  <c r="G46" i="147" s="1"/>
  <c r="G47" i="147" s="1"/>
  <c r="G48" i="147" s="1"/>
  <c r="G49" i="147" s="1"/>
  <c r="G50" i="147" s="1"/>
  <c r="G51" i="147" s="1"/>
  <c r="G52" i="147" s="1"/>
  <c r="G73" i="139"/>
  <c r="G74" i="139" s="1"/>
  <c r="G75" i="139" s="1"/>
  <c r="G76" i="139" s="1"/>
  <c r="G77" i="139" s="1"/>
  <c r="G78" i="139" s="1"/>
  <c r="G79" i="139" s="1"/>
  <c r="G38" i="137"/>
  <c r="G39" i="137" s="1"/>
  <c r="G91" i="138"/>
  <c r="G92" i="138" s="1"/>
  <c r="G93" i="138" s="1"/>
  <c r="G103" i="136"/>
  <c r="G104" i="136" s="1"/>
  <c r="G105" i="136" s="1"/>
  <c r="G106" i="136" s="1"/>
  <c r="G107" i="136" s="1"/>
  <c r="G50" i="129"/>
  <c r="G51" i="129" s="1"/>
  <c r="G52" i="129" s="1"/>
  <c r="G53" i="129" s="1"/>
  <c r="G54" i="129" s="1"/>
  <c r="G55" i="129" s="1"/>
  <c r="G56" i="129" s="1"/>
  <c r="G57" i="129" s="1"/>
  <c r="G58" i="129" s="1"/>
  <c r="G59" i="129" s="1"/>
  <c r="G60" i="129" s="1"/>
  <c r="G63" i="141"/>
  <c r="G64" i="141" s="1"/>
  <c r="G65" i="141" s="1"/>
  <c r="G20" i="140"/>
  <c r="G21" i="140" s="1"/>
  <c r="G22" i="140" s="1"/>
  <c r="G23" i="140" s="1"/>
  <c r="G24" i="140" s="1"/>
  <c r="G25" i="140" s="1"/>
  <c r="G26" i="140" s="1"/>
  <c r="G71" i="130"/>
  <c r="G51" i="135"/>
  <c r="G52" i="135" s="1"/>
  <c r="G53" i="135" s="1"/>
  <c r="G54" i="135" s="1"/>
  <c r="G55" i="135" s="1"/>
  <c r="G56" i="135" s="1"/>
  <c r="G57" i="135" s="1"/>
  <c r="G58" i="135" s="1"/>
  <c r="G69" i="122"/>
  <c r="G70" i="122" s="1"/>
  <c r="G71" i="122" s="1"/>
  <c r="G72" i="122" s="1"/>
  <c r="G73" i="122" s="1"/>
  <c r="G74" i="122" s="1"/>
  <c r="G75" i="122" s="1"/>
  <c r="G506" i="120"/>
  <c r="G507" i="120" s="1"/>
  <c r="G508" i="120" s="1"/>
  <c r="G509" i="120" s="1"/>
  <c r="G48" i="148" l="1"/>
  <c r="G49" i="148" s="1"/>
  <c r="G50" i="148" s="1"/>
  <c r="G51" i="148" s="1"/>
  <c r="G52" i="148" s="1"/>
  <c r="G53" i="148" s="1"/>
  <c r="G58" i="148" s="1"/>
  <c r="G59" i="148" s="1"/>
  <c r="G60" i="148" s="1"/>
  <c r="G61" i="148" s="1"/>
  <c r="G62" i="148" s="1"/>
  <c r="G63" i="148" s="1"/>
  <c r="G64" i="148" s="1"/>
  <c r="G65" i="148" s="1"/>
  <c r="G66" i="148" s="1"/>
  <c r="G67" i="148" s="1"/>
  <c r="G68" i="148" s="1"/>
  <c r="G69" i="148" s="1"/>
  <c r="G70" i="148" s="1"/>
  <c r="G71" i="148" s="1"/>
  <c r="G72" i="148" s="1"/>
  <c r="G73" i="148" s="1"/>
  <c r="G74" i="148" s="1"/>
  <c r="G75" i="148" s="1"/>
  <c r="G76" i="148" s="1"/>
  <c r="G77" i="148" s="1"/>
  <c r="G78" i="148" s="1"/>
  <c r="G79" i="148" s="1"/>
  <c r="G80" i="148" s="1"/>
  <c r="G81" i="148" s="1"/>
  <c r="G82" i="148" s="1"/>
  <c r="G83" i="148" s="1"/>
  <c r="G84" i="148" s="1"/>
  <c r="G85" i="148" s="1"/>
  <c r="G86" i="148" s="1"/>
  <c r="G87" i="148" s="1"/>
  <c r="G88" i="148" s="1"/>
  <c r="G89" i="148" s="1"/>
  <c r="G90" i="148" s="1"/>
  <c r="G91" i="148" s="1"/>
  <c r="G92" i="148" s="1"/>
  <c r="G93" i="148" s="1"/>
  <c r="G94" i="148" s="1"/>
  <c r="G95" i="148" s="1"/>
  <c r="G96" i="148" s="1"/>
  <c r="G97" i="148" s="1"/>
  <c r="G98" i="148" s="1"/>
  <c r="G99" i="148" s="1"/>
  <c r="G100" i="148" s="1"/>
  <c r="G101" i="148" s="1"/>
  <c r="G102" i="148" s="1"/>
  <c r="G103" i="148" s="1"/>
  <c r="G104" i="148" s="1"/>
  <c r="G105" i="148" s="1"/>
  <c r="G106" i="148" s="1"/>
  <c r="G107" i="148" s="1"/>
  <c r="G108" i="148" s="1"/>
  <c r="G109" i="148" s="1"/>
  <c r="G110" i="148" s="1"/>
  <c r="G111" i="148" s="1"/>
  <c r="G112" i="148" s="1"/>
  <c r="G113" i="148" s="1"/>
  <c r="G114" i="148" s="1"/>
  <c r="G115" i="148" s="1"/>
  <c r="G116" i="148" s="1"/>
  <c r="G117" i="148" s="1"/>
  <c r="G118" i="148" s="1"/>
  <c r="G119" i="148" s="1"/>
  <c r="G120" i="148" s="1"/>
  <c r="G121" i="148" s="1"/>
  <c r="G122" i="148" s="1"/>
  <c r="G123" i="148" s="1"/>
  <c r="G124" i="148" s="1"/>
  <c r="G125" i="148" s="1"/>
  <c r="G126" i="148" s="1"/>
  <c r="G127" i="148" s="1"/>
  <c r="G128" i="148" s="1"/>
  <c r="G129" i="148" s="1"/>
  <c r="G130" i="148" s="1"/>
  <c r="G131" i="148" s="1"/>
  <c r="G132" i="148" s="1"/>
  <c r="G133" i="148" s="1"/>
  <c r="G134" i="148" s="1"/>
  <c r="G135" i="148" s="1"/>
  <c r="G136" i="148" s="1"/>
  <c r="G137" i="148" s="1"/>
  <c r="G138" i="148" s="1"/>
  <c r="G139" i="148" s="1"/>
  <c r="G140" i="148" s="1"/>
  <c r="G141" i="148" s="1"/>
  <c r="G142" i="148" s="1"/>
  <c r="G143" i="148" s="1"/>
  <c r="G144" i="148" s="1"/>
  <c r="G145" i="148" s="1"/>
  <c r="G146" i="148" s="1"/>
  <c r="G147" i="148" s="1"/>
  <c r="G148" i="148" s="1"/>
  <c r="G149" i="148" s="1"/>
  <c r="G150" i="148" s="1"/>
  <c r="G151" i="148" s="1"/>
  <c r="G152" i="148" s="1"/>
  <c r="G153" i="148" s="1"/>
  <c r="G154" i="148" s="1"/>
  <c r="G155" i="148" s="1"/>
  <c r="G156" i="148" s="1"/>
  <c r="G157" i="148" s="1"/>
  <c r="G158" i="148" s="1"/>
  <c r="G159" i="148" s="1"/>
  <c r="G160" i="148" s="1"/>
  <c r="G161" i="148" s="1"/>
  <c r="G162" i="148" s="1"/>
  <c r="G163" i="148" s="1"/>
  <c r="G164" i="148" s="1"/>
  <c r="G165" i="148" s="1"/>
  <c r="G166" i="148" s="1"/>
  <c r="G167" i="148" s="1"/>
  <c r="G168" i="148" s="1"/>
  <c r="G169" i="148" s="1"/>
  <c r="G170" i="148" s="1"/>
  <c r="G171" i="148" s="1"/>
  <c r="G172" i="148" s="1"/>
  <c r="G173" i="148" s="1"/>
  <c r="G174" i="148" s="1"/>
  <c r="G175" i="148" s="1"/>
  <c r="G176" i="148" s="1"/>
  <c r="G177" i="148" s="1"/>
  <c r="G178" i="148" s="1"/>
  <c r="G179" i="148" s="1"/>
  <c r="G180" i="148" s="1"/>
  <c r="G181" i="148" s="1"/>
  <c r="G182" i="148" s="1"/>
  <c r="G183" i="148" s="1"/>
  <c r="G184" i="148" s="1"/>
  <c r="G185" i="148" s="1"/>
  <c r="G186" i="148" s="1"/>
  <c r="G187" i="148" s="1"/>
  <c r="G188" i="148" s="1"/>
  <c r="G189" i="148" s="1"/>
  <c r="G190" i="148" s="1"/>
  <c r="G191" i="148" s="1"/>
  <c r="G192" i="148" s="1"/>
  <c r="G193" i="148" s="1"/>
  <c r="G194" i="148" s="1"/>
  <c r="G195" i="148" s="1"/>
  <c r="G196" i="148" s="1"/>
  <c r="G197" i="148" s="1"/>
  <c r="G198" i="148" s="1"/>
  <c r="G199" i="148" s="1"/>
  <c r="G200" i="148" s="1"/>
  <c r="G201" i="148" s="1"/>
  <c r="G202" i="148" s="1"/>
  <c r="G203" i="148" s="1"/>
  <c r="G204" i="148" s="1"/>
  <c r="G205" i="148" s="1"/>
  <c r="G206" i="148" s="1"/>
  <c r="G207" i="148" s="1"/>
  <c r="G208" i="148" s="1"/>
  <c r="G209" i="148" s="1"/>
  <c r="G210" i="148" s="1"/>
  <c r="G211" i="148" s="1"/>
  <c r="G212" i="148" s="1"/>
  <c r="G213" i="148" s="1"/>
  <c r="G214" i="148" s="1"/>
  <c r="G215" i="148" s="1"/>
  <c r="G216" i="148" s="1"/>
  <c r="G217" i="148" s="1"/>
  <c r="G218" i="148" s="1"/>
  <c r="G219" i="148" s="1"/>
  <c r="G220" i="148" s="1"/>
  <c r="G221" i="148" s="1"/>
  <c r="G222" i="148" s="1"/>
  <c r="G223" i="148" s="1"/>
  <c r="G224" i="148" s="1"/>
  <c r="G225" i="148" s="1"/>
  <c r="G226" i="148" s="1"/>
  <c r="G227" i="148" s="1"/>
  <c r="G228" i="148" s="1"/>
  <c r="G229" i="148" s="1"/>
  <c r="G230" i="148" s="1"/>
  <c r="G231" i="148" s="1"/>
  <c r="G232" i="148" s="1"/>
  <c r="G233" i="148" s="1"/>
  <c r="G234" i="148" s="1"/>
  <c r="G235" i="148" s="1"/>
  <c r="G236" i="148" s="1"/>
  <c r="G237" i="148" s="1"/>
  <c r="G238" i="148" s="1"/>
  <c r="G239" i="148" s="1"/>
  <c r="G240" i="148" s="1"/>
  <c r="G241" i="148" s="1"/>
  <c r="G242" i="148" s="1"/>
  <c r="G243" i="148" s="1"/>
  <c r="G244" i="148" s="1"/>
  <c r="G245" i="148" s="1"/>
  <c r="G246" i="148" s="1"/>
  <c r="G247" i="148" s="1"/>
  <c r="G248" i="148" s="1"/>
  <c r="G249" i="148" s="1"/>
  <c r="G250" i="148" s="1"/>
  <c r="G251" i="148" s="1"/>
  <c r="G252" i="148" s="1"/>
  <c r="G253" i="148" s="1"/>
  <c r="G254" i="148" s="1"/>
  <c r="G255" i="148" s="1"/>
  <c r="G256" i="148" s="1"/>
  <c r="G257" i="148" s="1"/>
  <c r="G258" i="148" s="1"/>
  <c r="G259" i="148" s="1"/>
  <c r="G260" i="148" s="1"/>
  <c r="G261" i="148" s="1"/>
  <c r="G262" i="148" s="1"/>
  <c r="G263" i="148" s="1"/>
  <c r="G264" i="148" s="1"/>
  <c r="G265" i="148" s="1"/>
  <c r="G266" i="148" s="1"/>
  <c r="G267" i="148" s="1"/>
  <c r="G268" i="148" s="1"/>
  <c r="G269" i="148" s="1"/>
  <c r="G270" i="148" s="1"/>
  <c r="G271" i="148" s="1"/>
  <c r="G272" i="148" s="1"/>
  <c r="G273" i="148" s="1"/>
  <c r="G274" i="148" s="1"/>
  <c r="G275" i="148" s="1"/>
  <c r="G276" i="148" s="1"/>
  <c r="G277" i="148" s="1"/>
  <c r="G278" i="148" s="1"/>
  <c r="G279" i="148" s="1"/>
  <c r="G280" i="148" s="1"/>
  <c r="G281" i="148" s="1"/>
  <c r="G282" i="148" s="1"/>
  <c r="G283" i="148" s="1"/>
  <c r="G284" i="148" s="1"/>
  <c r="G285" i="148" s="1"/>
  <c r="G286" i="148" s="1"/>
  <c r="G287" i="148" s="1"/>
  <c r="G288" i="148" s="1"/>
  <c r="G289" i="148" s="1"/>
  <c r="G290" i="148" s="1"/>
  <c r="G291" i="148" s="1"/>
  <c r="G292" i="148" s="1"/>
  <c r="G293" i="148" s="1"/>
  <c r="G294" i="148" s="1"/>
  <c r="G295" i="148" s="1"/>
  <c r="G296" i="148" s="1"/>
  <c r="G297" i="148" s="1"/>
  <c r="G298" i="148" s="1"/>
  <c r="G299" i="148" s="1"/>
  <c r="G300" i="148" s="1"/>
  <c r="G301" i="148" s="1"/>
  <c r="G302" i="148" s="1"/>
  <c r="G303" i="148" s="1"/>
  <c r="G304" i="148" s="1"/>
  <c r="G305" i="148" s="1"/>
  <c r="G306" i="148" s="1"/>
  <c r="G307" i="148" s="1"/>
  <c r="G308" i="148" s="1"/>
  <c r="G80" i="139"/>
  <c r="G81" i="139" s="1"/>
  <c r="G82" i="139" s="1"/>
  <c r="G83" i="139" s="1"/>
  <c r="G84" i="139" s="1"/>
  <c r="G85" i="139" s="1"/>
  <c r="G53" i="147"/>
  <c r="G54" i="147" s="1"/>
  <c r="G40" i="137"/>
  <c r="G41" i="137" s="1"/>
  <c r="G94" i="138"/>
  <c r="G95" i="138" s="1"/>
  <c r="G108" i="136"/>
  <c r="G109" i="136" s="1"/>
  <c r="G110" i="136" s="1"/>
  <c r="G66" i="141"/>
  <c r="G67" i="141" s="1"/>
  <c r="G68" i="141" s="1"/>
  <c r="G69" i="141" s="1"/>
  <c r="G70" i="141" s="1"/>
  <c r="G71" i="141" s="1"/>
  <c r="G72" i="141" s="1"/>
  <c r="G73" i="141" s="1"/>
  <c r="G74" i="141" s="1"/>
  <c r="G75" i="141" s="1"/>
  <c r="G76" i="141" s="1"/>
  <c r="G77" i="141" s="1"/>
  <c r="G78" i="141" s="1"/>
  <c r="G79" i="141" s="1"/>
  <c r="G80" i="141" s="1"/>
  <c r="G81" i="141" s="1"/>
  <c r="G82" i="141" s="1"/>
  <c r="G83" i="141" s="1"/>
  <c r="G84" i="141" s="1"/>
  <c r="G85" i="141" s="1"/>
  <c r="G61" i="129"/>
  <c r="G62" i="129" s="1"/>
  <c r="G63" i="129" s="1"/>
  <c r="G64" i="129" s="1"/>
  <c r="G65" i="129" s="1"/>
  <c r="G66" i="129" s="1"/>
  <c r="G67" i="129" s="1"/>
  <c r="G68" i="129" s="1"/>
  <c r="G69" i="129" s="1"/>
  <c r="G70" i="129" s="1"/>
  <c r="G27" i="140"/>
  <c r="G28" i="140" s="1"/>
  <c r="G29" i="140" s="1"/>
  <c r="G30" i="140" s="1"/>
  <c r="G31" i="140" s="1"/>
  <c r="G32" i="140" s="1"/>
  <c r="G33" i="140" s="1"/>
  <c r="G34" i="140" s="1"/>
  <c r="G35" i="140" s="1"/>
  <c r="G36" i="140" s="1"/>
  <c r="G37" i="140" s="1"/>
  <c r="G38" i="140" s="1"/>
  <c r="G39" i="140" s="1"/>
  <c r="G40" i="140" s="1"/>
  <c r="G41" i="140" s="1"/>
  <c r="G42" i="140" s="1"/>
  <c r="G43" i="140" s="1"/>
  <c r="G44" i="140" s="1"/>
  <c r="G45" i="140" s="1"/>
  <c r="G46" i="140" s="1"/>
  <c r="G47" i="140" s="1"/>
  <c r="G72" i="130"/>
  <c r="G73" i="130" s="1"/>
  <c r="G74" i="130" s="1"/>
  <c r="G75" i="130" s="1"/>
  <c r="G76" i="130" s="1"/>
  <c r="G77" i="130" s="1"/>
  <c r="G78" i="130" s="1"/>
  <c r="G59" i="135"/>
  <c r="G60" i="135" s="1"/>
  <c r="G61" i="135" s="1"/>
  <c r="G62" i="135" s="1"/>
  <c r="G63" i="135" s="1"/>
  <c r="G64" i="135" s="1"/>
  <c r="G65" i="135" s="1"/>
  <c r="G66" i="135" s="1"/>
  <c r="G67" i="135" s="1"/>
  <c r="G76" i="122"/>
  <c r="G77" i="122" s="1"/>
  <c r="G78" i="122" s="1"/>
  <c r="G79" i="122" s="1"/>
  <c r="G510" i="120"/>
  <c r="G511" i="120" s="1"/>
  <c r="E464" i="25"/>
  <c r="E44" i="111" l="1"/>
  <c r="AH44" i="111" s="1"/>
  <c r="G309" i="148"/>
  <c r="G310" i="148" s="1"/>
  <c r="G311" i="148" s="1"/>
  <c r="G312" i="148" s="1"/>
  <c r="G313" i="148" s="1"/>
  <c r="G314" i="148" s="1"/>
  <c r="G315" i="148" s="1"/>
  <c r="G86" i="139"/>
  <c r="G87" i="139" s="1"/>
  <c r="G88" i="139" s="1"/>
  <c r="G89" i="139" s="1"/>
  <c r="G90" i="139" s="1"/>
  <c r="G91" i="139" s="1"/>
  <c r="G92" i="139" s="1"/>
  <c r="G93" i="139" s="1"/>
  <c r="G71" i="129"/>
  <c r="G72" i="129" s="1"/>
  <c r="G73" i="129" s="1"/>
  <c r="G74" i="129" s="1"/>
  <c r="G75" i="129" s="1"/>
  <c r="G76" i="129" s="1"/>
  <c r="G77" i="129" s="1"/>
  <c r="G78" i="129" s="1"/>
  <c r="G79" i="129" s="1"/>
  <c r="G80" i="129" s="1"/>
  <c r="G81" i="129" s="1"/>
  <c r="G82" i="129" s="1"/>
  <c r="G83" i="129" s="1"/>
  <c r="G84" i="129" s="1"/>
  <c r="G85" i="129" s="1"/>
  <c r="G86" i="129" s="1"/>
  <c r="G87" i="129" s="1"/>
  <c r="G88" i="129" s="1"/>
  <c r="G89" i="129" s="1"/>
  <c r="G90" i="129" s="1"/>
  <c r="G91" i="129" s="1"/>
  <c r="G92" i="129" s="1"/>
  <c r="G93" i="129" s="1"/>
  <c r="G94" i="129" s="1"/>
  <c r="G95" i="129" s="1"/>
  <c r="G96" i="129" s="1"/>
  <c r="G97" i="129" s="1"/>
  <c r="G98" i="129" s="1"/>
  <c r="G99" i="129" s="1"/>
  <c r="G100" i="129" s="1"/>
  <c r="G101" i="129" s="1"/>
  <c r="G42" i="137"/>
  <c r="G43" i="137" s="1"/>
  <c r="G44" i="137" s="1"/>
  <c r="G45" i="137" s="1"/>
  <c r="G46" i="137" s="1"/>
  <c r="G47" i="137" s="1"/>
  <c r="G102" i="129"/>
  <c r="G103" i="129" s="1"/>
  <c r="G104" i="129" s="1"/>
  <c r="G105" i="129" s="1"/>
  <c r="G106" i="129" s="1"/>
  <c r="G107" i="129" s="1"/>
  <c r="G108" i="129" s="1"/>
  <c r="G109" i="129" s="1"/>
  <c r="G110" i="129" s="1"/>
  <c r="G111" i="129" s="1"/>
  <c r="G112" i="129" s="1"/>
  <c r="G113" i="129" s="1"/>
  <c r="G114" i="129" s="1"/>
  <c r="G115" i="129" s="1"/>
  <c r="G116" i="129" s="1"/>
  <c r="G117" i="129" s="1"/>
  <c r="G118" i="129" s="1"/>
  <c r="G119" i="129" s="1"/>
  <c r="G120" i="129" s="1"/>
  <c r="G121" i="129" s="1"/>
  <c r="G122" i="129" s="1"/>
  <c r="G123" i="129" s="1"/>
  <c r="G124" i="129" s="1"/>
  <c r="G125" i="129" s="1"/>
  <c r="G126" i="129" s="1"/>
  <c r="G127" i="129" s="1"/>
  <c r="G128" i="129" s="1"/>
  <c r="G129" i="129" s="1"/>
  <c r="G130" i="129" s="1"/>
  <c r="G131" i="129" s="1"/>
  <c r="G132" i="129" s="1"/>
  <c r="G133" i="129" s="1"/>
  <c r="G134" i="129" s="1"/>
  <c r="G135" i="129" s="1"/>
  <c r="G136" i="129" s="1"/>
  <c r="G137" i="129" s="1"/>
  <c r="G138" i="129" s="1"/>
  <c r="G139" i="129" s="1"/>
  <c r="G140" i="129" s="1"/>
  <c r="G141" i="129" s="1"/>
  <c r="G142" i="129" s="1"/>
  <c r="G143" i="129" s="1"/>
  <c r="G144" i="129" s="1"/>
  <c r="G145" i="129" s="1"/>
  <c r="G146" i="129" s="1"/>
  <c r="G147" i="129" s="1"/>
  <c r="G148" i="129" s="1"/>
  <c r="G149" i="129" s="1"/>
  <c r="G150" i="129" s="1"/>
  <c r="G151" i="129" s="1"/>
  <c r="G152" i="129" s="1"/>
  <c r="G153" i="129" s="1"/>
  <c r="G154" i="129" s="1"/>
  <c r="G155" i="129" s="1"/>
  <c r="G156" i="129" s="1"/>
  <c r="G157" i="129" s="1"/>
  <c r="G158" i="129" s="1"/>
  <c r="G159" i="129" s="1"/>
  <c r="G160" i="129" s="1"/>
  <c r="G161" i="129" s="1"/>
  <c r="G162" i="129" s="1"/>
  <c r="G163" i="129" s="1"/>
  <c r="G164" i="129" s="1"/>
  <c r="G165" i="129" s="1"/>
  <c r="G166" i="129" s="1"/>
  <c r="G167" i="129" s="1"/>
  <c r="G168" i="129" s="1"/>
  <c r="G169" i="129" s="1"/>
  <c r="G170" i="129" s="1"/>
  <c r="G171" i="129" s="1"/>
  <c r="G172" i="129" s="1"/>
  <c r="G173" i="129" s="1"/>
  <c r="G174" i="129" s="1"/>
  <c r="G175" i="129" s="1"/>
  <c r="G176" i="129" s="1"/>
  <c r="G177" i="129" s="1"/>
  <c r="G178" i="129" s="1"/>
  <c r="G179" i="129" s="1"/>
  <c r="G180" i="129" s="1"/>
  <c r="G181" i="129" s="1"/>
  <c r="G182" i="129" s="1"/>
  <c r="G183" i="129" s="1"/>
  <c r="G184" i="129" s="1"/>
  <c r="G185" i="129" s="1"/>
  <c r="G186" i="129" s="1"/>
  <c r="G187" i="129" s="1"/>
  <c r="G188" i="129" s="1"/>
  <c r="G189" i="129" s="1"/>
  <c r="G190" i="129" s="1"/>
  <c r="G191" i="129" s="1"/>
  <c r="G192" i="129" s="1"/>
  <c r="G193" i="129" s="1"/>
  <c r="G194" i="129" s="1"/>
  <c r="G195" i="129" s="1"/>
  <c r="G196" i="129" s="1"/>
  <c r="G197" i="129" s="1"/>
  <c r="G198" i="129" s="1"/>
  <c r="G199" i="129" s="1"/>
  <c r="G200" i="129" s="1"/>
  <c r="G201" i="129" s="1"/>
  <c r="G202" i="129" s="1"/>
  <c r="G203" i="129" s="1"/>
  <c r="G204" i="129" s="1"/>
  <c r="G205" i="129" s="1"/>
  <c r="G206" i="129" s="1"/>
  <c r="G207" i="129" s="1"/>
  <c r="G208" i="129" s="1"/>
  <c r="G209" i="129" s="1"/>
  <c r="G210" i="129" s="1"/>
  <c r="G211" i="129" s="1"/>
  <c r="G212" i="129" s="1"/>
  <c r="G213" i="129" s="1"/>
  <c r="G214" i="129" s="1"/>
  <c r="G215" i="129" s="1"/>
  <c r="G216" i="129" s="1"/>
  <c r="G217" i="129" s="1"/>
  <c r="G218" i="129" s="1"/>
  <c r="G219" i="129" s="1"/>
  <c r="G220" i="129" s="1"/>
  <c r="G221" i="129" s="1"/>
  <c r="G222" i="129" s="1"/>
  <c r="G223" i="129" s="1"/>
  <c r="G224" i="129" s="1"/>
  <c r="G225" i="129" s="1"/>
  <c r="G226" i="129" s="1"/>
  <c r="G227" i="129" s="1"/>
  <c r="G228" i="129" s="1"/>
  <c r="G229" i="129" s="1"/>
  <c r="G230" i="129" s="1"/>
  <c r="G231" i="129" s="1"/>
  <c r="G232" i="129" s="1"/>
  <c r="G233" i="129" s="1"/>
  <c r="G234" i="129" s="1"/>
  <c r="G235" i="129" s="1"/>
  <c r="G236" i="129" s="1"/>
  <c r="G237" i="129" s="1"/>
  <c r="G238" i="129" s="1"/>
  <c r="G239" i="129" s="1"/>
  <c r="G240" i="129" s="1"/>
  <c r="G241" i="129" s="1"/>
  <c r="G242" i="129" s="1"/>
  <c r="G243" i="129" s="1"/>
  <c r="G244" i="129" s="1"/>
  <c r="G245" i="129" s="1"/>
  <c r="G246" i="129" s="1"/>
  <c r="G247" i="129" s="1"/>
  <c r="G248" i="129" s="1"/>
  <c r="G249" i="129" s="1"/>
  <c r="G250" i="129" s="1"/>
  <c r="G251" i="129" s="1"/>
  <c r="G252" i="129" s="1"/>
  <c r="G253" i="129" s="1"/>
  <c r="G254" i="129" s="1"/>
  <c r="G255" i="129" s="1"/>
  <c r="G256" i="129" s="1"/>
  <c r="G257" i="129" s="1"/>
  <c r="G258" i="129" s="1"/>
  <c r="G259" i="129" s="1"/>
  <c r="G260" i="129" s="1"/>
  <c r="G261" i="129" s="1"/>
  <c r="G262" i="129" s="1"/>
  <c r="G263" i="129" s="1"/>
  <c r="G264" i="129" s="1"/>
  <c r="G265" i="129" s="1"/>
  <c r="G266" i="129" s="1"/>
  <c r="G267" i="129" s="1"/>
  <c r="G268" i="129" s="1"/>
  <c r="G269" i="129" s="1"/>
  <c r="G270" i="129" s="1"/>
  <c r="G271" i="129" s="1"/>
  <c r="G272" i="129" s="1"/>
  <c r="G273" i="129" s="1"/>
  <c r="G274" i="129" s="1"/>
  <c r="G275" i="129" s="1"/>
  <c r="G276" i="129" s="1"/>
  <c r="G277" i="129" s="1"/>
  <c r="G278" i="129" s="1"/>
  <c r="G279" i="129" s="1"/>
  <c r="G280" i="129" s="1"/>
  <c r="G281" i="129" s="1"/>
  <c r="G282" i="129" s="1"/>
  <c r="G283" i="129" s="1"/>
  <c r="G284" i="129" s="1"/>
  <c r="G285" i="129" s="1"/>
  <c r="G286" i="129" s="1"/>
  <c r="G287" i="129" s="1"/>
  <c r="G288" i="129" s="1"/>
  <c r="G289" i="129" s="1"/>
  <c r="G290" i="129" s="1"/>
  <c r="G291" i="129" s="1"/>
  <c r="G292" i="129" s="1"/>
  <c r="G293" i="129" s="1"/>
  <c r="G294" i="129" s="1"/>
  <c r="G295" i="129" s="1"/>
  <c r="G296" i="129" s="1"/>
  <c r="G297" i="129" s="1"/>
  <c r="G298" i="129" s="1"/>
  <c r="G299" i="129" s="1"/>
  <c r="G300" i="129" s="1"/>
  <c r="G301" i="129" s="1"/>
  <c r="G55" i="147"/>
  <c r="G56" i="147" s="1"/>
  <c r="G57" i="147" s="1"/>
  <c r="G58" i="147" s="1"/>
  <c r="G59" i="147" s="1"/>
  <c r="G60" i="147" s="1"/>
  <c r="G61" i="147" s="1"/>
  <c r="G62" i="147" s="1"/>
  <c r="G63" i="147" s="1"/>
  <c r="G64" i="147" s="1"/>
  <c r="G86" i="141"/>
  <c r="G87" i="141" s="1"/>
  <c r="G88" i="141" s="1"/>
  <c r="G89" i="141" s="1"/>
  <c r="G90" i="141" s="1"/>
  <c r="G91" i="141" s="1"/>
  <c r="G111" i="136"/>
  <c r="G112" i="136" s="1"/>
  <c r="G113" i="136" s="1"/>
  <c r="G114" i="136" s="1"/>
  <c r="G115" i="136" s="1"/>
  <c r="G116" i="136" s="1"/>
  <c r="G117" i="136" s="1"/>
  <c r="G118" i="136" s="1"/>
  <c r="G119" i="136" s="1"/>
  <c r="G120" i="136" s="1"/>
  <c r="G121" i="136" s="1"/>
  <c r="G122" i="136" s="1"/>
  <c r="G123" i="136"/>
  <c r="G124" i="136" s="1"/>
  <c r="G125" i="136" s="1"/>
  <c r="G126" i="136" s="1"/>
  <c r="G127" i="136" s="1"/>
  <c r="G128" i="136" s="1"/>
  <c r="G129" i="136" s="1"/>
  <c r="G130" i="136" s="1"/>
  <c r="G131" i="136" s="1"/>
  <c r="G132" i="136" s="1"/>
  <c r="G96" i="138"/>
  <c r="G97" i="138" s="1"/>
  <c r="G68" i="135"/>
  <c r="G69" i="135" s="1"/>
  <c r="G70" i="135" s="1"/>
  <c r="G71" i="135" s="1"/>
  <c r="G72" i="135" s="1"/>
  <c r="G73" i="135" s="1"/>
  <c r="G48" i="140"/>
  <c r="G49" i="140" s="1"/>
  <c r="G50" i="140" s="1"/>
  <c r="G51" i="140" s="1"/>
  <c r="G52" i="140" s="1"/>
  <c r="G53" i="140" s="1"/>
  <c r="G54" i="140" s="1"/>
  <c r="G55" i="140" s="1"/>
  <c r="G56" i="140" s="1"/>
  <c r="G57" i="140" s="1"/>
  <c r="G58" i="140" s="1"/>
  <c r="G59" i="140" s="1"/>
  <c r="G60" i="140" s="1"/>
  <c r="G61" i="140" s="1"/>
  <c r="G79" i="130"/>
  <c r="G80" i="122"/>
  <c r="G81" i="122" s="1"/>
  <c r="G82" i="122" s="1"/>
  <c r="G83" i="122" s="1"/>
  <c r="G84" i="122" s="1"/>
  <c r="G85" i="122" s="1"/>
  <c r="G86" i="122" s="1"/>
  <c r="G87" i="122" s="1"/>
  <c r="G88" i="122" s="1"/>
  <c r="G89" i="122" s="1"/>
  <c r="G90" i="122" s="1"/>
  <c r="G91" i="122" s="1"/>
  <c r="G92" i="122" s="1"/>
  <c r="G93" i="122" s="1"/>
  <c r="G94" i="122" s="1"/>
  <c r="G95" i="122" s="1"/>
  <c r="G96" i="122" s="1"/>
  <c r="G97" i="122" s="1"/>
  <c r="G98" i="122" s="1"/>
  <c r="G99" i="122" s="1"/>
  <c r="G100" i="122" s="1"/>
  <c r="G101" i="122" s="1"/>
  <c r="G102" i="122" s="1"/>
  <c r="G103" i="122" s="1"/>
  <c r="G104" i="122" s="1"/>
  <c r="G105" i="122" s="1"/>
  <c r="G106" i="122" s="1"/>
  <c r="G107" i="122" s="1"/>
  <c r="G108" i="122" s="1"/>
  <c r="G109" i="122" s="1"/>
  <c r="G110" i="122" s="1"/>
  <c r="G111" i="122" s="1"/>
  <c r="G112" i="122" s="1"/>
  <c r="G113" i="122" s="1"/>
  <c r="G114" i="122" s="1"/>
  <c r="G512" i="120"/>
  <c r="G513" i="120" s="1"/>
  <c r="G514" i="120" s="1"/>
  <c r="G515" i="120" s="1"/>
  <c r="G516" i="120" s="1"/>
  <c r="G517" i="120" s="1"/>
  <c r="G518" i="120" s="1"/>
  <c r="J450" i="26"/>
  <c r="G48" i="137" l="1"/>
  <c r="G49" i="137" s="1"/>
  <c r="G50" i="137" s="1"/>
  <c r="G51" i="137" s="1"/>
  <c r="G52" i="137" s="1"/>
  <c r="G53" i="137" s="1"/>
  <c r="G54" i="137" s="1"/>
  <c r="G55" i="137" s="1"/>
  <c r="G56" i="137" s="1"/>
  <c r="G57" i="137" s="1"/>
  <c r="G58" i="137" s="1"/>
  <c r="G59" i="137" s="1"/>
  <c r="G60" i="137" s="1"/>
  <c r="G61" i="137" s="1"/>
  <c r="G62" i="137" s="1"/>
  <c r="G63" i="137" s="1"/>
  <c r="G64" i="137" s="1"/>
  <c r="G65" i="137" s="1"/>
  <c r="G66" i="137" s="1"/>
  <c r="G67" i="137" s="1"/>
  <c r="G68" i="137" s="1"/>
  <c r="G69" i="137" s="1"/>
  <c r="G70" i="137" s="1"/>
  <c r="G71" i="137" s="1"/>
  <c r="G72" i="137" s="1"/>
  <c r="G73" i="137" s="1"/>
  <c r="G74" i="137" s="1"/>
  <c r="G75" i="137" s="1"/>
  <c r="G76" i="137" s="1"/>
  <c r="G77" i="137" s="1"/>
  <c r="G78" i="137" s="1"/>
  <c r="G79" i="137" s="1"/>
  <c r="G80" i="137" s="1"/>
  <c r="G81" i="137" s="1"/>
  <c r="G82" i="137" s="1"/>
  <c r="G83" i="137" s="1"/>
  <c r="G84" i="137" s="1"/>
  <c r="G85" i="137" s="1"/>
  <c r="G86" i="137" s="1"/>
  <c r="G87" i="137" s="1"/>
  <c r="G88" i="137" s="1"/>
  <c r="G89" i="137" s="1"/>
  <c r="G90" i="137" s="1"/>
  <c r="G91" i="137" s="1"/>
  <c r="G92" i="137" s="1"/>
  <c r="G93" i="137" s="1"/>
  <c r="G94" i="137" s="1"/>
  <c r="G95" i="137" s="1"/>
  <c r="G96" i="137" s="1"/>
  <c r="G97" i="137" s="1"/>
  <c r="G98" i="137" s="1"/>
  <c r="G99" i="137" s="1"/>
  <c r="G100" i="137" s="1"/>
  <c r="G101" i="137" s="1"/>
  <c r="G102" i="137" s="1"/>
  <c r="G103" i="137" s="1"/>
  <c r="G104" i="137" s="1"/>
  <c r="G105" i="137" s="1"/>
  <c r="G106" i="137" s="1"/>
  <c r="G107" i="137" s="1"/>
  <c r="G108" i="137" s="1"/>
  <c r="G109" i="137" s="1"/>
  <c r="G110" i="137" s="1"/>
  <c r="G111" i="137" s="1"/>
  <c r="G112" i="137" s="1"/>
  <c r="G113" i="137" s="1"/>
  <c r="G114" i="137" s="1"/>
  <c r="G115" i="137" s="1"/>
  <c r="G116" i="137" s="1"/>
  <c r="G117" i="137" s="1"/>
  <c r="G118" i="137" s="1"/>
  <c r="G119" i="137" s="1"/>
  <c r="G120" i="137" s="1"/>
  <c r="G121" i="137" s="1"/>
  <c r="G122" i="137" s="1"/>
  <c r="G123" i="137" s="1"/>
  <c r="G124" i="137" s="1"/>
  <c r="G125" i="137" s="1"/>
  <c r="G126" i="137" s="1"/>
  <c r="G127" i="137" s="1"/>
  <c r="G128" i="137" s="1"/>
  <c r="G129" i="137" s="1"/>
  <c r="G130" i="137" s="1"/>
  <c r="G131" i="137" s="1"/>
  <c r="G132" i="137" s="1"/>
  <c r="G133" i="137" s="1"/>
  <c r="G134" i="137" s="1"/>
  <c r="G135" i="137" s="1"/>
  <c r="G136" i="137" s="1"/>
  <c r="G137" i="137" s="1"/>
  <c r="G138" i="137" s="1"/>
  <c r="G139" i="137" s="1"/>
  <c r="G140" i="137" s="1"/>
  <c r="G141" i="137" s="1"/>
  <c r="G142" i="137" s="1"/>
  <c r="G143" i="137" s="1"/>
  <c r="G144" i="137" s="1"/>
  <c r="G145" i="137" s="1"/>
  <c r="G146" i="137" s="1"/>
  <c r="G147" i="137" s="1"/>
  <c r="G148" i="137" s="1"/>
  <c r="G149" i="137" s="1"/>
  <c r="G150" i="137" s="1"/>
  <c r="G151" i="137" s="1"/>
  <c r="G152" i="137" s="1"/>
  <c r="G153" i="137" s="1"/>
  <c r="G154" i="137" s="1"/>
  <c r="G155" i="137" s="1"/>
  <c r="G156" i="137" s="1"/>
  <c r="G157" i="137" s="1"/>
  <c r="G158" i="137" s="1"/>
  <c r="G159" i="137" s="1"/>
  <c r="G160" i="137" s="1"/>
  <c r="G161" i="137" s="1"/>
  <c r="G162" i="137" s="1"/>
  <c r="G163" i="137" s="1"/>
  <c r="G164" i="137" s="1"/>
  <c r="G165" i="137" s="1"/>
  <c r="G166" i="137" s="1"/>
  <c r="G167" i="137" s="1"/>
  <c r="G168" i="137" s="1"/>
  <c r="G169" i="137" s="1"/>
  <c r="G170" i="137" s="1"/>
  <c r="G171" i="137" s="1"/>
  <c r="G172" i="137" s="1"/>
  <c r="G173" i="137" s="1"/>
  <c r="G174" i="137" s="1"/>
  <c r="G175" i="137" s="1"/>
  <c r="G176" i="137" s="1"/>
  <c r="G177" i="137" s="1"/>
  <c r="G178" i="137" s="1"/>
  <c r="G179" i="137" s="1"/>
  <c r="G180" i="137" s="1"/>
  <c r="G181" i="137" s="1"/>
  <c r="G182" i="137" s="1"/>
  <c r="G183" i="137" s="1"/>
  <c r="G184" i="137" s="1"/>
  <c r="G185" i="137" s="1"/>
  <c r="G186" i="137" s="1"/>
  <c r="G187" i="137" s="1"/>
  <c r="G188" i="137" s="1"/>
  <c r="G189" i="137" s="1"/>
  <c r="G190" i="137" s="1"/>
  <c r="G191" i="137" s="1"/>
  <c r="G192" i="137" s="1"/>
  <c r="G193" i="137" s="1"/>
  <c r="G194" i="137" s="1"/>
  <c r="G195" i="137" s="1"/>
  <c r="G196" i="137" s="1"/>
  <c r="G197" i="137" s="1"/>
  <c r="G198" i="137" s="1"/>
  <c r="G199" i="137" s="1"/>
  <c r="G200" i="137" s="1"/>
  <c r="G201" i="137" s="1"/>
  <c r="G202" i="137" s="1"/>
  <c r="G203" i="137" s="1"/>
  <c r="G204" i="137" s="1"/>
  <c r="G205" i="137" s="1"/>
  <c r="G206" i="137" s="1"/>
  <c r="G207" i="137" s="1"/>
  <c r="G208" i="137" s="1"/>
  <c r="G209" i="137" s="1"/>
  <c r="G210" i="137" s="1"/>
  <c r="G211" i="137" s="1"/>
  <c r="G212" i="137" s="1"/>
  <c r="G213" i="137" s="1"/>
  <c r="G214" i="137" s="1"/>
  <c r="G215" i="137" s="1"/>
  <c r="G216" i="137" s="1"/>
  <c r="G217" i="137" s="1"/>
  <c r="G218" i="137" s="1"/>
  <c r="G219" i="137" s="1"/>
  <c r="G220" i="137" s="1"/>
  <c r="G221" i="137" s="1"/>
  <c r="G222" i="137" s="1"/>
  <c r="G223" i="137" s="1"/>
  <c r="G224" i="137" s="1"/>
  <c r="G225" i="137" s="1"/>
  <c r="G226" i="137" s="1"/>
  <c r="G227" i="137" s="1"/>
  <c r="G228" i="137" s="1"/>
  <c r="G229" i="137" s="1"/>
  <c r="G230" i="137" s="1"/>
  <c r="G231" i="137" s="1"/>
  <c r="G232" i="137" s="1"/>
  <c r="G233" i="137" s="1"/>
  <c r="G234" i="137" s="1"/>
  <c r="G235" i="137" s="1"/>
  <c r="G236" i="137" s="1"/>
  <c r="G237" i="137" s="1"/>
  <c r="G238" i="137" s="1"/>
  <c r="G239" i="137" s="1"/>
  <c r="G240" i="137" s="1"/>
  <c r="G241" i="137" s="1"/>
  <c r="G242" i="137" s="1"/>
  <c r="G243" i="137" s="1"/>
  <c r="G244" i="137" s="1"/>
  <c r="G245" i="137" s="1"/>
  <c r="G246" i="137" s="1"/>
  <c r="G247" i="137" s="1"/>
  <c r="G248" i="137" s="1"/>
  <c r="G249" i="137" s="1"/>
  <c r="G250" i="137" s="1"/>
  <c r="G251" i="137" s="1"/>
  <c r="G252" i="137" s="1"/>
  <c r="G253" i="137" s="1"/>
  <c r="G254" i="137" s="1"/>
  <c r="G255" i="137" s="1"/>
  <c r="G256" i="137" s="1"/>
  <c r="G257" i="137" s="1"/>
  <c r="G258" i="137" s="1"/>
  <c r="G259" i="137" s="1"/>
  <c r="G260" i="137" s="1"/>
  <c r="G261" i="137" s="1"/>
  <c r="G262" i="137" s="1"/>
  <c r="G263" i="137" s="1"/>
  <c r="G264" i="137" s="1"/>
  <c r="G265" i="137" s="1"/>
  <c r="G266" i="137" s="1"/>
  <c r="G267" i="137" s="1"/>
  <c r="G268" i="137" s="1"/>
  <c r="G269" i="137" s="1"/>
  <c r="G270" i="137" s="1"/>
  <c r="G271" i="137" s="1"/>
  <c r="G272" i="137" s="1"/>
  <c r="G273" i="137" s="1"/>
  <c r="G274" i="137" s="1"/>
  <c r="G275" i="137" s="1"/>
  <c r="G276" i="137" s="1"/>
  <c r="G277" i="137" s="1"/>
  <c r="G278" i="137" s="1"/>
  <c r="G279" i="137" s="1"/>
  <c r="G280" i="137" s="1"/>
  <c r="G281" i="137" s="1"/>
  <c r="G282" i="137" s="1"/>
  <c r="G283" i="137" s="1"/>
  <c r="G284" i="137" s="1"/>
  <c r="G285" i="137" s="1"/>
  <c r="G286" i="137" s="1"/>
  <c r="G287" i="137" s="1"/>
  <c r="G288" i="137" s="1"/>
  <c r="G289" i="137" s="1"/>
  <c r="G290" i="137" s="1"/>
  <c r="G291" i="137" s="1"/>
  <c r="G292" i="137" s="1"/>
  <c r="G293" i="137" s="1"/>
  <c r="G294" i="137" s="1"/>
  <c r="G295" i="137" s="1"/>
  <c r="G296" i="137" s="1"/>
  <c r="G297" i="137" s="1"/>
  <c r="G298" i="137" s="1"/>
  <c r="G299" i="137" s="1"/>
  <c r="G300" i="137" s="1"/>
  <c r="G301" i="137" s="1"/>
  <c r="G302" i="137" s="1"/>
  <c r="G94" i="139"/>
  <c r="G95" i="139" s="1"/>
  <c r="G96" i="139" s="1"/>
  <c r="G97" i="139" s="1"/>
  <c r="G98" i="139" s="1"/>
  <c r="G99" i="139" s="1"/>
  <c r="G100" i="139" s="1"/>
  <c r="G107" i="139" s="1"/>
  <c r="G108" i="139" s="1"/>
  <c r="G109" i="139" s="1"/>
  <c r="G110" i="139" s="1"/>
  <c r="G92" i="141"/>
  <c r="G93" i="141" s="1"/>
  <c r="G94" i="141" s="1"/>
  <c r="G95" i="141" s="1"/>
  <c r="G96" i="141" s="1"/>
  <c r="G97" i="141" s="1"/>
  <c r="G98" i="141" s="1"/>
  <c r="G99" i="141" s="1"/>
  <c r="G100" i="141" s="1"/>
  <c r="G101" i="141" s="1"/>
  <c r="G102" i="141" s="1"/>
  <c r="G103" i="141" s="1"/>
  <c r="G104" i="141" s="1"/>
  <c r="G105" i="141" s="1"/>
  <c r="G65" i="147"/>
  <c r="G66" i="147" s="1"/>
  <c r="G67" i="147" s="1"/>
  <c r="G68" i="147" s="1"/>
  <c r="G69" i="147" s="1"/>
  <c r="G70" i="147" s="1"/>
  <c r="G71" i="147" s="1"/>
  <c r="G72" i="147" s="1"/>
  <c r="G73" i="147" s="1"/>
  <c r="G74" i="147" s="1"/>
  <c r="G75" i="147" s="1"/>
  <c r="G76" i="147" s="1"/>
  <c r="G77" i="147" s="1"/>
  <c r="G78" i="147" s="1"/>
  <c r="G79" i="147" s="1"/>
  <c r="G80" i="147" s="1"/>
  <c r="G81" i="147" s="1"/>
  <c r="E45" i="111"/>
  <c r="AH45" i="111" s="1"/>
  <c r="G302" i="129"/>
  <c r="G303" i="129" s="1"/>
  <c r="G304" i="129" s="1"/>
  <c r="G305" i="129" s="1"/>
  <c r="G306" i="129" s="1"/>
  <c r="G307" i="129" s="1"/>
  <c r="G308" i="129" s="1"/>
  <c r="G309" i="129" s="1"/>
  <c r="G310" i="129" s="1"/>
  <c r="G133" i="136"/>
  <c r="G134" i="136" s="1"/>
  <c r="G135" i="136" s="1"/>
  <c r="G136" i="136" s="1"/>
  <c r="G137" i="136" s="1"/>
  <c r="G138" i="136" s="1"/>
  <c r="G106" i="141"/>
  <c r="G107" i="141" s="1"/>
  <c r="G108" i="141" s="1"/>
  <c r="G109" i="141" s="1"/>
  <c r="G110" i="141" s="1"/>
  <c r="G111" i="141" s="1"/>
  <c r="G98" i="138"/>
  <c r="G99" i="138" s="1"/>
  <c r="G100" i="138" s="1"/>
  <c r="G101" i="138" s="1"/>
  <c r="G102" i="138" s="1"/>
  <c r="G103" i="138" s="1"/>
  <c r="G74" i="135"/>
  <c r="G75" i="135" s="1"/>
  <c r="G76" i="135" s="1"/>
  <c r="G77" i="135" s="1"/>
  <c r="G78" i="135" s="1"/>
  <c r="G80" i="130"/>
  <c r="G81" i="130" s="1"/>
  <c r="G82" i="130" s="1"/>
  <c r="G83" i="130" s="1"/>
  <c r="G84" i="130" s="1"/>
  <c r="G85" i="130" s="1"/>
  <c r="G86" i="130" s="1"/>
  <c r="G87" i="130" s="1"/>
  <c r="G88" i="130" s="1"/>
  <c r="G89" i="130" s="1"/>
  <c r="G90" i="130" s="1"/>
  <c r="G91" i="130" s="1"/>
  <c r="G115" i="122"/>
  <c r="G116" i="122" s="1"/>
  <c r="G117" i="122" s="1"/>
  <c r="G118" i="122" s="1"/>
  <c r="G119" i="122" s="1"/>
  <c r="G120" i="122" s="1"/>
  <c r="G121" i="122" s="1"/>
  <c r="G122" i="122" s="1"/>
  <c r="I114" i="122"/>
  <c r="G519" i="120"/>
  <c r="G520" i="120" s="1"/>
  <c r="G521" i="120" s="1"/>
  <c r="G522" i="120" s="1"/>
  <c r="G523" i="120" s="1"/>
  <c r="G524" i="120" s="1"/>
  <c r="G525" i="120" s="1"/>
  <c r="G526" i="120" s="1"/>
  <c r="G527" i="120" s="1"/>
  <c r="G528" i="120" s="1"/>
  <c r="G529" i="120" s="1"/>
  <c r="G530" i="120" s="1"/>
  <c r="G531" i="120" s="1"/>
  <c r="G532" i="120" s="1"/>
  <c r="G533" i="120" s="1"/>
  <c r="G534" i="120" s="1"/>
  <c r="G535" i="120" s="1"/>
  <c r="G536" i="120" s="1"/>
  <c r="G537" i="120" s="1"/>
  <c r="G538" i="120" s="1"/>
  <c r="G539" i="120" s="1"/>
  <c r="G540" i="120" s="1"/>
  <c r="G541" i="120" s="1"/>
  <c r="L454" i="26"/>
  <c r="E56" i="111" l="1"/>
  <c r="AH56" i="111" s="1"/>
  <c r="G303" i="137"/>
  <c r="G304" i="137" s="1"/>
  <c r="G305" i="137" s="1"/>
  <c r="G306" i="137" s="1"/>
  <c r="G307" i="137" s="1"/>
  <c r="G308" i="137" s="1"/>
  <c r="G111" i="139"/>
  <c r="G112" i="139" s="1"/>
  <c r="G113" i="139" s="1"/>
  <c r="G114" i="139" s="1"/>
  <c r="G115" i="139" s="1"/>
  <c r="G116" i="139" s="1"/>
  <c r="G117" i="139" s="1"/>
  <c r="G118" i="139" s="1"/>
  <c r="G119" i="139" s="1"/>
  <c r="G120" i="139" s="1"/>
  <c r="G121" i="139" s="1"/>
  <c r="G122" i="139" s="1"/>
  <c r="G123" i="139" s="1"/>
  <c r="G124" i="139" s="1"/>
  <c r="G125" i="139" s="1"/>
  <c r="G126" i="139" s="1"/>
  <c r="G127" i="139" s="1"/>
  <c r="G128" i="139" s="1"/>
  <c r="G129" i="139" s="1"/>
  <c r="G130" i="139" s="1"/>
  <c r="G131" i="139" s="1"/>
  <c r="G132" i="139" s="1"/>
  <c r="G133" i="139" s="1"/>
  <c r="G134" i="139" s="1"/>
  <c r="G135" i="139" s="1"/>
  <c r="G136" i="139" s="1"/>
  <c r="G137" i="139" s="1"/>
  <c r="G138" i="139" s="1"/>
  <c r="G139" i="139" s="1"/>
  <c r="G140" i="139" s="1"/>
  <c r="G141" i="139" s="1"/>
  <c r="G142" i="139" s="1"/>
  <c r="G143" i="139" s="1"/>
  <c r="G144" i="139" s="1"/>
  <c r="G145" i="139" s="1"/>
  <c r="G146" i="139" s="1"/>
  <c r="G147" i="139" s="1"/>
  <c r="G148" i="139" s="1"/>
  <c r="G149" i="139" s="1"/>
  <c r="G150" i="139" s="1"/>
  <c r="G151" i="139" s="1"/>
  <c r="G152" i="139" s="1"/>
  <c r="G153" i="139" s="1"/>
  <c r="G154" i="139" s="1"/>
  <c r="G155" i="139" s="1"/>
  <c r="G156" i="139" s="1"/>
  <c r="G157" i="139" s="1"/>
  <c r="G158" i="139" s="1"/>
  <c r="G159" i="139" s="1"/>
  <c r="G160" i="139" s="1"/>
  <c r="G161" i="139" s="1"/>
  <c r="G162" i="139" s="1"/>
  <c r="G163" i="139" s="1"/>
  <c r="G164" i="139" s="1"/>
  <c r="G165" i="139" s="1"/>
  <c r="G166" i="139" s="1"/>
  <c r="G167" i="139" s="1"/>
  <c r="G168" i="139" s="1"/>
  <c r="G169" i="139" s="1"/>
  <c r="G170" i="139" s="1"/>
  <c r="G171" i="139" s="1"/>
  <c r="G172" i="139" s="1"/>
  <c r="G173" i="139" s="1"/>
  <c r="G174" i="139" s="1"/>
  <c r="G175" i="139" s="1"/>
  <c r="G176" i="139" s="1"/>
  <c r="G177" i="139" s="1"/>
  <c r="G178" i="139" s="1"/>
  <c r="G179" i="139" s="1"/>
  <c r="G180" i="139" s="1"/>
  <c r="G181" i="139" s="1"/>
  <c r="G182" i="139" s="1"/>
  <c r="G183" i="139" s="1"/>
  <c r="G184" i="139" s="1"/>
  <c r="G185" i="139" s="1"/>
  <c r="G186" i="139" s="1"/>
  <c r="G187" i="139" s="1"/>
  <c r="G188" i="139" s="1"/>
  <c r="G189" i="139" s="1"/>
  <c r="G190" i="139" s="1"/>
  <c r="G191" i="139" s="1"/>
  <c r="G192" i="139" s="1"/>
  <c r="G193" i="139" s="1"/>
  <c r="G194" i="139" s="1"/>
  <c r="G195" i="139" s="1"/>
  <c r="G196" i="139" s="1"/>
  <c r="G197" i="139" s="1"/>
  <c r="G198" i="139" s="1"/>
  <c r="G199" i="139" s="1"/>
  <c r="G200" i="139" s="1"/>
  <c r="G201" i="139" s="1"/>
  <c r="G202" i="139" s="1"/>
  <c r="G203" i="139" s="1"/>
  <c r="G204" i="139" s="1"/>
  <c r="G205" i="139" s="1"/>
  <c r="G206" i="139" s="1"/>
  <c r="G207" i="139" s="1"/>
  <c r="G208" i="139" s="1"/>
  <c r="G209" i="139" s="1"/>
  <c r="G210" i="139" s="1"/>
  <c r="G211" i="139" s="1"/>
  <c r="G212" i="139" s="1"/>
  <c r="G213" i="139" s="1"/>
  <c r="G214" i="139" s="1"/>
  <c r="G215" i="139" s="1"/>
  <c r="G216" i="139" s="1"/>
  <c r="G217" i="139" s="1"/>
  <c r="G218" i="139" s="1"/>
  <c r="G219" i="139" s="1"/>
  <c r="G220" i="139" s="1"/>
  <c r="G221" i="139" s="1"/>
  <c r="G222" i="139" s="1"/>
  <c r="G223" i="139" s="1"/>
  <c r="G224" i="139" s="1"/>
  <c r="G225" i="139" s="1"/>
  <c r="G226" i="139" s="1"/>
  <c r="G227" i="139" s="1"/>
  <c r="G228" i="139" s="1"/>
  <c r="G229" i="139" s="1"/>
  <c r="G230" i="139" s="1"/>
  <c r="G231" i="139" s="1"/>
  <c r="G232" i="139" s="1"/>
  <c r="G233" i="139" s="1"/>
  <c r="G234" i="139" s="1"/>
  <c r="G235" i="139" s="1"/>
  <c r="G236" i="139" s="1"/>
  <c r="G237" i="139" s="1"/>
  <c r="G238" i="139" s="1"/>
  <c r="G239" i="139" s="1"/>
  <c r="G240" i="139" s="1"/>
  <c r="G241" i="139" s="1"/>
  <c r="G242" i="139" s="1"/>
  <c r="G243" i="139" s="1"/>
  <c r="G244" i="139" s="1"/>
  <c r="G245" i="139" s="1"/>
  <c r="G246" i="139" s="1"/>
  <c r="G247" i="139" s="1"/>
  <c r="G248" i="139" s="1"/>
  <c r="G249" i="139" s="1"/>
  <c r="G250" i="139" s="1"/>
  <c r="G251" i="139" s="1"/>
  <c r="G252" i="139" s="1"/>
  <c r="G253" i="139" s="1"/>
  <c r="G254" i="139" s="1"/>
  <c r="G255" i="139" s="1"/>
  <c r="G256" i="139" s="1"/>
  <c r="G257" i="139" s="1"/>
  <c r="G258" i="139" s="1"/>
  <c r="G259" i="139" s="1"/>
  <c r="G260" i="139" s="1"/>
  <c r="G261" i="139" s="1"/>
  <c r="G262" i="139" s="1"/>
  <c r="G263" i="139" s="1"/>
  <c r="G264" i="139" s="1"/>
  <c r="G265" i="139" s="1"/>
  <c r="G266" i="139" s="1"/>
  <c r="G267" i="139" s="1"/>
  <c r="G268" i="139" s="1"/>
  <c r="G269" i="139" s="1"/>
  <c r="G270" i="139" s="1"/>
  <c r="G271" i="139" s="1"/>
  <c r="G272" i="139" s="1"/>
  <c r="G273" i="139" s="1"/>
  <c r="G274" i="139" s="1"/>
  <c r="G275" i="139" s="1"/>
  <c r="G276" i="139" s="1"/>
  <c r="G277" i="139" s="1"/>
  <c r="G278" i="139" s="1"/>
  <c r="G279" i="139" s="1"/>
  <c r="G280" i="139" s="1"/>
  <c r="G281" i="139" s="1"/>
  <c r="G282" i="139" s="1"/>
  <c r="G283" i="139" s="1"/>
  <c r="G284" i="139" s="1"/>
  <c r="G285" i="139" s="1"/>
  <c r="G286" i="139" s="1"/>
  <c r="G287" i="139" s="1"/>
  <c r="G288" i="139" s="1"/>
  <c r="G289" i="139" s="1"/>
  <c r="G290" i="139" s="1"/>
  <c r="G291" i="139" s="1"/>
  <c r="G292" i="139" s="1"/>
  <c r="G293" i="139" s="1"/>
  <c r="G294" i="139" s="1"/>
  <c r="G295" i="139" s="1"/>
  <c r="G296" i="139" s="1"/>
  <c r="G297" i="139" s="1"/>
  <c r="G298" i="139" s="1"/>
  <c r="G299" i="139" s="1"/>
  <c r="G300" i="139" s="1"/>
  <c r="G301" i="139" s="1"/>
  <c r="G302" i="139" s="1"/>
  <c r="G303" i="139" s="1"/>
  <c r="G304" i="139" s="1"/>
  <c r="G305" i="139" s="1"/>
  <c r="G306" i="139" s="1"/>
  <c r="G307" i="139" s="1"/>
  <c r="G308" i="139" s="1"/>
  <c r="G309" i="139" s="1"/>
  <c r="E43" i="111"/>
  <c r="AH43" i="111" s="1"/>
  <c r="G310" i="139"/>
  <c r="G311" i="139" s="1"/>
  <c r="G312" i="139" s="1"/>
  <c r="G313" i="139" s="1"/>
  <c r="G314" i="139" s="1"/>
  <c r="G315" i="139" s="1"/>
  <c r="G316" i="139" s="1"/>
  <c r="G317" i="139" s="1"/>
  <c r="G318" i="139" s="1"/>
  <c r="G319" i="139" s="1"/>
  <c r="G82" i="147"/>
  <c r="G83" i="147" s="1"/>
  <c r="G112" i="141"/>
  <c r="G113" i="141" s="1"/>
  <c r="G139" i="136"/>
  <c r="G140" i="136" s="1"/>
  <c r="G141" i="136" s="1"/>
  <c r="G142" i="136" s="1"/>
  <c r="G143" i="136" s="1"/>
  <c r="G144" i="136" s="1"/>
  <c r="G145" i="136" s="1"/>
  <c r="G146" i="136" s="1"/>
  <c r="G147" i="136" s="1"/>
  <c r="G148" i="136" s="1"/>
  <c r="G149" i="136" s="1"/>
  <c r="G150" i="136" s="1"/>
  <c r="G151" i="136" s="1"/>
  <c r="G104" i="138"/>
  <c r="G79" i="135"/>
  <c r="G80" i="135" s="1"/>
  <c r="G81" i="135" s="1"/>
  <c r="G82" i="135" s="1"/>
  <c r="G83" i="135" s="1"/>
  <c r="G84" i="135" s="1"/>
  <c r="G85" i="135" s="1"/>
  <c r="G86" i="135" s="1"/>
  <c r="G87" i="135" s="1"/>
  <c r="G88" i="135" s="1"/>
  <c r="G89" i="135" s="1"/>
  <c r="G90" i="135" s="1"/>
  <c r="G91" i="135" s="1"/>
  <c r="G92" i="135" s="1"/>
  <c r="G93" i="135" s="1"/>
  <c r="G94" i="135" s="1"/>
  <c r="G95" i="135" s="1"/>
  <c r="G96" i="135" s="1"/>
  <c r="G97" i="135" s="1"/>
  <c r="G98" i="135" s="1"/>
  <c r="G99" i="135" s="1"/>
  <c r="G100" i="135" s="1"/>
  <c r="G101" i="135" s="1"/>
  <c r="G102" i="135" s="1"/>
  <c r="G103" i="135" s="1"/>
  <c r="G104" i="135" s="1"/>
  <c r="G105" i="135" s="1"/>
  <c r="G106" i="135" s="1"/>
  <c r="G107" i="135" s="1"/>
  <c r="G108" i="135" s="1"/>
  <c r="G109" i="135" s="1"/>
  <c r="G110" i="135" s="1"/>
  <c r="G111" i="135" s="1"/>
  <c r="G112" i="135" s="1"/>
  <c r="G113" i="135" s="1"/>
  <c r="G114" i="135" s="1"/>
  <c r="G115" i="135" s="1"/>
  <c r="G116" i="135" s="1"/>
  <c r="G117" i="135" s="1"/>
  <c r="G118" i="135" s="1"/>
  <c r="G119" i="135" s="1"/>
  <c r="G120" i="135" s="1"/>
  <c r="G121" i="135" s="1"/>
  <c r="G122" i="135" s="1"/>
  <c r="G123" i="135" s="1"/>
  <c r="G92" i="130"/>
  <c r="G93" i="130" s="1"/>
  <c r="G94" i="130" s="1"/>
  <c r="G95" i="130" s="1"/>
  <c r="G96" i="130" s="1"/>
  <c r="G97" i="130" s="1"/>
  <c r="G98" i="130" s="1"/>
  <c r="G99" i="130" s="1"/>
  <c r="G100" i="130" s="1"/>
  <c r="G101" i="130" s="1"/>
  <c r="G102" i="130" s="1"/>
  <c r="G103" i="130" s="1"/>
  <c r="G104" i="130" s="1"/>
  <c r="G105" i="130" s="1"/>
  <c r="G106" i="130" s="1"/>
  <c r="G107" i="130" s="1"/>
  <c r="G108" i="130" s="1"/>
  <c r="G109" i="130" s="1"/>
  <c r="G542" i="120"/>
  <c r="G543" i="120" s="1"/>
  <c r="G544" i="120" s="1"/>
  <c r="G545" i="120" s="1"/>
  <c r="G546" i="120" s="1"/>
  <c r="G547" i="120" s="1"/>
  <c r="G548" i="120" s="1"/>
  <c r="G549" i="120" s="1"/>
  <c r="G550" i="120" s="1"/>
  <c r="G551" i="120" s="1"/>
  <c r="G552" i="120" s="1"/>
  <c r="G553" i="120" s="1"/>
  <c r="G554" i="120" s="1"/>
  <c r="G555" i="120" s="1"/>
  <c r="G556" i="120" s="1"/>
  <c r="G557" i="120" s="1"/>
  <c r="G558" i="120" s="1"/>
  <c r="G559" i="120" s="1"/>
  <c r="G560" i="120" s="1"/>
  <c r="G561" i="120" s="1"/>
  <c r="G562" i="120" s="1"/>
  <c r="G563" i="120" s="1"/>
  <c r="G564" i="120" s="1"/>
  <c r="G565" i="120" s="1"/>
  <c r="G566" i="120" s="1"/>
  <c r="G567" i="120" s="1"/>
  <c r="G568" i="120" s="1"/>
  <c r="G569" i="120" s="1"/>
  <c r="G570" i="120" s="1"/>
  <c r="G571" i="120" s="1"/>
  <c r="G572" i="120" s="1"/>
  <c r="G573" i="120" s="1"/>
  <c r="G574" i="120" s="1"/>
  <c r="G575" i="120" s="1"/>
  <c r="G576" i="120" s="1"/>
  <c r="G577" i="120" s="1"/>
  <c r="G578" i="120" s="1"/>
  <c r="G579" i="120" s="1"/>
  <c r="G6" i="115"/>
  <c r="G7" i="115" s="1"/>
  <c r="G8" i="115" s="1"/>
  <c r="G9" i="115" s="1"/>
  <c r="G10" i="115" s="1"/>
  <c r="G11" i="115" s="1"/>
  <c r="G12" i="115" s="1"/>
  <c r="G13" i="115" s="1"/>
  <c r="G14" i="115" s="1"/>
  <c r="G15" i="115" s="1"/>
  <c r="G16" i="115" s="1"/>
  <c r="G17" i="115" s="1"/>
  <c r="G18" i="115" s="1"/>
  <c r="G19" i="115" s="1"/>
  <c r="G20" i="115" s="1"/>
  <c r="G21" i="115" s="1"/>
  <c r="G22" i="115" s="1"/>
  <c r="G23" i="115" s="1"/>
  <c r="G24" i="115" s="1"/>
  <c r="G25" i="115" s="1"/>
  <c r="G26" i="115" s="1"/>
  <c r="G27" i="115" s="1"/>
  <c r="G28" i="115" s="1"/>
  <c r="G7" i="19"/>
  <c r="G152" i="136" l="1"/>
  <c r="G153" i="136" s="1"/>
  <c r="G154" i="136" s="1"/>
  <c r="G155" i="136" s="1"/>
  <c r="G156" i="136" s="1"/>
  <c r="G157" i="136" s="1"/>
  <c r="G158" i="136" s="1"/>
  <c r="G159" i="136" s="1"/>
  <c r="G160" i="136" s="1"/>
  <c r="G161" i="136" s="1"/>
  <c r="G162" i="136" s="1"/>
  <c r="G163" i="136" s="1"/>
  <c r="G164" i="136" s="1"/>
  <c r="G165" i="136" s="1"/>
  <c r="G166" i="136" s="1"/>
  <c r="G167" i="136" s="1"/>
  <c r="G168" i="136" s="1"/>
  <c r="G169" i="136" s="1"/>
  <c r="G170" i="136" s="1"/>
  <c r="G171" i="136" s="1"/>
  <c r="G172" i="136" s="1"/>
  <c r="G173" i="136" s="1"/>
  <c r="G174" i="136" s="1"/>
  <c r="G175" i="136" s="1"/>
  <c r="G176" i="136" s="1"/>
  <c r="G177" i="136" s="1"/>
  <c r="G178" i="136" s="1"/>
  <c r="G179" i="136" s="1"/>
  <c r="G180" i="136" s="1"/>
  <c r="G181" i="136" s="1"/>
  <c r="G182" i="136" s="1"/>
  <c r="G183" i="136" s="1"/>
  <c r="G184" i="136" s="1"/>
  <c r="G185" i="136" s="1"/>
  <c r="G186" i="136" s="1"/>
  <c r="G187" i="136" s="1"/>
  <c r="G188" i="136" s="1"/>
  <c r="G189" i="136" s="1"/>
  <c r="G190" i="136" s="1"/>
  <c r="G191" i="136" s="1"/>
  <c r="G192" i="136" s="1"/>
  <c r="G193" i="136" s="1"/>
  <c r="G194" i="136" s="1"/>
  <c r="G195" i="136" s="1"/>
  <c r="G196" i="136" s="1"/>
  <c r="G197" i="136" s="1"/>
  <c r="G198" i="136" s="1"/>
  <c r="G199" i="136" s="1"/>
  <c r="G200" i="136" s="1"/>
  <c r="G201" i="136" s="1"/>
  <c r="G202" i="136" s="1"/>
  <c r="G203" i="136" s="1"/>
  <c r="G204" i="136" s="1"/>
  <c r="G205" i="136" s="1"/>
  <c r="G206" i="136" s="1"/>
  <c r="G207" i="136" s="1"/>
  <c r="G208" i="136" s="1"/>
  <c r="G209" i="136" s="1"/>
  <c r="G210" i="136" s="1"/>
  <c r="G211" i="136" s="1"/>
  <c r="G212" i="136" s="1"/>
  <c r="G213" i="136" s="1"/>
  <c r="G214" i="136" s="1"/>
  <c r="G215" i="136" s="1"/>
  <c r="G216" i="136" s="1"/>
  <c r="G217" i="136" s="1"/>
  <c r="G218" i="136" s="1"/>
  <c r="G219" i="136" s="1"/>
  <c r="G220" i="136" s="1"/>
  <c r="G221" i="136" s="1"/>
  <c r="G222" i="136" s="1"/>
  <c r="G223" i="136" s="1"/>
  <c r="G224" i="136" s="1"/>
  <c r="G225" i="136" s="1"/>
  <c r="G226" i="136" s="1"/>
  <c r="G227" i="136" s="1"/>
  <c r="G228" i="136" s="1"/>
  <c r="G229" i="136" s="1"/>
  <c r="G230" i="136" s="1"/>
  <c r="G231" i="136" s="1"/>
  <c r="G232" i="136" s="1"/>
  <c r="G233" i="136" s="1"/>
  <c r="G234" i="136" s="1"/>
  <c r="G235" i="136" s="1"/>
  <c r="G236" i="136" s="1"/>
  <c r="G237" i="136" s="1"/>
  <c r="G238" i="136" s="1"/>
  <c r="G239" i="136" s="1"/>
  <c r="G240" i="136" s="1"/>
  <c r="G241" i="136" s="1"/>
  <c r="G242" i="136" s="1"/>
  <c r="G243" i="136" s="1"/>
  <c r="G244" i="136" s="1"/>
  <c r="G245" i="136" s="1"/>
  <c r="G246" i="136" s="1"/>
  <c r="G247" i="136" s="1"/>
  <c r="G248" i="136" s="1"/>
  <c r="G249" i="136" s="1"/>
  <c r="G250" i="136" s="1"/>
  <c r="G251" i="136" s="1"/>
  <c r="G252" i="136" s="1"/>
  <c r="G253" i="136" s="1"/>
  <c r="G254" i="136" s="1"/>
  <c r="G255" i="136" s="1"/>
  <c r="G256" i="136" s="1"/>
  <c r="G257" i="136" s="1"/>
  <c r="G258" i="136" s="1"/>
  <c r="G259" i="136" s="1"/>
  <c r="G260" i="136" s="1"/>
  <c r="G261" i="136" s="1"/>
  <c r="G262" i="136" s="1"/>
  <c r="G263" i="136" s="1"/>
  <c r="G264" i="136" s="1"/>
  <c r="G265" i="136" s="1"/>
  <c r="G266" i="136" s="1"/>
  <c r="G267" i="136" s="1"/>
  <c r="G268" i="136" s="1"/>
  <c r="G269" i="136" s="1"/>
  <c r="G270" i="136" s="1"/>
  <c r="G271" i="136" s="1"/>
  <c r="G272" i="136" s="1"/>
  <c r="G273" i="136" s="1"/>
  <c r="G274" i="136" s="1"/>
  <c r="G275" i="136" s="1"/>
  <c r="G276" i="136" s="1"/>
  <c r="G277" i="136" s="1"/>
  <c r="G278" i="136" s="1"/>
  <c r="G279" i="136" s="1"/>
  <c r="G280" i="136" s="1"/>
  <c r="G281" i="136" s="1"/>
  <c r="G282" i="136" s="1"/>
  <c r="G283" i="136" s="1"/>
  <c r="G284" i="136" s="1"/>
  <c r="G285" i="136" s="1"/>
  <c r="G286" i="136" s="1"/>
  <c r="G287" i="136" s="1"/>
  <c r="G288" i="136" s="1"/>
  <c r="G289" i="136" s="1"/>
  <c r="G290" i="136" s="1"/>
  <c r="G291" i="136" s="1"/>
  <c r="G292" i="136" s="1"/>
  <c r="G293" i="136" s="1"/>
  <c r="G294" i="136" s="1"/>
  <c r="G295" i="136" s="1"/>
  <c r="G296" i="136" s="1"/>
  <c r="G297" i="136" s="1"/>
  <c r="G298" i="136" s="1"/>
  <c r="G299" i="136" s="1"/>
  <c r="G300" i="136" s="1"/>
  <c r="G301" i="136" s="1"/>
  <c r="G302" i="136" s="1"/>
  <c r="G303" i="136" s="1"/>
  <c r="G304" i="136" s="1"/>
  <c r="G305" i="136" s="1"/>
  <c r="G306" i="136" s="1"/>
  <c r="G307" i="136" s="1"/>
  <c r="G308" i="136" s="1"/>
  <c r="G309" i="136" s="1"/>
  <c r="G310" i="136" s="1"/>
  <c r="G311" i="136" s="1"/>
  <c r="G312" i="136" s="1"/>
  <c r="G313" i="136" s="1"/>
  <c r="G314" i="136" s="1"/>
  <c r="G315" i="136" s="1"/>
  <c r="G316" i="136" s="1"/>
  <c r="G317" i="136" s="1"/>
  <c r="G318" i="136" s="1"/>
  <c r="G319" i="136" s="1"/>
  <c r="G320" i="136" s="1"/>
  <c r="G321" i="136" s="1"/>
  <c r="G322" i="136" s="1"/>
  <c r="G323" i="136" s="1"/>
  <c r="G324" i="136" s="1"/>
  <c r="G325" i="136" s="1"/>
  <c r="G326" i="136" s="1"/>
  <c r="G327" i="136" s="1"/>
  <c r="G328" i="136" s="1"/>
  <c r="G329" i="136" s="1"/>
  <c r="G330" i="136" s="1"/>
  <c r="G331" i="136" s="1"/>
  <c r="G332" i="136" s="1"/>
  <c r="G333" i="136" s="1"/>
  <c r="G334" i="136" s="1"/>
  <c r="G335" i="136" s="1"/>
  <c r="G336" i="136" s="1"/>
  <c r="G337" i="136" s="1"/>
  <c r="G338" i="136" s="1"/>
  <c r="G339" i="136" s="1"/>
  <c r="G340" i="136" s="1"/>
  <c r="G341" i="136" s="1"/>
  <c r="G342" i="136" s="1"/>
  <c r="G343" i="136" s="1"/>
  <c r="G344" i="136" s="1"/>
  <c r="G345" i="136" s="1"/>
  <c r="G346" i="136" s="1"/>
  <c r="G347" i="136" s="1"/>
  <c r="G348" i="136" s="1"/>
  <c r="G349" i="136" s="1"/>
  <c r="G350" i="136" s="1"/>
  <c r="G351" i="136" s="1"/>
  <c r="G352" i="136" s="1"/>
  <c r="G353" i="136" s="1"/>
  <c r="G354" i="136" s="1"/>
  <c r="G355" i="136" s="1"/>
  <c r="G356" i="136" s="1"/>
  <c r="G357" i="136" s="1"/>
  <c r="G358" i="136" s="1"/>
  <c r="G359" i="136" s="1"/>
  <c r="G360" i="136" s="1"/>
  <c r="G361" i="136" s="1"/>
  <c r="G362" i="136" s="1"/>
  <c r="G363" i="136" s="1"/>
  <c r="G364" i="136" s="1"/>
  <c r="G365" i="136" s="1"/>
  <c r="G366" i="136" s="1"/>
  <c r="G367" i="136" s="1"/>
  <c r="G368" i="136" s="1"/>
  <c r="G369" i="136" s="1"/>
  <c r="G370" i="136" s="1"/>
  <c r="G371" i="136" s="1"/>
  <c r="G372" i="136" s="1"/>
  <c r="G373" i="136" s="1"/>
  <c r="G374" i="136" s="1"/>
  <c r="G375" i="136" s="1"/>
  <c r="G376" i="136" s="1"/>
  <c r="G377" i="136" s="1"/>
  <c r="G378" i="136" s="1"/>
  <c r="G379" i="136" s="1"/>
  <c r="G380" i="136" s="1"/>
  <c r="G381" i="136" s="1"/>
  <c r="G382" i="136" s="1"/>
  <c r="G383" i="136" s="1"/>
  <c r="G384" i="136" s="1"/>
  <c r="G385" i="136" s="1"/>
  <c r="G386" i="136" s="1"/>
  <c r="G387" i="136" s="1"/>
  <c r="G388" i="136" s="1"/>
  <c r="G389" i="136" s="1"/>
  <c r="G390" i="136" s="1"/>
  <c r="G391" i="136" s="1"/>
  <c r="G392" i="136" s="1"/>
  <c r="G393" i="136" s="1"/>
  <c r="G394" i="136" s="1"/>
  <c r="G395" i="136" s="1"/>
  <c r="G396" i="136" s="1"/>
  <c r="G397" i="136" s="1"/>
  <c r="G398" i="136" s="1"/>
  <c r="G399" i="136" s="1"/>
  <c r="G400" i="136" s="1"/>
  <c r="G401" i="136" s="1"/>
  <c r="G402" i="136" s="1"/>
  <c r="G403" i="136" s="1"/>
  <c r="G404" i="136" s="1"/>
  <c r="G405" i="136" s="1"/>
  <c r="G406" i="136" s="1"/>
  <c r="G407" i="136" s="1"/>
  <c r="G408" i="136" s="1"/>
  <c r="G409" i="136" s="1"/>
  <c r="G410" i="136" s="1"/>
  <c r="G411" i="136" s="1"/>
  <c r="G412" i="136" s="1"/>
  <c r="G413" i="136" s="1"/>
  <c r="G414" i="136" s="1"/>
  <c r="G415" i="136" s="1"/>
  <c r="G416" i="136" s="1"/>
  <c r="G417" i="136" s="1"/>
  <c r="G418" i="136" s="1"/>
  <c r="G419" i="136" s="1"/>
  <c r="G420" i="136" s="1"/>
  <c r="G421" i="136" s="1"/>
  <c r="G422" i="136" s="1"/>
  <c r="G423" i="136" s="1"/>
  <c r="G424" i="136" s="1"/>
  <c r="G425" i="136" s="1"/>
  <c r="G426" i="136" s="1"/>
  <c r="G427" i="136" s="1"/>
  <c r="G428" i="136" s="1"/>
  <c r="G429" i="136" s="1"/>
  <c r="G430" i="136" s="1"/>
  <c r="G431" i="136" s="1"/>
  <c r="G432" i="136" s="1"/>
  <c r="G433" i="136" s="1"/>
  <c r="G434" i="136" s="1"/>
  <c r="G435" i="136" s="1"/>
  <c r="G436" i="136" s="1"/>
  <c r="G437" i="136" s="1"/>
  <c r="G438" i="136" s="1"/>
  <c r="G439" i="136" s="1"/>
  <c r="G440" i="136" s="1"/>
  <c r="G441" i="136" s="1"/>
  <c r="G442" i="136" s="1"/>
  <c r="G443" i="136" s="1"/>
  <c r="G444" i="136" s="1"/>
  <c r="G445" i="136" s="1"/>
  <c r="G446" i="136" s="1"/>
  <c r="G447" i="136" s="1"/>
  <c r="G448" i="136" s="1"/>
  <c r="G449" i="136" s="1"/>
  <c r="G450" i="136" s="1"/>
  <c r="G451" i="136" s="1"/>
  <c r="G452" i="136" s="1"/>
  <c r="G453" i="136" s="1"/>
  <c r="G454" i="136" s="1"/>
  <c r="G455" i="136" s="1"/>
  <c r="G456" i="136" s="1"/>
  <c r="G457" i="136" s="1"/>
  <c r="G458" i="136" s="1"/>
  <c r="G459" i="136" s="1"/>
  <c r="G460" i="136" s="1"/>
  <c r="G461" i="136" s="1"/>
  <c r="G462" i="136" s="1"/>
  <c r="G463" i="136" s="1"/>
  <c r="G464" i="136" s="1"/>
  <c r="G465" i="136" s="1"/>
  <c r="G466" i="136" s="1"/>
  <c r="G467" i="136" s="1"/>
  <c r="G468" i="136" s="1"/>
  <c r="G469" i="136" s="1"/>
  <c r="G470" i="136" s="1"/>
  <c r="G471" i="136" s="1"/>
  <c r="G472" i="136" s="1"/>
  <c r="G473" i="136" s="1"/>
  <c r="G474" i="136" s="1"/>
  <c r="G475" i="136" s="1"/>
  <c r="G476" i="136" s="1"/>
  <c r="G477" i="136" s="1"/>
  <c r="G478" i="136" s="1"/>
  <c r="G479" i="136" s="1"/>
  <c r="G480" i="136" s="1"/>
  <c r="G481" i="136" s="1"/>
  <c r="G482" i="136" s="1"/>
  <c r="G483" i="136" s="1"/>
  <c r="G484" i="136" s="1"/>
  <c r="G485" i="136" s="1"/>
  <c r="G486" i="136" s="1"/>
  <c r="G487" i="136" s="1"/>
  <c r="G488" i="136" s="1"/>
  <c r="G489" i="136" s="1"/>
  <c r="G490" i="136" s="1"/>
  <c r="G491" i="136" s="1"/>
  <c r="G492" i="136" s="1"/>
  <c r="G493" i="136" s="1"/>
  <c r="G494" i="136" s="1"/>
  <c r="G495" i="136" s="1"/>
  <c r="G496" i="136" s="1"/>
  <c r="G497" i="136" s="1"/>
  <c r="G498" i="136" s="1"/>
  <c r="G499" i="136" s="1"/>
  <c r="G500" i="136" s="1"/>
  <c r="G501" i="136" s="1"/>
  <c r="G502" i="136" s="1"/>
  <c r="G503" i="136" s="1"/>
  <c r="G504" i="136" s="1"/>
  <c r="G505" i="136" s="1"/>
  <c r="G506" i="136" s="1"/>
  <c r="G84" i="147"/>
  <c r="G114" i="141"/>
  <c r="E59" i="111"/>
  <c r="AH59" i="111" s="1"/>
  <c r="G507" i="136"/>
  <c r="G508" i="136" s="1"/>
  <c r="G509" i="136" s="1"/>
  <c r="G510" i="136" s="1"/>
  <c r="G124" i="135"/>
  <c r="G125" i="135" s="1"/>
  <c r="G126" i="135" s="1"/>
  <c r="G127" i="135" s="1"/>
  <c r="G128" i="135" s="1"/>
  <c r="G129" i="135" s="1"/>
  <c r="G130" i="135" s="1"/>
  <c r="G131" i="135" s="1"/>
  <c r="G105" i="138"/>
  <c r="G106" i="138" s="1"/>
  <c r="G107" i="138" s="1"/>
  <c r="G108" i="138" s="1"/>
  <c r="G109" i="138" s="1"/>
  <c r="G110" i="138" s="1"/>
  <c r="G111" i="138" s="1"/>
  <c r="G112" i="138" s="1"/>
  <c r="G110" i="130"/>
  <c r="G111" i="130" s="1"/>
  <c r="G112" i="130" s="1"/>
  <c r="G29" i="115"/>
  <c r="G30" i="115" s="1"/>
  <c r="G31" i="115" s="1"/>
  <c r="G32" i="115" s="1"/>
  <c r="G33" i="115" s="1"/>
  <c r="G85" i="147" l="1"/>
  <c r="G115" i="141"/>
  <c r="G116" i="141" s="1"/>
  <c r="G117" i="141" s="1"/>
  <c r="G118" i="141" s="1"/>
  <c r="G119" i="141" s="1"/>
  <c r="G120" i="141" s="1"/>
  <c r="G132" i="135"/>
  <c r="G133" i="135" s="1"/>
  <c r="G134" i="135" s="1"/>
  <c r="G135" i="135" s="1"/>
  <c r="G136" i="135" s="1"/>
  <c r="G137" i="135" s="1"/>
  <c r="G113" i="138"/>
  <c r="G114" i="138" s="1"/>
  <c r="G115" i="138" s="1"/>
  <c r="G116" i="138" s="1"/>
  <c r="G117" i="138" s="1"/>
  <c r="G118" i="138" s="1"/>
  <c r="G119" i="138" s="1"/>
  <c r="G580" i="120"/>
  <c r="G581" i="120" s="1"/>
  <c r="G582" i="120" s="1"/>
  <c r="G583" i="120" s="1"/>
  <c r="G34" i="115"/>
  <c r="G35" i="115" s="1"/>
  <c r="G36" i="115" s="1"/>
  <c r="G37" i="115" s="1"/>
  <c r="G38" i="115" s="1"/>
  <c r="G39" i="115" s="1"/>
  <c r="G40" i="115" s="1"/>
  <c r="G86" i="147" l="1"/>
  <c r="G87" i="147" s="1"/>
  <c r="G138" i="135"/>
  <c r="G139" i="135" s="1"/>
  <c r="G140" i="135" s="1"/>
  <c r="G141" i="135" s="1"/>
  <c r="G142" i="135" s="1"/>
  <c r="G143" i="135" s="1"/>
  <c r="G121" i="141"/>
  <c r="G122" i="141" s="1"/>
  <c r="G120" i="138"/>
  <c r="G584" i="120"/>
  <c r="G585" i="120" s="1"/>
  <c r="G586" i="120" s="1"/>
  <c r="G587" i="120" s="1"/>
  <c r="G588" i="120" s="1"/>
  <c r="G589" i="120" s="1"/>
  <c r="G590" i="120" s="1"/>
  <c r="G591" i="120" s="1"/>
  <c r="G592" i="120" s="1"/>
  <c r="G593" i="120" s="1"/>
  <c r="G594" i="120" s="1"/>
  <c r="G595" i="120" s="1"/>
  <c r="G596" i="120" s="1"/>
  <c r="G597" i="120" s="1"/>
  <c r="G598" i="120" s="1"/>
  <c r="G599" i="120" s="1"/>
  <c r="G600" i="120" s="1"/>
  <c r="G601" i="120" s="1"/>
  <c r="G602" i="120" s="1"/>
  <c r="G603" i="120" s="1"/>
  <c r="G604" i="120" s="1"/>
  <c r="G605" i="120" s="1"/>
  <c r="G606" i="120" s="1"/>
  <c r="G607" i="120" s="1"/>
  <c r="G608" i="120" s="1"/>
  <c r="G609" i="120" s="1"/>
  <c r="G610" i="120" s="1"/>
  <c r="G611" i="120" s="1"/>
  <c r="G612" i="120" s="1"/>
  <c r="G613" i="120" s="1"/>
  <c r="G614" i="120" s="1"/>
  <c r="G615" i="120" s="1"/>
  <c r="G616" i="120" s="1"/>
  <c r="G617" i="120" s="1"/>
  <c r="G618" i="120" s="1"/>
  <c r="G619" i="120" s="1"/>
  <c r="G620" i="120" s="1"/>
  <c r="G621" i="120" s="1"/>
  <c r="G622" i="120" s="1"/>
  <c r="G623" i="120" s="1"/>
  <c r="G624" i="120" s="1"/>
  <c r="G6" i="112"/>
  <c r="G7" i="112" s="1"/>
  <c r="G8" i="112" s="1"/>
  <c r="G9" i="112" s="1"/>
  <c r="G10" i="112" s="1"/>
  <c r="G11" i="112" s="1"/>
  <c r="G12" i="112" s="1"/>
  <c r="G13" i="112" s="1"/>
  <c r="G14" i="112" s="1"/>
  <c r="G15" i="112" s="1"/>
  <c r="G16" i="112" s="1"/>
  <c r="G17" i="112" s="1"/>
  <c r="G18" i="112" s="1"/>
  <c r="G19" i="112" s="1"/>
  <c r="G20" i="112" s="1"/>
  <c r="G21" i="112" s="1"/>
  <c r="G22" i="112" s="1"/>
  <c r="G23" i="112" s="1"/>
  <c r="G24" i="112" s="1"/>
  <c r="G25" i="112" s="1"/>
  <c r="G26" i="112" s="1"/>
  <c r="G27" i="112" s="1"/>
  <c r="G28" i="112" s="1"/>
  <c r="G29" i="112" s="1"/>
  <c r="G30" i="112" s="1"/>
  <c r="G31" i="112" s="1"/>
  <c r="G32" i="112" s="1"/>
  <c r="G33" i="112" s="1"/>
  <c r="G34" i="112" s="1"/>
  <c r="G35" i="112" s="1"/>
  <c r="G36" i="112" s="1"/>
  <c r="G37" i="112" s="1"/>
  <c r="G38" i="112" s="1"/>
  <c r="G39" i="112" s="1"/>
  <c r="G40" i="112" s="1"/>
  <c r="G41" i="112" s="1"/>
  <c r="G42" i="112" s="1"/>
  <c r="G43" i="112" s="1"/>
  <c r="G44" i="112" s="1"/>
  <c r="G45" i="112" s="1"/>
  <c r="G46" i="112" s="1"/>
  <c r="G47" i="112" s="1"/>
  <c r="G48" i="112" s="1"/>
  <c r="G49" i="112" s="1"/>
  <c r="G50" i="112" s="1"/>
  <c r="G51" i="112" s="1"/>
  <c r="G52" i="112" s="1"/>
  <c r="G53" i="112" s="1"/>
  <c r="G54" i="112" s="1"/>
  <c r="G55" i="112" s="1"/>
  <c r="G56" i="112" s="1"/>
  <c r="G57" i="112" s="1"/>
  <c r="G58" i="112" s="1"/>
  <c r="G59" i="112" s="1"/>
  <c r="G60" i="112" s="1"/>
  <c r="G61" i="112" s="1"/>
  <c r="G62" i="112" s="1"/>
  <c r="G63" i="112" s="1"/>
  <c r="G64" i="112" s="1"/>
  <c r="G65" i="112" s="1"/>
  <c r="G66" i="112" s="1"/>
  <c r="G67" i="112" s="1"/>
  <c r="G68" i="112" s="1"/>
  <c r="G69" i="112" s="1"/>
  <c r="G70" i="112" s="1"/>
  <c r="G71" i="112" s="1"/>
  <c r="G72" i="112" s="1"/>
  <c r="G73" i="112" s="1"/>
  <c r="G74" i="112" s="1"/>
  <c r="G75" i="112" s="1"/>
  <c r="G76" i="112" s="1"/>
  <c r="G77" i="112" s="1"/>
  <c r="G78" i="112" s="1"/>
  <c r="G79" i="112" s="1"/>
  <c r="G80" i="112" s="1"/>
  <c r="G81" i="112" s="1"/>
  <c r="G82" i="112" s="1"/>
  <c r="G83" i="112" s="1"/>
  <c r="G84" i="112" s="1"/>
  <c r="G85" i="112" s="1"/>
  <c r="G86" i="112" s="1"/>
  <c r="G87" i="112" s="1"/>
  <c r="G88" i="112" s="1"/>
  <c r="G89" i="112" s="1"/>
  <c r="G90" i="112" s="1"/>
  <c r="G91" i="112" s="1"/>
  <c r="G92" i="112" s="1"/>
  <c r="G93" i="112" s="1"/>
  <c r="G94" i="112" s="1"/>
  <c r="G95" i="112" s="1"/>
  <c r="G96" i="112" s="1"/>
  <c r="G97" i="112" s="1"/>
  <c r="G98" i="112" s="1"/>
  <c r="G99" i="112" s="1"/>
  <c r="G100" i="112" s="1"/>
  <c r="G101" i="112" s="1"/>
  <c r="G102" i="112" s="1"/>
  <c r="G103" i="112" s="1"/>
  <c r="G104" i="112" s="1"/>
  <c r="G105" i="112" s="1"/>
  <c r="G106" i="112" s="1"/>
  <c r="G107" i="112" s="1"/>
  <c r="G108" i="112" s="1"/>
  <c r="G109" i="112" s="1"/>
  <c r="G110" i="112" s="1"/>
  <c r="G144" i="135" l="1"/>
  <c r="G145" i="135" s="1"/>
  <c r="G146" i="135" s="1"/>
  <c r="G147" i="135" s="1"/>
  <c r="G148" i="135" s="1"/>
  <c r="G149" i="135" s="1"/>
  <c r="G150" i="135" s="1"/>
  <c r="G151" i="135" s="1"/>
  <c r="G152" i="135" s="1"/>
  <c r="G153" i="135" s="1"/>
  <c r="G154" i="135" s="1"/>
  <c r="G155" i="135" s="1"/>
  <c r="G156" i="135" s="1"/>
  <c r="G157" i="135" s="1"/>
  <c r="G158" i="135" s="1"/>
  <c r="G159" i="135" s="1"/>
  <c r="G160" i="135" s="1"/>
  <c r="G161" i="135" s="1"/>
  <c r="G162" i="135" s="1"/>
  <c r="G163" i="135" s="1"/>
  <c r="G164" i="135" s="1"/>
  <c r="G165" i="135" s="1"/>
  <c r="G166" i="135" s="1"/>
  <c r="G167" i="135" s="1"/>
  <c r="G168" i="135" s="1"/>
  <c r="G169" i="135" s="1"/>
  <c r="G170" i="135" s="1"/>
  <c r="G171" i="135" s="1"/>
  <c r="G172" i="135" s="1"/>
  <c r="G173" i="135" s="1"/>
  <c r="G174" i="135" s="1"/>
  <c r="G175" i="135" s="1"/>
  <c r="G176" i="135" s="1"/>
  <c r="G177" i="135" s="1"/>
  <c r="G178" i="135" s="1"/>
  <c r="G179" i="135" s="1"/>
  <c r="G180" i="135" s="1"/>
  <c r="G181" i="135" s="1"/>
  <c r="G182" i="135" s="1"/>
  <c r="G183" i="135" s="1"/>
  <c r="G184" i="135" s="1"/>
  <c r="G185" i="135" s="1"/>
  <c r="G186" i="135" s="1"/>
  <c r="G187" i="135" s="1"/>
  <c r="G188" i="135" s="1"/>
  <c r="G189" i="135" s="1"/>
  <c r="G190" i="135" s="1"/>
  <c r="G191" i="135" s="1"/>
  <c r="G192" i="135" s="1"/>
  <c r="G193" i="135" s="1"/>
  <c r="G194" i="135" s="1"/>
  <c r="G195" i="135" s="1"/>
  <c r="G196" i="135" s="1"/>
  <c r="G197" i="135" s="1"/>
  <c r="G198" i="135" s="1"/>
  <c r="G199" i="135" s="1"/>
  <c r="G200" i="135" s="1"/>
  <c r="G201" i="135" s="1"/>
  <c r="G202" i="135" s="1"/>
  <c r="G203" i="135" s="1"/>
  <c r="G204" i="135" s="1"/>
  <c r="G205" i="135" s="1"/>
  <c r="G206" i="135" s="1"/>
  <c r="G207" i="135" s="1"/>
  <c r="G208" i="135" s="1"/>
  <c r="G209" i="135" s="1"/>
  <c r="G210" i="135" s="1"/>
  <c r="G211" i="135" s="1"/>
  <c r="G212" i="135" s="1"/>
  <c r="G213" i="135" s="1"/>
  <c r="G214" i="135" s="1"/>
  <c r="G215" i="135" s="1"/>
  <c r="G216" i="135" s="1"/>
  <c r="G217" i="135" s="1"/>
  <c r="G218" i="135" s="1"/>
  <c r="G219" i="135" s="1"/>
  <c r="G220" i="135" s="1"/>
  <c r="G221" i="135" s="1"/>
  <c r="G222" i="135" s="1"/>
  <c r="G223" i="135" s="1"/>
  <c r="G224" i="135" s="1"/>
  <c r="G225" i="135" s="1"/>
  <c r="G226" i="135" s="1"/>
  <c r="G227" i="135" s="1"/>
  <c r="G228" i="135" s="1"/>
  <c r="G229" i="135" s="1"/>
  <c r="G230" i="135" s="1"/>
  <c r="G231" i="135" s="1"/>
  <c r="G232" i="135" s="1"/>
  <c r="G233" i="135" s="1"/>
  <c r="G234" i="135" s="1"/>
  <c r="G235" i="135" s="1"/>
  <c r="G236" i="135" s="1"/>
  <c r="G237" i="135" s="1"/>
  <c r="G238" i="135" s="1"/>
  <c r="G239" i="135" s="1"/>
  <c r="G240" i="135" s="1"/>
  <c r="G241" i="135" s="1"/>
  <c r="G242" i="135" s="1"/>
  <c r="G243" i="135" s="1"/>
  <c r="G244" i="135" s="1"/>
  <c r="G245" i="135" s="1"/>
  <c r="G246" i="135" s="1"/>
  <c r="G247" i="135" s="1"/>
  <c r="G248" i="135" s="1"/>
  <c r="G249" i="135" s="1"/>
  <c r="G250" i="135" s="1"/>
  <c r="G251" i="135" s="1"/>
  <c r="G252" i="135" s="1"/>
  <c r="G253" i="135" s="1"/>
  <c r="G254" i="135" s="1"/>
  <c r="G255" i="135" s="1"/>
  <c r="G256" i="135" s="1"/>
  <c r="G257" i="135" s="1"/>
  <c r="G258" i="135" s="1"/>
  <c r="G259" i="135" s="1"/>
  <c r="G260" i="135" s="1"/>
  <c r="G261" i="135" s="1"/>
  <c r="G262" i="135" s="1"/>
  <c r="G263" i="135" s="1"/>
  <c r="G264" i="135" s="1"/>
  <c r="G265" i="135" s="1"/>
  <c r="G266" i="135" s="1"/>
  <c r="G267" i="135" s="1"/>
  <c r="G268" i="135" s="1"/>
  <c r="G269" i="135" s="1"/>
  <c r="G270" i="135" s="1"/>
  <c r="G271" i="135" s="1"/>
  <c r="G272" i="135" s="1"/>
  <c r="G273" i="135" s="1"/>
  <c r="G274" i="135" s="1"/>
  <c r="G275" i="135" s="1"/>
  <c r="G276" i="135" s="1"/>
  <c r="G277" i="135" s="1"/>
  <c r="G278" i="135" s="1"/>
  <c r="G279" i="135" s="1"/>
  <c r="G280" i="135" s="1"/>
  <c r="G281" i="135" s="1"/>
  <c r="G282" i="135" s="1"/>
  <c r="G283" i="135" s="1"/>
  <c r="G284" i="135" s="1"/>
  <c r="G285" i="135" s="1"/>
  <c r="G286" i="135" s="1"/>
  <c r="G287" i="135" s="1"/>
  <c r="G288" i="135" s="1"/>
  <c r="G289" i="135" s="1"/>
  <c r="G290" i="135" s="1"/>
  <c r="G291" i="135" s="1"/>
  <c r="G292" i="135" s="1"/>
  <c r="G293" i="135" s="1"/>
  <c r="G294" i="135" s="1"/>
  <c r="G295" i="135" s="1"/>
  <c r="G296" i="135" s="1"/>
  <c r="G297" i="135" s="1"/>
  <c r="G298" i="135" s="1"/>
  <c r="G299" i="135" s="1"/>
  <c r="G300" i="135" s="1"/>
  <c r="G301" i="135" s="1"/>
  <c r="G302" i="135" s="1"/>
  <c r="G303" i="135" s="1"/>
  <c r="G304" i="135" s="1"/>
  <c r="G305" i="135" s="1"/>
  <c r="G306" i="135" s="1"/>
  <c r="G88" i="147"/>
  <c r="G89" i="147" s="1"/>
  <c r="G90" i="147" s="1"/>
  <c r="G91" i="147" s="1"/>
  <c r="G92" i="147" s="1"/>
  <c r="G93" i="147" s="1"/>
  <c r="G94" i="147" s="1"/>
  <c r="G95" i="147" s="1"/>
  <c r="G96" i="147" s="1"/>
  <c r="G97" i="147" s="1"/>
  <c r="G98" i="147" s="1"/>
  <c r="G99" i="147" s="1"/>
  <c r="G100" i="147" s="1"/>
  <c r="G101" i="147" s="1"/>
  <c r="G102" i="147" s="1"/>
  <c r="G103" i="147" s="1"/>
  <c r="G104" i="147" s="1"/>
  <c r="G105" i="147" s="1"/>
  <c r="G106" i="147" s="1"/>
  <c r="G107" i="147" s="1"/>
  <c r="G108" i="147" s="1"/>
  <c r="G109" i="147" s="1"/>
  <c r="G110" i="147" s="1"/>
  <c r="G111" i="147" s="1"/>
  <c r="G112" i="147" s="1"/>
  <c r="G113" i="147" s="1"/>
  <c r="G114" i="147" s="1"/>
  <c r="G115" i="147" s="1"/>
  <c r="G116" i="147" s="1"/>
  <c r="G117" i="147" s="1"/>
  <c r="G118" i="147" s="1"/>
  <c r="G119" i="147" s="1"/>
  <c r="G120" i="147" s="1"/>
  <c r="G121" i="147" s="1"/>
  <c r="G122" i="147" s="1"/>
  <c r="G123" i="147" s="1"/>
  <c r="G124" i="147" s="1"/>
  <c r="G125" i="147" s="1"/>
  <c r="G126" i="147" s="1"/>
  <c r="G127" i="147" s="1"/>
  <c r="G128" i="147" s="1"/>
  <c r="G129" i="147" s="1"/>
  <c r="G130" i="147" s="1"/>
  <c r="G131" i="147" s="1"/>
  <c r="G132" i="147" s="1"/>
  <c r="G133" i="147" s="1"/>
  <c r="G134" i="147" s="1"/>
  <c r="G135" i="147" s="1"/>
  <c r="G136" i="147" s="1"/>
  <c r="G137" i="147" s="1"/>
  <c r="G138" i="147" s="1"/>
  <c r="G139" i="147" s="1"/>
  <c r="G140" i="147" s="1"/>
  <c r="G141" i="147" s="1"/>
  <c r="G142" i="147" s="1"/>
  <c r="G143" i="147" s="1"/>
  <c r="G144" i="147" s="1"/>
  <c r="G145" i="147" s="1"/>
  <c r="G146" i="147" s="1"/>
  <c r="G147" i="147" s="1"/>
  <c r="G148" i="147" s="1"/>
  <c r="G149" i="147" s="1"/>
  <c r="G150" i="147" s="1"/>
  <c r="G151" i="147" s="1"/>
  <c r="G152" i="147" s="1"/>
  <c r="G153" i="147" s="1"/>
  <c r="G154" i="147" s="1"/>
  <c r="G155" i="147" s="1"/>
  <c r="G156" i="147" s="1"/>
  <c r="G157" i="147" s="1"/>
  <c r="G158" i="147" s="1"/>
  <c r="G159" i="147" s="1"/>
  <c r="G160" i="147" s="1"/>
  <c r="G161" i="147" s="1"/>
  <c r="G162" i="147" s="1"/>
  <c r="G163" i="147" s="1"/>
  <c r="G164" i="147" s="1"/>
  <c r="G165" i="147" s="1"/>
  <c r="G166" i="147" s="1"/>
  <c r="G167" i="147" s="1"/>
  <c r="G168" i="147" s="1"/>
  <c r="G169" i="147" s="1"/>
  <c r="G170" i="147" s="1"/>
  <c r="G171" i="147" s="1"/>
  <c r="G172" i="147" s="1"/>
  <c r="G173" i="147" s="1"/>
  <c r="G174" i="147" s="1"/>
  <c r="G175" i="147" s="1"/>
  <c r="G176" i="147" s="1"/>
  <c r="G177" i="147" s="1"/>
  <c r="G178" i="147" s="1"/>
  <c r="G179" i="147" s="1"/>
  <c r="G180" i="147" s="1"/>
  <c r="G181" i="147" s="1"/>
  <c r="G182" i="147" s="1"/>
  <c r="G183" i="147" s="1"/>
  <c r="G184" i="147" s="1"/>
  <c r="G185" i="147" s="1"/>
  <c r="G186" i="147" s="1"/>
  <c r="G187" i="147" s="1"/>
  <c r="G188" i="147" s="1"/>
  <c r="G189" i="147" s="1"/>
  <c r="G190" i="147" s="1"/>
  <c r="G191" i="147" s="1"/>
  <c r="G192" i="147" s="1"/>
  <c r="G193" i="147" s="1"/>
  <c r="G194" i="147" s="1"/>
  <c r="G195" i="147" s="1"/>
  <c r="G196" i="147" s="1"/>
  <c r="G197" i="147" s="1"/>
  <c r="G198" i="147" s="1"/>
  <c r="G199" i="147" s="1"/>
  <c r="G200" i="147" s="1"/>
  <c r="G201" i="147" s="1"/>
  <c r="G202" i="147" s="1"/>
  <c r="G203" i="147" s="1"/>
  <c r="G204" i="147" s="1"/>
  <c r="G205" i="147" s="1"/>
  <c r="G206" i="147" s="1"/>
  <c r="G207" i="147" s="1"/>
  <c r="G208" i="147" s="1"/>
  <c r="G209" i="147" s="1"/>
  <c r="G210" i="147" s="1"/>
  <c r="G211" i="147" s="1"/>
  <c r="G212" i="147" s="1"/>
  <c r="G213" i="147" s="1"/>
  <c r="G214" i="147" s="1"/>
  <c r="G215" i="147" s="1"/>
  <c r="G216" i="147" s="1"/>
  <c r="G217" i="147" s="1"/>
  <c r="G218" i="147" s="1"/>
  <c r="G219" i="147" s="1"/>
  <c r="G220" i="147" s="1"/>
  <c r="G221" i="147" s="1"/>
  <c r="G222" i="147" s="1"/>
  <c r="G223" i="147" s="1"/>
  <c r="G224" i="147" s="1"/>
  <c r="G225" i="147" s="1"/>
  <c r="G226" i="147" s="1"/>
  <c r="G227" i="147" s="1"/>
  <c r="G228" i="147" s="1"/>
  <c r="G229" i="147" s="1"/>
  <c r="G230" i="147" s="1"/>
  <c r="G231" i="147" s="1"/>
  <c r="G232" i="147" s="1"/>
  <c r="G233" i="147" s="1"/>
  <c r="G234" i="147" s="1"/>
  <c r="G235" i="147" s="1"/>
  <c r="G236" i="147" s="1"/>
  <c r="G237" i="147" s="1"/>
  <c r="G238" i="147" s="1"/>
  <c r="G239" i="147" s="1"/>
  <c r="G240" i="147" s="1"/>
  <c r="G241" i="147" s="1"/>
  <c r="G242" i="147" s="1"/>
  <c r="G243" i="147" s="1"/>
  <c r="G244" i="147" s="1"/>
  <c r="G245" i="147" s="1"/>
  <c r="G246" i="147" s="1"/>
  <c r="G247" i="147" s="1"/>
  <c r="G248" i="147" s="1"/>
  <c r="G249" i="147" s="1"/>
  <c r="G250" i="147" s="1"/>
  <c r="G251" i="147" s="1"/>
  <c r="G252" i="147" s="1"/>
  <c r="G253" i="147" s="1"/>
  <c r="G254" i="147" s="1"/>
  <c r="G255" i="147" s="1"/>
  <c r="G256" i="147" s="1"/>
  <c r="G257" i="147" s="1"/>
  <c r="G258" i="147" s="1"/>
  <c r="G259" i="147" s="1"/>
  <c r="G260" i="147" s="1"/>
  <c r="G261" i="147" s="1"/>
  <c r="G262" i="147" s="1"/>
  <c r="G263" i="147" s="1"/>
  <c r="G264" i="147" s="1"/>
  <c r="G265" i="147" s="1"/>
  <c r="G266" i="147" s="1"/>
  <c r="G267" i="147" s="1"/>
  <c r="G268" i="147" s="1"/>
  <c r="G269" i="147" s="1"/>
  <c r="G270" i="147" s="1"/>
  <c r="G271" i="147" s="1"/>
  <c r="G272" i="147" s="1"/>
  <c r="G273" i="147" s="1"/>
  <c r="G274" i="147" s="1"/>
  <c r="G275" i="147" s="1"/>
  <c r="G276" i="147" s="1"/>
  <c r="G277" i="147" s="1"/>
  <c r="G278" i="147" s="1"/>
  <c r="G279" i="147" s="1"/>
  <c r="G280" i="147" s="1"/>
  <c r="G281" i="147" s="1"/>
  <c r="G282" i="147" s="1"/>
  <c r="G283" i="147" s="1"/>
  <c r="G284" i="147" s="1"/>
  <c r="G285" i="147" s="1"/>
  <c r="G286" i="147" s="1"/>
  <c r="G287" i="147" s="1"/>
  <c r="G288" i="147" s="1"/>
  <c r="G289" i="147" s="1"/>
  <c r="G290" i="147" s="1"/>
  <c r="G291" i="147" s="1"/>
  <c r="G292" i="147" s="1"/>
  <c r="G293" i="147" s="1"/>
  <c r="G294" i="147" s="1"/>
  <c r="G295" i="147" s="1"/>
  <c r="G296" i="147" s="1"/>
  <c r="G297" i="147" s="1"/>
  <c r="G298" i="147" s="1"/>
  <c r="G299" i="147" s="1"/>
  <c r="G300" i="147" s="1"/>
  <c r="G301" i="147" s="1"/>
  <c r="G302" i="147" s="1"/>
  <c r="G303" i="147" s="1"/>
  <c r="G304" i="147" s="1"/>
  <c r="G305" i="147" s="1"/>
  <c r="G306" i="147" s="1"/>
  <c r="G307" i="147" s="1"/>
  <c r="G308" i="147" s="1"/>
  <c r="G309" i="147" s="1"/>
  <c r="G310" i="147" s="1"/>
  <c r="E29" i="111"/>
  <c r="AH29" i="111" s="1"/>
  <c r="G311" i="147"/>
  <c r="G312" i="147" s="1"/>
  <c r="G313" i="147" s="1"/>
  <c r="G314" i="147" s="1"/>
  <c r="G123" i="141"/>
  <c r="G124" i="141" s="1"/>
  <c r="G125" i="141" s="1"/>
  <c r="G126" i="141" s="1"/>
  <c r="G127" i="141" s="1"/>
  <c r="G128" i="141" s="1"/>
  <c r="G129" i="141" s="1"/>
  <c r="G130" i="141" s="1"/>
  <c r="G131" i="141" s="1"/>
  <c r="G121" i="138"/>
  <c r="G122" i="138" s="1"/>
  <c r="G123" i="138" s="1"/>
  <c r="G124" i="138" s="1"/>
  <c r="G125" i="138" s="1"/>
  <c r="G126" i="138" s="1"/>
  <c r="G625" i="120"/>
  <c r="G626" i="120" s="1"/>
  <c r="G627" i="120" s="1"/>
  <c r="G628" i="120" s="1"/>
  <c r="G629" i="120" s="1"/>
  <c r="G630" i="120" s="1"/>
  <c r="G631" i="120" s="1"/>
  <c r="G632" i="120" s="1"/>
  <c r="G633" i="120" s="1"/>
  <c r="G634" i="120" s="1"/>
  <c r="G635" i="120" s="1"/>
  <c r="G636" i="120" s="1"/>
  <c r="G637" i="120" s="1"/>
  <c r="G638" i="120" s="1"/>
  <c r="L399" i="46"/>
  <c r="M390" i="34"/>
  <c r="E57" i="111" l="1"/>
  <c r="AH57" i="111" s="1"/>
  <c r="G307" i="135"/>
  <c r="G308" i="135" s="1"/>
  <c r="G309" i="135" s="1"/>
  <c r="G310" i="135" s="1"/>
  <c r="G311" i="135" s="1"/>
  <c r="G312" i="135" s="1"/>
  <c r="G313" i="135" s="1"/>
  <c r="G314" i="135" s="1"/>
  <c r="G315" i="135" s="1"/>
  <c r="G132" i="141"/>
  <c r="G133" i="141" s="1"/>
  <c r="G134" i="141" s="1"/>
  <c r="G135" i="141" s="1"/>
  <c r="G136" i="141" s="1"/>
  <c r="G137" i="141" s="1"/>
  <c r="G138" i="141" s="1"/>
  <c r="G139" i="141" s="1"/>
  <c r="G140" i="141" s="1"/>
  <c r="G141" i="141" s="1"/>
  <c r="G142" i="141" s="1"/>
  <c r="G143" i="141" s="1"/>
  <c r="G144" i="141" s="1"/>
  <c r="G145" i="141" s="1"/>
  <c r="G146" i="141" s="1"/>
  <c r="G147" i="141" s="1"/>
  <c r="G148" i="141" s="1"/>
  <c r="G149" i="141" s="1"/>
  <c r="G150" i="141" s="1"/>
  <c r="G151" i="141" s="1"/>
  <c r="G152" i="141" s="1"/>
  <c r="G153" i="141" s="1"/>
  <c r="G154" i="141" s="1"/>
  <c r="G155" i="141" s="1"/>
  <c r="G156" i="141" s="1"/>
  <c r="G157" i="141" s="1"/>
  <c r="G158" i="141" s="1"/>
  <c r="G159" i="141" s="1"/>
  <c r="G160" i="141" s="1"/>
  <c r="G161" i="141" s="1"/>
  <c r="G162" i="141" s="1"/>
  <c r="G163" i="141" s="1"/>
  <c r="G164" i="141" s="1"/>
  <c r="G165" i="141" s="1"/>
  <c r="G166" i="141" s="1"/>
  <c r="G167" i="141" s="1"/>
  <c r="G168" i="141" s="1"/>
  <c r="G169" i="141" s="1"/>
  <c r="G170" i="141" s="1"/>
  <c r="G171" i="141" s="1"/>
  <c r="G172" i="141" s="1"/>
  <c r="G173" i="141" s="1"/>
  <c r="G174" i="141" s="1"/>
  <c r="G175" i="141" s="1"/>
  <c r="G176" i="141" s="1"/>
  <c r="G177" i="141" s="1"/>
  <c r="G178" i="141" s="1"/>
  <c r="G179" i="141" s="1"/>
  <c r="G180" i="141" s="1"/>
  <c r="G181" i="141" s="1"/>
  <c r="G182" i="141" s="1"/>
  <c r="G183" i="141" s="1"/>
  <c r="G184" i="141" s="1"/>
  <c r="G185" i="141" s="1"/>
  <c r="G186" i="141" s="1"/>
  <c r="G187" i="141" s="1"/>
  <c r="G188" i="141" s="1"/>
  <c r="G189" i="141" s="1"/>
  <c r="G190" i="141" s="1"/>
  <c r="G191" i="141" s="1"/>
  <c r="G192" i="141" s="1"/>
  <c r="G193" i="141" s="1"/>
  <c r="G194" i="141" s="1"/>
  <c r="G195" i="141" s="1"/>
  <c r="G196" i="141" s="1"/>
  <c r="G197" i="141" s="1"/>
  <c r="G198" i="141" s="1"/>
  <c r="G199" i="141" s="1"/>
  <c r="G200" i="141" s="1"/>
  <c r="G201" i="141" s="1"/>
  <c r="G202" i="141" s="1"/>
  <c r="G203" i="141" s="1"/>
  <c r="G204" i="141" s="1"/>
  <c r="G205" i="141" s="1"/>
  <c r="G206" i="141" s="1"/>
  <c r="G207" i="141" s="1"/>
  <c r="G208" i="141" s="1"/>
  <c r="G209" i="141" s="1"/>
  <c r="G210" i="141" s="1"/>
  <c r="G211" i="141" s="1"/>
  <c r="G212" i="141" s="1"/>
  <c r="G213" i="141" s="1"/>
  <c r="G214" i="141" s="1"/>
  <c r="G215" i="141" s="1"/>
  <c r="G216" i="141" s="1"/>
  <c r="G217" i="141" s="1"/>
  <c r="G218" i="141" s="1"/>
  <c r="G219" i="141" s="1"/>
  <c r="G220" i="141" s="1"/>
  <c r="G221" i="141" s="1"/>
  <c r="G222" i="141" s="1"/>
  <c r="G223" i="141" s="1"/>
  <c r="G224" i="141" s="1"/>
  <c r="G225" i="141" s="1"/>
  <c r="G226" i="141" s="1"/>
  <c r="G227" i="141" s="1"/>
  <c r="G228" i="141" s="1"/>
  <c r="G229" i="141" s="1"/>
  <c r="G230" i="141" s="1"/>
  <c r="G231" i="141" s="1"/>
  <c r="G232" i="141" s="1"/>
  <c r="G233" i="141" s="1"/>
  <c r="G234" i="141" s="1"/>
  <c r="G235" i="141" s="1"/>
  <c r="G236" i="141" s="1"/>
  <c r="G237" i="141" s="1"/>
  <c r="G238" i="141" s="1"/>
  <c r="G239" i="141" s="1"/>
  <c r="G240" i="141" s="1"/>
  <c r="G241" i="141" s="1"/>
  <c r="G242" i="141" s="1"/>
  <c r="G243" i="141" s="1"/>
  <c r="G244" i="141" s="1"/>
  <c r="G245" i="141" s="1"/>
  <c r="G246" i="141" s="1"/>
  <c r="G247" i="141" s="1"/>
  <c r="G248" i="141" s="1"/>
  <c r="G249" i="141" s="1"/>
  <c r="G250" i="141" s="1"/>
  <c r="G251" i="141" s="1"/>
  <c r="G252" i="141" s="1"/>
  <c r="G253" i="141" s="1"/>
  <c r="G254" i="141" s="1"/>
  <c r="G255" i="141" s="1"/>
  <c r="G256" i="141" s="1"/>
  <c r="G257" i="141" s="1"/>
  <c r="G258" i="141" s="1"/>
  <c r="G259" i="141" s="1"/>
  <c r="G260" i="141" s="1"/>
  <c r="G261" i="141" s="1"/>
  <c r="G262" i="141" s="1"/>
  <c r="G263" i="141" s="1"/>
  <c r="G264" i="141" s="1"/>
  <c r="G265" i="141" s="1"/>
  <c r="G266" i="141" s="1"/>
  <c r="G267" i="141" s="1"/>
  <c r="G268" i="141" s="1"/>
  <c r="G269" i="141" s="1"/>
  <c r="G270" i="141" s="1"/>
  <c r="G271" i="141" s="1"/>
  <c r="G272" i="141" s="1"/>
  <c r="G273" i="141" s="1"/>
  <c r="G274" i="141" s="1"/>
  <c r="G275" i="141" s="1"/>
  <c r="G276" i="141" s="1"/>
  <c r="G277" i="141" s="1"/>
  <c r="G278" i="141" s="1"/>
  <c r="G279" i="141" s="1"/>
  <c r="G280" i="141" s="1"/>
  <c r="G281" i="141" s="1"/>
  <c r="G282" i="141" s="1"/>
  <c r="G283" i="141" s="1"/>
  <c r="G284" i="141" s="1"/>
  <c r="G285" i="141" s="1"/>
  <c r="G286" i="141" s="1"/>
  <c r="G287" i="141" s="1"/>
  <c r="G288" i="141" s="1"/>
  <c r="G289" i="141" s="1"/>
  <c r="G290" i="141" s="1"/>
  <c r="G291" i="141" s="1"/>
  <c r="G292" i="141" s="1"/>
  <c r="G293" i="141" s="1"/>
  <c r="G294" i="141" s="1"/>
  <c r="G295" i="141" s="1"/>
  <c r="G296" i="141" s="1"/>
  <c r="G297" i="141" s="1"/>
  <c r="G298" i="141" s="1"/>
  <c r="G299" i="141" s="1"/>
  <c r="G300" i="141" s="1"/>
  <c r="G301" i="141" s="1"/>
  <c r="G302" i="141" s="1"/>
  <c r="G303" i="141" s="1"/>
  <c r="G304" i="141" s="1"/>
  <c r="G305" i="141" s="1"/>
  <c r="G306" i="141" s="1"/>
  <c r="G307" i="141" s="1"/>
  <c r="G308" i="141" s="1"/>
  <c r="G309" i="141" s="1"/>
  <c r="G310" i="141" s="1"/>
  <c r="G311" i="141" s="1"/>
  <c r="G312" i="141" s="1"/>
  <c r="G127" i="138"/>
  <c r="G128" i="138" s="1"/>
  <c r="G639" i="120"/>
  <c r="G640" i="120" s="1"/>
  <c r="G641" i="120" s="1"/>
  <c r="G642" i="120" s="1"/>
  <c r="G643" i="120" s="1"/>
  <c r="G644" i="120" s="1"/>
  <c r="G645" i="120" s="1"/>
  <c r="G646" i="120" s="1"/>
  <c r="G647" i="120" s="1"/>
  <c r="G648" i="120" s="1"/>
  <c r="G649" i="120" s="1"/>
  <c r="G650" i="120" s="1"/>
  <c r="G651" i="120" s="1"/>
  <c r="G652" i="120" s="1"/>
  <c r="G653" i="120" s="1"/>
  <c r="G654" i="120" s="1"/>
  <c r="G655" i="120" s="1"/>
  <c r="G656" i="120" s="1"/>
  <c r="G657" i="120" s="1"/>
  <c r="G658" i="120" s="1"/>
  <c r="G659" i="120" s="1"/>
  <c r="G660" i="120" s="1"/>
  <c r="G661" i="120" s="1"/>
  <c r="G662" i="120" s="1"/>
  <c r="G663" i="120" s="1"/>
  <c r="G664" i="120" s="1"/>
  <c r="G665" i="120" s="1"/>
  <c r="G666" i="120" s="1"/>
  <c r="G667" i="120" s="1"/>
  <c r="G668" i="120" s="1"/>
  <c r="G669" i="120" s="1"/>
  <c r="G670" i="120" s="1"/>
  <c r="G671" i="120" s="1"/>
  <c r="G672" i="120" s="1"/>
  <c r="G673" i="120" s="1"/>
  <c r="G674" i="120" s="1"/>
  <c r="G675" i="120" s="1"/>
  <c r="G676" i="120" s="1"/>
  <c r="G677" i="120" s="1"/>
  <c r="G678" i="120" s="1"/>
  <c r="G679" i="120" s="1"/>
  <c r="G680" i="120" s="1"/>
  <c r="G681" i="120" s="1"/>
  <c r="G682" i="120" s="1"/>
  <c r="G683" i="120" s="1"/>
  <c r="G684" i="120" s="1"/>
  <c r="G685" i="120" s="1"/>
  <c r="G686" i="120" s="1"/>
  <c r="G687" i="120" s="1"/>
  <c r="G688" i="120" s="1"/>
  <c r="G689" i="120" s="1"/>
  <c r="G690" i="120" s="1"/>
  <c r="G691" i="120" s="1"/>
  <c r="G692" i="120" s="1"/>
  <c r="M49" i="102"/>
  <c r="E38" i="111" l="1"/>
  <c r="AH38" i="111" s="1"/>
  <c r="G313" i="141"/>
  <c r="G314" i="141" s="1"/>
  <c r="G315" i="141" s="1"/>
  <c r="G316" i="141" s="1"/>
  <c r="G317" i="141" s="1"/>
  <c r="G318" i="141" s="1"/>
  <c r="G319" i="141" s="1"/>
  <c r="G320" i="141" s="1"/>
  <c r="G321" i="141" s="1"/>
  <c r="G322" i="141" s="1"/>
  <c r="G129" i="138"/>
  <c r="G693" i="120"/>
  <c r="G694" i="120" s="1"/>
  <c r="G695" i="120" s="1"/>
  <c r="G696" i="120" s="1"/>
  <c r="G697" i="120" s="1"/>
  <c r="G698" i="120" s="1"/>
  <c r="G699" i="120" s="1"/>
  <c r="G700" i="120" s="1"/>
  <c r="G701" i="120" s="1"/>
  <c r="G702" i="120" s="1"/>
  <c r="L509" i="40"/>
  <c r="G130" i="138" l="1"/>
  <c r="G131" i="138" s="1"/>
  <c r="G132" i="138" s="1"/>
  <c r="G133" i="138" s="1"/>
  <c r="G134" i="138" s="1"/>
  <c r="G703" i="120"/>
  <c r="G704" i="120" s="1"/>
  <c r="G705" i="120" s="1"/>
  <c r="G111" i="112"/>
  <c r="G112" i="112" s="1"/>
  <c r="G113" i="112" s="1"/>
  <c r="G114" i="112" s="1"/>
  <c r="G115" i="112" s="1"/>
  <c r="G116" i="112" s="1"/>
  <c r="G117" i="112" s="1"/>
  <c r="G118" i="112" s="1"/>
  <c r="G119" i="112" s="1"/>
  <c r="G120" i="112" s="1"/>
  <c r="G121" i="112" s="1"/>
  <c r="G122" i="112" s="1"/>
  <c r="G123" i="112" s="1"/>
  <c r="G124" i="112" s="1"/>
  <c r="G125" i="112" s="1"/>
  <c r="G126" i="112" s="1"/>
  <c r="G127" i="112" s="1"/>
  <c r="G128" i="112" s="1"/>
  <c r="G129" i="112" s="1"/>
  <c r="G130" i="112" s="1"/>
  <c r="G6" i="108"/>
  <c r="G135" i="138" l="1"/>
  <c r="G136" i="138" s="1"/>
  <c r="G137" i="138" s="1"/>
  <c r="G138" i="138" s="1"/>
  <c r="G139" i="138" s="1"/>
  <c r="G140" i="138" s="1"/>
  <c r="G141" i="138" s="1"/>
  <c r="G142" i="138" s="1"/>
  <c r="G143" i="138" s="1"/>
  <c r="G144" i="138" s="1"/>
  <c r="G145" i="138" s="1"/>
  <c r="G146" i="138" s="1"/>
  <c r="G147" i="138" s="1"/>
  <c r="G148" i="138" s="1"/>
  <c r="G149" i="138" s="1"/>
  <c r="G706" i="120"/>
  <c r="G707" i="120" s="1"/>
  <c r="G708" i="120" s="1"/>
  <c r="G709" i="120" s="1"/>
  <c r="G710" i="120" s="1"/>
  <c r="G711" i="120" s="1"/>
  <c r="G712" i="120" s="1"/>
  <c r="G713" i="120" s="1"/>
  <c r="G714" i="120" s="1"/>
  <c r="G7" i="108"/>
  <c r="G8" i="108" s="1"/>
  <c r="G9" i="108" s="1"/>
  <c r="G10" i="108" s="1"/>
  <c r="G11" i="108" s="1"/>
  <c r="G12" i="108" s="1"/>
  <c r="G13" i="108" s="1"/>
  <c r="G14" i="108" s="1"/>
  <c r="G15" i="108" s="1"/>
  <c r="O475" i="40"/>
  <c r="G150" i="138" l="1"/>
  <c r="G151" i="138" s="1"/>
  <c r="G152" i="138" s="1"/>
  <c r="G153" i="138" s="1"/>
  <c r="G154" i="138" s="1"/>
  <c r="G155" i="138" s="1"/>
  <c r="G156" i="138" s="1"/>
  <c r="G157" i="138" s="1"/>
  <c r="G158" i="138" s="1"/>
  <c r="G159" i="138" s="1"/>
  <c r="G160" i="138" s="1"/>
  <c r="G161" i="138" s="1"/>
  <c r="G162" i="138" s="1"/>
  <c r="G163" i="138" s="1"/>
  <c r="G164" i="138" s="1"/>
  <c r="G165" i="138" s="1"/>
  <c r="G166" i="138" s="1"/>
  <c r="G167" i="138" s="1"/>
  <c r="G168" i="138" s="1"/>
  <c r="G169" i="138" s="1"/>
  <c r="G170" i="138" s="1"/>
  <c r="G171" i="138" s="1"/>
  <c r="G172" i="138" s="1"/>
  <c r="G173" i="138" s="1"/>
  <c r="G174" i="138" s="1"/>
  <c r="G175" i="138" s="1"/>
  <c r="G176" i="138" s="1"/>
  <c r="G177" i="138" s="1"/>
  <c r="G178" i="138" s="1"/>
  <c r="G179" i="138" s="1"/>
  <c r="G180" i="138" s="1"/>
  <c r="G181" i="138" s="1"/>
  <c r="G182" i="138" s="1"/>
  <c r="G183" i="138" s="1"/>
  <c r="G184" i="138" s="1"/>
  <c r="G185" i="138" s="1"/>
  <c r="G186" i="138" s="1"/>
  <c r="G187" i="138" s="1"/>
  <c r="G188" i="138" s="1"/>
  <c r="G189" i="138" s="1"/>
  <c r="G190" i="138" s="1"/>
  <c r="G191" i="138" s="1"/>
  <c r="G192" i="138" s="1"/>
  <c r="G193" i="138" s="1"/>
  <c r="G194" i="138" s="1"/>
  <c r="G195" i="138" s="1"/>
  <c r="G196" i="138" s="1"/>
  <c r="G197" i="138" s="1"/>
  <c r="G198" i="138" s="1"/>
  <c r="G199" i="138" s="1"/>
  <c r="G200" i="138" s="1"/>
  <c r="G201" i="138" s="1"/>
  <c r="G202" i="138" s="1"/>
  <c r="G203" i="138" s="1"/>
  <c r="G204" i="138" s="1"/>
  <c r="G205" i="138" s="1"/>
  <c r="G206" i="138" s="1"/>
  <c r="G207" i="138" s="1"/>
  <c r="G208" i="138" s="1"/>
  <c r="G209" i="138" s="1"/>
  <c r="G210" i="138" s="1"/>
  <c r="G211" i="138" s="1"/>
  <c r="G212" i="138" s="1"/>
  <c r="G213" i="138" s="1"/>
  <c r="G214" i="138" s="1"/>
  <c r="G215" i="138" s="1"/>
  <c r="G216" i="138" s="1"/>
  <c r="G217" i="138" s="1"/>
  <c r="G218" i="138" s="1"/>
  <c r="G219" i="138" s="1"/>
  <c r="G220" i="138" s="1"/>
  <c r="G221" i="138" s="1"/>
  <c r="G222" i="138" s="1"/>
  <c r="G223" i="138" s="1"/>
  <c r="G224" i="138" s="1"/>
  <c r="G225" i="138" s="1"/>
  <c r="G226" i="138" s="1"/>
  <c r="G227" i="138" s="1"/>
  <c r="G228" i="138" s="1"/>
  <c r="G229" i="138" s="1"/>
  <c r="G230" i="138" s="1"/>
  <c r="G231" i="138" s="1"/>
  <c r="G232" i="138" s="1"/>
  <c r="G233" i="138" s="1"/>
  <c r="G234" i="138" s="1"/>
  <c r="G235" i="138" s="1"/>
  <c r="G236" i="138" s="1"/>
  <c r="G237" i="138" s="1"/>
  <c r="G238" i="138" s="1"/>
  <c r="G239" i="138" s="1"/>
  <c r="G240" i="138" s="1"/>
  <c r="G241" i="138" s="1"/>
  <c r="G242" i="138" s="1"/>
  <c r="G243" i="138" s="1"/>
  <c r="G244" i="138" s="1"/>
  <c r="G245" i="138" s="1"/>
  <c r="G246" i="138" s="1"/>
  <c r="G247" i="138" s="1"/>
  <c r="G248" i="138" s="1"/>
  <c r="G249" i="138" s="1"/>
  <c r="G250" i="138" s="1"/>
  <c r="G251" i="138" s="1"/>
  <c r="G252" i="138" s="1"/>
  <c r="G253" i="138" s="1"/>
  <c r="G254" i="138" s="1"/>
  <c r="G255" i="138" s="1"/>
  <c r="G256" i="138" s="1"/>
  <c r="G257" i="138" s="1"/>
  <c r="G258" i="138" s="1"/>
  <c r="G259" i="138" s="1"/>
  <c r="G260" i="138" s="1"/>
  <c r="G261" i="138" s="1"/>
  <c r="G262" i="138" s="1"/>
  <c r="G263" i="138" s="1"/>
  <c r="G264" i="138" s="1"/>
  <c r="G265" i="138" s="1"/>
  <c r="G266" i="138" s="1"/>
  <c r="G267" i="138" s="1"/>
  <c r="G268" i="138" s="1"/>
  <c r="G269" i="138" s="1"/>
  <c r="G270" i="138" s="1"/>
  <c r="G271" i="138" s="1"/>
  <c r="G272" i="138" s="1"/>
  <c r="G273" i="138" s="1"/>
  <c r="G274" i="138" s="1"/>
  <c r="G275" i="138" s="1"/>
  <c r="G276" i="138" s="1"/>
  <c r="G277" i="138" s="1"/>
  <c r="G278" i="138" s="1"/>
  <c r="G279" i="138" s="1"/>
  <c r="G280" i="138" s="1"/>
  <c r="G281" i="138" s="1"/>
  <c r="G282" i="138" s="1"/>
  <c r="G283" i="138" s="1"/>
  <c r="G284" i="138" s="1"/>
  <c r="G285" i="138" s="1"/>
  <c r="G286" i="138" s="1"/>
  <c r="G287" i="138" s="1"/>
  <c r="G288" i="138" s="1"/>
  <c r="G289" i="138" s="1"/>
  <c r="G290" i="138" s="1"/>
  <c r="G291" i="138" s="1"/>
  <c r="G292" i="138" s="1"/>
  <c r="G293" i="138" s="1"/>
  <c r="G294" i="138" s="1"/>
  <c r="G295" i="138" s="1"/>
  <c r="G296" i="138" s="1"/>
  <c r="G297" i="138" s="1"/>
  <c r="G298" i="138" s="1"/>
  <c r="G299" i="138" s="1"/>
  <c r="G300" i="138" s="1"/>
  <c r="G301" i="138" s="1"/>
  <c r="G302" i="138" s="1"/>
  <c r="G303" i="138" s="1"/>
  <c r="G304" i="138" s="1"/>
  <c r="G305" i="138" s="1"/>
  <c r="G306" i="138" s="1"/>
  <c r="G307" i="138" s="1"/>
  <c r="G308" i="138" s="1"/>
  <c r="G309" i="138" s="1"/>
  <c r="G310" i="138" s="1"/>
  <c r="G311" i="138" s="1"/>
  <c r="G715" i="120"/>
  <c r="G716" i="120" s="1"/>
  <c r="G16" i="108"/>
  <c r="N34" i="102"/>
  <c r="E35" i="111" l="1"/>
  <c r="AH35" i="111" s="1"/>
  <c r="G312" i="138"/>
  <c r="G717" i="120"/>
  <c r="G718" i="120" s="1"/>
  <c r="G719" i="120" s="1"/>
  <c r="G720" i="120" s="1"/>
  <c r="G721" i="120" s="1"/>
  <c r="G722" i="120" s="1"/>
  <c r="G723" i="120" s="1"/>
  <c r="G724" i="120" s="1"/>
  <c r="G725" i="120" s="1"/>
  <c r="G726" i="120" s="1"/>
  <c r="G727" i="120" s="1"/>
  <c r="G728" i="120" s="1"/>
  <c r="G17" i="108"/>
  <c r="G18" i="108" s="1"/>
  <c r="G19" i="108" s="1"/>
  <c r="G20" i="108" s="1"/>
  <c r="G21" i="108" s="1"/>
  <c r="G22" i="108" s="1"/>
  <c r="G23" i="108" s="1"/>
  <c r="G24" i="108" s="1"/>
  <c r="G25" i="108" s="1"/>
  <c r="G26" i="108" s="1"/>
  <c r="G27" i="108" s="1"/>
  <c r="G28" i="108" s="1"/>
  <c r="G29" i="108" s="1"/>
  <c r="G30" i="108" s="1"/>
  <c r="G31" i="108" s="1"/>
  <c r="G32" i="108" s="1"/>
  <c r="G33" i="108" s="1"/>
  <c r="G34" i="108" s="1"/>
  <c r="G35" i="108" s="1"/>
  <c r="N366" i="34"/>
  <c r="G729" i="120" l="1"/>
  <c r="G730" i="120" s="1"/>
  <c r="G731" i="120" s="1"/>
  <c r="G732" i="120" s="1"/>
  <c r="G733" i="120" s="1"/>
  <c r="G734" i="120" s="1"/>
  <c r="G735" i="120" s="1"/>
  <c r="G36" i="108"/>
  <c r="G7" i="44"/>
  <c r="G736" i="120" l="1"/>
  <c r="G737" i="120" s="1"/>
  <c r="G738" i="120" s="1"/>
  <c r="G739" i="120" s="1"/>
  <c r="G740" i="120" s="1"/>
  <c r="G741" i="120" s="1"/>
  <c r="G37" i="108"/>
  <c r="G38" i="108" s="1"/>
  <c r="G39" i="108" s="1"/>
  <c r="G40" i="108" s="1"/>
  <c r="O394" i="64"/>
  <c r="G742" i="120" l="1"/>
  <c r="G743" i="120" s="1"/>
  <c r="G744" i="120" s="1"/>
  <c r="G745" i="120" s="1"/>
  <c r="G746" i="120" s="1"/>
  <c r="G747" i="120" s="1"/>
  <c r="G748" i="120" s="1"/>
  <c r="G749" i="120" s="1"/>
  <c r="G750" i="120" s="1"/>
  <c r="G751" i="120" s="1"/>
  <c r="G752" i="120" s="1"/>
  <c r="G753" i="120" s="1"/>
  <c r="G754" i="120" s="1"/>
  <c r="G755" i="120" s="1"/>
  <c r="G756" i="120" s="1"/>
  <c r="G757" i="120" s="1"/>
  <c r="G758" i="120" s="1"/>
  <c r="G759" i="120" s="1"/>
  <c r="G760" i="120" s="1"/>
  <c r="G761" i="120" s="1"/>
  <c r="G762" i="120" s="1"/>
  <c r="G763" i="120" s="1"/>
  <c r="G764" i="120" s="1"/>
  <c r="G765" i="120" s="1"/>
  <c r="G766" i="120" s="1"/>
  <c r="G767" i="120" s="1"/>
  <c r="G768" i="120" s="1"/>
  <c r="G769" i="120" s="1"/>
  <c r="G770" i="120" s="1"/>
  <c r="G771" i="120" s="1"/>
  <c r="G772" i="120" s="1"/>
  <c r="G773" i="120" s="1"/>
  <c r="G774" i="120" s="1"/>
  <c r="G775" i="120" s="1"/>
  <c r="G776" i="120" s="1"/>
  <c r="G777" i="120" s="1"/>
  <c r="G778" i="120" s="1"/>
  <c r="G779" i="120" s="1"/>
  <c r="G780" i="120" s="1"/>
  <c r="G781" i="120" s="1"/>
  <c r="G782" i="120" s="1"/>
  <c r="G783" i="120" s="1"/>
  <c r="G784" i="120" s="1"/>
  <c r="G785" i="120" s="1"/>
  <c r="G786" i="120" s="1"/>
  <c r="G787" i="120" s="1"/>
  <c r="G788" i="120" s="1"/>
  <c r="G789" i="120" s="1"/>
  <c r="G790" i="120" s="1"/>
  <c r="G791" i="120" s="1"/>
  <c r="G792" i="120" s="1"/>
  <c r="G793" i="120" s="1"/>
  <c r="G794" i="120" s="1"/>
  <c r="G795" i="120" s="1"/>
  <c r="G796" i="120" s="1"/>
  <c r="G797" i="120" s="1"/>
  <c r="G798" i="120" s="1"/>
  <c r="G799" i="120" s="1"/>
  <c r="G800" i="120" s="1"/>
  <c r="G801" i="120" s="1"/>
  <c r="G802" i="120" s="1"/>
  <c r="G803" i="120" s="1"/>
  <c r="G804" i="120" s="1"/>
  <c r="G805" i="120" s="1"/>
  <c r="G806" i="120" s="1"/>
  <c r="G807" i="120" s="1"/>
  <c r="G808" i="120" s="1"/>
  <c r="G809" i="120" s="1"/>
  <c r="G810" i="120" s="1"/>
  <c r="G811" i="120" s="1"/>
  <c r="G812" i="120" s="1"/>
  <c r="G813" i="120" s="1"/>
  <c r="G814" i="120" s="1"/>
  <c r="G815" i="120" s="1"/>
  <c r="G816" i="120" s="1"/>
  <c r="G817" i="120" s="1"/>
  <c r="G818" i="120" s="1"/>
  <c r="G819" i="120" s="1"/>
  <c r="G820" i="120" s="1"/>
  <c r="G821" i="120" s="1"/>
  <c r="G822" i="120" s="1"/>
  <c r="G823" i="120" s="1"/>
  <c r="G824" i="120" s="1"/>
  <c r="G825" i="120" s="1"/>
  <c r="G826" i="120" s="1"/>
  <c r="G827" i="120" s="1"/>
  <c r="G828" i="120" s="1"/>
  <c r="G829" i="120" s="1"/>
  <c r="G830" i="120" s="1"/>
  <c r="G831" i="120" s="1"/>
  <c r="G832" i="120" s="1"/>
  <c r="G833" i="120" s="1"/>
  <c r="G834" i="120" s="1"/>
  <c r="G835" i="120" s="1"/>
  <c r="G836" i="120" s="1"/>
  <c r="G837" i="120" s="1"/>
  <c r="G838" i="120" s="1"/>
  <c r="G839" i="120" s="1"/>
  <c r="G840" i="120" s="1"/>
  <c r="G841" i="120" s="1"/>
  <c r="G842" i="120" s="1"/>
  <c r="G843" i="120" s="1"/>
  <c r="G844" i="120" s="1"/>
  <c r="G845" i="120" s="1"/>
  <c r="G846" i="120" s="1"/>
  <c r="G847" i="120" s="1"/>
  <c r="G848" i="120" s="1"/>
  <c r="G849" i="120" s="1"/>
  <c r="G850" i="120" s="1"/>
  <c r="G851" i="120" s="1"/>
  <c r="G852" i="120" s="1"/>
  <c r="G853" i="120" s="1"/>
  <c r="G854" i="120" s="1"/>
  <c r="G855" i="120" s="1"/>
  <c r="G856" i="120" s="1"/>
  <c r="G857" i="120" s="1"/>
  <c r="G858" i="120" s="1"/>
  <c r="G859" i="120" s="1"/>
  <c r="G860" i="120" s="1"/>
  <c r="G861" i="120" s="1"/>
  <c r="G862" i="120" s="1"/>
  <c r="G863" i="120" s="1"/>
  <c r="G864" i="120" s="1"/>
  <c r="G865" i="120" s="1"/>
  <c r="G866" i="120" s="1"/>
  <c r="G867" i="120" s="1"/>
  <c r="G868" i="120" s="1"/>
  <c r="G869" i="120" s="1"/>
  <c r="G870" i="120" s="1"/>
  <c r="G871" i="120" s="1"/>
  <c r="G872" i="120" s="1"/>
  <c r="G873" i="120" s="1"/>
  <c r="G874" i="120" s="1"/>
  <c r="G875" i="120" s="1"/>
  <c r="G876" i="120" s="1"/>
  <c r="G877" i="120" s="1"/>
  <c r="G878" i="120" s="1"/>
  <c r="G879" i="120" s="1"/>
  <c r="G880" i="120" s="1"/>
  <c r="G881" i="120" s="1"/>
  <c r="G882" i="120" s="1"/>
  <c r="G883" i="120" s="1"/>
  <c r="G884" i="120" s="1"/>
  <c r="G885" i="120" s="1"/>
  <c r="G886" i="120" s="1"/>
  <c r="G887" i="120" s="1"/>
  <c r="G888" i="120" s="1"/>
  <c r="G889" i="120" s="1"/>
  <c r="G890" i="120" s="1"/>
  <c r="G891" i="120" s="1"/>
  <c r="G892" i="120" s="1"/>
  <c r="G893" i="120" s="1"/>
  <c r="G894" i="120" s="1"/>
  <c r="G895" i="120" s="1"/>
  <c r="G896" i="120" s="1"/>
  <c r="G897" i="120" s="1"/>
  <c r="G898" i="120" s="1"/>
  <c r="G899" i="120" s="1"/>
  <c r="G900" i="120" s="1"/>
  <c r="G901" i="120" s="1"/>
  <c r="G902" i="120" s="1"/>
  <c r="G903" i="120" s="1"/>
  <c r="G904" i="120" s="1"/>
  <c r="G905" i="120" s="1"/>
  <c r="G906" i="120" s="1"/>
  <c r="G907" i="120" s="1"/>
  <c r="G908" i="120" s="1"/>
  <c r="G909" i="120" s="1"/>
  <c r="G910" i="120" s="1"/>
  <c r="G911" i="120" s="1"/>
  <c r="G912" i="120" s="1"/>
  <c r="G913" i="120" s="1"/>
  <c r="G914" i="120" s="1"/>
  <c r="G915" i="120" s="1"/>
  <c r="G916" i="120" s="1"/>
  <c r="G917" i="120" s="1"/>
  <c r="G918" i="120" s="1"/>
  <c r="G919" i="120" s="1"/>
  <c r="G920" i="120" s="1"/>
  <c r="G921" i="120" s="1"/>
  <c r="G922" i="120" s="1"/>
  <c r="G923" i="120" s="1"/>
  <c r="G924" i="120" s="1"/>
  <c r="G925" i="120" s="1"/>
  <c r="G926" i="120" s="1"/>
  <c r="G927" i="120" s="1"/>
  <c r="G928" i="120" s="1"/>
  <c r="G929" i="120" s="1"/>
  <c r="G930" i="120" s="1"/>
  <c r="G931" i="120" s="1"/>
  <c r="G932" i="120" s="1"/>
  <c r="G933" i="120" s="1"/>
  <c r="G934" i="120" s="1"/>
  <c r="G935" i="120" s="1"/>
  <c r="G936" i="120" s="1"/>
  <c r="G937" i="120" s="1"/>
  <c r="G938" i="120" s="1"/>
  <c r="G939" i="120" s="1"/>
  <c r="G940" i="120" s="1"/>
  <c r="G941" i="120" s="1"/>
  <c r="G942" i="120" s="1"/>
  <c r="G943" i="120" s="1"/>
  <c r="G944" i="120" s="1"/>
  <c r="G945" i="120" s="1"/>
  <c r="G946" i="120" s="1"/>
  <c r="G947" i="120" s="1"/>
  <c r="G948" i="120" s="1"/>
  <c r="G949" i="120" s="1"/>
  <c r="G950" i="120" s="1"/>
  <c r="G951" i="120" s="1"/>
  <c r="G952" i="120" s="1"/>
  <c r="G953" i="120" s="1"/>
  <c r="G954" i="120" s="1"/>
  <c r="G955" i="120" s="1"/>
  <c r="G956" i="120" s="1"/>
  <c r="G957" i="120" s="1"/>
  <c r="G958" i="120" s="1"/>
  <c r="G959" i="120" s="1"/>
  <c r="G960" i="120" s="1"/>
  <c r="G961" i="120" s="1"/>
  <c r="G962" i="120" s="1"/>
  <c r="G963" i="120" s="1"/>
  <c r="G964" i="120" s="1"/>
  <c r="G965" i="120" s="1"/>
  <c r="G966" i="120" s="1"/>
  <c r="G967" i="120" s="1"/>
  <c r="G968" i="120" s="1"/>
  <c r="G969" i="120" s="1"/>
  <c r="G970" i="120" s="1"/>
  <c r="G971" i="120" s="1"/>
  <c r="G972" i="120" s="1"/>
  <c r="G973" i="120" s="1"/>
  <c r="G974" i="120" s="1"/>
  <c r="G975" i="120" s="1"/>
  <c r="G976" i="120" s="1"/>
  <c r="G977" i="120" s="1"/>
  <c r="G978" i="120" s="1"/>
  <c r="G979" i="120" s="1"/>
  <c r="G980" i="120" s="1"/>
  <c r="G981" i="120" s="1"/>
  <c r="G982" i="120" s="1"/>
  <c r="G983" i="120" s="1"/>
  <c r="G984" i="120" s="1"/>
  <c r="G985" i="120" s="1"/>
  <c r="G986" i="120" s="1"/>
  <c r="G987" i="120" s="1"/>
  <c r="G988" i="120" s="1"/>
  <c r="G989" i="120" s="1"/>
  <c r="G990" i="120" s="1"/>
  <c r="G991" i="120" s="1"/>
  <c r="G992" i="120" s="1"/>
  <c r="G993" i="120" s="1"/>
  <c r="G994" i="120" s="1"/>
  <c r="G995" i="120" s="1"/>
  <c r="G996" i="120" s="1"/>
  <c r="G997" i="120" s="1"/>
  <c r="G998" i="120" s="1"/>
  <c r="G999" i="120" s="1"/>
  <c r="G1000" i="120" s="1"/>
  <c r="G1001" i="120" s="1"/>
  <c r="G1002" i="120" s="1"/>
  <c r="G1003" i="120" s="1"/>
  <c r="G1004" i="120" s="1"/>
  <c r="G1005" i="120" s="1"/>
  <c r="G1006" i="120" s="1"/>
  <c r="G1007" i="120" s="1"/>
  <c r="G1008" i="120" s="1"/>
  <c r="G41" i="108"/>
  <c r="G42" i="108" s="1"/>
  <c r="G43" i="108" s="1"/>
  <c r="G44" i="108" s="1"/>
  <c r="G45" i="108" s="1"/>
  <c r="G46" i="108" s="1"/>
  <c r="G47" i="108" s="1"/>
  <c r="G48" i="108" s="1"/>
  <c r="G49" i="108" s="1"/>
  <c r="G50" i="108" s="1"/>
  <c r="G51" i="108" s="1"/>
  <c r="G52" i="108" s="1"/>
  <c r="G53" i="108" s="1"/>
  <c r="G54" i="108" s="1"/>
  <c r="G55" i="108" s="1"/>
  <c r="G56" i="108" s="1"/>
  <c r="G57" i="108" s="1"/>
  <c r="G58" i="108" s="1"/>
  <c r="G59" i="108" s="1"/>
  <c r="G60" i="108" s="1"/>
  <c r="G61" i="108" s="1"/>
  <c r="G62" i="108" s="1"/>
  <c r="G63" i="108" s="1"/>
  <c r="G64" i="108" s="1"/>
  <c r="G65" i="108" s="1"/>
  <c r="G66" i="108" s="1"/>
  <c r="G67" i="108" s="1"/>
  <c r="G68" i="108" s="1"/>
  <c r="G69" i="108" s="1"/>
  <c r="K368" i="15"/>
  <c r="E18" i="111" l="1"/>
  <c r="AH18" i="111" s="1"/>
  <c r="G1009" i="120"/>
  <c r="G1010" i="120" s="1"/>
  <c r="G1011" i="120" s="1"/>
  <c r="G1012" i="120" s="1"/>
  <c r="G1013" i="120" s="1"/>
  <c r="G1014" i="120" s="1"/>
  <c r="G1015" i="120" s="1"/>
  <c r="G70" i="108"/>
  <c r="G71" i="108" s="1"/>
  <c r="G72" i="108" s="1"/>
  <c r="G73" i="108" s="1"/>
  <c r="G74" i="108" s="1"/>
  <c r="J402" i="44"/>
  <c r="G7" i="103"/>
  <c r="G75" i="108" l="1"/>
  <c r="G76" i="108" s="1"/>
  <c r="G77" i="108" s="1"/>
  <c r="G78" i="108" s="1"/>
  <c r="G79" i="108" s="1"/>
  <c r="G80" i="108" s="1"/>
  <c r="K367" i="25"/>
  <c r="G81" i="108" l="1"/>
  <c r="G82" i="108" s="1"/>
  <c r="G83" i="108" s="1"/>
  <c r="L228" i="75"/>
  <c r="G84" i="108" l="1"/>
  <c r="G85" i="108" s="1"/>
  <c r="G86" i="108" s="1"/>
  <c r="G87" i="108" s="1"/>
  <c r="G88" i="108" s="1"/>
  <c r="G89" i="108" s="1"/>
  <c r="G90" i="108" s="1"/>
  <c r="G91" i="108" s="1"/>
  <c r="G92" i="108" s="1"/>
  <c r="G93" i="108" s="1"/>
  <c r="G94" i="108" s="1"/>
  <c r="G95" i="108" s="1"/>
  <c r="G96" i="108" s="1"/>
  <c r="G97" i="108" s="1"/>
  <c r="G98" i="108" s="1"/>
  <c r="G99" i="108" s="1"/>
  <c r="G100" i="108" s="1"/>
  <c r="G101" i="108" s="1"/>
  <c r="G102" i="108" s="1"/>
  <c r="G103" i="108" s="1"/>
  <c r="G104" i="108" s="1"/>
  <c r="G105" i="108" s="1"/>
  <c r="G106" i="108" s="1"/>
  <c r="G107" i="108" s="1"/>
  <c r="G108" i="108" s="1"/>
  <c r="G109" i="108" s="1"/>
  <c r="G110" i="108" s="1"/>
  <c r="G111" i="108" s="1"/>
  <c r="G112" i="108" s="1"/>
  <c r="G113" i="108" s="1"/>
  <c r="G114" i="108" s="1"/>
  <c r="G115" i="108" s="1"/>
  <c r="G116" i="108" s="1"/>
  <c r="G117" i="108" s="1"/>
  <c r="G118" i="108" s="1"/>
  <c r="G119" i="108" s="1"/>
  <c r="G120" i="108" s="1"/>
  <c r="G121" i="108" s="1"/>
  <c r="G122" i="108" s="1"/>
  <c r="G123" i="108" s="1"/>
  <c r="G124" i="108" s="1"/>
  <c r="G125" i="108" s="1"/>
  <c r="G126" i="108" s="1"/>
  <c r="G127" i="108" s="1"/>
  <c r="G128" i="108" l="1"/>
  <c r="G129" i="108" s="1"/>
  <c r="G130" i="108" s="1"/>
  <c r="G131" i="108" s="1"/>
  <c r="G132" i="108" s="1"/>
  <c r="G133" i="108" s="1"/>
  <c r="G134" i="108" s="1"/>
  <c r="G135" i="108" s="1"/>
  <c r="G136" i="108" s="1"/>
  <c r="G137" i="108" s="1"/>
  <c r="G138" i="108" s="1"/>
  <c r="G139" i="108" s="1"/>
  <c r="G140" i="108" s="1"/>
  <c r="G141" i="108" s="1"/>
  <c r="G142" i="108" s="1"/>
  <c r="G143" i="108" s="1"/>
  <c r="G144" i="108" s="1"/>
  <c r="G145" i="108" s="1"/>
  <c r="G146" i="108" s="1"/>
  <c r="G147" i="108" s="1"/>
  <c r="G148" i="108" s="1"/>
  <c r="G149" i="108" s="1"/>
  <c r="G150" i="108" s="1"/>
  <c r="G151" i="108" s="1"/>
  <c r="G152" i="108" s="1"/>
  <c r="G8" i="103"/>
  <c r="G9" i="103" s="1"/>
  <c r="G10" i="103" s="1"/>
  <c r="G11" i="103" s="1"/>
  <c r="G12" i="103" s="1"/>
  <c r="G13" i="103" s="1"/>
  <c r="G14" i="103" s="1"/>
  <c r="G15" i="103" s="1"/>
  <c r="G16" i="103" s="1"/>
  <c r="G7" i="91"/>
  <c r="G153" i="108" l="1"/>
  <c r="G154" i="108" s="1"/>
  <c r="G155" i="108" s="1"/>
  <c r="G17" i="103"/>
  <c r="G18" i="103" s="1"/>
  <c r="G19" i="103" s="1"/>
  <c r="G20" i="103" s="1"/>
  <c r="G21" i="103" s="1"/>
  <c r="G22" i="103" s="1"/>
  <c r="G23" i="103" s="1"/>
  <c r="G24" i="103" s="1"/>
  <c r="G25" i="103" s="1"/>
  <c r="G26" i="103" s="1"/>
  <c r="G27" i="103" s="1"/>
  <c r="G28" i="103" s="1"/>
  <c r="G29" i="103" s="1"/>
  <c r="G30" i="103" s="1"/>
  <c r="G31" i="103" s="1"/>
  <c r="G32" i="103" s="1"/>
  <c r="G33" i="103" s="1"/>
  <c r="G34" i="103" s="1"/>
  <c r="G35" i="103" s="1"/>
  <c r="G36" i="103" s="1"/>
  <c r="G7" i="102"/>
  <c r="G8" i="102" s="1"/>
  <c r="G9" i="102" s="1"/>
  <c r="G10" i="102" s="1"/>
  <c r="G11" i="102" s="1"/>
  <c r="G12" i="102" s="1"/>
  <c r="G13" i="102" s="1"/>
  <c r="G14" i="102" s="1"/>
  <c r="G15" i="102" s="1"/>
  <c r="G16" i="102" s="1"/>
  <c r="G17" i="102" s="1"/>
  <c r="G18" i="102" s="1"/>
  <c r="G19" i="102" s="1"/>
  <c r="G20" i="102" s="1"/>
  <c r="G21" i="102" s="1"/>
  <c r="G22" i="102" s="1"/>
  <c r="G23" i="102" s="1"/>
  <c r="G24" i="102" s="1"/>
  <c r="G156" i="108" l="1"/>
  <c r="G157" i="108" s="1"/>
  <c r="G158" i="108" s="1"/>
  <c r="G37" i="103"/>
  <c r="G38" i="103" s="1"/>
  <c r="G39" i="103" s="1"/>
  <c r="G25" i="102"/>
  <c r="G26" i="102" s="1"/>
  <c r="G27" i="102" s="1"/>
  <c r="G28" i="102" s="1"/>
  <c r="G29" i="102" s="1"/>
  <c r="G30" i="102" s="1"/>
  <c r="G31" i="102" s="1"/>
  <c r="G32" i="102" s="1"/>
  <c r="G33" i="102" s="1"/>
  <c r="G34" i="102" s="1"/>
  <c r="G35" i="102" s="1"/>
  <c r="G36" i="102" s="1"/>
  <c r="G37" i="102" s="1"/>
  <c r="G38" i="102" s="1"/>
  <c r="G159" i="108" l="1"/>
  <c r="G160" i="108" s="1"/>
  <c r="G161" i="108" s="1"/>
  <c r="G162" i="108" s="1"/>
  <c r="G163" i="108" s="1"/>
  <c r="G164" i="108" s="1"/>
  <c r="G165" i="108" s="1"/>
  <c r="G166" i="108" s="1"/>
  <c r="G167" i="108" s="1"/>
  <c r="G168" i="108" s="1"/>
  <c r="G169" i="108" s="1"/>
  <c r="G170" i="108" s="1"/>
  <c r="G171" i="108" s="1"/>
  <c r="G172" i="108" s="1"/>
  <c r="G173" i="108" s="1"/>
  <c r="G174" i="108" s="1"/>
  <c r="G175" i="108" s="1"/>
  <c r="G176" i="108" s="1"/>
  <c r="G177" i="108" s="1"/>
  <c r="G178" i="108" s="1"/>
  <c r="G40" i="103"/>
  <c r="G41" i="103" s="1"/>
  <c r="G42" i="103" s="1"/>
  <c r="G43" i="103" s="1"/>
  <c r="G44" i="103" s="1"/>
  <c r="G45" i="103" s="1"/>
  <c r="G46" i="103" s="1"/>
  <c r="G47" i="103" s="1"/>
  <c r="G48" i="103" s="1"/>
  <c r="G49" i="103" s="1"/>
  <c r="G50" i="103" s="1"/>
  <c r="G51" i="103" s="1"/>
  <c r="G52" i="103" s="1"/>
  <c r="G53" i="103" s="1"/>
  <c r="G54" i="103" s="1"/>
  <c r="G55" i="103" s="1"/>
  <c r="G56" i="103" s="1"/>
  <c r="G57" i="103" s="1"/>
  <c r="G58" i="103" s="1"/>
  <c r="G39" i="102"/>
  <c r="G40" i="102" s="1"/>
  <c r="G7" i="101"/>
  <c r="G8" i="101" s="1"/>
  <c r="G9" i="101" s="1"/>
  <c r="G10" i="101" s="1"/>
  <c r="G11" i="101" s="1"/>
  <c r="G12" i="101" s="1"/>
  <c r="G13" i="101" s="1"/>
  <c r="G14" i="101" s="1"/>
  <c r="G15" i="101" s="1"/>
  <c r="G16" i="101" s="1"/>
  <c r="G17" i="101" s="1"/>
  <c r="G18" i="101" s="1"/>
  <c r="G19" i="101" s="1"/>
  <c r="G20" i="101" s="1"/>
  <c r="G21" i="101" s="1"/>
  <c r="G22" i="101" s="1"/>
  <c r="G23" i="101" s="1"/>
  <c r="G24" i="101" s="1"/>
  <c r="G25" i="101" s="1"/>
  <c r="G179" i="108" l="1"/>
  <c r="G180" i="108" s="1"/>
  <c r="G181" i="108" s="1"/>
  <c r="G182" i="108" s="1"/>
  <c r="G183" i="108" s="1"/>
  <c r="G184" i="108" s="1"/>
  <c r="G185" i="108" s="1"/>
  <c r="G186" i="108" s="1"/>
  <c r="G187" i="108" s="1"/>
  <c r="G188" i="108" s="1"/>
  <c r="G189" i="108" s="1"/>
  <c r="G190" i="108" s="1"/>
  <c r="G191" i="108" s="1"/>
  <c r="G192" i="108" s="1"/>
  <c r="G193" i="108" s="1"/>
  <c r="G194" i="108" s="1"/>
  <c r="G195" i="108" s="1"/>
  <c r="G196" i="108" s="1"/>
  <c r="G197" i="108" s="1"/>
  <c r="G198" i="108" s="1"/>
  <c r="G199" i="108" s="1"/>
  <c r="G200" i="108" s="1"/>
  <c r="G201" i="108" s="1"/>
  <c r="G202" i="108" s="1"/>
  <c r="G203" i="108" s="1"/>
  <c r="G204" i="108" s="1"/>
  <c r="G59" i="103"/>
  <c r="G60" i="103" s="1"/>
  <c r="G61" i="103" s="1"/>
  <c r="G62" i="103" s="1"/>
  <c r="G63" i="103" s="1"/>
  <c r="G64" i="103" s="1"/>
  <c r="G65" i="103" s="1"/>
  <c r="G66" i="103" s="1"/>
  <c r="G67" i="103" s="1"/>
  <c r="G68" i="103" s="1"/>
  <c r="G69" i="103" s="1"/>
  <c r="G70" i="103" s="1"/>
  <c r="G71" i="103" s="1"/>
  <c r="G72" i="103" s="1"/>
  <c r="G73" i="103" s="1"/>
  <c r="G41" i="102"/>
  <c r="G42" i="102" s="1"/>
  <c r="G43" i="102" s="1"/>
  <c r="G44" i="102" s="1"/>
  <c r="G45" i="102" s="1"/>
  <c r="G46" i="102" s="1"/>
  <c r="G47" i="102" s="1"/>
  <c r="G48" i="102" s="1"/>
  <c r="G49" i="102" s="1"/>
  <c r="G50" i="102" s="1"/>
  <c r="G51" i="102" s="1"/>
  <c r="G52" i="102" s="1"/>
  <c r="G53" i="102" s="1"/>
  <c r="G26" i="101"/>
  <c r="G27" i="101" s="1"/>
  <c r="G28" i="101" s="1"/>
  <c r="G29" i="101" s="1"/>
  <c r="G30" i="101" s="1"/>
  <c r="G31" i="101" s="1"/>
  <c r="G32" i="101" s="1"/>
  <c r="G33" i="101" s="1"/>
  <c r="G34" i="101" s="1"/>
  <c r="G35" i="101" s="1"/>
  <c r="G36" i="101" s="1"/>
  <c r="G37" i="101" s="1"/>
  <c r="G38" i="101" s="1"/>
  <c r="G39" i="101" s="1"/>
  <c r="G40" i="101" s="1"/>
  <c r="G41" i="101" s="1"/>
  <c r="G7" i="99"/>
  <c r="G8" i="99" s="1"/>
  <c r="G9" i="99" s="1"/>
  <c r="G10" i="99" s="1"/>
  <c r="G11" i="99" s="1"/>
  <c r="G12" i="99" s="1"/>
  <c r="G13" i="99" s="1"/>
  <c r="G14" i="99" s="1"/>
  <c r="G15" i="99" s="1"/>
  <c r="G16" i="99" s="1"/>
  <c r="G17" i="99" s="1"/>
  <c r="G18" i="99" s="1"/>
  <c r="G19" i="99" s="1"/>
  <c r="G20" i="99" s="1"/>
  <c r="G21" i="99" s="1"/>
  <c r="G22" i="99" s="1"/>
  <c r="G23" i="99" s="1"/>
  <c r="G24" i="99" s="1"/>
  <c r="G25" i="99" s="1"/>
  <c r="G26" i="99" s="1"/>
  <c r="G27" i="99" s="1"/>
  <c r="G28" i="99" s="1"/>
  <c r="G29" i="99" s="1"/>
  <c r="G30" i="99" s="1"/>
  <c r="G31" i="99" s="1"/>
  <c r="G32" i="99" s="1"/>
  <c r="G33" i="99" s="1"/>
  <c r="G34" i="99" s="1"/>
  <c r="G35" i="99" s="1"/>
  <c r="G36" i="99" s="1"/>
  <c r="G205" i="108" l="1"/>
  <c r="G206" i="108" s="1"/>
  <c r="G207" i="108" s="1"/>
  <c r="G208" i="108" s="1"/>
  <c r="G209" i="108" s="1"/>
  <c r="G74" i="103"/>
  <c r="G75" i="103" s="1"/>
  <c r="G76" i="103" s="1"/>
  <c r="G77" i="103" s="1"/>
  <c r="G78" i="103" s="1"/>
  <c r="G79" i="103" s="1"/>
  <c r="G54" i="102"/>
  <c r="G55" i="102" s="1"/>
  <c r="G56" i="102" s="1"/>
  <c r="G37" i="99"/>
  <c r="G38" i="99" s="1"/>
  <c r="G39" i="99" s="1"/>
  <c r="G40" i="99" s="1"/>
  <c r="G41" i="99" s="1"/>
  <c r="G42" i="99" s="1"/>
  <c r="G210" i="108" l="1"/>
  <c r="G211" i="108" s="1"/>
  <c r="G212" i="108" s="1"/>
  <c r="G213" i="108" s="1"/>
  <c r="G214" i="108" s="1"/>
  <c r="G215" i="108" s="1"/>
  <c r="G216" i="108" s="1"/>
  <c r="G80" i="103"/>
  <c r="G81" i="103" s="1"/>
  <c r="G82" i="103" s="1"/>
  <c r="G57" i="102"/>
  <c r="G58" i="102" s="1"/>
  <c r="G59" i="102" s="1"/>
  <c r="G60" i="102" s="1"/>
  <c r="G61" i="102" s="1"/>
  <c r="G62" i="102" s="1"/>
  <c r="G63" i="102" s="1"/>
  <c r="G64" i="102" s="1"/>
  <c r="G43" i="99"/>
  <c r="G44" i="99" s="1"/>
  <c r="G45" i="99" s="1"/>
  <c r="G46" i="99" s="1"/>
  <c r="G47" i="99" s="1"/>
  <c r="G48" i="99" s="1"/>
  <c r="G49" i="99" s="1"/>
  <c r="G50" i="99" s="1"/>
  <c r="G51" i="99" s="1"/>
  <c r="G52" i="99" s="1"/>
  <c r="G53" i="99" s="1"/>
  <c r="G54" i="99" s="1"/>
  <c r="G7" i="98"/>
  <c r="G8" i="98" s="1"/>
  <c r="G9" i="98" s="1"/>
  <c r="G217" i="108" l="1"/>
  <c r="G218" i="108" s="1"/>
  <c r="G219" i="108" s="1"/>
  <c r="G220" i="108" s="1"/>
  <c r="G221" i="108" s="1"/>
  <c r="G83" i="103"/>
  <c r="G84" i="103" s="1"/>
  <c r="G65" i="102"/>
  <c r="G66" i="102" s="1"/>
  <c r="G67" i="102" s="1"/>
  <c r="G68" i="102" s="1"/>
  <c r="G69" i="102" s="1"/>
  <c r="G70" i="102" s="1"/>
  <c r="G71" i="102" s="1"/>
  <c r="G72" i="102" s="1"/>
  <c r="G73" i="102" s="1"/>
  <c r="G74" i="102" s="1"/>
  <c r="G75" i="102" s="1"/>
  <c r="G76" i="102" s="1"/>
  <c r="G77" i="102" s="1"/>
  <c r="G78" i="102" s="1"/>
  <c r="G79" i="102" s="1"/>
  <c r="G80" i="102" s="1"/>
  <c r="G55" i="99"/>
  <c r="G56" i="99" s="1"/>
  <c r="G57" i="99" s="1"/>
  <c r="G58" i="99" s="1"/>
  <c r="G59" i="99" s="1"/>
  <c r="G60" i="99" s="1"/>
  <c r="G61" i="99" s="1"/>
  <c r="G62" i="99" s="1"/>
  <c r="G63" i="99" s="1"/>
  <c r="G64" i="99" s="1"/>
  <c r="G65" i="99" s="1"/>
  <c r="G66" i="99" s="1"/>
  <c r="G67" i="99" s="1"/>
  <c r="G68" i="99" s="1"/>
  <c r="G69" i="99" s="1"/>
  <c r="G70" i="99" s="1"/>
  <c r="G71" i="99" s="1"/>
  <c r="G72" i="99" s="1"/>
  <c r="G73" i="99" s="1"/>
  <c r="G74" i="99" s="1"/>
  <c r="G75" i="99" s="1"/>
  <c r="G76" i="99" s="1"/>
  <c r="G77" i="99" s="1"/>
  <c r="G78" i="99" s="1"/>
  <c r="G79" i="99" s="1"/>
  <c r="G80" i="99" s="1"/>
  <c r="G81" i="99" s="1"/>
  <c r="G82" i="99" s="1"/>
  <c r="G83" i="99" s="1"/>
  <c r="G84" i="99" s="1"/>
  <c r="G85" i="99" s="1"/>
  <c r="G86" i="99" s="1"/>
  <c r="G87" i="99" s="1"/>
  <c r="G88" i="99" s="1"/>
  <c r="G89" i="99" s="1"/>
  <c r="G90" i="99" s="1"/>
  <c r="G91" i="99" s="1"/>
  <c r="G92" i="99" s="1"/>
  <c r="G93" i="99" s="1"/>
  <c r="G94" i="99" s="1"/>
  <c r="G95" i="99" s="1"/>
  <c r="G96" i="99" s="1"/>
  <c r="G97" i="99" s="1"/>
  <c r="G98" i="99" s="1"/>
  <c r="G99" i="99" s="1"/>
  <c r="G100" i="99" s="1"/>
  <c r="G101" i="99" s="1"/>
  <c r="G102" i="99" s="1"/>
  <c r="G103" i="99" s="1"/>
  <c r="G104" i="99" s="1"/>
  <c r="G105" i="99" s="1"/>
  <c r="G106" i="99" s="1"/>
  <c r="G107" i="99" s="1"/>
  <c r="G108" i="99" s="1"/>
  <c r="G10" i="98"/>
  <c r="G11" i="98" s="1"/>
  <c r="G12" i="98" s="1"/>
  <c r="G13" i="98" s="1"/>
  <c r="G14" i="98" s="1"/>
  <c r="G15" i="98" s="1"/>
  <c r="G16" i="98" s="1"/>
  <c r="G17" i="98" s="1"/>
  <c r="G18" i="98" s="1"/>
  <c r="G19" i="98" s="1"/>
  <c r="G20" i="98" s="1"/>
  <c r="G21" i="98" s="1"/>
  <c r="G22" i="98" s="1"/>
  <c r="G23" i="98" s="1"/>
  <c r="G24" i="98" s="1"/>
  <c r="G25" i="98" s="1"/>
  <c r="G26" i="98" s="1"/>
  <c r="G27" i="98" s="1"/>
  <c r="G28" i="98" s="1"/>
  <c r="G29" i="98" s="1"/>
  <c r="G30" i="98" s="1"/>
  <c r="G31" i="98" s="1"/>
  <c r="G32" i="98" s="1"/>
  <c r="G33" i="98" s="1"/>
  <c r="G34" i="98" s="1"/>
  <c r="G35" i="98" s="1"/>
  <c r="G36" i="98" s="1"/>
  <c r="G37" i="98" s="1"/>
  <c r="G38" i="98" s="1"/>
  <c r="G39" i="98" s="1"/>
  <c r="G40" i="98" s="1"/>
  <c r="G41" i="98" s="1"/>
  <c r="G42" i="98" s="1"/>
  <c r="G43" i="98" s="1"/>
  <c r="G44" i="98" s="1"/>
  <c r="G45" i="98" s="1"/>
  <c r="G46" i="98" s="1"/>
  <c r="G47" i="98" s="1"/>
  <c r="G222" i="108" l="1"/>
  <c r="G48" i="98"/>
  <c r="G49" i="98" s="1"/>
  <c r="G50" i="98" s="1"/>
  <c r="G51" i="98" s="1"/>
  <c r="G52" i="98" s="1"/>
  <c r="G53" i="98" s="1"/>
  <c r="G54" i="98" s="1"/>
  <c r="G55" i="98" s="1"/>
  <c r="G56" i="98" s="1"/>
  <c r="G57" i="98" s="1"/>
  <c r="G58" i="98" s="1"/>
  <c r="G59" i="98" s="1"/>
  <c r="G60" i="98" s="1"/>
  <c r="G61" i="98" s="1"/>
  <c r="G62" i="98" s="1"/>
  <c r="G63" i="98" s="1"/>
  <c r="G109" i="99"/>
  <c r="G110" i="99" s="1"/>
  <c r="G111" i="99" s="1"/>
  <c r="G85" i="103"/>
  <c r="G81" i="102"/>
  <c r="G82" i="102" s="1"/>
  <c r="G223" i="108" l="1"/>
  <c r="G224" i="108" s="1"/>
  <c r="G225" i="108" s="1"/>
  <c r="G226" i="108" s="1"/>
  <c r="G227" i="108" s="1"/>
  <c r="G228" i="108" s="1"/>
  <c r="G64" i="98"/>
  <c r="G65" i="98" s="1"/>
  <c r="G66" i="98" s="1"/>
  <c r="G112" i="99"/>
  <c r="G113" i="99" s="1"/>
  <c r="G114" i="99" s="1"/>
  <c r="G115" i="99" s="1"/>
  <c r="G116" i="99" s="1"/>
  <c r="G117" i="99" s="1"/>
  <c r="G86" i="103"/>
  <c r="G83" i="102"/>
  <c r="G84" i="102" s="1"/>
  <c r="G85" i="102" s="1"/>
  <c r="G86" i="102" s="1"/>
  <c r="G67" i="98" l="1"/>
  <c r="G229" i="108"/>
  <c r="G230" i="108" s="1"/>
  <c r="G118" i="99"/>
  <c r="G87" i="103"/>
  <c r="G88" i="103" s="1"/>
  <c r="G89" i="103" s="1"/>
  <c r="G90" i="103" s="1"/>
  <c r="G91" i="103" s="1"/>
  <c r="G92" i="103" s="1"/>
  <c r="G93" i="103" s="1"/>
  <c r="G87" i="102"/>
  <c r="G68" i="98" l="1"/>
  <c r="G69" i="98" s="1"/>
  <c r="G70" i="98" s="1"/>
  <c r="G71" i="98" s="1"/>
  <c r="G72" i="98" s="1"/>
  <c r="G73" i="98" s="1"/>
  <c r="G74" i="98" s="1"/>
  <c r="G75" i="98" s="1"/>
  <c r="G76" i="98" s="1"/>
  <c r="G77" i="98" s="1"/>
  <c r="G78" i="98" s="1"/>
  <c r="G79" i="98" s="1"/>
  <c r="G80" i="98" s="1"/>
  <c r="G81" i="98" s="1"/>
  <c r="G82" i="98" s="1"/>
  <c r="G83" i="98" s="1"/>
  <c r="G84" i="98" s="1"/>
  <c r="G85" i="98" s="1"/>
  <c r="G86" i="98" s="1"/>
  <c r="G87" i="98" s="1"/>
  <c r="G88" i="98" s="1"/>
  <c r="G89" i="98" s="1"/>
  <c r="G90" i="98" s="1"/>
  <c r="G91" i="98" s="1"/>
  <c r="G92" i="98" s="1"/>
  <c r="G93" i="98" s="1"/>
  <c r="G94" i="98" s="1"/>
  <c r="G95" i="98" s="1"/>
  <c r="G231" i="108"/>
  <c r="G232" i="108" s="1"/>
  <c r="G233" i="108" s="1"/>
  <c r="G234" i="108" s="1"/>
  <c r="G235" i="108" s="1"/>
  <c r="G236" i="108" s="1"/>
  <c r="G119" i="99"/>
  <c r="G120" i="99" s="1"/>
  <c r="G121" i="99" s="1"/>
  <c r="G122" i="99" s="1"/>
  <c r="G123" i="99" s="1"/>
  <c r="G124" i="99" s="1"/>
  <c r="G125" i="99" s="1"/>
  <c r="G126" i="99" s="1"/>
  <c r="G127" i="99" s="1"/>
  <c r="G128" i="99" s="1"/>
  <c r="G129" i="99" s="1"/>
  <c r="G130" i="99" s="1"/>
  <c r="G131" i="99" s="1"/>
  <c r="G132" i="99" s="1"/>
  <c r="G133" i="99" s="1"/>
  <c r="G134" i="99" s="1"/>
  <c r="G135" i="99" s="1"/>
  <c r="G136" i="99" s="1"/>
  <c r="G137" i="99" s="1"/>
  <c r="G138" i="99" s="1"/>
  <c r="G139" i="99" s="1"/>
  <c r="G140" i="99" s="1"/>
  <c r="G141" i="99" s="1"/>
  <c r="G142" i="99" s="1"/>
  <c r="G143" i="99" s="1"/>
  <c r="G144" i="99" s="1"/>
  <c r="G145" i="99" s="1"/>
  <c r="G146" i="99" s="1"/>
  <c r="G147" i="99" s="1"/>
  <c r="G148" i="99" s="1"/>
  <c r="G94" i="103"/>
  <c r="G95" i="103" s="1"/>
  <c r="G96" i="103" s="1"/>
  <c r="G97" i="103" s="1"/>
  <c r="G88" i="102"/>
  <c r="G89" i="102" s="1"/>
  <c r="G90" i="102" s="1"/>
  <c r="G91" i="102" s="1"/>
  <c r="G92" i="102" s="1"/>
  <c r="G93" i="102" s="1"/>
  <c r="G94" i="102" s="1"/>
  <c r="G237" i="108" l="1"/>
  <c r="G238" i="108" s="1"/>
  <c r="G95" i="102"/>
  <c r="G96" i="102" s="1"/>
  <c r="G97" i="102" s="1"/>
  <c r="G98" i="102" s="1"/>
  <c r="G99" i="102" s="1"/>
  <c r="G100" i="102" s="1"/>
  <c r="G101" i="102" s="1"/>
  <c r="G102" i="102" s="1"/>
  <c r="G103" i="102" s="1"/>
  <c r="G104" i="102" s="1"/>
  <c r="G105" i="102" s="1"/>
  <c r="G106" i="102" s="1"/>
  <c r="G107" i="102" s="1"/>
  <c r="G108" i="102" s="1"/>
  <c r="G109" i="102" s="1"/>
  <c r="G110" i="102" s="1"/>
  <c r="G111" i="102" s="1"/>
  <c r="G112" i="102" s="1"/>
  <c r="G113" i="102" s="1"/>
  <c r="G114" i="102" s="1"/>
  <c r="G98" i="103"/>
  <c r="G99" i="103" s="1"/>
  <c r="G100" i="103" s="1"/>
  <c r="G101" i="103" s="1"/>
  <c r="G102" i="103" s="1"/>
  <c r="G96" i="98"/>
  <c r="G97" i="98" s="1"/>
  <c r="G98" i="98" s="1"/>
  <c r="G99" i="98" s="1"/>
  <c r="G100" i="98" s="1"/>
  <c r="G239" i="108" l="1"/>
  <c r="G240" i="108" s="1"/>
  <c r="G241" i="108" s="1"/>
  <c r="G242" i="108" s="1"/>
  <c r="G243" i="108" s="1"/>
  <c r="G115" i="102"/>
  <c r="G116" i="102" s="1"/>
  <c r="G117" i="102" s="1"/>
  <c r="G118" i="102" s="1"/>
  <c r="G119" i="102" s="1"/>
  <c r="G120" i="102" s="1"/>
  <c r="G121" i="102" s="1"/>
  <c r="G122" i="102" s="1"/>
  <c r="G123" i="102" s="1"/>
  <c r="G124" i="102" s="1"/>
  <c r="G125" i="102" s="1"/>
  <c r="G126" i="102" s="1"/>
  <c r="G127" i="102" s="1"/>
  <c r="G128" i="102" s="1"/>
  <c r="G129" i="102" s="1"/>
  <c r="G130" i="102" s="1"/>
  <c r="G131" i="102" s="1"/>
  <c r="G103" i="103"/>
  <c r="G104" i="103" s="1"/>
  <c r="G105" i="103" s="1"/>
  <c r="G106" i="103" s="1"/>
  <c r="G101" i="98"/>
  <c r="G102" i="98" s="1"/>
  <c r="G103" i="98" s="1"/>
  <c r="G104" i="98" s="1"/>
  <c r="G105" i="98" s="1"/>
  <c r="G106" i="98" s="1"/>
  <c r="G107" i="98" s="1"/>
  <c r="G244" i="108" l="1"/>
  <c r="G245" i="108" s="1"/>
  <c r="G246" i="108" s="1"/>
  <c r="G247" i="108" s="1"/>
  <c r="G132" i="102"/>
  <c r="G133" i="102" s="1"/>
  <c r="G134" i="102" s="1"/>
  <c r="G135" i="102" s="1"/>
  <c r="G136" i="102" s="1"/>
  <c r="G137" i="102" s="1"/>
  <c r="G138" i="102" s="1"/>
  <c r="G139" i="102" s="1"/>
  <c r="G140" i="102" s="1"/>
  <c r="G141" i="102" s="1"/>
  <c r="G142" i="102" s="1"/>
  <c r="G143" i="102" s="1"/>
  <c r="G107" i="103"/>
  <c r="G108" i="103" s="1"/>
  <c r="G109" i="103" s="1"/>
  <c r="G110" i="103" s="1"/>
  <c r="G111" i="103" s="1"/>
  <c r="G112" i="103" s="1"/>
  <c r="G113" i="103" s="1"/>
  <c r="G114" i="103" s="1"/>
  <c r="G115" i="103" s="1"/>
  <c r="G116" i="103" s="1"/>
  <c r="G117" i="103" s="1"/>
  <c r="G118" i="103" s="1"/>
  <c r="G119" i="103" s="1"/>
  <c r="G108" i="98"/>
  <c r="G109" i="98" s="1"/>
  <c r="G110" i="98" s="1"/>
  <c r="G111" i="98" s="1"/>
  <c r="G112" i="98" s="1"/>
  <c r="G113" i="98" s="1"/>
  <c r="G114" i="98" s="1"/>
  <c r="G115" i="98" s="1"/>
  <c r="G116" i="98" s="1"/>
  <c r="G117" i="98" s="1"/>
  <c r="G7" i="92"/>
  <c r="G248" i="108" l="1"/>
  <c r="G249" i="108" s="1"/>
  <c r="G144" i="102"/>
  <c r="G145" i="102" s="1"/>
  <c r="G146" i="102" s="1"/>
  <c r="G147" i="102" s="1"/>
  <c r="G148" i="102" s="1"/>
  <c r="G149" i="102" s="1"/>
  <c r="G120" i="103"/>
  <c r="G121" i="103" s="1"/>
  <c r="G122" i="103" s="1"/>
  <c r="G123" i="103" s="1"/>
  <c r="G124" i="103" s="1"/>
  <c r="G125" i="103" s="1"/>
  <c r="G126" i="103" s="1"/>
  <c r="G127" i="103" s="1"/>
  <c r="G128" i="103" s="1"/>
  <c r="G129" i="103" s="1"/>
  <c r="G130" i="103" s="1"/>
  <c r="G131" i="103" s="1"/>
  <c r="G132" i="103" s="1"/>
  <c r="G133" i="103" s="1"/>
  <c r="G118" i="98"/>
  <c r="G8" i="92"/>
  <c r="G9" i="92" s="1"/>
  <c r="G10" i="92" s="1"/>
  <c r="G11" i="92" s="1"/>
  <c r="G12" i="92" s="1"/>
  <c r="G13" i="92" s="1"/>
  <c r="G14" i="92" s="1"/>
  <c r="G15" i="92" s="1"/>
  <c r="G16" i="92" s="1"/>
  <c r="G250" i="108" l="1"/>
  <c r="G251" i="108" s="1"/>
  <c r="G252" i="108" s="1"/>
  <c r="G253" i="108" s="1"/>
  <c r="G254" i="108" s="1"/>
  <c r="G255" i="108" s="1"/>
  <c r="G256" i="108" s="1"/>
  <c r="G150" i="102"/>
  <c r="G151" i="102" s="1"/>
  <c r="G152" i="102" s="1"/>
  <c r="G153" i="102" s="1"/>
  <c r="G154" i="102" s="1"/>
  <c r="G155" i="102" s="1"/>
  <c r="G156" i="102" s="1"/>
  <c r="G157" i="102" s="1"/>
  <c r="G158" i="102" s="1"/>
  <c r="G159" i="102" s="1"/>
  <c r="G160" i="102" s="1"/>
  <c r="G161" i="102" s="1"/>
  <c r="G162" i="102" s="1"/>
  <c r="G163" i="102" s="1"/>
  <c r="G164" i="102" s="1"/>
  <c r="G165" i="102" s="1"/>
  <c r="G166" i="102" s="1"/>
  <c r="G167" i="102" s="1"/>
  <c r="G168" i="102" s="1"/>
  <c r="G169" i="102" s="1"/>
  <c r="G170" i="102" s="1"/>
  <c r="G134" i="103"/>
  <c r="G135" i="103" s="1"/>
  <c r="G136" i="103" s="1"/>
  <c r="G137" i="103" s="1"/>
  <c r="G138" i="103" s="1"/>
  <c r="G139" i="103" s="1"/>
  <c r="G140" i="103" s="1"/>
  <c r="G141" i="103" s="1"/>
  <c r="G142" i="103" s="1"/>
  <c r="G143" i="103" s="1"/>
  <c r="G144" i="103" s="1"/>
  <c r="G119" i="98"/>
  <c r="G120" i="98" s="1"/>
  <c r="G121" i="98" s="1"/>
  <c r="G122" i="98" s="1"/>
  <c r="G123" i="98" s="1"/>
  <c r="G124" i="98" s="1"/>
  <c r="G125" i="98" s="1"/>
  <c r="G126" i="98" s="1"/>
  <c r="G17" i="92"/>
  <c r="G18" i="92" s="1"/>
  <c r="G19" i="92" s="1"/>
  <c r="G20" i="92" s="1"/>
  <c r="G21" i="92" s="1"/>
  <c r="G22" i="92" s="1"/>
  <c r="G23" i="92" s="1"/>
  <c r="G24" i="92" s="1"/>
  <c r="G25" i="92" s="1"/>
  <c r="G26" i="92" s="1"/>
  <c r="G27" i="92" s="1"/>
  <c r="G28" i="92" s="1"/>
  <c r="G29" i="92" s="1"/>
  <c r="G30" i="92" s="1"/>
  <c r="G31" i="92" s="1"/>
  <c r="G32" i="92" s="1"/>
  <c r="G33" i="92" s="1"/>
  <c r="G34" i="92" s="1"/>
  <c r="G35" i="92" s="1"/>
  <c r="G36" i="92" s="1"/>
  <c r="G37" i="92" s="1"/>
  <c r="G38" i="92" s="1"/>
  <c r="G39" i="92" s="1"/>
  <c r="G8" i="91"/>
  <c r="G257" i="108" l="1"/>
  <c r="G258" i="108" s="1"/>
  <c r="G259" i="108" s="1"/>
  <c r="G260" i="108" s="1"/>
  <c r="G261" i="108" s="1"/>
  <c r="G262" i="108" s="1"/>
  <c r="G263" i="108" s="1"/>
  <c r="G264" i="108" s="1"/>
  <c r="G265" i="108" s="1"/>
  <c r="G266" i="108" s="1"/>
  <c r="G267" i="108" s="1"/>
  <c r="G268" i="108" s="1"/>
  <c r="G269" i="108" s="1"/>
  <c r="G270" i="108" s="1"/>
  <c r="G271" i="108" s="1"/>
  <c r="G272" i="108" s="1"/>
  <c r="G273" i="108" s="1"/>
  <c r="G274" i="108" s="1"/>
  <c r="G275" i="108" s="1"/>
  <c r="G276" i="108" s="1"/>
  <c r="G277" i="108" s="1"/>
  <c r="G171" i="102"/>
  <c r="G145" i="103"/>
  <c r="G146" i="103" s="1"/>
  <c r="G147" i="103" s="1"/>
  <c r="G148" i="103" s="1"/>
  <c r="G149" i="103" s="1"/>
  <c r="G150" i="103" s="1"/>
  <c r="G151" i="103" s="1"/>
  <c r="G152" i="103" s="1"/>
  <c r="G153" i="103" s="1"/>
  <c r="G154" i="103" s="1"/>
  <c r="G155" i="103" s="1"/>
  <c r="G156" i="103" s="1"/>
  <c r="G157" i="103" s="1"/>
  <c r="G158" i="103" s="1"/>
  <c r="G159" i="103" s="1"/>
  <c r="G160" i="103" s="1"/>
  <c r="G161" i="103" s="1"/>
  <c r="G162" i="103" s="1"/>
  <c r="G163" i="103" s="1"/>
  <c r="G164" i="103" s="1"/>
  <c r="G165" i="103" s="1"/>
  <c r="G166" i="103" s="1"/>
  <c r="G167" i="103" s="1"/>
  <c r="G168" i="103" s="1"/>
  <c r="G169" i="103" s="1"/>
  <c r="G170" i="103" s="1"/>
  <c r="G171" i="103" s="1"/>
  <c r="G172" i="103" s="1"/>
  <c r="G149" i="99"/>
  <c r="G127" i="98"/>
  <c r="G128" i="98" s="1"/>
  <c r="G129" i="98" s="1"/>
  <c r="G130" i="98" s="1"/>
  <c r="G40" i="92"/>
  <c r="G41" i="92" s="1"/>
  <c r="G9" i="91"/>
  <c r="G10" i="91" s="1"/>
  <c r="G11" i="91" s="1"/>
  <c r="G12" i="91" s="1"/>
  <c r="G13" i="91" s="1"/>
  <c r="G14" i="91" s="1"/>
  <c r="G15" i="91" s="1"/>
  <c r="G16" i="91" s="1"/>
  <c r="G17" i="91" s="1"/>
  <c r="G18" i="91" s="1"/>
  <c r="G19" i="91" s="1"/>
  <c r="G20" i="91" s="1"/>
  <c r="G21" i="91" s="1"/>
  <c r="G22" i="91" s="1"/>
  <c r="G23" i="91" s="1"/>
  <c r="G24" i="91" s="1"/>
  <c r="G25" i="91" s="1"/>
  <c r="G26" i="91" s="1"/>
  <c r="G27" i="91" s="1"/>
  <c r="G28" i="91" s="1"/>
  <c r="G29" i="91" s="1"/>
  <c r="G30" i="91" s="1"/>
  <c r="G31" i="91" s="1"/>
  <c r="G32" i="91" s="1"/>
  <c r="G33" i="91" s="1"/>
  <c r="G34" i="91" s="1"/>
  <c r="G35" i="91" s="1"/>
  <c r="G36" i="91" s="1"/>
  <c r="G37" i="91" s="1"/>
  <c r="G38" i="91" s="1"/>
  <c r="G39" i="91" s="1"/>
  <c r="G40" i="91" s="1"/>
  <c r="G41" i="91" s="1"/>
  <c r="G42" i="91" s="1"/>
  <c r="G43" i="91" s="1"/>
  <c r="G44" i="91" s="1"/>
  <c r="G45" i="91" s="1"/>
  <c r="G46" i="91" s="1"/>
  <c r="G47" i="91" s="1"/>
  <c r="G48" i="91" s="1"/>
  <c r="G49" i="91" s="1"/>
  <c r="G50" i="91" s="1"/>
  <c r="G51" i="91" s="1"/>
  <c r="G52" i="91" s="1"/>
  <c r="G53" i="91" s="1"/>
  <c r="G54" i="91" s="1"/>
  <c r="G55" i="91" s="1"/>
  <c r="G56" i="91" s="1"/>
  <c r="G57" i="91" s="1"/>
  <c r="G58" i="91" s="1"/>
  <c r="G59" i="91" s="1"/>
  <c r="G60" i="91" s="1"/>
  <c r="G61" i="91" s="1"/>
  <c r="G62" i="91" s="1"/>
  <c r="G63" i="91" s="1"/>
  <c r="G64" i="91" s="1"/>
  <c r="G65" i="91" s="1"/>
  <c r="G66" i="91" s="1"/>
  <c r="G67" i="91" s="1"/>
  <c r="G68" i="91" s="1"/>
  <c r="G69" i="91" s="1"/>
  <c r="G70" i="91" s="1"/>
  <c r="G71" i="91" s="1"/>
  <c r="G72" i="91" s="1"/>
  <c r="G73" i="91" s="1"/>
  <c r="G74" i="91" s="1"/>
  <c r="G75" i="91" s="1"/>
  <c r="G76" i="91" s="1"/>
  <c r="G77" i="91" s="1"/>
  <c r="G78" i="91" s="1"/>
  <c r="G79" i="91" s="1"/>
  <c r="G80" i="91" s="1"/>
  <c r="G81" i="91" s="1"/>
  <c r="G82" i="91" s="1"/>
  <c r="G83" i="91" s="1"/>
  <c r="G84" i="91" s="1"/>
  <c r="G85" i="91" s="1"/>
  <c r="G86" i="91" s="1"/>
  <c r="G7" i="90"/>
  <c r="G8" i="90" s="1"/>
  <c r="G9" i="90" s="1"/>
  <c r="G10" i="90" s="1"/>
  <c r="G11" i="90" s="1"/>
  <c r="G12" i="90" s="1"/>
  <c r="G13" i="90" s="1"/>
  <c r="G14" i="90" s="1"/>
  <c r="G15" i="90" s="1"/>
  <c r="G16" i="90" s="1"/>
  <c r="G17" i="90" s="1"/>
  <c r="G18" i="90" s="1"/>
  <c r="G19" i="90" s="1"/>
  <c r="G20" i="90" s="1"/>
  <c r="G21" i="90" s="1"/>
  <c r="G22" i="90" s="1"/>
  <c r="G23" i="90" s="1"/>
  <c r="G24" i="90" s="1"/>
  <c r="G278" i="108" l="1"/>
  <c r="G279" i="108" s="1"/>
  <c r="G280" i="108" s="1"/>
  <c r="G281" i="108" s="1"/>
  <c r="G282" i="108" s="1"/>
  <c r="G283" i="108" s="1"/>
  <c r="G284" i="108" s="1"/>
  <c r="G285" i="108" s="1"/>
  <c r="G286" i="108" s="1"/>
  <c r="G172" i="102"/>
  <c r="G173" i="102" s="1"/>
  <c r="G174" i="102" s="1"/>
  <c r="G175" i="102" s="1"/>
  <c r="G176" i="102" s="1"/>
  <c r="G177" i="102" s="1"/>
  <c r="G178" i="102" s="1"/>
  <c r="G179" i="102" s="1"/>
  <c r="G180" i="102" s="1"/>
  <c r="G181" i="102" s="1"/>
  <c r="G182" i="102" s="1"/>
  <c r="G183" i="102" s="1"/>
  <c r="G184" i="102" s="1"/>
  <c r="G185" i="102" s="1"/>
  <c r="G186" i="102" s="1"/>
  <c r="G187" i="102" s="1"/>
  <c r="G188" i="102" s="1"/>
  <c r="G173" i="103"/>
  <c r="G174" i="103" s="1"/>
  <c r="G175" i="103" s="1"/>
  <c r="G176" i="103" s="1"/>
  <c r="G177" i="103" s="1"/>
  <c r="G178" i="103" s="1"/>
  <c r="G179" i="103" s="1"/>
  <c r="G180" i="103" s="1"/>
  <c r="G150" i="99"/>
  <c r="G151" i="99" s="1"/>
  <c r="G152" i="99" s="1"/>
  <c r="G153" i="99" s="1"/>
  <c r="G131" i="98"/>
  <c r="G132" i="98" s="1"/>
  <c r="G133" i="98" s="1"/>
  <c r="G134" i="98" s="1"/>
  <c r="G135" i="98" s="1"/>
  <c r="G136" i="98" s="1"/>
  <c r="G137" i="98" s="1"/>
  <c r="G138" i="98" s="1"/>
  <c r="G139" i="98" s="1"/>
  <c r="G140" i="98" s="1"/>
  <c r="G87" i="91"/>
  <c r="G88" i="91" s="1"/>
  <c r="G89" i="91" s="1"/>
  <c r="G90" i="91" s="1"/>
  <c r="G91" i="91" s="1"/>
  <c r="G92" i="91" s="1"/>
  <c r="G42" i="92"/>
  <c r="G43" i="92" s="1"/>
  <c r="G44" i="92" s="1"/>
  <c r="G45" i="92" s="1"/>
  <c r="G46" i="92" s="1"/>
  <c r="G25" i="90"/>
  <c r="G26" i="90" s="1"/>
  <c r="G287" i="108" l="1"/>
  <c r="G288" i="108" s="1"/>
  <c r="G289" i="108" s="1"/>
  <c r="G290" i="108" s="1"/>
  <c r="G291" i="108" s="1"/>
  <c r="G292" i="108" s="1"/>
  <c r="G293" i="108" s="1"/>
  <c r="G294" i="108" s="1"/>
  <c r="G295" i="108" s="1"/>
  <c r="G296" i="108" s="1"/>
  <c r="G297" i="108" s="1"/>
  <c r="G298" i="108" s="1"/>
  <c r="G299" i="108" s="1"/>
  <c r="G141" i="98"/>
  <c r="G142" i="98" s="1"/>
  <c r="G143" i="98" s="1"/>
  <c r="G144" i="98" s="1"/>
  <c r="G145" i="98" s="1"/>
  <c r="G146" i="98" s="1"/>
  <c r="G147" i="98" s="1"/>
  <c r="G148" i="98" s="1"/>
  <c r="G149" i="98" s="1"/>
  <c r="G150" i="98" s="1"/>
  <c r="G189" i="102"/>
  <c r="G190" i="102" s="1"/>
  <c r="G191" i="102" s="1"/>
  <c r="G192" i="102" s="1"/>
  <c r="G193" i="102" s="1"/>
  <c r="G194" i="102" s="1"/>
  <c r="G195" i="102" s="1"/>
  <c r="G196" i="102" s="1"/>
  <c r="G197" i="102" s="1"/>
  <c r="G198" i="102" s="1"/>
  <c r="G199" i="102" s="1"/>
  <c r="G200" i="102" s="1"/>
  <c r="G201" i="102" s="1"/>
  <c r="G202" i="102" s="1"/>
  <c r="G203" i="102" s="1"/>
  <c r="G204" i="102" s="1"/>
  <c r="G205" i="102" s="1"/>
  <c r="G206" i="102" s="1"/>
  <c r="G207" i="102" s="1"/>
  <c r="G208" i="102" s="1"/>
  <c r="G209" i="102" s="1"/>
  <c r="G210" i="102" s="1"/>
  <c r="G211" i="102" s="1"/>
  <c r="G181" i="103"/>
  <c r="G182" i="103" s="1"/>
  <c r="G183" i="103" s="1"/>
  <c r="G184" i="103" s="1"/>
  <c r="G185" i="103" s="1"/>
  <c r="G186" i="103" s="1"/>
  <c r="G154" i="99"/>
  <c r="G155" i="99" s="1"/>
  <c r="G156" i="99" s="1"/>
  <c r="G157" i="99" s="1"/>
  <c r="G158" i="99" s="1"/>
  <c r="G159" i="99" s="1"/>
  <c r="G160" i="99" s="1"/>
  <c r="G161" i="99" s="1"/>
  <c r="G162" i="99" s="1"/>
  <c r="G163" i="99" s="1"/>
  <c r="G164" i="99" s="1"/>
  <c r="G165" i="99" s="1"/>
  <c r="G93" i="91"/>
  <c r="G94" i="91" s="1"/>
  <c r="G95" i="91" s="1"/>
  <c r="G96" i="91" s="1"/>
  <c r="G97" i="91" s="1"/>
  <c r="G98" i="91" s="1"/>
  <c r="G99" i="91" s="1"/>
  <c r="G100" i="91" s="1"/>
  <c r="G101" i="91" s="1"/>
  <c r="G102" i="91" s="1"/>
  <c r="G103" i="91" s="1"/>
  <c r="G104" i="91" s="1"/>
  <c r="G105" i="91" s="1"/>
  <c r="G106" i="91" s="1"/>
  <c r="G107" i="91" s="1"/>
  <c r="G108" i="91" s="1"/>
  <c r="G109" i="91" s="1"/>
  <c r="G110" i="91" s="1"/>
  <c r="G111" i="91" s="1"/>
  <c r="G112" i="91" s="1"/>
  <c r="G113" i="91" s="1"/>
  <c r="G114" i="91" s="1"/>
  <c r="G115" i="91" s="1"/>
  <c r="G116" i="91" s="1"/>
  <c r="G117" i="91" s="1"/>
  <c r="G47" i="92"/>
  <c r="G48" i="92" s="1"/>
  <c r="G49" i="92" s="1"/>
  <c r="G50" i="92" s="1"/>
  <c r="G51" i="92" s="1"/>
  <c r="G52" i="92" s="1"/>
  <c r="G53" i="92" s="1"/>
  <c r="G54" i="92" s="1"/>
  <c r="G55" i="92" s="1"/>
  <c r="G56" i="92" s="1"/>
  <c r="G57" i="92" s="1"/>
  <c r="G58" i="92" s="1"/>
  <c r="G59" i="92" s="1"/>
  <c r="G60" i="92" s="1"/>
  <c r="G61" i="92" s="1"/>
  <c r="G62" i="92" s="1"/>
  <c r="G63" i="92" s="1"/>
  <c r="G64" i="92" s="1"/>
  <c r="G65" i="92" s="1"/>
  <c r="G66" i="92" s="1"/>
  <c r="G67" i="92" s="1"/>
  <c r="G68" i="92" s="1"/>
  <c r="G69" i="92" s="1"/>
  <c r="G70" i="92" s="1"/>
  <c r="G71" i="92" s="1"/>
  <c r="G72" i="92" s="1"/>
  <c r="G73" i="92" s="1"/>
  <c r="G74" i="92" s="1"/>
  <c r="G75" i="92" s="1"/>
  <c r="G76" i="92" s="1"/>
  <c r="G77" i="92" s="1"/>
  <c r="G78" i="92" s="1"/>
  <c r="G79" i="92" s="1"/>
  <c r="G80" i="92" s="1"/>
  <c r="G81" i="92" s="1"/>
  <c r="G82" i="92" s="1"/>
  <c r="G83" i="92" s="1"/>
  <c r="G84" i="92" s="1"/>
  <c r="G85" i="92" s="1"/>
  <c r="G86" i="92" s="1"/>
  <c r="G87" i="92" s="1"/>
  <c r="G88" i="92" s="1"/>
  <c r="G89" i="92" s="1"/>
  <c r="G90" i="92" s="1"/>
  <c r="G91" i="92" s="1"/>
  <c r="G92" i="92" s="1"/>
  <c r="G93" i="92" s="1"/>
  <c r="G94" i="92" s="1"/>
  <c r="G27" i="90"/>
  <c r="G28" i="90" s="1"/>
  <c r="G29" i="90" s="1"/>
  <c r="G30" i="90" s="1"/>
  <c r="G31" i="90" s="1"/>
  <c r="G32" i="90" s="1"/>
  <c r="G33" i="90" s="1"/>
  <c r="G34" i="90" s="1"/>
  <c r="G35" i="90" s="1"/>
  <c r="G36" i="90" s="1"/>
  <c r="G37" i="90" s="1"/>
  <c r="G38" i="90" s="1"/>
  <c r="G39" i="90" s="1"/>
  <c r="G40" i="90" s="1"/>
  <c r="G41" i="90" s="1"/>
  <c r="G42" i="90" s="1"/>
  <c r="G43" i="90" s="1"/>
  <c r="G44" i="90" s="1"/>
  <c r="G45" i="90" s="1"/>
  <c r="G46" i="90" s="1"/>
  <c r="G47" i="90" s="1"/>
  <c r="G48" i="90" s="1"/>
  <c r="G49" i="90" s="1"/>
  <c r="G50" i="90" s="1"/>
  <c r="G51" i="90" s="1"/>
  <c r="G52" i="90" s="1"/>
  <c r="G53" i="90" s="1"/>
  <c r="G54" i="90" s="1"/>
  <c r="G55" i="90" s="1"/>
  <c r="G56" i="90" s="1"/>
  <c r="G57" i="90" s="1"/>
  <c r="G58" i="90" s="1"/>
  <c r="G59" i="90" s="1"/>
  <c r="G60" i="90" s="1"/>
  <c r="G61" i="90" s="1"/>
  <c r="G62" i="90" s="1"/>
  <c r="G63" i="90" s="1"/>
  <c r="G64" i="90" s="1"/>
  <c r="G65" i="90" s="1"/>
  <c r="G300" i="108" l="1"/>
  <c r="G301" i="108" s="1"/>
  <c r="G302" i="108" s="1"/>
  <c r="G303" i="108" s="1"/>
  <c r="G304" i="108" s="1"/>
  <c r="G305" i="108" s="1"/>
  <c r="G306" i="108" s="1"/>
  <c r="G307" i="108" s="1"/>
  <c r="G212" i="102"/>
  <c r="G213" i="102" s="1"/>
  <c r="G214" i="102" s="1"/>
  <c r="G215" i="102" s="1"/>
  <c r="G216" i="102" s="1"/>
  <c r="G217" i="102" s="1"/>
  <c r="G218" i="102" s="1"/>
  <c r="G219" i="102" s="1"/>
  <c r="G220" i="102" s="1"/>
  <c r="G221" i="102" s="1"/>
  <c r="G222" i="102" s="1"/>
  <c r="G223" i="102" s="1"/>
  <c r="G224" i="102" s="1"/>
  <c r="G225" i="102" s="1"/>
  <c r="G226" i="102" s="1"/>
  <c r="G227" i="102" s="1"/>
  <c r="G228" i="102" s="1"/>
  <c r="G229" i="102" s="1"/>
  <c r="G230" i="102" s="1"/>
  <c r="G231" i="102" s="1"/>
  <c r="G232" i="102" s="1"/>
  <c r="G233" i="102" s="1"/>
  <c r="G234" i="102" s="1"/>
  <c r="G235" i="102" s="1"/>
  <c r="G236" i="102" s="1"/>
  <c r="G237" i="102" s="1"/>
  <c r="G238" i="102" s="1"/>
  <c r="G239" i="102" s="1"/>
  <c r="G240" i="102" s="1"/>
  <c r="G241" i="102" s="1"/>
  <c r="G242" i="102" s="1"/>
  <c r="G243" i="102" s="1"/>
  <c r="G244" i="102" s="1"/>
  <c r="G245" i="102" s="1"/>
  <c r="G246" i="102" s="1"/>
  <c r="G247" i="102" s="1"/>
  <c r="G248" i="102" s="1"/>
  <c r="G249" i="102" s="1"/>
  <c r="G250" i="102" s="1"/>
  <c r="G251" i="102" s="1"/>
  <c r="G252" i="102" s="1"/>
  <c r="G253" i="102" s="1"/>
  <c r="G254" i="102" s="1"/>
  <c r="G255" i="102" s="1"/>
  <c r="J210" i="102"/>
  <c r="J206" i="102"/>
  <c r="G187" i="103"/>
  <c r="G188" i="103" s="1"/>
  <c r="G189" i="103" s="1"/>
  <c r="G190" i="103" s="1"/>
  <c r="G191" i="103" s="1"/>
  <c r="G192" i="103" s="1"/>
  <c r="G193" i="103" s="1"/>
  <c r="G194" i="103" s="1"/>
  <c r="G195" i="103" s="1"/>
  <c r="G196" i="103" s="1"/>
  <c r="G197" i="103" s="1"/>
  <c r="G198" i="103" s="1"/>
  <c r="G199" i="103" s="1"/>
  <c r="G200" i="103" s="1"/>
  <c r="G201" i="103" s="1"/>
  <c r="G202" i="103" s="1"/>
  <c r="G203" i="103" s="1"/>
  <c r="G204" i="103" s="1"/>
  <c r="G205" i="103" s="1"/>
  <c r="G206" i="103" s="1"/>
  <c r="G207" i="103" s="1"/>
  <c r="G208" i="103" s="1"/>
  <c r="G209" i="103" s="1"/>
  <c r="G210" i="103" s="1"/>
  <c r="G211" i="103" s="1"/>
  <c r="G212" i="103" s="1"/>
  <c r="G213" i="103" s="1"/>
  <c r="G214" i="103" s="1"/>
  <c r="G215" i="103" s="1"/>
  <c r="G216" i="103" s="1"/>
  <c r="G217" i="103" s="1"/>
  <c r="G218" i="103" s="1"/>
  <c r="G219" i="103" s="1"/>
  <c r="G166" i="99"/>
  <c r="G167" i="99" s="1"/>
  <c r="G168" i="99" s="1"/>
  <c r="G169" i="99" s="1"/>
  <c r="G170" i="99" s="1"/>
  <c r="G171" i="99" s="1"/>
  <c r="G118" i="91"/>
  <c r="G119" i="91" s="1"/>
  <c r="G95" i="92"/>
  <c r="G96" i="92" s="1"/>
  <c r="G97" i="92" s="1"/>
  <c r="G98" i="92" s="1"/>
  <c r="G99" i="92" s="1"/>
  <c r="G100" i="92" s="1"/>
  <c r="G101" i="92" s="1"/>
  <c r="G102" i="92" s="1"/>
  <c r="G103" i="92" s="1"/>
  <c r="G104" i="92" s="1"/>
  <c r="G105" i="92" s="1"/>
  <c r="G106" i="92" s="1"/>
  <c r="G107" i="92" s="1"/>
  <c r="G108" i="92" s="1"/>
  <c r="G109" i="92" s="1"/>
  <c r="G110" i="92" s="1"/>
  <c r="G111" i="92" s="1"/>
  <c r="G112" i="92" s="1"/>
  <c r="G113" i="92" s="1"/>
  <c r="G114" i="92" s="1"/>
  <c r="G115" i="92" s="1"/>
  <c r="G116" i="92" s="1"/>
  <c r="G117" i="92" s="1"/>
  <c r="G118" i="92" s="1"/>
  <c r="G119" i="92" s="1"/>
  <c r="G120" i="92" s="1"/>
  <c r="G121" i="92" s="1"/>
  <c r="G122" i="92" s="1"/>
  <c r="G123" i="92" s="1"/>
  <c r="G124" i="92" s="1"/>
  <c r="G125" i="92" s="1"/>
  <c r="G66" i="90"/>
  <c r="G67" i="90" s="1"/>
  <c r="G68" i="90" s="1"/>
  <c r="G69" i="90" s="1"/>
  <c r="G70" i="90" s="1"/>
  <c r="G71" i="90" s="1"/>
  <c r="G72" i="90" s="1"/>
  <c r="G73" i="90" s="1"/>
  <c r="G308" i="108" l="1"/>
  <c r="G256" i="102"/>
  <c r="G257" i="102" s="1"/>
  <c r="G258" i="102" s="1"/>
  <c r="G259" i="102" s="1"/>
  <c r="G260" i="102" s="1"/>
  <c r="G261" i="102" s="1"/>
  <c r="G262" i="102" s="1"/>
  <c r="G263" i="102" s="1"/>
  <c r="G264" i="102" s="1"/>
  <c r="G265" i="102" s="1"/>
  <c r="G266" i="102" s="1"/>
  <c r="G267" i="102" s="1"/>
  <c r="G268" i="102" s="1"/>
  <c r="G269" i="102" s="1"/>
  <c r="G270" i="102" s="1"/>
  <c r="G271" i="102" s="1"/>
  <c r="G272" i="102" s="1"/>
  <c r="G273" i="102" s="1"/>
  <c r="G274" i="102" s="1"/>
  <c r="G275" i="102" s="1"/>
  <c r="G276" i="102" s="1"/>
  <c r="G277" i="102" s="1"/>
  <c r="G278" i="102" s="1"/>
  <c r="G279" i="102" s="1"/>
  <c r="G280" i="102" s="1"/>
  <c r="G281" i="102" s="1"/>
  <c r="G282" i="102" s="1"/>
  <c r="G283" i="102" s="1"/>
  <c r="G284" i="102" s="1"/>
  <c r="G285" i="102" s="1"/>
  <c r="G286" i="102" s="1"/>
  <c r="G287" i="102" s="1"/>
  <c r="G288" i="102" s="1"/>
  <c r="G289" i="102" s="1"/>
  <c r="G290" i="102" s="1"/>
  <c r="G291" i="102" s="1"/>
  <c r="G292" i="102" s="1"/>
  <c r="G293" i="102" s="1"/>
  <c r="G294" i="102" s="1"/>
  <c r="G295" i="102" s="1"/>
  <c r="G296" i="102" s="1"/>
  <c r="G297" i="102" s="1"/>
  <c r="G298" i="102" s="1"/>
  <c r="G299" i="102" s="1"/>
  <c r="G300" i="102" s="1"/>
  <c r="G301" i="102" s="1"/>
  <c r="G302" i="102" s="1"/>
  <c r="G303" i="102" s="1"/>
  <c r="G304" i="102" s="1"/>
  <c r="G305" i="102" s="1"/>
  <c r="G306" i="102" s="1"/>
  <c r="G307" i="102" s="1"/>
  <c r="G308" i="102" s="1"/>
  <c r="G309" i="102" s="1"/>
  <c r="G310" i="102" s="1"/>
  <c r="G311" i="102" s="1"/>
  <c r="G220" i="103"/>
  <c r="G221" i="103" s="1"/>
  <c r="G222" i="103" s="1"/>
  <c r="G223" i="103" s="1"/>
  <c r="G224" i="103" s="1"/>
  <c r="G225" i="103" s="1"/>
  <c r="G172" i="99"/>
  <c r="G173" i="99" s="1"/>
  <c r="G174" i="99" s="1"/>
  <c r="G175" i="99" s="1"/>
  <c r="G176" i="99" s="1"/>
  <c r="G177" i="99" s="1"/>
  <c r="G178" i="99" s="1"/>
  <c r="G179" i="99" s="1"/>
  <c r="G180" i="99" s="1"/>
  <c r="G181" i="99" s="1"/>
  <c r="G182" i="99" s="1"/>
  <c r="G183" i="99" s="1"/>
  <c r="G184" i="99" s="1"/>
  <c r="G185" i="99" s="1"/>
  <c r="G186" i="99" s="1"/>
  <c r="G187" i="99" s="1"/>
  <c r="G188" i="99" s="1"/>
  <c r="G189" i="99" s="1"/>
  <c r="G190" i="99" s="1"/>
  <c r="G191" i="99" s="1"/>
  <c r="G192" i="99" s="1"/>
  <c r="G193" i="99" s="1"/>
  <c r="G194" i="99" s="1"/>
  <c r="G195" i="99" s="1"/>
  <c r="G196" i="99" s="1"/>
  <c r="G197" i="99" s="1"/>
  <c r="G198" i="99" s="1"/>
  <c r="G199" i="99" s="1"/>
  <c r="G200" i="99" s="1"/>
  <c r="G201" i="99" s="1"/>
  <c r="G202" i="99" s="1"/>
  <c r="G203" i="99" s="1"/>
  <c r="G126" i="92"/>
  <c r="G127" i="92" s="1"/>
  <c r="G128" i="92" s="1"/>
  <c r="G120" i="91"/>
  <c r="G121" i="91" s="1"/>
  <c r="G122" i="91" s="1"/>
  <c r="G74" i="90"/>
  <c r="G75" i="90" s="1"/>
  <c r="G76" i="90" s="1"/>
  <c r="G77" i="90" s="1"/>
  <c r="G78" i="90" s="1"/>
  <c r="G79" i="90" s="1"/>
  <c r="G80" i="90" s="1"/>
  <c r="G81" i="90" s="1"/>
  <c r="G82" i="90" s="1"/>
  <c r="G83" i="90" s="1"/>
  <c r="G84" i="90" s="1"/>
  <c r="G85" i="90" s="1"/>
  <c r="G86" i="90" s="1"/>
  <c r="G87" i="90" s="1"/>
  <c r="G88" i="90" s="1"/>
  <c r="G89" i="90" s="1"/>
  <c r="G90" i="90" s="1"/>
  <c r="G91" i="90" s="1"/>
  <c r="G92" i="90" s="1"/>
  <c r="G93" i="90" s="1"/>
  <c r="G94" i="90" s="1"/>
  <c r="G95" i="90" s="1"/>
  <c r="G96" i="90" s="1"/>
  <c r="G97" i="90" s="1"/>
  <c r="G98" i="90" s="1"/>
  <c r="G99" i="90" s="1"/>
  <c r="G100" i="90" s="1"/>
  <c r="G101" i="90" s="1"/>
  <c r="G102" i="90" s="1"/>
  <c r="G103" i="90" s="1"/>
  <c r="G104" i="90" s="1"/>
  <c r="G7" i="20"/>
  <c r="G8" i="20" s="1"/>
  <c r="G9" i="20" s="1"/>
  <c r="G10" i="20" s="1"/>
  <c r="G11" i="20" s="1"/>
  <c r="G12" i="20" s="1"/>
  <c r="G13" i="20" s="1"/>
  <c r="G14" i="20" s="1"/>
  <c r="G15" i="20" s="1"/>
  <c r="G16" i="20" s="1"/>
  <c r="G17" i="20" s="1"/>
  <c r="G18" i="20" s="1"/>
  <c r="G19" i="20" s="1"/>
  <c r="G20" i="20" s="1"/>
  <c r="G21" i="20" s="1"/>
  <c r="G22" i="20" s="1"/>
  <c r="G23" i="20" s="1"/>
  <c r="G24" i="20" s="1"/>
  <c r="G25" i="20" s="1"/>
  <c r="G26" i="20" s="1"/>
  <c r="G27" i="20" s="1"/>
  <c r="G28" i="20" s="1"/>
  <c r="G29" i="20" s="1"/>
  <c r="G30" i="20" s="1"/>
  <c r="G31" i="20" s="1"/>
  <c r="G32" i="20" s="1"/>
  <c r="G33" i="20" s="1"/>
  <c r="G34" i="20" s="1"/>
  <c r="G35" i="20" s="1"/>
  <c r="G36" i="20" s="1"/>
  <c r="G37" i="20" s="1"/>
  <c r="G38" i="20" s="1"/>
  <c r="G39" i="20" s="1"/>
  <c r="G40" i="20" s="1"/>
  <c r="G41" i="20" s="1"/>
  <c r="G42" i="20" s="1"/>
  <c r="G43" i="20" s="1"/>
  <c r="G44" i="20" s="1"/>
  <c r="G45" i="20" s="1"/>
  <c r="G46" i="20" s="1"/>
  <c r="G47" i="20" s="1"/>
  <c r="G48" i="20" s="1"/>
  <c r="G49" i="20" s="1"/>
  <c r="G50" i="20" s="1"/>
  <c r="G51" i="20" s="1"/>
  <c r="G52" i="20" s="1"/>
  <c r="G53" i="20" s="1"/>
  <c r="G54" i="20" s="1"/>
  <c r="G55" i="20" s="1"/>
  <c r="G56" i="20" s="1"/>
  <c r="G57" i="20" s="1"/>
  <c r="G58" i="20" s="1"/>
  <c r="G59" i="20" s="1"/>
  <c r="G60" i="20" s="1"/>
  <c r="G61" i="20" s="1"/>
  <c r="G62" i="20" s="1"/>
  <c r="G63" i="20" s="1"/>
  <c r="G64" i="20" s="1"/>
  <c r="G65" i="20" s="1"/>
  <c r="G66" i="20" s="1"/>
  <c r="G67" i="20" s="1"/>
  <c r="G68" i="20" s="1"/>
  <c r="G69" i="20" s="1"/>
  <c r="G70" i="20" s="1"/>
  <c r="G71" i="20" s="1"/>
  <c r="G72" i="20" s="1"/>
  <c r="G73" i="20" s="1"/>
  <c r="G74" i="20" s="1"/>
  <c r="G75" i="20" s="1"/>
  <c r="G76" i="20" s="1"/>
  <c r="G77" i="20" s="1"/>
  <c r="G78" i="20" s="1"/>
  <c r="G79" i="20" s="1"/>
  <c r="G80" i="20" s="1"/>
  <c r="G81" i="20" s="1"/>
  <c r="G82" i="20" s="1"/>
  <c r="G83" i="20" s="1"/>
  <c r="G84" i="20" s="1"/>
  <c r="G85" i="20" s="1"/>
  <c r="G86" i="20" s="1"/>
  <c r="G87" i="20" s="1"/>
  <c r="G88" i="20" s="1"/>
  <c r="G89" i="20" s="1"/>
  <c r="G90" i="20" s="1"/>
  <c r="G91" i="20" s="1"/>
  <c r="G92" i="20" s="1"/>
  <c r="G93" i="20" s="1"/>
  <c r="G94" i="20" s="1"/>
  <c r="G95" i="20" s="1"/>
  <c r="G96" i="20" s="1"/>
  <c r="G97" i="20" s="1"/>
  <c r="G98" i="20" s="1"/>
  <c r="G99" i="20" s="1"/>
  <c r="G100" i="20" s="1"/>
  <c r="G101" i="20" s="1"/>
  <c r="G102" i="20" s="1"/>
  <c r="G103" i="20" s="1"/>
  <c r="G104" i="20" s="1"/>
  <c r="G105" i="20" s="1"/>
  <c r="G106" i="20" s="1"/>
  <c r="G107" i="20" s="1"/>
  <c r="G108" i="20" s="1"/>
  <c r="G109" i="20" s="1"/>
  <c r="G110" i="20" s="1"/>
  <c r="G111" i="20" s="1"/>
  <c r="G112" i="20" s="1"/>
  <c r="G113" i="20" s="1"/>
  <c r="G114" i="20" s="1"/>
  <c r="G115" i="20" s="1"/>
  <c r="G116" i="20" s="1"/>
  <c r="G117" i="20" s="1"/>
  <c r="G118" i="20" s="1"/>
  <c r="G119" i="20" s="1"/>
  <c r="G120" i="20" s="1"/>
  <c r="G121" i="20" s="1"/>
  <c r="G122" i="20" s="1"/>
  <c r="G123" i="20" s="1"/>
  <c r="G124" i="20" s="1"/>
  <c r="G125" i="20" s="1"/>
  <c r="G126" i="20" s="1"/>
  <c r="G127" i="20" s="1"/>
  <c r="G128" i="20" s="1"/>
  <c r="G129" i="20" s="1"/>
  <c r="G130" i="20" s="1"/>
  <c r="G131" i="20" s="1"/>
  <c r="G132" i="20" s="1"/>
  <c r="G133" i="20" s="1"/>
  <c r="G134" i="20" s="1"/>
  <c r="G135" i="20" s="1"/>
  <c r="G136" i="20" s="1"/>
  <c r="G137" i="20" s="1"/>
  <c r="G138" i="20" s="1"/>
  <c r="G139" i="20" s="1"/>
  <c r="G140" i="20" s="1"/>
  <c r="G141" i="20" s="1"/>
  <c r="G142" i="20" s="1"/>
  <c r="G143" i="20" s="1"/>
  <c r="G144" i="20" s="1"/>
  <c r="G145" i="20" s="1"/>
  <c r="G146" i="20" s="1"/>
  <c r="G147" i="20" s="1"/>
  <c r="G148" i="20" s="1"/>
  <c r="G149" i="20" s="1"/>
  <c r="G150" i="20" s="1"/>
  <c r="G151" i="20" s="1"/>
  <c r="G152" i="20" s="1"/>
  <c r="G153" i="20" s="1"/>
  <c r="G154" i="20" s="1"/>
  <c r="G155" i="20" s="1"/>
  <c r="G156" i="20" s="1"/>
  <c r="G157" i="20" s="1"/>
  <c r="G158" i="20" s="1"/>
  <c r="G159" i="20" s="1"/>
  <c r="G160" i="20" s="1"/>
  <c r="G161" i="20" s="1"/>
  <c r="G162" i="20" s="1"/>
  <c r="G163" i="20" s="1"/>
  <c r="G164" i="20" s="1"/>
  <c r="G165" i="20" s="1"/>
  <c r="G166" i="20" s="1"/>
  <c r="G167" i="20" s="1"/>
  <c r="G168" i="20" s="1"/>
  <c r="G169" i="20" s="1"/>
  <c r="G170" i="20" s="1"/>
  <c r="G171" i="20" s="1"/>
  <c r="G172" i="20" s="1"/>
  <c r="G173" i="20" s="1"/>
  <c r="G174" i="20" s="1"/>
  <c r="G175" i="20" s="1"/>
  <c r="G176" i="20" s="1"/>
  <c r="G177" i="20" s="1"/>
  <c r="G178" i="20" s="1"/>
  <c r="G179" i="20" s="1"/>
  <c r="G180" i="20" s="1"/>
  <c r="G181" i="20" s="1"/>
  <c r="G182" i="20" s="1"/>
  <c r="G183" i="20" s="1"/>
  <c r="G184" i="20" s="1"/>
  <c r="G185" i="20" s="1"/>
  <c r="G186" i="20" s="1"/>
  <c r="G187" i="20" s="1"/>
  <c r="G188" i="20" s="1"/>
  <c r="G189" i="20" s="1"/>
  <c r="G190" i="20" s="1"/>
  <c r="G191" i="20" s="1"/>
  <c r="G192" i="20" s="1"/>
  <c r="G193" i="20" s="1"/>
  <c r="G194" i="20" s="1"/>
  <c r="G195" i="20" s="1"/>
  <c r="G196" i="20" s="1"/>
  <c r="G197" i="20" s="1"/>
  <c r="G198" i="20" s="1"/>
  <c r="G199" i="20" s="1"/>
  <c r="G200" i="20" s="1"/>
  <c r="G201" i="20" s="1"/>
  <c r="G202" i="20" s="1"/>
  <c r="G203" i="20" s="1"/>
  <c r="G204" i="20" s="1"/>
  <c r="G205" i="20" s="1"/>
  <c r="G206" i="20" s="1"/>
  <c r="G207" i="20" s="1"/>
  <c r="G208" i="20" s="1"/>
  <c r="G209" i="20" s="1"/>
  <c r="G210" i="20" s="1"/>
  <c r="G211" i="20" s="1"/>
  <c r="G212" i="20" s="1"/>
  <c r="G213" i="20" s="1"/>
  <c r="G214" i="20" s="1"/>
  <c r="G215" i="20" s="1"/>
  <c r="G216" i="20" s="1"/>
  <c r="G217" i="20" s="1"/>
  <c r="G218" i="20" s="1"/>
  <c r="G219" i="20" s="1"/>
  <c r="G220" i="20" s="1"/>
  <c r="G221" i="20" s="1"/>
  <c r="G222" i="20" s="1"/>
  <c r="G223" i="20" s="1"/>
  <c r="G224" i="20" s="1"/>
  <c r="G225" i="20" s="1"/>
  <c r="G226" i="20" s="1"/>
  <c r="G227" i="20" s="1"/>
  <c r="G228" i="20" s="1"/>
  <c r="G229" i="20" s="1"/>
  <c r="G230" i="20" s="1"/>
  <c r="G231" i="20" s="1"/>
  <c r="G232" i="20" s="1"/>
  <c r="G233" i="20" s="1"/>
  <c r="G234" i="20" s="1"/>
  <c r="G235" i="20" s="1"/>
  <c r="G236" i="20" s="1"/>
  <c r="G237" i="20" s="1"/>
  <c r="G238" i="20" s="1"/>
  <c r="G239" i="20" s="1"/>
  <c r="G240" i="20" s="1"/>
  <c r="G241" i="20" s="1"/>
  <c r="G242" i="20" s="1"/>
  <c r="G243" i="20" s="1"/>
  <c r="G244" i="20" s="1"/>
  <c r="G245" i="20" s="1"/>
  <c r="G246" i="20" s="1"/>
  <c r="G247" i="20" s="1"/>
  <c r="G248" i="20" s="1"/>
  <c r="G249" i="20" s="1"/>
  <c r="G250" i="20" s="1"/>
  <c r="G251" i="20" s="1"/>
  <c r="G252" i="20" s="1"/>
  <c r="G253" i="20" s="1"/>
  <c r="G254" i="20" s="1"/>
  <c r="G255" i="20" s="1"/>
  <c r="G256" i="20" s="1"/>
  <c r="G257" i="20" s="1"/>
  <c r="G258" i="20" s="1"/>
  <c r="G259" i="20" s="1"/>
  <c r="G260" i="20" s="1"/>
  <c r="G261" i="20" s="1"/>
  <c r="G262" i="20" s="1"/>
  <c r="G263" i="20" s="1"/>
  <c r="G264" i="20" s="1"/>
  <c r="G265" i="20" s="1"/>
  <c r="G266" i="20" s="1"/>
  <c r="G267" i="20" s="1"/>
  <c r="G268" i="20" s="1"/>
  <c r="G269" i="20" s="1"/>
  <c r="G270" i="20" s="1"/>
  <c r="G271" i="20" s="1"/>
  <c r="G272" i="20" s="1"/>
  <c r="G273" i="20" s="1"/>
  <c r="G274" i="20" s="1"/>
  <c r="G275" i="20" s="1"/>
  <c r="G276" i="20" s="1"/>
  <c r="G277" i="20" s="1"/>
  <c r="G278" i="20" s="1"/>
  <c r="G279" i="20" s="1"/>
  <c r="G280" i="20" s="1"/>
  <c r="G281" i="20" s="1"/>
  <c r="G282" i="20" s="1"/>
  <c r="G283" i="20" s="1"/>
  <c r="G284" i="20" s="1"/>
  <c r="G285" i="20" s="1"/>
  <c r="G286" i="20" s="1"/>
  <c r="G287" i="20" s="1"/>
  <c r="G288" i="20" s="1"/>
  <c r="G289" i="20" s="1"/>
  <c r="G290" i="20" s="1"/>
  <c r="G291" i="20" s="1"/>
  <c r="G292" i="20" s="1"/>
  <c r="G293" i="20" s="1"/>
  <c r="G294" i="20" s="1"/>
  <c r="G295" i="20" s="1"/>
  <c r="G296" i="20" s="1"/>
  <c r="G297" i="20" s="1"/>
  <c r="G298" i="20" s="1"/>
  <c r="G299" i="20" s="1"/>
  <c r="G300" i="20" s="1"/>
  <c r="G301" i="20" s="1"/>
  <c r="G302" i="20" s="1"/>
  <c r="G303" i="20" s="1"/>
  <c r="G304" i="20" s="1"/>
  <c r="G305" i="20" s="1"/>
  <c r="G306" i="20" s="1"/>
  <c r="G307" i="20" s="1"/>
  <c r="G308" i="20" s="1"/>
  <c r="G309" i="20" s="1"/>
  <c r="G310" i="20" s="1"/>
  <c r="G311" i="20" s="1"/>
  <c r="G312" i="20" s="1"/>
  <c r="G313" i="20" s="1"/>
  <c r="G314" i="20" s="1"/>
  <c r="G315" i="20" s="1"/>
  <c r="G316" i="20" s="1"/>
  <c r="G317" i="20" s="1"/>
  <c r="G318" i="20" s="1"/>
  <c r="G319" i="20" s="1"/>
  <c r="G320" i="20" s="1"/>
  <c r="G321" i="20" s="1"/>
  <c r="G322" i="20" s="1"/>
  <c r="G323" i="20" s="1"/>
  <c r="G324" i="20" s="1"/>
  <c r="G325" i="20" s="1"/>
  <c r="G326" i="20" s="1"/>
  <c r="G327" i="20" s="1"/>
  <c r="G312" i="102" l="1"/>
  <c r="G313" i="102" s="1"/>
  <c r="G314" i="102" s="1"/>
  <c r="G315" i="102" s="1"/>
  <c r="G309" i="108"/>
  <c r="G226" i="103"/>
  <c r="G227" i="103" s="1"/>
  <c r="G228" i="103" s="1"/>
  <c r="G229" i="103" s="1"/>
  <c r="G230" i="103" s="1"/>
  <c r="G231" i="103" s="1"/>
  <c r="G232" i="103" s="1"/>
  <c r="G233" i="103" s="1"/>
  <c r="G234" i="103" s="1"/>
  <c r="G235" i="103" s="1"/>
  <c r="G236" i="103" s="1"/>
  <c r="G237" i="103" s="1"/>
  <c r="G238" i="103" s="1"/>
  <c r="G239" i="103" s="1"/>
  <c r="G240" i="103" s="1"/>
  <c r="G241" i="103" s="1"/>
  <c r="G242" i="103" s="1"/>
  <c r="G243" i="103" s="1"/>
  <c r="G244" i="103" s="1"/>
  <c r="G245" i="103" s="1"/>
  <c r="G246" i="103" s="1"/>
  <c r="G247" i="103" s="1"/>
  <c r="G204" i="99"/>
  <c r="G205" i="99" s="1"/>
  <c r="G206" i="99" s="1"/>
  <c r="G207" i="99" s="1"/>
  <c r="G208" i="99" s="1"/>
  <c r="G209" i="99" s="1"/>
  <c r="G210" i="99" s="1"/>
  <c r="G211" i="99" s="1"/>
  <c r="G212" i="99" s="1"/>
  <c r="G213" i="99" s="1"/>
  <c r="G214" i="99" s="1"/>
  <c r="G215" i="99" s="1"/>
  <c r="G216" i="99" s="1"/>
  <c r="G217" i="99" s="1"/>
  <c r="G218" i="99" s="1"/>
  <c r="G219" i="99" s="1"/>
  <c r="G220" i="99" s="1"/>
  <c r="G221" i="99" s="1"/>
  <c r="G222" i="99" s="1"/>
  <c r="G223" i="99" s="1"/>
  <c r="G224" i="99" s="1"/>
  <c r="G225" i="99" s="1"/>
  <c r="G226" i="99" s="1"/>
  <c r="G227" i="99" s="1"/>
  <c r="G228" i="99" s="1"/>
  <c r="G229" i="99" s="1"/>
  <c r="G230" i="99" s="1"/>
  <c r="G231" i="99" s="1"/>
  <c r="G232" i="99" s="1"/>
  <c r="G233" i="99" s="1"/>
  <c r="G234" i="99" s="1"/>
  <c r="G235" i="99" s="1"/>
  <c r="G236" i="99" s="1"/>
  <c r="G237" i="99" s="1"/>
  <c r="G238" i="99" s="1"/>
  <c r="G239" i="99" s="1"/>
  <c r="G240" i="99" s="1"/>
  <c r="G241" i="99" s="1"/>
  <c r="G151" i="98"/>
  <c r="G152" i="98" s="1"/>
  <c r="G153" i="98" s="1"/>
  <c r="G154" i="98" s="1"/>
  <c r="G155" i="98" s="1"/>
  <c r="G129" i="92"/>
  <c r="G130" i="92" s="1"/>
  <c r="G131" i="92" s="1"/>
  <c r="G132" i="92" s="1"/>
  <c r="G133" i="92" s="1"/>
  <c r="G134" i="92" s="1"/>
  <c r="G135" i="92" s="1"/>
  <c r="G136" i="92" s="1"/>
  <c r="G123" i="91"/>
  <c r="G124" i="91" s="1"/>
  <c r="G125" i="91" s="1"/>
  <c r="G126" i="91" s="1"/>
  <c r="G127" i="91" s="1"/>
  <c r="G128" i="91" s="1"/>
  <c r="G129" i="91" s="1"/>
  <c r="G130" i="91" s="1"/>
  <c r="G131" i="91" s="1"/>
  <c r="G132" i="91" s="1"/>
  <c r="G133" i="91" s="1"/>
  <c r="G105" i="90"/>
  <c r="G106" i="90" s="1"/>
  <c r="G107" i="90" s="1"/>
  <c r="G108" i="90" s="1"/>
  <c r="G328" i="20"/>
  <c r="G329" i="20" s="1"/>
  <c r="G330" i="20" s="1"/>
  <c r="G331" i="20" s="1"/>
  <c r="G332" i="20" s="1"/>
  <c r="G316" i="102" l="1"/>
  <c r="G317" i="102" s="1"/>
  <c r="G318" i="102" s="1"/>
  <c r="G319" i="102" s="1"/>
  <c r="G320" i="102" s="1"/>
  <c r="G321" i="102" s="1"/>
  <c r="G322" i="102" s="1"/>
  <c r="G323" i="102" s="1"/>
  <c r="G324" i="102" s="1"/>
  <c r="G325" i="102" s="1"/>
  <c r="G326" i="102" s="1"/>
  <c r="G327" i="102" s="1"/>
  <c r="G328" i="102" s="1"/>
  <c r="G329" i="102" s="1"/>
  <c r="G330" i="102" s="1"/>
  <c r="G331" i="102" s="1"/>
  <c r="G332" i="102" s="1"/>
  <c r="G333" i="102" s="1"/>
  <c r="G334" i="102" s="1"/>
  <c r="G310" i="108"/>
  <c r="G248" i="103"/>
  <c r="G249" i="103" s="1"/>
  <c r="G250" i="103" s="1"/>
  <c r="G251" i="103" s="1"/>
  <c r="G252" i="103" s="1"/>
  <c r="G253" i="103" s="1"/>
  <c r="G254" i="103" s="1"/>
  <c r="G255" i="103" s="1"/>
  <c r="G256" i="103" s="1"/>
  <c r="G257" i="103" s="1"/>
  <c r="G258" i="103" s="1"/>
  <c r="G259" i="103" s="1"/>
  <c r="G242" i="99"/>
  <c r="G243" i="99" s="1"/>
  <c r="G244" i="99" s="1"/>
  <c r="G245" i="99" s="1"/>
  <c r="G156" i="98"/>
  <c r="G157" i="98" s="1"/>
  <c r="G158" i="98" s="1"/>
  <c r="G159" i="98" s="1"/>
  <c r="G160" i="98" s="1"/>
  <c r="G161" i="98" s="1"/>
  <c r="G134" i="91"/>
  <c r="G135" i="91" s="1"/>
  <c r="G136" i="91" s="1"/>
  <c r="G137" i="91" s="1"/>
  <c r="G138" i="91" s="1"/>
  <c r="G139" i="91" s="1"/>
  <c r="G140" i="91" s="1"/>
  <c r="G141" i="91" s="1"/>
  <c r="G142" i="91" s="1"/>
  <c r="G143" i="91" s="1"/>
  <c r="G144" i="91" s="1"/>
  <c r="G145" i="91" s="1"/>
  <c r="G146" i="91" s="1"/>
  <c r="G147" i="91" s="1"/>
  <c r="G148" i="91" s="1"/>
  <c r="G149" i="91" s="1"/>
  <c r="G150" i="91" s="1"/>
  <c r="G151" i="91" s="1"/>
  <c r="G152" i="91" s="1"/>
  <c r="G153" i="91" s="1"/>
  <c r="G154" i="91" s="1"/>
  <c r="G155" i="91" s="1"/>
  <c r="G137" i="92"/>
  <c r="G138" i="92" s="1"/>
  <c r="G139" i="92" s="1"/>
  <c r="G140" i="92" s="1"/>
  <c r="G141" i="92" s="1"/>
  <c r="G142" i="92" s="1"/>
  <c r="G143" i="92" s="1"/>
  <c r="G144" i="92" s="1"/>
  <c r="G109" i="90"/>
  <c r="G110" i="90" s="1"/>
  <c r="G111" i="90" s="1"/>
  <c r="G112" i="90" s="1"/>
  <c r="G113" i="90" s="1"/>
  <c r="G114" i="90" s="1"/>
  <c r="G333" i="20"/>
  <c r="G335" i="102" l="1"/>
  <c r="G336" i="102" s="1"/>
  <c r="G337" i="102" s="1"/>
  <c r="G338" i="102" s="1"/>
  <c r="G339" i="102" s="1"/>
  <c r="G340" i="102" s="1"/>
  <c r="G311" i="108"/>
  <c r="G312" i="108" s="1"/>
  <c r="G313" i="108" s="1"/>
  <c r="G314" i="108" s="1"/>
  <c r="G315" i="108" s="1"/>
  <c r="G316" i="108" s="1"/>
  <c r="G317" i="108" s="1"/>
  <c r="G318" i="108" s="1"/>
  <c r="G319" i="108" s="1"/>
  <c r="G320" i="108" s="1"/>
  <c r="G246" i="99"/>
  <c r="G247" i="99" s="1"/>
  <c r="G248" i="99" s="1"/>
  <c r="G249" i="99" s="1"/>
  <c r="G250" i="99" s="1"/>
  <c r="G251" i="99" s="1"/>
  <c r="G252" i="99" s="1"/>
  <c r="G253" i="99" s="1"/>
  <c r="G254" i="99" s="1"/>
  <c r="G255" i="99" s="1"/>
  <c r="G256" i="99" s="1"/>
  <c r="G257" i="99" s="1"/>
  <c r="G258" i="99" s="1"/>
  <c r="G259" i="99" s="1"/>
  <c r="G260" i="99" s="1"/>
  <c r="G260" i="103"/>
  <c r="G261" i="103" s="1"/>
  <c r="G262" i="103" s="1"/>
  <c r="G263" i="103" s="1"/>
  <c r="G264" i="103" s="1"/>
  <c r="G265" i="103" s="1"/>
  <c r="G266" i="103" s="1"/>
  <c r="G267" i="103" s="1"/>
  <c r="G268" i="103" s="1"/>
  <c r="G269" i="103" s="1"/>
  <c r="G270" i="103" s="1"/>
  <c r="G271" i="103" s="1"/>
  <c r="G162" i="98"/>
  <c r="G163" i="98" s="1"/>
  <c r="G156" i="91"/>
  <c r="G157" i="91" s="1"/>
  <c r="G158" i="91" s="1"/>
  <c r="G159" i="91" s="1"/>
  <c r="G160" i="91" s="1"/>
  <c r="G161" i="91" s="1"/>
  <c r="G162" i="91" s="1"/>
  <c r="G163" i="91" s="1"/>
  <c r="G164" i="91" s="1"/>
  <c r="G165" i="91" s="1"/>
  <c r="G145" i="92"/>
  <c r="G146" i="92" s="1"/>
  <c r="G147" i="92" s="1"/>
  <c r="G148" i="92" s="1"/>
  <c r="G149" i="92" s="1"/>
  <c r="G150" i="92" s="1"/>
  <c r="G151" i="92" s="1"/>
  <c r="G152" i="92" s="1"/>
  <c r="G153" i="92" s="1"/>
  <c r="G154" i="92" s="1"/>
  <c r="G155" i="92" s="1"/>
  <c r="G115" i="90"/>
  <c r="G116" i="90" s="1"/>
  <c r="G117" i="90" s="1"/>
  <c r="G118" i="90" s="1"/>
  <c r="G119" i="90" s="1"/>
  <c r="G120" i="90" s="1"/>
  <c r="G121" i="90" s="1"/>
  <c r="G122" i="90" s="1"/>
  <c r="G123" i="90" s="1"/>
  <c r="G124" i="90" s="1"/>
  <c r="G125" i="90" s="1"/>
  <c r="G126" i="90" s="1"/>
  <c r="G127" i="90" s="1"/>
  <c r="G128" i="90" s="1"/>
  <c r="G129" i="90" s="1"/>
  <c r="G130" i="90" s="1"/>
  <c r="G131" i="90" s="1"/>
  <c r="G132" i="90" s="1"/>
  <c r="G133" i="90" s="1"/>
  <c r="G134" i="90" s="1"/>
  <c r="G135" i="90" s="1"/>
  <c r="G136" i="90" s="1"/>
  <c r="G137" i="90" s="1"/>
  <c r="G138" i="90" s="1"/>
  <c r="G139" i="90" s="1"/>
  <c r="G140" i="90" s="1"/>
  <c r="G141" i="90" s="1"/>
  <c r="G142" i="90" s="1"/>
  <c r="G143" i="90" s="1"/>
  <c r="G144" i="90" s="1"/>
  <c r="G145" i="90" s="1"/>
  <c r="G334" i="20"/>
  <c r="G335" i="20" s="1"/>
  <c r="G336" i="20" s="1"/>
  <c r="G337" i="20" s="1"/>
  <c r="G338" i="20" s="1"/>
  <c r="G339" i="20" s="1"/>
  <c r="G340" i="20" s="1"/>
  <c r="G341" i="102" l="1"/>
  <c r="G342" i="102" s="1"/>
  <c r="G343" i="102" s="1"/>
  <c r="G344" i="102" s="1"/>
  <c r="G345" i="102" s="1"/>
  <c r="G346" i="102" s="1"/>
  <c r="G347" i="102" s="1"/>
  <c r="G321" i="108"/>
  <c r="G322" i="108" s="1"/>
  <c r="G323" i="108" s="1"/>
  <c r="G272" i="103"/>
  <c r="G273" i="103" s="1"/>
  <c r="G274" i="103" s="1"/>
  <c r="G275" i="103" s="1"/>
  <c r="G261" i="99"/>
  <c r="G262" i="99" s="1"/>
  <c r="G263" i="99" s="1"/>
  <c r="G264" i="99" s="1"/>
  <c r="G164" i="98"/>
  <c r="G165" i="98" s="1"/>
  <c r="G166" i="98" s="1"/>
  <c r="G167" i="98" s="1"/>
  <c r="G168" i="98" s="1"/>
  <c r="G169" i="98" s="1"/>
  <c r="G170" i="98" s="1"/>
  <c r="G171" i="98" s="1"/>
  <c r="G172" i="98" s="1"/>
  <c r="G173" i="98" s="1"/>
  <c r="G174" i="98" s="1"/>
  <c r="G175" i="98" s="1"/>
  <c r="G176" i="98" s="1"/>
  <c r="G177" i="98" s="1"/>
  <c r="G178" i="98" s="1"/>
  <c r="G179" i="98" s="1"/>
  <c r="G180" i="98" s="1"/>
  <c r="G181" i="98" s="1"/>
  <c r="G182" i="98" s="1"/>
  <c r="G183" i="98" s="1"/>
  <c r="G166" i="91"/>
  <c r="G167" i="91" s="1"/>
  <c r="G168" i="91" s="1"/>
  <c r="G169" i="91" s="1"/>
  <c r="G170" i="91" s="1"/>
  <c r="G171" i="91" s="1"/>
  <c r="G172" i="91" s="1"/>
  <c r="G156" i="92"/>
  <c r="G157" i="92" s="1"/>
  <c r="G158" i="92" s="1"/>
  <c r="G159" i="92" s="1"/>
  <c r="G160" i="92" s="1"/>
  <c r="G161" i="92" s="1"/>
  <c r="G162" i="92" s="1"/>
  <c r="G163" i="92" s="1"/>
  <c r="G146" i="90"/>
  <c r="G147" i="90" s="1"/>
  <c r="G341" i="20"/>
  <c r="G342" i="20" s="1"/>
  <c r="G343" i="20" s="1"/>
  <c r="G344" i="20" s="1"/>
  <c r="G345" i="20" s="1"/>
  <c r="G346" i="20" s="1"/>
  <c r="G348" i="102" l="1"/>
  <c r="G349" i="102" s="1"/>
  <c r="G359" i="102" s="1"/>
  <c r="G360" i="102" s="1"/>
  <c r="G361" i="102" s="1"/>
  <c r="G362" i="102" s="1"/>
  <c r="G363" i="102" s="1"/>
  <c r="G364" i="102" s="1"/>
  <c r="G365" i="102" s="1"/>
  <c r="G366" i="102" s="1"/>
  <c r="G367" i="102" s="1"/>
  <c r="G368" i="102" s="1"/>
  <c r="G369" i="102" s="1"/>
  <c r="G370" i="102" s="1"/>
  <c r="G371" i="102" s="1"/>
  <c r="G372" i="102" s="1"/>
  <c r="G373" i="102" s="1"/>
  <c r="G374" i="102" s="1"/>
  <c r="G375" i="102" s="1"/>
  <c r="G376" i="102" s="1"/>
  <c r="G377" i="102" s="1"/>
  <c r="G378" i="102" s="1"/>
  <c r="G379" i="102" s="1"/>
  <c r="G380" i="102" s="1"/>
  <c r="G381" i="102" s="1"/>
  <c r="G382" i="102" s="1"/>
  <c r="G383" i="102" s="1"/>
  <c r="G384" i="102" s="1"/>
  <c r="G385" i="102" s="1"/>
  <c r="G386" i="102" s="1"/>
  <c r="G387" i="102" s="1"/>
  <c r="G388" i="102" s="1"/>
  <c r="G389" i="102" s="1"/>
  <c r="G390" i="102" s="1"/>
  <c r="G391" i="102" s="1"/>
  <c r="G392" i="102" s="1"/>
  <c r="G393" i="102" s="1"/>
  <c r="G394" i="102" s="1"/>
  <c r="G395" i="102" s="1"/>
  <c r="G396" i="102" s="1"/>
  <c r="G397" i="102" s="1"/>
  <c r="G398" i="102" s="1"/>
  <c r="G399" i="102" s="1"/>
  <c r="G400" i="102" s="1"/>
  <c r="G401" i="102" s="1"/>
  <c r="G402" i="102" s="1"/>
  <c r="G403" i="102" s="1"/>
  <c r="G404" i="102" s="1"/>
  <c r="G405" i="102" s="1"/>
  <c r="G406" i="102" s="1"/>
  <c r="G407" i="102" s="1"/>
  <c r="G408" i="102" s="1"/>
  <c r="G409" i="102" s="1"/>
  <c r="G410" i="102" s="1"/>
  <c r="G411" i="102" s="1"/>
  <c r="G412" i="102" s="1"/>
  <c r="G413" i="102" s="1"/>
  <c r="G414" i="102" s="1"/>
  <c r="G415" i="102" s="1"/>
  <c r="G416" i="102" s="1"/>
  <c r="G417" i="102" s="1"/>
  <c r="G418" i="102" s="1"/>
  <c r="G419" i="102" s="1"/>
  <c r="G420" i="102" s="1"/>
  <c r="G421" i="102" s="1"/>
  <c r="G422" i="102" s="1"/>
  <c r="G423" i="102" s="1"/>
  <c r="G424" i="102" s="1"/>
  <c r="G425" i="102" s="1"/>
  <c r="G426" i="102" s="1"/>
  <c r="G427" i="102" s="1"/>
  <c r="G428" i="102" s="1"/>
  <c r="G429" i="102" s="1"/>
  <c r="G430" i="102" s="1"/>
  <c r="G431" i="102" s="1"/>
  <c r="G432" i="102" s="1"/>
  <c r="G433" i="102" s="1"/>
  <c r="G434" i="102" s="1"/>
  <c r="G435" i="102" s="1"/>
  <c r="G436" i="102" s="1"/>
  <c r="G437" i="102" s="1"/>
  <c r="G438" i="102" s="1"/>
  <c r="G439" i="102" s="1"/>
  <c r="G440" i="102" s="1"/>
  <c r="G441" i="102" s="1"/>
  <c r="G442" i="102" s="1"/>
  <c r="G443" i="102" s="1"/>
  <c r="G444" i="102" s="1"/>
  <c r="G445" i="102" s="1"/>
  <c r="G446" i="102" s="1"/>
  <c r="G447" i="102" s="1"/>
  <c r="G448" i="102" s="1"/>
  <c r="G449" i="102" s="1"/>
  <c r="G450" i="102" s="1"/>
  <c r="G451" i="102" s="1"/>
  <c r="G452" i="102" s="1"/>
  <c r="G453" i="102" s="1"/>
  <c r="G454" i="102" s="1"/>
  <c r="G455" i="102" s="1"/>
  <c r="G456" i="102" s="1"/>
  <c r="G457" i="102" s="1"/>
  <c r="G458" i="102" s="1"/>
  <c r="G459" i="102" s="1"/>
  <c r="G460" i="102" s="1"/>
  <c r="G461" i="102" s="1"/>
  <c r="G462" i="102" s="1"/>
  <c r="G463" i="102" s="1"/>
  <c r="G464" i="102" s="1"/>
  <c r="G465" i="102" s="1"/>
  <c r="G466" i="102" s="1"/>
  <c r="G467" i="102" s="1"/>
  <c r="G468" i="102" s="1"/>
  <c r="G469" i="102" s="1"/>
  <c r="G470" i="102" s="1"/>
  <c r="G471" i="102" s="1"/>
  <c r="G472" i="102" s="1"/>
  <c r="G473" i="102" s="1"/>
  <c r="G474" i="102" s="1"/>
  <c r="G475" i="102" s="1"/>
  <c r="G476" i="102" s="1"/>
  <c r="G477" i="102" s="1"/>
  <c r="G478" i="102" s="1"/>
  <c r="G479" i="102" s="1"/>
  <c r="G480" i="102" s="1"/>
  <c r="G481" i="102" s="1"/>
  <c r="G482" i="102" s="1"/>
  <c r="G483" i="102" s="1"/>
  <c r="G484" i="102" s="1"/>
  <c r="G485" i="102" s="1"/>
  <c r="G486" i="102" s="1"/>
  <c r="G487" i="102" s="1"/>
  <c r="G488" i="102" s="1"/>
  <c r="G489" i="102" s="1"/>
  <c r="G490" i="102" s="1"/>
  <c r="G491" i="102" s="1"/>
  <c r="G492" i="102" s="1"/>
  <c r="G493" i="102" s="1"/>
  <c r="G494" i="102" s="1"/>
  <c r="G495" i="102" s="1"/>
  <c r="G496" i="102" s="1"/>
  <c r="G497" i="102" s="1"/>
  <c r="G498" i="102" s="1"/>
  <c r="G499" i="102" s="1"/>
  <c r="G500" i="102" s="1"/>
  <c r="G501" i="102" s="1"/>
  <c r="G502" i="102" s="1"/>
  <c r="G503" i="102" s="1"/>
  <c r="G504" i="102" s="1"/>
  <c r="G505" i="102" s="1"/>
  <c r="G506" i="102" s="1"/>
  <c r="G507" i="102" s="1"/>
  <c r="G508" i="102" s="1"/>
  <c r="G509" i="102" s="1"/>
  <c r="E25" i="111"/>
  <c r="AH25" i="111" s="1"/>
  <c r="G510" i="102"/>
  <c r="G511" i="102" s="1"/>
  <c r="G512" i="102" s="1"/>
  <c r="G513" i="102" s="1"/>
  <c r="G514" i="102" s="1"/>
  <c r="G515" i="102" s="1"/>
  <c r="G516" i="102" s="1"/>
  <c r="G517" i="102" s="1"/>
  <c r="G518" i="102" s="1"/>
  <c r="G519" i="102" s="1"/>
  <c r="G520" i="102" s="1"/>
  <c r="G521" i="102" s="1"/>
  <c r="G522" i="102" s="1"/>
  <c r="G523" i="102" s="1"/>
  <c r="G524" i="102" s="1"/>
  <c r="G324" i="108"/>
  <c r="G325" i="108" s="1"/>
  <c r="G326" i="108" s="1"/>
  <c r="G327" i="108" s="1"/>
  <c r="G328" i="108" s="1"/>
  <c r="G329" i="108" s="1"/>
  <c r="G330" i="108" s="1"/>
  <c r="G276" i="103"/>
  <c r="G277" i="103" s="1"/>
  <c r="G278" i="103" s="1"/>
  <c r="G279" i="103" s="1"/>
  <c r="G280" i="103" s="1"/>
  <c r="G281" i="103" s="1"/>
  <c r="G265" i="99"/>
  <c r="G266" i="99" s="1"/>
  <c r="G267" i="99" s="1"/>
  <c r="G268" i="99" s="1"/>
  <c r="G269" i="99" s="1"/>
  <c r="G270" i="99" s="1"/>
  <c r="G271" i="99" s="1"/>
  <c r="G272" i="99" s="1"/>
  <c r="G273" i="99" s="1"/>
  <c r="G274" i="99" s="1"/>
  <c r="G275" i="99" s="1"/>
  <c r="G276" i="99" s="1"/>
  <c r="G277" i="99" s="1"/>
  <c r="G278" i="99" s="1"/>
  <c r="G279" i="99" s="1"/>
  <c r="G280" i="99" s="1"/>
  <c r="G281" i="99" s="1"/>
  <c r="G282" i="99" s="1"/>
  <c r="G184" i="98"/>
  <c r="G185" i="98" s="1"/>
  <c r="G173" i="91"/>
  <c r="G174" i="91" s="1"/>
  <c r="G175" i="91" s="1"/>
  <c r="G176" i="91" s="1"/>
  <c r="G177" i="91" s="1"/>
  <c r="G178" i="91" s="1"/>
  <c r="G179" i="91" s="1"/>
  <c r="G180" i="91" s="1"/>
  <c r="G164" i="92"/>
  <c r="G148" i="90"/>
  <c r="G149" i="90" s="1"/>
  <c r="G150" i="90" s="1"/>
  <c r="G151" i="90" s="1"/>
  <c r="G152" i="90" s="1"/>
  <c r="G153" i="90" s="1"/>
  <c r="G154" i="90" s="1"/>
  <c r="G155" i="90" s="1"/>
  <c r="G156" i="90" s="1"/>
  <c r="G157" i="90" s="1"/>
  <c r="G158" i="90" s="1"/>
  <c r="G159" i="90" s="1"/>
  <c r="G160" i="90" s="1"/>
  <c r="G161" i="90" s="1"/>
  <c r="G162" i="90" s="1"/>
  <c r="G163" i="90" s="1"/>
  <c r="G164" i="90" s="1"/>
  <c r="G165" i="90" s="1"/>
  <c r="G166" i="90" s="1"/>
  <c r="G167" i="90" s="1"/>
  <c r="G168" i="90" s="1"/>
  <c r="G347" i="20"/>
  <c r="G348" i="20" s="1"/>
  <c r="G349" i="20" s="1"/>
  <c r="E152" i="19"/>
  <c r="G331" i="108" l="1"/>
  <c r="G282" i="103"/>
  <c r="G283" i="103" s="1"/>
  <c r="G284" i="103" s="1"/>
  <c r="G285" i="103" s="1"/>
  <c r="G286" i="103" s="1"/>
  <c r="G287" i="103" s="1"/>
  <c r="G288" i="103" s="1"/>
  <c r="G289" i="103" s="1"/>
  <c r="G290" i="103" s="1"/>
  <c r="G291" i="103" s="1"/>
  <c r="G292" i="103" s="1"/>
  <c r="G293" i="103" s="1"/>
  <c r="G294" i="103" s="1"/>
  <c r="G295" i="103" s="1"/>
  <c r="G296" i="103" s="1"/>
  <c r="G297" i="103" s="1"/>
  <c r="G298" i="103" s="1"/>
  <c r="G299" i="103" s="1"/>
  <c r="G300" i="103" s="1"/>
  <c r="G301" i="103" s="1"/>
  <c r="G302" i="103" s="1"/>
  <c r="G303" i="103" s="1"/>
  <c r="G283" i="99"/>
  <c r="G284" i="99" s="1"/>
  <c r="G285" i="99" s="1"/>
  <c r="G286" i="99" s="1"/>
  <c r="G287" i="99" s="1"/>
  <c r="G288" i="99" s="1"/>
  <c r="G289" i="99" s="1"/>
  <c r="G290" i="99" s="1"/>
  <c r="G291" i="99" s="1"/>
  <c r="G292" i="99" s="1"/>
  <c r="G293" i="99" s="1"/>
  <c r="G294" i="99" s="1"/>
  <c r="G295" i="99" s="1"/>
  <c r="G296" i="99" s="1"/>
  <c r="G297" i="99" s="1"/>
  <c r="G186" i="98"/>
  <c r="G187" i="98" s="1"/>
  <c r="G188" i="98" s="1"/>
  <c r="G189" i="98" s="1"/>
  <c r="G190" i="98" s="1"/>
  <c r="G191" i="98" s="1"/>
  <c r="G192" i="98" s="1"/>
  <c r="G193" i="98" s="1"/>
  <c r="G194" i="98" s="1"/>
  <c r="G195" i="98" s="1"/>
  <c r="G196" i="98" s="1"/>
  <c r="G197" i="98" s="1"/>
  <c r="G198" i="98" s="1"/>
  <c r="G199" i="98" s="1"/>
  <c r="G200" i="98" s="1"/>
  <c r="G201" i="98" s="1"/>
  <c r="G202" i="98" s="1"/>
  <c r="G203" i="98" s="1"/>
  <c r="G204" i="98" s="1"/>
  <c r="G205" i="98" s="1"/>
  <c r="G206" i="98" s="1"/>
  <c r="G207" i="98" s="1"/>
  <c r="G208" i="98" s="1"/>
  <c r="G209" i="98" s="1"/>
  <c r="G181" i="91"/>
  <c r="G182" i="91" s="1"/>
  <c r="G183" i="91" s="1"/>
  <c r="G184" i="91" s="1"/>
  <c r="G185" i="91" s="1"/>
  <c r="G186" i="91" s="1"/>
  <c r="G187" i="91" s="1"/>
  <c r="G188" i="91" s="1"/>
  <c r="G189" i="91" s="1"/>
  <c r="G190" i="91" s="1"/>
  <c r="G191" i="91" s="1"/>
  <c r="G192" i="91" s="1"/>
  <c r="G193" i="91" s="1"/>
  <c r="G165" i="92"/>
  <c r="G166" i="92" s="1"/>
  <c r="G167" i="92" s="1"/>
  <c r="G168" i="92" s="1"/>
  <c r="G169" i="92" s="1"/>
  <c r="G170" i="92" s="1"/>
  <c r="G171" i="92" s="1"/>
  <c r="G172" i="92" s="1"/>
  <c r="G173" i="92" s="1"/>
  <c r="G169" i="90"/>
  <c r="G170" i="90" s="1"/>
  <c r="G171" i="90" s="1"/>
  <c r="G172" i="90" s="1"/>
  <c r="G350" i="20"/>
  <c r="G351" i="20" s="1"/>
  <c r="G352" i="20" s="1"/>
  <c r="G332" i="108" l="1"/>
  <c r="G333" i="108" s="1"/>
  <c r="G334" i="108" s="1"/>
  <c r="G335" i="108" s="1"/>
  <c r="G336" i="108" s="1"/>
  <c r="G337" i="108" s="1"/>
  <c r="G338" i="108" s="1"/>
  <c r="G339" i="108" s="1"/>
  <c r="G340" i="108" s="1"/>
  <c r="G341" i="108" s="1"/>
  <c r="G342" i="108" s="1"/>
  <c r="G343" i="108" s="1"/>
  <c r="G344" i="108" s="1"/>
  <c r="G345" i="108" s="1"/>
  <c r="G346" i="108" s="1"/>
  <c r="G347" i="108" s="1"/>
  <c r="G348" i="108" s="1"/>
  <c r="G349" i="108" s="1"/>
  <c r="G350" i="108" s="1"/>
  <c r="G351" i="108" s="1"/>
  <c r="G352" i="108" s="1"/>
  <c r="G353" i="108" s="1"/>
  <c r="G354" i="108" s="1"/>
  <c r="G355" i="108" s="1"/>
  <c r="G304" i="103"/>
  <c r="G305" i="103" s="1"/>
  <c r="G306" i="103" s="1"/>
  <c r="G298" i="99"/>
  <c r="G299" i="99" s="1"/>
  <c r="G300" i="99" s="1"/>
  <c r="G301" i="99" s="1"/>
  <c r="G302" i="99" s="1"/>
  <c r="G303" i="99" s="1"/>
  <c r="G304" i="99" s="1"/>
  <c r="G305" i="99" s="1"/>
  <c r="G306" i="99" s="1"/>
  <c r="G307" i="99" s="1"/>
  <c r="G308" i="99" s="1"/>
  <c r="G309" i="99" s="1"/>
  <c r="G210" i="98"/>
  <c r="G211" i="98" s="1"/>
  <c r="G212" i="98" s="1"/>
  <c r="G213" i="98" s="1"/>
  <c r="G214" i="98" s="1"/>
  <c r="G215" i="98" s="1"/>
  <c r="G216" i="98" s="1"/>
  <c r="G217" i="98" s="1"/>
  <c r="G218" i="98" s="1"/>
  <c r="G219" i="98" s="1"/>
  <c r="G220" i="98" s="1"/>
  <c r="G221" i="98" s="1"/>
  <c r="G222" i="98" s="1"/>
  <c r="G223" i="98" s="1"/>
  <c r="G224" i="98" s="1"/>
  <c r="G225" i="98" s="1"/>
  <c r="G226" i="98" s="1"/>
  <c r="G227" i="98" s="1"/>
  <c r="G228" i="98" s="1"/>
  <c r="G229" i="98" s="1"/>
  <c r="G230" i="98" s="1"/>
  <c r="G231" i="98" s="1"/>
  <c r="G232" i="98" s="1"/>
  <c r="G233" i="98" s="1"/>
  <c r="G234" i="98" s="1"/>
  <c r="G235" i="98" s="1"/>
  <c r="G194" i="91"/>
  <c r="G195" i="91" s="1"/>
  <c r="G196" i="91" s="1"/>
  <c r="G197" i="91" s="1"/>
  <c r="G198" i="91" s="1"/>
  <c r="G199" i="91" s="1"/>
  <c r="G200" i="91" s="1"/>
  <c r="G201" i="91" s="1"/>
  <c r="G174" i="92"/>
  <c r="G173" i="90"/>
  <c r="G174" i="90" s="1"/>
  <c r="G353" i="20"/>
  <c r="G354" i="20" s="1"/>
  <c r="G355" i="20" s="1"/>
  <c r="G356" i="20" s="1"/>
  <c r="G7" i="75"/>
  <c r="G8" i="75" s="1"/>
  <c r="G9" i="75" s="1"/>
  <c r="G10" i="75" s="1"/>
  <c r="G11" i="75" s="1"/>
  <c r="G12" i="75" s="1"/>
  <c r="G13" i="75" s="1"/>
  <c r="G14" i="75" s="1"/>
  <c r="G15" i="75" s="1"/>
  <c r="G16" i="75" s="1"/>
  <c r="G17" i="75" s="1"/>
  <c r="G18" i="75" s="1"/>
  <c r="G19" i="75" s="1"/>
  <c r="G20" i="75" s="1"/>
  <c r="G21" i="75" s="1"/>
  <c r="G22" i="75" s="1"/>
  <c r="G23" i="75" s="1"/>
  <c r="G24" i="75" s="1"/>
  <c r="G25" i="75" s="1"/>
  <c r="G26" i="75" s="1"/>
  <c r="G27" i="75" s="1"/>
  <c r="G28" i="75" s="1"/>
  <c r="G29" i="75" s="1"/>
  <c r="G30" i="75" s="1"/>
  <c r="G31" i="75" s="1"/>
  <c r="G32" i="75" s="1"/>
  <c r="G33" i="75" s="1"/>
  <c r="G34" i="75" s="1"/>
  <c r="G35" i="75" s="1"/>
  <c r="G36" i="75" s="1"/>
  <c r="G37" i="75" s="1"/>
  <c r="G38" i="75" s="1"/>
  <c r="G39" i="75" s="1"/>
  <c r="G40" i="75" s="1"/>
  <c r="G41" i="75" s="1"/>
  <c r="G42" i="75" s="1"/>
  <c r="G43" i="75" s="1"/>
  <c r="G44" i="75" s="1"/>
  <c r="G45" i="75" s="1"/>
  <c r="G46" i="75" s="1"/>
  <c r="G47" i="75" s="1"/>
  <c r="G48" i="75" s="1"/>
  <c r="G49" i="75" s="1"/>
  <c r="G50" i="75" s="1"/>
  <c r="G51" i="75" s="1"/>
  <c r="G52" i="75" s="1"/>
  <c r="G53" i="75" s="1"/>
  <c r="G54" i="75" s="1"/>
  <c r="G55" i="75" s="1"/>
  <c r="G56" i="75" s="1"/>
  <c r="G57" i="75" s="1"/>
  <c r="G58" i="75" s="1"/>
  <c r="G59" i="75" s="1"/>
  <c r="G60" i="75" s="1"/>
  <c r="G61" i="75" s="1"/>
  <c r="G62" i="75" s="1"/>
  <c r="G63" i="75" s="1"/>
  <c r="G64" i="75" s="1"/>
  <c r="G65" i="75" s="1"/>
  <c r="G66" i="75" s="1"/>
  <c r="G67" i="75" s="1"/>
  <c r="G68" i="75" s="1"/>
  <c r="G69" i="75" s="1"/>
  <c r="G70" i="75" s="1"/>
  <c r="G71" i="75" s="1"/>
  <c r="G72" i="75" s="1"/>
  <c r="G73" i="75" s="1"/>
  <c r="G74" i="75" s="1"/>
  <c r="G75" i="75" s="1"/>
  <c r="G76" i="75" s="1"/>
  <c r="G77" i="75" s="1"/>
  <c r="G78" i="75" s="1"/>
  <c r="G79" i="75" s="1"/>
  <c r="G80" i="75" s="1"/>
  <c r="G81" i="75" s="1"/>
  <c r="G82" i="75" s="1"/>
  <c r="G83" i="75" s="1"/>
  <c r="G84" i="75" s="1"/>
  <c r="G85" i="75" s="1"/>
  <c r="G86" i="75" s="1"/>
  <c r="G87" i="75" s="1"/>
  <c r="G88" i="75" s="1"/>
  <c r="G89" i="75" s="1"/>
  <c r="G90" i="75" s="1"/>
  <c r="G91" i="75" s="1"/>
  <c r="G92" i="75" s="1"/>
  <c r="G93" i="75" s="1"/>
  <c r="G94" i="75" s="1"/>
  <c r="G95" i="75" s="1"/>
  <c r="G96" i="75" s="1"/>
  <c r="G97" i="75" s="1"/>
  <c r="G98" i="75" s="1"/>
  <c r="G99" i="75" s="1"/>
  <c r="G100" i="75" s="1"/>
  <c r="G101" i="75" s="1"/>
  <c r="G102" i="75" s="1"/>
  <c r="G103" i="75" s="1"/>
  <c r="G104" i="75" s="1"/>
  <c r="G105" i="75" s="1"/>
  <c r="G356" i="108" l="1"/>
  <c r="G357" i="108" s="1"/>
  <c r="G358" i="108" s="1"/>
  <c r="G359" i="108" s="1"/>
  <c r="G360" i="108" s="1"/>
  <c r="G307" i="103"/>
  <c r="G308" i="103" s="1"/>
  <c r="G309" i="103" s="1"/>
  <c r="G310" i="103" s="1"/>
  <c r="G311" i="103" s="1"/>
  <c r="G312" i="103" s="1"/>
  <c r="G313" i="103" s="1"/>
  <c r="G314" i="103" s="1"/>
  <c r="G315" i="103" s="1"/>
  <c r="G316" i="103" s="1"/>
  <c r="G310" i="99"/>
  <c r="G311" i="99" s="1"/>
  <c r="G312" i="99" s="1"/>
  <c r="G313" i="99" s="1"/>
  <c r="G314" i="99" s="1"/>
  <c r="G236" i="98"/>
  <c r="G202" i="91"/>
  <c r="G203" i="91" s="1"/>
  <c r="G204" i="91" s="1"/>
  <c r="G205" i="91" s="1"/>
  <c r="G206" i="91" s="1"/>
  <c r="G207" i="91" s="1"/>
  <c r="G175" i="92"/>
  <c r="G176" i="92" s="1"/>
  <c r="G177" i="92" s="1"/>
  <c r="G178" i="92" s="1"/>
  <c r="G179" i="92" s="1"/>
  <c r="G180" i="92" s="1"/>
  <c r="G175" i="90"/>
  <c r="G176" i="90" s="1"/>
  <c r="G177" i="90" s="1"/>
  <c r="G106" i="75"/>
  <c r="G107" i="75" s="1"/>
  <c r="G108" i="75" s="1"/>
  <c r="G109" i="75" s="1"/>
  <c r="G110" i="75" s="1"/>
  <c r="G111" i="75" s="1"/>
  <c r="G112" i="75" s="1"/>
  <c r="G113" i="75" s="1"/>
  <c r="G114" i="75" s="1"/>
  <c r="G115" i="75" s="1"/>
  <c r="G116" i="75" s="1"/>
  <c r="G117" i="75" s="1"/>
  <c r="G118" i="75" s="1"/>
  <c r="G119" i="75" s="1"/>
  <c r="G120" i="75" s="1"/>
  <c r="G121" i="75" s="1"/>
  <c r="G122" i="75" s="1"/>
  <c r="G123" i="75" s="1"/>
  <c r="G124" i="75" s="1"/>
  <c r="G125" i="75" s="1"/>
  <c r="G126" i="75" s="1"/>
  <c r="G127" i="75" s="1"/>
  <c r="G128" i="75" s="1"/>
  <c r="G129" i="75" s="1"/>
  <c r="G357" i="20"/>
  <c r="G358" i="20" s="1"/>
  <c r="G359" i="20" s="1"/>
  <c r="G360" i="20" s="1"/>
  <c r="G361" i="20" s="1"/>
  <c r="G362" i="20" s="1"/>
  <c r="G363" i="20" s="1"/>
  <c r="G364" i="20" s="1"/>
  <c r="G365" i="20" s="1"/>
  <c r="G366" i="20" s="1"/>
  <c r="G367" i="20" s="1"/>
  <c r="G368" i="20" s="1"/>
  <c r="G369" i="20" s="1"/>
  <c r="G370" i="20" s="1"/>
  <c r="G371" i="20" s="1"/>
  <c r="G372" i="20" s="1"/>
  <c r="G373" i="20" s="1"/>
  <c r="G361" i="108" l="1"/>
  <c r="G317" i="103"/>
  <c r="G318" i="103" s="1"/>
  <c r="G319" i="103" s="1"/>
  <c r="G320" i="103" s="1"/>
  <c r="G321" i="103" s="1"/>
  <c r="G322" i="103"/>
  <c r="G323" i="103" s="1"/>
  <c r="G324" i="103" s="1"/>
  <c r="G325" i="103" s="1"/>
  <c r="G326" i="103" s="1"/>
  <c r="G327" i="103" s="1"/>
  <c r="G328" i="103" s="1"/>
  <c r="G315" i="99"/>
  <c r="G316" i="99" s="1"/>
  <c r="G317" i="99" s="1"/>
  <c r="G318" i="99" s="1"/>
  <c r="G319" i="99" s="1"/>
  <c r="G320" i="99" s="1"/>
  <c r="G321" i="99" s="1"/>
  <c r="G322" i="99" s="1"/>
  <c r="G323" i="99" s="1"/>
  <c r="G237" i="98"/>
  <c r="G238" i="98" s="1"/>
  <c r="G239" i="98" s="1"/>
  <c r="G240" i="98" s="1"/>
  <c r="G241" i="98" s="1"/>
  <c r="G242" i="98" s="1"/>
  <c r="G243" i="98" s="1"/>
  <c r="G244" i="98" s="1"/>
  <c r="G245" i="98" s="1"/>
  <c r="G246" i="98" s="1"/>
  <c r="G181" i="92"/>
  <c r="G182" i="92" s="1"/>
  <c r="G183" i="92" s="1"/>
  <c r="G184" i="92" s="1"/>
  <c r="G185" i="92" s="1"/>
  <c r="G186" i="92" s="1"/>
  <c r="G187" i="92" s="1"/>
  <c r="G188" i="92" s="1"/>
  <c r="G189" i="92" s="1"/>
  <c r="G190" i="92" s="1"/>
  <c r="G191" i="92" s="1"/>
  <c r="G192" i="92" s="1"/>
  <c r="G208" i="91"/>
  <c r="G209" i="91" s="1"/>
  <c r="G210" i="91" s="1"/>
  <c r="G211" i="91" s="1"/>
  <c r="G212" i="91" s="1"/>
  <c r="G213" i="91" s="1"/>
  <c r="G178" i="90"/>
  <c r="G179" i="90" s="1"/>
  <c r="G180" i="90" s="1"/>
  <c r="G181" i="90" s="1"/>
  <c r="G182" i="90" s="1"/>
  <c r="G183" i="90" s="1"/>
  <c r="G184" i="90" s="1"/>
  <c r="G130" i="75"/>
  <c r="G131" i="75" s="1"/>
  <c r="G132" i="75" s="1"/>
  <c r="G133" i="75" s="1"/>
  <c r="G134" i="75" s="1"/>
  <c r="G135" i="75" s="1"/>
  <c r="G374" i="20"/>
  <c r="G375" i="20" s="1"/>
  <c r="G376" i="20" s="1"/>
  <c r="G377" i="20" s="1"/>
  <c r="G378" i="20" s="1"/>
  <c r="G379" i="20" s="1"/>
  <c r="G380" i="20" s="1"/>
  <c r="G362" i="108" l="1"/>
  <c r="G329" i="103"/>
  <c r="G330" i="103" s="1"/>
  <c r="G331" i="103" s="1"/>
  <c r="G332" i="103" s="1"/>
  <c r="G333" i="103" s="1"/>
  <c r="G334" i="103" s="1"/>
  <c r="G335" i="103" s="1"/>
  <c r="G336" i="103" s="1"/>
  <c r="G337" i="103" s="1"/>
  <c r="G338" i="103" s="1"/>
  <c r="G339" i="103" s="1"/>
  <c r="G340" i="103" s="1"/>
  <c r="G341" i="103" s="1"/>
  <c r="G342" i="103" s="1"/>
  <c r="G343" i="103" s="1"/>
  <c r="G344" i="103" s="1"/>
  <c r="G345" i="103" s="1"/>
  <c r="G346" i="103" s="1"/>
  <c r="G347" i="103" s="1"/>
  <c r="G349" i="103" s="1"/>
  <c r="G324" i="99"/>
  <c r="G325" i="99" s="1"/>
  <c r="G326" i="99" s="1"/>
  <c r="G327" i="99" s="1"/>
  <c r="G328" i="99" s="1"/>
  <c r="G329" i="99" s="1"/>
  <c r="G330" i="99" s="1"/>
  <c r="G331" i="99" s="1"/>
  <c r="G332" i="99" s="1"/>
  <c r="G333" i="99" s="1"/>
  <c r="G334" i="99" s="1"/>
  <c r="G335" i="99" s="1"/>
  <c r="G336" i="99" s="1"/>
  <c r="G247" i="98"/>
  <c r="G248" i="98" s="1"/>
  <c r="G249" i="98" s="1"/>
  <c r="G193" i="92"/>
  <c r="G194" i="92" s="1"/>
  <c r="G195" i="92" s="1"/>
  <c r="G214" i="91"/>
  <c r="G215" i="91" s="1"/>
  <c r="G216" i="91" s="1"/>
  <c r="G217" i="91" s="1"/>
  <c r="G218" i="91" s="1"/>
  <c r="G219" i="91" s="1"/>
  <c r="G220" i="91" s="1"/>
  <c r="G221" i="91" s="1"/>
  <c r="G185" i="90"/>
  <c r="G186" i="90" s="1"/>
  <c r="G187" i="90" s="1"/>
  <c r="G188" i="90" s="1"/>
  <c r="G189" i="90" s="1"/>
  <c r="G190" i="90" s="1"/>
  <c r="G136" i="75"/>
  <c r="G137" i="75" s="1"/>
  <c r="G138" i="75" s="1"/>
  <c r="G139" i="75" s="1"/>
  <c r="G140" i="75" s="1"/>
  <c r="G141" i="75" s="1"/>
  <c r="G142" i="75" s="1"/>
  <c r="G143" i="75" s="1"/>
  <c r="G144" i="75" s="1"/>
  <c r="G145" i="75" s="1"/>
  <c r="G146" i="75" s="1"/>
  <c r="G147" i="75" s="1"/>
  <c r="G148" i="75" s="1"/>
  <c r="G149" i="75" s="1"/>
  <c r="G150" i="75" s="1"/>
  <c r="G151" i="75" s="1"/>
  <c r="G152" i="75" s="1"/>
  <c r="G153" i="75" s="1"/>
  <c r="G154" i="75" s="1"/>
  <c r="G155" i="75" s="1"/>
  <c r="G156" i="75" s="1"/>
  <c r="G157" i="75" s="1"/>
  <c r="G158" i="75" s="1"/>
  <c r="G159" i="75" s="1"/>
  <c r="G160" i="75" s="1"/>
  <c r="G161" i="75" s="1"/>
  <c r="G162" i="75" s="1"/>
  <c r="G163" i="75" s="1"/>
  <c r="G164" i="75" s="1"/>
  <c r="G381" i="20"/>
  <c r="G382" i="20" s="1"/>
  <c r="G383" i="20" s="1"/>
  <c r="G384" i="20" s="1"/>
  <c r="G385" i="20" s="1"/>
  <c r="G386" i="20" s="1"/>
  <c r="G387" i="20" s="1"/>
  <c r="G388" i="20" s="1"/>
  <c r="G389" i="20" s="1"/>
  <c r="G390" i="20" s="1"/>
  <c r="G391" i="20" s="1"/>
  <c r="G392" i="20" s="1"/>
  <c r="G393" i="20" s="1"/>
  <c r="G394" i="20" s="1"/>
  <c r="G395" i="20" s="1"/>
  <c r="G396" i="20" s="1"/>
  <c r="G397" i="20" s="1"/>
  <c r="G398" i="20" s="1"/>
  <c r="G399" i="20" s="1"/>
  <c r="G6" i="73"/>
  <c r="G7" i="73" s="1"/>
  <c r="G8" i="73" s="1"/>
  <c r="G9" i="73" s="1"/>
  <c r="G10" i="73" s="1"/>
  <c r="G11" i="73" s="1"/>
  <c r="G363" i="108" l="1"/>
  <c r="G350" i="103"/>
  <c r="G337" i="99"/>
  <c r="G338" i="99" s="1"/>
  <c r="G339" i="99" s="1"/>
  <c r="G340" i="99" s="1"/>
  <c r="G341" i="99" s="1"/>
  <c r="G342" i="99" s="1"/>
  <c r="G343" i="99" s="1"/>
  <c r="G344" i="99" s="1"/>
  <c r="G345" i="99" s="1"/>
  <c r="G346" i="99" s="1"/>
  <c r="G347" i="99" s="1"/>
  <c r="G348" i="99" s="1"/>
  <c r="G349" i="99" s="1"/>
  <c r="G250" i="98"/>
  <c r="G251" i="98" s="1"/>
  <c r="G252" i="98" s="1"/>
  <c r="G253" i="98" s="1"/>
  <c r="G254" i="98" s="1"/>
  <c r="G255" i="98" s="1"/>
  <c r="G256" i="98" s="1"/>
  <c r="G257" i="98" s="1"/>
  <c r="G258" i="98" s="1"/>
  <c r="G259" i="98" s="1"/>
  <c r="G260" i="98" s="1"/>
  <c r="G261" i="98" s="1"/>
  <c r="G262" i="98" s="1"/>
  <c r="G263" i="98" s="1"/>
  <c r="G264" i="98" s="1"/>
  <c r="G265" i="98" s="1"/>
  <c r="G266" i="98" s="1"/>
  <c r="G267" i="98" s="1"/>
  <c r="G268" i="98" s="1"/>
  <c r="G269" i="98" s="1"/>
  <c r="G270" i="98" s="1"/>
  <c r="G271" i="98" s="1"/>
  <c r="G272" i="98" s="1"/>
  <c r="G273" i="98" s="1"/>
  <c r="G274" i="98" s="1"/>
  <c r="G275" i="98" s="1"/>
  <c r="G276" i="98" s="1"/>
  <c r="G277" i="98" s="1"/>
  <c r="G278" i="98" s="1"/>
  <c r="G279" i="98" s="1"/>
  <c r="G280" i="98" s="1"/>
  <c r="G281" i="98" s="1"/>
  <c r="G282" i="98" s="1"/>
  <c r="G196" i="92"/>
  <c r="G197" i="92" s="1"/>
  <c r="G198" i="92" s="1"/>
  <c r="G222" i="91"/>
  <c r="G223" i="91" s="1"/>
  <c r="G224" i="91" s="1"/>
  <c r="G225" i="91" s="1"/>
  <c r="G226" i="91" s="1"/>
  <c r="G227" i="91" s="1"/>
  <c r="G228" i="91" s="1"/>
  <c r="G191" i="90"/>
  <c r="G192" i="90" s="1"/>
  <c r="G193" i="90" s="1"/>
  <c r="G194" i="90" s="1"/>
  <c r="G195" i="90" s="1"/>
  <c r="G196" i="90" s="1"/>
  <c r="G165" i="75"/>
  <c r="G400" i="20"/>
  <c r="G401" i="20" s="1"/>
  <c r="G402" i="20" s="1"/>
  <c r="G12" i="73"/>
  <c r="G13" i="73" s="1"/>
  <c r="G14" i="73" s="1"/>
  <c r="G15" i="73" s="1"/>
  <c r="G16" i="73" s="1"/>
  <c r="G17" i="73" s="1"/>
  <c r="G18" i="73" s="1"/>
  <c r="G19" i="73" s="1"/>
  <c r="G20" i="73" s="1"/>
  <c r="G21" i="73" s="1"/>
  <c r="G22" i="73" s="1"/>
  <c r="G23" i="73" s="1"/>
  <c r="G24" i="73" s="1"/>
  <c r="G25" i="73" s="1"/>
  <c r="G26" i="73" s="1"/>
  <c r="G27" i="73" s="1"/>
  <c r="G28" i="73" s="1"/>
  <c r="G29" i="73" s="1"/>
  <c r="G30" i="73" s="1"/>
  <c r="G31" i="73" s="1"/>
  <c r="G32" i="73" s="1"/>
  <c r="G33" i="73" s="1"/>
  <c r="G34" i="73" s="1"/>
  <c r="G35" i="73" s="1"/>
  <c r="G36" i="73" s="1"/>
  <c r="G37" i="73" s="1"/>
  <c r="G38" i="73" s="1"/>
  <c r="G39" i="73" s="1"/>
  <c r="G40" i="73" s="1"/>
  <c r="G41" i="73" s="1"/>
  <c r="G42" i="73" s="1"/>
  <c r="G43" i="73" s="1"/>
  <c r="G44" i="73" s="1"/>
  <c r="G45" i="73" s="1"/>
  <c r="G46" i="73" s="1"/>
  <c r="G47" i="73" s="1"/>
  <c r="G48" i="73" s="1"/>
  <c r="G49" i="73" s="1"/>
  <c r="G50" i="73" s="1"/>
  <c r="G51" i="73" s="1"/>
  <c r="G52" i="73" s="1"/>
  <c r="G53" i="73" s="1"/>
  <c r="G54" i="73" s="1"/>
  <c r="G55" i="73" s="1"/>
  <c r="G56" i="73" s="1"/>
  <c r="G57" i="73" s="1"/>
  <c r="G58" i="73" s="1"/>
  <c r="G59" i="73" s="1"/>
  <c r="G60" i="73" s="1"/>
  <c r="G61" i="73" s="1"/>
  <c r="G62" i="73" s="1"/>
  <c r="G63" i="73" s="1"/>
  <c r="G64" i="73" s="1"/>
  <c r="G65" i="73" s="1"/>
  <c r="G66" i="73" s="1"/>
  <c r="G67" i="73" s="1"/>
  <c r="G68" i="73" s="1"/>
  <c r="G69" i="73" s="1"/>
  <c r="G70" i="73" s="1"/>
  <c r="G71" i="73" s="1"/>
  <c r="G72" i="73" s="1"/>
  <c r="G73" i="73" s="1"/>
  <c r="G74" i="73" s="1"/>
  <c r="G75" i="73" s="1"/>
  <c r="G76" i="73" s="1"/>
  <c r="G77" i="73" s="1"/>
  <c r="G78" i="73" s="1"/>
  <c r="G79" i="73" s="1"/>
  <c r="G80" i="73" s="1"/>
  <c r="G81" i="73" s="1"/>
  <c r="G82" i="73" s="1"/>
  <c r="G83" i="73" s="1"/>
  <c r="G84" i="73" s="1"/>
  <c r="G85" i="73" s="1"/>
  <c r="G86" i="73" s="1"/>
  <c r="G87" i="73" s="1"/>
  <c r="G88" i="73" s="1"/>
  <c r="G89" i="73" s="1"/>
  <c r="G90" i="73" s="1"/>
  <c r="G91" i="73" s="1"/>
  <c r="G92" i="73" s="1"/>
  <c r="G93" i="73" s="1"/>
  <c r="G94" i="73" s="1"/>
  <c r="G95" i="73" s="1"/>
  <c r="G96" i="73" s="1"/>
  <c r="G97" i="73" s="1"/>
  <c r="G98" i="73" s="1"/>
  <c r="G99" i="73" s="1"/>
  <c r="G100" i="73" s="1"/>
  <c r="G101" i="73" s="1"/>
  <c r="G102" i="73" s="1"/>
  <c r="G103" i="73" s="1"/>
  <c r="G104" i="73" s="1"/>
  <c r="G105" i="73" s="1"/>
  <c r="G106" i="73" s="1"/>
  <c r="G107" i="73" s="1"/>
  <c r="G108" i="73" s="1"/>
  <c r="G109" i="73" s="1"/>
  <c r="G110" i="73" s="1"/>
  <c r="G111" i="73" s="1"/>
  <c r="G112" i="73" s="1"/>
  <c r="G113" i="73" s="1"/>
  <c r="G114" i="73" s="1"/>
  <c r="G115" i="73" s="1"/>
  <c r="G116" i="73" s="1"/>
  <c r="G117" i="73" s="1"/>
  <c r="G118" i="73" s="1"/>
  <c r="G119" i="73" s="1"/>
  <c r="G120" i="73" s="1"/>
  <c r="G121" i="73" s="1"/>
  <c r="G122" i="73" s="1"/>
  <c r="G123" i="73" s="1"/>
  <c r="G124" i="73" s="1"/>
  <c r="G125" i="73" s="1"/>
  <c r="G126" i="73" s="1"/>
  <c r="G127" i="73" s="1"/>
  <c r="G128" i="73" s="1"/>
  <c r="G129" i="73" s="1"/>
  <c r="G130" i="73" s="1"/>
  <c r="G131" i="73" s="1"/>
  <c r="G132" i="73" s="1"/>
  <c r="G133" i="73" s="1"/>
  <c r="G134" i="73" s="1"/>
  <c r="G135" i="73" s="1"/>
  <c r="G136" i="73" s="1"/>
  <c r="G137" i="73" s="1"/>
  <c r="G364" i="108" l="1"/>
  <c r="G365" i="108" s="1"/>
  <c r="G366" i="108" s="1"/>
  <c r="G367" i="108" s="1"/>
  <c r="G350" i="99"/>
  <c r="G351" i="99" s="1"/>
  <c r="G352" i="99" s="1"/>
  <c r="G353" i="99" s="1"/>
  <c r="G354" i="99" s="1"/>
  <c r="G355" i="99" s="1"/>
  <c r="G351" i="103"/>
  <c r="G352" i="103" s="1"/>
  <c r="G353" i="103" s="1"/>
  <c r="G354" i="103" s="1"/>
  <c r="G355" i="103" s="1"/>
  <c r="G356" i="103" s="1"/>
  <c r="G357" i="103" s="1"/>
  <c r="G358" i="103" s="1"/>
  <c r="G283" i="98"/>
  <c r="G284" i="98" s="1"/>
  <c r="G285" i="98" s="1"/>
  <c r="G286" i="98" s="1"/>
  <c r="G287" i="98" s="1"/>
  <c r="G288" i="98" s="1"/>
  <c r="G289" i="98" s="1"/>
  <c r="G290" i="98" s="1"/>
  <c r="G291" i="98" s="1"/>
  <c r="G292" i="98" s="1"/>
  <c r="G293" i="98" s="1"/>
  <c r="G294" i="98" s="1"/>
  <c r="G295" i="98" s="1"/>
  <c r="G296" i="98" s="1"/>
  <c r="G297" i="98" s="1"/>
  <c r="G298" i="98" s="1"/>
  <c r="G299" i="98" s="1"/>
  <c r="G300" i="98" s="1"/>
  <c r="G301" i="98" s="1"/>
  <c r="G302" i="98" s="1"/>
  <c r="G303" i="98" s="1"/>
  <c r="G304" i="98" s="1"/>
  <c r="G305" i="98" s="1"/>
  <c r="G306" i="98" s="1"/>
  <c r="G307" i="98" s="1"/>
  <c r="G308" i="98" s="1"/>
  <c r="G309" i="98" s="1"/>
  <c r="G310" i="98" s="1"/>
  <c r="G311" i="98" s="1"/>
  <c r="G229" i="91"/>
  <c r="G230" i="91" s="1"/>
  <c r="G231" i="91" s="1"/>
  <c r="G232" i="91" s="1"/>
  <c r="G233" i="91" s="1"/>
  <c r="G199" i="92"/>
  <c r="G200" i="92" s="1"/>
  <c r="G201" i="92" s="1"/>
  <c r="G202" i="92" s="1"/>
  <c r="G138" i="73"/>
  <c r="G139" i="73" s="1"/>
  <c r="G140" i="73" s="1"/>
  <c r="G141" i="73" s="1"/>
  <c r="G142" i="73" s="1"/>
  <c r="G143" i="73" s="1"/>
  <c r="G144" i="73" s="1"/>
  <c r="G145" i="73" s="1"/>
  <c r="G146" i="73" s="1"/>
  <c r="G147" i="73" s="1"/>
  <c r="G148" i="73" s="1"/>
  <c r="G149" i="73" s="1"/>
  <c r="G150" i="73" s="1"/>
  <c r="G151" i="73" s="1"/>
  <c r="G152" i="73" s="1"/>
  <c r="G153" i="73" s="1"/>
  <c r="G154" i="73" s="1"/>
  <c r="G155" i="73" s="1"/>
  <c r="G156" i="73" s="1"/>
  <c r="G157" i="73" s="1"/>
  <c r="G158" i="73" s="1"/>
  <c r="G159" i="73" s="1"/>
  <c r="G160" i="73" s="1"/>
  <c r="G197" i="90"/>
  <c r="G198" i="90" s="1"/>
  <c r="G199" i="90" s="1"/>
  <c r="G200" i="90" s="1"/>
  <c r="G201" i="90" s="1"/>
  <c r="G166" i="75"/>
  <c r="G167" i="75" s="1"/>
  <c r="G168" i="75" s="1"/>
  <c r="G169" i="75" s="1"/>
  <c r="G170" i="75" s="1"/>
  <c r="G171" i="75" s="1"/>
  <c r="G172" i="75" s="1"/>
  <c r="G173" i="75" s="1"/>
  <c r="G403" i="20"/>
  <c r="G404" i="20" s="1"/>
  <c r="G405" i="20" s="1"/>
  <c r="G406" i="20" s="1"/>
  <c r="G407" i="20" s="1"/>
  <c r="G408" i="20" s="1"/>
  <c r="G409" i="20" s="1"/>
  <c r="G410" i="20" s="1"/>
  <c r="G411" i="20" s="1"/>
  <c r="G412" i="20" s="1"/>
  <c r="G413" i="20" s="1"/>
  <c r="G414" i="20" s="1"/>
  <c r="G415" i="20" s="1"/>
  <c r="G416" i="20" s="1"/>
  <c r="G417" i="20" s="1"/>
  <c r="G418" i="20" s="1"/>
  <c r="G419" i="20" s="1"/>
  <c r="G420" i="20" s="1"/>
  <c r="G421" i="20" s="1"/>
  <c r="G422" i="20" s="1"/>
  <c r="G368" i="108" l="1"/>
  <c r="G374" i="108" s="1"/>
  <c r="G375" i="108" s="1"/>
  <c r="G376" i="108" s="1"/>
  <c r="G377" i="108" s="1"/>
  <c r="G378" i="108" s="1"/>
  <c r="G379" i="108" s="1"/>
  <c r="G380" i="108" s="1"/>
  <c r="G381" i="108" s="1"/>
  <c r="G359" i="103"/>
  <c r="G360" i="103" s="1"/>
  <c r="G361" i="103" s="1"/>
  <c r="G362" i="103" s="1"/>
  <c r="G363" i="103" s="1"/>
  <c r="G364" i="103" s="1"/>
  <c r="G356" i="99"/>
  <c r="G357" i="99" s="1"/>
  <c r="G358" i="99" s="1"/>
  <c r="G359" i="99" s="1"/>
  <c r="G360" i="99" s="1"/>
  <c r="G361" i="99" s="1"/>
  <c r="G362" i="99" s="1"/>
  <c r="G363" i="99" s="1"/>
  <c r="G364" i="99" s="1"/>
  <c r="G365" i="99" s="1"/>
  <c r="G366" i="99" s="1"/>
  <c r="G367" i="99"/>
  <c r="G376" i="99" s="1"/>
  <c r="G377" i="99" s="1"/>
  <c r="G378" i="99" s="1"/>
  <c r="G379" i="99" s="1"/>
  <c r="G380" i="99" s="1"/>
  <c r="G381" i="99" s="1"/>
  <c r="G382" i="99" s="1"/>
  <c r="G383" i="99" s="1"/>
  <c r="G384" i="99" s="1"/>
  <c r="G385" i="99" s="1"/>
  <c r="G386" i="99" s="1"/>
  <c r="G387" i="99" s="1"/>
  <c r="G388" i="99" s="1"/>
  <c r="G389" i="99" s="1"/>
  <c r="G390" i="99" s="1"/>
  <c r="G391" i="99" s="1"/>
  <c r="G392" i="99" s="1"/>
  <c r="G393" i="99" s="1"/>
  <c r="G394" i="99" s="1"/>
  <c r="G395" i="99" s="1"/>
  <c r="G396" i="99" s="1"/>
  <c r="G397" i="99" s="1"/>
  <c r="G398" i="99" s="1"/>
  <c r="G399" i="99" s="1"/>
  <c r="G400" i="99" s="1"/>
  <c r="G401" i="99" s="1"/>
  <c r="G402" i="99" s="1"/>
  <c r="G403" i="99" s="1"/>
  <c r="G404" i="99" s="1"/>
  <c r="G405" i="99" s="1"/>
  <c r="G406" i="99" s="1"/>
  <c r="G407" i="99" s="1"/>
  <c r="G408" i="99" s="1"/>
  <c r="G409" i="99" s="1"/>
  <c r="G410" i="99" s="1"/>
  <c r="G411" i="99" s="1"/>
  <c r="G412" i="99" s="1"/>
  <c r="G413" i="99" s="1"/>
  <c r="G414" i="99" s="1"/>
  <c r="G415" i="99" s="1"/>
  <c r="G416" i="99" s="1"/>
  <c r="G417" i="99" s="1"/>
  <c r="G418" i="99" s="1"/>
  <c r="G419" i="99" s="1"/>
  <c r="G420" i="99" s="1"/>
  <c r="G421" i="99" s="1"/>
  <c r="G422" i="99" s="1"/>
  <c r="G423" i="99" s="1"/>
  <c r="G424" i="99" s="1"/>
  <c r="G425" i="99" s="1"/>
  <c r="G426" i="99" s="1"/>
  <c r="G427" i="99" s="1"/>
  <c r="G428" i="99" s="1"/>
  <c r="G429" i="99" s="1"/>
  <c r="G430" i="99" s="1"/>
  <c r="G431" i="99" s="1"/>
  <c r="G432" i="99" s="1"/>
  <c r="G433" i="99" s="1"/>
  <c r="G434" i="99" s="1"/>
  <c r="G435" i="99" s="1"/>
  <c r="G436" i="99" s="1"/>
  <c r="G437" i="99" s="1"/>
  <c r="G438" i="99" s="1"/>
  <c r="G439" i="99" s="1"/>
  <c r="G440" i="99" s="1"/>
  <c r="G441" i="99" s="1"/>
  <c r="G442" i="99" s="1"/>
  <c r="G443" i="99" s="1"/>
  <c r="G444" i="99" s="1"/>
  <c r="G445" i="99" s="1"/>
  <c r="G446" i="99" s="1"/>
  <c r="G447" i="99" s="1"/>
  <c r="G448" i="99" s="1"/>
  <c r="G449" i="99" s="1"/>
  <c r="G450" i="99" s="1"/>
  <c r="G451" i="99" s="1"/>
  <c r="G452" i="99" s="1"/>
  <c r="G453" i="99" s="1"/>
  <c r="G454" i="99" s="1"/>
  <c r="G455" i="99" s="1"/>
  <c r="G456" i="99" s="1"/>
  <c r="G457" i="99" s="1"/>
  <c r="G458" i="99" s="1"/>
  <c r="G459" i="99" s="1"/>
  <c r="G460" i="99" s="1"/>
  <c r="G461" i="99" s="1"/>
  <c r="G462" i="99" s="1"/>
  <c r="G463" i="99" s="1"/>
  <c r="G464" i="99" s="1"/>
  <c r="G465" i="99" s="1"/>
  <c r="G466" i="99" s="1"/>
  <c r="G467" i="99" s="1"/>
  <c r="G468" i="99" s="1"/>
  <c r="G469" i="99" s="1"/>
  <c r="G470" i="99" s="1"/>
  <c r="G471" i="99" s="1"/>
  <c r="G472" i="99" s="1"/>
  <c r="G473" i="99" s="1"/>
  <c r="G474" i="99" s="1"/>
  <c r="G475" i="99" s="1"/>
  <c r="G476" i="99" s="1"/>
  <c r="G477" i="99" s="1"/>
  <c r="G478" i="99" s="1"/>
  <c r="G479" i="99" s="1"/>
  <c r="G480" i="99" s="1"/>
  <c r="G481" i="99" s="1"/>
  <c r="G482" i="99" s="1"/>
  <c r="G483" i="99" s="1"/>
  <c r="G484" i="99" s="1"/>
  <c r="G485" i="99" s="1"/>
  <c r="G486" i="99" s="1"/>
  <c r="G487" i="99" s="1"/>
  <c r="G488" i="99" s="1"/>
  <c r="G489" i="99" s="1"/>
  <c r="G490" i="99" s="1"/>
  <c r="G491" i="99" s="1"/>
  <c r="G492" i="99" s="1"/>
  <c r="G493" i="99" s="1"/>
  <c r="G494" i="99" s="1"/>
  <c r="G495" i="99" s="1"/>
  <c r="G496" i="99" s="1"/>
  <c r="G497" i="99" s="1"/>
  <c r="G498" i="99" s="1"/>
  <c r="G499" i="99" s="1"/>
  <c r="G500" i="99" s="1"/>
  <c r="G501" i="99" s="1"/>
  <c r="G502" i="99" s="1"/>
  <c r="G503" i="99" s="1"/>
  <c r="G504" i="99" s="1"/>
  <c r="G505" i="99" s="1"/>
  <c r="G506" i="99" s="1"/>
  <c r="G312" i="98"/>
  <c r="G313" i="98" s="1"/>
  <c r="G314" i="98" s="1"/>
  <c r="G315" i="98" s="1"/>
  <c r="G316" i="98" s="1"/>
  <c r="G317" i="98" s="1"/>
  <c r="G318" i="98" s="1"/>
  <c r="G319" i="98" s="1"/>
  <c r="G320" i="98" s="1"/>
  <c r="G321" i="98" s="1"/>
  <c r="G322" i="98" s="1"/>
  <c r="G323" i="98" s="1"/>
  <c r="G324" i="98" s="1"/>
  <c r="G325" i="98" s="1"/>
  <c r="G326" i="98" s="1"/>
  <c r="G327" i="98" s="1"/>
  <c r="G328" i="98" s="1"/>
  <c r="G329" i="98" s="1"/>
  <c r="G330" i="98" s="1"/>
  <c r="G331" i="98" s="1"/>
  <c r="G332" i="98" s="1"/>
  <c r="G333" i="98" s="1"/>
  <c r="G234" i="91"/>
  <c r="G235" i="91" s="1"/>
  <c r="G236" i="91" s="1"/>
  <c r="G237" i="91" s="1"/>
  <c r="G238" i="91" s="1"/>
  <c r="G239" i="91" s="1"/>
  <c r="G240" i="91" s="1"/>
  <c r="G241" i="91" s="1"/>
  <c r="G242" i="91" s="1"/>
  <c r="G203" i="92"/>
  <c r="G204" i="92" s="1"/>
  <c r="G205" i="92" s="1"/>
  <c r="G206" i="92" s="1"/>
  <c r="G207" i="92" s="1"/>
  <c r="G208" i="92" s="1"/>
  <c r="G209" i="92" s="1"/>
  <c r="G210" i="92" s="1"/>
  <c r="G211" i="92" s="1"/>
  <c r="G212" i="92" s="1"/>
  <c r="G213" i="92" s="1"/>
  <c r="G214" i="92" s="1"/>
  <c r="G215" i="92" s="1"/>
  <c r="G216" i="92" s="1"/>
  <c r="G217" i="92" s="1"/>
  <c r="G218" i="92" s="1"/>
  <c r="G161" i="73"/>
  <c r="G162" i="73" s="1"/>
  <c r="G163" i="73" s="1"/>
  <c r="G164" i="73" s="1"/>
  <c r="G165" i="73" s="1"/>
  <c r="G166" i="73" s="1"/>
  <c r="G167" i="73" s="1"/>
  <c r="G168" i="73" s="1"/>
  <c r="G169" i="73" s="1"/>
  <c r="G170" i="73" s="1"/>
  <c r="G171" i="73" s="1"/>
  <c r="G172" i="73" s="1"/>
  <c r="G173" i="73" s="1"/>
  <c r="G174" i="73" s="1"/>
  <c r="G175" i="73" s="1"/>
  <c r="G176" i="73" s="1"/>
  <c r="G177" i="73" s="1"/>
  <c r="G178" i="73" s="1"/>
  <c r="G179" i="73" s="1"/>
  <c r="G180" i="73" s="1"/>
  <c r="G181" i="73" s="1"/>
  <c r="G182" i="73" s="1"/>
  <c r="G183" i="73" s="1"/>
  <c r="G184" i="73" s="1"/>
  <c r="G185" i="73" s="1"/>
  <c r="G186" i="73" s="1"/>
  <c r="G187" i="73" s="1"/>
  <c r="G202" i="90"/>
  <c r="G203" i="90" s="1"/>
  <c r="G204" i="90" s="1"/>
  <c r="G205" i="90" s="1"/>
  <c r="G206" i="90" s="1"/>
  <c r="G207" i="90" s="1"/>
  <c r="G208" i="90" s="1"/>
  <c r="G209" i="90" s="1"/>
  <c r="G210" i="90" s="1"/>
  <c r="G174" i="75"/>
  <c r="G175" i="75" s="1"/>
  <c r="G176" i="75" s="1"/>
  <c r="G177" i="75" s="1"/>
  <c r="G178" i="75" s="1"/>
  <c r="G179" i="75" s="1"/>
  <c r="G180" i="75" s="1"/>
  <c r="G181" i="75" s="1"/>
  <c r="G182" i="75" s="1"/>
  <c r="G183" i="75" s="1"/>
  <c r="G184" i="75" s="1"/>
  <c r="G185" i="75" s="1"/>
  <c r="G186" i="75" s="1"/>
  <c r="G187" i="75" s="1"/>
  <c r="G188" i="75" s="1"/>
  <c r="G189" i="75" s="1"/>
  <c r="G190" i="75" s="1"/>
  <c r="G191" i="75" s="1"/>
  <c r="G192" i="75" s="1"/>
  <c r="G193" i="75" s="1"/>
  <c r="G194" i="75" s="1"/>
  <c r="G195" i="75" s="1"/>
  <c r="G196" i="75" s="1"/>
  <c r="G197" i="75" s="1"/>
  <c r="G198" i="75" s="1"/>
  <c r="G199" i="75" s="1"/>
  <c r="G200" i="75" s="1"/>
  <c r="G201" i="75" s="1"/>
  <c r="G202" i="75" s="1"/>
  <c r="G203" i="75" s="1"/>
  <c r="G204" i="75" s="1"/>
  <c r="G205" i="75" s="1"/>
  <c r="G206" i="75" s="1"/>
  <c r="G207" i="75" s="1"/>
  <c r="G208" i="75" s="1"/>
  <c r="G209" i="75" s="1"/>
  <c r="G210" i="75" s="1"/>
  <c r="G211" i="75" s="1"/>
  <c r="G212" i="75" s="1"/>
  <c r="G423" i="20"/>
  <c r="G424" i="20" s="1"/>
  <c r="G365" i="103" l="1"/>
  <c r="G366" i="103" s="1"/>
  <c r="G367" i="103" s="1"/>
  <c r="G368" i="103" s="1"/>
  <c r="G369" i="103" s="1"/>
  <c r="G370" i="103" s="1"/>
  <c r="G371" i="103" s="1"/>
  <c r="G372" i="103" s="1"/>
  <c r="G373" i="103" s="1"/>
  <c r="G374" i="103" s="1"/>
  <c r="G375" i="103" s="1"/>
  <c r="G376" i="103" s="1"/>
  <c r="G377" i="103" s="1"/>
  <c r="G378" i="103" s="1"/>
  <c r="G379" i="103" s="1"/>
  <c r="G380" i="103" s="1"/>
  <c r="G381" i="103" s="1"/>
  <c r="G382" i="103" s="1"/>
  <c r="G383" i="103" s="1"/>
  <c r="G384" i="103" s="1"/>
  <c r="G385" i="103" s="1"/>
  <c r="G386" i="103" s="1"/>
  <c r="G387" i="103" s="1"/>
  <c r="G388" i="103" s="1"/>
  <c r="G389" i="103" s="1"/>
  <c r="G390" i="103" s="1"/>
  <c r="G391" i="103" s="1"/>
  <c r="G392" i="103" s="1"/>
  <c r="G393" i="103" s="1"/>
  <c r="G394" i="103" s="1"/>
  <c r="G395" i="103" s="1"/>
  <c r="G396" i="103" s="1"/>
  <c r="G397" i="103" s="1"/>
  <c r="G398" i="103" s="1"/>
  <c r="G399" i="103" s="1"/>
  <c r="G400" i="103" s="1"/>
  <c r="G401" i="103" s="1"/>
  <c r="G402" i="103" s="1"/>
  <c r="G403" i="103" s="1"/>
  <c r="G404" i="103" s="1"/>
  <c r="G405" i="103" s="1"/>
  <c r="G406" i="103" s="1"/>
  <c r="G407" i="103" s="1"/>
  <c r="G408" i="103" s="1"/>
  <c r="G409" i="103" s="1"/>
  <c r="G410" i="103" s="1"/>
  <c r="G411" i="103" s="1"/>
  <c r="G412" i="103" s="1"/>
  <c r="G413" i="103" s="1"/>
  <c r="G414" i="103" s="1"/>
  <c r="G415" i="103" s="1"/>
  <c r="G416" i="103" s="1"/>
  <c r="G417" i="103" s="1"/>
  <c r="G418" i="103" s="1"/>
  <c r="G419" i="103" s="1"/>
  <c r="G420" i="103" s="1"/>
  <c r="G421" i="103" s="1"/>
  <c r="G422" i="103" s="1"/>
  <c r="G423" i="103" s="1"/>
  <c r="G424" i="103" s="1"/>
  <c r="G425" i="103" s="1"/>
  <c r="G426" i="103" s="1"/>
  <c r="G427" i="103" s="1"/>
  <c r="G428" i="103" s="1"/>
  <c r="G429" i="103" s="1"/>
  <c r="G430" i="103" s="1"/>
  <c r="G431" i="103" s="1"/>
  <c r="G432" i="103" s="1"/>
  <c r="G433" i="103" s="1"/>
  <c r="G434" i="103" s="1"/>
  <c r="G435" i="103" s="1"/>
  <c r="G436" i="103" s="1"/>
  <c r="G437" i="103" s="1"/>
  <c r="G438" i="103" s="1"/>
  <c r="G439" i="103" s="1"/>
  <c r="G440" i="103" s="1"/>
  <c r="G441" i="103" s="1"/>
  <c r="G442" i="103" s="1"/>
  <c r="G443" i="103" s="1"/>
  <c r="G444" i="103" s="1"/>
  <c r="G445" i="103" s="1"/>
  <c r="G446" i="103" s="1"/>
  <c r="G447" i="103" s="1"/>
  <c r="G448" i="103" s="1"/>
  <c r="G449" i="103" s="1"/>
  <c r="G450" i="103" s="1"/>
  <c r="G451" i="103" s="1"/>
  <c r="G452" i="103" s="1"/>
  <c r="G453" i="103" s="1"/>
  <c r="G454" i="103" s="1"/>
  <c r="G455" i="103" s="1"/>
  <c r="G456" i="103" s="1"/>
  <c r="G457" i="103" s="1"/>
  <c r="G458" i="103" s="1"/>
  <c r="G459" i="103" s="1"/>
  <c r="G460" i="103" s="1"/>
  <c r="G461" i="103" s="1"/>
  <c r="G462" i="103" s="1"/>
  <c r="G463" i="103" s="1"/>
  <c r="G464" i="103" s="1"/>
  <c r="G465" i="103" s="1"/>
  <c r="G466" i="103" s="1"/>
  <c r="G467" i="103" s="1"/>
  <c r="G468" i="103" s="1"/>
  <c r="G469" i="103" s="1"/>
  <c r="G470" i="103" s="1"/>
  <c r="G471" i="103" s="1"/>
  <c r="G472" i="103" s="1"/>
  <c r="G473" i="103" s="1"/>
  <c r="G474" i="103" s="1"/>
  <c r="G475" i="103" s="1"/>
  <c r="G476" i="103" s="1"/>
  <c r="G477" i="103" s="1"/>
  <c r="G478" i="103" s="1"/>
  <c r="G479" i="103" s="1"/>
  <c r="G480" i="103" s="1"/>
  <c r="G481" i="103" s="1"/>
  <c r="G482" i="103" s="1"/>
  <c r="G483" i="103" s="1"/>
  <c r="G484" i="103" s="1"/>
  <c r="G485" i="103" s="1"/>
  <c r="G486" i="103" s="1"/>
  <c r="G487" i="103" s="1"/>
  <c r="G488" i="103" s="1"/>
  <c r="G489" i="103" s="1"/>
  <c r="G490" i="103" s="1"/>
  <c r="G491" i="103" s="1"/>
  <c r="G492" i="103" s="1"/>
  <c r="G493" i="103" s="1"/>
  <c r="G494" i="103" s="1"/>
  <c r="G495" i="103" s="1"/>
  <c r="G496" i="103" s="1"/>
  <c r="G497" i="103" s="1"/>
  <c r="G498" i="103" s="1"/>
  <c r="G499" i="103" s="1"/>
  <c r="G500" i="103" s="1"/>
  <c r="G501" i="103" s="1"/>
  <c r="G502" i="103" s="1"/>
  <c r="G503" i="103" s="1"/>
  <c r="G504" i="103" s="1"/>
  <c r="G505" i="103" s="1"/>
  <c r="G506" i="103" s="1"/>
  <c r="G507" i="103" s="1"/>
  <c r="G508" i="103" s="1"/>
  <c r="G509" i="103" s="1"/>
  <c r="G510" i="103" s="1"/>
  <c r="G511" i="103" s="1"/>
  <c r="G512" i="103" s="1"/>
  <c r="G513" i="103" s="1"/>
  <c r="G514" i="103" s="1"/>
  <c r="G515" i="103" s="1"/>
  <c r="G516" i="103" s="1"/>
  <c r="G517" i="103" s="1"/>
  <c r="G518" i="103" s="1"/>
  <c r="G519" i="103" s="1"/>
  <c r="G520" i="103" s="1"/>
  <c r="G521" i="103" s="1"/>
  <c r="G522" i="103" s="1"/>
  <c r="G523" i="103" s="1"/>
  <c r="G524" i="103" s="1"/>
  <c r="G525" i="103" s="1"/>
  <c r="G526" i="103" s="1"/>
  <c r="G527" i="103" s="1"/>
  <c r="G528" i="103" s="1"/>
  <c r="G529" i="103" s="1"/>
  <c r="G530" i="103" s="1"/>
  <c r="G531" i="103" s="1"/>
  <c r="G532" i="103" s="1"/>
  <c r="G533" i="103" s="1"/>
  <c r="G534" i="103" s="1"/>
  <c r="G535" i="103" s="1"/>
  <c r="G536" i="103" s="1"/>
  <c r="G537" i="103" s="1"/>
  <c r="G538" i="103" s="1"/>
  <c r="G539" i="103" s="1"/>
  <c r="G540" i="103" s="1"/>
  <c r="G541" i="103" s="1"/>
  <c r="G542" i="103" s="1"/>
  <c r="G543" i="103" s="1"/>
  <c r="G544" i="103" s="1"/>
  <c r="G545" i="103" s="1"/>
  <c r="G546" i="103" s="1"/>
  <c r="G547" i="103" s="1"/>
  <c r="G548" i="103" s="1"/>
  <c r="G549" i="103" s="1"/>
  <c r="G550" i="103" s="1"/>
  <c r="G551" i="103" s="1"/>
  <c r="G552" i="103" s="1"/>
  <c r="G553" i="103" s="1"/>
  <c r="G554" i="103" s="1"/>
  <c r="G555" i="103" s="1"/>
  <c r="G556" i="103" s="1"/>
  <c r="G557" i="103" s="1"/>
  <c r="G558" i="103" s="1"/>
  <c r="G559" i="103" s="1"/>
  <c r="G560" i="103" s="1"/>
  <c r="G561" i="103" s="1"/>
  <c r="G562" i="103" s="1"/>
  <c r="G563" i="103" s="1"/>
  <c r="G564" i="103" s="1"/>
  <c r="G565" i="103" s="1"/>
  <c r="G566" i="103" s="1"/>
  <c r="G567" i="103" s="1"/>
  <c r="G568" i="103" s="1"/>
  <c r="G569" i="103" s="1"/>
  <c r="G570" i="103" s="1"/>
  <c r="G571" i="103" s="1"/>
  <c r="G572" i="103" s="1"/>
  <c r="G573" i="103" s="1"/>
  <c r="G574" i="103" s="1"/>
  <c r="G575" i="103" s="1"/>
  <c r="G576" i="103" s="1"/>
  <c r="G577" i="103" s="1"/>
  <c r="G578" i="103" s="1"/>
  <c r="G579" i="103" s="1"/>
  <c r="G580" i="103" s="1"/>
  <c r="G581" i="103" s="1"/>
  <c r="G582" i="103" s="1"/>
  <c r="G583" i="103" s="1"/>
  <c r="G584" i="103" s="1"/>
  <c r="G585" i="103" s="1"/>
  <c r="G586" i="103" s="1"/>
  <c r="G587" i="103" s="1"/>
  <c r="G588" i="103" s="1"/>
  <c r="G589" i="103" s="1"/>
  <c r="G590" i="103" s="1"/>
  <c r="G591" i="103" s="1"/>
  <c r="G592" i="103" s="1"/>
  <c r="G593" i="103" s="1"/>
  <c r="G594" i="103" s="1"/>
  <c r="G595" i="103" s="1"/>
  <c r="G596" i="103" s="1"/>
  <c r="G597" i="103" s="1"/>
  <c r="G598" i="103" s="1"/>
  <c r="G599" i="103" s="1"/>
  <c r="G600" i="103" s="1"/>
  <c r="G601" i="103" s="1"/>
  <c r="G602" i="103" s="1"/>
  <c r="G603" i="103" s="1"/>
  <c r="G604" i="103" s="1"/>
  <c r="G605" i="103" s="1"/>
  <c r="G606" i="103" s="1"/>
  <c r="G607" i="103" s="1"/>
  <c r="G608" i="103" s="1"/>
  <c r="G609" i="103" s="1"/>
  <c r="G610" i="103" s="1"/>
  <c r="G611" i="103" s="1"/>
  <c r="G612" i="103" s="1"/>
  <c r="G613" i="103" s="1"/>
  <c r="G614" i="103" s="1"/>
  <c r="G615" i="103" s="1"/>
  <c r="G616" i="103" s="1"/>
  <c r="G617" i="103" s="1"/>
  <c r="G618" i="103" s="1"/>
  <c r="G619" i="103" s="1"/>
  <c r="G620" i="103" s="1"/>
  <c r="G621" i="103" s="1"/>
  <c r="G622" i="103" s="1"/>
  <c r="G623" i="103" s="1"/>
  <c r="E19" i="111"/>
  <c r="AH19" i="111" s="1"/>
  <c r="G624" i="103"/>
  <c r="G625" i="103" s="1"/>
  <c r="G626" i="103" s="1"/>
  <c r="G627" i="103" s="1"/>
  <c r="G628" i="103" s="1"/>
  <c r="G629" i="103" s="1"/>
  <c r="G630" i="103" s="1"/>
  <c r="G631" i="103" s="1"/>
  <c r="E27" i="111"/>
  <c r="AH27" i="111" s="1"/>
  <c r="G507" i="99"/>
  <c r="G508" i="99" s="1"/>
  <c r="G509" i="99" s="1"/>
  <c r="G510" i="99" s="1"/>
  <c r="G511" i="99" s="1"/>
  <c r="G512" i="99" s="1"/>
  <c r="G513" i="99" s="1"/>
  <c r="G514" i="99" s="1"/>
  <c r="G515" i="99" s="1"/>
  <c r="G516" i="99" s="1"/>
  <c r="G517" i="99" s="1"/>
  <c r="G518" i="99" s="1"/>
  <c r="G519" i="99" s="1"/>
  <c r="G243" i="91"/>
  <c r="G244" i="91" s="1"/>
  <c r="G245" i="91" s="1"/>
  <c r="G219" i="92"/>
  <c r="G220" i="92" s="1"/>
  <c r="G221" i="92" s="1"/>
  <c r="G222" i="92" s="1"/>
  <c r="G223" i="92" s="1"/>
  <c r="G224" i="92" s="1"/>
  <c r="G225" i="92" s="1"/>
  <c r="G188" i="73"/>
  <c r="G189" i="73" s="1"/>
  <c r="G190" i="73" s="1"/>
  <c r="G191" i="73" s="1"/>
  <c r="G192" i="73" s="1"/>
  <c r="G193" i="73" s="1"/>
  <c r="G194" i="73" s="1"/>
  <c r="G195" i="73" s="1"/>
  <c r="G196" i="73" s="1"/>
  <c r="G197" i="73" s="1"/>
  <c r="G198" i="73" s="1"/>
  <c r="G199" i="73" s="1"/>
  <c r="G200" i="73" s="1"/>
  <c r="G211" i="90"/>
  <c r="G212" i="90" s="1"/>
  <c r="G213" i="90" s="1"/>
  <c r="G214" i="90" s="1"/>
  <c r="G215" i="90" s="1"/>
  <c r="G216" i="90" s="1"/>
  <c r="G217" i="90" s="1"/>
  <c r="G218" i="90" s="1"/>
  <c r="G219" i="90" s="1"/>
  <c r="G220" i="90" s="1"/>
  <c r="G221" i="90" s="1"/>
  <c r="G222" i="90" s="1"/>
  <c r="G223" i="90" s="1"/>
  <c r="G224" i="90" s="1"/>
  <c r="G225" i="90" s="1"/>
  <c r="G226" i="90" s="1"/>
  <c r="G227" i="90" s="1"/>
  <c r="G228" i="90" s="1"/>
  <c r="G229" i="90" s="1"/>
  <c r="G230" i="90" s="1"/>
  <c r="G231" i="90" s="1"/>
  <c r="G232" i="90" s="1"/>
  <c r="G213" i="75"/>
  <c r="G214" i="75" s="1"/>
  <c r="G215" i="75" s="1"/>
  <c r="G216" i="75" s="1"/>
  <c r="G217" i="75" s="1"/>
  <c r="G218" i="75" s="1"/>
  <c r="G425" i="20"/>
  <c r="G426" i="20" s="1"/>
  <c r="G427" i="20" s="1"/>
  <c r="G428" i="20" s="1"/>
  <c r="G334" i="98" l="1"/>
  <c r="G335" i="98" s="1"/>
  <c r="G336" i="98" s="1"/>
  <c r="G337" i="98" s="1"/>
  <c r="G338" i="98" s="1"/>
  <c r="G339" i="98" s="1"/>
  <c r="G340" i="98" s="1"/>
  <c r="G341" i="98" s="1"/>
  <c r="G342" i="98" s="1"/>
  <c r="G343" i="98" s="1"/>
  <c r="G344" i="98" s="1"/>
  <c r="G345" i="98" s="1"/>
  <c r="G346" i="98" s="1"/>
  <c r="G347" i="98" s="1"/>
  <c r="G348" i="98" s="1"/>
  <c r="G349" i="98" s="1"/>
  <c r="G350" i="98" s="1"/>
  <c r="G351" i="98" s="1"/>
  <c r="G352" i="98" s="1"/>
  <c r="G201" i="73"/>
  <c r="G202" i="73" s="1"/>
  <c r="G203" i="73" s="1"/>
  <c r="G226" i="92"/>
  <c r="G227" i="92" s="1"/>
  <c r="G228" i="92" s="1"/>
  <c r="G229" i="92" s="1"/>
  <c r="G230" i="92" s="1"/>
  <c r="G231" i="92" s="1"/>
  <c r="G232" i="92" s="1"/>
  <c r="G233" i="92" s="1"/>
  <c r="G234" i="92" s="1"/>
  <c r="G246" i="91"/>
  <c r="G247" i="91" s="1"/>
  <c r="G233" i="90"/>
  <c r="G219" i="75"/>
  <c r="G220" i="75" s="1"/>
  <c r="G221" i="75" s="1"/>
  <c r="G222" i="75" s="1"/>
  <c r="G429" i="20"/>
  <c r="G430" i="20" s="1"/>
  <c r="G431" i="20" s="1"/>
  <c r="G432" i="20" s="1"/>
  <c r="G433" i="20" s="1"/>
  <c r="G434" i="20" s="1"/>
  <c r="G435" i="20" s="1"/>
  <c r="G436" i="20" s="1"/>
  <c r="G382" i="108" l="1"/>
  <c r="G383" i="108" s="1"/>
  <c r="G384" i="108" s="1"/>
  <c r="G385" i="108" s="1"/>
  <c r="G386" i="108" s="1"/>
  <c r="G387" i="108" s="1"/>
  <c r="G388" i="108" s="1"/>
  <c r="G389" i="108" s="1"/>
  <c r="G390" i="108" s="1"/>
  <c r="G391" i="108" s="1"/>
  <c r="G392" i="108" s="1"/>
  <c r="G393" i="108" s="1"/>
  <c r="G394" i="108" s="1"/>
  <c r="G395" i="108" s="1"/>
  <c r="G396" i="108" s="1"/>
  <c r="G397" i="108" s="1"/>
  <c r="G398" i="108" s="1"/>
  <c r="G399" i="108" s="1"/>
  <c r="G400" i="108" s="1"/>
  <c r="G401" i="108" s="1"/>
  <c r="G402" i="108" s="1"/>
  <c r="G403" i="108" s="1"/>
  <c r="G404" i="108" s="1"/>
  <c r="G405" i="108" s="1"/>
  <c r="G406" i="108" s="1"/>
  <c r="G407" i="108" s="1"/>
  <c r="G408" i="108" s="1"/>
  <c r="G409" i="108" s="1"/>
  <c r="G410" i="108" s="1"/>
  <c r="G411" i="108" s="1"/>
  <c r="G412" i="108" s="1"/>
  <c r="G413" i="108" s="1"/>
  <c r="G414" i="108" s="1"/>
  <c r="G415" i="108" s="1"/>
  <c r="G416" i="108" s="1"/>
  <c r="G417" i="108" s="1"/>
  <c r="G418" i="108" s="1"/>
  <c r="G419" i="108" s="1"/>
  <c r="G420" i="108" s="1"/>
  <c r="G421" i="108" s="1"/>
  <c r="G422" i="108" s="1"/>
  <c r="G423" i="108" s="1"/>
  <c r="G424" i="108" s="1"/>
  <c r="G425" i="108" s="1"/>
  <c r="G426" i="108" s="1"/>
  <c r="G427" i="108" s="1"/>
  <c r="G428" i="108" s="1"/>
  <c r="G429" i="108" s="1"/>
  <c r="G430" i="108" s="1"/>
  <c r="G431" i="108" s="1"/>
  <c r="G432" i="108" s="1"/>
  <c r="G433" i="108" s="1"/>
  <c r="G434" i="108" s="1"/>
  <c r="G435" i="108" s="1"/>
  <c r="G436" i="108" s="1"/>
  <c r="G437" i="108" s="1"/>
  <c r="G438" i="108" s="1"/>
  <c r="G439" i="108" s="1"/>
  <c r="G440" i="108" s="1"/>
  <c r="G441" i="108" s="1"/>
  <c r="G442" i="108" s="1"/>
  <c r="G443" i="108" s="1"/>
  <c r="G444" i="108" s="1"/>
  <c r="G445" i="108" s="1"/>
  <c r="G446" i="108" s="1"/>
  <c r="G447" i="108" s="1"/>
  <c r="G448" i="108" s="1"/>
  <c r="G449" i="108" s="1"/>
  <c r="G450" i="108" s="1"/>
  <c r="G451" i="108" s="1"/>
  <c r="G452" i="108" s="1"/>
  <c r="G453" i="108" s="1"/>
  <c r="G454" i="108" s="1"/>
  <c r="G455" i="108" s="1"/>
  <c r="G456" i="108" s="1"/>
  <c r="G457" i="108" s="1"/>
  <c r="G458" i="108" s="1"/>
  <c r="G459" i="108" s="1"/>
  <c r="G460" i="108" s="1"/>
  <c r="G461" i="108" s="1"/>
  <c r="G462" i="108" s="1"/>
  <c r="G463" i="108" s="1"/>
  <c r="G464" i="108" s="1"/>
  <c r="G465" i="108" s="1"/>
  <c r="G466" i="108" s="1"/>
  <c r="G467" i="108" s="1"/>
  <c r="G468" i="108" s="1"/>
  <c r="G469" i="108" s="1"/>
  <c r="G470" i="108" s="1"/>
  <c r="G471" i="108" s="1"/>
  <c r="G472" i="108" s="1"/>
  <c r="G473" i="108" s="1"/>
  <c r="G474" i="108" s="1"/>
  <c r="G475" i="108" s="1"/>
  <c r="G476" i="108" s="1"/>
  <c r="G477" i="108" s="1"/>
  <c r="G478" i="108" s="1"/>
  <c r="G479" i="108" s="1"/>
  <c r="G480" i="108" s="1"/>
  <c r="G481" i="108" s="1"/>
  <c r="G482" i="108" s="1"/>
  <c r="G483" i="108" s="1"/>
  <c r="G484" i="108" s="1"/>
  <c r="G485" i="108" s="1"/>
  <c r="G486" i="108" s="1"/>
  <c r="G487" i="108" s="1"/>
  <c r="G488" i="108" s="1"/>
  <c r="G489" i="108" s="1"/>
  <c r="G490" i="108" s="1"/>
  <c r="G491" i="108" s="1"/>
  <c r="G492" i="108" s="1"/>
  <c r="G493" i="108" s="1"/>
  <c r="G494" i="108" s="1"/>
  <c r="G495" i="108" s="1"/>
  <c r="G496" i="108" s="1"/>
  <c r="G497" i="108" s="1"/>
  <c r="G498" i="108" s="1"/>
  <c r="G499" i="108" s="1"/>
  <c r="G500" i="108" s="1"/>
  <c r="G501" i="108" s="1"/>
  <c r="G502" i="108" s="1"/>
  <c r="G503" i="108" s="1"/>
  <c r="G504" i="108" s="1"/>
  <c r="G505" i="108" s="1"/>
  <c r="G506" i="108" s="1"/>
  <c r="G507" i="108" s="1"/>
  <c r="G508" i="108" s="1"/>
  <c r="G509" i="108" s="1"/>
  <c r="G510" i="108" s="1"/>
  <c r="G511" i="108" s="1"/>
  <c r="G512" i="108" s="1"/>
  <c r="G513" i="108" s="1"/>
  <c r="G514" i="108" s="1"/>
  <c r="G515" i="108" s="1"/>
  <c r="G516" i="108" s="1"/>
  <c r="G517" i="108" s="1"/>
  <c r="G518" i="108" s="1"/>
  <c r="G519" i="108" s="1"/>
  <c r="G520" i="108" s="1"/>
  <c r="G521" i="108" s="1"/>
  <c r="G522" i="108" s="1"/>
  <c r="G523" i="108" s="1"/>
  <c r="G524" i="108" s="1"/>
  <c r="G525" i="108" s="1"/>
  <c r="G526" i="108" s="1"/>
  <c r="G527" i="108" s="1"/>
  <c r="G528" i="108" s="1"/>
  <c r="G529" i="108" s="1"/>
  <c r="G530" i="108" s="1"/>
  <c r="G531" i="108" s="1"/>
  <c r="G532" i="108" s="1"/>
  <c r="G533" i="108" s="1"/>
  <c r="G534" i="108" s="1"/>
  <c r="G535" i="108" s="1"/>
  <c r="G536" i="108" s="1"/>
  <c r="G537" i="108" s="1"/>
  <c r="G538" i="108" s="1"/>
  <c r="G539" i="108" s="1"/>
  <c r="G540" i="108" s="1"/>
  <c r="G541" i="108" s="1"/>
  <c r="G542" i="108" s="1"/>
  <c r="G543" i="108" s="1"/>
  <c r="G544" i="108" s="1"/>
  <c r="G545" i="108" s="1"/>
  <c r="G546" i="108" s="1"/>
  <c r="G547" i="108" s="1"/>
  <c r="G548" i="108" s="1"/>
  <c r="G549" i="108" s="1"/>
  <c r="G550" i="108" s="1"/>
  <c r="G551" i="108" s="1"/>
  <c r="G552" i="108" s="1"/>
  <c r="G553" i="108" s="1"/>
  <c r="G554" i="108" s="1"/>
  <c r="G555" i="108" s="1"/>
  <c r="G556" i="108" s="1"/>
  <c r="G557" i="108" s="1"/>
  <c r="G558" i="108" s="1"/>
  <c r="G559" i="108" s="1"/>
  <c r="G560" i="108" s="1"/>
  <c r="G561" i="108" s="1"/>
  <c r="G562" i="108" s="1"/>
  <c r="G563" i="108" s="1"/>
  <c r="G564" i="108" s="1"/>
  <c r="G565" i="108" s="1"/>
  <c r="G566" i="108" s="1"/>
  <c r="G567" i="108" s="1"/>
  <c r="G568" i="108" s="1"/>
  <c r="G569" i="108" s="1"/>
  <c r="G570" i="108" s="1"/>
  <c r="G571" i="108" s="1"/>
  <c r="G572" i="108" s="1"/>
  <c r="G573" i="108" s="1"/>
  <c r="G574" i="108" s="1"/>
  <c r="G575" i="108" s="1"/>
  <c r="G576" i="108" s="1"/>
  <c r="G577" i="108" s="1"/>
  <c r="G578" i="108" s="1"/>
  <c r="G579" i="108" s="1"/>
  <c r="G580" i="108" s="1"/>
  <c r="G581" i="108" s="1"/>
  <c r="G582" i="108" s="1"/>
  <c r="G583" i="108" s="1"/>
  <c r="G584" i="108" s="1"/>
  <c r="G585" i="108" s="1"/>
  <c r="G586" i="108" s="1"/>
  <c r="G587" i="108" s="1"/>
  <c r="G588" i="108" s="1"/>
  <c r="G589" i="108" s="1"/>
  <c r="G590" i="108" s="1"/>
  <c r="G591" i="108" s="1"/>
  <c r="G592" i="108" s="1"/>
  <c r="G593" i="108" s="1"/>
  <c r="G594" i="108" s="1"/>
  <c r="G595" i="108" s="1"/>
  <c r="G596" i="108" s="1"/>
  <c r="G597" i="108" s="1"/>
  <c r="G598" i="108" s="1"/>
  <c r="G599" i="108" s="1"/>
  <c r="G600" i="108" s="1"/>
  <c r="G601" i="108" s="1"/>
  <c r="G602" i="108" s="1"/>
  <c r="G603" i="108" s="1"/>
  <c r="G604" i="108" s="1"/>
  <c r="G605" i="108" s="1"/>
  <c r="G606" i="108" s="1"/>
  <c r="G607" i="108" s="1"/>
  <c r="G608" i="108" s="1"/>
  <c r="G609" i="108" s="1"/>
  <c r="G610" i="108" s="1"/>
  <c r="G611" i="108" s="1"/>
  <c r="G612" i="108" s="1"/>
  <c r="G613" i="108" s="1"/>
  <c r="G614" i="108" s="1"/>
  <c r="G615" i="108" s="1"/>
  <c r="G616" i="108" s="1"/>
  <c r="G617" i="108" s="1"/>
  <c r="G618" i="108" s="1"/>
  <c r="G619" i="108" s="1"/>
  <c r="G620" i="108" s="1"/>
  <c r="G621" i="108" s="1"/>
  <c r="G622" i="108" s="1"/>
  <c r="G623" i="108" s="1"/>
  <c r="G624" i="108" s="1"/>
  <c r="G625" i="108" s="1"/>
  <c r="G626" i="108" s="1"/>
  <c r="G627" i="108" s="1"/>
  <c r="G628" i="108" s="1"/>
  <c r="G629" i="108" s="1"/>
  <c r="G630" i="108" s="1"/>
  <c r="G631" i="108" s="1"/>
  <c r="G632" i="108" s="1"/>
  <c r="G633" i="108" s="1"/>
  <c r="G634" i="108" s="1"/>
  <c r="G635" i="108" s="1"/>
  <c r="G636" i="108" s="1"/>
  <c r="G637" i="108" s="1"/>
  <c r="G638" i="108" s="1"/>
  <c r="G639" i="108" s="1"/>
  <c r="G640" i="108" s="1"/>
  <c r="G641" i="108" s="1"/>
  <c r="G642" i="108" s="1"/>
  <c r="G643" i="108" s="1"/>
  <c r="G644" i="108" s="1"/>
  <c r="G645" i="108" s="1"/>
  <c r="G646" i="108" s="1"/>
  <c r="G647" i="108" s="1"/>
  <c r="G648" i="108" s="1"/>
  <c r="G649" i="108" s="1"/>
  <c r="G650" i="108" s="1"/>
  <c r="G651" i="108" s="1"/>
  <c r="G652" i="108" s="1"/>
  <c r="G653" i="108" s="1"/>
  <c r="G654" i="108" s="1"/>
  <c r="G655" i="108" s="1"/>
  <c r="G656" i="108" s="1"/>
  <c r="G657" i="108" s="1"/>
  <c r="G658" i="108" s="1"/>
  <c r="G659" i="108" s="1"/>
  <c r="G660" i="108" s="1"/>
  <c r="G661" i="108" s="1"/>
  <c r="G662" i="108" s="1"/>
  <c r="G663" i="108" s="1"/>
  <c r="G664" i="108" s="1"/>
  <c r="G665" i="108" s="1"/>
  <c r="G666" i="108" s="1"/>
  <c r="G667" i="108" s="1"/>
  <c r="G668" i="108" s="1"/>
  <c r="G669" i="108" s="1"/>
  <c r="G670" i="108" s="1"/>
  <c r="G671" i="108" s="1"/>
  <c r="G672" i="108" s="1"/>
  <c r="G673" i="108" s="1"/>
  <c r="G674" i="108" s="1"/>
  <c r="G675" i="108" s="1"/>
  <c r="G676" i="108" s="1"/>
  <c r="G677" i="108" s="1"/>
  <c r="G678" i="108" s="1"/>
  <c r="G679" i="108" s="1"/>
  <c r="G680" i="108" s="1"/>
  <c r="G681" i="108" s="1"/>
  <c r="G682" i="108" s="1"/>
  <c r="G683" i="108" s="1"/>
  <c r="G684" i="108" s="1"/>
  <c r="G685" i="108" s="1"/>
  <c r="G686" i="108" s="1"/>
  <c r="G687" i="108" s="1"/>
  <c r="G688" i="108" s="1"/>
  <c r="G689" i="108" s="1"/>
  <c r="G690" i="108" s="1"/>
  <c r="G691" i="108" s="1"/>
  <c r="G692" i="108" s="1"/>
  <c r="G693" i="108" s="1"/>
  <c r="G694" i="108" s="1"/>
  <c r="G695" i="108" s="1"/>
  <c r="G696" i="108" s="1"/>
  <c r="G697" i="108" s="1"/>
  <c r="G698" i="108" s="1"/>
  <c r="G699" i="108" s="1"/>
  <c r="G700" i="108" s="1"/>
  <c r="G701" i="108" s="1"/>
  <c r="G702" i="108" s="1"/>
  <c r="G703" i="108" s="1"/>
  <c r="G704" i="108" s="1"/>
  <c r="G705" i="108" s="1"/>
  <c r="G706" i="108" s="1"/>
  <c r="G707" i="108" s="1"/>
  <c r="G708" i="108" s="1"/>
  <c r="G709" i="108" s="1"/>
  <c r="G710" i="108" s="1"/>
  <c r="G711" i="108" s="1"/>
  <c r="G712" i="108" s="1"/>
  <c r="G713" i="108" s="1"/>
  <c r="G714" i="108" s="1"/>
  <c r="G715" i="108" s="1"/>
  <c r="G716" i="108" s="1"/>
  <c r="G717" i="108" s="1"/>
  <c r="G718" i="108" s="1"/>
  <c r="G719" i="108" s="1"/>
  <c r="G720" i="108" s="1"/>
  <c r="G721" i="108" s="1"/>
  <c r="G722" i="108" s="1"/>
  <c r="G723" i="108" s="1"/>
  <c r="G724" i="108" s="1"/>
  <c r="G725" i="108" s="1"/>
  <c r="G726" i="108" s="1"/>
  <c r="G727" i="108" s="1"/>
  <c r="G728" i="108" s="1"/>
  <c r="G729" i="108" s="1"/>
  <c r="G730" i="108" s="1"/>
  <c r="G731" i="108" s="1"/>
  <c r="G732" i="108" s="1"/>
  <c r="G733" i="108" s="1"/>
  <c r="G734" i="108" s="1"/>
  <c r="G735" i="108" s="1"/>
  <c r="G736" i="108" s="1"/>
  <c r="G737" i="108" s="1"/>
  <c r="G738" i="108" s="1"/>
  <c r="G739" i="108" s="1"/>
  <c r="G740" i="108" s="1"/>
  <c r="G741" i="108" s="1"/>
  <c r="G742" i="108" s="1"/>
  <c r="G743" i="108" s="1"/>
  <c r="G744" i="108" s="1"/>
  <c r="G745" i="108" s="1"/>
  <c r="G746" i="108" s="1"/>
  <c r="G747" i="108" s="1"/>
  <c r="G748" i="108" s="1"/>
  <c r="G749" i="108" s="1"/>
  <c r="G750" i="108" s="1"/>
  <c r="G751" i="108" s="1"/>
  <c r="G752" i="108" s="1"/>
  <c r="G753" i="108" s="1"/>
  <c r="G754" i="108" s="1"/>
  <c r="G755" i="108" s="1"/>
  <c r="G756" i="108" s="1"/>
  <c r="G757" i="108" s="1"/>
  <c r="G758" i="108" s="1"/>
  <c r="G759" i="108" s="1"/>
  <c r="G760" i="108" s="1"/>
  <c r="G761" i="108" s="1"/>
  <c r="G762" i="108" s="1"/>
  <c r="G763" i="108" s="1"/>
  <c r="G764" i="108" s="1"/>
  <c r="G765" i="108" s="1"/>
  <c r="G766" i="108" s="1"/>
  <c r="G767" i="108" s="1"/>
  <c r="G768" i="108" s="1"/>
  <c r="G769" i="108" s="1"/>
  <c r="G770" i="108" s="1"/>
  <c r="G771" i="108" s="1"/>
  <c r="G772" i="108" s="1"/>
  <c r="G773" i="108" s="1"/>
  <c r="G774" i="108" s="1"/>
  <c r="G775" i="108" s="1"/>
  <c r="G776" i="108" s="1"/>
  <c r="G777" i="108" s="1"/>
  <c r="G778" i="108" s="1"/>
  <c r="G779" i="108" s="1"/>
  <c r="G780" i="108" s="1"/>
  <c r="G781" i="108" s="1"/>
  <c r="G782" i="108" s="1"/>
  <c r="G783" i="108" s="1"/>
  <c r="G784" i="108" s="1"/>
  <c r="G785" i="108" s="1"/>
  <c r="G786" i="108" s="1"/>
  <c r="G787" i="108" s="1"/>
  <c r="G788" i="108" s="1"/>
  <c r="G789" i="108" s="1"/>
  <c r="G790" i="108" s="1"/>
  <c r="G791" i="108" s="1"/>
  <c r="G792" i="108" s="1"/>
  <c r="G793" i="108" s="1"/>
  <c r="G794" i="108" s="1"/>
  <c r="G795" i="108" s="1"/>
  <c r="G796" i="108" s="1"/>
  <c r="G797" i="108" s="1"/>
  <c r="G798" i="108" s="1"/>
  <c r="G799" i="108" s="1"/>
  <c r="G800" i="108" s="1"/>
  <c r="G801" i="108" s="1"/>
  <c r="G802" i="108" s="1"/>
  <c r="G803" i="108" s="1"/>
  <c r="G804" i="108" s="1"/>
  <c r="G805" i="108" s="1"/>
  <c r="G806" i="108" s="1"/>
  <c r="G807" i="108" s="1"/>
  <c r="G808" i="108" s="1"/>
  <c r="G809" i="108" s="1"/>
  <c r="G810" i="108" s="1"/>
  <c r="G811" i="108" s="1"/>
  <c r="G812" i="108" s="1"/>
  <c r="G813" i="108" s="1"/>
  <c r="G814" i="108" s="1"/>
  <c r="G815" i="108" s="1"/>
  <c r="G816" i="108" s="1"/>
  <c r="G817" i="108" s="1"/>
  <c r="G818" i="108" s="1"/>
  <c r="G819" i="108" s="1"/>
  <c r="G820" i="108" s="1"/>
  <c r="G821" i="108" s="1"/>
  <c r="G822" i="108" s="1"/>
  <c r="G823" i="108" s="1"/>
  <c r="G824" i="108" s="1"/>
  <c r="G353" i="98"/>
  <c r="G354" i="98" s="1"/>
  <c r="G355" i="98" s="1"/>
  <c r="G204" i="73"/>
  <c r="G205" i="73" s="1"/>
  <c r="G206" i="73" s="1"/>
  <c r="G207" i="73" s="1"/>
  <c r="G208" i="73" s="1"/>
  <c r="G209" i="73" s="1"/>
  <c r="G210" i="73" s="1"/>
  <c r="G211" i="73" s="1"/>
  <c r="G235" i="92"/>
  <c r="G236" i="92" s="1"/>
  <c r="G237" i="92" s="1"/>
  <c r="G238" i="92" s="1"/>
  <c r="G248" i="91"/>
  <c r="G249" i="91" s="1"/>
  <c r="G250" i="91" s="1"/>
  <c r="G251" i="91" s="1"/>
  <c r="G252" i="91" s="1"/>
  <c r="G253" i="91" s="1"/>
  <c r="G254" i="91" s="1"/>
  <c r="G234" i="90"/>
  <c r="G235" i="90" s="1"/>
  <c r="G236" i="90" s="1"/>
  <c r="G237" i="90" s="1"/>
  <c r="G238" i="90" s="1"/>
  <c r="G239" i="90" s="1"/>
  <c r="G223" i="75"/>
  <c r="G224" i="75" s="1"/>
  <c r="G225" i="75" s="1"/>
  <c r="G226" i="75" s="1"/>
  <c r="G437" i="20"/>
  <c r="G438" i="20" s="1"/>
  <c r="E10" i="111" l="1"/>
  <c r="AH10" i="111" s="1"/>
  <c r="G825" i="108"/>
  <c r="G826" i="108" s="1"/>
  <c r="G827" i="108" s="1"/>
  <c r="G828" i="108" s="1"/>
  <c r="G829" i="108" s="1"/>
  <c r="G830" i="108" s="1"/>
  <c r="G831" i="108" s="1"/>
  <c r="G832" i="108" s="1"/>
  <c r="G356" i="98"/>
  <c r="G357" i="98" s="1"/>
  <c r="G358" i="98" s="1"/>
  <c r="G359" i="98" s="1"/>
  <c r="G360" i="98" s="1"/>
  <c r="G361" i="98" s="1"/>
  <c r="G362" i="98" s="1"/>
  <c r="G363" i="98" s="1"/>
  <c r="G364" i="98" s="1"/>
  <c r="G365" i="98" s="1"/>
  <c r="G366" i="98" s="1"/>
  <c r="G367" i="98" s="1"/>
  <c r="G368" i="98" s="1"/>
  <c r="G212" i="73"/>
  <c r="G213" i="73" s="1"/>
  <c r="G214" i="73" s="1"/>
  <c r="G215" i="73" s="1"/>
  <c r="G216" i="73" s="1"/>
  <c r="G217" i="73" s="1"/>
  <c r="G218" i="73" s="1"/>
  <c r="G219" i="73" s="1"/>
  <c r="G220" i="73" s="1"/>
  <c r="G221" i="73" s="1"/>
  <c r="G222" i="73" s="1"/>
  <c r="G223" i="73" s="1"/>
  <c r="G224" i="73" s="1"/>
  <c r="G225" i="73" s="1"/>
  <c r="G226" i="73" s="1"/>
  <c r="G227" i="73" s="1"/>
  <c r="G228" i="73" s="1"/>
  <c r="G229" i="73" s="1"/>
  <c r="G230" i="73" s="1"/>
  <c r="G231" i="73" s="1"/>
  <c r="G232" i="73" s="1"/>
  <c r="G233" i="73" s="1"/>
  <c r="G234" i="73" s="1"/>
  <c r="G235" i="73" s="1"/>
  <c r="G236" i="73" s="1"/>
  <c r="G237" i="73" s="1"/>
  <c r="G238" i="73" s="1"/>
  <c r="G239" i="73" s="1"/>
  <c r="G240" i="73" s="1"/>
  <c r="G241" i="73" s="1"/>
  <c r="G242" i="73" s="1"/>
  <c r="G243" i="73" s="1"/>
  <c r="G244" i="73" s="1"/>
  <c r="G245" i="73" s="1"/>
  <c r="G246" i="73" s="1"/>
  <c r="G247" i="73" s="1"/>
  <c r="G248" i="73" s="1"/>
  <c r="G249" i="73" s="1"/>
  <c r="G250" i="73" s="1"/>
  <c r="G251" i="73" s="1"/>
  <c r="G252" i="73" s="1"/>
  <c r="G253" i="73" s="1"/>
  <c r="G254" i="73" s="1"/>
  <c r="G255" i="73" s="1"/>
  <c r="G256" i="73" s="1"/>
  <c r="G257" i="73" s="1"/>
  <c r="G258" i="73" s="1"/>
  <c r="G239" i="92"/>
  <c r="G240" i="92" s="1"/>
  <c r="G241" i="92" s="1"/>
  <c r="G242" i="92" s="1"/>
  <c r="G243" i="92" s="1"/>
  <c r="G244" i="92" s="1"/>
  <c r="G245" i="92" s="1"/>
  <c r="G246" i="92" s="1"/>
  <c r="G247" i="92" s="1"/>
  <c r="G248" i="92" s="1"/>
  <c r="G249" i="92" s="1"/>
  <c r="G250" i="92" s="1"/>
  <c r="G251" i="92" s="1"/>
  <c r="G255" i="91"/>
  <c r="G256" i="91" s="1"/>
  <c r="G257" i="91" s="1"/>
  <c r="G258" i="91" s="1"/>
  <c r="G259" i="91" s="1"/>
  <c r="G260" i="91" s="1"/>
  <c r="G261" i="91" s="1"/>
  <c r="G262" i="91" s="1"/>
  <c r="G263" i="91" s="1"/>
  <c r="G439" i="20"/>
  <c r="G440" i="20" s="1"/>
  <c r="G441" i="20" s="1"/>
  <c r="G442" i="20" s="1"/>
  <c r="G443" i="20" s="1"/>
  <c r="G444" i="20" s="1"/>
  <c r="G445" i="20" s="1"/>
  <c r="G446" i="20" s="1"/>
  <c r="G447" i="20" s="1"/>
  <c r="G448" i="20" s="1"/>
  <c r="G449" i="20" s="1"/>
  <c r="G240" i="90"/>
  <c r="G241" i="90" s="1"/>
  <c r="G242" i="90" s="1"/>
  <c r="G243" i="90" s="1"/>
  <c r="G244" i="90" s="1"/>
  <c r="G245" i="90" s="1"/>
  <c r="G246" i="90" s="1"/>
  <c r="G247" i="90" s="1"/>
  <c r="G248" i="90" s="1"/>
  <c r="G249" i="90" s="1"/>
  <c r="G250" i="90" s="1"/>
  <c r="G251" i="90" s="1"/>
  <c r="G252" i="90" s="1"/>
  <c r="G253" i="90" s="1"/>
  <c r="G254" i="90" s="1"/>
  <c r="G227" i="75"/>
  <c r="G228" i="75" s="1"/>
  <c r="G229" i="75" s="1"/>
  <c r="G230" i="75" s="1"/>
  <c r="G231" i="75" s="1"/>
  <c r="G232" i="75" s="1"/>
  <c r="G233" i="75" s="1"/>
  <c r="G234" i="75" s="1"/>
  <c r="G235" i="75" s="1"/>
  <c r="G369" i="98" l="1"/>
  <c r="G370" i="98" s="1"/>
  <c r="G371" i="98" s="1"/>
  <c r="G372" i="98" s="1"/>
  <c r="G373" i="98" s="1"/>
  <c r="G264" i="91"/>
  <c r="G265" i="91" s="1"/>
  <c r="G266" i="91" s="1"/>
  <c r="G267" i="91" s="1"/>
  <c r="G268" i="91" s="1"/>
  <c r="G269" i="91" s="1"/>
  <c r="G270" i="91" s="1"/>
  <c r="G271" i="91" s="1"/>
  <c r="G252" i="92"/>
  <c r="G253" i="92" s="1"/>
  <c r="G254" i="92" s="1"/>
  <c r="G255" i="92" s="1"/>
  <c r="G255" i="90"/>
  <c r="G256" i="90" s="1"/>
  <c r="G257" i="90" s="1"/>
  <c r="G258" i="90" s="1"/>
  <c r="G259" i="90" s="1"/>
  <c r="G260" i="90" s="1"/>
  <c r="G261" i="90" s="1"/>
  <c r="G262" i="90" s="1"/>
  <c r="G263" i="90" s="1"/>
  <c r="G264" i="90" s="1"/>
  <c r="G265" i="90" s="1"/>
  <c r="G266" i="90" s="1"/>
  <c r="G267" i="90" s="1"/>
  <c r="G268" i="90" s="1"/>
  <c r="G269" i="90" s="1"/>
  <c r="G270" i="90" s="1"/>
  <c r="G271" i="90" s="1"/>
  <c r="G272" i="90" s="1"/>
  <c r="G273" i="90" s="1"/>
  <c r="G274" i="90" s="1"/>
  <c r="G275" i="90" s="1"/>
  <c r="G276" i="90" s="1"/>
  <c r="G277" i="90" s="1"/>
  <c r="G278" i="90" s="1"/>
  <c r="G279" i="90" s="1"/>
  <c r="G280" i="90" s="1"/>
  <c r="G281" i="90" s="1"/>
  <c r="G282" i="90" s="1"/>
  <c r="G283" i="90" s="1"/>
  <c r="G284" i="90" s="1"/>
  <c r="G450" i="20"/>
  <c r="G451" i="20" s="1"/>
  <c r="G452" i="20" s="1"/>
  <c r="G453" i="20" s="1"/>
  <c r="G454" i="20" s="1"/>
  <c r="G236" i="75"/>
  <c r="G237" i="75" s="1"/>
  <c r="G238" i="75" s="1"/>
  <c r="G239" i="75" s="1"/>
  <c r="G240" i="75" s="1"/>
  <c r="G241" i="75" s="1"/>
  <c r="G242" i="75" s="1"/>
  <c r="G374" i="98" l="1"/>
  <c r="G375" i="98" s="1"/>
  <c r="G376" i="98" s="1"/>
  <c r="G377" i="98" s="1"/>
  <c r="G378" i="98" s="1"/>
  <c r="G379" i="98" s="1"/>
  <c r="G380" i="98" s="1"/>
  <c r="G381" i="98" s="1"/>
  <c r="G382" i="98" s="1"/>
  <c r="G383" i="98" s="1"/>
  <c r="G384" i="98" s="1"/>
  <c r="G385" i="98" s="1"/>
  <c r="G386" i="98" s="1"/>
  <c r="G387" i="98" s="1"/>
  <c r="G388" i="98" s="1"/>
  <c r="G389" i="98" s="1"/>
  <c r="G390" i="98" s="1"/>
  <c r="G391" i="98" s="1"/>
  <c r="G392" i="98" s="1"/>
  <c r="G393" i="98" s="1"/>
  <c r="G394" i="98" s="1"/>
  <c r="G272" i="91"/>
  <c r="G273" i="91" s="1"/>
  <c r="G274" i="91" s="1"/>
  <c r="G275" i="91" s="1"/>
  <c r="G276" i="91" s="1"/>
  <c r="G277" i="91" s="1"/>
  <c r="G278" i="91" s="1"/>
  <c r="G279" i="91" s="1"/>
  <c r="G280" i="91" s="1"/>
  <c r="G281" i="91" s="1"/>
  <c r="G282" i="91" s="1"/>
  <c r="G283" i="91" s="1"/>
  <c r="G284" i="91" s="1"/>
  <c r="G285" i="91" s="1"/>
  <c r="G286" i="91" s="1"/>
  <c r="G287" i="91" s="1"/>
  <c r="G288" i="91" s="1"/>
  <c r="G289" i="91" s="1"/>
  <c r="G290" i="91" s="1"/>
  <c r="G291" i="91" s="1"/>
  <c r="G292" i="91" s="1"/>
  <c r="G293" i="91" s="1"/>
  <c r="G294" i="91" s="1"/>
  <c r="G295" i="91" s="1"/>
  <c r="G296" i="91" s="1"/>
  <c r="G297" i="91" s="1"/>
  <c r="G298" i="91" s="1"/>
  <c r="G299" i="91" s="1"/>
  <c r="G300" i="91" s="1"/>
  <c r="G256" i="92"/>
  <c r="G257" i="92" s="1"/>
  <c r="G258" i="92" s="1"/>
  <c r="G259" i="92" s="1"/>
  <c r="G260" i="92" s="1"/>
  <c r="G261" i="92" s="1"/>
  <c r="G285" i="90"/>
  <c r="G286" i="90" s="1"/>
  <c r="G287" i="90" s="1"/>
  <c r="G288" i="90" s="1"/>
  <c r="G289" i="90" s="1"/>
  <c r="G455" i="20"/>
  <c r="G456" i="20" s="1"/>
  <c r="G457" i="20" s="1"/>
  <c r="G458" i="20" s="1"/>
  <c r="G459" i="20" s="1"/>
  <c r="G460" i="20" s="1"/>
  <c r="G243" i="75"/>
  <c r="G6" i="69"/>
  <c r="G7" i="66"/>
  <c r="G395" i="98" l="1"/>
  <c r="G396" i="98" s="1"/>
  <c r="G397" i="98" s="1"/>
  <c r="G398" i="98" s="1"/>
  <c r="G399" i="98" s="1"/>
  <c r="G400" i="98" s="1"/>
  <c r="G401" i="98" s="1"/>
  <c r="G402" i="98" s="1"/>
  <c r="G403" i="98" s="1"/>
  <c r="G404" i="98" s="1"/>
  <c r="G405" i="98" s="1"/>
  <c r="G406" i="98" s="1"/>
  <c r="G407" i="98" s="1"/>
  <c r="G408" i="98" s="1"/>
  <c r="G409" i="98" s="1"/>
  <c r="G410" i="98" s="1"/>
  <c r="G411" i="98" s="1"/>
  <c r="G412" i="98" s="1"/>
  <c r="G413" i="98" s="1"/>
  <c r="G414" i="98" s="1"/>
  <c r="G415" i="98" s="1"/>
  <c r="G416" i="98" s="1"/>
  <c r="G417" i="98" s="1"/>
  <c r="G418" i="98" s="1"/>
  <c r="G419" i="98" s="1"/>
  <c r="G420" i="98" s="1"/>
  <c r="G421" i="98" s="1"/>
  <c r="G422" i="98" s="1"/>
  <c r="G423" i="98" s="1"/>
  <c r="G424" i="98" s="1"/>
  <c r="G425" i="98" s="1"/>
  <c r="G426" i="98"/>
  <c r="G427" i="98" s="1"/>
  <c r="G428" i="98" s="1"/>
  <c r="G429" i="98" s="1"/>
  <c r="G430" i="98" s="1"/>
  <c r="G431" i="98" s="1"/>
  <c r="G432" i="98" s="1"/>
  <c r="G433" i="98" s="1"/>
  <c r="G434" i="98" s="1"/>
  <c r="G435" i="98" s="1"/>
  <c r="G262" i="92"/>
  <c r="G263" i="92" s="1"/>
  <c r="G264" i="92" s="1"/>
  <c r="G265" i="92" s="1"/>
  <c r="G266" i="92" s="1"/>
  <c r="G267" i="92" s="1"/>
  <c r="G268" i="92" s="1"/>
  <c r="G269" i="92" s="1"/>
  <c r="G301" i="91"/>
  <c r="G290" i="90"/>
  <c r="G291" i="90" s="1"/>
  <c r="G292" i="90" s="1"/>
  <c r="G293" i="90" s="1"/>
  <c r="G461" i="20"/>
  <c r="G462" i="20" s="1"/>
  <c r="G463" i="20" s="1"/>
  <c r="G464" i="20" s="1"/>
  <c r="G465" i="20" s="1"/>
  <c r="G244" i="75"/>
  <c r="G245" i="75" s="1"/>
  <c r="G246" i="75" s="1"/>
  <c r="G247" i="75" s="1"/>
  <c r="G248" i="75" s="1"/>
  <c r="G259" i="73"/>
  <c r="G260" i="73" s="1"/>
  <c r="G8" i="66"/>
  <c r="G9" i="66" s="1"/>
  <c r="G10" i="66" s="1"/>
  <c r="G11" i="66" s="1"/>
  <c r="G12" i="66" s="1"/>
  <c r="G13" i="66" s="1"/>
  <c r="G14" i="66" s="1"/>
  <c r="G15" i="66" s="1"/>
  <c r="G16" i="66" s="1"/>
  <c r="G17" i="66" s="1"/>
  <c r="G18" i="66" s="1"/>
  <c r="G19" i="66" s="1"/>
  <c r="G20" i="66" s="1"/>
  <c r="G21" i="66" s="1"/>
  <c r="G22" i="66" s="1"/>
  <c r="G23" i="66" s="1"/>
  <c r="G24" i="66" s="1"/>
  <c r="G25" i="66" s="1"/>
  <c r="G26" i="66" s="1"/>
  <c r="G27" i="66" s="1"/>
  <c r="G28" i="66" s="1"/>
  <c r="G29" i="66" s="1"/>
  <c r="G30" i="66" s="1"/>
  <c r="G31" i="66" s="1"/>
  <c r="G32" i="66" s="1"/>
  <c r="G33" i="66" s="1"/>
  <c r="G34" i="66" s="1"/>
  <c r="G35" i="66" s="1"/>
  <c r="G36" i="66" s="1"/>
  <c r="G37" i="66" s="1"/>
  <c r="G38" i="66" s="1"/>
  <c r="G39" i="66" s="1"/>
  <c r="G40" i="66" s="1"/>
  <c r="G41" i="66" s="1"/>
  <c r="G42" i="66" s="1"/>
  <c r="G43" i="66" s="1"/>
  <c r="G44" i="66" s="1"/>
  <c r="G45" i="66" s="1"/>
  <c r="G46" i="66" s="1"/>
  <c r="G47" i="66" s="1"/>
  <c r="G48" i="66" s="1"/>
  <c r="G49" i="66" s="1"/>
  <c r="G50" i="66" s="1"/>
  <c r="G51" i="66" s="1"/>
  <c r="G52" i="66" s="1"/>
  <c r="G53" i="66" s="1"/>
  <c r="G54" i="66" s="1"/>
  <c r="G55" i="66" s="1"/>
  <c r="G56" i="66" s="1"/>
  <c r="G57" i="66" s="1"/>
  <c r="G58" i="66" s="1"/>
  <c r="G59" i="66" s="1"/>
  <c r="G60" i="66" s="1"/>
  <c r="G61" i="66" s="1"/>
  <c r="G62" i="66" s="1"/>
  <c r="G63" i="66" s="1"/>
  <c r="G7" i="69"/>
  <c r="G8" i="69" s="1"/>
  <c r="G9" i="69" s="1"/>
  <c r="G10" i="69" s="1"/>
  <c r="G11" i="69" s="1"/>
  <c r="G12" i="69" s="1"/>
  <c r="G13" i="69" s="1"/>
  <c r="G14" i="69" s="1"/>
  <c r="G15" i="69" s="1"/>
  <c r="G16" i="69" s="1"/>
  <c r="G17" i="69" s="1"/>
  <c r="G18" i="69" s="1"/>
  <c r="G19" i="69" s="1"/>
  <c r="G20" i="69" s="1"/>
  <c r="G21" i="69" s="1"/>
  <c r="G22" i="69" s="1"/>
  <c r="G23" i="69" s="1"/>
  <c r="G24" i="69" s="1"/>
  <c r="G25" i="69" s="1"/>
  <c r="G26" i="69" s="1"/>
  <c r="G27" i="69" s="1"/>
  <c r="G28" i="69" s="1"/>
  <c r="G29" i="69" s="1"/>
  <c r="G30" i="69" s="1"/>
  <c r="G31" i="69" s="1"/>
  <c r="G32" i="69" s="1"/>
  <c r="G33" i="69" s="1"/>
  <c r="G34" i="69" s="1"/>
  <c r="G35" i="69" s="1"/>
  <c r="G36" i="69" s="1"/>
  <c r="G37" i="69" s="1"/>
  <c r="G38" i="69" s="1"/>
  <c r="G39" i="69" s="1"/>
  <c r="G40" i="69" s="1"/>
  <c r="G41" i="69" s="1"/>
  <c r="G42" i="69" s="1"/>
  <c r="G43" i="69" s="1"/>
  <c r="G44" i="69" s="1"/>
  <c r="G45" i="69" s="1"/>
  <c r="G46" i="69" s="1"/>
  <c r="G47" i="69" s="1"/>
  <c r="G48" i="69" s="1"/>
  <c r="G49" i="69" s="1"/>
  <c r="G50" i="69" s="1"/>
  <c r="G51" i="69" s="1"/>
  <c r="G52" i="69" s="1"/>
  <c r="G53" i="69" s="1"/>
  <c r="G54" i="69" s="1"/>
  <c r="G55" i="69" s="1"/>
  <c r="G56" i="69" s="1"/>
  <c r="G57" i="69" s="1"/>
  <c r="G58" i="69" s="1"/>
  <c r="G59" i="69" s="1"/>
  <c r="G60" i="69" s="1"/>
  <c r="G61" i="69" s="1"/>
  <c r="G62" i="69" s="1"/>
  <c r="G63" i="69" s="1"/>
  <c r="G64" i="69" s="1"/>
  <c r="G65" i="69" s="1"/>
  <c r="G66" i="69" s="1"/>
  <c r="G67" i="69" s="1"/>
  <c r="G68" i="69" s="1"/>
  <c r="G69" i="69" s="1"/>
  <c r="G70" i="69" s="1"/>
  <c r="G71" i="69" s="1"/>
  <c r="G72" i="69" s="1"/>
  <c r="G73" i="69" s="1"/>
  <c r="G74" i="69" s="1"/>
  <c r="G75" i="69" s="1"/>
  <c r="G76" i="69" s="1"/>
  <c r="G77" i="69" s="1"/>
  <c r="G78" i="69" s="1"/>
  <c r="G79" i="69" s="1"/>
  <c r="G80" i="69" s="1"/>
  <c r="G81" i="69" s="1"/>
  <c r="G82" i="69" s="1"/>
  <c r="G83" i="69" s="1"/>
  <c r="G84" i="69" s="1"/>
  <c r="G85" i="69" s="1"/>
  <c r="G86" i="69" s="1"/>
  <c r="G87" i="69" s="1"/>
  <c r="G88" i="69" s="1"/>
  <c r="G89" i="69" s="1"/>
  <c r="G90" i="69" s="1"/>
  <c r="G91" i="69" s="1"/>
  <c r="G92" i="69" s="1"/>
  <c r="G93" i="69" s="1"/>
  <c r="G94" i="69" s="1"/>
  <c r="G95" i="69" s="1"/>
  <c r="G96" i="69" s="1"/>
  <c r="G97" i="69" s="1"/>
  <c r="G98" i="69" s="1"/>
  <c r="G99" i="69" s="1"/>
  <c r="G100" i="69" s="1"/>
  <c r="G101" i="69" s="1"/>
  <c r="G102" i="69" s="1"/>
  <c r="G103" i="69" s="1"/>
  <c r="G104" i="69" s="1"/>
  <c r="G105" i="69" s="1"/>
  <c r="G106" i="69" s="1"/>
  <c r="G107" i="69" s="1"/>
  <c r="G108" i="69" s="1"/>
  <c r="G109" i="69" s="1"/>
  <c r="G110" i="69" s="1"/>
  <c r="G111" i="69" s="1"/>
  <c r="G112" i="69" s="1"/>
  <c r="G113" i="69" s="1"/>
  <c r="G114" i="69" s="1"/>
  <c r="G115" i="69" s="1"/>
  <c r="G116" i="69" s="1"/>
  <c r="G117" i="69" s="1"/>
  <c r="G118" i="69" s="1"/>
  <c r="G119" i="69" s="1"/>
  <c r="G120" i="69" s="1"/>
  <c r="G121" i="69" s="1"/>
  <c r="G122" i="69" s="1"/>
  <c r="G123" i="69" s="1"/>
  <c r="G124" i="69" s="1"/>
  <c r="G125" i="69" s="1"/>
  <c r="G126" i="69" s="1"/>
  <c r="G127" i="69" s="1"/>
  <c r="G128" i="69" s="1"/>
  <c r="G129" i="69" s="1"/>
  <c r="G130" i="69" s="1"/>
  <c r="G131" i="69" s="1"/>
  <c r="G132" i="69" s="1"/>
  <c r="G133" i="69" s="1"/>
  <c r="G134" i="69" s="1"/>
  <c r="G135" i="69" s="1"/>
  <c r="G136" i="69" s="1"/>
  <c r="G137" i="69" s="1"/>
  <c r="G138" i="69" s="1"/>
  <c r="G139" i="69" s="1"/>
  <c r="G140" i="69" s="1"/>
  <c r="G141" i="69" s="1"/>
  <c r="G142" i="69" s="1"/>
  <c r="G143" i="69" s="1"/>
  <c r="G144" i="69" s="1"/>
  <c r="G145" i="69" s="1"/>
  <c r="G146" i="69" s="1"/>
  <c r="G147" i="69" s="1"/>
  <c r="G148" i="69" s="1"/>
  <c r="G149" i="69" s="1"/>
  <c r="G150" i="69" s="1"/>
  <c r="G151" i="69" s="1"/>
  <c r="G152" i="69" s="1"/>
  <c r="G153" i="69" s="1"/>
  <c r="G154" i="69" s="1"/>
  <c r="G155" i="69" s="1"/>
  <c r="G156" i="69" s="1"/>
  <c r="G157" i="69" s="1"/>
  <c r="G158" i="69" s="1"/>
  <c r="G159" i="69" s="1"/>
  <c r="G160" i="69" s="1"/>
  <c r="G161" i="69" s="1"/>
  <c r="G162" i="69" s="1"/>
  <c r="G163" i="69" s="1"/>
  <c r="G164" i="69" s="1"/>
  <c r="G165" i="69" s="1"/>
  <c r="G166" i="69" s="1"/>
  <c r="G167" i="69" s="1"/>
  <c r="G168" i="69" s="1"/>
  <c r="G169" i="69" s="1"/>
  <c r="G170" i="69" s="1"/>
  <c r="G171" i="69" s="1"/>
  <c r="G172" i="69" s="1"/>
  <c r="G173" i="69" s="1"/>
  <c r="G174" i="69" s="1"/>
  <c r="G175" i="69" s="1"/>
  <c r="G176" i="69" s="1"/>
  <c r="G177" i="69" s="1"/>
  <c r="G178" i="69" s="1"/>
  <c r="G179" i="69" s="1"/>
  <c r="G180" i="69" s="1"/>
  <c r="G181" i="69" s="1"/>
  <c r="G182" i="69" s="1"/>
  <c r="G183" i="69" s="1"/>
  <c r="G184" i="69" s="1"/>
  <c r="G185" i="69" s="1"/>
  <c r="G186" i="69" s="1"/>
  <c r="G187" i="69" s="1"/>
  <c r="G188" i="69" s="1"/>
  <c r="G189" i="69" s="1"/>
  <c r="G190" i="69" s="1"/>
  <c r="G191" i="69" s="1"/>
  <c r="G192" i="69" s="1"/>
  <c r="G193" i="69" s="1"/>
  <c r="G194" i="69" s="1"/>
  <c r="G195" i="69" s="1"/>
  <c r="G196" i="69" s="1"/>
  <c r="G197" i="69" s="1"/>
  <c r="G198" i="69" s="1"/>
  <c r="G199" i="69" s="1"/>
  <c r="G200" i="69" s="1"/>
  <c r="G201" i="69" s="1"/>
  <c r="G202" i="69" s="1"/>
  <c r="G203" i="69" s="1"/>
  <c r="G204" i="69" s="1"/>
  <c r="G205" i="69" s="1"/>
  <c r="G206" i="69" s="1"/>
  <c r="G207" i="69" s="1"/>
  <c r="G208" i="69" s="1"/>
  <c r="G209" i="69" s="1"/>
  <c r="G210" i="69" s="1"/>
  <c r="G211" i="69" s="1"/>
  <c r="G212" i="69" s="1"/>
  <c r="G213" i="69" s="1"/>
  <c r="G214" i="69" s="1"/>
  <c r="G215" i="69" s="1"/>
  <c r="G216" i="69" s="1"/>
  <c r="G217" i="69" s="1"/>
  <c r="G218" i="69" s="1"/>
  <c r="G219" i="69" s="1"/>
  <c r="G220" i="69" s="1"/>
  <c r="G221" i="69" s="1"/>
  <c r="G222" i="69" s="1"/>
  <c r="G223" i="69" s="1"/>
  <c r="G224" i="69" s="1"/>
  <c r="G225" i="69" s="1"/>
  <c r="G226" i="69" s="1"/>
  <c r="G227" i="69" s="1"/>
  <c r="G228" i="69" s="1"/>
  <c r="G229" i="69" s="1"/>
  <c r="G230" i="69" s="1"/>
  <c r="G231" i="69" s="1"/>
  <c r="G232" i="69" s="1"/>
  <c r="G233" i="69" s="1"/>
  <c r="G234" i="69" s="1"/>
  <c r="G235" i="69" s="1"/>
  <c r="G236" i="69" s="1"/>
  <c r="G237" i="69" s="1"/>
  <c r="G238" i="69" s="1"/>
  <c r="G239" i="69" s="1"/>
  <c r="G240" i="69" s="1"/>
  <c r="G241" i="69" s="1"/>
  <c r="G242" i="69" s="1"/>
  <c r="G243" i="69" s="1"/>
  <c r="G244" i="69" s="1"/>
  <c r="G245" i="69" s="1"/>
  <c r="G246" i="69" s="1"/>
  <c r="G247" i="69" s="1"/>
  <c r="G248" i="69" s="1"/>
  <c r="G249" i="69" s="1"/>
  <c r="G250" i="69" s="1"/>
  <c r="G251" i="69" s="1"/>
  <c r="G252" i="69" s="1"/>
  <c r="G253" i="69" s="1"/>
  <c r="G254" i="69" s="1"/>
  <c r="G255" i="69" s="1"/>
  <c r="G256" i="69" s="1"/>
  <c r="G257" i="69" s="1"/>
  <c r="G258" i="69" s="1"/>
  <c r="G259" i="69" s="1"/>
  <c r="G260" i="69" s="1"/>
  <c r="G261" i="69" s="1"/>
  <c r="G262" i="69" s="1"/>
  <c r="G263" i="69" s="1"/>
  <c r="G264" i="69" s="1"/>
  <c r="G265" i="69" s="1"/>
  <c r="G266" i="69" s="1"/>
  <c r="G267" i="69" s="1"/>
  <c r="G268" i="69" s="1"/>
  <c r="G269" i="69" s="1"/>
  <c r="G270" i="69" s="1"/>
  <c r="G271" i="69" s="1"/>
  <c r="G272" i="69" s="1"/>
  <c r="G273" i="69" s="1"/>
  <c r="G274" i="69" s="1"/>
  <c r="G275" i="69" s="1"/>
  <c r="G276" i="69" s="1"/>
  <c r="G277" i="69" s="1"/>
  <c r="G278" i="69" s="1"/>
  <c r="G279" i="69" s="1"/>
  <c r="G280" i="69" s="1"/>
  <c r="G281" i="69" s="1"/>
  <c r="G282" i="69" s="1"/>
  <c r="G283" i="69" s="1"/>
  <c r="G284" i="69" s="1"/>
  <c r="G285" i="69" s="1"/>
  <c r="G286" i="69" s="1"/>
  <c r="G287" i="69" s="1"/>
  <c r="G288" i="69" s="1"/>
  <c r="G289" i="69" s="1"/>
  <c r="G290" i="69" s="1"/>
  <c r="G291" i="69" s="1"/>
  <c r="G292" i="69" s="1"/>
  <c r="G293" i="69" s="1"/>
  <c r="G294" i="69" s="1"/>
  <c r="G436" i="98" l="1"/>
  <c r="G437" i="98" s="1"/>
  <c r="G438" i="98" s="1"/>
  <c r="G439" i="98" s="1"/>
  <c r="G440" i="98" s="1"/>
  <c r="G302" i="91"/>
  <c r="G303" i="91" s="1"/>
  <c r="G304" i="91" s="1"/>
  <c r="G305" i="91" s="1"/>
  <c r="G306" i="91" s="1"/>
  <c r="G307" i="91" s="1"/>
  <c r="G308" i="91" s="1"/>
  <c r="G309" i="91" s="1"/>
  <c r="G310" i="91" s="1"/>
  <c r="G311" i="91" s="1"/>
  <c r="G312" i="91" s="1"/>
  <c r="G313" i="91" s="1"/>
  <c r="G270" i="92"/>
  <c r="G271" i="92" s="1"/>
  <c r="G272" i="92" s="1"/>
  <c r="G273" i="92" s="1"/>
  <c r="G274" i="92" s="1"/>
  <c r="G275" i="92" s="1"/>
  <c r="G276" i="92" s="1"/>
  <c r="G277" i="92" s="1"/>
  <c r="G278" i="92" s="1"/>
  <c r="G279" i="92" s="1"/>
  <c r="G280" i="92" s="1"/>
  <c r="G281" i="92" s="1"/>
  <c r="G282" i="92" s="1"/>
  <c r="G283" i="92" s="1"/>
  <c r="G284" i="92" s="1"/>
  <c r="G285" i="92" s="1"/>
  <c r="G286" i="92" s="1"/>
  <c r="G287" i="92" s="1"/>
  <c r="G288" i="92" s="1"/>
  <c r="G289" i="92" s="1"/>
  <c r="G290" i="92" s="1"/>
  <c r="G291" i="92" s="1"/>
  <c r="G294" i="90"/>
  <c r="G295" i="90" s="1"/>
  <c r="G296" i="90" s="1"/>
  <c r="G297" i="90" s="1"/>
  <c r="G298" i="90" s="1"/>
  <c r="G299" i="90" s="1"/>
  <c r="G300" i="90" s="1"/>
  <c r="G301" i="90" s="1"/>
  <c r="G295" i="69"/>
  <c r="G296" i="69" s="1"/>
  <c r="G297" i="69" s="1"/>
  <c r="G466" i="20"/>
  <c r="G467" i="20" s="1"/>
  <c r="G468" i="20" s="1"/>
  <c r="G469" i="20" s="1"/>
  <c r="G470" i="20" s="1"/>
  <c r="G471" i="20" s="1"/>
  <c r="G472" i="20" s="1"/>
  <c r="G249" i="75"/>
  <c r="G250" i="75" s="1"/>
  <c r="G251" i="75" s="1"/>
  <c r="G252" i="75" s="1"/>
  <c r="G253" i="75" s="1"/>
  <c r="G254" i="75" s="1"/>
  <c r="G255" i="75" s="1"/>
  <c r="G261" i="73"/>
  <c r="G262" i="73" s="1"/>
  <c r="G263" i="73" s="1"/>
  <c r="G264" i="73" s="1"/>
  <c r="G64" i="66"/>
  <c r="G65" i="66" s="1"/>
  <c r="G66" i="66" s="1"/>
  <c r="G67" i="66" s="1"/>
  <c r="G68" i="66" s="1"/>
  <c r="G69" i="66" s="1"/>
  <c r="G70" i="66" s="1"/>
  <c r="G71" i="66" s="1"/>
  <c r="G72" i="66" s="1"/>
  <c r="G73" i="66" s="1"/>
  <c r="G74" i="66" s="1"/>
  <c r="G75" i="66" s="1"/>
  <c r="G76" i="66" s="1"/>
  <c r="G77" i="66" s="1"/>
  <c r="G78" i="66" s="1"/>
  <c r="G79" i="66" s="1"/>
  <c r="G80" i="66" s="1"/>
  <c r="G81" i="66" s="1"/>
  <c r="G82" i="66" s="1"/>
  <c r="G83" i="66" s="1"/>
  <c r="G84" i="66" s="1"/>
  <c r="G85" i="66" s="1"/>
  <c r="G86" i="66" s="1"/>
  <c r="G87" i="66" s="1"/>
  <c r="G88" i="66" s="1"/>
  <c r="G89" i="66" s="1"/>
  <c r="G90" i="66" s="1"/>
  <c r="G91" i="66" s="1"/>
  <c r="G92" i="66" s="1"/>
  <c r="G93" i="66" s="1"/>
  <c r="G94" i="66" s="1"/>
  <c r="G95" i="66" s="1"/>
  <c r="G96" i="66" s="1"/>
  <c r="G97" i="66" s="1"/>
  <c r="G98" i="66" s="1"/>
  <c r="G99" i="66" s="1"/>
  <c r="G100" i="66" s="1"/>
  <c r="G101" i="66" s="1"/>
  <c r="G102" i="66" s="1"/>
  <c r="G103" i="66" s="1"/>
  <c r="G104" i="66" s="1"/>
  <c r="G105" i="66" s="1"/>
  <c r="G106" i="66" s="1"/>
  <c r="G107" i="66" s="1"/>
  <c r="G108" i="66" s="1"/>
  <c r="G109" i="66" s="1"/>
  <c r="G110" i="66" s="1"/>
  <c r="G111" i="66" s="1"/>
  <c r="G112" i="66" s="1"/>
  <c r="G113" i="66" s="1"/>
  <c r="G114" i="66" s="1"/>
  <c r="G115" i="66" s="1"/>
  <c r="G116" i="66" s="1"/>
  <c r="G117" i="66" s="1"/>
  <c r="G118" i="66" s="1"/>
  <c r="G119" i="66" s="1"/>
  <c r="G120" i="66" s="1"/>
  <c r="G121" i="66" s="1"/>
  <c r="G122" i="66" s="1"/>
  <c r="G123" i="66" s="1"/>
  <c r="G124" i="66" s="1"/>
  <c r="G125" i="66" s="1"/>
  <c r="G126" i="66" s="1"/>
  <c r="G127" i="66" s="1"/>
  <c r="G128" i="66" s="1"/>
  <c r="G129" i="66" s="1"/>
  <c r="G130" i="66" s="1"/>
  <c r="G131" i="66" s="1"/>
  <c r="G132" i="66" s="1"/>
  <c r="G133" i="66" s="1"/>
  <c r="G134" i="66" s="1"/>
  <c r="G135" i="66" s="1"/>
  <c r="G136" i="66" s="1"/>
  <c r="G137" i="66" s="1"/>
  <c r="G138" i="66" s="1"/>
  <c r="G139" i="66" s="1"/>
  <c r="G140" i="66" s="1"/>
  <c r="G441" i="98" l="1"/>
  <c r="G442" i="98" s="1"/>
  <c r="G443" i="98" s="1"/>
  <c r="G444" i="98" s="1"/>
  <c r="G445" i="98" s="1"/>
  <c r="G446" i="98" s="1"/>
  <c r="G447" i="98" s="1"/>
  <c r="G448" i="98" s="1"/>
  <c r="G449" i="98" s="1"/>
  <c r="G450" i="98" s="1"/>
  <c r="G451" i="98" s="1"/>
  <c r="G452" i="98" s="1"/>
  <c r="G453" i="98" s="1"/>
  <c r="G454" i="98" s="1"/>
  <c r="G455" i="98" s="1"/>
  <c r="G456" i="98"/>
  <c r="G457" i="98" s="1"/>
  <c r="G458" i="98" s="1"/>
  <c r="G459" i="98" s="1"/>
  <c r="G460" i="98" s="1"/>
  <c r="G292" i="92"/>
  <c r="G293" i="92" s="1"/>
  <c r="G294" i="92" s="1"/>
  <c r="G295" i="92" s="1"/>
  <c r="G296" i="92" s="1"/>
  <c r="G297" i="92" s="1"/>
  <c r="G298" i="92" s="1"/>
  <c r="G299" i="92" s="1"/>
  <c r="G300" i="92" s="1"/>
  <c r="G301" i="92" s="1"/>
  <c r="G314" i="91"/>
  <c r="G315" i="91" s="1"/>
  <c r="G316" i="91" s="1"/>
  <c r="G302" i="90"/>
  <c r="G303" i="90" s="1"/>
  <c r="G304" i="90" s="1"/>
  <c r="G305" i="90" s="1"/>
  <c r="G306" i="90" s="1"/>
  <c r="G307" i="90" s="1"/>
  <c r="G308" i="90" s="1"/>
  <c r="G298" i="69"/>
  <c r="G299" i="69" s="1"/>
  <c r="G300" i="69" s="1"/>
  <c r="G301" i="69" s="1"/>
  <c r="G302" i="69" s="1"/>
  <c r="G303" i="69" s="1"/>
  <c r="G304" i="69" s="1"/>
  <c r="G305" i="69" s="1"/>
  <c r="G306" i="69" s="1"/>
  <c r="G307" i="69" s="1"/>
  <c r="G308" i="69" s="1"/>
  <c r="G309" i="69" s="1"/>
  <c r="G310" i="69" s="1"/>
  <c r="G311" i="69" s="1"/>
  <c r="G312" i="69" s="1"/>
  <c r="G313" i="69" s="1"/>
  <c r="G314" i="69" s="1"/>
  <c r="G315" i="69" s="1"/>
  <c r="G316" i="69" s="1"/>
  <c r="G317" i="69" s="1"/>
  <c r="G318" i="69" s="1"/>
  <c r="G319" i="69" s="1"/>
  <c r="G320" i="69" s="1"/>
  <c r="G321" i="69" s="1"/>
  <c r="G322" i="69" s="1"/>
  <c r="G323" i="69" s="1"/>
  <c r="G324" i="69" s="1"/>
  <c r="G325" i="69" s="1"/>
  <c r="G326" i="69" s="1"/>
  <c r="G327" i="69" s="1"/>
  <c r="G328" i="69" s="1"/>
  <c r="G329" i="69" s="1"/>
  <c r="G330" i="69" s="1"/>
  <c r="G331" i="69" s="1"/>
  <c r="G332" i="69" s="1"/>
  <c r="G333" i="69" s="1"/>
  <c r="G334" i="69" s="1"/>
  <c r="G335" i="69" s="1"/>
  <c r="G336" i="69" s="1"/>
  <c r="G337" i="69" s="1"/>
  <c r="G338" i="69" s="1"/>
  <c r="G339" i="69" s="1"/>
  <c r="G340" i="69" s="1"/>
  <c r="G341" i="69" s="1"/>
  <c r="G342" i="69" s="1"/>
  <c r="G343" i="69" s="1"/>
  <c r="G344" i="69" s="1"/>
  <c r="G345" i="69" s="1"/>
  <c r="G346" i="69" s="1"/>
  <c r="G347" i="69" s="1"/>
  <c r="G348" i="69" s="1"/>
  <c r="G349" i="69" s="1"/>
  <c r="G350" i="69" s="1"/>
  <c r="G351" i="69" s="1"/>
  <c r="G352" i="69" s="1"/>
  <c r="G353" i="69" s="1"/>
  <c r="G354" i="69" s="1"/>
  <c r="G355" i="69" s="1"/>
  <c r="G356" i="69" s="1"/>
  <c r="G357" i="69" s="1"/>
  <c r="G358" i="69" s="1"/>
  <c r="G359" i="69" s="1"/>
  <c r="G360" i="69" s="1"/>
  <c r="G361" i="69" s="1"/>
  <c r="G362" i="69" s="1"/>
  <c r="G363" i="69" s="1"/>
  <c r="G364" i="69" s="1"/>
  <c r="G365" i="69" s="1"/>
  <c r="G366" i="69" s="1"/>
  <c r="G367" i="69" s="1"/>
  <c r="G368" i="69" s="1"/>
  <c r="G369" i="69" s="1"/>
  <c r="G370" i="69" s="1"/>
  <c r="G371" i="69" s="1"/>
  <c r="G372" i="69" s="1"/>
  <c r="G373" i="69" s="1"/>
  <c r="G374" i="69" s="1"/>
  <c r="G375" i="69" s="1"/>
  <c r="G376" i="69" s="1"/>
  <c r="G377" i="69" s="1"/>
  <c r="G378" i="69" s="1"/>
  <c r="G379" i="69" s="1"/>
  <c r="G380" i="69" s="1"/>
  <c r="G381" i="69" s="1"/>
  <c r="G382" i="69" s="1"/>
  <c r="G383" i="69" s="1"/>
  <c r="G384" i="69" s="1"/>
  <c r="G385" i="69" s="1"/>
  <c r="G386" i="69" s="1"/>
  <c r="G387" i="69" s="1"/>
  <c r="G388" i="69" s="1"/>
  <c r="G389" i="69" s="1"/>
  <c r="G390" i="69" s="1"/>
  <c r="G391" i="69" s="1"/>
  <c r="G392" i="69" s="1"/>
  <c r="G393" i="69" s="1"/>
  <c r="G394" i="69" s="1"/>
  <c r="G395" i="69" s="1"/>
  <c r="G396" i="69" s="1"/>
  <c r="G397" i="69" s="1"/>
  <c r="G398" i="69" s="1"/>
  <c r="G265" i="73"/>
  <c r="G266" i="73" s="1"/>
  <c r="G267" i="73" s="1"/>
  <c r="G268" i="73" s="1"/>
  <c r="G269" i="73" s="1"/>
  <c r="G270" i="73" s="1"/>
  <c r="G271" i="73" s="1"/>
  <c r="G272" i="73" s="1"/>
  <c r="G273" i="73" s="1"/>
  <c r="G274" i="73" s="1"/>
  <c r="G275" i="73" s="1"/>
  <c r="G276" i="73" s="1"/>
  <c r="G277" i="73" s="1"/>
  <c r="G278" i="73" s="1"/>
  <c r="G279" i="73" s="1"/>
  <c r="G280" i="73" s="1"/>
  <c r="G281" i="73" s="1"/>
  <c r="G282" i="73" s="1"/>
  <c r="G283" i="73" s="1"/>
  <c r="G284" i="73" s="1"/>
  <c r="G285" i="73" s="1"/>
  <c r="G286" i="73" s="1"/>
  <c r="G287" i="73" s="1"/>
  <c r="G288" i="73" s="1"/>
  <c r="G289" i="73" s="1"/>
  <c r="G290" i="73" s="1"/>
  <c r="G291" i="73" s="1"/>
  <c r="G292" i="73" s="1"/>
  <c r="G293" i="73" s="1"/>
  <c r="G294" i="73" s="1"/>
  <c r="G295" i="73" s="1"/>
  <c r="G296" i="73" s="1"/>
  <c r="G297" i="73" s="1"/>
  <c r="G298" i="73" s="1"/>
  <c r="G299" i="73" s="1"/>
  <c r="G300" i="73" s="1"/>
  <c r="G301" i="73" s="1"/>
  <c r="G302" i="73" s="1"/>
  <c r="G303" i="73" s="1"/>
  <c r="G304" i="73" s="1"/>
  <c r="G305" i="73" s="1"/>
  <c r="G306" i="73" s="1"/>
  <c r="G307" i="73" s="1"/>
  <c r="G308" i="73" s="1"/>
  <c r="G309" i="73" s="1"/>
  <c r="G310" i="73" s="1"/>
  <c r="G311" i="73" s="1"/>
  <c r="G312" i="73" s="1"/>
  <c r="G313" i="73" s="1"/>
  <c r="G314" i="73" s="1"/>
  <c r="G315" i="73" s="1"/>
  <c r="G316" i="73" s="1"/>
  <c r="G317" i="73" s="1"/>
  <c r="G318" i="73" s="1"/>
  <c r="G319" i="73" s="1"/>
  <c r="G320" i="73" s="1"/>
  <c r="G321" i="73" s="1"/>
  <c r="G322" i="73" s="1"/>
  <c r="G323" i="73" s="1"/>
  <c r="G324" i="73" s="1"/>
  <c r="G325" i="73" s="1"/>
  <c r="G326" i="73" s="1"/>
  <c r="G327" i="73" s="1"/>
  <c r="G328" i="73" s="1"/>
  <c r="G329" i="73" s="1"/>
  <c r="G330" i="73" s="1"/>
  <c r="G331" i="73" s="1"/>
  <c r="G332" i="73" s="1"/>
  <c r="G333" i="73" s="1"/>
  <c r="G334" i="73" s="1"/>
  <c r="G335" i="73" s="1"/>
  <c r="G336" i="73" s="1"/>
  <c r="G337" i="73" s="1"/>
  <c r="G338" i="73" s="1"/>
  <c r="G339" i="73" s="1"/>
  <c r="G340" i="73" s="1"/>
  <c r="G341" i="73" s="1"/>
  <c r="G342" i="73" s="1"/>
  <c r="G473" i="20"/>
  <c r="G474" i="20" s="1"/>
  <c r="G256" i="75"/>
  <c r="G257" i="75" s="1"/>
  <c r="G141" i="66"/>
  <c r="G142" i="66" s="1"/>
  <c r="G7" i="64"/>
  <c r="G8" i="64" s="1"/>
  <c r="G9" i="64" s="1"/>
  <c r="G10" i="64" s="1"/>
  <c r="G11" i="64" s="1"/>
  <c r="G12" i="64" s="1"/>
  <c r="G13" i="64" s="1"/>
  <c r="G14" i="64" s="1"/>
  <c r="G15" i="64" s="1"/>
  <c r="G16" i="64" s="1"/>
  <c r="G17" i="64" s="1"/>
  <c r="G18" i="64" s="1"/>
  <c r="G19" i="64" s="1"/>
  <c r="G20" i="64" s="1"/>
  <c r="G21" i="64" s="1"/>
  <c r="G22" i="64" s="1"/>
  <c r="G23" i="64" s="1"/>
  <c r="G24" i="64" s="1"/>
  <c r="G25" i="64" s="1"/>
  <c r="G26" i="64" s="1"/>
  <c r="G27" i="64" s="1"/>
  <c r="G28" i="64" s="1"/>
  <c r="G29" i="64" s="1"/>
  <c r="G30" i="64" s="1"/>
  <c r="G31" i="64" s="1"/>
  <c r="G32" i="64" s="1"/>
  <c r="G33" i="64" s="1"/>
  <c r="G34" i="64" s="1"/>
  <c r="G35" i="64" s="1"/>
  <c r="G36" i="64" s="1"/>
  <c r="G37" i="64" s="1"/>
  <c r="G38" i="64" s="1"/>
  <c r="G39" i="64" s="1"/>
  <c r="G40" i="64" s="1"/>
  <c r="G41" i="64" s="1"/>
  <c r="G42" i="64" s="1"/>
  <c r="G43" i="64" s="1"/>
  <c r="G44" i="64" s="1"/>
  <c r="G45" i="64" s="1"/>
  <c r="G46" i="64" s="1"/>
  <c r="G47" i="64" s="1"/>
  <c r="G48" i="64" s="1"/>
  <c r="G49" i="64" s="1"/>
  <c r="G50" i="64" s="1"/>
  <c r="G51" i="64" s="1"/>
  <c r="G52" i="64" s="1"/>
  <c r="G53" i="64" s="1"/>
  <c r="G54" i="64" s="1"/>
  <c r="G55" i="64" s="1"/>
  <c r="G56" i="64" s="1"/>
  <c r="G57" i="64" s="1"/>
  <c r="G58" i="64" s="1"/>
  <c r="G59" i="64" s="1"/>
  <c r="G60" i="64" s="1"/>
  <c r="G61" i="64" s="1"/>
  <c r="G62" i="64" s="1"/>
  <c r="G63" i="64" s="1"/>
  <c r="G64" i="64" s="1"/>
  <c r="G65" i="64" s="1"/>
  <c r="G66" i="64" s="1"/>
  <c r="G67" i="64" s="1"/>
  <c r="G68" i="64" s="1"/>
  <c r="G69" i="64" s="1"/>
  <c r="G70" i="64" s="1"/>
  <c r="G71" i="64" s="1"/>
  <c r="G72" i="64" s="1"/>
  <c r="G73" i="64" s="1"/>
  <c r="G74" i="64" s="1"/>
  <c r="G75" i="64" s="1"/>
  <c r="G76" i="64" s="1"/>
  <c r="G77" i="64" s="1"/>
  <c r="G78" i="64" s="1"/>
  <c r="G79" i="64" s="1"/>
  <c r="G80" i="64" s="1"/>
  <c r="G81" i="64" s="1"/>
  <c r="G82" i="64" s="1"/>
  <c r="G83" i="64" s="1"/>
  <c r="G84" i="64" s="1"/>
  <c r="G85" i="64" s="1"/>
  <c r="G86" i="64" s="1"/>
  <c r="G87" i="64" s="1"/>
  <c r="G88" i="64" s="1"/>
  <c r="G89" i="64" s="1"/>
  <c r="G90" i="64" s="1"/>
  <c r="G91" i="64" s="1"/>
  <c r="G92" i="64" s="1"/>
  <c r="G93" i="64" s="1"/>
  <c r="G94" i="64" s="1"/>
  <c r="G95" i="64" s="1"/>
  <c r="G96" i="64" s="1"/>
  <c r="G97" i="64" s="1"/>
  <c r="G98" i="64" s="1"/>
  <c r="G99" i="64" s="1"/>
  <c r="G100" i="64" s="1"/>
  <c r="G101" i="64" s="1"/>
  <c r="G102" i="64" s="1"/>
  <c r="G103" i="64" s="1"/>
  <c r="G104" i="64" s="1"/>
  <c r="G105" i="64" s="1"/>
  <c r="G106" i="64" s="1"/>
  <c r="G107" i="64" s="1"/>
  <c r="G108" i="64" s="1"/>
  <c r="G109" i="64" s="1"/>
  <c r="G110" i="64" s="1"/>
  <c r="G111" i="64" s="1"/>
  <c r="G112" i="64" s="1"/>
  <c r="G113" i="64" s="1"/>
  <c r="G114" i="64" s="1"/>
  <c r="G115" i="64" s="1"/>
  <c r="G116" i="64" s="1"/>
  <c r="G117" i="64" s="1"/>
  <c r="G118" i="64" s="1"/>
  <c r="G119" i="64" s="1"/>
  <c r="G120" i="64" s="1"/>
  <c r="G121" i="64" s="1"/>
  <c r="G122" i="64" s="1"/>
  <c r="G123" i="64" s="1"/>
  <c r="G124" i="64" s="1"/>
  <c r="G125" i="64" s="1"/>
  <c r="G126" i="64" s="1"/>
  <c r="G127" i="64" s="1"/>
  <c r="G128" i="64" s="1"/>
  <c r="G129" i="64" s="1"/>
  <c r="G130" i="64" s="1"/>
  <c r="G131" i="64" s="1"/>
  <c r="G132" i="64" s="1"/>
  <c r="G133" i="64" s="1"/>
  <c r="G134" i="64" s="1"/>
  <c r="G135" i="64" s="1"/>
  <c r="G136" i="64" s="1"/>
  <c r="G137" i="64" s="1"/>
  <c r="G138" i="64" s="1"/>
  <c r="G139" i="64" s="1"/>
  <c r="G140" i="64" s="1"/>
  <c r="G141" i="64" s="1"/>
  <c r="G142" i="64" s="1"/>
  <c r="G143" i="64" s="1"/>
  <c r="G144" i="64" s="1"/>
  <c r="G145" i="64" s="1"/>
  <c r="G146" i="64" s="1"/>
  <c r="G147" i="64" s="1"/>
  <c r="G148" i="64" s="1"/>
  <c r="G149" i="64" s="1"/>
  <c r="G150" i="64" s="1"/>
  <c r="G151" i="64" s="1"/>
  <c r="G152" i="64" s="1"/>
  <c r="G153" i="64" s="1"/>
  <c r="G154" i="64" s="1"/>
  <c r="G155" i="64" s="1"/>
  <c r="G156" i="64" s="1"/>
  <c r="G157" i="64" s="1"/>
  <c r="G158" i="64" s="1"/>
  <c r="G159" i="64" s="1"/>
  <c r="G160" i="64" s="1"/>
  <c r="G161" i="64" s="1"/>
  <c r="G162" i="64" s="1"/>
  <c r="G163" i="64" s="1"/>
  <c r="G164" i="64" s="1"/>
  <c r="G165" i="64" s="1"/>
  <c r="G166" i="64" s="1"/>
  <c r="G167" i="64" s="1"/>
  <c r="G168" i="64" s="1"/>
  <c r="G169" i="64" s="1"/>
  <c r="G170" i="64" s="1"/>
  <c r="G171" i="64" s="1"/>
  <c r="G172" i="64" s="1"/>
  <c r="G173" i="64" s="1"/>
  <c r="G174" i="64" s="1"/>
  <c r="G175" i="64" s="1"/>
  <c r="G176" i="64" s="1"/>
  <c r="G177" i="64" s="1"/>
  <c r="G178" i="64" s="1"/>
  <c r="G179" i="64" s="1"/>
  <c r="G180" i="64" s="1"/>
  <c r="G181" i="64" s="1"/>
  <c r="G182" i="64" s="1"/>
  <c r="G183" i="64" s="1"/>
  <c r="G184" i="64" s="1"/>
  <c r="G185" i="64" s="1"/>
  <c r="G186" i="64" s="1"/>
  <c r="G187" i="64" s="1"/>
  <c r="G188" i="64" s="1"/>
  <c r="G189" i="64" s="1"/>
  <c r="G190" i="64" s="1"/>
  <c r="G191" i="64" s="1"/>
  <c r="G192" i="64" s="1"/>
  <c r="G193" i="64" s="1"/>
  <c r="G194" i="64" s="1"/>
  <c r="G195" i="64" s="1"/>
  <c r="G196" i="64" s="1"/>
  <c r="G197" i="64" s="1"/>
  <c r="G198" i="64" s="1"/>
  <c r="G199" i="64" s="1"/>
  <c r="G200" i="64" s="1"/>
  <c r="G201" i="64" s="1"/>
  <c r="G202" i="64" s="1"/>
  <c r="G203" i="64" s="1"/>
  <c r="G204" i="64" s="1"/>
  <c r="G205" i="64" s="1"/>
  <c r="G206" i="64" s="1"/>
  <c r="G207" i="64" s="1"/>
  <c r="G208" i="64" s="1"/>
  <c r="G209" i="64" s="1"/>
  <c r="G210" i="64" s="1"/>
  <c r="G211" i="64" s="1"/>
  <c r="G212" i="64" s="1"/>
  <c r="G213" i="64" s="1"/>
  <c r="G214" i="64" s="1"/>
  <c r="G215" i="64" s="1"/>
  <c r="G216" i="64" s="1"/>
  <c r="G217" i="64" s="1"/>
  <c r="G218" i="64" s="1"/>
  <c r="G219" i="64" s="1"/>
  <c r="G220" i="64" s="1"/>
  <c r="G221" i="64" s="1"/>
  <c r="G222" i="64" s="1"/>
  <c r="G223" i="64" s="1"/>
  <c r="G224" i="64" s="1"/>
  <c r="G225" i="64" s="1"/>
  <c r="G226" i="64" s="1"/>
  <c r="G227" i="64" s="1"/>
  <c r="G228" i="64" s="1"/>
  <c r="G229" i="64" s="1"/>
  <c r="G230" i="64" s="1"/>
  <c r="G231" i="64" s="1"/>
  <c r="G232" i="64" s="1"/>
  <c r="G233" i="64" s="1"/>
  <c r="G234" i="64" s="1"/>
  <c r="G235" i="64" s="1"/>
  <c r="G236" i="64" s="1"/>
  <c r="G237" i="64" s="1"/>
  <c r="G238" i="64" s="1"/>
  <c r="G239" i="64" s="1"/>
  <c r="G240" i="64" s="1"/>
  <c r="G241" i="64" s="1"/>
  <c r="G242" i="64" s="1"/>
  <c r="G243" i="64" s="1"/>
  <c r="G244" i="64" s="1"/>
  <c r="G245" i="64" s="1"/>
  <c r="G246" i="64" s="1"/>
  <c r="G247" i="64" s="1"/>
  <c r="G248" i="64" s="1"/>
  <c r="G249" i="64" s="1"/>
  <c r="G250" i="64" s="1"/>
  <c r="G251" i="64" s="1"/>
  <c r="G252" i="64" s="1"/>
  <c r="G253" i="64" s="1"/>
  <c r="G254" i="64" s="1"/>
  <c r="G255" i="64" s="1"/>
  <c r="G256" i="64" s="1"/>
  <c r="G257" i="64" s="1"/>
  <c r="G258" i="64" s="1"/>
  <c r="G259" i="64" s="1"/>
  <c r="G260" i="64" s="1"/>
  <c r="G261" i="64" s="1"/>
  <c r="G262" i="64" s="1"/>
  <c r="G263" i="64" s="1"/>
  <c r="G264" i="64" s="1"/>
  <c r="G265" i="64" s="1"/>
  <c r="G266" i="64" s="1"/>
  <c r="G267" i="64" s="1"/>
  <c r="G268" i="64" s="1"/>
  <c r="G269" i="64" s="1"/>
  <c r="G270" i="64" s="1"/>
  <c r="G7" i="63"/>
  <c r="G8" i="63" s="1"/>
  <c r="G9" i="63" s="1"/>
  <c r="G10" i="63" s="1"/>
  <c r="G11" i="63" s="1"/>
  <c r="G12" i="63" s="1"/>
  <c r="G13" i="63" s="1"/>
  <c r="G14" i="63" s="1"/>
  <c r="G15" i="63" s="1"/>
  <c r="G16" i="63" s="1"/>
  <c r="G17" i="63" s="1"/>
  <c r="G18" i="63" s="1"/>
  <c r="G19" i="63" s="1"/>
  <c r="G20" i="63" s="1"/>
  <c r="G21" i="63" s="1"/>
  <c r="G22" i="63" s="1"/>
  <c r="G23" i="63" s="1"/>
  <c r="G24" i="63" s="1"/>
  <c r="G25" i="63" s="1"/>
  <c r="G26" i="63" s="1"/>
  <c r="G27" i="63" s="1"/>
  <c r="G28" i="63" s="1"/>
  <c r="G29" i="63" s="1"/>
  <c r="G30" i="63" s="1"/>
  <c r="G31" i="63" s="1"/>
  <c r="G32" i="63" s="1"/>
  <c r="G33" i="63" s="1"/>
  <c r="G34" i="63" s="1"/>
  <c r="G35" i="63" s="1"/>
  <c r="G36" i="63" s="1"/>
  <c r="G37" i="63" s="1"/>
  <c r="G38" i="63" s="1"/>
  <c r="G39" i="63" s="1"/>
  <c r="G40" i="63" s="1"/>
  <c r="G41" i="63" s="1"/>
  <c r="G42" i="63" s="1"/>
  <c r="G43" i="63" s="1"/>
  <c r="G44" i="63" s="1"/>
  <c r="G45" i="63" s="1"/>
  <c r="G46" i="63" s="1"/>
  <c r="G47" i="63" s="1"/>
  <c r="G48" i="63" s="1"/>
  <c r="G49" i="63" s="1"/>
  <c r="G50" i="63" s="1"/>
  <c r="G51" i="63" s="1"/>
  <c r="G52" i="63" s="1"/>
  <c r="G53" i="63" s="1"/>
  <c r="G54" i="63" s="1"/>
  <c r="G55" i="63" s="1"/>
  <c r="G56" i="63" s="1"/>
  <c r="G57" i="63" s="1"/>
  <c r="G58" i="63" s="1"/>
  <c r="G59" i="63" s="1"/>
  <c r="G60" i="63" s="1"/>
  <c r="G61" i="63" s="1"/>
  <c r="G62" i="63" s="1"/>
  <c r="G63" i="63" s="1"/>
  <c r="G64" i="63" s="1"/>
  <c r="G65" i="63" s="1"/>
  <c r="G66" i="63" s="1"/>
  <c r="G67" i="63" s="1"/>
  <c r="G68" i="63" s="1"/>
  <c r="G69" i="63" s="1"/>
  <c r="G70" i="63" s="1"/>
  <c r="G71" i="63" s="1"/>
  <c r="G72" i="63" s="1"/>
  <c r="G73" i="63" s="1"/>
  <c r="G74" i="63" s="1"/>
  <c r="G75" i="63" s="1"/>
  <c r="G76" i="63" s="1"/>
  <c r="G77" i="63" s="1"/>
  <c r="G78" i="63" s="1"/>
  <c r="G79" i="63" s="1"/>
  <c r="G80" i="63" s="1"/>
  <c r="G81" i="63" s="1"/>
  <c r="G82" i="63" s="1"/>
  <c r="G83" i="63" s="1"/>
  <c r="G84" i="63" s="1"/>
  <c r="G85" i="63" s="1"/>
  <c r="G86" i="63" s="1"/>
  <c r="G87" i="63" s="1"/>
  <c r="G88" i="63" s="1"/>
  <c r="G89" i="63" s="1"/>
  <c r="G90" i="63" s="1"/>
  <c r="G91" i="63" s="1"/>
  <c r="G92" i="63" s="1"/>
  <c r="G93" i="63" s="1"/>
  <c r="G94" i="63" s="1"/>
  <c r="G95" i="63" s="1"/>
  <c r="G96" i="63" s="1"/>
  <c r="G97" i="63" s="1"/>
  <c r="G98" i="63" s="1"/>
  <c r="G99" i="63" s="1"/>
  <c r="G100" i="63" s="1"/>
  <c r="G101" i="63" s="1"/>
  <c r="G102" i="63" s="1"/>
  <c r="G103" i="63" s="1"/>
  <c r="G104" i="63" s="1"/>
  <c r="G105" i="63" s="1"/>
  <c r="G106" i="63" s="1"/>
  <c r="G107" i="63" s="1"/>
  <c r="G108" i="63" s="1"/>
  <c r="G109" i="63" s="1"/>
  <c r="G110" i="63" s="1"/>
  <c r="G111" i="63" s="1"/>
  <c r="G112" i="63" s="1"/>
  <c r="G113" i="63" s="1"/>
  <c r="G114" i="63" s="1"/>
  <c r="G115" i="63" s="1"/>
  <c r="G116" i="63" s="1"/>
  <c r="G117" i="63" s="1"/>
  <c r="G118" i="63" s="1"/>
  <c r="G119" i="63" s="1"/>
  <c r="G120" i="63" s="1"/>
  <c r="G121" i="63" s="1"/>
  <c r="G122" i="63" s="1"/>
  <c r="G123" i="63" s="1"/>
  <c r="G124" i="63" s="1"/>
  <c r="G125" i="63" s="1"/>
  <c r="G126" i="63" s="1"/>
  <c r="G127" i="63" s="1"/>
  <c r="G128" i="63" s="1"/>
  <c r="G129" i="63" s="1"/>
  <c r="G130" i="63" s="1"/>
  <c r="G131" i="63" s="1"/>
  <c r="G132" i="63" s="1"/>
  <c r="G133" i="63" s="1"/>
  <c r="G134" i="63" s="1"/>
  <c r="G135" i="63" s="1"/>
  <c r="G136" i="63" s="1"/>
  <c r="G137" i="63" s="1"/>
  <c r="G138" i="63" s="1"/>
  <c r="G139" i="63" s="1"/>
  <c r="G140" i="63" s="1"/>
  <c r="G141" i="63" s="1"/>
  <c r="G142" i="63" s="1"/>
  <c r="G143" i="63" s="1"/>
  <c r="G144" i="63" s="1"/>
  <c r="G145" i="63" s="1"/>
  <c r="G146" i="63" s="1"/>
  <c r="G147" i="63" s="1"/>
  <c r="G148" i="63" s="1"/>
  <c r="G149" i="63" s="1"/>
  <c r="G461" i="98" l="1"/>
  <c r="G302" i="92"/>
  <c r="G303" i="92" s="1"/>
  <c r="G304" i="92" s="1"/>
  <c r="G317" i="91"/>
  <c r="G318" i="91" s="1"/>
  <c r="G319" i="91" s="1"/>
  <c r="G320" i="91" s="1"/>
  <c r="G321" i="91" s="1"/>
  <c r="G322" i="91" s="1"/>
  <c r="G309" i="90"/>
  <c r="G310" i="90" s="1"/>
  <c r="G311" i="90" s="1"/>
  <c r="G312" i="90" s="1"/>
  <c r="G313" i="90" s="1"/>
  <c r="G314" i="90" s="1"/>
  <c r="G315" i="90" s="1"/>
  <c r="G271" i="64"/>
  <c r="G272" i="64" s="1"/>
  <c r="G273" i="64" s="1"/>
  <c r="G274" i="64" s="1"/>
  <c r="G275" i="64" s="1"/>
  <c r="G276" i="64" s="1"/>
  <c r="G277" i="64" s="1"/>
  <c r="G278" i="64" s="1"/>
  <c r="G279" i="64" s="1"/>
  <c r="G280" i="64" s="1"/>
  <c r="G281" i="64" s="1"/>
  <c r="G282" i="64" s="1"/>
  <c r="G283" i="64" s="1"/>
  <c r="G284" i="64" s="1"/>
  <c r="G285" i="64" s="1"/>
  <c r="G286" i="64" s="1"/>
  <c r="G287" i="64" s="1"/>
  <c r="G288" i="64" s="1"/>
  <c r="G289" i="64" s="1"/>
  <c r="G290" i="64" s="1"/>
  <c r="G291" i="64" s="1"/>
  <c r="G292" i="64" s="1"/>
  <c r="G293" i="64" s="1"/>
  <c r="G294" i="64" s="1"/>
  <c r="G295" i="64" s="1"/>
  <c r="G296" i="64" s="1"/>
  <c r="G297" i="64" s="1"/>
  <c r="G298" i="64" s="1"/>
  <c r="G299" i="64" s="1"/>
  <c r="G300" i="64" s="1"/>
  <c r="G301" i="64" s="1"/>
  <c r="G302" i="64" s="1"/>
  <c r="G303" i="64" s="1"/>
  <c r="G475" i="20"/>
  <c r="G476" i="20" s="1"/>
  <c r="G477" i="20" s="1"/>
  <c r="G478" i="20" s="1"/>
  <c r="G479" i="20" s="1"/>
  <c r="G480" i="20" s="1"/>
  <c r="G481" i="20" s="1"/>
  <c r="G482" i="20" s="1"/>
  <c r="G483" i="20" s="1"/>
  <c r="G484" i="20" s="1"/>
  <c r="G485" i="20" s="1"/>
  <c r="G486" i="20" s="1"/>
  <c r="G487" i="20" s="1"/>
  <c r="G488" i="20" s="1"/>
  <c r="G489" i="20" s="1"/>
  <c r="G490" i="20" s="1"/>
  <c r="G258" i="75"/>
  <c r="G259" i="75" s="1"/>
  <c r="G260" i="75" s="1"/>
  <c r="G261" i="75" s="1"/>
  <c r="G150" i="63"/>
  <c r="G151" i="63" s="1"/>
  <c r="G152" i="63" s="1"/>
  <c r="G153" i="63" s="1"/>
  <c r="G154" i="63" s="1"/>
  <c r="G155" i="63" s="1"/>
  <c r="G156" i="63" s="1"/>
  <c r="G157" i="63" s="1"/>
  <c r="G158" i="63" s="1"/>
  <c r="G159" i="63" s="1"/>
  <c r="G160" i="63" s="1"/>
  <c r="G161" i="63" s="1"/>
  <c r="G162" i="63" s="1"/>
  <c r="G163" i="63" s="1"/>
  <c r="G164" i="63" s="1"/>
  <c r="G165" i="63" s="1"/>
  <c r="G166" i="63" s="1"/>
  <c r="G167" i="63" s="1"/>
  <c r="G168" i="63" s="1"/>
  <c r="G169" i="63" s="1"/>
  <c r="G170" i="63" s="1"/>
  <c r="G171" i="63" s="1"/>
  <c r="G172" i="63" s="1"/>
  <c r="G143" i="66"/>
  <c r="G144" i="66" s="1"/>
  <c r="G145" i="66" s="1"/>
  <c r="G146" i="66" s="1"/>
  <c r="G147" i="66" s="1"/>
  <c r="G148" i="66" s="1"/>
  <c r="G149" i="66" s="1"/>
  <c r="G150" i="66" s="1"/>
  <c r="G151" i="66" s="1"/>
  <c r="G152" i="66" s="1"/>
  <c r="G153" i="66" s="1"/>
  <c r="G154" i="66" s="1"/>
  <c r="G462" i="98" l="1"/>
  <c r="G463" i="98" s="1"/>
  <c r="G464" i="98" s="1"/>
  <c r="G465" i="98" s="1"/>
  <c r="G466" i="98" s="1"/>
  <c r="G467" i="98" s="1"/>
  <c r="G468" i="98" s="1"/>
  <c r="G469" i="98" s="1"/>
  <c r="G470" i="98" s="1"/>
  <c r="G305" i="92"/>
  <c r="G306" i="92" s="1"/>
  <c r="G307" i="92" s="1"/>
  <c r="G308" i="92" s="1"/>
  <c r="G309" i="92" s="1"/>
  <c r="G310" i="92" s="1"/>
  <c r="G311" i="92" s="1"/>
  <c r="G312" i="92" s="1"/>
  <c r="G313" i="92" s="1"/>
  <c r="G314" i="92" s="1"/>
  <c r="G315" i="92" s="1"/>
  <c r="G316" i="92" s="1"/>
  <c r="G317" i="92" s="1"/>
  <c r="G318" i="92" s="1"/>
  <c r="G319" i="92" s="1"/>
  <c r="G320" i="92" s="1"/>
  <c r="G321" i="92" s="1"/>
  <c r="G322" i="92" s="1"/>
  <c r="G323" i="92" s="1"/>
  <c r="G324" i="92" s="1"/>
  <c r="G323" i="91"/>
  <c r="G324" i="91" s="1"/>
  <c r="G316" i="90"/>
  <c r="G317" i="90" s="1"/>
  <c r="G318" i="90" s="1"/>
  <c r="G319" i="90" s="1"/>
  <c r="G320" i="90" s="1"/>
  <c r="G321" i="90" s="1"/>
  <c r="G322" i="90" s="1"/>
  <c r="G323" i="90" s="1"/>
  <c r="G324" i="90" s="1"/>
  <c r="G325" i="90" s="1"/>
  <c r="G326" i="90" s="1"/>
  <c r="G262" i="75"/>
  <c r="G263" i="75" s="1"/>
  <c r="G264" i="75" s="1"/>
  <c r="G265" i="75" s="1"/>
  <c r="G266" i="75" s="1"/>
  <c r="G267" i="75" s="1"/>
  <c r="G268" i="75" s="1"/>
  <c r="G269" i="75" s="1"/>
  <c r="G304" i="64"/>
  <c r="G305" i="64" s="1"/>
  <c r="G306" i="64" s="1"/>
  <c r="G307" i="64" s="1"/>
  <c r="G308" i="64" s="1"/>
  <c r="G309" i="64" s="1"/>
  <c r="G310" i="64" s="1"/>
  <c r="G311" i="64" s="1"/>
  <c r="G312" i="64" s="1"/>
  <c r="G313" i="64" s="1"/>
  <c r="G314" i="64" s="1"/>
  <c r="G315" i="64" s="1"/>
  <c r="G316" i="64" s="1"/>
  <c r="G317" i="64" s="1"/>
  <c r="G318" i="64" s="1"/>
  <c r="G319" i="64" s="1"/>
  <c r="G320" i="64" s="1"/>
  <c r="G321" i="64" s="1"/>
  <c r="G322" i="64" s="1"/>
  <c r="G323" i="64" s="1"/>
  <c r="G324" i="64" s="1"/>
  <c r="G325" i="64" s="1"/>
  <c r="G326" i="64" s="1"/>
  <c r="G327" i="64" s="1"/>
  <c r="G328" i="64" s="1"/>
  <c r="G329" i="64" s="1"/>
  <c r="G330" i="64" s="1"/>
  <c r="G331" i="64" s="1"/>
  <c r="G332" i="64" s="1"/>
  <c r="G333" i="64" s="1"/>
  <c r="G334" i="64" s="1"/>
  <c r="G335" i="64" s="1"/>
  <c r="G336" i="64" s="1"/>
  <c r="G337" i="64" s="1"/>
  <c r="G338" i="64" s="1"/>
  <c r="G339" i="64" s="1"/>
  <c r="G340" i="64" s="1"/>
  <c r="G341" i="64" s="1"/>
  <c r="G342" i="64" s="1"/>
  <c r="G343" i="64" s="1"/>
  <c r="G344" i="64" s="1"/>
  <c r="G345" i="64" s="1"/>
  <c r="G346" i="64" s="1"/>
  <c r="G347" i="64" s="1"/>
  <c r="G173" i="63"/>
  <c r="G174" i="63" s="1"/>
  <c r="G175" i="63" s="1"/>
  <c r="G176" i="63" s="1"/>
  <c r="G155" i="66"/>
  <c r="G156" i="66" s="1"/>
  <c r="G157" i="66" s="1"/>
  <c r="G158" i="66" s="1"/>
  <c r="G159" i="66" s="1"/>
  <c r="G160" i="66" s="1"/>
  <c r="G161" i="66" s="1"/>
  <c r="G162" i="66" s="1"/>
  <c r="G163" i="66" s="1"/>
  <c r="G164" i="66" s="1"/>
  <c r="G165" i="66" s="1"/>
  <c r="G166" i="66" s="1"/>
  <c r="G167" i="66" s="1"/>
  <c r="G168" i="66" s="1"/>
  <c r="G169" i="66" s="1"/>
  <c r="G170" i="66" s="1"/>
  <c r="G171" i="66" s="1"/>
  <c r="G172" i="66" s="1"/>
  <c r="G173" i="66" s="1"/>
  <c r="G174" i="66" s="1"/>
  <c r="G175" i="66" s="1"/>
  <c r="G176" i="66" s="1"/>
  <c r="G177" i="66" s="1"/>
  <c r="G178" i="66" s="1"/>
  <c r="G179" i="66" s="1"/>
  <c r="G180" i="66" s="1"/>
  <c r="G181" i="66" s="1"/>
  <c r="G182" i="66" s="1"/>
  <c r="G471" i="98" l="1"/>
  <c r="G472" i="98" s="1"/>
  <c r="G473" i="98" s="1"/>
  <c r="G474" i="98" s="1"/>
  <c r="G475" i="98" s="1"/>
  <c r="G476" i="98" s="1"/>
  <c r="G325" i="92"/>
  <c r="G343" i="73"/>
  <c r="G344" i="73" s="1"/>
  <c r="G345" i="73" s="1"/>
  <c r="G346" i="73" s="1"/>
  <c r="G347" i="73" s="1"/>
  <c r="G348" i="73" s="1"/>
  <c r="G349" i="73" s="1"/>
  <c r="G350" i="73" s="1"/>
  <c r="G351" i="73" s="1"/>
  <c r="G352" i="73" s="1"/>
  <c r="G353" i="73" s="1"/>
  <c r="G354" i="73" s="1"/>
  <c r="G355" i="73" s="1"/>
  <c r="G356" i="73" s="1"/>
  <c r="G357" i="73" s="1"/>
  <c r="G358" i="73" s="1"/>
  <c r="G359" i="73" s="1"/>
  <c r="G360" i="73" s="1"/>
  <c r="G361" i="73" s="1"/>
  <c r="G362" i="73" s="1"/>
  <c r="G363" i="73" s="1"/>
  <c r="G364" i="73" s="1"/>
  <c r="G365" i="73" s="1"/>
  <c r="G366" i="73" s="1"/>
  <c r="G367" i="73" s="1"/>
  <c r="G368" i="73" s="1"/>
  <c r="G369" i="73" s="1"/>
  <c r="G370" i="73" s="1"/>
  <c r="G371" i="73" s="1"/>
  <c r="G372" i="73" s="1"/>
  <c r="G373" i="73" s="1"/>
  <c r="G374" i="73" s="1"/>
  <c r="G375" i="73" s="1"/>
  <c r="G376" i="73" s="1"/>
  <c r="G377" i="73" s="1"/>
  <c r="G378" i="73" s="1"/>
  <c r="G379" i="73" s="1"/>
  <c r="G380" i="73" s="1"/>
  <c r="G381" i="73" s="1"/>
  <c r="G382" i="73" s="1"/>
  <c r="G383" i="73" s="1"/>
  <c r="G384" i="73" s="1"/>
  <c r="G325" i="91"/>
  <c r="G326" i="91" s="1"/>
  <c r="G327" i="91" s="1"/>
  <c r="G328" i="91" s="1"/>
  <c r="G329" i="91" s="1"/>
  <c r="G330" i="91" s="1"/>
  <c r="G331" i="91" s="1"/>
  <c r="G327" i="90"/>
  <c r="G328" i="90" s="1"/>
  <c r="G329" i="90" s="1"/>
  <c r="G491" i="20"/>
  <c r="G270" i="75"/>
  <c r="G271" i="75" s="1"/>
  <c r="G272" i="75" s="1"/>
  <c r="G273" i="75" s="1"/>
  <c r="G274" i="75" s="1"/>
  <c r="G275" i="75" s="1"/>
  <c r="G276" i="75" s="1"/>
  <c r="G277" i="75" s="1"/>
  <c r="G278" i="75" s="1"/>
  <c r="G279" i="75" s="1"/>
  <c r="G280" i="75" s="1"/>
  <c r="G281" i="75" s="1"/>
  <c r="G282" i="75" s="1"/>
  <c r="G283" i="75" s="1"/>
  <c r="G284" i="75" s="1"/>
  <c r="G285" i="75" s="1"/>
  <c r="G286" i="75" s="1"/>
  <c r="G287" i="75" s="1"/>
  <c r="G288" i="75" s="1"/>
  <c r="G348" i="64"/>
  <c r="G349" i="64" s="1"/>
  <c r="G350" i="64" s="1"/>
  <c r="G351" i="64" s="1"/>
  <c r="G352" i="64" s="1"/>
  <c r="G353" i="64" s="1"/>
  <c r="G177" i="63"/>
  <c r="G178" i="63" s="1"/>
  <c r="G179" i="63" s="1"/>
  <c r="G180" i="63" s="1"/>
  <c r="G181" i="63" s="1"/>
  <c r="G182" i="63" s="1"/>
  <c r="G183" i="63" s="1"/>
  <c r="G184" i="63" s="1"/>
  <c r="G185" i="63" s="1"/>
  <c r="G186" i="63" s="1"/>
  <c r="G187" i="63" s="1"/>
  <c r="G188" i="63" s="1"/>
  <c r="G189" i="63" s="1"/>
  <c r="G190" i="63" s="1"/>
  <c r="G191" i="63" s="1"/>
  <c r="G192" i="63" s="1"/>
  <c r="G193" i="63" s="1"/>
  <c r="G194" i="63" s="1"/>
  <c r="G195" i="63" s="1"/>
  <c r="G196" i="63" s="1"/>
  <c r="G197" i="63" s="1"/>
  <c r="G198" i="63" s="1"/>
  <c r="G199" i="63" s="1"/>
  <c r="G200" i="63" s="1"/>
  <c r="G201" i="63" s="1"/>
  <c r="G202" i="63" s="1"/>
  <c r="G203" i="63" s="1"/>
  <c r="G204" i="63" s="1"/>
  <c r="G205" i="63" s="1"/>
  <c r="G206" i="63" s="1"/>
  <c r="G207" i="63" s="1"/>
  <c r="G208" i="63" s="1"/>
  <c r="G209" i="63" s="1"/>
  <c r="G210" i="63" s="1"/>
  <c r="G211" i="63" s="1"/>
  <c r="G212" i="63" s="1"/>
  <c r="G213" i="63" s="1"/>
  <c r="G214" i="63" s="1"/>
  <c r="G215" i="63" s="1"/>
  <c r="G216" i="63" s="1"/>
  <c r="G217" i="63" s="1"/>
  <c r="G218" i="63" s="1"/>
  <c r="G219" i="63" s="1"/>
  <c r="G220" i="63" s="1"/>
  <c r="G221" i="63" s="1"/>
  <c r="G222" i="63" s="1"/>
  <c r="G223" i="63" s="1"/>
  <c r="G224" i="63" s="1"/>
  <c r="G225" i="63" s="1"/>
  <c r="G226" i="63" s="1"/>
  <c r="G227" i="63" s="1"/>
  <c r="G183" i="66"/>
  <c r="G184" i="66" s="1"/>
  <c r="G185" i="66" s="1"/>
  <c r="G186" i="66" s="1"/>
  <c r="G187" i="66" s="1"/>
  <c r="G188" i="66" s="1"/>
  <c r="G189" i="66" s="1"/>
  <c r="G190" i="66" s="1"/>
  <c r="G191" i="66" s="1"/>
  <c r="G192" i="66" s="1"/>
  <c r="G193" i="66" s="1"/>
  <c r="G7" i="61"/>
  <c r="G8" i="61" s="1"/>
  <c r="G9" i="61" s="1"/>
  <c r="G10" i="61" s="1"/>
  <c r="G11" i="61" s="1"/>
  <c r="G12" i="61" s="1"/>
  <c r="G13" i="61" s="1"/>
  <c r="G14" i="61" s="1"/>
  <c r="G15" i="61" s="1"/>
  <c r="G16" i="61" s="1"/>
  <c r="G17" i="61" s="1"/>
  <c r="G18" i="61" s="1"/>
  <c r="G19" i="61" s="1"/>
  <c r="G20" i="61" s="1"/>
  <c r="G21" i="61" s="1"/>
  <c r="G22" i="61" s="1"/>
  <c r="G23" i="61" s="1"/>
  <c r="G24" i="61" s="1"/>
  <c r="G25" i="61" s="1"/>
  <c r="G26" i="61" s="1"/>
  <c r="G27" i="61" s="1"/>
  <c r="G28" i="61" s="1"/>
  <c r="G29" i="61" s="1"/>
  <c r="G30" i="61" s="1"/>
  <c r="G31" i="61" s="1"/>
  <c r="G32" i="61" s="1"/>
  <c r="G33" i="61" s="1"/>
  <c r="G34" i="61" s="1"/>
  <c r="G35" i="61" s="1"/>
  <c r="G36" i="61" s="1"/>
  <c r="G37" i="61" s="1"/>
  <c r="G38" i="61" s="1"/>
  <c r="G39" i="61" s="1"/>
  <c r="G40" i="61" s="1"/>
  <c r="G41" i="61" s="1"/>
  <c r="G42" i="61" s="1"/>
  <c r="G43" i="61" s="1"/>
  <c r="G44" i="61" s="1"/>
  <c r="G45" i="61" s="1"/>
  <c r="G46" i="61" s="1"/>
  <c r="G47" i="61" s="1"/>
  <c r="G48" i="61" s="1"/>
  <c r="G49" i="61" s="1"/>
  <c r="G50" i="61" s="1"/>
  <c r="G51" i="61" s="1"/>
  <c r="G52" i="61" s="1"/>
  <c r="G53" i="61" s="1"/>
  <c r="G54" i="61" s="1"/>
  <c r="G55" i="61" s="1"/>
  <c r="G56" i="61" s="1"/>
  <c r="G57" i="61" s="1"/>
  <c r="G58" i="61" s="1"/>
  <c r="G59" i="61" s="1"/>
  <c r="G60" i="61" s="1"/>
  <c r="G61" i="61" s="1"/>
  <c r="G62" i="61" s="1"/>
  <c r="G63" i="61" s="1"/>
  <c r="G64" i="61" s="1"/>
  <c r="G65" i="61" s="1"/>
  <c r="G66" i="61" s="1"/>
  <c r="G67" i="61" s="1"/>
  <c r="G68" i="61" s="1"/>
  <c r="G69" i="61" s="1"/>
  <c r="G70" i="61" s="1"/>
  <c r="G71" i="61" s="1"/>
  <c r="G72" i="61" s="1"/>
  <c r="G73" i="61" s="1"/>
  <c r="G74" i="61" s="1"/>
  <c r="G75" i="61" s="1"/>
  <c r="G76" i="61" s="1"/>
  <c r="G77" i="61" s="1"/>
  <c r="G78" i="61" s="1"/>
  <c r="G79" i="61" s="1"/>
  <c r="G80" i="61" s="1"/>
  <c r="G81" i="61" s="1"/>
  <c r="G82" i="61" s="1"/>
  <c r="G83" i="61" s="1"/>
  <c r="G84" i="61" s="1"/>
  <c r="G85" i="61" s="1"/>
  <c r="G86" i="61" s="1"/>
  <c r="G87" i="61" s="1"/>
  <c r="G88" i="61" s="1"/>
  <c r="G89" i="61" s="1"/>
  <c r="G90" i="61" s="1"/>
  <c r="G91" i="61" s="1"/>
  <c r="G92" i="61" s="1"/>
  <c r="G93" i="61" s="1"/>
  <c r="G94" i="61" s="1"/>
  <c r="G95" i="61" s="1"/>
  <c r="G96" i="61" s="1"/>
  <c r="G97" i="61" s="1"/>
  <c r="G98" i="61" s="1"/>
  <c r="G99" i="61" s="1"/>
  <c r="G100" i="61" s="1"/>
  <c r="G101" i="61" s="1"/>
  <c r="G102" i="61" s="1"/>
  <c r="G103" i="61" s="1"/>
  <c r="G104" i="61" s="1"/>
  <c r="G105" i="61" s="1"/>
  <c r="G106" i="61" s="1"/>
  <c r="G107" i="61" s="1"/>
  <c r="G108" i="61" s="1"/>
  <c r="G109" i="61" s="1"/>
  <c r="G110" i="61" s="1"/>
  <c r="G111" i="61" s="1"/>
  <c r="G112" i="61" s="1"/>
  <c r="G113" i="61" s="1"/>
  <c r="G114" i="61" s="1"/>
  <c r="G115" i="61" s="1"/>
  <c r="G116" i="61" s="1"/>
  <c r="G117" i="61" s="1"/>
  <c r="G118" i="61" s="1"/>
  <c r="G119" i="61" s="1"/>
  <c r="G120" i="61" s="1"/>
  <c r="G121" i="61" s="1"/>
  <c r="G122" i="61" s="1"/>
  <c r="G123" i="61" s="1"/>
  <c r="G124" i="61" s="1"/>
  <c r="G125" i="61" s="1"/>
  <c r="G126" i="61" s="1"/>
  <c r="G127" i="61" s="1"/>
  <c r="G128" i="61" s="1"/>
  <c r="G129" i="61" s="1"/>
  <c r="G130" i="61" s="1"/>
  <c r="G131" i="61" s="1"/>
  <c r="G132" i="61" s="1"/>
  <c r="G133" i="61" s="1"/>
  <c r="G134" i="61" s="1"/>
  <c r="G135" i="61" s="1"/>
  <c r="G136" i="61" s="1"/>
  <c r="G137" i="61" s="1"/>
  <c r="G138" i="61" s="1"/>
  <c r="G139" i="61" s="1"/>
  <c r="G140" i="61" s="1"/>
  <c r="G141" i="61" s="1"/>
  <c r="G142" i="61" s="1"/>
  <c r="G143" i="61" s="1"/>
  <c r="G144" i="61" s="1"/>
  <c r="G145" i="61" s="1"/>
  <c r="G146" i="61" s="1"/>
  <c r="G147" i="61" s="1"/>
  <c r="G148" i="61" s="1"/>
  <c r="G149" i="61" s="1"/>
  <c r="G150" i="61" s="1"/>
  <c r="G151" i="61" s="1"/>
  <c r="G152" i="61" s="1"/>
  <c r="G153" i="61" s="1"/>
  <c r="G154" i="61" s="1"/>
  <c r="G155" i="61" s="1"/>
  <c r="G156" i="61" s="1"/>
  <c r="G157" i="61" s="1"/>
  <c r="G158" i="61" s="1"/>
  <c r="G159" i="61" s="1"/>
  <c r="G160" i="61" s="1"/>
  <c r="G161" i="61" s="1"/>
  <c r="G162" i="61" s="1"/>
  <c r="G163" i="61" s="1"/>
  <c r="G164" i="61" s="1"/>
  <c r="G165" i="61" s="1"/>
  <c r="G166" i="61" s="1"/>
  <c r="G167" i="61" s="1"/>
  <c r="G168" i="61" s="1"/>
  <c r="G169" i="61" s="1"/>
  <c r="G170" i="61" s="1"/>
  <c r="G171" i="61" s="1"/>
  <c r="G172" i="61" s="1"/>
  <c r="G173" i="61" s="1"/>
  <c r="G174" i="61" s="1"/>
  <c r="G175" i="61" s="1"/>
  <c r="G176" i="61" s="1"/>
  <c r="G177" i="61" s="1"/>
  <c r="G178" i="61" s="1"/>
  <c r="G179" i="61" s="1"/>
  <c r="G180" i="61" s="1"/>
  <c r="G181" i="61" s="1"/>
  <c r="G182" i="61" s="1"/>
  <c r="G183" i="61" s="1"/>
  <c r="G184" i="61" s="1"/>
  <c r="G185" i="61" s="1"/>
  <c r="G186" i="61" s="1"/>
  <c r="G187" i="61" s="1"/>
  <c r="G188" i="61" s="1"/>
  <c r="G189" i="61" s="1"/>
  <c r="G190" i="61" s="1"/>
  <c r="G191" i="61" s="1"/>
  <c r="G192" i="61" s="1"/>
  <c r="G193" i="61" s="1"/>
  <c r="G194" i="61" s="1"/>
  <c r="G195" i="61" s="1"/>
  <c r="G196" i="61" s="1"/>
  <c r="G197" i="61" s="1"/>
  <c r="G198" i="61" s="1"/>
  <c r="G199" i="61" s="1"/>
  <c r="G200" i="61" s="1"/>
  <c r="G201" i="61" s="1"/>
  <c r="G202" i="61" s="1"/>
  <c r="G203" i="61" s="1"/>
  <c r="G204" i="61" s="1"/>
  <c r="G205" i="61" s="1"/>
  <c r="G206" i="61" s="1"/>
  <c r="G207" i="61" s="1"/>
  <c r="G208" i="61" s="1"/>
  <c r="G209" i="61" s="1"/>
  <c r="G210" i="61" s="1"/>
  <c r="G211" i="61" s="1"/>
  <c r="G212" i="61" s="1"/>
  <c r="G213" i="61" s="1"/>
  <c r="G214" i="61" s="1"/>
  <c r="G215" i="61" s="1"/>
  <c r="G216" i="61" s="1"/>
  <c r="G217" i="61" s="1"/>
  <c r="G218" i="61" s="1"/>
  <c r="G219" i="61" s="1"/>
  <c r="G220" i="61" s="1"/>
  <c r="G221" i="61" s="1"/>
  <c r="G222" i="61" s="1"/>
  <c r="G223" i="61" s="1"/>
  <c r="G224" i="61" s="1"/>
  <c r="G225" i="61" s="1"/>
  <c r="G226" i="61" s="1"/>
  <c r="G227" i="61" s="1"/>
  <c r="G228" i="61" s="1"/>
  <c r="G229" i="61" s="1"/>
  <c r="G230" i="61" s="1"/>
  <c r="G231" i="61" s="1"/>
  <c r="G232" i="61" s="1"/>
  <c r="G233" i="61" s="1"/>
  <c r="G234" i="61" s="1"/>
  <c r="G235" i="61" s="1"/>
  <c r="G236" i="61" s="1"/>
  <c r="G237" i="61" s="1"/>
  <c r="G238" i="61" s="1"/>
  <c r="G239" i="61" s="1"/>
  <c r="G240" i="61" s="1"/>
  <c r="G241" i="61" s="1"/>
  <c r="G242" i="61" s="1"/>
  <c r="G243" i="61" s="1"/>
  <c r="G244" i="61" s="1"/>
  <c r="G245" i="61" s="1"/>
  <c r="G246" i="61" s="1"/>
  <c r="G247" i="61" s="1"/>
  <c r="G248" i="61" s="1"/>
  <c r="G249" i="61" s="1"/>
  <c r="G250" i="61" s="1"/>
  <c r="G251" i="61" s="1"/>
  <c r="G252" i="61" s="1"/>
  <c r="G253" i="61" s="1"/>
  <c r="G254" i="61" s="1"/>
  <c r="G255" i="61" s="1"/>
  <c r="G477" i="98" l="1"/>
  <c r="G478" i="98" s="1"/>
  <c r="G385" i="73"/>
  <c r="G326" i="92"/>
  <c r="G327" i="92" s="1"/>
  <c r="G328" i="92" s="1"/>
  <c r="G329" i="92" s="1"/>
  <c r="G330" i="92" s="1"/>
  <c r="G331" i="92" s="1"/>
  <c r="G332" i="92" s="1"/>
  <c r="G333" i="92" s="1"/>
  <c r="G334" i="92" s="1"/>
  <c r="G335" i="92" s="1"/>
  <c r="G336" i="92" s="1"/>
  <c r="G337" i="92" s="1"/>
  <c r="G338" i="92" s="1"/>
  <c r="G339" i="92" s="1"/>
  <c r="G340" i="92" s="1"/>
  <c r="G341" i="92" s="1"/>
  <c r="G332" i="91"/>
  <c r="G333" i="91" s="1"/>
  <c r="G334" i="91" s="1"/>
  <c r="G335" i="91" s="1"/>
  <c r="G336" i="91" s="1"/>
  <c r="G337" i="91" s="1"/>
  <c r="G338" i="91" s="1"/>
  <c r="G339" i="91" s="1"/>
  <c r="G340" i="91" s="1"/>
  <c r="G330" i="90"/>
  <c r="G331" i="90" s="1"/>
  <c r="G228" i="63"/>
  <c r="G229" i="63" s="1"/>
  <c r="G230" i="63" s="1"/>
  <c r="G231" i="63" s="1"/>
  <c r="G232" i="63" s="1"/>
  <c r="G289" i="75"/>
  <c r="G290" i="75" s="1"/>
  <c r="G291" i="75" s="1"/>
  <c r="G292" i="75" s="1"/>
  <c r="G293" i="75" s="1"/>
  <c r="G294" i="75" s="1"/>
  <c r="G295" i="75" s="1"/>
  <c r="G492" i="20"/>
  <c r="G493" i="20" s="1"/>
  <c r="G494" i="20" s="1"/>
  <c r="G495" i="20" s="1"/>
  <c r="G496" i="20" s="1"/>
  <c r="G497" i="20" s="1"/>
  <c r="G399" i="69"/>
  <c r="G400" i="69" s="1"/>
  <c r="G401" i="69" s="1"/>
  <c r="G354" i="64"/>
  <c r="G256" i="61"/>
  <c r="G257" i="61" s="1"/>
  <c r="G258" i="61" s="1"/>
  <c r="G259" i="61" s="1"/>
  <c r="G260" i="61" s="1"/>
  <c r="G261" i="61" s="1"/>
  <c r="G262" i="61" s="1"/>
  <c r="G263" i="61" s="1"/>
  <c r="G264" i="61" s="1"/>
  <c r="G265" i="61" s="1"/>
  <c r="G266" i="61" s="1"/>
  <c r="G267" i="61" s="1"/>
  <c r="G268" i="61" s="1"/>
  <c r="G269" i="61" s="1"/>
  <c r="G270" i="61" s="1"/>
  <c r="G271" i="61" s="1"/>
  <c r="G272" i="61" s="1"/>
  <c r="G273" i="61" s="1"/>
  <c r="G274" i="61" s="1"/>
  <c r="G275" i="61" s="1"/>
  <c r="G276" i="61" s="1"/>
  <c r="G277" i="61" s="1"/>
  <c r="G278" i="61" s="1"/>
  <c r="G279" i="61" s="1"/>
  <c r="G280" i="61" s="1"/>
  <c r="G281" i="61" s="1"/>
  <c r="G282" i="61" s="1"/>
  <c r="G283" i="61" s="1"/>
  <c r="G284" i="61" s="1"/>
  <c r="G285" i="61" s="1"/>
  <c r="G286" i="61" s="1"/>
  <c r="G287" i="61" s="1"/>
  <c r="G288" i="61" s="1"/>
  <c r="G289" i="61" s="1"/>
  <c r="G290" i="61" s="1"/>
  <c r="G291" i="61" s="1"/>
  <c r="G292" i="61" s="1"/>
  <c r="G293" i="61" s="1"/>
  <c r="G294" i="61" s="1"/>
  <c r="G295" i="61" s="1"/>
  <c r="G296" i="61" s="1"/>
  <c r="G297" i="61" s="1"/>
  <c r="G298" i="61" s="1"/>
  <c r="G299" i="61" s="1"/>
  <c r="G300" i="61" s="1"/>
  <c r="G301" i="61" s="1"/>
  <c r="G302" i="61" s="1"/>
  <c r="G303" i="61" s="1"/>
  <c r="G304" i="61" s="1"/>
  <c r="G305" i="61" s="1"/>
  <c r="G306" i="61" s="1"/>
  <c r="G307" i="61" s="1"/>
  <c r="G308" i="61" s="1"/>
  <c r="G309" i="61" s="1"/>
  <c r="G310" i="61" s="1"/>
  <c r="G311" i="61" s="1"/>
  <c r="G312" i="61" s="1"/>
  <c r="G313" i="61" s="1"/>
  <c r="G314" i="61" s="1"/>
  <c r="G194" i="66"/>
  <c r="G195" i="66" s="1"/>
  <c r="G196" i="66" s="1"/>
  <c r="G7" i="59"/>
  <c r="G8" i="59" s="1"/>
  <c r="G9" i="59" s="1"/>
  <c r="G10" i="59" s="1"/>
  <c r="G11" i="59" s="1"/>
  <c r="G12" i="59" s="1"/>
  <c r="G13" i="59" s="1"/>
  <c r="G14" i="59" s="1"/>
  <c r="G15" i="59" s="1"/>
  <c r="G16" i="59" s="1"/>
  <c r="G17" i="59" s="1"/>
  <c r="G18" i="59" s="1"/>
  <c r="G19" i="59" s="1"/>
  <c r="G20" i="59" s="1"/>
  <c r="G21" i="59" s="1"/>
  <c r="G22" i="59" s="1"/>
  <c r="G23" i="59" s="1"/>
  <c r="G24" i="59" s="1"/>
  <c r="G25" i="59" s="1"/>
  <c r="G26" i="59" s="1"/>
  <c r="G27" i="59" s="1"/>
  <c r="G28" i="59" s="1"/>
  <c r="G29" i="59" s="1"/>
  <c r="G30" i="59" s="1"/>
  <c r="G31" i="59" s="1"/>
  <c r="G32" i="59" s="1"/>
  <c r="G33" i="59" s="1"/>
  <c r="G34" i="59" s="1"/>
  <c r="G35" i="59" s="1"/>
  <c r="G36" i="59" s="1"/>
  <c r="G37" i="59" s="1"/>
  <c r="G38" i="59" s="1"/>
  <c r="G39" i="59" s="1"/>
  <c r="G40" i="59" s="1"/>
  <c r="G41" i="59" s="1"/>
  <c r="G42" i="59" s="1"/>
  <c r="G43" i="59" s="1"/>
  <c r="G44" i="59" s="1"/>
  <c r="G45" i="59" s="1"/>
  <c r="G46" i="59" s="1"/>
  <c r="G47" i="59" s="1"/>
  <c r="G48" i="59" s="1"/>
  <c r="G49" i="59" s="1"/>
  <c r="G50" i="59" s="1"/>
  <c r="G51" i="59" s="1"/>
  <c r="G52" i="59" s="1"/>
  <c r="G53" i="59" s="1"/>
  <c r="G54" i="59" s="1"/>
  <c r="G55" i="59" s="1"/>
  <c r="G56" i="59" s="1"/>
  <c r="G57" i="59" s="1"/>
  <c r="G58" i="59" s="1"/>
  <c r="G59" i="59" s="1"/>
  <c r="G60" i="59" s="1"/>
  <c r="G61" i="59" s="1"/>
  <c r="G62" i="59" s="1"/>
  <c r="G63" i="59" s="1"/>
  <c r="G64" i="59" s="1"/>
  <c r="G65" i="59" s="1"/>
  <c r="G66" i="59" s="1"/>
  <c r="G67" i="59" s="1"/>
  <c r="G68" i="59" s="1"/>
  <c r="G69" i="59" s="1"/>
  <c r="G70" i="59" s="1"/>
  <c r="G71" i="59" s="1"/>
  <c r="G72" i="59" s="1"/>
  <c r="G73" i="59" s="1"/>
  <c r="G74" i="59" s="1"/>
  <c r="G75" i="59" s="1"/>
  <c r="G76" i="59" s="1"/>
  <c r="G77" i="59" s="1"/>
  <c r="G78" i="59" s="1"/>
  <c r="G79" i="59" s="1"/>
  <c r="G80" i="59" s="1"/>
  <c r="G81" i="59" s="1"/>
  <c r="G82" i="59" s="1"/>
  <c r="G83" i="59" s="1"/>
  <c r="G84" i="59" s="1"/>
  <c r="G85" i="59" s="1"/>
  <c r="G86" i="59" s="1"/>
  <c r="G87" i="59" s="1"/>
  <c r="G88" i="59" s="1"/>
  <c r="G89" i="59" s="1"/>
  <c r="G90" i="59" s="1"/>
  <c r="G91" i="59" s="1"/>
  <c r="G92" i="59" s="1"/>
  <c r="G93" i="59" s="1"/>
  <c r="G94" i="59" s="1"/>
  <c r="G95" i="59" s="1"/>
  <c r="G96" i="59" s="1"/>
  <c r="G97" i="59" s="1"/>
  <c r="G98" i="59" s="1"/>
  <c r="G99" i="59" s="1"/>
  <c r="G100" i="59" s="1"/>
  <c r="G101" i="59" s="1"/>
  <c r="G102" i="59" s="1"/>
  <c r="G103" i="59" s="1"/>
  <c r="G104" i="59" s="1"/>
  <c r="G105" i="59" s="1"/>
  <c r="G106" i="59" s="1"/>
  <c r="G107" i="59" s="1"/>
  <c r="G108" i="59" s="1"/>
  <c r="G109" i="59" s="1"/>
  <c r="G110" i="59" s="1"/>
  <c r="G111" i="59" s="1"/>
  <c r="G112" i="59" s="1"/>
  <c r="G113" i="59" s="1"/>
  <c r="G114" i="59" s="1"/>
  <c r="G115" i="59" s="1"/>
  <c r="G116" i="59" s="1"/>
  <c r="G117" i="59" s="1"/>
  <c r="G118" i="59" s="1"/>
  <c r="G119" i="59" s="1"/>
  <c r="G120" i="59" s="1"/>
  <c r="G121" i="59" s="1"/>
  <c r="G122" i="59" s="1"/>
  <c r="G123" i="59" s="1"/>
  <c r="G124" i="59" s="1"/>
  <c r="G125" i="59" s="1"/>
  <c r="G126" i="59" s="1"/>
  <c r="G127" i="59" s="1"/>
  <c r="G128" i="59" s="1"/>
  <c r="G129" i="59" s="1"/>
  <c r="G130" i="59" s="1"/>
  <c r="G131" i="59" s="1"/>
  <c r="G132" i="59" s="1"/>
  <c r="G133" i="59" s="1"/>
  <c r="G134" i="59" s="1"/>
  <c r="G135" i="59" s="1"/>
  <c r="G136" i="59" s="1"/>
  <c r="G137" i="59" s="1"/>
  <c r="G138" i="59" s="1"/>
  <c r="G139" i="59" s="1"/>
  <c r="G140" i="59" s="1"/>
  <c r="G141" i="59" s="1"/>
  <c r="G142" i="59" s="1"/>
  <c r="G143" i="59" s="1"/>
  <c r="G144" i="59" s="1"/>
  <c r="G145" i="59" s="1"/>
  <c r="G146" i="59" s="1"/>
  <c r="G147" i="59" s="1"/>
  <c r="G148" i="59" s="1"/>
  <c r="G149" i="59" s="1"/>
  <c r="G150" i="59" s="1"/>
  <c r="G151" i="59" s="1"/>
  <c r="G152" i="59" s="1"/>
  <c r="G153" i="59" s="1"/>
  <c r="G154" i="59" s="1"/>
  <c r="G155" i="59" s="1"/>
  <c r="G156" i="59" s="1"/>
  <c r="G157" i="59" s="1"/>
  <c r="G158" i="59" s="1"/>
  <c r="G159" i="59" s="1"/>
  <c r="G160" i="59" s="1"/>
  <c r="G161" i="59" s="1"/>
  <c r="G162" i="59" s="1"/>
  <c r="G163" i="59" s="1"/>
  <c r="G164" i="59" s="1"/>
  <c r="G165" i="59" s="1"/>
  <c r="G166" i="59" s="1"/>
  <c r="G167" i="59" s="1"/>
  <c r="G168" i="59" s="1"/>
  <c r="G169" i="59" s="1"/>
  <c r="G170" i="59" s="1"/>
  <c r="G171" i="59" s="1"/>
  <c r="G172" i="59" s="1"/>
  <c r="G173" i="59" s="1"/>
  <c r="G174" i="59" s="1"/>
  <c r="G175" i="59" s="1"/>
  <c r="G176" i="59" s="1"/>
  <c r="G177" i="59" s="1"/>
  <c r="G178" i="59" s="1"/>
  <c r="G179" i="59" s="1"/>
  <c r="G479" i="98" l="1"/>
  <c r="G342" i="92"/>
  <c r="G343" i="92" s="1"/>
  <c r="G344" i="92" s="1"/>
  <c r="G345" i="92" s="1"/>
  <c r="G346" i="92" s="1"/>
  <c r="G347" i="92" s="1"/>
  <c r="G386" i="73"/>
  <c r="G387" i="73" s="1"/>
  <c r="G388" i="73" s="1"/>
  <c r="G389" i="73" s="1"/>
  <c r="G390" i="73" s="1"/>
  <c r="G391" i="73" s="1"/>
  <c r="G392" i="73" s="1"/>
  <c r="G393" i="73" s="1"/>
  <c r="G394" i="73" s="1"/>
  <c r="G395" i="73" s="1"/>
  <c r="G396" i="73" s="1"/>
  <c r="G397" i="73" s="1"/>
  <c r="G398" i="73" s="1"/>
  <c r="G399" i="73" s="1"/>
  <c r="G400" i="73" s="1"/>
  <c r="G401" i="73" s="1"/>
  <c r="G402" i="73" s="1"/>
  <c r="G403" i="73" s="1"/>
  <c r="G404" i="73" s="1"/>
  <c r="G405" i="73" s="1"/>
  <c r="G406" i="73" s="1"/>
  <c r="G407" i="73" s="1"/>
  <c r="G408" i="73" s="1"/>
  <c r="G409" i="73" s="1"/>
  <c r="G410" i="73" s="1"/>
  <c r="G411" i="73" s="1"/>
  <c r="G341" i="91"/>
  <c r="G342" i="91" s="1"/>
  <c r="G343" i="91" s="1"/>
  <c r="G344" i="91" s="1"/>
  <c r="G345" i="91" s="1"/>
  <c r="G346" i="91" s="1"/>
  <c r="G347" i="91" s="1"/>
  <c r="G348" i="91" s="1"/>
  <c r="G349" i="91" s="1"/>
  <c r="G350" i="91" s="1"/>
  <c r="G351" i="91" s="1"/>
  <c r="G352" i="91" s="1"/>
  <c r="G353" i="91" s="1"/>
  <c r="G354" i="91" s="1"/>
  <c r="G355" i="91" s="1"/>
  <c r="G356" i="91" s="1"/>
  <c r="G357" i="91" s="1"/>
  <c r="G358" i="91" s="1"/>
  <c r="G359" i="91" s="1"/>
  <c r="G360" i="91" s="1"/>
  <c r="G361" i="91" s="1"/>
  <c r="G362" i="91" s="1"/>
  <c r="G363" i="91" s="1"/>
  <c r="G364" i="91" s="1"/>
  <c r="G365" i="91" s="1"/>
  <c r="G366" i="91" s="1"/>
  <c r="G367" i="91" s="1"/>
  <c r="G368" i="91" s="1"/>
  <c r="G369" i="91" s="1"/>
  <c r="G370" i="91" s="1"/>
  <c r="G371" i="91" s="1"/>
  <c r="G372" i="91" s="1"/>
  <c r="G373" i="91" s="1"/>
  <c r="G374" i="91" s="1"/>
  <c r="G375" i="91" s="1"/>
  <c r="G376" i="91" s="1"/>
  <c r="G377" i="91" s="1"/>
  <c r="G378" i="91" s="1"/>
  <c r="G379" i="91" s="1"/>
  <c r="G380" i="91" s="1"/>
  <c r="G381" i="91" s="1"/>
  <c r="G382" i="91" s="1"/>
  <c r="G383" i="91" s="1"/>
  <c r="G384" i="91" s="1"/>
  <c r="G385" i="91" s="1"/>
  <c r="G386" i="91" s="1"/>
  <c r="G387" i="91" s="1"/>
  <c r="G388" i="91" s="1"/>
  <c r="G389" i="91" s="1"/>
  <c r="G390" i="91" s="1"/>
  <c r="G391" i="91" s="1"/>
  <c r="G392" i="91" s="1"/>
  <c r="G393" i="91" s="1"/>
  <c r="G394" i="91" s="1"/>
  <c r="G395" i="91" s="1"/>
  <c r="G396" i="91" s="1"/>
  <c r="G397" i="91" s="1"/>
  <c r="G398" i="91" s="1"/>
  <c r="G399" i="91" s="1"/>
  <c r="G400" i="91" s="1"/>
  <c r="G401" i="91" s="1"/>
  <c r="G402" i="91" s="1"/>
  <c r="G403" i="91" s="1"/>
  <c r="G404" i="91" s="1"/>
  <c r="G405" i="91" s="1"/>
  <c r="G406" i="91" s="1"/>
  <c r="G407" i="91" s="1"/>
  <c r="G408" i="91" s="1"/>
  <c r="G409" i="91" s="1"/>
  <c r="G410" i="91" s="1"/>
  <c r="G411" i="91" s="1"/>
  <c r="G412" i="91" s="1"/>
  <c r="G413" i="91" s="1"/>
  <c r="G414" i="91" s="1"/>
  <c r="G415" i="91" s="1"/>
  <c r="G332" i="90"/>
  <c r="G333" i="90" s="1"/>
  <c r="G334" i="90" s="1"/>
  <c r="G335" i="90" s="1"/>
  <c r="G336" i="90" s="1"/>
  <c r="G337" i="90" s="1"/>
  <c r="G338" i="90" s="1"/>
  <c r="G339" i="90" s="1"/>
  <c r="G340" i="90" s="1"/>
  <c r="G341" i="90" s="1"/>
  <c r="G342" i="90" s="1"/>
  <c r="G343" i="90" s="1"/>
  <c r="G344" i="90" s="1"/>
  <c r="G345" i="90" s="1"/>
  <c r="G346" i="90" s="1"/>
  <c r="G347" i="90" s="1"/>
  <c r="G348" i="90" s="1"/>
  <c r="G349" i="90" s="1"/>
  <c r="G350" i="90" s="1"/>
  <c r="G233" i="63"/>
  <c r="G234" i="63" s="1"/>
  <c r="G235" i="63" s="1"/>
  <c r="G236" i="63" s="1"/>
  <c r="G237" i="63" s="1"/>
  <c r="G238" i="63" s="1"/>
  <c r="G239" i="63" s="1"/>
  <c r="G240" i="63" s="1"/>
  <c r="G241" i="63" s="1"/>
  <c r="G242" i="63" s="1"/>
  <c r="G243" i="63" s="1"/>
  <c r="G244" i="63" s="1"/>
  <c r="G245" i="63" s="1"/>
  <c r="G246" i="63" s="1"/>
  <c r="G247" i="63" s="1"/>
  <c r="G248" i="63" s="1"/>
  <c r="G249" i="63" s="1"/>
  <c r="G250" i="63" s="1"/>
  <c r="G251" i="63" s="1"/>
  <c r="G252" i="63" s="1"/>
  <c r="G253" i="63" s="1"/>
  <c r="G254" i="63" s="1"/>
  <c r="G255" i="63" s="1"/>
  <c r="G256" i="63" s="1"/>
  <c r="G257" i="63" s="1"/>
  <c r="G258" i="63" s="1"/>
  <c r="G259" i="63" s="1"/>
  <c r="G260" i="63" s="1"/>
  <c r="G261" i="63" s="1"/>
  <c r="G262" i="63" s="1"/>
  <c r="G263" i="63" s="1"/>
  <c r="G264" i="63" s="1"/>
  <c r="G265" i="63" s="1"/>
  <c r="G296" i="75"/>
  <c r="G297" i="75" s="1"/>
  <c r="G298" i="75" s="1"/>
  <c r="G299" i="75" s="1"/>
  <c r="G402" i="69"/>
  <c r="G403" i="69" s="1"/>
  <c r="G404" i="69" s="1"/>
  <c r="G405" i="69" s="1"/>
  <c r="G406" i="69" s="1"/>
  <c r="G407" i="69" s="1"/>
  <c r="G408" i="69" s="1"/>
  <c r="G409" i="69" s="1"/>
  <c r="G410" i="69" s="1"/>
  <c r="G411" i="69" s="1"/>
  <c r="G412" i="69" s="1"/>
  <c r="G413" i="69" s="1"/>
  <c r="G414" i="69" s="1"/>
  <c r="G415" i="69" s="1"/>
  <c r="G416" i="69" s="1"/>
  <c r="G417" i="69" s="1"/>
  <c r="G418" i="69" s="1"/>
  <c r="G419" i="69" s="1"/>
  <c r="G420" i="69" s="1"/>
  <c r="G421" i="69" s="1"/>
  <c r="G422" i="69" s="1"/>
  <c r="G423" i="69" s="1"/>
  <c r="G424" i="69" s="1"/>
  <c r="G425" i="69" s="1"/>
  <c r="G426" i="69" s="1"/>
  <c r="G427" i="69" s="1"/>
  <c r="G428" i="69" s="1"/>
  <c r="G429" i="69" s="1"/>
  <c r="G430" i="69" s="1"/>
  <c r="G431" i="69" s="1"/>
  <c r="G432" i="69" s="1"/>
  <c r="G433" i="69" s="1"/>
  <c r="G434" i="69" s="1"/>
  <c r="G435" i="69" s="1"/>
  <c r="G436" i="69" s="1"/>
  <c r="G437" i="69" s="1"/>
  <c r="G438" i="69" s="1"/>
  <c r="G439" i="69" s="1"/>
  <c r="G440" i="69" s="1"/>
  <c r="G441" i="69" s="1"/>
  <c r="G442" i="69" s="1"/>
  <c r="G443" i="69" s="1"/>
  <c r="G444" i="69" s="1"/>
  <c r="G445" i="69" s="1"/>
  <c r="G498" i="20"/>
  <c r="G499" i="20" s="1"/>
  <c r="G500" i="20" s="1"/>
  <c r="G501" i="20" s="1"/>
  <c r="G502" i="20" s="1"/>
  <c r="G503" i="20" s="1"/>
  <c r="G504" i="20" s="1"/>
  <c r="G505" i="20" s="1"/>
  <c r="G506" i="20" s="1"/>
  <c r="G355" i="64"/>
  <c r="G356" i="64" s="1"/>
  <c r="G357" i="64" s="1"/>
  <c r="G358" i="64" s="1"/>
  <c r="G359" i="64" s="1"/>
  <c r="G360" i="64" s="1"/>
  <c r="G361" i="64" s="1"/>
  <c r="G315" i="61"/>
  <c r="G316" i="61" s="1"/>
  <c r="G317" i="61" s="1"/>
  <c r="G318" i="61" s="1"/>
  <c r="G319" i="61" s="1"/>
  <c r="G320" i="61" s="1"/>
  <c r="G321" i="61" s="1"/>
  <c r="G322" i="61" s="1"/>
  <c r="G323" i="61" s="1"/>
  <c r="G324" i="61" s="1"/>
  <c r="G325" i="61" s="1"/>
  <c r="G326" i="61" s="1"/>
  <c r="G327" i="61" s="1"/>
  <c r="G328" i="61" s="1"/>
  <c r="G329" i="61" s="1"/>
  <c r="G330" i="61" s="1"/>
  <c r="G331" i="61" s="1"/>
  <c r="G332" i="61" s="1"/>
  <c r="G333" i="61" s="1"/>
  <c r="G334" i="61" s="1"/>
  <c r="G335" i="61" s="1"/>
  <c r="G336" i="61" s="1"/>
  <c r="G337" i="61" s="1"/>
  <c r="G338" i="61" s="1"/>
  <c r="G339" i="61" s="1"/>
  <c r="G197" i="66"/>
  <c r="G198" i="66" s="1"/>
  <c r="G199" i="66" s="1"/>
  <c r="G200" i="66" s="1"/>
  <c r="G201" i="66" s="1"/>
  <c r="G202" i="66" s="1"/>
  <c r="G203" i="66" s="1"/>
  <c r="G204" i="66" s="1"/>
  <c r="G205" i="66" s="1"/>
  <c r="G206" i="66" s="1"/>
  <c r="G207" i="66" s="1"/>
  <c r="G208" i="66" s="1"/>
  <c r="G209" i="66" s="1"/>
  <c r="G210" i="66" s="1"/>
  <c r="G211" i="66" s="1"/>
  <c r="G212" i="66" s="1"/>
  <c r="G213" i="66" s="1"/>
  <c r="G214" i="66" s="1"/>
  <c r="G215" i="66" s="1"/>
  <c r="G216" i="66" s="1"/>
  <c r="G217" i="66" s="1"/>
  <c r="G218" i="66" s="1"/>
  <c r="G219" i="66" s="1"/>
  <c r="G220" i="66" s="1"/>
  <c r="G221" i="66" s="1"/>
  <c r="G222" i="66" s="1"/>
  <c r="G223" i="66" s="1"/>
  <c r="G224" i="66" s="1"/>
  <c r="G225" i="66" s="1"/>
  <c r="G226" i="66" s="1"/>
  <c r="G227" i="66" s="1"/>
  <c r="G228" i="66" s="1"/>
  <c r="G229" i="66" s="1"/>
  <c r="G230" i="66" s="1"/>
  <c r="G231" i="66" s="1"/>
  <c r="G232" i="66" s="1"/>
  <c r="G233" i="66" s="1"/>
  <c r="G234" i="66" s="1"/>
  <c r="G235" i="66" s="1"/>
  <c r="G236" i="66" s="1"/>
  <c r="G237" i="66" s="1"/>
  <c r="G238" i="66" s="1"/>
  <c r="G239" i="66" s="1"/>
  <c r="G240" i="66" s="1"/>
  <c r="G241" i="66" s="1"/>
  <c r="G242" i="66" s="1"/>
  <c r="G180" i="59"/>
  <c r="G181" i="59" s="1"/>
  <c r="G182" i="59" s="1"/>
  <c r="G183" i="59" s="1"/>
  <c r="G184" i="59" s="1"/>
  <c r="G185" i="59" s="1"/>
  <c r="G186" i="59" s="1"/>
  <c r="G187" i="59" s="1"/>
  <c r="G188" i="59" s="1"/>
  <c r="G189" i="59" s="1"/>
  <c r="G190" i="59" s="1"/>
  <c r="G191" i="59" s="1"/>
  <c r="G192" i="59" s="1"/>
  <c r="G193" i="59" s="1"/>
  <c r="G194" i="59" s="1"/>
  <c r="G195" i="59" s="1"/>
  <c r="G196" i="59" s="1"/>
  <c r="G197" i="59" s="1"/>
  <c r="G198" i="59" s="1"/>
  <c r="G199" i="59" s="1"/>
  <c r="G200" i="59" s="1"/>
  <c r="G201" i="59" s="1"/>
  <c r="G202" i="59" s="1"/>
  <c r="G203" i="59" s="1"/>
  <c r="G204" i="59" s="1"/>
  <c r="G205" i="59" s="1"/>
  <c r="G206" i="59" s="1"/>
  <c r="G207" i="59" s="1"/>
  <c r="G208" i="59" s="1"/>
  <c r="G209" i="59" s="1"/>
  <c r="G210" i="59" s="1"/>
  <c r="G211" i="59" s="1"/>
  <c r="G212" i="59" s="1"/>
  <c r="G480" i="98" l="1"/>
  <c r="G481" i="98" s="1"/>
  <c r="G482" i="98" s="1"/>
  <c r="G483" i="98" s="1"/>
  <c r="G484" i="98" s="1"/>
  <c r="G416" i="91"/>
  <c r="G417" i="91" s="1"/>
  <c r="G418" i="91" s="1"/>
  <c r="G419" i="91" s="1"/>
  <c r="G420" i="91" s="1"/>
  <c r="G421" i="91" s="1"/>
  <c r="G422" i="91" s="1"/>
  <c r="G423" i="91" s="1"/>
  <c r="G424" i="91" s="1"/>
  <c r="G425" i="91" s="1"/>
  <c r="G348" i="92"/>
  <c r="G349" i="92" s="1"/>
  <c r="G350" i="92" s="1"/>
  <c r="G351" i="92" s="1"/>
  <c r="G352" i="92" s="1"/>
  <c r="G353" i="92" s="1"/>
  <c r="G354" i="92" s="1"/>
  <c r="G355" i="92" s="1"/>
  <c r="G266" i="63"/>
  <c r="G267" i="63" s="1"/>
  <c r="G351" i="90"/>
  <c r="G352" i="90" s="1"/>
  <c r="G353" i="90" s="1"/>
  <c r="G354" i="90" s="1"/>
  <c r="G355" i="90" s="1"/>
  <c r="G356" i="90" s="1"/>
  <c r="G357" i="90" s="1"/>
  <c r="G358" i="90" s="1"/>
  <c r="G359" i="90" s="1"/>
  <c r="G360" i="90" s="1"/>
  <c r="G300" i="75"/>
  <c r="G446" i="69"/>
  <c r="G447" i="69" s="1"/>
  <c r="G448" i="69" s="1"/>
  <c r="G449" i="69" s="1"/>
  <c r="G450" i="69" s="1"/>
  <c r="G451" i="69" s="1"/>
  <c r="G452" i="69" s="1"/>
  <c r="G453" i="69" s="1"/>
  <c r="G454" i="69" s="1"/>
  <c r="G455" i="69" s="1"/>
  <c r="G456" i="69" s="1"/>
  <c r="G457" i="69" s="1"/>
  <c r="G458" i="69" s="1"/>
  <c r="G459" i="69" s="1"/>
  <c r="G460" i="69" s="1"/>
  <c r="G461" i="69" s="1"/>
  <c r="G462" i="69" s="1"/>
  <c r="G463" i="69" s="1"/>
  <c r="G464" i="69" s="1"/>
  <c r="G465" i="69" s="1"/>
  <c r="G466" i="69" s="1"/>
  <c r="G467" i="69" s="1"/>
  <c r="G468" i="69" s="1"/>
  <c r="G469" i="69" s="1"/>
  <c r="G470" i="69" s="1"/>
  <c r="G507" i="20"/>
  <c r="G508" i="20" s="1"/>
  <c r="G509" i="20" s="1"/>
  <c r="G510" i="20" s="1"/>
  <c r="G511" i="20" s="1"/>
  <c r="G512" i="20" s="1"/>
  <c r="G362" i="64"/>
  <c r="G363" i="64" s="1"/>
  <c r="G364" i="64" s="1"/>
  <c r="G365" i="64" s="1"/>
  <c r="G340" i="61"/>
  <c r="G341" i="61" s="1"/>
  <c r="G342" i="61" s="1"/>
  <c r="G343" i="61" s="1"/>
  <c r="G344" i="61" s="1"/>
  <c r="G345" i="61" s="1"/>
  <c r="G346" i="61" s="1"/>
  <c r="G347" i="61" s="1"/>
  <c r="G348" i="61" s="1"/>
  <c r="G349" i="61" s="1"/>
  <c r="G350" i="61" s="1"/>
  <c r="G351" i="61" s="1"/>
  <c r="G352" i="61" s="1"/>
  <c r="G353" i="61" s="1"/>
  <c r="G354" i="61" s="1"/>
  <c r="G355" i="61" s="1"/>
  <c r="G356" i="61" s="1"/>
  <c r="G357" i="61" s="1"/>
  <c r="G358" i="61" s="1"/>
  <c r="G213" i="59"/>
  <c r="G485" i="98" l="1"/>
  <c r="G426" i="91"/>
  <c r="G427" i="91" s="1"/>
  <c r="G428" i="91" s="1"/>
  <c r="G429" i="91" s="1"/>
  <c r="G430" i="91" s="1"/>
  <c r="G431" i="91" s="1"/>
  <c r="G432" i="91" s="1"/>
  <c r="G433" i="91" s="1"/>
  <c r="G434" i="91" s="1"/>
  <c r="G268" i="63"/>
  <c r="G269" i="63" s="1"/>
  <c r="G270" i="63" s="1"/>
  <c r="G271" i="63" s="1"/>
  <c r="G272" i="63" s="1"/>
  <c r="G273" i="63" s="1"/>
  <c r="G274" i="63" s="1"/>
  <c r="G275" i="63" s="1"/>
  <c r="G276" i="63" s="1"/>
  <c r="G277" i="63" s="1"/>
  <c r="G278" i="63" s="1"/>
  <c r="G279" i="63" s="1"/>
  <c r="G280" i="63" s="1"/>
  <c r="G281" i="63" s="1"/>
  <c r="G282" i="63" s="1"/>
  <c r="G283" i="63" s="1"/>
  <c r="G284" i="63" s="1"/>
  <c r="G285" i="63" s="1"/>
  <c r="G286" i="63" s="1"/>
  <c r="G287" i="63" s="1"/>
  <c r="G288" i="63" s="1"/>
  <c r="G289" i="63" s="1"/>
  <c r="G290" i="63" s="1"/>
  <c r="G291" i="63" s="1"/>
  <c r="G292" i="63" s="1"/>
  <c r="G293" i="63" s="1"/>
  <c r="G294" i="63" s="1"/>
  <c r="G295" i="63" s="1"/>
  <c r="G296" i="63" s="1"/>
  <c r="G297" i="63" s="1"/>
  <c r="G298" i="63" s="1"/>
  <c r="G299" i="63" s="1"/>
  <c r="G300" i="63" s="1"/>
  <c r="G301" i="63" s="1"/>
  <c r="G302" i="63" s="1"/>
  <c r="G303" i="63" s="1"/>
  <c r="G304" i="63" s="1"/>
  <c r="G305" i="63" s="1"/>
  <c r="G306" i="63" s="1"/>
  <c r="G356" i="92"/>
  <c r="G357" i="92" s="1"/>
  <c r="G358" i="92" s="1"/>
  <c r="G359" i="92" s="1"/>
  <c r="G360" i="92" s="1"/>
  <c r="G361" i="92" s="1"/>
  <c r="G362" i="92" s="1"/>
  <c r="G363" i="92" s="1"/>
  <c r="G364" i="92" s="1"/>
  <c r="G365" i="92" s="1"/>
  <c r="G366" i="92" s="1"/>
  <c r="G367" i="92" s="1"/>
  <c r="G368" i="92" s="1"/>
  <c r="G369" i="92" s="1"/>
  <c r="G370" i="92" s="1"/>
  <c r="G371" i="92" s="1"/>
  <c r="G372" i="92" s="1"/>
  <c r="G373" i="92" s="1"/>
  <c r="G374" i="92" s="1"/>
  <c r="G375" i="92" s="1"/>
  <c r="G376" i="92" s="1"/>
  <c r="G377" i="92" s="1"/>
  <c r="G378" i="92" s="1"/>
  <c r="G379" i="92" s="1"/>
  <c r="G380" i="92" s="1"/>
  <c r="G381" i="92" s="1"/>
  <c r="G382" i="92" s="1"/>
  <c r="G383" i="92" s="1"/>
  <c r="G384" i="92" s="1"/>
  <c r="G412" i="73"/>
  <c r="G413" i="73" s="1"/>
  <c r="G414" i="73" s="1"/>
  <c r="G415" i="73" s="1"/>
  <c r="G416" i="73" s="1"/>
  <c r="G417" i="73" s="1"/>
  <c r="G418" i="73" s="1"/>
  <c r="G419" i="73" s="1"/>
  <c r="G420" i="73" s="1"/>
  <c r="G421" i="73" s="1"/>
  <c r="G422" i="73" s="1"/>
  <c r="G423" i="73" s="1"/>
  <c r="G424" i="73" s="1"/>
  <c r="G425" i="73" s="1"/>
  <c r="G426" i="73" s="1"/>
  <c r="G427" i="73" s="1"/>
  <c r="G428" i="73" s="1"/>
  <c r="G429" i="73" s="1"/>
  <c r="G430" i="73" s="1"/>
  <c r="G431" i="73" s="1"/>
  <c r="G432" i="73" s="1"/>
  <c r="G433" i="73" s="1"/>
  <c r="G434" i="73" s="1"/>
  <c r="G435" i="73" s="1"/>
  <c r="G436" i="73" s="1"/>
  <c r="M375" i="91"/>
  <c r="M377" i="91" s="1"/>
  <c r="N377" i="91" s="1"/>
  <c r="G361" i="90"/>
  <c r="G362" i="90" s="1"/>
  <c r="G471" i="69"/>
  <c r="G472" i="69" s="1"/>
  <c r="G301" i="75"/>
  <c r="G302" i="75" s="1"/>
  <c r="G303" i="75" s="1"/>
  <c r="G304" i="75" s="1"/>
  <c r="G305" i="75" s="1"/>
  <c r="G306" i="75" s="1"/>
  <c r="G513" i="20"/>
  <c r="G514" i="20" s="1"/>
  <c r="G515" i="20" s="1"/>
  <c r="G516" i="20" s="1"/>
  <c r="G517" i="20" s="1"/>
  <c r="G518" i="20" s="1"/>
  <c r="G519" i="20" s="1"/>
  <c r="G520" i="20" s="1"/>
  <c r="G521" i="20" s="1"/>
  <c r="G522" i="20" s="1"/>
  <c r="G523" i="20" s="1"/>
  <c r="G524" i="20" s="1"/>
  <c r="G525" i="20" s="1"/>
  <c r="G526" i="20" s="1"/>
  <c r="G527" i="20" s="1"/>
  <c r="G528" i="20" s="1"/>
  <c r="G529" i="20" s="1"/>
  <c r="G530" i="20" s="1"/>
  <c r="G531" i="20" s="1"/>
  <c r="G532" i="20" s="1"/>
  <c r="G533" i="20" s="1"/>
  <c r="G534" i="20" s="1"/>
  <c r="G535" i="20" s="1"/>
  <c r="G536" i="20" s="1"/>
  <c r="G537" i="20" s="1"/>
  <c r="G538" i="20" s="1"/>
  <c r="G539" i="20" s="1"/>
  <c r="G540" i="20" s="1"/>
  <c r="G541" i="20" s="1"/>
  <c r="G542" i="20" s="1"/>
  <c r="G543" i="20" s="1"/>
  <c r="G544" i="20" s="1"/>
  <c r="G545" i="20" s="1"/>
  <c r="G546" i="20" s="1"/>
  <c r="G547" i="20" s="1"/>
  <c r="G548" i="20" s="1"/>
  <c r="G549" i="20" s="1"/>
  <c r="G550" i="20" s="1"/>
  <c r="G551" i="20" s="1"/>
  <c r="G552" i="20" s="1"/>
  <c r="G553" i="20" s="1"/>
  <c r="G554" i="20" s="1"/>
  <c r="G555" i="20" s="1"/>
  <c r="G556" i="20" s="1"/>
  <c r="G557" i="20" s="1"/>
  <c r="G558" i="20" s="1"/>
  <c r="G559" i="20" s="1"/>
  <c r="G560" i="20" s="1"/>
  <c r="G561" i="20" s="1"/>
  <c r="G562" i="20" s="1"/>
  <c r="G366" i="64"/>
  <c r="G367" i="64" s="1"/>
  <c r="G368" i="64" s="1"/>
  <c r="G369" i="64" s="1"/>
  <c r="G370" i="64" s="1"/>
  <c r="G371" i="64" s="1"/>
  <c r="G372" i="64" s="1"/>
  <c r="G373" i="64" s="1"/>
  <c r="G374" i="64" s="1"/>
  <c r="G375" i="64" s="1"/>
  <c r="G376" i="64" s="1"/>
  <c r="G377" i="64" s="1"/>
  <c r="G378" i="64" s="1"/>
  <c r="G379" i="64" s="1"/>
  <c r="G380" i="64" s="1"/>
  <c r="G381" i="64" s="1"/>
  <c r="G382" i="64" s="1"/>
  <c r="G383" i="64" s="1"/>
  <c r="G384" i="64" s="1"/>
  <c r="G385" i="64" s="1"/>
  <c r="G386" i="64" s="1"/>
  <c r="G387" i="64" s="1"/>
  <c r="G388" i="64" s="1"/>
  <c r="G389" i="64" s="1"/>
  <c r="G390" i="64" s="1"/>
  <c r="G391" i="64" s="1"/>
  <c r="G392" i="64" s="1"/>
  <c r="G393" i="64" s="1"/>
  <c r="G394" i="64" s="1"/>
  <c r="G395" i="64" s="1"/>
  <c r="G396" i="64" s="1"/>
  <c r="G397" i="64" s="1"/>
  <c r="G398" i="64" s="1"/>
  <c r="G399" i="64" s="1"/>
  <c r="G400" i="64" s="1"/>
  <c r="G401" i="64" s="1"/>
  <c r="G402" i="64" s="1"/>
  <c r="G403" i="64" s="1"/>
  <c r="G404" i="64" s="1"/>
  <c r="G405" i="64" s="1"/>
  <c r="G406" i="64" s="1"/>
  <c r="G407" i="64" s="1"/>
  <c r="G359" i="61"/>
  <c r="G360" i="61" s="1"/>
  <c r="G361" i="61" s="1"/>
  <c r="G362" i="61" s="1"/>
  <c r="G363" i="61" s="1"/>
  <c r="G364" i="61" s="1"/>
  <c r="G365" i="61" s="1"/>
  <c r="G366" i="61" s="1"/>
  <c r="G367" i="61" s="1"/>
  <c r="G368" i="61" s="1"/>
  <c r="G369" i="61" s="1"/>
  <c r="G370" i="61" s="1"/>
  <c r="G371" i="61" s="1"/>
  <c r="G372" i="61" s="1"/>
  <c r="G373" i="61" s="1"/>
  <c r="G374" i="61" s="1"/>
  <c r="G243" i="66"/>
  <c r="G244" i="66" s="1"/>
  <c r="G245" i="66" s="1"/>
  <c r="G246" i="66" s="1"/>
  <c r="G247" i="66" s="1"/>
  <c r="G214" i="59"/>
  <c r="G215" i="59" s="1"/>
  <c r="G216" i="59" s="1"/>
  <c r="G217" i="59" s="1"/>
  <c r="G218" i="59" s="1"/>
  <c r="G219" i="59" s="1"/>
  <c r="G220" i="59" s="1"/>
  <c r="G221" i="59" s="1"/>
  <c r="G222" i="59" s="1"/>
  <c r="G223" i="59" s="1"/>
  <c r="G224" i="59" s="1"/>
  <c r="G225" i="59" s="1"/>
  <c r="G226" i="59" s="1"/>
  <c r="G227" i="59" s="1"/>
  <c r="G228" i="59" s="1"/>
  <c r="G229" i="59" s="1"/>
  <c r="G230" i="59" s="1"/>
  <c r="G231" i="59" s="1"/>
  <c r="G486" i="98" l="1"/>
  <c r="G487" i="98" s="1"/>
  <c r="G491" i="98" s="1"/>
  <c r="G492" i="98" s="1"/>
  <c r="G493" i="98" s="1"/>
  <c r="G494" i="98" s="1"/>
  <c r="G495" i="98" s="1"/>
  <c r="G496" i="98" s="1"/>
  <c r="G497" i="98" s="1"/>
  <c r="G498" i="98" s="1"/>
  <c r="G499" i="98" s="1"/>
  <c r="G500" i="98" s="1"/>
  <c r="G501" i="98" s="1"/>
  <c r="G502" i="98" s="1"/>
  <c r="G503" i="98" s="1"/>
  <c r="G504" i="98" s="1"/>
  <c r="G505" i="98" s="1"/>
  <c r="G506" i="98" s="1"/>
  <c r="G507" i="98" s="1"/>
  <c r="G508" i="98" s="1"/>
  <c r="G509" i="98" s="1"/>
  <c r="G510" i="98" s="1"/>
  <c r="G511" i="98" s="1"/>
  <c r="G512" i="98" s="1"/>
  <c r="G513" i="98" s="1"/>
  <c r="G514" i="98" s="1"/>
  <c r="G515" i="98" s="1"/>
  <c r="G516" i="98" s="1"/>
  <c r="G517" i="98" s="1"/>
  <c r="G518" i="98" s="1"/>
  <c r="G519" i="98" s="1"/>
  <c r="G520" i="98" s="1"/>
  <c r="G521" i="98" s="1"/>
  <c r="G522" i="98" s="1"/>
  <c r="G523" i="98" s="1"/>
  <c r="G524" i="98" s="1"/>
  <c r="G525" i="98" s="1"/>
  <c r="G526" i="98" s="1"/>
  <c r="G527" i="98" s="1"/>
  <c r="G528" i="98" s="1"/>
  <c r="G529" i="98" s="1"/>
  <c r="G530" i="98" s="1"/>
  <c r="G531" i="98" s="1"/>
  <c r="G532" i="98" s="1"/>
  <c r="G533" i="98" s="1"/>
  <c r="G534" i="98" s="1"/>
  <c r="G535" i="98" s="1"/>
  <c r="G536" i="98" s="1"/>
  <c r="G537" i="98" s="1"/>
  <c r="G538" i="98" s="1"/>
  <c r="G539" i="98" s="1"/>
  <c r="G540" i="98" s="1"/>
  <c r="G541" i="98" s="1"/>
  <c r="G542" i="98" s="1"/>
  <c r="G543" i="98" s="1"/>
  <c r="G544" i="98" s="1"/>
  <c r="G545" i="98" s="1"/>
  <c r="G546" i="98" s="1"/>
  <c r="G547" i="98" s="1"/>
  <c r="G548" i="98" s="1"/>
  <c r="G549" i="98" s="1"/>
  <c r="G550" i="98" s="1"/>
  <c r="G551" i="98" s="1"/>
  <c r="G552" i="98" s="1"/>
  <c r="G553" i="98" s="1"/>
  <c r="G554" i="98" s="1"/>
  <c r="G555" i="98" s="1"/>
  <c r="G556" i="98" s="1"/>
  <c r="G557" i="98" s="1"/>
  <c r="G558" i="98" s="1"/>
  <c r="G559" i="98" s="1"/>
  <c r="G560" i="98" s="1"/>
  <c r="G561" i="98" s="1"/>
  <c r="G562" i="98" s="1"/>
  <c r="G563" i="98" s="1"/>
  <c r="G564" i="98" s="1"/>
  <c r="G565" i="98" s="1"/>
  <c r="G566" i="98" s="1"/>
  <c r="G567" i="98" s="1"/>
  <c r="G568" i="98" s="1"/>
  <c r="G569" i="98" s="1"/>
  <c r="G570" i="98" s="1"/>
  <c r="G571" i="98" s="1"/>
  <c r="G572" i="98" s="1"/>
  <c r="G573" i="98" s="1"/>
  <c r="G574" i="98" s="1"/>
  <c r="G575" i="98" s="1"/>
  <c r="G576" i="98" s="1"/>
  <c r="G577" i="98" s="1"/>
  <c r="G578" i="98" s="1"/>
  <c r="G579" i="98" s="1"/>
  <c r="G580" i="98" s="1"/>
  <c r="G581" i="98" s="1"/>
  <c r="G582" i="98" s="1"/>
  <c r="G583" i="98" s="1"/>
  <c r="G584" i="98" s="1"/>
  <c r="G585" i="98" s="1"/>
  <c r="G586" i="98" s="1"/>
  <c r="G587" i="98" s="1"/>
  <c r="G588" i="98" s="1"/>
  <c r="G589" i="98" s="1"/>
  <c r="G590" i="98" s="1"/>
  <c r="G591" i="98" s="1"/>
  <c r="G592" i="98" s="1"/>
  <c r="G593" i="98" s="1"/>
  <c r="G594" i="98" s="1"/>
  <c r="G595" i="98" s="1"/>
  <c r="G596" i="98" s="1"/>
  <c r="G597" i="98" s="1"/>
  <c r="G598" i="98" s="1"/>
  <c r="G599" i="98" s="1"/>
  <c r="G600" i="98" s="1"/>
  <c r="G601" i="98" s="1"/>
  <c r="G602" i="98" s="1"/>
  <c r="G603" i="98" s="1"/>
  <c r="G604" i="98" s="1"/>
  <c r="G605" i="98" s="1"/>
  <c r="G606" i="98" s="1"/>
  <c r="G607" i="98" s="1"/>
  <c r="G608" i="98" s="1"/>
  <c r="G609" i="98" s="1"/>
  <c r="G610" i="98" s="1"/>
  <c r="G611" i="98" s="1"/>
  <c r="G612" i="98" s="1"/>
  <c r="G613" i="98" s="1"/>
  <c r="G614" i="98" s="1"/>
  <c r="G615" i="98" s="1"/>
  <c r="G318" i="63"/>
  <c r="G319" i="63" s="1"/>
  <c r="G320" i="63" s="1"/>
  <c r="G437" i="73"/>
  <c r="G438" i="73" s="1"/>
  <c r="G439" i="73" s="1"/>
  <c r="G440" i="73" s="1"/>
  <c r="G385" i="92"/>
  <c r="G386" i="92" s="1"/>
  <c r="G387" i="92" s="1"/>
  <c r="G388" i="92" s="1"/>
  <c r="G389" i="92" s="1"/>
  <c r="G390" i="92" s="1"/>
  <c r="G391" i="92" s="1"/>
  <c r="G392" i="92" s="1"/>
  <c r="G363" i="90"/>
  <c r="G364" i="90" s="1"/>
  <c r="G365" i="90" s="1"/>
  <c r="G366" i="90" s="1"/>
  <c r="G367" i="90" s="1"/>
  <c r="G473" i="69"/>
  <c r="G474" i="69" s="1"/>
  <c r="G475" i="69" s="1"/>
  <c r="G476" i="69" s="1"/>
  <c r="G477" i="69" s="1"/>
  <c r="G478" i="69" s="1"/>
  <c r="G479" i="69" s="1"/>
  <c r="G480" i="69" s="1"/>
  <c r="G481" i="69" s="1"/>
  <c r="G482" i="69" s="1"/>
  <c r="G483" i="69" s="1"/>
  <c r="G484" i="69" s="1"/>
  <c r="G485" i="69" s="1"/>
  <c r="G486" i="69" s="1"/>
  <c r="G487" i="69" s="1"/>
  <c r="G488" i="69" s="1"/>
  <c r="G489" i="69" s="1"/>
  <c r="G490" i="69" s="1"/>
  <c r="G491" i="69" s="1"/>
  <c r="G492" i="69" s="1"/>
  <c r="G493" i="69" s="1"/>
  <c r="G307" i="75"/>
  <c r="G308" i="75" s="1"/>
  <c r="G309" i="75" s="1"/>
  <c r="G310" i="75" s="1"/>
  <c r="G311" i="75" s="1"/>
  <c r="G312" i="75" s="1"/>
  <c r="G563" i="20"/>
  <c r="G564" i="20" s="1"/>
  <c r="G565" i="20" s="1"/>
  <c r="G566" i="20" s="1"/>
  <c r="G567" i="20" s="1"/>
  <c r="G568" i="20" s="1"/>
  <c r="G569" i="20" s="1"/>
  <c r="G570" i="20" s="1"/>
  <c r="G571" i="20" s="1"/>
  <c r="G572" i="20" s="1"/>
  <c r="G573" i="20" s="1"/>
  <c r="G574" i="20" s="1"/>
  <c r="G575" i="20" s="1"/>
  <c r="G576" i="20" s="1"/>
  <c r="G577" i="20" s="1"/>
  <c r="G578" i="20" s="1"/>
  <c r="G579" i="20" s="1"/>
  <c r="G580" i="20" s="1"/>
  <c r="G581" i="20" s="1"/>
  <c r="G582" i="20" s="1"/>
  <c r="G583" i="20" s="1"/>
  <c r="G584" i="20" s="1"/>
  <c r="G585" i="20" s="1"/>
  <c r="G586" i="20" s="1"/>
  <c r="G587" i="20" s="1"/>
  <c r="G588" i="20" s="1"/>
  <c r="G589" i="20" s="1"/>
  <c r="G590" i="20" s="1"/>
  <c r="G591" i="20" s="1"/>
  <c r="G592" i="20" s="1"/>
  <c r="G593" i="20" s="1"/>
  <c r="G594" i="20" s="1"/>
  <c r="G595" i="20" s="1"/>
  <c r="G596" i="20" s="1"/>
  <c r="G597" i="20" s="1"/>
  <c r="G598" i="20" s="1"/>
  <c r="G599" i="20" s="1"/>
  <c r="G600" i="20" s="1"/>
  <c r="G601" i="20" s="1"/>
  <c r="G602" i="20" s="1"/>
  <c r="G603" i="20" s="1"/>
  <c r="G604" i="20" s="1"/>
  <c r="G605" i="20" s="1"/>
  <c r="G606" i="20" s="1"/>
  <c r="G408" i="64"/>
  <c r="G409" i="64" s="1"/>
  <c r="G410" i="64" s="1"/>
  <c r="G411" i="64" s="1"/>
  <c r="G412" i="64" s="1"/>
  <c r="G413" i="64" s="1"/>
  <c r="G414" i="64" s="1"/>
  <c r="G415" i="64" s="1"/>
  <c r="G416" i="64" s="1"/>
  <c r="G417" i="64" s="1"/>
  <c r="G418" i="64" s="1"/>
  <c r="G419" i="64" s="1"/>
  <c r="G420" i="64" s="1"/>
  <c r="G421" i="64" s="1"/>
  <c r="G422" i="64" s="1"/>
  <c r="G423" i="64" s="1"/>
  <c r="G375" i="61"/>
  <c r="G376" i="61" s="1"/>
  <c r="G377" i="61" s="1"/>
  <c r="G378" i="61" s="1"/>
  <c r="G379" i="61" s="1"/>
  <c r="G380" i="61" s="1"/>
  <c r="G381" i="61" s="1"/>
  <c r="G382" i="61" s="1"/>
  <c r="G383" i="61" s="1"/>
  <c r="G384" i="61" s="1"/>
  <c r="G248" i="66"/>
  <c r="G232" i="59"/>
  <c r="G233" i="59" s="1"/>
  <c r="G234" i="59" s="1"/>
  <c r="G235" i="59" s="1"/>
  <c r="G236" i="59" s="1"/>
  <c r="G237" i="59" s="1"/>
  <c r="G238" i="59" s="1"/>
  <c r="G239" i="59" s="1"/>
  <c r="G240" i="59" s="1"/>
  <c r="G241" i="59" s="1"/>
  <c r="G242" i="59" s="1"/>
  <c r="G243" i="59" s="1"/>
  <c r="G244" i="59" s="1"/>
  <c r="G245" i="59" s="1"/>
  <c r="G246" i="59" s="1"/>
  <c r="E28" i="111" l="1"/>
  <c r="AH28" i="111" s="1"/>
  <c r="G616" i="98"/>
  <c r="G617" i="98" s="1"/>
  <c r="G618" i="98" s="1"/>
  <c r="G619" i="98" s="1"/>
  <c r="G620" i="98" s="1"/>
  <c r="G621" i="98" s="1"/>
  <c r="G622" i="98" s="1"/>
  <c r="G623" i="98" s="1"/>
  <c r="G624" i="98" s="1"/>
  <c r="G625" i="98" s="1"/>
  <c r="G626" i="98" s="1"/>
  <c r="G627" i="98" s="1"/>
  <c r="G628" i="98" s="1"/>
  <c r="G629" i="98" s="1"/>
  <c r="G630" i="98" s="1"/>
  <c r="G631" i="98" s="1"/>
  <c r="G632" i="98" s="1"/>
  <c r="G633" i="98" s="1"/>
  <c r="G634" i="98" s="1"/>
  <c r="G635" i="98" s="1"/>
  <c r="G636" i="98" s="1"/>
  <c r="G637" i="98" s="1"/>
  <c r="G638" i="98" s="1"/>
  <c r="G639" i="98" s="1"/>
  <c r="G321" i="63"/>
  <c r="G322" i="63" s="1"/>
  <c r="G323" i="63" s="1"/>
  <c r="G324" i="63" s="1"/>
  <c r="G325" i="63" s="1"/>
  <c r="G326" i="63" s="1"/>
  <c r="G327" i="63" s="1"/>
  <c r="G328" i="63" s="1"/>
  <c r="G329" i="63" s="1"/>
  <c r="G330" i="63" s="1"/>
  <c r="G331" i="63" s="1"/>
  <c r="G332" i="63" s="1"/>
  <c r="G333" i="63" s="1"/>
  <c r="G334" i="63" s="1"/>
  <c r="G335" i="63" s="1"/>
  <c r="G336" i="63" s="1"/>
  <c r="G337" i="63" s="1"/>
  <c r="G338" i="63" s="1"/>
  <c r="G339" i="63" s="1"/>
  <c r="G340" i="63" s="1"/>
  <c r="G341" i="63" s="1"/>
  <c r="G342" i="63" s="1"/>
  <c r="G343" i="63" s="1"/>
  <c r="G344" i="63" s="1"/>
  <c r="G345" i="63" s="1"/>
  <c r="G346" i="63" s="1"/>
  <c r="G347" i="63" s="1"/>
  <c r="G348" i="63" s="1"/>
  <c r="G349" i="63" s="1"/>
  <c r="G350" i="63" s="1"/>
  <c r="G351" i="63" s="1"/>
  <c r="G352" i="63" s="1"/>
  <c r="G353" i="63" s="1"/>
  <c r="G354" i="63" s="1"/>
  <c r="G355" i="63" s="1"/>
  <c r="G356" i="63" s="1"/>
  <c r="G357" i="63" s="1"/>
  <c r="G358" i="63" s="1"/>
  <c r="G359" i="63" s="1"/>
  <c r="G360" i="63" s="1"/>
  <c r="G361" i="63" s="1"/>
  <c r="G362" i="63" s="1"/>
  <c r="G363" i="63" s="1"/>
  <c r="G364" i="63" s="1"/>
  <c r="G365" i="63" s="1"/>
  <c r="G366" i="63" s="1"/>
  <c r="G367" i="63" s="1"/>
  <c r="G368" i="63" s="1"/>
  <c r="G369" i="63" s="1"/>
  <c r="G370" i="63" s="1"/>
  <c r="G371" i="63" s="1"/>
  <c r="G372" i="63" s="1"/>
  <c r="G373" i="63" s="1"/>
  <c r="G374" i="63" s="1"/>
  <c r="G375" i="63" s="1"/>
  <c r="G376" i="63" s="1"/>
  <c r="G377" i="63" s="1"/>
  <c r="G378" i="63" s="1"/>
  <c r="G379" i="63" s="1"/>
  <c r="G380" i="63" s="1"/>
  <c r="G381" i="63" s="1"/>
  <c r="G382" i="63" s="1"/>
  <c r="G383" i="63" s="1"/>
  <c r="G384" i="63" s="1"/>
  <c r="G385" i="63" s="1"/>
  <c r="G386" i="63" s="1"/>
  <c r="G387" i="63" s="1"/>
  <c r="G388" i="63" s="1"/>
  <c r="G389" i="63" s="1"/>
  <c r="G390" i="63" s="1"/>
  <c r="G391" i="63" s="1"/>
  <c r="G392" i="63" s="1"/>
  <c r="G393" i="63" s="1"/>
  <c r="G394" i="63" s="1"/>
  <c r="G395" i="63" s="1"/>
  <c r="G396" i="63" s="1"/>
  <c r="G397" i="63" s="1"/>
  <c r="G398" i="63" s="1"/>
  <c r="G399" i="63" s="1"/>
  <c r="G400" i="63" s="1"/>
  <c r="G401" i="63" s="1"/>
  <c r="G402" i="63" s="1"/>
  <c r="G403" i="63" s="1"/>
  <c r="G404" i="63" s="1"/>
  <c r="G405" i="63" s="1"/>
  <c r="G406" i="63" s="1"/>
  <c r="G407" i="63" s="1"/>
  <c r="G408" i="63" s="1"/>
  <c r="G409" i="63" s="1"/>
  <c r="G410" i="63" s="1"/>
  <c r="G411" i="63" s="1"/>
  <c r="G412" i="63" s="1"/>
  <c r="G413" i="63" s="1"/>
  <c r="G414" i="63" s="1"/>
  <c r="G415" i="63" s="1"/>
  <c r="G416" i="63" s="1"/>
  <c r="G417" i="63" s="1"/>
  <c r="G418" i="63" s="1"/>
  <c r="G419" i="63" s="1"/>
  <c r="G420" i="63" s="1"/>
  <c r="G421" i="63" s="1"/>
  <c r="G422" i="63" s="1"/>
  <c r="G423" i="63" s="1"/>
  <c r="G424" i="63" s="1"/>
  <c r="G425" i="63" s="1"/>
  <c r="G426" i="63" s="1"/>
  <c r="G427" i="63" s="1"/>
  <c r="G428" i="63" s="1"/>
  <c r="G429" i="63" s="1"/>
  <c r="G430" i="63" s="1"/>
  <c r="G431" i="63" s="1"/>
  <c r="G432" i="63" s="1"/>
  <c r="G433" i="63" s="1"/>
  <c r="G434" i="63" s="1"/>
  <c r="G435" i="63" s="1"/>
  <c r="G436" i="63" s="1"/>
  <c r="G437" i="63" s="1"/>
  <c r="G438" i="63" s="1"/>
  <c r="G439" i="63" s="1"/>
  <c r="G440" i="63" s="1"/>
  <c r="G441" i="63" s="1"/>
  <c r="G442" i="63" s="1"/>
  <c r="G443" i="63" s="1"/>
  <c r="G444" i="63" s="1"/>
  <c r="G445" i="63" s="1"/>
  <c r="G446" i="63" s="1"/>
  <c r="G447" i="63" s="1"/>
  <c r="G448" i="63" s="1"/>
  <c r="G449" i="63" s="1"/>
  <c r="G450" i="63" s="1"/>
  <c r="G451" i="63" s="1"/>
  <c r="G452" i="63" s="1"/>
  <c r="G453" i="63" s="1"/>
  <c r="G454" i="63" s="1"/>
  <c r="G455" i="63" s="1"/>
  <c r="G456" i="63" s="1"/>
  <c r="G457" i="63" s="1"/>
  <c r="G458" i="63" s="1"/>
  <c r="G459" i="63" s="1"/>
  <c r="G460" i="63" s="1"/>
  <c r="G461" i="63" s="1"/>
  <c r="G462" i="63" s="1"/>
  <c r="G463" i="63" s="1"/>
  <c r="G464" i="63" s="1"/>
  <c r="G465" i="63" s="1"/>
  <c r="G466" i="63" s="1"/>
  <c r="G467" i="63" s="1"/>
  <c r="G468" i="63" s="1"/>
  <c r="G469" i="63" s="1"/>
  <c r="G470" i="63" s="1"/>
  <c r="G471" i="63" s="1"/>
  <c r="G472" i="63" s="1"/>
  <c r="G473" i="63" s="1"/>
  <c r="G474" i="63" s="1"/>
  <c r="G475" i="63" s="1"/>
  <c r="G476" i="63" s="1"/>
  <c r="G477" i="63" s="1"/>
  <c r="G478" i="63" s="1"/>
  <c r="G479" i="63" s="1"/>
  <c r="G480" i="63" s="1"/>
  <c r="G481" i="63" s="1"/>
  <c r="G482" i="63" s="1"/>
  <c r="G483" i="63" s="1"/>
  <c r="G484" i="63" s="1"/>
  <c r="G485" i="63" s="1"/>
  <c r="G486" i="63" s="1"/>
  <c r="G487" i="63" s="1"/>
  <c r="G488" i="63" s="1"/>
  <c r="G489" i="63" s="1"/>
  <c r="G490" i="63" s="1"/>
  <c r="G491" i="63" s="1"/>
  <c r="G492" i="63" s="1"/>
  <c r="G493" i="63" s="1"/>
  <c r="G494" i="63" s="1"/>
  <c r="G495" i="63" s="1"/>
  <c r="G496" i="63" s="1"/>
  <c r="G497" i="63" s="1"/>
  <c r="G498" i="63" s="1"/>
  <c r="G499" i="63" s="1"/>
  <c r="G500" i="63" s="1"/>
  <c r="G501" i="63" s="1"/>
  <c r="G502" i="63" s="1"/>
  <c r="G393" i="92"/>
  <c r="G394" i="92" s="1"/>
  <c r="G395" i="92" s="1"/>
  <c r="G396" i="92" s="1"/>
  <c r="G397" i="92" s="1"/>
  <c r="G441" i="73"/>
  <c r="G442" i="73" s="1"/>
  <c r="G443" i="73" s="1"/>
  <c r="G444" i="73" s="1"/>
  <c r="G445" i="73" s="1"/>
  <c r="G446" i="73" s="1"/>
  <c r="G447" i="73" s="1"/>
  <c r="G448" i="73" s="1"/>
  <c r="G449" i="73" s="1"/>
  <c r="G450" i="73" s="1"/>
  <c r="G435" i="91"/>
  <c r="G436" i="91" s="1"/>
  <c r="G368" i="90"/>
  <c r="G369" i="90" s="1"/>
  <c r="G370" i="90" s="1"/>
  <c r="G371" i="90" s="1"/>
  <c r="G372" i="90" s="1"/>
  <c r="G373" i="90" s="1"/>
  <c r="G374" i="90" s="1"/>
  <c r="G375" i="90" s="1"/>
  <c r="G494" i="69"/>
  <c r="G495" i="69" s="1"/>
  <c r="G496" i="69" s="1"/>
  <c r="G497" i="69" s="1"/>
  <c r="G498" i="69" s="1"/>
  <c r="G499" i="69" s="1"/>
  <c r="G500" i="69" s="1"/>
  <c r="G501" i="69" s="1"/>
  <c r="G502" i="69" s="1"/>
  <c r="G503" i="69" s="1"/>
  <c r="G504" i="69" s="1"/>
  <c r="G505" i="69" s="1"/>
  <c r="G506" i="69" s="1"/>
  <c r="G507" i="69" s="1"/>
  <c r="G508" i="69" s="1"/>
  <c r="G509" i="69" s="1"/>
  <c r="G510" i="69" s="1"/>
  <c r="G511" i="69" s="1"/>
  <c r="G512" i="69" s="1"/>
  <c r="G513" i="69" s="1"/>
  <c r="G514" i="69" s="1"/>
  <c r="G515" i="69" s="1"/>
  <c r="G516" i="69" s="1"/>
  <c r="G517" i="69" s="1"/>
  <c r="G518" i="69" s="1"/>
  <c r="G519" i="69" s="1"/>
  <c r="G520" i="69" s="1"/>
  <c r="G607" i="20"/>
  <c r="G608" i="20" s="1"/>
  <c r="G609" i="20" s="1"/>
  <c r="G610" i="20" s="1"/>
  <c r="G611" i="20" s="1"/>
  <c r="G612" i="20" s="1"/>
  <c r="G613" i="20" s="1"/>
  <c r="G313" i="75"/>
  <c r="G314" i="75" s="1"/>
  <c r="G315" i="75" s="1"/>
  <c r="G316" i="75" s="1"/>
  <c r="G424" i="64"/>
  <c r="G425" i="64" s="1"/>
  <c r="G426" i="64" s="1"/>
  <c r="G427" i="64" s="1"/>
  <c r="G428" i="64" s="1"/>
  <c r="G429" i="64" s="1"/>
  <c r="G430" i="64" s="1"/>
  <c r="G431" i="64" s="1"/>
  <c r="G432" i="64" s="1"/>
  <c r="G433" i="64" s="1"/>
  <c r="G434" i="64" s="1"/>
  <c r="G435" i="64" s="1"/>
  <c r="G436" i="64" s="1"/>
  <c r="G437" i="64" s="1"/>
  <c r="G438" i="64" s="1"/>
  <c r="G439" i="64" s="1"/>
  <c r="G440" i="64" s="1"/>
  <c r="G441" i="64" s="1"/>
  <c r="G442" i="64" s="1"/>
  <c r="G443" i="64" s="1"/>
  <c r="G444" i="64" s="1"/>
  <c r="G445" i="64" s="1"/>
  <c r="G446" i="64" s="1"/>
  <c r="G385" i="61"/>
  <c r="G386" i="61" s="1"/>
  <c r="G387" i="61" s="1"/>
  <c r="G388" i="61" s="1"/>
  <c r="G389" i="61" s="1"/>
  <c r="G390" i="61" s="1"/>
  <c r="G391" i="61" s="1"/>
  <c r="G392" i="61" s="1"/>
  <c r="G393" i="61" s="1"/>
  <c r="G394" i="61" s="1"/>
  <c r="G395" i="61" s="1"/>
  <c r="G396" i="61" s="1"/>
  <c r="G397" i="61" s="1"/>
  <c r="G398" i="61" s="1"/>
  <c r="G399" i="61" s="1"/>
  <c r="G400" i="61" s="1"/>
  <c r="G401" i="61" s="1"/>
  <c r="G402" i="61" s="1"/>
  <c r="G403" i="61" s="1"/>
  <c r="G247" i="59"/>
  <c r="G248" i="59" s="1"/>
  <c r="G249" i="59" s="1"/>
  <c r="G250" i="59" s="1"/>
  <c r="G251" i="59" s="1"/>
  <c r="G252" i="59" s="1"/>
  <c r="G253" i="59" s="1"/>
  <c r="G249" i="66"/>
  <c r="G250" i="66" s="1"/>
  <c r="G251" i="66" s="1"/>
  <c r="G252" i="66" s="1"/>
  <c r="G253" i="66" s="1"/>
  <c r="G254" i="66" s="1"/>
  <c r="G255" i="66" s="1"/>
  <c r="G256" i="66" s="1"/>
  <c r="G257" i="66" s="1"/>
  <c r="G258" i="66" s="1"/>
  <c r="G7" i="31"/>
  <c r="G8" i="31" s="1"/>
  <c r="G9" i="31" s="1"/>
  <c r="G10" i="31" s="1"/>
  <c r="G11" i="31" s="1"/>
  <c r="G12" i="31" s="1"/>
  <c r="G13" i="31" s="1"/>
  <c r="G14" i="31" s="1"/>
  <c r="G15" i="31" s="1"/>
  <c r="G16" i="31" s="1"/>
  <c r="G17" i="31" s="1"/>
  <c r="G18" i="31" s="1"/>
  <c r="G19" i="31" s="1"/>
  <c r="G20" i="31" s="1"/>
  <c r="G21" i="31" s="1"/>
  <c r="G22" i="31" s="1"/>
  <c r="G23" i="31" s="1"/>
  <c r="G24" i="31" s="1"/>
  <c r="G25" i="31" s="1"/>
  <c r="G26" i="31" s="1"/>
  <c r="G27" i="31" s="1"/>
  <c r="G28" i="31" s="1"/>
  <c r="G29" i="31" s="1"/>
  <c r="G30" i="31" s="1"/>
  <c r="G31" i="31" s="1"/>
  <c r="G32" i="31" s="1"/>
  <c r="G33" i="31" s="1"/>
  <c r="G34" i="31" s="1"/>
  <c r="G35" i="31" s="1"/>
  <c r="G36" i="31" s="1"/>
  <c r="G37" i="31" s="1"/>
  <c r="G38" i="31" s="1"/>
  <c r="G39" i="31" s="1"/>
  <c r="G40" i="31" s="1"/>
  <c r="G41" i="31" s="1"/>
  <c r="G42" i="31" s="1"/>
  <c r="G43" i="31" s="1"/>
  <c r="G44" i="31" s="1"/>
  <c r="G45" i="31" s="1"/>
  <c r="G46" i="31" s="1"/>
  <c r="G47" i="31" s="1"/>
  <c r="G48" i="31" s="1"/>
  <c r="G49" i="31" s="1"/>
  <c r="G50" i="31" s="1"/>
  <c r="G51" i="31" s="1"/>
  <c r="G52" i="31" s="1"/>
  <c r="G53" i="31" s="1"/>
  <c r="G54" i="31" s="1"/>
  <c r="G55" i="31" s="1"/>
  <c r="G56" i="31" s="1"/>
  <c r="G57" i="31" s="1"/>
  <c r="G58" i="31" s="1"/>
  <c r="G59" i="31" s="1"/>
  <c r="G60" i="31" s="1"/>
  <c r="G61" i="31" s="1"/>
  <c r="G62" i="31" s="1"/>
  <c r="G63" i="31" s="1"/>
  <c r="G64" i="31" s="1"/>
  <c r="G65" i="31" s="1"/>
  <c r="G66" i="31" s="1"/>
  <c r="G67" i="31" s="1"/>
  <c r="G68" i="31" s="1"/>
  <c r="G69" i="31" s="1"/>
  <c r="G70" i="31" s="1"/>
  <c r="G71" i="31" s="1"/>
  <c r="G72" i="31" s="1"/>
  <c r="G73" i="31" s="1"/>
  <c r="G74" i="31" s="1"/>
  <c r="G75" i="31" s="1"/>
  <c r="G76" i="31" s="1"/>
  <c r="G77" i="31" s="1"/>
  <c r="G78" i="31" s="1"/>
  <c r="G79" i="31" s="1"/>
  <c r="G80" i="31" s="1"/>
  <c r="G81" i="31" s="1"/>
  <c r="G82" i="31" s="1"/>
  <c r="G83" i="31" s="1"/>
  <c r="G84" i="31" s="1"/>
  <c r="G85" i="31" s="1"/>
  <c r="G86" i="31" s="1"/>
  <c r="G87" i="31" s="1"/>
  <c r="G88" i="31" s="1"/>
  <c r="G89" i="31" s="1"/>
  <c r="G90" i="31" s="1"/>
  <c r="G91" i="31" s="1"/>
  <c r="G92" i="31" s="1"/>
  <c r="G93" i="31" s="1"/>
  <c r="G94" i="31" s="1"/>
  <c r="G95" i="31" s="1"/>
  <c r="G96" i="31" s="1"/>
  <c r="G97" i="31" s="1"/>
  <c r="G98" i="31" s="1"/>
  <c r="G99" i="31" s="1"/>
  <c r="G100" i="31" s="1"/>
  <c r="G101" i="31" s="1"/>
  <c r="G102" i="31" s="1"/>
  <c r="G103" i="31" s="1"/>
  <c r="G104" i="31" s="1"/>
  <c r="G105" i="31" s="1"/>
  <c r="G106" i="31" s="1"/>
  <c r="G107" i="31" s="1"/>
  <c r="G108" i="31" s="1"/>
  <c r="G109" i="31" s="1"/>
  <c r="G110" i="31" s="1"/>
  <c r="G111" i="31" s="1"/>
  <c r="G112" i="31" s="1"/>
  <c r="G113" i="31" s="1"/>
  <c r="G114" i="31" s="1"/>
  <c r="G115" i="31" s="1"/>
  <c r="G116" i="31" s="1"/>
  <c r="G117" i="31" s="1"/>
  <c r="G118" i="31" s="1"/>
  <c r="G119" i="31" s="1"/>
  <c r="G120" i="31" s="1"/>
  <c r="G121" i="31" s="1"/>
  <c r="G122" i="31" s="1"/>
  <c r="G123" i="31" s="1"/>
  <c r="G124" i="31" s="1"/>
  <c r="G125" i="31" s="1"/>
  <c r="G126" i="31" s="1"/>
  <c r="G127" i="31" s="1"/>
  <c r="G128" i="31" s="1"/>
  <c r="G129" i="31" s="1"/>
  <c r="G130" i="31" s="1"/>
  <c r="G131" i="31" s="1"/>
  <c r="G132" i="31" s="1"/>
  <c r="G133" i="31" s="1"/>
  <c r="G134" i="31" s="1"/>
  <c r="G135" i="31" s="1"/>
  <c r="G136" i="31" s="1"/>
  <c r="G137" i="31" s="1"/>
  <c r="G138" i="31" s="1"/>
  <c r="G139" i="31" s="1"/>
  <c r="G140" i="31" s="1"/>
  <c r="G141" i="31" s="1"/>
  <c r="G142" i="31" s="1"/>
  <c r="G143" i="31" s="1"/>
  <c r="G144" i="31" s="1"/>
  <c r="G145" i="31" s="1"/>
  <c r="G146" i="31" s="1"/>
  <c r="G147" i="31" s="1"/>
  <c r="G148" i="31" s="1"/>
  <c r="G149" i="31" s="1"/>
  <c r="G150" i="31" s="1"/>
  <c r="G151" i="31" s="1"/>
  <c r="G152" i="31" s="1"/>
  <c r="G153" i="31" s="1"/>
  <c r="G154" i="31" s="1"/>
  <c r="G155" i="31" s="1"/>
  <c r="G156" i="31" s="1"/>
  <c r="G157" i="31" s="1"/>
  <c r="G158" i="31" s="1"/>
  <c r="G159" i="31" s="1"/>
  <c r="G160" i="31" s="1"/>
  <c r="G161" i="31" s="1"/>
  <c r="G162" i="31" s="1"/>
  <c r="G163" i="31" s="1"/>
  <c r="G164" i="31" s="1"/>
  <c r="G165" i="31" s="1"/>
  <c r="G166" i="31" s="1"/>
  <c r="E23" i="111" l="1"/>
  <c r="AH23" i="111" s="1"/>
  <c r="G503" i="63"/>
  <c r="G504" i="63" s="1"/>
  <c r="G505" i="63" s="1"/>
  <c r="G506" i="63" s="1"/>
  <c r="G507" i="63" s="1"/>
  <c r="G508" i="63" s="1"/>
  <c r="G509" i="63" s="1"/>
  <c r="G398" i="92"/>
  <c r="G399" i="92" s="1"/>
  <c r="G400" i="92" s="1"/>
  <c r="G401" i="92" s="1"/>
  <c r="G402" i="92" s="1"/>
  <c r="G403" i="92" s="1"/>
  <c r="G404" i="92" s="1"/>
  <c r="G405" i="92" s="1"/>
  <c r="G406" i="92" s="1"/>
  <c r="G407" i="92" s="1"/>
  <c r="G408" i="92" s="1"/>
  <c r="G409" i="92" s="1"/>
  <c r="G410" i="92" s="1"/>
  <c r="G411" i="92" s="1"/>
  <c r="G412" i="92" s="1"/>
  <c r="G413" i="92" s="1"/>
  <c r="G414" i="92" s="1"/>
  <c r="G451" i="73"/>
  <c r="G452" i="73" s="1"/>
  <c r="G453" i="73" s="1"/>
  <c r="G437" i="91"/>
  <c r="G376" i="90"/>
  <c r="G377" i="90" s="1"/>
  <c r="G378" i="90" s="1"/>
  <c r="G379" i="90" s="1"/>
  <c r="G380" i="90" s="1"/>
  <c r="G614" i="20"/>
  <c r="G615" i="20" s="1"/>
  <c r="G616" i="20" s="1"/>
  <c r="G617" i="20" s="1"/>
  <c r="G618" i="20" s="1"/>
  <c r="G619" i="20" s="1"/>
  <c r="G620" i="20" s="1"/>
  <c r="G621" i="20" s="1"/>
  <c r="G317" i="75"/>
  <c r="G318" i="75" s="1"/>
  <c r="G319" i="75" s="1"/>
  <c r="G320" i="75" s="1"/>
  <c r="G447" i="64"/>
  <c r="G448" i="64" s="1"/>
  <c r="G404" i="61"/>
  <c r="G405" i="61" s="1"/>
  <c r="G406" i="61" s="1"/>
  <c r="G407" i="61" s="1"/>
  <c r="G408" i="61" s="1"/>
  <c r="G409" i="61" s="1"/>
  <c r="G259" i="66"/>
  <c r="G254" i="59"/>
  <c r="G255" i="59" s="1"/>
  <c r="G256" i="59" s="1"/>
  <c r="G257" i="59" s="1"/>
  <c r="G258" i="59" s="1"/>
  <c r="G259" i="59" s="1"/>
  <c r="G260" i="59" s="1"/>
  <c r="G261" i="59" s="1"/>
  <c r="G262" i="59" s="1"/>
  <c r="G263" i="59" s="1"/>
  <c r="G264" i="59" s="1"/>
  <c r="G265" i="59" s="1"/>
  <c r="G266" i="59" s="1"/>
  <c r="G267" i="59" s="1"/>
  <c r="G167" i="31"/>
  <c r="G168" i="31" s="1"/>
  <c r="G169" i="31" s="1"/>
  <c r="G170" i="31" s="1"/>
  <c r="G171" i="31" s="1"/>
  <c r="G172" i="31" s="1"/>
  <c r="G173" i="31" s="1"/>
  <c r="G174" i="31" s="1"/>
  <c r="G175" i="31" s="1"/>
  <c r="G176" i="31" s="1"/>
  <c r="G177" i="31" s="1"/>
  <c r="G178" i="31" s="1"/>
  <c r="G179" i="31" s="1"/>
  <c r="G180" i="31" s="1"/>
  <c r="G181" i="31" s="1"/>
  <c r="G182" i="31" s="1"/>
  <c r="G183" i="31" s="1"/>
  <c r="G184" i="31" s="1"/>
  <c r="G185" i="31" s="1"/>
  <c r="G186" i="31" s="1"/>
  <c r="G187" i="31" s="1"/>
  <c r="G188" i="31" s="1"/>
  <c r="G415" i="92" l="1"/>
  <c r="G416" i="92" s="1"/>
  <c r="G417" i="92" s="1"/>
  <c r="G418" i="92" s="1"/>
  <c r="G419" i="92" s="1"/>
  <c r="G420" i="92" s="1"/>
  <c r="G421" i="92" s="1"/>
  <c r="G422" i="92" s="1"/>
  <c r="G423" i="92" s="1"/>
  <c r="G424" i="92" s="1"/>
  <c r="G425" i="92" s="1"/>
  <c r="G426" i="92" s="1"/>
  <c r="G427" i="92" s="1"/>
  <c r="G454" i="73"/>
  <c r="G455" i="73" s="1"/>
  <c r="G456" i="73" s="1"/>
  <c r="G457" i="73" s="1"/>
  <c r="G458" i="73" s="1"/>
  <c r="G459" i="73" s="1"/>
  <c r="G438" i="91"/>
  <c r="G439" i="91" s="1"/>
  <c r="G440" i="91" s="1"/>
  <c r="G441" i="91" s="1"/>
  <c r="G442" i="91" s="1"/>
  <c r="G443" i="91" s="1"/>
  <c r="G444" i="91" s="1"/>
  <c r="G445" i="91" s="1"/>
  <c r="G446" i="91" s="1"/>
  <c r="G447" i="91" s="1"/>
  <c r="G448" i="91" s="1"/>
  <c r="G449" i="91" s="1"/>
  <c r="G450" i="91" s="1"/>
  <c r="G451" i="91" s="1"/>
  <c r="G452" i="91" s="1"/>
  <c r="G453" i="91" s="1"/>
  <c r="G454" i="91" s="1"/>
  <c r="G455" i="91" s="1"/>
  <c r="G456" i="91" s="1"/>
  <c r="G457" i="91" s="1"/>
  <c r="G458" i="91" s="1"/>
  <c r="G459" i="91" s="1"/>
  <c r="G460" i="91" s="1"/>
  <c r="G461" i="91" s="1"/>
  <c r="G462" i="91" s="1"/>
  <c r="G463" i="91" s="1"/>
  <c r="G464" i="91" s="1"/>
  <c r="G465" i="91" s="1"/>
  <c r="G466" i="91" s="1"/>
  <c r="G467" i="91" s="1"/>
  <c r="G468" i="91" s="1"/>
  <c r="G469" i="91" s="1"/>
  <c r="G470" i="91" s="1"/>
  <c r="G471" i="91" s="1"/>
  <c r="G472" i="91" s="1"/>
  <c r="G473" i="91" s="1"/>
  <c r="G474" i="91" s="1"/>
  <c r="G475" i="91" s="1"/>
  <c r="G476" i="91" s="1"/>
  <c r="G477" i="91" s="1"/>
  <c r="G478" i="91" s="1"/>
  <c r="G479" i="91" s="1"/>
  <c r="G480" i="91" s="1"/>
  <c r="G481" i="91" s="1"/>
  <c r="G482" i="91" s="1"/>
  <c r="G483" i="91" s="1"/>
  <c r="G484" i="91" s="1"/>
  <c r="G381" i="90"/>
  <c r="G382" i="90" s="1"/>
  <c r="G383" i="90" s="1"/>
  <c r="G384" i="90" s="1"/>
  <c r="G385" i="90" s="1"/>
  <c r="G386" i="90" s="1"/>
  <c r="G387" i="90" s="1"/>
  <c r="G388" i="90" s="1"/>
  <c r="G389" i="90" s="1"/>
  <c r="G390" i="90" s="1"/>
  <c r="G391" i="90" s="1"/>
  <c r="G392" i="90" s="1"/>
  <c r="G393" i="90" s="1"/>
  <c r="G394" i="90" s="1"/>
  <c r="G395" i="90" s="1"/>
  <c r="G396" i="90" s="1"/>
  <c r="G397" i="90" s="1"/>
  <c r="G398" i="90" s="1"/>
  <c r="G399" i="90" s="1"/>
  <c r="G400" i="90" s="1"/>
  <c r="G401" i="90" s="1"/>
  <c r="G402" i="90" s="1"/>
  <c r="G403" i="90" s="1"/>
  <c r="G404" i="90" s="1"/>
  <c r="G405" i="90" s="1"/>
  <c r="G406" i="90" s="1"/>
  <c r="G407" i="90" s="1"/>
  <c r="G408" i="90" s="1"/>
  <c r="G409" i="90" s="1"/>
  <c r="G410" i="90" s="1"/>
  <c r="G411" i="90" s="1"/>
  <c r="G412" i="90" s="1"/>
  <c r="G521" i="69"/>
  <c r="G522" i="69" s="1"/>
  <c r="G523" i="69" s="1"/>
  <c r="G524" i="69" s="1"/>
  <c r="G525" i="69" s="1"/>
  <c r="G526" i="69" s="1"/>
  <c r="G527" i="69" s="1"/>
  <c r="G622" i="20"/>
  <c r="G623" i="20" s="1"/>
  <c r="G624" i="20" s="1"/>
  <c r="G625" i="20" s="1"/>
  <c r="G321" i="75"/>
  <c r="G322" i="75" s="1"/>
  <c r="G323" i="75" s="1"/>
  <c r="G449" i="64"/>
  <c r="G450" i="64" s="1"/>
  <c r="G451" i="64" s="1"/>
  <c r="G452" i="64" s="1"/>
  <c r="G453" i="64" s="1"/>
  <c r="G454" i="64" s="1"/>
  <c r="G455" i="64" s="1"/>
  <c r="G456" i="64" s="1"/>
  <c r="G457" i="64" s="1"/>
  <c r="G458" i="64" s="1"/>
  <c r="G459" i="64" s="1"/>
  <c r="G460" i="64" s="1"/>
  <c r="G461" i="64" s="1"/>
  <c r="G462" i="64" s="1"/>
  <c r="G463" i="64" s="1"/>
  <c r="G464" i="64" s="1"/>
  <c r="G465" i="64" s="1"/>
  <c r="G466" i="64" s="1"/>
  <c r="G467" i="64" s="1"/>
  <c r="G468" i="64" s="1"/>
  <c r="G469" i="64" s="1"/>
  <c r="G470" i="64" s="1"/>
  <c r="G471" i="64" s="1"/>
  <c r="G472" i="64" s="1"/>
  <c r="G473" i="64" s="1"/>
  <c r="G474" i="64" s="1"/>
  <c r="G475" i="64" s="1"/>
  <c r="G476" i="64" s="1"/>
  <c r="G477" i="64" s="1"/>
  <c r="G478" i="64" s="1"/>
  <c r="G479" i="64" s="1"/>
  <c r="G480" i="64" s="1"/>
  <c r="G481" i="64" s="1"/>
  <c r="G482" i="64" s="1"/>
  <c r="G483" i="64" s="1"/>
  <c r="G484" i="64" s="1"/>
  <c r="G485" i="64" s="1"/>
  <c r="G486" i="64" s="1"/>
  <c r="G487" i="64" s="1"/>
  <c r="G410" i="61"/>
  <c r="G411" i="61" s="1"/>
  <c r="G412" i="61" s="1"/>
  <c r="G413" i="61" s="1"/>
  <c r="G414" i="61" s="1"/>
  <c r="G260" i="66"/>
  <c r="G261" i="66" s="1"/>
  <c r="G262" i="66" s="1"/>
  <c r="G263" i="66" s="1"/>
  <c r="G264" i="66" s="1"/>
  <c r="G265" i="66" s="1"/>
  <c r="G268" i="59"/>
  <c r="G269" i="59" s="1"/>
  <c r="G270" i="59" s="1"/>
  <c r="G271" i="59" s="1"/>
  <c r="G272" i="59" s="1"/>
  <c r="G273" i="59" s="1"/>
  <c r="G274" i="59" s="1"/>
  <c r="G275" i="59" s="1"/>
  <c r="G276" i="59" s="1"/>
  <c r="G277" i="59" s="1"/>
  <c r="G278" i="59" s="1"/>
  <c r="G279" i="59" s="1"/>
  <c r="G280" i="59" s="1"/>
  <c r="G281" i="59" s="1"/>
  <c r="G282" i="59" s="1"/>
  <c r="G283" i="59" s="1"/>
  <c r="G284" i="59" s="1"/>
  <c r="G285" i="59" s="1"/>
  <c r="G286" i="59" s="1"/>
  <c r="G189" i="31"/>
  <c r="G190" i="31" s="1"/>
  <c r="G191" i="31" s="1"/>
  <c r="G192" i="31" s="1"/>
  <c r="G193" i="31" s="1"/>
  <c r="G194" i="31" s="1"/>
  <c r="G195" i="31" s="1"/>
  <c r="G8" i="19"/>
  <c r="G9" i="19" s="1"/>
  <c r="G10" i="19" s="1"/>
  <c r="G11" i="19" s="1"/>
  <c r="G12" i="19" s="1"/>
  <c r="G13" i="19" s="1"/>
  <c r="G14" i="19" s="1"/>
  <c r="G15" i="19" s="1"/>
  <c r="G16" i="19" s="1"/>
  <c r="G17" i="19" s="1"/>
  <c r="G18" i="19" s="1"/>
  <c r="G19" i="19" s="1"/>
  <c r="G20" i="19" s="1"/>
  <c r="G21" i="19" s="1"/>
  <c r="G22" i="19" s="1"/>
  <c r="G23" i="19" s="1"/>
  <c r="G24" i="19" s="1"/>
  <c r="G25" i="19" s="1"/>
  <c r="G26" i="19" s="1"/>
  <c r="G27" i="19" s="1"/>
  <c r="G28" i="19" s="1"/>
  <c r="G29" i="19" s="1"/>
  <c r="G30" i="19" s="1"/>
  <c r="G31" i="19" s="1"/>
  <c r="G32" i="19" s="1"/>
  <c r="G33" i="19" s="1"/>
  <c r="G34" i="19" s="1"/>
  <c r="G35" i="19" s="1"/>
  <c r="G36" i="19" s="1"/>
  <c r="G37" i="19" s="1"/>
  <c r="G38" i="19" s="1"/>
  <c r="G39" i="19" s="1"/>
  <c r="G40" i="19" s="1"/>
  <c r="G41" i="19" s="1"/>
  <c r="G42" i="19" s="1"/>
  <c r="G43" i="19" s="1"/>
  <c r="G44" i="19" s="1"/>
  <c r="G45" i="19" s="1"/>
  <c r="G46" i="19" s="1"/>
  <c r="G47" i="19" s="1"/>
  <c r="G48" i="19" s="1"/>
  <c r="G49" i="19" s="1"/>
  <c r="G50" i="19" s="1"/>
  <c r="G51" i="19" s="1"/>
  <c r="G52" i="19" s="1"/>
  <c r="G53" i="19" s="1"/>
  <c r="G54" i="19" s="1"/>
  <c r="G55" i="19" s="1"/>
  <c r="G56" i="19" s="1"/>
  <c r="G57" i="19" s="1"/>
  <c r="G58" i="19" s="1"/>
  <c r="G59" i="19" s="1"/>
  <c r="G60" i="19" s="1"/>
  <c r="G61" i="19" s="1"/>
  <c r="G62" i="19" s="1"/>
  <c r="G63" i="19" s="1"/>
  <c r="G64" i="19" s="1"/>
  <c r="G65" i="19" s="1"/>
  <c r="G66" i="19" s="1"/>
  <c r="G67" i="19" s="1"/>
  <c r="G68" i="19" s="1"/>
  <c r="G69" i="19" s="1"/>
  <c r="G70" i="19" s="1"/>
  <c r="G71" i="19" s="1"/>
  <c r="G72" i="19" s="1"/>
  <c r="G73" i="19" s="1"/>
  <c r="G74" i="19" s="1"/>
  <c r="G75" i="19" s="1"/>
  <c r="G76" i="19" s="1"/>
  <c r="G77" i="19" s="1"/>
  <c r="G78" i="19" s="1"/>
  <c r="G79" i="19" s="1"/>
  <c r="G80" i="19" s="1"/>
  <c r="G81" i="19" s="1"/>
  <c r="G82" i="19" s="1"/>
  <c r="G83" i="19" s="1"/>
  <c r="G84" i="19" s="1"/>
  <c r="G85" i="19" s="1"/>
  <c r="G86" i="19" s="1"/>
  <c r="G87" i="19" s="1"/>
  <c r="G88" i="19" s="1"/>
  <c r="G89" i="19" s="1"/>
  <c r="G90" i="19" s="1"/>
  <c r="G91" i="19" s="1"/>
  <c r="G92" i="19" s="1"/>
  <c r="G93" i="19" s="1"/>
  <c r="G94" i="19" s="1"/>
  <c r="G95" i="19" s="1"/>
  <c r="G96" i="19" s="1"/>
  <c r="G97" i="19" s="1"/>
  <c r="G98" i="19" s="1"/>
  <c r="G99" i="19" s="1"/>
  <c r="G100" i="19" s="1"/>
  <c r="G101" i="19" s="1"/>
  <c r="G102" i="19" s="1"/>
  <c r="G103" i="19" s="1"/>
  <c r="G104" i="19" s="1"/>
  <c r="G105" i="19" s="1"/>
  <c r="G106" i="19" s="1"/>
  <c r="G107" i="19" s="1"/>
  <c r="G108" i="19" s="1"/>
  <c r="G109" i="19" s="1"/>
  <c r="G110" i="19" s="1"/>
  <c r="G111" i="19" s="1"/>
  <c r="G112" i="19" s="1"/>
  <c r="G113" i="19" s="1"/>
  <c r="G114" i="19" s="1"/>
  <c r="G115" i="19" s="1"/>
  <c r="G116" i="19" s="1"/>
  <c r="G117" i="19" s="1"/>
  <c r="G118" i="19" s="1"/>
  <c r="G119" i="19" s="1"/>
  <c r="G120" i="19" s="1"/>
  <c r="G121" i="19" s="1"/>
  <c r="G122" i="19" s="1"/>
  <c r="G123" i="19" s="1"/>
  <c r="G124" i="19" s="1"/>
  <c r="G125" i="19" s="1"/>
  <c r="G126" i="19" s="1"/>
  <c r="G127" i="19" s="1"/>
  <c r="G128" i="19" s="1"/>
  <c r="G129" i="19" s="1"/>
  <c r="G130" i="19" s="1"/>
  <c r="G131" i="19" s="1"/>
  <c r="G132" i="19" s="1"/>
  <c r="G133" i="19" s="1"/>
  <c r="G134" i="19" s="1"/>
  <c r="G135" i="19" s="1"/>
  <c r="G136" i="19" s="1"/>
  <c r="G137" i="19" s="1"/>
  <c r="G138" i="19" s="1"/>
  <c r="G139" i="19" s="1"/>
  <c r="G140" i="19" s="1"/>
  <c r="G141" i="19" s="1"/>
  <c r="G142" i="19" s="1"/>
  <c r="G143" i="19" s="1"/>
  <c r="G144" i="19" s="1"/>
  <c r="G145" i="19" s="1"/>
  <c r="G146" i="19" s="1"/>
  <c r="G147" i="19" s="1"/>
  <c r="G148" i="19" s="1"/>
  <c r="G149" i="19" s="1"/>
  <c r="G150" i="19" s="1"/>
  <c r="G151" i="19" s="1"/>
  <c r="G152" i="19" s="1"/>
  <c r="G153" i="19" s="1"/>
  <c r="G154" i="19" s="1"/>
  <c r="G155" i="19" s="1"/>
  <c r="G156" i="19" s="1"/>
  <c r="G157" i="19" s="1"/>
  <c r="G158" i="19" s="1"/>
  <c r="G159" i="19" s="1"/>
  <c r="G160" i="19" s="1"/>
  <c r="G161" i="19" s="1"/>
  <c r="G162" i="19" s="1"/>
  <c r="G163" i="19" s="1"/>
  <c r="G164" i="19" s="1"/>
  <c r="G165" i="19" s="1"/>
  <c r="G166" i="19" s="1"/>
  <c r="G167" i="19" s="1"/>
  <c r="G168" i="19" s="1"/>
  <c r="G169" i="19" s="1"/>
  <c r="G170" i="19" s="1"/>
  <c r="G171" i="19" s="1"/>
  <c r="G172" i="19" s="1"/>
  <c r="G173" i="19" s="1"/>
  <c r="G174" i="19" s="1"/>
  <c r="G175" i="19" s="1"/>
  <c r="G176" i="19" s="1"/>
  <c r="G177" i="19" s="1"/>
  <c r="G178" i="19" s="1"/>
  <c r="G179" i="19" s="1"/>
  <c r="G180" i="19" s="1"/>
  <c r="G181" i="19" s="1"/>
  <c r="G182" i="19" s="1"/>
  <c r="G183" i="19" s="1"/>
  <c r="G184" i="19" s="1"/>
  <c r="G185" i="19" s="1"/>
  <c r="G186" i="19" s="1"/>
  <c r="G187" i="19" s="1"/>
  <c r="G188" i="19" s="1"/>
  <c r="G189" i="19" s="1"/>
  <c r="G190" i="19" s="1"/>
  <c r="G191" i="19" s="1"/>
  <c r="G192" i="19" s="1"/>
  <c r="G193" i="19" s="1"/>
  <c r="G194" i="19" s="1"/>
  <c r="G195" i="19" s="1"/>
  <c r="G196" i="19" s="1"/>
  <c r="G197" i="19" s="1"/>
  <c r="G198" i="19" s="1"/>
  <c r="G199" i="19" s="1"/>
  <c r="G200" i="19" s="1"/>
  <c r="G201" i="19" s="1"/>
  <c r="G202" i="19" s="1"/>
  <c r="G203" i="19" s="1"/>
  <c r="G204" i="19" s="1"/>
  <c r="G205" i="19" s="1"/>
  <c r="G206" i="19" s="1"/>
  <c r="G207" i="19" s="1"/>
  <c r="G208" i="19" s="1"/>
  <c r="G209" i="19" s="1"/>
  <c r="G210" i="19" s="1"/>
  <c r="G211" i="19" s="1"/>
  <c r="G212" i="19" s="1"/>
  <c r="G213" i="19" s="1"/>
  <c r="G214" i="19" s="1"/>
  <c r="G215" i="19" s="1"/>
  <c r="G216" i="19" s="1"/>
  <c r="G217" i="19" s="1"/>
  <c r="G218" i="19" s="1"/>
  <c r="G219" i="19" s="1"/>
  <c r="G220" i="19" s="1"/>
  <c r="G221" i="19" s="1"/>
  <c r="G222" i="19" s="1"/>
  <c r="G223" i="19" s="1"/>
  <c r="G224" i="19" s="1"/>
  <c r="G225" i="19" s="1"/>
  <c r="G226" i="19" s="1"/>
  <c r="G227" i="19" s="1"/>
  <c r="G228" i="19" s="1"/>
  <c r="G229" i="19" s="1"/>
  <c r="G230" i="19" s="1"/>
  <c r="G231" i="19" s="1"/>
  <c r="G232" i="19" s="1"/>
  <c r="G233" i="19" s="1"/>
  <c r="G234" i="19" s="1"/>
  <c r="G235" i="19" s="1"/>
  <c r="G236" i="19" s="1"/>
  <c r="G237" i="19" s="1"/>
  <c r="G238" i="19" s="1"/>
  <c r="G239" i="19" s="1"/>
  <c r="G240" i="19" s="1"/>
  <c r="G241" i="19" s="1"/>
  <c r="G242" i="19" s="1"/>
  <c r="G243" i="19" s="1"/>
  <c r="G244" i="19" s="1"/>
  <c r="G245" i="19" s="1"/>
  <c r="G246" i="19" s="1"/>
  <c r="G247" i="19" s="1"/>
  <c r="G248" i="19" s="1"/>
  <c r="G249" i="19" s="1"/>
  <c r="G250" i="19" s="1"/>
  <c r="G251" i="19" s="1"/>
  <c r="G252" i="19" s="1"/>
  <c r="G253" i="19" s="1"/>
  <c r="G254" i="19" s="1"/>
  <c r="G255" i="19" s="1"/>
  <c r="G256" i="19" s="1"/>
  <c r="G257" i="19" s="1"/>
  <c r="G258" i="19" s="1"/>
  <c r="G259" i="19" s="1"/>
  <c r="G260" i="19" s="1"/>
  <c r="G261" i="19" s="1"/>
  <c r="G262" i="19" s="1"/>
  <c r="G263" i="19" s="1"/>
  <c r="G264" i="19" s="1"/>
  <c r="G265" i="19" s="1"/>
  <c r="G266" i="19" s="1"/>
  <c r="G267" i="19" s="1"/>
  <c r="G268" i="19" s="1"/>
  <c r="G269" i="19" s="1"/>
  <c r="G270" i="19" s="1"/>
  <c r="G271" i="19" s="1"/>
  <c r="G272" i="19" s="1"/>
  <c r="G273" i="19" s="1"/>
  <c r="G274" i="19" s="1"/>
  <c r="G275" i="19" s="1"/>
  <c r="G276" i="19" s="1"/>
  <c r="G277" i="19" s="1"/>
  <c r="G278" i="19" s="1"/>
  <c r="G279" i="19" s="1"/>
  <c r="G428" i="92" l="1"/>
  <c r="G429" i="92" s="1"/>
  <c r="G430" i="92" s="1"/>
  <c r="G431" i="92" s="1"/>
  <c r="G432" i="92" s="1"/>
  <c r="G433" i="92" s="1"/>
  <c r="G434" i="92" s="1"/>
  <c r="G435" i="92" s="1"/>
  <c r="G436" i="92" s="1"/>
  <c r="G437" i="92" s="1"/>
  <c r="G438" i="92" s="1"/>
  <c r="G439" i="92" s="1"/>
  <c r="G440" i="92" s="1"/>
  <c r="G441" i="92" s="1"/>
  <c r="G442" i="92" s="1"/>
  <c r="G485" i="91"/>
  <c r="G486" i="91" s="1"/>
  <c r="G487" i="91" s="1"/>
  <c r="G460" i="73"/>
  <c r="G461" i="73" s="1"/>
  <c r="G462" i="73" s="1"/>
  <c r="G463" i="73" s="1"/>
  <c r="G464" i="73" s="1"/>
  <c r="G465" i="73" s="1"/>
  <c r="G466" i="73" s="1"/>
  <c r="G467" i="73" s="1"/>
  <c r="G468" i="73" s="1"/>
  <c r="G469" i="73" s="1"/>
  <c r="G470" i="73" s="1"/>
  <c r="G471" i="73" s="1"/>
  <c r="G472" i="73" s="1"/>
  <c r="G473" i="73" s="1"/>
  <c r="G474" i="73" s="1"/>
  <c r="G475" i="73" s="1"/>
  <c r="G476" i="73" s="1"/>
  <c r="G477" i="73" s="1"/>
  <c r="G478" i="73" s="1"/>
  <c r="G479" i="73" s="1"/>
  <c r="G480" i="73" s="1"/>
  <c r="G481" i="73" s="1"/>
  <c r="G482" i="73" s="1"/>
  <c r="G483" i="73" s="1"/>
  <c r="G484" i="73" s="1"/>
  <c r="G485" i="73" s="1"/>
  <c r="G486" i="73" s="1"/>
  <c r="G487" i="73" s="1"/>
  <c r="G488" i="73" s="1"/>
  <c r="G489" i="73" s="1"/>
  <c r="G490" i="73" s="1"/>
  <c r="G491" i="73" s="1"/>
  <c r="G492" i="73" s="1"/>
  <c r="G493" i="73" s="1"/>
  <c r="G494" i="73" s="1"/>
  <c r="G495" i="73" s="1"/>
  <c r="G496" i="73" s="1"/>
  <c r="G497" i="73" s="1"/>
  <c r="G498" i="73" s="1"/>
  <c r="G499" i="73" s="1"/>
  <c r="G500" i="73" s="1"/>
  <c r="G501" i="73" s="1"/>
  <c r="G502" i="73" s="1"/>
  <c r="G503" i="73" s="1"/>
  <c r="G504" i="73" s="1"/>
  <c r="G505" i="73" s="1"/>
  <c r="G506" i="73" s="1"/>
  <c r="G507" i="73" s="1"/>
  <c r="G508" i="73" s="1"/>
  <c r="G509" i="73" s="1"/>
  <c r="G510" i="73" s="1"/>
  <c r="G511" i="73" s="1"/>
  <c r="G528" i="69"/>
  <c r="G529" i="69" s="1"/>
  <c r="G530" i="69" s="1"/>
  <c r="G531" i="69" s="1"/>
  <c r="G532" i="69" s="1"/>
  <c r="G533" i="69" s="1"/>
  <c r="G534" i="69" s="1"/>
  <c r="G535" i="69" s="1"/>
  <c r="G536" i="69" s="1"/>
  <c r="G537" i="69" s="1"/>
  <c r="G538" i="69" s="1"/>
  <c r="G488" i="64"/>
  <c r="G489" i="64" s="1"/>
  <c r="G626" i="20"/>
  <c r="G627" i="20" s="1"/>
  <c r="G628" i="20" s="1"/>
  <c r="G629" i="20" s="1"/>
  <c r="G630" i="20" s="1"/>
  <c r="G631" i="20" s="1"/>
  <c r="G324" i="75"/>
  <c r="G325" i="75" s="1"/>
  <c r="G326" i="75" s="1"/>
  <c r="G327" i="75" s="1"/>
  <c r="G328" i="75" s="1"/>
  <c r="G329" i="75" s="1"/>
  <c r="G330" i="75" s="1"/>
  <c r="G331" i="75" s="1"/>
  <c r="G332" i="75" s="1"/>
  <c r="G333" i="75" s="1"/>
  <c r="G334" i="75" s="1"/>
  <c r="G335" i="75" s="1"/>
  <c r="G336" i="75" s="1"/>
  <c r="G337" i="75" s="1"/>
  <c r="G338" i="75" s="1"/>
  <c r="G339" i="75" s="1"/>
  <c r="G340" i="75" s="1"/>
  <c r="G341" i="75" s="1"/>
  <c r="G342" i="75" s="1"/>
  <c r="G343" i="75" s="1"/>
  <c r="G344" i="75" s="1"/>
  <c r="G345" i="75" s="1"/>
  <c r="G346" i="75" s="1"/>
  <c r="G347" i="75" s="1"/>
  <c r="G348" i="75" s="1"/>
  <c r="G415" i="61"/>
  <c r="G416" i="61" s="1"/>
  <c r="G417" i="61" s="1"/>
  <c r="G418" i="61" s="1"/>
  <c r="G419" i="61" s="1"/>
  <c r="G420" i="61" s="1"/>
  <c r="G421" i="61" s="1"/>
  <c r="G422" i="61" s="1"/>
  <c r="G423" i="61" s="1"/>
  <c r="G424" i="61" s="1"/>
  <c r="G425" i="61" s="1"/>
  <c r="G426" i="61" s="1"/>
  <c r="G427" i="61" s="1"/>
  <c r="G428" i="61" s="1"/>
  <c r="G429" i="61" s="1"/>
  <c r="G430" i="61" s="1"/>
  <c r="G431" i="61" s="1"/>
  <c r="G432" i="61" s="1"/>
  <c r="G433" i="61" s="1"/>
  <c r="G434" i="61" s="1"/>
  <c r="G435" i="61" s="1"/>
  <c r="G266" i="66"/>
  <c r="G267" i="66" s="1"/>
  <c r="G268" i="66" s="1"/>
  <c r="G269" i="66" s="1"/>
  <c r="G270" i="66" s="1"/>
  <c r="G271" i="66" s="1"/>
  <c r="G272" i="66" s="1"/>
  <c r="G273" i="66" s="1"/>
  <c r="G274" i="66" s="1"/>
  <c r="G275" i="66" s="1"/>
  <c r="G276" i="66" s="1"/>
  <c r="G277" i="66" s="1"/>
  <c r="G278" i="66" s="1"/>
  <c r="G279" i="66" s="1"/>
  <c r="G280" i="66" s="1"/>
  <c r="G281" i="66" s="1"/>
  <c r="G282" i="66" s="1"/>
  <c r="G283" i="66" s="1"/>
  <c r="G284" i="66" s="1"/>
  <c r="G285" i="66" s="1"/>
  <c r="G286" i="66" s="1"/>
  <c r="G287" i="66" s="1"/>
  <c r="G288" i="66" s="1"/>
  <c r="G289" i="66" s="1"/>
  <c r="G290" i="66" s="1"/>
  <c r="G291" i="66" s="1"/>
  <c r="G292" i="66" s="1"/>
  <c r="G293" i="66" s="1"/>
  <c r="G294" i="66" s="1"/>
  <c r="G295" i="66" s="1"/>
  <c r="G296" i="66" s="1"/>
  <c r="G297" i="66" s="1"/>
  <c r="G298" i="66" s="1"/>
  <c r="G299" i="66" s="1"/>
  <c r="G300" i="66" s="1"/>
  <c r="G301" i="66" s="1"/>
  <c r="G302" i="66" s="1"/>
  <c r="G303" i="66" s="1"/>
  <c r="G304" i="66" s="1"/>
  <c r="G305" i="66" s="1"/>
  <c r="G306" i="66" s="1"/>
  <c r="G307" i="66" s="1"/>
  <c r="G308" i="66" s="1"/>
  <c r="G309" i="66" s="1"/>
  <c r="G310" i="66" s="1"/>
  <c r="G311" i="66" s="1"/>
  <c r="G312" i="66" s="1"/>
  <c r="G313" i="66" s="1"/>
  <c r="G314" i="66" s="1"/>
  <c r="G315" i="66" s="1"/>
  <c r="G316" i="66" s="1"/>
  <c r="G317" i="66" s="1"/>
  <c r="G318" i="66" s="1"/>
  <c r="G319" i="66" s="1"/>
  <c r="G320" i="66" s="1"/>
  <c r="G321" i="66" s="1"/>
  <c r="G322" i="66" s="1"/>
  <c r="G323" i="66" s="1"/>
  <c r="G324" i="66" s="1"/>
  <c r="G325" i="66" s="1"/>
  <c r="G326" i="66" s="1"/>
  <c r="G327" i="66" s="1"/>
  <c r="G328" i="66" s="1"/>
  <c r="G329" i="66" s="1"/>
  <c r="G330" i="66" s="1"/>
  <c r="G331" i="66" s="1"/>
  <c r="G332" i="66" s="1"/>
  <c r="G333" i="66" s="1"/>
  <c r="G334" i="66" s="1"/>
  <c r="G335" i="66" s="1"/>
  <c r="G336" i="66" s="1"/>
  <c r="G337" i="66" s="1"/>
  <c r="G338" i="66" s="1"/>
  <c r="G339" i="66" s="1"/>
  <c r="G340" i="66" s="1"/>
  <c r="G341" i="66" s="1"/>
  <c r="G342" i="66" s="1"/>
  <c r="G343" i="66" s="1"/>
  <c r="G344" i="66" s="1"/>
  <c r="G345" i="66" s="1"/>
  <c r="G287" i="59"/>
  <c r="G288" i="59" s="1"/>
  <c r="G289" i="59" s="1"/>
  <c r="G290" i="59" s="1"/>
  <c r="G291" i="59" s="1"/>
  <c r="G292" i="59" s="1"/>
  <c r="G293" i="59" s="1"/>
  <c r="G280" i="19"/>
  <c r="G281" i="19" s="1"/>
  <c r="G282" i="19" s="1"/>
  <c r="G283" i="19" s="1"/>
  <c r="G284" i="19" s="1"/>
  <c r="G285" i="19" s="1"/>
  <c r="G286" i="19" s="1"/>
  <c r="G287" i="19" s="1"/>
  <c r="G288" i="19" s="1"/>
  <c r="G289" i="19" s="1"/>
  <c r="G290" i="19" s="1"/>
  <c r="G291" i="19" s="1"/>
  <c r="G292" i="19" s="1"/>
  <c r="G293" i="19" s="1"/>
  <c r="G294" i="19" s="1"/>
  <c r="G295" i="19" s="1"/>
  <c r="G296" i="19" s="1"/>
  <c r="G297" i="19" s="1"/>
  <c r="G298" i="19" s="1"/>
  <c r="G299" i="19" s="1"/>
  <c r="G300" i="19" s="1"/>
  <c r="G301" i="19" s="1"/>
  <c r="G302" i="19" s="1"/>
  <c r="G196" i="31"/>
  <c r="G197" i="31" s="1"/>
  <c r="G198" i="31" s="1"/>
  <c r="G199" i="31" s="1"/>
  <c r="G200" i="31" s="1"/>
  <c r="G201" i="31" s="1"/>
  <c r="G202" i="31" s="1"/>
  <c r="G203" i="31" s="1"/>
  <c r="G204" i="31" s="1"/>
  <c r="G205" i="31" s="1"/>
  <c r="G206" i="31" s="1"/>
  <c r="G207" i="31" s="1"/>
  <c r="G208" i="31" s="1"/>
  <c r="G209" i="31" s="1"/>
  <c r="G210" i="31" s="1"/>
  <c r="G211" i="31" s="1"/>
  <c r="G212" i="31" s="1"/>
  <c r="G213" i="31" s="1"/>
  <c r="G214" i="31" s="1"/>
  <c r="G215" i="31" s="1"/>
  <c r="G216" i="31" s="1"/>
  <c r="G217" i="31" s="1"/>
  <c r="G218" i="31" s="1"/>
  <c r="G219" i="31" s="1"/>
  <c r="G220" i="31" s="1"/>
  <c r="G221" i="31" s="1"/>
  <c r="G222" i="31" s="1"/>
  <c r="G223" i="31" s="1"/>
  <c r="G224" i="31" s="1"/>
  <c r="G225" i="31" s="1"/>
  <c r="G226" i="31" s="1"/>
  <c r="G227" i="31" s="1"/>
  <c r="G228" i="31" s="1"/>
  <c r="G229" i="31" s="1"/>
  <c r="G230" i="31" s="1"/>
  <c r="G231" i="31" s="1"/>
  <c r="G232" i="31" s="1"/>
  <c r="G233" i="31" s="1"/>
  <c r="G234" i="31" s="1"/>
  <c r="G235" i="31" s="1"/>
  <c r="G236" i="31" s="1"/>
  <c r="G237" i="31" s="1"/>
  <c r="G238" i="31" s="1"/>
  <c r="G239" i="31" s="1"/>
  <c r="G240" i="31" s="1"/>
  <c r="G241" i="31" s="1"/>
  <c r="G242" i="31" s="1"/>
  <c r="G243" i="31" s="1"/>
  <c r="G244" i="31" s="1"/>
  <c r="G245" i="31" s="1"/>
  <c r="G246" i="31" s="1"/>
  <c r="G247" i="31" s="1"/>
  <c r="G248" i="31" s="1"/>
  <c r="G249" i="31" s="1"/>
  <c r="G250" i="31" s="1"/>
  <c r="G251" i="31" s="1"/>
  <c r="G252" i="31" s="1"/>
  <c r="G253" i="31" s="1"/>
  <c r="G254" i="31" s="1"/>
  <c r="G255" i="31" s="1"/>
  <c r="G256" i="31" s="1"/>
  <c r="G257" i="31" s="1"/>
  <c r="G258" i="31" s="1"/>
  <c r="G259" i="31" s="1"/>
  <c r="G260" i="31" s="1"/>
  <c r="G261" i="31" s="1"/>
  <c r="G262" i="31" s="1"/>
  <c r="G263" i="31" s="1"/>
  <c r="G264" i="31" s="1"/>
  <c r="G265" i="31" s="1"/>
  <c r="G266" i="31" s="1"/>
  <c r="G267" i="31" s="1"/>
  <c r="G268" i="31" s="1"/>
  <c r="G269" i="31" s="1"/>
  <c r="G270" i="31" s="1"/>
  <c r="G271" i="31" s="1"/>
  <c r="G272" i="31" s="1"/>
  <c r="G273" i="31" s="1"/>
  <c r="G274" i="31" s="1"/>
  <c r="G275" i="31" s="1"/>
  <c r="G276" i="31" s="1"/>
  <c r="G277" i="31" s="1"/>
  <c r="G278" i="31" s="1"/>
  <c r="G279" i="31" s="1"/>
  <c r="G280" i="31" s="1"/>
  <c r="G281" i="31" s="1"/>
  <c r="G282" i="31" s="1"/>
  <c r="G283" i="31" s="1"/>
  <c r="G284" i="31" s="1"/>
  <c r="G285" i="31" s="1"/>
  <c r="G286" i="31" s="1"/>
  <c r="G287" i="31" s="1"/>
  <c r="G288" i="31" s="1"/>
  <c r="G289" i="31" s="1"/>
  <c r="G290" i="31" s="1"/>
  <c r="G291" i="31" s="1"/>
  <c r="G292" i="31" s="1"/>
  <c r="G293" i="31" s="1"/>
  <c r="G294" i="31" s="1"/>
  <c r="G295" i="31" s="1"/>
  <c r="G296" i="31" s="1"/>
  <c r="G297" i="31" s="1"/>
  <c r="G298" i="31" s="1"/>
  <c r="G299" i="31" s="1"/>
  <c r="G300" i="31" s="1"/>
  <c r="G301" i="31" s="1"/>
  <c r="G302" i="31" s="1"/>
  <c r="G303" i="31" s="1"/>
  <c r="G304" i="31" s="1"/>
  <c r="G305" i="31" s="1"/>
  <c r="G306" i="31" s="1"/>
  <c r="G307" i="31" s="1"/>
  <c r="G308" i="31" s="1"/>
  <c r="G309" i="31" s="1"/>
  <c r="G310" i="31" s="1"/>
  <c r="G311" i="31" s="1"/>
  <c r="G312" i="31" s="1"/>
  <c r="G313" i="31" s="1"/>
  <c r="G314" i="31" s="1"/>
  <c r="G315" i="31" s="1"/>
  <c r="G316" i="31" s="1"/>
  <c r="G317" i="31" s="1"/>
  <c r="G318" i="31" s="1"/>
  <c r="G319" i="31" s="1"/>
  <c r="G320" i="31" s="1"/>
  <c r="G321" i="31" s="1"/>
  <c r="G322" i="31" s="1"/>
  <c r="G323" i="31" s="1"/>
  <c r="G324" i="31" s="1"/>
  <c r="G325" i="31" s="1"/>
  <c r="G326" i="31" s="1"/>
  <c r="G327" i="31" s="1"/>
  <c r="G328" i="31" s="1"/>
  <c r="G329" i="31" s="1"/>
  <c r="G330" i="31" s="1"/>
  <c r="G331" i="31" s="1"/>
  <c r="G332" i="31" s="1"/>
  <c r="G333" i="31" s="1"/>
  <c r="G334" i="31" s="1"/>
  <c r="G335" i="31" s="1"/>
  <c r="G336" i="31" s="1"/>
  <c r="G337" i="31" s="1"/>
  <c r="G338" i="31" s="1"/>
  <c r="G339" i="31" s="1"/>
  <c r="G340" i="31" s="1"/>
  <c r="G341" i="31" s="1"/>
  <c r="G342" i="31" s="1"/>
  <c r="G343" i="31" s="1"/>
  <c r="G344" i="31" s="1"/>
  <c r="G345" i="31" s="1"/>
  <c r="G346" i="31" s="1"/>
  <c r="G347" i="31" s="1"/>
  <c r="G348" i="31" s="1"/>
  <c r="G349" i="31" s="1"/>
  <c r="G350" i="31" s="1"/>
  <c r="G351" i="31" s="1"/>
  <c r="G352" i="31" s="1"/>
  <c r="G353" i="31" s="1"/>
  <c r="G354" i="31" s="1"/>
  <c r="G355" i="31" s="1"/>
  <c r="G356" i="31" s="1"/>
  <c r="G357" i="31" s="1"/>
  <c r="G7" i="55"/>
  <c r="G8" i="55" s="1"/>
  <c r="G9" i="55" s="1"/>
  <c r="G10" i="55" s="1"/>
  <c r="G11" i="55" s="1"/>
  <c r="G12" i="55" s="1"/>
  <c r="G13" i="55" s="1"/>
  <c r="G14" i="55" s="1"/>
  <c r="G15" i="55" s="1"/>
  <c r="G16" i="55" s="1"/>
  <c r="G17" i="55" s="1"/>
  <c r="G18" i="55" s="1"/>
  <c r="G19" i="55" s="1"/>
  <c r="G20" i="55" s="1"/>
  <c r="G21" i="55" s="1"/>
  <c r="G22" i="55" s="1"/>
  <c r="G23" i="55" s="1"/>
  <c r="G24" i="55" s="1"/>
  <c r="G25" i="55" s="1"/>
  <c r="G26" i="55" s="1"/>
  <c r="G27" i="55" s="1"/>
  <c r="G28" i="55" s="1"/>
  <c r="G29" i="55" s="1"/>
  <c r="G30" i="55" s="1"/>
  <c r="G31" i="55" s="1"/>
  <c r="G32" i="55" s="1"/>
  <c r="G33" i="55" s="1"/>
  <c r="G34" i="55" s="1"/>
  <c r="G35" i="55" s="1"/>
  <c r="G36" i="55" s="1"/>
  <c r="G37" i="55" s="1"/>
  <c r="G38" i="55" s="1"/>
  <c r="G39" i="55" s="1"/>
  <c r="G40" i="55" s="1"/>
  <c r="G41" i="55" s="1"/>
  <c r="G42" i="55" s="1"/>
  <c r="G43" i="55" s="1"/>
  <c r="G44" i="55" s="1"/>
  <c r="G45" i="55" s="1"/>
  <c r="G46" i="55" s="1"/>
  <c r="G47" i="55" s="1"/>
  <c r="G48" i="55" s="1"/>
  <c r="G49" i="55" s="1"/>
  <c r="G50" i="55" s="1"/>
  <c r="G51" i="55" s="1"/>
  <c r="G52" i="55" s="1"/>
  <c r="G53" i="55" s="1"/>
  <c r="G54" i="55" s="1"/>
  <c r="G55" i="55" s="1"/>
  <c r="G56" i="55" s="1"/>
  <c r="G57" i="55" s="1"/>
  <c r="G58" i="55" s="1"/>
  <c r="G59" i="55" s="1"/>
  <c r="G60" i="55" s="1"/>
  <c r="G61" i="55" s="1"/>
  <c r="G62" i="55" s="1"/>
  <c r="G63" i="55" s="1"/>
  <c r="G64" i="55" s="1"/>
  <c r="G65" i="55" s="1"/>
  <c r="G66" i="55" s="1"/>
  <c r="G67" i="55" s="1"/>
  <c r="G68" i="55" s="1"/>
  <c r="G69" i="55" s="1"/>
  <c r="G70" i="55" s="1"/>
  <c r="G71" i="55" s="1"/>
  <c r="G72" i="55" s="1"/>
  <c r="G73" i="55" s="1"/>
  <c r="G74" i="55" s="1"/>
  <c r="G75" i="55" s="1"/>
  <c r="G76" i="55" s="1"/>
  <c r="G77" i="55" s="1"/>
  <c r="G78" i="55" s="1"/>
  <c r="G79" i="55" s="1"/>
  <c r="G80" i="55" s="1"/>
  <c r="G81" i="55" s="1"/>
  <c r="G82" i="55" s="1"/>
  <c r="G83" i="55" s="1"/>
  <c r="G84" i="55" s="1"/>
  <c r="G85" i="55" s="1"/>
  <c r="G86" i="55" s="1"/>
  <c r="G87" i="55" s="1"/>
  <c r="G88" i="55" s="1"/>
  <c r="G89" i="55" s="1"/>
  <c r="G90" i="55" s="1"/>
  <c r="G91" i="55" s="1"/>
  <c r="G92" i="55" s="1"/>
  <c r="G93" i="55" s="1"/>
  <c r="G94" i="55" s="1"/>
  <c r="G95" i="55" s="1"/>
  <c r="G96" i="55" s="1"/>
  <c r="G97" i="55" s="1"/>
  <c r="G98" i="55" s="1"/>
  <c r="G99" i="55" s="1"/>
  <c r="G100" i="55" s="1"/>
  <c r="G101" i="55" s="1"/>
  <c r="G102" i="55" s="1"/>
  <c r="G103" i="55" s="1"/>
  <c r="G104" i="55" s="1"/>
  <c r="G105" i="55" s="1"/>
  <c r="G106" i="55" s="1"/>
  <c r="G107" i="55" s="1"/>
  <c r="G108" i="55" s="1"/>
  <c r="G109" i="55" s="1"/>
  <c r="G110" i="55" s="1"/>
  <c r="G111" i="55" s="1"/>
  <c r="G112" i="55" s="1"/>
  <c r="G113" i="55" s="1"/>
  <c r="G114" i="55" s="1"/>
  <c r="G115" i="55" s="1"/>
  <c r="G116" i="55" s="1"/>
  <c r="G117" i="55" s="1"/>
  <c r="G118" i="55" s="1"/>
  <c r="G119" i="55" s="1"/>
  <c r="G120" i="55" s="1"/>
  <c r="G121" i="55" s="1"/>
  <c r="G122" i="55" s="1"/>
  <c r="G123" i="55" s="1"/>
  <c r="G124" i="55" s="1"/>
  <c r="G125" i="55" s="1"/>
  <c r="G126" i="55" s="1"/>
  <c r="G127" i="55" s="1"/>
  <c r="G128" i="55" s="1"/>
  <c r="G129" i="55" s="1"/>
  <c r="G130" i="55" s="1"/>
  <c r="G131" i="55" s="1"/>
  <c r="G132" i="55" s="1"/>
  <c r="G133" i="55" s="1"/>
  <c r="G134" i="55" s="1"/>
  <c r="G135" i="55" s="1"/>
  <c r="G136" i="55" s="1"/>
  <c r="G137" i="55" s="1"/>
  <c r="G138" i="55" s="1"/>
  <c r="G139" i="55" s="1"/>
  <c r="G140" i="55" s="1"/>
  <c r="G141" i="55" s="1"/>
  <c r="G142" i="55" s="1"/>
  <c r="G143" i="55" s="1"/>
  <c r="G144" i="55" s="1"/>
  <c r="G145" i="55" s="1"/>
  <c r="G146" i="55" s="1"/>
  <c r="G147" i="55" s="1"/>
  <c r="G148" i="55" s="1"/>
  <c r="G149" i="55" s="1"/>
  <c r="G150" i="55" s="1"/>
  <c r="G512" i="73" l="1"/>
  <c r="G513" i="73" s="1"/>
  <c r="G443" i="92"/>
  <c r="G488" i="91"/>
  <c r="G489" i="91" s="1"/>
  <c r="G490" i="91" s="1"/>
  <c r="G491" i="91" s="1"/>
  <c r="G492" i="91" s="1"/>
  <c r="G493" i="91" s="1"/>
  <c r="G494" i="91" s="1"/>
  <c r="G495" i="91" s="1"/>
  <c r="G496" i="91" s="1"/>
  <c r="G497" i="91" s="1"/>
  <c r="G498" i="91" s="1"/>
  <c r="G499" i="91" s="1"/>
  <c r="G500" i="91" s="1"/>
  <c r="G501" i="91" s="1"/>
  <c r="G502" i="91" s="1"/>
  <c r="G503" i="91" s="1"/>
  <c r="G504" i="91" s="1"/>
  <c r="G505" i="91" s="1"/>
  <c r="G506" i="91" s="1"/>
  <c r="G507" i="91" s="1"/>
  <c r="G508" i="91" s="1"/>
  <c r="G509" i="91" s="1"/>
  <c r="G510" i="91" s="1"/>
  <c r="G511" i="91" s="1"/>
  <c r="G512" i="91" s="1"/>
  <c r="G513" i="91" s="1"/>
  <c r="G514" i="91" s="1"/>
  <c r="G515" i="91" s="1"/>
  <c r="G516" i="91" s="1"/>
  <c r="G517" i="91" s="1"/>
  <c r="G518" i="91" s="1"/>
  <c r="G519" i="91" s="1"/>
  <c r="G520" i="91" s="1"/>
  <c r="G521" i="91" s="1"/>
  <c r="G522" i="91" s="1"/>
  <c r="G539" i="69"/>
  <c r="G540" i="69" s="1"/>
  <c r="G541" i="69" s="1"/>
  <c r="G542" i="69" s="1"/>
  <c r="G543" i="69" s="1"/>
  <c r="G544" i="69" s="1"/>
  <c r="G545" i="69" s="1"/>
  <c r="G546" i="69" s="1"/>
  <c r="G547" i="69" s="1"/>
  <c r="G548" i="69" s="1"/>
  <c r="G549" i="69" s="1"/>
  <c r="G550" i="69" s="1"/>
  <c r="G551" i="69" s="1"/>
  <c r="G552" i="69" s="1"/>
  <c r="G553" i="69" s="1"/>
  <c r="G554" i="69" s="1"/>
  <c r="G555" i="69" s="1"/>
  <c r="G556" i="69" s="1"/>
  <c r="G557" i="69" s="1"/>
  <c r="G558" i="69" s="1"/>
  <c r="G559" i="69" s="1"/>
  <c r="G560" i="69" s="1"/>
  <c r="G561" i="69" s="1"/>
  <c r="G562" i="69" s="1"/>
  <c r="G563" i="69" s="1"/>
  <c r="G564" i="69" s="1"/>
  <c r="G565" i="69" s="1"/>
  <c r="G566" i="69" s="1"/>
  <c r="G567" i="69" s="1"/>
  <c r="G568" i="69" s="1"/>
  <c r="G413" i="90"/>
  <c r="G414" i="90" s="1"/>
  <c r="G415" i="90" s="1"/>
  <c r="G416" i="90" s="1"/>
  <c r="G417" i="90" s="1"/>
  <c r="G418" i="90" s="1"/>
  <c r="G419" i="90" s="1"/>
  <c r="G420" i="90" s="1"/>
  <c r="G421" i="90" s="1"/>
  <c r="G422" i="90" s="1"/>
  <c r="G423" i="90" s="1"/>
  <c r="G424" i="90" s="1"/>
  <c r="G425" i="90" s="1"/>
  <c r="G426" i="90" s="1"/>
  <c r="G427" i="90" s="1"/>
  <c r="G349" i="75"/>
  <c r="G350" i="75" s="1"/>
  <c r="G351" i="75" s="1"/>
  <c r="G352" i="75" s="1"/>
  <c r="G353" i="75" s="1"/>
  <c r="G354" i="75" s="1"/>
  <c r="G355" i="75" s="1"/>
  <c r="G356" i="75" s="1"/>
  <c r="G357" i="75" s="1"/>
  <c r="G358" i="75" s="1"/>
  <c r="G359" i="75" s="1"/>
  <c r="G360" i="75" s="1"/>
  <c r="G361" i="75" s="1"/>
  <c r="G490" i="64"/>
  <c r="G491" i="64" s="1"/>
  <c r="G632" i="20"/>
  <c r="G633" i="20" s="1"/>
  <c r="G634" i="20" s="1"/>
  <c r="G635" i="20" s="1"/>
  <c r="G636" i="20" s="1"/>
  <c r="G637" i="20" s="1"/>
  <c r="G638" i="20" s="1"/>
  <c r="G639" i="20" s="1"/>
  <c r="G640" i="20" s="1"/>
  <c r="G436" i="61"/>
  <c r="G437" i="61" s="1"/>
  <c r="G438" i="61" s="1"/>
  <c r="G439" i="61" s="1"/>
  <c r="G440" i="61" s="1"/>
  <c r="G441" i="61" s="1"/>
  <c r="G442" i="61" s="1"/>
  <c r="G443" i="61" s="1"/>
  <c r="G444" i="61" s="1"/>
  <c r="G445" i="61" s="1"/>
  <c r="G446" i="61" s="1"/>
  <c r="G447" i="61" s="1"/>
  <c r="G448" i="61" s="1"/>
  <c r="G449" i="61" s="1"/>
  <c r="G450" i="61" s="1"/>
  <c r="G451" i="61" s="1"/>
  <c r="G452" i="61" s="1"/>
  <c r="G453" i="61" s="1"/>
  <c r="G454" i="61" s="1"/>
  <c r="G455" i="61" s="1"/>
  <c r="G456" i="61" s="1"/>
  <c r="G457" i="61" s="1"/>
  <c r="G458" i="61" s="1"/>
  <c r="G459" i="61" s="1"/>
  <c r="G460" i="61" s="1"/>
  <c r="G461" i="61" s="1"/>
  <c r="G462" i="61" s="1"/>
  <c r="G463" i="61" s="1"/>
  <c r="G464" i="61" s="1"/>
  <c r="G465" i="61" s="1"/>
  <c r="G466" i="61" s="1"/>
  <c r="G467" i="61" s="1"/>
  <c r="G468" i="61" s="1"/>
  <c r="G346" i="66"/>
  <c r="G347" i="66" s="1"/>
  <c r="G348" i="66" s="1"/>
  <c r="G349" i="66" s="1"/>
  <c r="G350" i="66" s="1"/>
  <c r="G351" i="66" s="1"/>
  <c r="G352" i="66" s="1"/>
  <c r="G353" i="66" s="1"/>
  <c r="G354" i="66" s="1"/>
  <c r="G355" i="66" s="1"/>
  <c r="G356" i="66" s="1"/>
  <c r="G357" i="66" s="1"/>
  <c r="G358" i="66" s="1"/>
  <c r="G359" i="66" s="1"/>
  <c r="G360" i="66" s="1"/>
  <c r="G361" i="66" s="1"/>
  <c r="G362" i="66" s="1"/>
  <c r="G363" i="66" s="1"/>
  <c r="G364" i="66" s="1"/>
  <c r="G365" i="66" s="1"/>
  <c r="G366" i="66" s="1"/>
  <c r="G367" i="66" s="1"/>
  <c r="G368" i="66" s="1"/>
  <c r="G369" i="66" s="1"/>
  <c r="G370" i="66" s="1"/>
  <c r="G358" i="31"/>
  <c r="G359" i="31" s="1"/>
  <c r="G360" i="31" s="1"/>
  <c r="G361" i="31" s="1"/>
  <c r="G362" i="31" s="1"/>
  <c r="G294" i="59"/>
  <c r="G295" i="59" s="1"/>
  <c r="G296" i="59" s="1"/>
  <c r="G297" i="59" s="1"/>
  <c r="G298" i="59" s="1"/>
  <c r="G299" i="59" s="1"/>
  <c r="G300" i="59" s="1"/>
  <c r="G303" i="19"/>
  <c r="G304" i="19" s="1"/>
  <c r="G305" i="19" s="1"/>
  <c r="G306" i="19" s="1"/>
  <c r="G307" i="19" s="1"/>
  <c r="G308" i="19" s="1"/>
  <c r="G309" i="19" s="1"/>
  <c r="G310" i="19" s="1"/>
  <c r="G311" i="19" s="1"/>
  <c r="G312" i="19" s="1"/>
  <c r="G313" i="19" s="1"/>
  <c r="G314" i="19" s="1"/>
  <c r="G315" i="19" s="1"/>
  <c r="G316" i="19" s="1"/>
  <c r="G317" i="19" s="1"/>
  <c r="G318" i="19" s="1"/>
  <c r="G319" i="19" s="1"/>
  <c r="G320" i="19" s="1"/>
  <c r="G321" i="19" s="1"/>
  <c r="G322" i="19" s="1"/>
  <c r="G323" i="19" s="1"/>
  <c r="G324" i="19" s="1"/>
  <c r="G325" i="19" s="1"/>
  <c r="G326" i="19" s="1"/>
  <c r="G327" i="19" s="1"/>
  <c r="G151" i="55"/>
  <c r="G152" i="55" s="1"/>
  <c r="G153" i="55" s="1"/>
  <c r="G154" i="55" s="1"/>
  <c r="G155" i="55" s="1"/>
  <c r="G156" i="55" s="1"/>
  <c r="G157" i="55" s="1"/>
  <c r="G158" i="55" s="1"/>
  <c r="G7" i="42"/>
  <c r="G8" i="42" s="1"/>
  <c r="G9" i="42" s="1"/>
  <c r="G10" i="42" s="1"/>
  <c r="G11" i="42" s="1"/>
  <c r="G12" i="42" s="1"/>
  <c r="G13" i="42" s="1"/>
  <c r="G14" i="42" s="1"/>
  <c r="G15" i="42" s="1"/>
  <c r="G16" i="42" s="1"/>
  <c r="G17" i="42" s="1"/>
  <c r="G18" i="42" s="1"/>
  <c r="G19" i="42" s="1"/>
  <c r="G20" i="42" s="1"/>
  <c r="G21" i="42" s="1"/>
  <c r="G22" i="42" s="1"/>
  <c r="G23" i="42" s="1"/>
  <c r="G24" i="42" s="1"/>
  <c r="G25" i="42" s="1"/>
  <c r="G26" i="42" s="1"/>
  <c r="G27" i="42" s="1"/>
  <c r="G28" i="42" s="1"/>
  <c r="G29" i="42" s="1"/>
  <c r="G30" i="42" s="1"/>
  <c r="G31" i="42" s="1"/>
  <c r="G32" i="42" s="1"/>
  <c r="G33" i="42" s="1"/>
  <c r="G34" i="42" s="1"/>
  <c r="G35" i="42" s="1"/>
  <c r="G36" i="42" s="1"/>
  <c r="G37" i="42" s="1"/>
  <c r="G38" i="42" s="1"/>
  <c r="G39" i="42" s="1"/>
  <c r="G40" i="42" s="1"/>
  <c r="G41" i="42" s="1"/>
  <c r="G42" i="42" s="1"/>
  <c r="G43" i="42" s="1"/>
  <c r="G44" i="42" s="1"/>
  <c r="G45" i="42" s="1"/>
  <c r="G46" i="42" s="1"/>
  <c r="G47" i="42" s="1"/>
  <c r="G48" i="42" s="1"/>
  <c r="G49" i="42" s="1"/>
  <c r="G50" i="42" s="1"/>
  <c r="G51" i="42" s="1"/>
  <c r="G52" i="42" s="1"/>
  <c r="G53" i="42" s="1"/>
  <c r="G54" i="42" s="1"/>
  <c r="G55" i="42" s="1"/>
  <c r="G56" i="42" s="1"/>
  <c r="G57" i="42" s="1"/>
  <c r="G58" i="42" s="1"/>
  <c r="G59" i="42" s="1"/>
  <c r="G60" i="42" s="1"/>
  <c r="G61" i="42" s="1"/>
  <c r="G62" i="42" s="1"/>
  <c r="G63" i="42" s="1"/>
  <c r="G64" i="42" s="1"/>
  <c r="G65" i="42" s="1"/>
  <c r="G66" i="42" s="1"/>
  <c r="G67" i="42" s="1"/>
  <c r="G68" i="42" s="1"/>
  <c r="G69" i="42" s="1"/>
  <c r="G70" i="42" s="1"/>
  <c r="G71" i="42" s="1"/>
  <c r="G72" i="42" s="1"/>
  <c r="G73" i="42" s="1"/>
  <c r="G74" i="42" s="1"/>
  <c r="G75" i="42" s="1"/>
  <c r="G76" i="42" s="1"/>
  <c r="G77" i="42" s="1"/>
  <c r="G78" i="42" s="1"/>
  <c r="G79" i="42" s="1"/>
  <c r="G80" i="42" s="1"/>
  <c r="G81" i="42" s="1"/>
  <c r="G82" i="42" s="1"/>
  <c r="G83" i="42" s="1"/>
  <c r="G84" i="42" s="1"/>
  <c r="G85" i="42" s="1"/>
  <c r="G86" i="42" s="1"/>
  <c r="G87" i="42" s="1"/>
  <c r="G88" i="42" s="1"/>
  <c r="G89" i="42" s="1"/>
  <c r="G90" i="42" s="1"/>
  <c r="G91" i="42" s="1"/>
  <c r="G92" i="42" s="1"/>
  <c r="G93" i="42" s="1"/>
  <c r="G94" i="42" s="1"/>
  <c r="G95" i="42" s="1"/>
  <c r="G96" i="42" s="1"/>
  <c r="G97" i="42" s="1"/>
  <c r="G98" i="42" s="1"/>
  <c r="G99" i="42" s="1"/>
  <c r="G100" i="42" s="1"/>
  <c r="G101" i="42" s="1"/>
  <c r="G102" i="42" s="1"/>
  <c r="G103" i="42" s="1"/>
  <c r="G104" i="42" s="1"/>
  <c r="G105" i="42" s="1"/>
  <c r="G106" i="42" s="1"/>
  <c r="G107" i="42" s="1"/>
  <c r="G108" i="42" s="1"/>
  <c r="G109" i="42" s="1"/>
  <c r="G110" i="42" s="1"/>
  <c r="G111" i="42" s="1"/>
  <c r="G112" i="42" s="1"/>
  <c r="G113" i="42" s="1"/>
  <c r="G114" i="42" s="1"/>
  <c r="G115" i="42" s="1"/>
  <c r="G116" i="42" s="1"/>
  <c r="G117" i="42" s="1"/>
  <c r="G118" i="42" s="1"/>
  <c r="G119" i="42" s="1"/>
  <c r="G120" i="42" s="1"/>
  <c r="G121" i="42" s="1"/>
  <c r="G122" i="42" s="1"/>
  <c r="G123" i="42" s="1"/>
  <c r="G124" i="42" s="1"/>
  <c r="G125" i="42" s="1"/>
  <c r="G126" i="42" s="1"/>
  <c r="G127" i="42" s="1"/>
  <c r="G128" i="42" s="1"/>
  <c r="G129" i="42" s="1"/>
  <c r="G130" i="42" s="1"/>
  <c r="G131" i="42" s="1"/>
  <c r="G132" i="42" s="1"/>
  <c r="G133" i="42" s="1"/>
  <c r="G134" i="42" s="1"/>
  <c r="G135" i="42" s="1"/>
  <c r="G136" i="42" s="1"/>
  <c r="G137" i="42" s="1"/>
  <c r="G138" i="42" s="1"/>
  <c r="G139" i="42" s="1"/>
  <c r="G140" i="42" s="1"/>
  <c r="G141" i="42" s="1"/>
  <c r="G142" i="42" s="1"/>
  <c r="G143" i="42" s="1"/>
  <c r="G144" i="42" s="1"/>
  <c r="G145" i="42" s="1"/>
  <c r="G146" i="42" s="1"/>
  <c r="G147" i="42" s="1"/>
  <c r="G148" i="42" s="1"/>
  <c r="G149" i="42" s="1"/>
  <c r="G150" i="42" s="1"/>
  <c r="G151" i="42" s="1"/>
  <c r="G152" i="42" s="1"/>
  <c r="G153" i="42" s="1"/>
  <c r="G154" i="42" s="1"/>
  <c r="G155" i="42" s="1"/>
  <c r="G156" i="42" s="1"/>
  <c r="G157" i="42" s="1"/>
  <c r="G158" i="42" s="1"/>
  <c r="G159" i="42" s="1"/>
  <c r="G160" i="42" s="1"/>
  <c r="G161" i="42" s="1"/>
  <c r="G162" i="42" s="1"/>
  <c r="G163" i="42" s="1"/>
  <c r="G164" i="42" s="1"/>
  <c r="G165" i="42" s="1"/>
  <c r="G166" i="42" s="1"/>
  <c r="G167" i="42" s="1"/>
  <c r="G168" i="42" s="1"/>
  <c r="G169" i="42" s="1"/>
  <c r="G170" i="42" s="1"/>
  <c r="G171" i="42" s="1"/>
  <c r="G172" i="42" s="1"/>
  <c r="G173" i="42" s="1"/>
  <c r="G174" i="42" s="1"/>
  <c r="G175" i="42" s="1"/>
  <c r="G176" i="42" s="1"/>
  <c r="G177" i="42" s="1"/>
  <c r="G178" i="42" s="1"/>
  <c r="G179" i="42" s="1"/>
  <c r="G180" i="42" s="1"/>
  <c r="G181" i="42" s="1"/>
  <c r="G182" i="42" s="1"/>
  <c r="G183" i="42" s="1"/>
  <c r="G184" i="42" s="1"/>
  <c r="G185" i="42" s="1"/>
  <c r="G186" i="42" s="1"/>
  <c r="G187" i="42" s="1"/>
  <c r="G188" i="42" s="1"/>
  <c r="G189" i="42" s="1"/>
  <c r="G190" i="42" s="1"/>
  <c r="G191" i="42" s="1"/>
  <c r="G192" i="42" s="1"/>
  <c r="G193" i="42" s="1"/>
  <c r="G194" i="42" s="1"/>
  <c r="G195" i="42" s="1"/>
  <c r="G196" i="42" s="1"/>
  <c r="G197" i="42" s="1"/>
  <c r="G198" i="42" s="1"/>
  <c r="G199" i="42" s="1"/>
  <c r="G200" i="42" s="1"/>
  <c r="G7" i="43"/>
  <c r="G8" i="43" s="1"/>
  <c r="G9" i="43" s="1"/>
  <c r="G10" i="43" s="1"/>
  <c r="G11" i="43" s="1"/>
  <c r="G12" i="43" s="1"/>
  <c r="G13" i="43" s="1"/>
  <c r="G14" i="43" s="1"/>
  <c r="G15" i="43" s="1"/>
  <c r="G16" i="43" s="1"/>
  <c r="G17" i="43" s="1"/>
  <c r="G18" i="43" s="1"/>
  <c r="G19" i="43" s="1"/>
  <c r="G20" i="43" s="1"/>
  <c r="G21" i="43" s="1"/>
  <c r="G22" i="43" s="1"/>
  <c r="G7" i="46"/>
  <c r="G8" i="46" s="1"/>
  <c r="G9" i="46" s="1"/>
  <c r="G10" i="46" s="1"/>
  <c r="G11" i="46" s="1"/>
  <c r="G12" i="46" s="1"/>
  <c r="G13" i="46" s="1"/>
  <c r="G14" i="46" s="1"/>
  <c r="G15" i="46" s="1"/>
  <c r="G16" i="46" s="1"/>
  <c r="G17" i="46" s="1"/>
  <c r="G18" i="46" s="1"/>
  <c r="G19" i="46" s="1"/>
  <c r="G20" i="46" s="1"/>
  <c r="G21" i="46" s="1"/>
  <c r="G22" i="46" s="1"/>
  <c r="G23" i="46" s="1"/>
  <c r="G24" i="46" s="1"/>
  <c r="G25" i="46" s="1"/>
  <c r="G26" i="46" s="1"/>
  <c r="G27" i="46" s="1"/>
  <c r="G28" i="46" s="1"/>
  <c r="G29" i="46" s="1"/>
  <c r="G30" i="46" s="1"/>
  <c r="G31" i="46" s="1"/>
  <c r="G32" i="46" s="1"/>
  <c r="G33" i="46" s="1"/>
  <c r="G34" i="46" s="1"/>
  <c r="G35" i="46" s="1"/>
  <c r="G36" i="46" s="1"/>
  <c r="G37" i="46" s="1"/>
  <c r="G38" i="46" s="1"/>
  <c r="G39" i="46" s="1"/>
  <c r="G40" i="46" s="1"/>
  <c r="G41" i="46" s="1"/>
  <c r="G42" i="46" s="1"/>
  <c r="G43" i="46" s="1"/>
  <c r="G44" i="46" s="1"/>
  <c r="G45" i="46" s="1"/>
  <c r="G46" i="46" s="1"/>
  <c r="G47" i="46" s="1"/>
  <c r="G48" i="46" s="1"/>
  <c r="G49" i="46" s="1"/>
  <c r="G50" i="46" s="1"/>
  <c r="G51" i="46" s="1"/>
  <c r="G52" i="46" s="1"/>
  <c r="G53" i="46" s="1"/>
  <c r="G54" i="46" s="1"/>
  <c r="G55" i="46" s="1"/>
  <c r="G56" i="46" s="1"/>
  <c r="G57" i="46" s="1"/>
  <c r="G58" i="46" s="1"/>
  <c r="G59" i="46" s="1"/>
  <c r="G60" i="46" s="1"/>
  <c r="G61" i="46" s="1"/>
  <c r="G62" i="46" s="1"/>
  <c r="G63" i="46" s="1"/>
  <c r="G64" i="46" s="1"/>
  <c r="G65" i="46" s="1"/>
  <c r="G66" i="46" s="1"/>
  <c r="G67" i="46" s="1"/>
  <c r="G68" i="46" s="1"/>
  <c r="G69" i="46" s="1"/>
  <c r="G70" i="46" s="1"/>
  <c r="G71" i="46" s="1"/>
  <c r="G72" i="46" s="1"/>
  <c r="G73" i="46" s="1"/>
  <c r="G74" i="46" s="1"/>
  <c r="G75" i="46" s="1"/>
  <c r="G76" i="46" s="1"/>
  <c r="G77" i="46" s="1"/>
  <c r="G78" i="46" s="1"/>
  <c r="G79" i="46" s="1"/>
  <c r="G80" i="46" s="1"/>
  <c r="G81" i="46" s="1"/>
  <c r="G82" i="46" s="1"/>
  <c r="G83" i="46" s="1"/>
  <c r="G84" i="46" s="1"/>
  <c r="G85" i="46" s="1"/>
  <c r="G86" i="46" s="1"/>
  <c r="G87" i="46" s="1"/>
  <c r="G88" i="46" s="1"/>
  <c r="G89" i="46" s="1"/>
  <c r="G90" i="46" s="1"/>
  <c r="G91" i="46" s="1"/>
  <c r="G92" i="46" s="1"/>
  <c r="G93" i="46" s="1"/>
  <c r="G94" i="46" s="1"/>
  <c r="G95" i="46" s="1"/>
  <c r="G96" i="46" s="1"/>
  <c r="G97" i="46" s="1"/>
  <c r="G98" i="46" s="1"/>
  <c r="G99" i="46" s="1"/>
  <c r="G100" i="46" s="1"/>
  <c r="G101" i="46" s="1"/>
  <c r="G102" i="46" s="1"/>
  <c r="G103" i="46" s="1"/>
  <c r="G104" i="46" s="1"/>
  <c r="G105" i="46" s="1"/>
  <c r="G106" i="46" s="1"/>
  <c r="G107" i="46" s="1"/>
  <c r="G108" i="46" s="1"/>
  <c r="G109" i="46" s="1"/>
  <c r="G110" i="46" s="1"/>
  <c r="G111" i="46" s="1"/>
  <c r="G112" i="46" s="1"/>
  <c r="G113" i="46" s="1"/>
  <c r="G114" i="46" s="1"/>
  <c r="G115" i="46" s="1"/>
  <c r="G116" i="46" s="1"/>
  <c r="G117" i="46" s="1"/>
  <c r="G118" i="46" s="1"/>
  <c r="G119" i="46" s="1"/>
  <c r="G120" i="46" s="1"/>
  <c r="G121" i="46" s="1"/>
  <c r="G122" i="46" s="1"/>
  <c r="G123" i="46" s="1"/>
  <c r="G124" i="46" s="1"/>
  <c r="G125" i="46" s="1"/>
  <c r="G126" i="46" s="1"/>
  <c r="G127" i="46" s="1"/>
  <c r="G128" i="46" s="1"/>
  <c r="G129" i="46" s="1"/>
  <c r="G130" i="46" s="1"/>
  <c r="G131" i="46" s="1"/>
  <c r="G132" i="46" s="1"/>
  <c r="G133" i="46" s="1"/>
  <c r="G134" i="46" s="1"/>
  <c r="G135" i="46" s="1"/>
  <c r="G136" i="46" s="1"/>
  <c r="G137" i="46" s="1"/>
  <c r="G138" i="46" s="1"/>
  <c r="G139" i="46" s="1"/>
  <c r="G140" i="46" s="1"/>
  <c r="G141" i="46" s="1"/>
  <c r="G142" i="46" s="1"/>
  <c r="G143" i="46" s="1"/>
  <c r="G144" i="46" s="1"/>
  <c r="G145" i="46" s="1"/>
  <c r="G146" i="46" s="1"/>
  <c r="G147" i="46" s="1"/>
  <c r="G148" i="46" s="1"/>
  <c r="G149" i="46" s="1"/>
  <c r="G150" i="46" s="1"/>
  <c r="G151" i="46" s="1"/>
  <c r="G152" i="46" s="1"/>
  <c r="G153" i="46" s="1"/>
  <c r="G154" i="46" s="1"/>
  <c r="G155" i="46" s="1"/>
  <c r="G156" i="46" s="1"/>
  <c r="G157" i="46" s="1"/>
  <c r="G158" i="46" s="1"/>
  <c r="G159" i="46" s="1"/>
  <c r="G160" i="46" s="1"/>
  <c r="G161" i="46" s="1"/>
  <c r="G162" i="46" s="1"/>
  <c r="G163" i="46" s="1"/>
  <c r="G164" i="46" s="1"/>
  <c r="G165" i="46" s="1"/>
  <c r="G166" i="46" s="1"/>
  <c r="G167" i="46" s="1"/>
  <c r="G168" i="46" s="1"/>
  <c r="G169" i="46" s="1"/>
  <c r="G170" i="46" s="1"/>
  <c r="G171" i="46" s="1"/>
  <c r="G172" i="46" s="1"/>
  <c r="G173" i="46" s="1"/>
  <c r="G174" i="46" s="1"/>
  <c r="G175" i="46" s="1"/>
  <c r="G176" i="46" s="1"/>
  <c r="G177" i="46" s="1"/>
  <c r="G178" i="46" s="1"/>
  <c r="G179" i="46" s="1"/>
  <c r="G180" i="46" s="1"/>
  <c r="G181" i="46" s="1"/>
  <c r="G182" i="46" s="1"/>
  <c r="G183" i="46" s="1"/>
  <c r="G184" i="46" s="1"/>
  <c r="G185" i="46" s="1"/>
  <c r="G186" i="46" s="1"/>
  <c r="G187" i="46" s="1"/>
  <c r="G188" i="46" s="1"/>
  <c r="G189" i="46" s="1"/>
  <c r="G190" i="46" s="1"/>
  <c r="G191" i="46" s="1"/>
  <c r="G192" i="46" s="1"/>
  <c r="G193" i="46" s="1"/>
  <c r="G194" i="46" s="1"/>
  <c r="G195" i="46" s="1"/>
  <c r="G196" i="46" s="1"/>
  <c r="G197" i="46" s="1"/>
  <c r="G198" i="46" s="1"/>
  <c r="G199" i="46" s="1"/>
  <c r="G200" i="46" s="1"/>
  <c r="G201" i="46" s="1"/>
  <c r="G202" i="46" s="1"/>
  <c r="G203" i="46" s="1"/>
  <c r="G204" i="46" s="1"/>
  <c r="G205" i="46" s="1"/>
  <c r="G206" i="46" s="1"/>
  <c r="G207" i="46" s="1"/>
  <c r="G208" i="46" s="1"/>
  <c r="G209" i="46" s="1"/>
  <c r="G210" i="46" s="1"/>
  <c r="G211" i="46" s="1"/>
  <c r="G212" i="46" s="1"/>
  <c r="G213" i="46" s="1"/>
  <c r="G214" i="46" s="1"/>
  <c r="G215" i="46" s="1"/>
  <c r="G216" i="46" s="1"/>
  <c r="G217" i="46" s="1"/>
  <c r="G218" i="46" s="1"/>
  <c r="G219" i="46" s="1"/>
  <c r="G220" i="46" s="1"/>
  <c r="G221" i="46" s="1"/>
  <c r="G222" i="46" s="1"/>
  <c r="G223" i="46" s="1"/>
  <c r="G224" i="46" s="1"/>
  <c r="G225" i="46" s="1"/>
  <c r="G226" i="46" s="1"/>
  <c r="G227" i="46" s="1"/>
  <c r="G228" i="46" s="1"/>
  <c r="G229" i="46" s="1"/>
  <c r="G230" i="46" s="1"/>
  <c r="G231" i="46" s="1"/>
  <c r="G232" i="46" s="1"/>
  <c r="G233" i="46" s="1"/>
  <c r="G234" i="46" s="1"/>
  <c r="G235" i="46" s="1"/>
  <c r="G236" i="46" s="1"/>
  <c r="G237" i="46" s="1"/>
  <c r="G238" i="46" s="1"/>
  <c r="G239" i="46" s="1"/>
  <c r="G240" i="46" s="1"/>
  <c r="G241" i="46" s="1"/>
  <c r="G242" i="46" s="1"/>
  <c r="G243" i="46" s="1"/>
  <c r="G244" i="46" s="1"/>
  <c r="G245" i="46" s="1"/>
  <c r="G246" i="46" s="1"/>
  <c r="G247" i="46" s="1"/>
  <c r="G248" i="46" s="1"/>
  <c r="G249" i="46" s="1"/>
  <c r="G250" i="46" s="1"/>
  <c r="G251" i="46" s="1"/>
  <c r="G252" i="46" s="1"/>
  <c r="G253" i="46" s="1"/>
  <c r="G254" i="46" s="1"/>
  <c r="G255" i="46" s="1"/>
  <c r="G256" i="46" s="1"/>
  <c r="G257" i="46" s="1"/>
  <c r="G258" i="46" s="1"/>
  <c r="G259" i="46" s="1"/>
  <c r="G260" i="46" s="1"/>
  <c r="G261" i="46" s="1"/>
  <c r="G262" i="46" s="1"/>
  <c r="G263" i="46" s="1"/>
  <c r="G444" i="92" l="1"/>
  <c r="G445" i="92" s="1"/>
  <c r="G446" i="92" s="1"/>
  <c r="G447" i="92" s="1"/>
  <c r="G448" i="92" s="1"/>
  <c r="G449" i="92" s="1"/>
  <c r="G450" i="92" s="1"/>
  <c r="G451" i="92" s="1"/>
  <c r="G452" i="92" s="1"/>
  <c r="G453" i="92" s="1"/>
  <c r="G454" i="92" s="1"/>
  <c r="G455" i="92" s="1"/>
  <c r="G456" i="92" s="1"/>
  <c r="G457" i="92" s="1"/>
  <c r="G458" i="92" s="1"/>
  <c r="G459" i="92" s="1"/>
  <c r="G460" i="92" s="1"/>
  <c r="G461" i="92" s="1"/>
  <c r="G462" i="92" s="1"/>
  <c r="G463" i="92" s="1"/>
  <c r="G464" i="92" s="1"/>
  <c r="G465" i="92" s="1"/>
  <c r="G466" i="92" s="1"/>
  <c r="G467" i="92" s="1"/>
  <c r="G468" i="92" s="1"/>
  <c r="G523" i="91"/>
  <c r="G524" i="91" s="1"/>
  <c r="G569" i="69"/>
  <c r="G570" i="69" s="1"/>
  <c r="G571" i="69" s="1"/>
  <c r="G428" i="90"/>
  <c r="G362" i="75"/>
  <c r="G363" i="75" s="1"/>
  <c r="G364" i="75" s="1"/>
  <c r="G365" i="75" s="1"/>
  <c r="G366" i="75" s="1"/>
  <c r="G367" i="75" s="1"/>
  <c r="G368" i="75" s="1"/>
  <c r="G369" i="75" s="1"/>
  <c r="G370" i="75" s="1"/>
  <c r="G371" i="75" s="1"/>
  <c r="G372" i="75" s="1"/>
  <c r="G492" i="64"/>
  <c r="G493" i="64" s="1"/>
  <c r="G494" i="64" s="1"/>
  <c r="G495" i="64" s="1"/>
  <c r="G496" i="64" s="1"/>
  <c r="G497" i="64" s="1"/>
  <c r="G498" i="64" s="1"/>
  <c r="G499" i="64" s="1"/>
  <c r="G500" i="64" s="1"/>
  <c r="G641" i="20"/>
  <c r="G642" i="20" s="1"/>
  <c r="G643" i="20" s="1"/>
  <c r="G644" i="20" s="1"/>
  <c r="G645" i="20" s="1"/>
  <c r="G371" i="66"/>
  <c r="G372" i="66" s="1"/>
  <c r="G373" i="66" s="1"/>
  <c r="G374" i="66" s="1"/>
  <c r="G375" i="66" s="1"/>
  <c r="G376" i="66" s="1"/>
  <c r="G377" i="66" s="1"/>
  <c r="G328" i="19"/>
  <c r="G329" i="19" s="1"/>
  <c r="G330" i="19" s="1"/>
  <c r="G331" i="19" s="1"/>
  <c r="G332" i="19" s="1"/>
  <c r="G333" i="19" s="1"/>
  <c r="G334" i="19" s="1"/>
  <c r="G335" i="19" s="1"/>
  <c r="G336" i="19" s="1"/>
  <c r="G337" i="19" s="1"/>
  <c r="G338" i="19" s="1"/>
  <c r="G363" i="31"/>
  <c r="G364" i="31" s="1"/>
  <c r="G301" i="59"/>
  <c r="G302" i="59" s="1"/>
  <c r="G303" i="59" s="1"/>
  <c r="G304" i="59" s="1"/>
  <c r="G305" i="59" s="1"/>
  <c r="G306" i="59" s="1"/>
  <c r="G307" i="59" s="1"/>
  <c r="G308" i="59" s="1"/>
  <c r="G309" i="59" s="1"/>
  <c r="G310" i="59" s="1"/>
  <c r="G311" i="59" s="1"/>
  <c r="G312" i="59" s="1"/>
  <c r="G313" i="59" s="1"/>
  <c r="G314" i="59" s="1"/>
  <c r="G315" i="59" s="1"/>
  <c r="G316" i="59" s="1"/>
  <c r="G317" i="59" s="1"/>
  <c r="G318" i="59" s="1"/>
  <c r="G319" i="59" s="1"/>
  <c r="G320" i="59" s="1"/>
  <c r="G321" i="59" s="1"/>
  <c r="G322" i="59" s="1"/>
  <c r="G323" i="59" s="1"/>
  <c r="G324" i="59" s="1"/>
  <c r="G325" i="59" s="1"/>
  <c r="G326" i="59" s="1"/>
  <c r="G327" i="59" s="1"/>
  <c r="G328" i="59" s="1"/>
  <c r="G329" i="59" s="1"/>
  <c r="G330" i="59" s="1"/>
  <c r="G264" i="46"/>
  <c r="G265" i="46" s="1"/>
  <c r="G266" i="46" s="1"/>
  <c r="G267" i="46" s="1"/>
  <c r="G268" i="46" s="1"/>
  <c r="G269" i="46" s="1"/>
  <c r="G270" i="46" s="1"/>
  <c r="G271" i="46" s="1"/>
  <c r="G272" i="46" s="1"/>
  <c r="G273" i="46" s="1"/>
  <c r="G274" i="46" s="1"/>
  <c r="G275" i="46" s="1"/>
  <c r="G276" i="46" s="1"/>
  <c r="G277" i="46" s="1"/>
  <c r="G278" i="46" s="1"/>
  <c r="G279" i="46" s="1"/>
  <c r="G280" i="46" s="1"/>
  <c r="G281" i="46" s="1"/>
  <c r="G282" i="46" s="1"/>
  <c r="G283" i="46" s="1"/>
  <c r="G284" i="46" s="1"/>
  <c r="G285" i="46" s="1"/>
  <c r="G286" i="46" s="1"/>
  <c r="G287" i="46" s="1"/>
  <c r="G288" i="46" s="1"/>
  <c r="G289" i="46" s="1"/>
  <c r="G290" i="46" s="1"/>
  <c r="G291" i="46" s="1"/>
  <c r="G292" i="46" s="1"/>
  <c r="G293" i="46" s="1"/>
  <c r="G294" i="46" s="1"/>
  <c r="G295" i="46" s="1"/>
  <c r="G296" i="46" s="1"/>
  <c r="G297" i="46" s="1"/>
  <c r="G298" i="46" s="1"/>
  <c r="G299" i="46" s="1"/>
  <c r="G300" i="46" s="1"/>
  <c r="G301" i="46" s="1"/>
  <c r="G302" i="46" s="1"/>
  <c r="G303" i="46" s="1"/>
  <c r="G304" i="46" s="1"/>
  <c r="G305" i="46" s="1"/>
  <c r="G306" i="46" s="1"/>
  <c r="G307" i="46" s="1"/>
  <c r="G308" i="46" s="1"/>
  <c r="G309" i="46" s="1"/>
  <c r="G310" i="46" s="1"/>
  <c r="G311" i="46" s="1"/>
  <c r="G201" i="42"/>
  <c r="G202" i="42" s="1"/>
  <c r="G203" i="42" s="1"/>
  <c r="G204" i="42" s="1"/>
  <c r="G205" i="42" s="1"/>
  <c r="G206" i="42" s="1"/>
  <c r="G207" i="42" s="1"/>
  <c r="G208" i="42" s="1"/>
  <c r="G209" i="42" s="1"/>
  <c r="G210" i="42" s="1"/>
  <c r="G211" i="42" s="1"/>
  <c r="G212" i="42" s="1"/>
  <c r="G213" i="42" s="1"/>
  <c r="G214" i="42" s="1"/>
  <c r="G215" i="42" s="1"/>
  <c r="G159" i="55"/>
  <c r="G23" i="43"/>
  <c r="G24" i="43" s="1"/>
  <c r="G25" i="43" s="1"/>
  <c r="G26" i="43" s="1"/>
  <c r="G27" i="43" s="1"/>
  <c r="G28" i="43" s="1"/>
  <c r="G29" i="43" s="1"/>
  <c r="G30" i="43" s="1"/>
  <c r="G31" i="43" s="1"/>
  <c r="G32" i="43" s="1"/>
  <c r="G33" i="43" s="1"/>
  <c r="G34" i="43" s="1"/>
  <c r="G35" i="43" s="1"/>
  <c r="G36" i="43" s="1"/>
  <c r="G37" i="43" s="1"/>
  <c r="G38" i="43" s="1"/>
  <c r="G39" i="43" s="1"/>
  <c r="G40" i="43" s="1"/>
  <c r="G41" i="43" s="1"/>
  <c r="G42" i="43" s="1"/>
  <c r="G43" i="43" s="1"/>
  <c r="G44" i="43" s="1"/>
  <c r="G45" i="43" s="1"/>
  <c r="G46" i="43" s="1"/>
  <c r="G47" i="43" s="1"/>
  <c r="G48" i="43" s="1"/>
  <c r="G469" i="92" l="1"/>
  <c r="G470" i="92" s="1"/>
  <c r="G471" i="92" s="1"/>
  <c r="G472" i="92" s="1"/>
  <c r="G473" i="92" s="1"/>
  <c r="G474" i="92" s="1"/>
  <c r="G475" i="92" s="1"/>
  <c r="G531" i="73"/>
  <c r="G532" i="73" s="1"/>
  <c r="G533" i="73" s="1"/>
  <c r="G534" i="73" s="1"/>
  <c r="G535" i="73" s="1"/>
  <c r="G536" i="73" s="1"/>
  <c r="G537" i="73" s="1"/>
  <c r="G538" i="73" s="1"/>
  <c r="G539" i="73" s="1"/>
  <c r="G540" i="73" s="1"/>
  <c r="G541" i="73" s="1"/>
  <c r="G542" i="73" s="1"/>
  <c r="G543" i="73" s="1"/>
  <c r="G544" i="73" s="1"/>
  <c r="G545" i="73" s="1"/>
  <c r="G546" i="73" s="1"/>
  <c r="G547" i="73" s="1"/>
  <c r="G548" i="73" s="1"/>
  <c r="G549" i="73" s="1"/>
  <c r="G550" i="73" s="1"/>
  <c r="G551" i="73" s="1"/>
  <c r="G552" i="73" s="1"/>
  <c r="G553" i="73" s="1"/>
  <c r="G554" i="73" s="1"/>
  <c r="G555" i="73" s="1"/>
  <c r="G556" i="73" s="1"/>
  <c r="G557" i="73" s="1"/>
  <c r="E41" i="111" s="1"/>
  <c r="AH41" i="111" s="1"/>
  <c r="G525" i="91"/>
  <c r="G526" i="91" s="1"/>
  <c r="G527" i="91" s="1"/>
  <c r="G528" i="91" s="1"/>
  <c r="G529" i="91" s="1"/>
  <c r="G530" i="91" s="1"/>
  <c r="G531" i="91" s="1"/>
  <c r="G532" i="91" s="1"/>
  <c r="G533" i="91" s="1"/>
  <c r="G534" i="91" s="1"/>
  <c r="G535" i="91" s="1"/>
  <c r="G572" i="69"/>
  <c r="G573" i="69" s="1"/>
  <c r="G574" i="69" s="1"/>
  <c r="G575" i="69" s="1"/>
  <c r="G576" i="69" s="1"/>
  <c r="G577" i="69" s="1"/>
  <c r="G578" i="69" s="1"/>
  <c r="G579" i="69" s="1"/>
  <c r="G580" i="69" s="1"/>
  <c r="G581" i="69" s="1"/>
  <c r="G429" i="90"/>
  <c r="G430" i="90" s="1"/>
  <c r="G431" i="90" s="1"/>
  <c r="G432" i="90" s="1"/>
  <c r="G433" i="90" s="1"/>
  <c r="G434" i="90" s="1"/>
  <c r="G435" i="90" s="1"/>
  <c r="G373" i="75"/>
  <c r="G374" i="75" s="1"/>
  <c r="G501" i="64"/>
  <c r="G502" i="64" s="1"/>
  <c r="G503" i="64" s="1"/>
  <c r="G504" i="64" s="1"/>
  <c r="G505" i="64" s="1"/>
  <c r="G506" i="64" s="1"/>
  <c r="G507" i="64" s="1"/>
  <c r="G508" i="64" s="1"/>
  <c r="G646" i="20"/>
  <c r="G647" i="20" s="1"/>
  <c r="G648" i="20" s="1"/>
  <c r="G649" i="20" s="1"/>
  <c r="G650" i="20" s="1"/>
  <c r="G651" i="20" s="1"/>
  <c r="G652" i="20" s="1"/>
  <c r="G653" i="20" s="1"/>
  <c r="G654" i="20" s="1"/>
  <c r="G655" i="20" s="1"/>
  <c r="G656" i="20" s="1"/>
  <c r="G657" i="20" s="1"/>
  <c r="G658" i="20" s="1"/>
  <c r="G659" i="20" s="1"/>
  <c r="G331" i="59"/>
  <c r="G332" i="59" s="1"/>
  <c r="G333" i="59" s="1"/>
  <c r="G334" i="59" s="1"/>
  <c r="G335" i="59" s="1"/>
  <c r="G336" i="59" s="1"/>
  <c r="G337" i="59" s="1"/>
  <c r="G338" i="59" s="1"/>
  <c r="G339" i="59" s="1"/>
  <c r="G340" i="59" s="1"/>
  <c r="G341" i="59" s="1"/>
  <c r="G342" i="59" s="1"/>
  <c r="G343" i="59" s="1"/>
  <c r="G344" i="59" s="1"/>
  <c r="G345" i="59" s="1"/>
  <c r="G346" i="59" s="1"/>
  <c r="G347" i="59" s="1"/>
  <c r="G348" i="59" s="1"/>
  <c r="G349" i="59" s="1"/>
  <c r="G378" i="66"/>
  <c r="G379" i="66" s="1"/>
  <c r="G380" i="66" s="1"/>
  <c r="G381" i="66" s="1"/>
  <c r="G382" i="66" s="1"/>
  <c r="G383" i="66" s="1"/>
  <c r="G339" i="19"/>
  <c r="G340" i="19" s="1"/>
  <c r="G341" i="19" s="1"/>
  <c r="G342" i="19" s="1"/>
  <c r="G343" i="19" s="1"/>
  <c r="G365" i="31"/>
  <c r="G312" i="46"/>
  <c r="G313" i="46" s="1"/>
  <c r="G314" i="46" s="1"/>
  <c r="G315" i="46" s="1"/>
  <c r="G316" i="46" s="1"/>
  <c r="G317" i="46" s="1"/>
  <c r="G318" i="46" s="1"/>
  <c r="G319" i="46" s="1"/>
  <c r="G320" i="46" s="1"/>
  <c r="G321" i="46" s="1"/>
  <c r="G322" i="46" s="1"/>
  <c r="G216" i="42"/>
  <c r="G217" i="42" s="1"/>
  <c r="G218" i="42" s="1"/>
  <c r="G219" i="42" s="1"/>
  <c r="G220" i="42" s="1"/>
  <c r="G221" i="42" s="1"/>
  <c r="G222" i="42" s="1"/>
  <c r="G223" i="42" s="1"/>
  <c r="G224" i="42" s="1"/>
  <c r="G225" i="42" s="1"/>
  <c r="G226" i="42" s="1"/>
  <c r="G227" i="42" s="1"/>
  <c r="G228" i="42" s="1"/>
  <c r="G229" i="42" s="1"/>
  <c r="G230" i="42" s="1"/>
  <c r="G231" i="42" s="1"/>
  <c r="G232" i="42" s="1"/>
  <c r="G233" i="42" s="1"/>
  <c r="G234" i="42" s="1"/>
  <c r="G235" i="42" s="1"/>
  <c r="G236" i="42" s="1"/>
  <c r="G237" i="42" s="1"/>
  <c r="G238" i="42" s="1"/>
  <c r="G239" i="42" s="1"/>
  <c r="G240" i="42" s="1"/>
  <c r="G241" i="42" s="1"/>
  <c r="G242" i="42" s="1"/>
  <c r="G243" i="42" s="1"/>
  <c r="G244" i="42" s="1"/>
  <c r="G245" i="42" s="1"/>
  <c r="G246" i="42" s="1"/>
  <c r="G247" i="42" s="1"/>
  <c r="G248" i="42" s="1"/>
  <c r="G249" i="42" s="1"/>
  <c r="G250" i="42" s="1"/>
  <c r="G251" i="42" s="1"/>
  <c r="G160" i="55"/>
  <c r="G161" i="55" s="1"/>
  <c r="G162" i="55" s="1"/>
  <c r="G163" i="55" s="1"/>
  <c r="G164" i="55" s="1"/>
  <c r="G165" i="55" s="1"/>
  <c r="G166" i="55" s="1"/>
  <c r="G167" i="55" s="1"/>
  <c r="G168" i="55" s="1"/>
  <c r="G169" i="55" s="1"/>
  <c r="G170" i="55" s="1"/>
  <c r="G171" i="55" s="1"/>
  <c r="G172" i="55" s="1"/>
  <c r="G173" i="55" s="1"/>
  <c r="G174" i="55" s="1"/>
  <c r="G175" i="55" s="1"/>
  <c r="G176" i="55" s="1"/>
  <c r="G177" i="55" s="1"/>
  <c r="G178" i="55" s="1"/>
  <c r="G179" i="55" s="1"/>
  <c r="G180" i="55" s="1"/>
  <c r="G181" i="55" s="1"/>
  <c r="G182" i="55" s="1"/>
  <c r="G183" i="55" s="1"/>
  <c r="G184" i="55" s="1"/>
  <c r="G185" i="55" s="1"/>
  <c r="G186" i="55" s="1"/>
  <c r="G187" i="55" s="1"/>
  <c r="G188" i="55" s="1"/>
  <c r="G189" i="55" s="1"/>
  <c r="G190" i="55" s="1"/>
  <c r="G191" i="55" s="1"/>
  <c r="G192" i="55" s="1"/>
  <c r="G193" i="55" s="1"/>
  <c r="G194" i="55" s="1"/>
  <c r="G195" i="55" s="1"/>
  <c r="G196" i="55" s="1"/>
  <c r="G197" i="55" s="1"/>
  <c r="G198" i="55" s="1"/>
  <c r="G199" i="55" s="1"/>
  <c r="G200" i="55" s="1"/>
  <c r="G201" i="55" s="1"/>
  <c r="G202" i="55" s="1"/>
  <c r="G203" i="55" s="1"/>
  <c r="G204" i="55" s="1"/>
  <c r="G205" i="55" s="1"/>
  <c r="G206" i="55" s="1"/>
  <c r="G207" i="55" s="1"/>
  <c r="G208" i="55" s="1"/>
  <c r="G209" i="55" s="1"/>
  <c r="G210" i="55" s="1"/>
  <c r="G211" i="55" s="1"/>
  <c r="G212" i="55" s="1"/>
  <c r="G213" i="55" s="1"/>
  <c r="G214" i="55" s="1"/>
  <c r="G215" i="55" s="1"/>
  <c r="G216" i="55" s="1"/>
  <c r="G217" i="55" s="1"/>
  <c r="G218" i="55" s="1"/>
  <c r="G219" i="55" s="1"/>
  <c r="G220" i="55" s="1"/>
  <c r="G221" i="55" s="1"/>
  <c r="G222" i="55" s="1"/>
  <c r="G223" i="55" s="1"/>
  <c r="G224" i="55" s="1"/>
  <c r="G225" i="55" s="1"/>
  <c r="G226" i="55" s="1"/>
  <c r="G227" i="55" s="1"/>
  <c r="G228" i="55" s="1"/>
  <c r="G49" i="43"/>
  <c r="G50" i="43" s="1"/>
  <c r="G51" i="43" s="1"/>
  <c r="G52" i="43" s="1"/>
  <c r="G53" i="43" s="1"/>
  <c r="G54" i="43" s="1"/>
  <c r="G55" i="43" s="1"/>
  <c r="G56" i="43" s="1"/>
  <c r="G57" i="43" s="1"/>
  <c r="G58" i="43" s="1"/>
  <c r="G59" i="43" s="1"/>
  <c r="G60" i="43" s="1"/>
  <c r="G61" i="43" s="1"/>
  <c r="G62" i="43" s="1"/>
  <c r="G63" i="43" s="1"/>
  <c r="G64" i="43" s="1"/>
  <c r="G65" i="43" s="1"/>
  <c r="G66" i="43" s="1"/>
  <c r="G67" i="43" s="1"/>
  <c r="G68" i="43" s="1"/>
  <c r="G69" i="43" s="1"/>
  <c r="G70" i="43" s="1"/>
  <c r="G71" i="43" s="1"/>
  <c r="G72" i="43" s="1"/>
  <c r="G73" i="43" s="1"/>
  <c r="G74" i="43" s="1"/>
  <c r="G75" i="43" s="1"/>
  <c r="G76" i="43" s="1"/>
  <c r="G77" i="43" s="1"/>
  <c r="G78" i="43" s="1"/>
  <c r="G79" i="43" s="1"/>
  <c r="G476" i="92" l="1"/>
  <c r="G477" i="92" s="1"/>
  <c r="G478" i="92" s="1"/>
  <c r="G479" i="92" s="1"/>
  <c r="G480" i="92" s="1"/>
  <c r="G481" i="92" s="1"/>
  <c r="G536" i="91"/>
  <c r="G537" i="91" s="1"/>
  <c r="G538" i="91" s="1"/>
  <c r="G539" i="91" s="1"/>
  <c r="G540" i="91" s="1"/>
  <c r="G541" i="91" s="1"/>
  <c r="G542" i="91" s="1"/>
  <c r="G543" i="91" s="1"/>
  <c r="G544" i="91" s="1"/>
  <c r="G545" i="91" s="1"/>
  <c r="G546" i="91" s="1"/>
  <c r="G547" i="91" s="1"/>
  <c r="G548" i="91" s="1"/>
  <c r="G549" i="91" s="1"/>
  <c r="G550" i="91" s="1"/>
  <c r="G551" i="91" s="1"/>
  <c r="G552" i="91" s="1"/>
  <c r="G553" i="91" s="1"/>
  <c r="G554" i="91" s="1"/>
  <c r="G555" i="91" s="1"/>
  <c r="G556" i="91" s="1"/>
  <c r="G557" i="91" s="1"/>
  <c r="G558" i="91" s="1"/>
  <c r="G559" i="91" s="1"/>
  <c r="G582" i="69"/>
  <c r="G583" i="69" s="1"/>
  <c r="G584" i="69" s="1"/>
  <c r="G585" i="69" s="1"/>
  <c r="G586" i="69" s="1"/>
  <c r="G587" i="69" s="1"/>
  <c r="G588" i="69" s="1"/>
  <c r="G589" i="69" s="1"/>
  <c r="G590" i="69" s="1"/>
  <c r="G591" i="69" s="1"/>
  <c r="G436" i="90"/>
  <c r="G437" i="90" s="1"/>
  <c r="G438" i="90" s="1"/>
  <c r="G375" i="75"/>
  <c r="G509" i="64"/>
  <c r="G510" i="64" s="1"/>
  <c r="G511" i="64" s="1"/>
  <c r="G660" i="20"/>
  <c r="G661" i="20" s="1"/>
  <c r="G662" i="20" s="1"/>
  <c r="G663" i="20" s="1"/>
  <c r="G469" i="61"/>
  <c r="G350" i="59"/>
  <c r="G351" i="59" s="1"/>
  <c r="G352" i="59" s="1"/>
  <c r="G353" i="59" s="1"/>
  <c r="G354" i="59" s="1"/>
  <c r="G355" i="59" s="1"/>
  <c r="G356" i="59" s="1"/>
  <c r="G357" i="59" s="1"/>
  <c r="G358" i="59" s="1"/>
  <c r="G359" i="59" s="1"/>
  <c r="G360" i="59" s="1"/>
  <c r="G361" i="59" s="1"/>
  <c r="G384" i="66"/>
  <c r="G385" i="66" s="1"/>
  <c r="G386" i="66" s="1"/>
  <c r="G387" i="66" s="1"/>
  <c r="G388" i="66" s="1"/>
  <c r="G366" i="31"/>
  <c r="G367" i="31" s="1"/>
  <c r="G368" i="31" s="1"/>
  <c r="G369" i="31" s="1"/>
  <c r="G370" i="31" s="1"/>
  <c r="G344" i="19"/>
  <c r="G345" i="19" s="1"/>
  <c r="G346" i="19" s="1"/>
  <c r="G347" i="19" s="1"/>
  <c r="G323" i="46"/>
  <c r="G324" i="46" s="1"/>
  <c r="G325" i="46" s="1"/>
  <c r="G326" i="46" s="1"/>
  <c r="G327" i="46" s="1"/>
  <c r="G328" i="46" s="1"/>
  <c r="G329" i="46" s="1"/>
  <c r="G330" i="46" s="1"/>
  <c r="G331" i="46" s="1"/>
  <c r="G332" i="46" s="1"/>
  <c r="G333" i="46" s="1"/>
  <c r="G334" i="46" s="1"/>
  <c r="G335" i="46" s="1"/>
  <c r="G252" i="42"/>
  <c r="G253" i="42" s="1"/>
  <c r="G254" i="42" s="1"/>
  <c r="G255" i="42" s="1"/>
  <c r="G256" i="42" s="1"/>
  <c r="G257" i="42" s="1"/>
  <c r="G258" i="42" s="1"/>
  <c r="G259" i="42" s="1"/>
  <c r="G229" i="55"/>
  <c r="G230" i="55" s="1"/>
  <c r="G231" i="55" s="1"/>
  <c r="G80" i="43"/>
  <c r="G81" i="43" s="1"/>
  <c r="G82" i="43" s="1"/>
  <c r="G83" i="43" s="1"/>
  <c r="G84" i="43" s="1"/>
  <c r="G85" i="43" s="1"/>
  <c r="G86" i="43" s="1"/>
  <c r="G87" i="43" s="1"/>
  <c r="G88" i="43" s="1"/>
  <c r="G89" i="43" s="1"/>
  <c r="G90" i="43" s="1"/>
  <c r="G91" i="43" s="1"/>
  <c r="G92" i="43" s="1"/>
  <c r="G93" i="43" s="1"/>
  <c r="G94" i="43" s="1"/>
  <c r="G95" i="43" s="1"/>
  <c r="G96" i="43" s="1"/>
  <c r="G97" i="43" s="1"/>
  <c r="G98" i="43" s="1"/>
  <c r="G99" i="43" s="1"/>
  <c r="G100" i="43" s="1"/>
  <c r="G101" i="43" s="1"/>
  <c r="G102" i="43" s="1"/>
  <c r="G103" i="43" s="1"/>
  <c r="G104" i="43" s="1"/>
  <c r="G105" i="43" s="1"/>
  <c r="G106" i="43" s="1"/>
  <c r="G107" i="43" s="1"/>
  <c r="G108" i="43" s="1"/>
  <c r="G109" i="43" s="1"/>
  <c r="G110" i="43" s="1"/>
  <c r="G111" i="43" s="1"/>
  <c r="G112" i="43" s="1"/>
  <c r="G113" i="43" s="1"/>
  <c r="G114" i="43" s="1"/>
  <c r="G115" i="43" s="1"/>
  <c r="G116" i="43" s="1"/>
  <c r="G117" i="43" s="1"/>
  <c r="G118" i="43" s="1"/>
  <c r="G119" i="43" s="1"/>
  <c r="G120" i="43" s="1"/>
  <c r="G121" i="43" s="1"/>
  <c r="G122" i="43" s="1"/>
  <c r="G123" i="43" s="1"/>
  <c r="G124" i="43" s="1"/>
  <c r="G125" i="43" s="1"/>
  <c r="G126" i="43" s="1"/>
  <c r="G127" i="43" s="1"/>
  <c r="G128" i="43" s="1"/>
  <c r="G129" i="43" s="1"/>
  <c r="G130" i="43" s="1"/>
  <c r="G131" i="43" s="1"/>
  <c r="G132" i="43" s="1"/>
  <c r="G133" i="43" s="1"/>
  <c r="G134" i="43" s="1"/>
  <c r="G135" i="43" s="1"/>
  <c r="G136" i="43" s="1"/>
  <c r="G7" i="40"/>
  <c r="G8" i="40" s="1"/>
  <c r="G9" i="40" s="1"/>
  <c r="G10" i="40" s="1"/>
  <c r="G11" i="40" s="1"/>
  <c r="G12" i="40" s="1"/>
  <c r="G13" i="40" s="1"/>
  <c r="G14" i="40" s="1"/>
  <c r="G15" i="40" s="1"/>
  <c r="G16" i="40" s="1"/>
  <c r="G17" i="40" s="1"/>
  <c r="G18" i="40" s="1"/>
  <c r="G19" i="40" s="1"/>
  <c r="G20" i="40" s="1"/>
  <c r="G21" i="40" s="1"/>
  <c r="G22" i="40" s="1"/>
  <c r="G23" i="40" s="1"/>
  <c r="G24" i="40" s="1"/>
  <c r="G25" i="40" s="1"/>
  <c r="G26" i="40" s="1"/>
  <c r="G27" i="40" s="1"/>
  <c r="G28" i="40" s="1"/>
  <c r="G29" i="40" s="1"/>
  <c r="G30" i="40" s="1"/>
  <c r="G31" i="40" s="1"/>
  <c r="G32" i="40" s="1"/>
  <c r="G33" i="40" s="1"/>
  <c r="G34" i="40" s="1"/>
  <c r="G35" i="40" s="1"/>
  <c r="G36" i="40" s="1"/>
  <c r="G37" i="40" s="1"/>
  <c r="G38" i="40" s="1"/>
  <c r="G39" i="40" s="1"/>
  <c r="G40" i="40" s="1"/>
  <c r="G41" i="40" s="1"/>
  <c r="G42" i="40" s="1"/>
  <c r="G43" i="40" s="1"/>
  <c r="G44" i="40" s="1"/>
  <c r="G45" i="40" s="1"/>
  <c r="G46" i="40" s="1"/>
  <c r="G47" i="40" s="1"/>
  <c r="G48" i="40" s="1"/>
  <c r="G49" i="40" s="1"/>
  <c r="G50" i="40" s="1"/>
  <c r="G51" i="40" s="1"/>
  <c r="G52" i="40" s="1"/>
  <c r="G53" i="40" s="1"/>
  <c r="G54" i="40" s="1"/>
  <c r="G55" i="40" s="1"/>
  <c r="G56" i="40" s="1"/>
  <c r="G57" i="40" s="1"/>
  <c r="G58" i="40" s="1"/>
  <c r="G59" i="40" s="1"/>
  <c r="G60" i="40" s="1"/>
  <c r="G61" i="40" s="1"/>
  <c r="G62" i="40" s="1"/>
  <c r="G63" i="40" s="1"/>
  <c r="G64" i="40" s="1"/>
  <c r="G65" i="40" s="1"/>
  <c r="G66" i="40" s="1"/>
  <c r="G67" i="40" s="1"/>
  <c r="G68" i="40" s="1"/>
  <c r="G69" i="40" s="1"/>
  <c r="G70" i="40" s="1"/>
  <c r="G71" i="40" s="1"/>
  <c r="G72" i="40" s="1"/>
  <c r="G73" i="40" s="1"/>
  <c r="G74" i="40" s="1"/>
  <c r="G75" i="40" s="1"/>
  <c r="G76" i="40" s="1"/>
  <c r="G77" i="40" s="1"/>
  <c r="G78" i="40" s="1"/>
  <c r="G79" i="40" s="1"/>
  <c r="G80" i="40" s="1"/>
  <c r="G81" i="40" s="1"/>
  <c r="G82" i="40" s="1"/>
  <c r="G83" i="40" s="1"/>
  <c r="G84" i="40" s="1"/>
  <c r="G85" i="40" s="1"/>
  <c r="G86" i="40" s="1"/>
  <c r="G87" i="40" s="1"/>
  <c r="G88" i="40" s="1"/>
  <c r="G89" i="40" s="1"/>
  <c r="G90" i="40" s="1"/>
  <c r="G91" i="40" s="1"/>
  <c r="G92" i="40" s="1"/>
  <c r="G93" i="40" s="1"/>
  <c r="G94" i="40" s="1"/>
  <c r="G95" i="40" s="1"/>
  <c r="G96" i="40" s="1"/>
  <c r="G97" i="40" s="1"/>
  <c r="G98" i="40" s="1"/>
  <c r="G99" i="40" s="1"/>
  <c r="G100" i="40" s="1"/>
  <c r="G101" i="40" s="1"/>
  <c r="G102" i="40" s="1"/>
  <c r="G103" i="40" s="1"/>
  <c r="G104" i="40" s="1"/>
  <c r="G105" i="40" s="1"/>
  <c r="G106" i="40" s="1"/>
  <c r="G107" i="40" s="1"/>
  <c r="G108" i="40" s="1"/>
  <c r="G109" i="40" s="1"/>
  <c r="G110" i="40" s="1"/>
  <c r="G111" i="40" s="1"/>
  <c r="G112" i="40" s="1"/>
  <c r="G113" i="40" s="1"/>
  <c r="G114" i="40" s="1"/>
  <c r="G115" i="40" s="1"/>
  <c r="G116" i="40" s="1"/>
  <c r="G117" i="40" s="1"/>
  <c r="G118" i="40" s="1"/>
  <c r="G119" i="40" s="1"/>
  <c r="G120" i="40" s="1"/>
  <c r="G121" i="40" s="1"/>
  <c r="G122" i="40" s="1"/>
  <c r="G123" i="40" s="1"/>
  <c r="G124" i="40" s="1"/>
  <c r="G125" i="40" s="1"/>
  <c r="G126" i="40" s="1"/>
  <c r="G127" i="40" s="1"/>
  <c r="G128" i="40" s="1"/>
  <c r="G129" i="40" s="1"/>
  <c r="G130" i="40" s="1"/>
  <c r="G131" i="40" s="1"/>
  <c r="G132" i="40" s="1"/>
  <c r="G133" i="40" s="1"/>
  <c r="G134" i="40" s="1"/>
  <c r="G135" i="40" s="1"/>
  <c r="G136" i="40" s="1"/>
  <c r="G137" i="40" s="1"/>
  <c r="G138" i="40" s="1"/>
  <c r="G139" i="40" s="1"/>
  <c r="G140" i="40" s="1"/>
  <c r="G141" i="40" s="1"/>
  <c r="G142" i="40" s="1"/>
  <c r="G143" i="40" s="1"/>
  <c r="G144" i="40" s="1"/>
  <c r="G145" i="40" s="1"/>
  <c r="G146" i="40" s="1"/>
  <c r="G147" i="40" s="1"/>
  <c r="G148" i="40" s="1"/>
  <c r="G149" i="40" s="1"/>
  <c r="G150" i="40" s="1"/>
  <c r="G151" i="40" s="1"/>
  <c r="G152" i="40" s="1"/>
  <c r="G153" i="40" s="1"/>
  <c r="G154" i="40" s="1"/>
  <c r="G155" i="40" s="1"/>
  <c r="G156" i="40" s="1"/>
  <c r="G157" i="40" s="1"/>
  <c r="G158" i="40" s="1"/>
  <c r="G159" i="40" s="1"/>
  <c r="G160" i="40" s="1"/>
  <c r="G161" i="40" s="1"/>
  <c r="G162" i="40" s="1"/>
  <c r="G163" i="40" s="1"/>
  <c r="G164" i="40" s="1"/>
  <c r="G165" i="40" s="1"/>
  <c r="G166" i="40" s="1"/>
  <c r="G167" i="40" s="1"/>
  <c r="G168" i="40" s="1"/>
  <c r="G169" i="40" s="1"/>
  <c r="G170" i="40" s="1"/>
  <c r="G171" i="40" s="1"/>
  <c r="G172" i="40" s="1"/>
  <c r="G173" i="40" s="1"/>
  <c r="G174" i="40" s="1"/>
  <c r="G175" i="40" s="1"/>
  <c r="G176" i="40" s="1"/>
  <c r="G177" i="40" s="1"/>
  <c r="G178" i="40" s="1"/>
  <c r="G179" i="40" s="1"/>
  <c r="G180" i="40" s="1"/>
  <c r="G181" i="40" s="1"/>
  <c r="G182" i="40" s="1"/>
  <c r="G183" i="40" s="1"/>
  <c r="G184" i="40" s="1"/>
  <c r="G185" i="40" s="1"/>
  <c r="G186" i="40" s="1"/>
  <c r="G187" i="40" s="1"/>
  <c r="G188" i="40" s="1"/>
  <c r="G189" i="40" s="1"/>
  <c r="G190" i="40" s="1"/>
  <c r="G191" i="40" s="1"/>
  <c r="G192" i="40" s="1"/>
  <c r="G193" i="40" s="1"/>
  <c r="G194" i="40" s="1"/>
  <c r="G195" i="40" s="1"/>
  <c r="G196" i="40" s="1"/>
  <c r="G197" i="40" s="1"/>
  <c r="G198" i="40" s="1"/>
  <c r="G199" i="40" s="1"/>
  <c r="G200" i="40" s="1"/>
  <c r="G201" i="40" s="1"/>
  <c r="G202" i="40" s="1"/>
  <c r="G203" i="40" s="1"/>
  <c r="G204" i="40" s="1"/>
  <c r="G205" i="40" s="1"/>
  <c r="G206" i="40" s="1"/>
  <c r="G207" i="40" s="1"/>
  <c r="G208" i="40" s="1"/>
  <c r="G209" i="40" s="1"/>
  <c r="G210" i="40" s="1"/>
  <c r="G211" i="40" s="1"/>
  <c r="G212" i="40" s="1"/>
  <c r="G213" i="40" s="1"/>
  <c r="G214" i="40" s="1"/>
  <c r="G215" i="40" s="1"/>
  <c r="G216" i="40" s="1"/>
  <c r="G217" i="40" s="1"/>
  <c r="G218" i="40" s="1"/>
  <c r="G219" i="40" s="1"/>
  <c r="G220" i="40" s="1"/>
  <c r="G221" i="40" s="1"/>
  <c r="G222" i="40" s="1"/>
  <c r="G223" i="40" s="1"/>
  <c r="G224" i="40" s="1"/>
  <c r="G225" i="40" s="1"/>
  <c r="G226" i="40" s="1"/>
  <c r="G227" i="40" s="1"/>
  <c r="G228" i="40" s="1"/>
  <c r="G229" i="40" s="1"/>
  <c r="G230" i="40" s="1"/>
  <c r="G231" i="40" s="1"/>
  <c r="G232" i="40" s="1"/>
  <c r="G233" i="40" s="1"/>
  <c r="G234" i="40" s="1"/>
  <c r="G235" i="40" s="1"/>
  <c r="G236" i="40" s="1"/>
  <c r="G237" i="40" s="1"/>
  <c r="G238" i="40" s="1"/>
  <c r="G239" i="40" s="1"/>
  <c r="G240" i="40" s="1"/>
  <c r="G482" i="92" l="1"/>
  <c r="G483" i="92" s="1"/>
  <c r="G484" i="92" s="1"/>
  <c r="G485" i="92" s="1"/>
  <c r="G486" i="92" s="1"/>
  <c r="G487" i="92" s="1"/>
  <c r="G488" i="92" s="1"/>
  <c r="G489" i="92" s="1"/>
  <c r="G490" i="92" s="1"/>
  <c r="G491" i="92" s="1"/>
  <c r="G492" i="92" s="1"/>
  <c r="G493" i="92" s="1"/>
  <c r="G494" i="92" s="1"/>
  <c r="G495" i="92" s="1"/>
  <c r="G496" i="92" s="1"/>
  <c r="G497" i="92" s="1"/>
  <c r="G498" i="92" s="1"/>
  <c r="G499" i="92" s="1"/>
  <c r="G500" i="92" s="1"/>
  <c r="G501" i="92" s="1"/>
  <c r="G502" i="92" s="1"/>
  <c r="G503" i="92" s="1"/>
  <c r="G504" i="92" s="1"/>
  <c r="G505" i="92" s="1"/>
  <c r="G506" i="92" s="1"/>
  <c r="G507" i="92" s="1"/>
  <c r="G508" i="92" s="1"/>
  <c r="G509" i="92" s="1"/>
  <c r="G510" i="92" s="1"/>
  <c r="G511" i="92" s="1"/>
  <c r="G512" i="92" s="1"/>
  <c r="G513" i="92" s="1"/>
  <c r="G514" i="92" s="1"/>
  <c r="G515" i="92" s="1"/>
  <c r="G516" i="92" s="1"/>
  <c r="G517" i="92" s="1"/>
  <c r="G518" i="92" s="1"/>
  <c r="G519" i="92" s="1"/>
  <c r="G520" i="92" s="1"/>
  <c r="G521" i="92" s="1"/>
  <c r="G522" i="92" s="1"/>
  <c r="G523" i="92" s="1"/>
  <c r="G524" i="92" s="1"/>
  <c r="G525" i="92" s="1"/>
  <c r="G526" i="92" s="1"/>
  <c r="G527" i="92" s="1"/>
  <c r="G528" i="92" s="1"/>
  <c r="G529" i="92" s="1"/>
  <c r="G530" i="92" s="1"/>
  <c r="G531" i="92" s="1"/>
  <c r="G532" i="92" s="1"/>
  <c r="G533" i="92" s="1"/>
  <c r="G534" i="92" s="1"/>
  <c r="G535" i="92" s="1"/>
  <c r="G536" i="92" s="1"/>
  <c r="G537" i="92" s="1"/>
  <c r="G538" i="92" s="1"/>
  <c r="G539" i="92" s="1"/>
  <c r="G540" i="92" s="1"/>
  <c r="G541" i="92" s="1"/>
  <c r="G542" i="92" s="1"/>
  <c r="G543" i="92" s="1"/>
  <c r="G544" i="92" s="1"/>
  <c r="G545" i="92" s="1"/>
  <c r="G546" i="92" s="1"/>
  <c r="G547" i="92" s="1"/>
  <c r="G548" i="92" s="1"/>
  <c r="G549" i="92" s="1"/>
  <c r="G550" i="92" s="1"/>
  <c r="G551" i="92" s="1"/>
  <c r="G552" i="92" s="1"/>
  <c r="G553" i="92" s="1"/>
  <c r="G554" i="92" s="1"/>
  <c r="G555" i="92" s="1"/>
  <c r="G556" i="92" s="1"/>
  <c r="G557" i="92" s="1"/>
  <c r="G558" i="92" s="1"/>
  <c r="G559" i="92" s="1"/>
  <c r="G560" i="92" s="1"/>
  <c r="G561" i="92" s="1"/>
  <c r="G562" i="92" s="1"/>
  <c r="G563" i="92" s="1"/>
  <c r="G564" i="92" s="1"/>
  <c r="G565" i="92" s="1"/>
  <c r="G566" i="92" s="1"/>
  <c r="G567" i="92" s="1"/>
  <c r="G568" i="92" s="1"/>
  <c r="G569" i="92" s="1"/>
  <c r="G570" i="92" s="1"/>
  <c r="G571" i="92" s="1"/>
  <c r="G572" i="92" s="1"/>
  <c r="G573" i="92" s="1"/>
  <c r="G574" i="92" s="1"/>
  <c r="G575" i="92" s="1"/>
  <c r="G576" i="92" s="1"/>
  <c r="G577" i="92" s="1"/>
  <c r="G578" i="92" s="1"/>
  <c r="G579" i="92" s="1"/>
  <c r="G580" i="92" s="1"/>
  <c r="G581" i="92" s="1"/>
  <c r="G582" i="92" s="1"/>
  <c r="G583" i="92" s="1"/>
  <c r="G584" i="92" s="1"/>
  <c r="G585" i="92" s="1"/>
  <c r="G586" i="92" s="1"/>
  <c r="G587" i="92" s="1"/>
  <c r="G588" i="92" s="1"/>
  <c r="G589" i="92" s="1"/>
  <c r="G590" i="92" s="1"/>
  <c r="G591" i="92" s="1"/>
  <c r="G592" i="92" s="1"/>
  <c r="G593" i="92" s="1"/>
  <c r="G594" i="92" s="1"/>
  <c r="G595" i="92" s="1"/>
  <c r="G596" i="92" s="1"/>
  <c r="G597" i="92" s="1"/>
  <c r="G598" i="92" s="1"/>
  <c r="G599" i="92" s="1"/>
  <c r="G600" i="92" s="1"/>
  <c r="G601" i="92" s="1"/>
  <c r="G602" i="92" s="1"/>
  <c r="G603" i="92" s="1"/>
  <c r="G604" i="92" s="1"/>
  <c r="G605" i="92" s="1"/>
  <c r="G606" i="92" s="1"/>
  <c r="G607" i="92" s="1"/>
  <c r="G608" i="92" s="1"/>
  <c r="G609" i="92" s="1"/>
  <c r="G610" i="92" s="1"/>
  <c r="G611" i="92" s="1"/>
  <c r="G612" i="92" s="1"/>
  <c r="G613" i="92" s="1"/>
  <c r="G614" i="92" s="1"/>
  <c r="G615" i="92" s="1"/>
  <c r="G616" i="92" s="1"/>
  <c r="G617" i="92" s="1"/>
  <c r="G618" i="92" s="1"/>
  <c r="G619" i="92" s="1"/>
  <c r="G620" i="92" s="1"/>
  <c r="G621" i="92" s="1"/>
  <c r="G622" i="92" s="1"/>
  <c r="G623" i="92" s="1"/>
  <c r="G624" i="92" s="1"/>
  <c r="G625" i="92" s="1"/>
  <c r="G626" i="92" s="1"/>
  <c r="G627" i="92" s="1"/>
  <c r="G628" i="92" s="1"/>
  <c r="G629" i="92" s="1"/>
  <c r="G630" i="92" s="1"/>
  <c r="G631" i="92" s="1"/>
  <c r="G632" i="92" s="1"/>
  <c r="G633" i="92" s="1"/>
  <c r="G634" i="92" s="1"/>
  <c r="G635" i="92" s="1"/>
  <c r="G636" i="92" s="1"/>
  <c r="G637" i="92" s="1"/>
  <c r="G638" i="92" s="1"/>
  <c r="G639" i="92" s="1"/>
  <c r="G640" i="92" s="1"/>
  <c r="G641" i="92" s="1"/>
  <c r="G642" i="92" s="1"/>
  <c r="G643" i="92" s="1"/>
  <c r="G644" i="92" s="1"/>
  <c r="G645" i="92" s="1"/>
  <c r="G646" i="92" s="1"/>
  <c r="G647" i="92" s="1"/>
  <c r="G648" i="92" s="1"/>
  <c r="G649" i="92" s="1"/>
  <c r="G650" i="92" s="1"/>
  <c r="G651" i="92" s="1"/>
  <c r="G652" i="92" s="1"/>
  <c r="G653" i="92" s="1"/>
  <c r="G654" i="92" s="1"/>
  <c r="G655" i="92" s="1"/>
  <c r="G656" i="92" s="1"/>
  <c r="G657" i="92" s="1"/>
  <c r="G658" i="92" s="1"/>
  <c r="G659" i="92" s="1"/>
  <c r="G660" i="92" s="1"/>
  <c r="G661" i="92" s="1"/>
  <c r="G662" i="92" s="1"/>
  <c r="G663" i="92" s="1"/>
  <c r="G664" i="92" s="1"/>
  <c r="G665" i="92" s="1"/>
  <c r="G666" i="92" s="1"/>
  <c r="G667" i="92" s="1"/>
  <c r="G668" i="92" s="1"/>
  <c r="G669" i="92" s="1"/>
  <c r="G670" i="92" s="1"/>
  <c r="G671" i="92" s="1"/>
  <c r="G672" i="92" s="1"/>
  <c r="G673" i="92" s="1"/>
  <c r="G674" i="92" s="1"/>
  <c r="G675" i="92" s="1"/>
  <c r="G676" i="92" s="1"/>
  <c r="G677" i="92" s="1"/>
  <c r="G678" i="92" s="1"/>
  <c r="G679" i="92" s="1"/>
  <c r="G680" i="92" s="1"/>
  <c r="G681" i="92" s="1"/>
  <c r="G682" i="92" s="1"/>
  <c r="G683" i="92" s="1"/>
  <c r="G684" i="92" s="1"/>
  <c r="G685" i="92" s="1"/>
  <c r="G686" i="92" s="1"/>
  <c r="G687" i="92" s="1"/>
  <c r="G688" i="92" s="1"/>
  <c r="G689" i="92" s="1"/>
  <c r="G690" i="92" s="1"/>
  <c r="G691" i="92" s="1"/>
  <c r="G692" i="92" s="1"/>
  <c r="G693" i="92" s="1"/>
  <c r="G694" i="92" s="1"/>
  <c r="G695" i="92" s="1"/>
  <c r="G696" i="92" s="1"/>
  <c r="G697" i="92" s="1"/>
  <c r="G698" i="92" s="1"/>
  <c r="G699" i="92" s="1"/>
  <c r="G700" i="92" s="1"/>
  <c r="G701" i="92" s="1"/>
  <c r="G702" i="92" s="1"/>
  <c r="G703" i="92" s="1"/>
  <c r="G704" i="92" s="1"/>
  <c r="G705" i="92" s="1"/>
  <c r="G706" i="92" s="1"/>
  <c r="G707" i="92" s="1"/>
  <c r="G708" i="92" s="1"/>
  <c r="G709" i="92" s="1"/>
  <c r="G710" i="92" s="1"/>
  <c r="G711" i="92" s="1"/>
  <c r="G712" i="92" s="1"/>
  <c r="G713" i="92" s="1"/>
  <c r="G714" i="92" s="1"/>
  <c r="G715" i="92" s="1"/>
  <c r="G716" i="92" s="1"/>
  <c r="G717" i="92" s="1"/>
  <c r="G718" i="92" s="1"/>
  <c r="G719" i="92" s="1"/>
  <c r="G720" i="92" s="1"/>
  <c r="G721" i="92" s="1"/>
  <c r="G722" i="92" s="1"/>
  <c r="G723" i="92" s="1"/>
  <c r="G724" i="92" s="1"/>
  <c r="G725" i="92" s="1"/>
  <c r="G726" i="92" s="1"/>
  <c r="G727" i="92" s="1"/>
  <c r="G728" i="92" s="1"/>
  <c r="G729" i="92" s="1"/>
  <c r="G730" i="92" s="1"/>
  <c r="G731" i="92" s="1"/>
  <c r="G732" i="92" s="1"/>
  <c r="G733" i="92" s="1"/>
  <c r="G734" i="92" s="1"/>
  <c r="G735" i="92" s="1"/>
  <c r="G736" i="92" s="1"/>
  <c r="G737" i="92" s="1"/>
  <c r="G738" i="92" s="1"/>
  <c r="G739" i="92" s="1"/>
  <c r="G740" i="92" s="1"/>
  <c r="G741" i="92" s="1"/>
  <c r="G742" i="92" s="1"/>
  <c r="G743" i="92" s="1"/>
  <c r="G744" i="92" s="1"/>
  <c r="G745" i="92" s="1"/>
  <c r="G746" i="92" s="1"/>
  <c r="G747" i="92" s="1"/>
  <c r="G748" i="92" s="1"/>
  <c r="G749" i="92" s="1"/>
  <c r="G750" i="92" s="1"/>
  <c r="G751" i="92" s="1"/>
  <c r="G752" i="92" s="1"/>
  <c r="G753" i="92" s="1"/>
  <c r="G754" i="92" s="1"/>
  <c r="G755" i="92" s="1"/>
  <c r="G756" i="92" s="1"/>
  <c r="G757" i="92" s="1"/>
  <c r="G758" i="92" s="1"/>
  <c r="G759" i="92" s="1"/>
  <c r="G760" i="92" s="1"/>
  <c r="G761" i="92" s="1"/>
  <c r="G762" i="92" s="1"/>
  <c r="G763" i="92" s="1"/>
  <c r="G764" i="92" s="1"/>
  <c r="G765" i="92" s="1"/>
  <c r="G766" i="92" s="1"/>
  <c r="G767" i="92" s="1"/>
  <c r="G768" i="92" s="1"/>
  <c r="G769" i="92" s="1"/>
  <c r="G770" i="92" s="1"/>
  <c r="G771" i="92" s="1"/>
  <c r="G772" i="92" s="1"/>
  <c r="G773" i="92" s="1"/>
  <c r="G774" i="92" s="1"/>
  <c r="G775" i="92" s="1"/>
  <c r="G776" i="92" s="1"/>
  <c r="G777" i="92" s="1"/>
  <c r="G778" i="92" s="1"/>
  <c r="G779" i="92" s="1"/>
  <c r="G780" i="92" s="1"/>
  <c r="G781" i="92" s="1"/>
  <c r="G782" i="92" s="1"/>
  <c r="G783" i="92" s="1"/>
  <c r="G784" i="92" s="1"/>
  <c r="G785" i="92" s="1"/>
  <c r="G786" i="92" s="1"/>
  <c r="G787" i="92" s="1"/>
  <c r="G788" i="92" s="1"/>
  <c r="G789" i="92" s="1"/>
  <c r="G790" i="92" s="1"/>
  <c r="G791" i="92" s="1"/>
  <c r="G792" i="92" s="1"/>
  <c r="G793" i="92" s="1"/>
  <c r="G794" i="92" s="1"/>
  <c r="G795" i="92" s="1"/>
  <c r="G796" i="92" s="1"/>
  <c r="G797" i="92" s="1"/>
  <c r="G798" i="92" s="1"/>
  <c r="G799" i="92" s="1"/>
  <c r="G800" i="92" s="1"/>
  <c r="G801" i="92" s="1"/>
  <c r="G802" i="92" s="1"/>
  <c r="G803" i="92" s="1"/>
  <c r="G804" i="92" s="1"/>
  <c r="G805" i="92" s="1"/>
  <c r="G806" i="92" s="1"/>
  <c r="G807" i="92" s="1"/>
  <c r="G560" i="91"/>
  <c r="G561" i="91" s="1"/>
  <c r="G562" i="91" s="1"/>
  <c r="G563" i="91" s="1"/>
  <c r="G564" i="91" s="1"/>
  <c r="G565" i="91" s="1"/>
  <c r="G566" i="91" s="1"/>
  <c r="G567" i="91" s="1"/>
  <c r="G568" i="91" s="1"/>
  <c r="G569" i="91" s="1"/>
  <c r="G570" i="91" s="1"/>
  <c r="G571" i="91" s="1"/>
  <c r="G572" i="91" s="1"/>
  <c r="G573" i="91" s="1"/>
  <c r="G574" i="91" s="1"/>
  <c r="G575" i="91" s="1"/>
  <c r="G592" i="69"/>
  <c r="G593" i="69" s="1"/>
  <c r="G594" i="69" s="1"/>
  <c r="G595" i="69" s="1"/>
  <c r="G596" i="69" s="1"/>
  <c r="G597" i="69" s="1"/>
  <c r="G598" i="69" s="1"/>
  <c r="G599" i="69" s="1"/>
  <c r="G600" i="69" s="1"/>
  <c r="G601" i="69" s="1"/>
  <c r="G602" i="69" s="1"/>
  <c r="G603" i="69" s="1"/>
  <c r="G604" i="69" s="1"/>
  <c r="G605" i="69" s="1"/>
  <c r="G439" i="90"/>
  <c r="G440" i="90" s="1"/>
  <c r="G441" i="90" s="1"/>
  <c r="G376" i="75"/>
  <c r="G377" i="75" s="1"/>
  <c r="G378" i="75" s="1"/>
  <c r="G379" i="75" s="1"/>
  <c r="G380" i="75" s="1"/>
  <c r="G381" i="75" s="1"/>
  <c r="G382" i="75" s="1"/>
  <c r="G383" i="75" s="1"/>
  <c r="G384" i="75" s="1"/>
  <c r="G385" i="75" s="1"/>
  <c r="G386" i="75" s="1"/>
  <c r="G387" i="75" s="1"/>
  <c r="G388" i="75" s="1"/>
  <c r="G389" i="75" s="1"/>
  <c r="G390" i="75" s="1"/>
  <c r="G391" i="75" s="1"/>
  <c r="G392" i="75" s="1"/>
  <c r="G393" i="75" s="1"/>
  <c r="G394" i="75" s="1"/>
  <c r="G395" i="75" s="1"/>
  <c r="G396" i="75" s="1"/>
  <c r="G397" i="75" s="1"/>
  <c r="G398" i="75" s="1"/>
  <c r="G399" i="75" s="1"/>
  <c r="G400" i="75" s="1"/>
  <c r="G401" i="75" s="1"/>
  <c r="G402" i="75" s="1"/>
  <c r="G403" i="75" s="1"/>
  <c r="G404" i="75" s="1"/>
  <c r="G405" i="75" s="1"/>
  <c r="G512" i="64"/>
  <c r="G513" i="64" s="1"/>
  <c r="G514" i="64" s="1"/>
  <c r="G515" i="64" s="1"/>
  <c r="G516" i="64" s="1"/>
  <c r="G517" i="64" s="1"/>
  <c r="G518" i="64" s="1"/>
  <c r="G519" i="64" s="1"/>
  <c r="G664" i="20"/>
  <c r="G665" i="20" s="1"/>
  <c r="G666" i="20" s="1"/>
  <c r="G470" i="61"/>
  <c r="G471" i="61" s="1"/>
  <c r="G362" i="59"/>
  <c r="G363" i="59" s="1"/>
  <c r="G364" i="59" s="1"/>
  <c r="G365" i="59" s="1"/>
  <c r="G366" i="59" s="1"/>
  <c r="G367" i="59" s="1"/>
  <c r="G368" i="59" s="1"/>
  <c r="G369" i="59" s="1"/>
  <c r="G370" i="59" s="1"/>
  <c r="G371" i="59" s="1"/>
  <c r="G372" i="59" s="1"/>
  <c r="G373" i="59" s="1"/>
  <c r="G374" i="59" s="1"/>
  <c r="G375" i="59" s="1"/>
  <c r="G376" i="59" s="1"/>
  <c r="G377" i="59" s="1"/>
  <c r="G378" i="59" s="1"/>
  <c r="G379" i="59" s="1"/>
  <c r="G380" i="59" s="1"/>
  <c r="G381" i="59" s="1"/>
  <c r="G382" i="59" s="1"/>
  <c r="G389" i="66"/>
  <c r="G390" i="66" s="1"/>
  <c r="G391" i="66" s="1"/>
  <c r="G392" i="66" s="1"/>
  <c r="G393" i="66" s="1"/>
  <c r="G394" i="66" s="1"/>
  <c r="G395" i="66" s="1"/>
  <c r="G371" i="31"/>
  <c r="G372" i="31" s="1"/>
  <c r="G373" i="31" s="1"/>
  <c r="G374" i="31" s="1"/>
  <c r="G375" i="31" s="1"/>
  <c r="G376" i="31" s="1"/>
  <c r="G348" i="19"/>
  <c r="G349" i="19" s="1"/>
  <c r="G350" i="19" s="1"/>
  <c r="G351" i="19" s="1"/>
  <c r="G352" i="19" s="1"/>
  <c r="G353" i="19" s="1"/>
  <c r="G354" i="19" s="1"/>
  <c r="G355" i="19" s="1"/>
  <c r="G336" i="46"/>
  <c r="G337" i="46" s="1"/>
  <c r="G338" i="46" s="1"/>
  <c r="G339" i="46" s="1"/>
  <c r="G340" i="46" s="1"/>
  <c r="G341" i="46" s="1"/>
  <c r="G342" i="46" s="1"/>
  <c r="G343" i="46" s="1"/>
  <c r="G344" i="46" s="1"/>
  <c r="G260" i="42"/>
  <c r="G261" i="42" s="1"/>
  <c r="G262" i="42" s="1"/>
  <c r="G232" i="55"/>
  <c r="G233" i="55" s="1"/>
  <c r="G234" i="55" s="1"/>
  <c r="G235" i="55" s="1"/>
  <c r="G236" i="55" s="1"/>
  <c r="G237" i="55" s="1"/>
  <c r="G238" i="55" s="1"/>
  <c r="G239" i="55" s="1"/>
  <c r="G240" i="55" s="1"/>
  <c r="G241" i="55" s="1"/>
  <c r="G242" i="55" s="1"/>
  <c r="G243" i="55" s="1"/>
  <c r="G244" i="55" s="1"/>
  <c r="G245" i="55" s="1"/>
  <c r="G241" i="40"/>
  <c r="G242" i="40" s="1"/>
  <c r="G243" i="40" s="1"/>
  <c r="G244" i="40" s="1"/>
  <c r="G245" i="40" s="1"/>
  <c r="G246" i="40" s="1"/>
  <c r="G247" i="40" s="1"/>
  <c r="G248" i="40" s="1"/>
  <c r="G137" i="43"/>
  <c r="G138" i="43" s="1"/>
  <c r="G139" i="43" s="1"/>
  <c r="G140" i="43" s="1"/>
  <c r="G141" i="43" s="1"/>
  <c r="G142" i="43" s="1"/>
  <c r="G143" i="43" s="1"/>
  <c r="G144" i="43" s="1"/>
  <c r="G145" i="43" s="1"/>
  <c r="G146" i="43" s="1"/>
  <c r="G147" i="43" s="1"/>
  <c r="G148" i="43" s="1"/>
  <c r="G149" i="43" s="1"/>
  <c r="G150" i="43" s="1"/>
  <c r="G151" i="43" s="1"/>
  <c r="G152" i="43" s="1"/>
  <c r="G153" i="43" s="1"/>
  <c r="G154" i="43" s="1"/>
  <c r="G155" i="43" s="1"/>
  <c r="G156" i="43" s="1"/>
  <c r="G157" i="43" s="1"/>
  <c r="G158" i="43" s="1"/>
  <c r="G159" i="43" s="1"/>
  <c r="G160" i="43" s="1"/>
  <c r="G161" i="43" s="1"/>
  <c r="G162" i="43" s="1"/>
  <c r="G163" i="43" s="1"/>
  <c r="G164" i="43" s="1"/>
  <c r="G165" i="43" s="1"/>
  <c r="G166" i="43" s="1"/>
  <c r="G167" i="43" s="1"/>
  <c r="G168" i="43" s="1"/>
  <c r="G169" i="43" s="1"/>
  <c r="G170" i="43" s="1"/>
  <c r="G171" i="43" s="1"/>
  <c r="G172" i="43" s="1"/>
  <c r="G173" i="43" s="1"/>
  <c r="G174" i="43" s="1"/>
  <c r="G175" i="43" s="1"/>
  <c r="G176" i="43" s="1"/>
  <c r="G177" i="43" s="1"/>
  <c r="G178" i="43" s="1"/>
  <c r="G179" i="43" s="1"/>
  <c r="G180" i="43" s="1"/>
  <c r="G181" i="43" s="1"/>
  <c r="G182" i="43" s="1"/>
  <c r="G183" i="43" s="1"/>
  <c r="G184" i="43" s="1"/>
  <c r="G185" i="43" s="1"/>
  <c r="G186" i="43" s="1"/>
  <c r="G187" i="43" s="1"/>
  <c r="G188" i="43" s="1"/>
  <c r="G189" i="43" s="1"/>
  <c r="G190" i="43" s="1"/>
  <c r="G191" i="43" s="1"/>
  <c r="G192" i="43" s="1"/>
  <c r="G193" i="43" s="1"/>
  <c r="G194" i="43" s="1"/>
  <c r="G195" i="43" s="1"/>
  <c r="G7" i="48"/>
  <c r="G8" i="48" s="1"/>
  <c r="G9" i="48" s="1"/>
  <c r="G10" i="48" s="1"/>
  <c r="G11" i="48" s="1"/>
  <c r="G12" i="48" s="1"/>
  <c r="G13" i="48" s="1"/>
  <c r="G14" i="48" s="1"/>
  <c r="G15" i="48" s="1"/>
  <c r="G16" i="48" s="1"/>
  <c r="G17" i="48" s="1"/>
  <c r="G18" i="48" s="1"/>
  <c r="G19" i="48" s="1"/>
  <c r="G20" i="48" s="1"/>
  <c r="G21" i="48" s="1"/>
  <c r="G22" i="48" s="1"/>
  <c r="G23" i="48" s="1"/>
  <c r="G24" i="48" s="1"/>
  <c r="G25" i="48" s="1"/>
  <c r="G26" i="48" s="1"/>
  <c r="G27" i="48" s="1"/>
  <c r="G28" i="48" s="1"/>
  <c r="G29" i="48" s="1"/>
  <c r="G30" i="48" s="1"/>
  <c r="G31" i="48" s="1"/>
  <c r="G32" i="48" s="1"/>
  <c r="G33" i="48" s="1"/>
  <c r="G34" i="48" s="1"/>
  <c r="G35" i="48" s="1"/>
  <c r="G36" i="48" s="1"/>
  <c r="G37" i="48" s="1"/>
  <c r="G38" i="48" s="1"/>
  <c r="G39" i="48" s="1"/>
  <c r="G40" i="48" s="1"/>
  <c r="G41" i="48" s="1"/>
  <c r="G42" i="48" s="1"/>
  <c r="G43" i="48" s="1"/>
  <c r="G44" i="48" s="1"/>
  <c r="G45" i="48" s="1"/>
  <c r="G46" i="48" s="1"/>
  <c r="G47" i="48" s="1"/>
  <c r="G48" i="48" s="1"/>
  <c r="G49" i="48" s="1"/>
  <c r="G50" i="48" s="1"/>
  <c r="G51" i="48" s="1"/>
  <c r="G52" i="48" s="1"/>
  <c r="G53" i="48" s="1"/>
  <c r="G54" i="48" s="1"/>
  <c r="G55" i="48" s="1"/>
  <c r="G56" i="48" s="1"/>
  <c r="G57" i="48" s="1"/>
  <c r="G58" i="48" s="1"/>
  <c r="G59" i="48" s="1"/>
  <c r="G60" i="48" s="1"/>
  <c r="G61" i="48" s="1"/>
  <c r="G62" i="48" s="1"/>
  <c r="G63" i="48" s="1"/>
  <c r="G64" i="48" s="1"/>
  <c r="G65" i="48" s="1"/>
  <c r="G66" i="48" s="1"/>
  <c r="G67" i="48" s="1"/>
  <c r="G68" i="48" s="1"/>
  <c r="G69" i="48" s="1"/>
  <c r="G70" i="48" s="1"/>
  <c r="G71" i="48" s="1"/>
  <c r="G72" i="48" s="1"/>
  <c r="G73" i="48" s="1"/>
  <c r="G74" i="48" s="1"/>
  <c r="G75" i="48" s="1"/>
  <c r="G76" i="48" s="1"/>
  <c r="G77" i="48" s="1"/>
  <c r="G78" i="48" s="1"/>
  <c r="G79" i="48" s="1"/>
  <c r="G80" i="48" s="1"/>
  <c r="G81" i="48" s="1"/>
  <c r="G82" i="48" s="1"/>
  <c r="G83" i="48" s="1"/>
  <c r="G84" i="48" s="1"/>
  <c r="G85" i="48" s="1"/>
  <c r="G86" i="48" s="1"/>
  <c r="G87" i="48" s="1"/>
  <c r="G88" i="48" s="1"/>
  <c r="G89" i="48" s="1"/>
  <c r="G90" i="48" s="1"/>
  <c r="G91" i="48" s="1"/>
  <c r="G92" i="48" s="1"/>
  <c r="G93" i="48" s="1"/>
  <c r="G94" i="48" s="1"/>
  <c r="G95" i="48" s="1"/>
  <c r="G96" i="48" s="1"/>
  <c r="G97" i="48" s="1"/>
  <c r="G98" i="48" s="1"/>
  <c r="G99" i="48" s="1"/>
  <c r="G100" i="48" s="1"/>
  <c r="G101" i="48" s="1"/>
  <c r="G102" i="48" s="1"/>
  <c r="G103" i="48" s="1"/>
  <c r="G104" i="48" s="1"/>
  <c r="G105" i="48" s="1"/>
  <c r="G106" i="48" s="1"/>
  <c r="G107" i="48" s="1"/>
  <c r="G108" i="48" s="1"/>
  <c r="G109" i="48" s="1"/>
  <c r="G110" i="48" s="1"/>
  <c r="G111" i="48" s="1"/>
  <c r="G112" i="48" s="1"/>
  <c r="G113" i="48" s="1"/>
  <c r="G114" i="48" s="1"/>
  <c r="G115" i="48" s="1"/>
  <c r="G116" i="48" s="1"/>
  <c r="G117" i="48" s="1"/>
  <c r="G118" i="48" s="1"/>
  <c r="G119" i="48" s="1"/>
  <c r="G120" i="48" s="1"/>
  <c r="G121" i="48" s="1"/>
  <c r="G122" i="48" s="1"/>
  <c r="G123" i="48" s="1"/>
  <c r="G124" i="48" s="1"/>
  <c r="G125" i="48" s="1"/>
  <c r="G126" i="48" s="1"/>
  <c r="G127" i="48" s="1"/>
  <c r="G128" i="48" s="1"/>
  <c r="G129" i="48" s="1"/>
  <c r="G130" i="48" s="1"/>
  <c r="G131" i="48" s="1"/>
  <c r="G132" i="48" s="1"/>
  <c r="G133" i="48" s="1"/>
  <c r="G134" i="48" s="1"/>
  <c r="G135" i="48" s="1"/>
  <c r="G136" i="48" s="1"/>
  <c r="G137" i="48" s="1"/>
  <c r="G138" i="48" s="1"/>
  <c r="G8" i="44"/>
  <c r="G9" i="44" s="1"/>
  <c r="G10" i="44" s="1"/>
  <c r="G11" i="44" s="1"/>
  <c r="G12" i="44" s="1"/>
  <c r="G13" i="44" s="1"/>
  <c r="G14" i="44" s="1"/>
  <c r="G15" i="44" s="1"/>
  <c r="G16" i="44" s="1"/>
  <c r="G17" i="44" s="1"/>
  <c r="G18" i="44" s="1"/>
  <c r="G19" i="44" s="1"/>
  <c r="G20" i="44" s="1"/>
  <c r="G21" i="44" s="1"/>
  <c r="G22" i="44" s="1"/>
  <c r="G23" i="44" s="1"/>
  <c r="G24" i="44" s="1"/>
  <c r="G25" i="44" s="1"/>
  <c r="G26" i="44" s="1"/>
  <c r="G27" i="44" s="1"/>
  <c r="G28" i="44" s="1"/>
  <c r="G29" i="44" s="1"/>
  <c r="G30" i="44" s="1"/>
  <c r="G31" i="44" s="1"/>
  <c r="G32" i="44" s="1"/>
  <c r="G33" i="44" s="1"/>
  <c r="G34" i="44" s="1"/>
  <c r="G35" i="44" s="1"/>
  <c r="G36" i="44" s="1"/>
  <c r="G37" i="44" s="1"/>
  <c r="G38" i="44" s="1"/>
  <c r="G39" i="44" s="1"/>
  <c r="G40" i="44" s="1"/>
  <c r="G41" i="44" s="1"/>
  <c r="G42" i="44" s="1"/>
  <c r="G43" i="44" s="1"/>
  <c r="G44" i="44" s="1"/>
  <c r="G45" i="44" s="1"/>
  <c r="G46" i="44" s="1"/>
  <c r="G47" i="44" s="1"/>
  <c r="G48" i="44" s="1"/>
  <c r="G49" i="44" s="1"/>
  <c r="G50" i="44" s="1"/>
  <c r="G51" i="44" s="1"/>
  <c r="G52" i="44" s="1"/>
  <c r="G53" i="44" s="1"/>
  <c r="G54" i="44" s="1"/>
  <c r="G55" i="44" s="1"/>
  <c r="G56" i="44" s="1"/>
  <c r="G57" i="44" s="1"/>
  <c r="G58" i="44" s="1"/>
  <c r="G59" i="44" s="1"/>
  <c r="G60" i="44" s="1"/>
  <c r="G61" i="44" s="1"/>
  <c r="G62" i="44" s="1"/>
  <c r="G63" i="44" s="1"/>
  <c r="G64" i="44" s="1"/>
  <c r="G65" i="44" s="1"/>
  <c r="G66" i="44" s="1"/>
  <c r="G67" i="44" s="1"/>
  <c r="G68" i="44" s="1"/>
  <c r="G69" i="44" s="1"/>
  <c r="G70" i="44" s="1"/>
  <c r="G71" i="44" s="1"/>
  <c r="G72" i="44" s="1"/>
  <c r="G73" i="44" s="1"/>
  <c r="G74" i="44" s="1"/>
  <c r="G75" i="44" s="1"/>
  <c r="G76" i="44" s="1"/>
  <c r="G77" i="44" s="1"/>
  <c r="G78" i="44" s="1"/>
  <c r="G79" i="44" s="1"/>
  <c r="G80" i="44" s="1"/>
  <c r="G81" i="44" s="1"/>
  <c r="G82" i="44" s="1"/>
  <c r="G83" i="44" s="1"/>
  <c r="G84" i="44" s="1"/>
  <c r="G85" i="44" s="1"/>
  <c r="G86" i="44" s="1"/>
  <c r="G87" i="44" s="1"/>
  <c r="G88" i="44" s="1"/>
  <c r="G89" i="44" s="1"/>
  <c r="G90" i="44" s="1"/>
  <c r="G91" i="44" s="1"/>
  <c r="G92" i="44" s="1"/>
  <c r="G93" i="44" s="1"/>
  <c r="G94" i="44" s="1"/>
  <c r="G95" i="44" s="1"/>
  <c r="G96" i="44" s="1"/>
  <c r="G97" i="44" s="1"/>
  <c r="G98" i="44" s="1"/>
  <c r="G99" i="44" s="1"/>
  <c r="G100" i="44" s="1"/>
  <c r="G101" i="44" s="1"/>
  <c r="G102" i="44" s="1"/>
  <c r="G103" i="44" s="1"/>
  <c r="G104" i="44" s="1"/>
  <c r="G105" i="44" s="1"/>
  <c r="G106" i="44" s="1"/>
  <c r="G107" i="44" s="1"/>
  <c r="G108" i="44" s="1"/>
  <c r="G109" i="44" s="1"/>
  <c r="G110" i="44" s="1"/>
  <c r="G111" i="44" s="1"/>
  <c r="G112" i="44" s="1"/>
  <c r="G113" i="44" s="1"/>
  <c r="G114" i="44" s="1"/>
  <c r="G115" i="44" s="1"/>
  <c r="G116" i="44" s="1"/>
  <c r="G117" i="44" s="1"/>
  <c r="G118" i="44" s="1"/>
  <c r="G119" i="44" s="1"/>
  <c r="G120" i="44" s="1"/>
  <c r="G121" i="44" s="1"/>
  <c r="G122" i="44" s="1"/>
  <c r="G123" i="44" s="1"/>
  <c r="G124" i="44" s="1"/>
  <c r="G125" i="44" s="1"/>
  <c r="G126" i="44" s="1"/>
  <c r="G127" i="44" s="1"/>
  <c r="G128" i="44" s="1"/>
  <c r="G129" i="44" s="1"/>
  <c r="G130" i="44" s="1"/>
  <c r="G131" i="44" s="1"/>
  <c r="G132" i="44" s="1"/>
  <c r="G133" i="44" s="1"/>
  <c r="G134" i="44" s="1"/>
  <c r="G135" i="44" s="1"/>
  <c r="G136" i="44" s="1"/>
  <c r="G137" i="44" s="1"/>
  <c r="G138" i="44" s="1"/>
  <c r="G139" i="44" s="1"/>
  <c r="G140" i="44" s="1"/>
  <c r="G141" i="44" s="1"/>
  <c r="G142" i="44" s="1"/>
  <c r="G143" i="44" s="1"/>
  <c r="G144" i="44" s="1"/>
  <c r="G145" i="44" s="1"/>
  <c r="G146" i="44" s="1"/>
  <c r="G147" i="44" s="1"/>
  <c r="G148" i="44" s="1"/>
  <c r="G149" i="44" s="1"/>
  <c r="G150" i="44" s="1"/>
  <c r="G151" i="44" s="1"/>
  <c r="G152" i="44" s="1"/>
  <c r="G153" i="44" s="1"/>
  <c r="G154" i="44" s="1"/>
  <c r="G155" i="44" s="1"/>
  <c r="G156" i="44" s="1"/>
  <c r="G157" i="44" s="1"/>
  <c r="G158" i="44" s="1"/>
  <c r="G159" i="44" s="1"/>
  <c r="G160" i="44" s="1"/>
  <c r="G161" i="44" s="1"/>
  <c r="G162" i="44" s="1"/>
  <c r="G163" i="44" s="1"/>
  <c r="G164" i="44" s="1"/>
  <c r="G165" i="44" s="1"/>
  <c r="G166" i="44" s="1"/>
  <c r="G6" i="41"/>
  <c r="G7" i="41" s="1"/>
  <c r="G8" i="41" s="1"/>
  <c r="G9" i="41" s="1"/>
  <c r="G10" i="41" s="1"/>
  <c r="G11" i="41" s="1"/>
  <c r="G12" i="41" s="1"/>
  <c r="G13" i="41" s="1"/>
  <c r="G14" i="41" s="1"/>
  <c r="G15" i="41" s="1"/>
  <c r="G16" i="41" s="1"/>
  <c r="G17" i="41" s="1"/>
  <c r="G18" i="41" s="1"/>
  <c r="G19" i="41" s="1"/>
  <c r="G20" i="41" s="1"/>
  <c r="G21" i="41" s="1"/>
  <c r="G22" i="41" s="1"/>
  <c r="G23" i="41" s="1"/>
  <c r="G24" i="41" s="1"/>
  <c r="G25" i="41" s="1"/>
  <c r="G26" i="41" s="1"/>
  <c r="G27" i="41" s="1"/>
  <c r="G28" i="41" s="1"/>
  <c r="G29" i="41" s="1"/>
  <c r="G30" i="41" s="1"/>
  <c r="G31" i="41" s="1"/>
  <c r="G32" i="41" s="1"/>
  <c r="G33" i="41" s="1"/>
  <c r="G34" i="41" s="1"/>
  <c r="G35" i="41" s="1"/>
  <c r="G36" i="41" s="1"/>
  <c r="G37" i="41" s="1"/>
  <c r="G38" i="41" s="1"/>
  <c r="G39" i="41" s="1"/>
  <c r="G40" i="41" s="1"/>
  <c r="G41" i="41" s="1"/>
  <c r="G42" i="41" s="1"/>
  <c r="G43" i="41" s="1"/>
  <c r="G44" i="41" s="1"/>
  <c r="G45" i="41" s="1"/>
  <c r="G46" i="41" s="1"/>
  <c r="G47" i="41" s="1"/>
  <c r="G48" i="41" s="1"/>
  <c r="G49" i="41" s="1"/>
  <c r="G50" i="41" s="1"/>
  <c r="G51" i="41" s="1"/>
  <c r="G52" i="41" s="1"/>
  <c r="G53" i="41" s="1"/>
  <c r="G54" i="41" s="1"/>
  <c r="G55" i="41" s="1"/>
  <c r="G56" i="41" s="1"/>
  <c r="G57" i="41" s="1"/>
  <c r="G58" i="41" s="1"/>
  <c r="G59" i="41" s="1"/>
  <c r="G60" i="41" s="1"/>
  <c r="G61" i="41" s="1"/>
  <c r="G62" i="41" s="1"/>
  <c r="G63" i="41" s="1"/>
  <c r="G64" i="41" s="1"/>
  <c r="G65" i="41" s="1"/>
  <c r="G66" i="41" s="1"/>
  <c r="G67" i="41" s="1"/>
  <c r="G68" i="41" s="1"/>
  <c r="G69" i="41" s="1"/>
  <c r="G70" i="41" s="1"/>
  <c r="G71" i="41" s="1"/>
  <c r="G72" i="41" s="1"/>
  <c r="G73" i="41" s="1"/>
  <c r="G74" i="41" s="1"/>
  <c r="G75" i="41" s="1"/>
  <c r="G76" i="41" s="1"/>
  <c r="G77" i="41" s="1"/>
  <c r="G78" i="41" s="1"/>
  <c r="G79" i="41" s="1"/>
  <c r="G80" i="41" s="1"/>
  <c r="G81" i="41" s="1"/>
  <c r="G82" i="41" s="1"/>
  <c r="G83" i="41" s="1"/>
  <c r="G84" i="41" s="1"/>
  <c r="G85" i="41" s="1"/>
  <c r="G86" i="41" s="1"/>
  <c r="G87" i="41" s="1"/>
  <c r="G88" i="41" s="1"/>
  <c r="G89" i="41" s="1"/>
  <c r="G90" i="41" s="1"/>
  <c r="G91" i="41" s="1"/>
  <c r="G92" i="41" s="1"/>
  <c r="G93" i="41" s="1"/>
  <c r="G94" i="41" s="1"/>
  <c r="G95" i="41" s="1"/>
  <c r="G96" i="41" s="1"/>
  <c r="G97" i="41" s="1"/>
  <c r="G98" i="41" s="1"/>
  <c r="G99" i="41" s="1"/>
  <c r="G100" i="41" s="1"/>
  <c r="G101" i="41" s="1"/>
  <c r="G102" i="41" s="1"/>
  <c r="G103" i="41" s="1"/>
  <c r="G104" i="41" s="1"/>
  <c r="G105" i="41" s="1"/>
  <c r="G106" i="41" s="1"/>
  <c r="G107" i="41" s="1"/>
  <c r="G108" i="41" s="1"/>
  <c r="G109" i="41" s="1"/>
  <c r="G110" i="41" s="1"/>
  <c r="G111" i="41" s="1"/>
  <c r="G112" i="41" s="1"/>
  <c r="G113" i="41" s="1"/>
  <c r="G114" i="41" s="1"/>
  <c r="G115" i="41" s="1"/>
  <c r="G116" i="41" s="1"/>
  <c r="G117" i="41" s="1"/>
  <c r="G118" i="41" s="1"/>
  <c r="G119" i="41" s="1"/>
  <c r="G120" i="41" s="1"/>
  <c r="G121" i="41" s="1"/>
  <c r="G122" i="41" s="1"/>
  <c r="G123" i="41" s="1"/>
  <c r="G124" i="41" s="1"/>
  <c r="G125" i="41" s="1"/>
  <c r="G126" i="41" s="1"/>
  <c r="G127" i="41" s="1"/>
  <c r="G128" i="41" s="1"/>
  <c r="G129" i="41" s="1"/>
  <c r="G130" i="41" s="1"/>
  <c r="G131" i="41" s="1"/>
  <c r="G132" i="41" s="1"/>
  <c r="G133" i="41" s="1"/>
  <c r="G134" i="41" s="1"/>
  <c r="G135" i="41" s="1"/>
  <c r="G136" i="41" s="1"/>
  <c r="G137" i="41" s="1"/>
  <c r="G138" i="41" s="1"/>
  <c r="G139" i="41" s="1"/>
  <c r="G140" i="41" s="1"/>
  <c r="G141" i="41" s="1"/>
  <c r="G142" i="41" s="1"/>
  <c r="G143" i="41" s="1"/>
  <c r="G144" i="41" s="1"/>
  <c r="G145" i="41" s="1"/>
  <c r="G146" i="41" s="1"/>
  <c r="G147" i="41" s="1"/>
  <c r="G148" i="41" s="1"/>
  <c r="G149" i="41" s="1"/>
  <c r="G150" i="41" s="1"/>
  <c r="G151" i="41" s="1"/>
  <c r="G152" i="41" s="1"/>
  <c r="G153" i="41" s="1"/>
  <c r="G154" i="41" s="1"/>
  <c r="G155" i="41" s="1"/>
  <c r="G156" i="41" s="1"/>
  <c r="G157" i="41" s="1"/>
  <c r="G158" i="41" s="1"/>
  <c r="G159" i="41" s="1"/>
  <c r="G160" i="41" s="1"/>
  <c r="G161" i="41" s="1"/>
  <c r="G162" i="41" s="1"/>
  <c r="G163" i="41" s="1"/>
  <c r="G164" i="41" s="1"/>
  <c r="G165" i="41" s="1"/>
  <c r="G166" i="41" s="1"/>
  <c r="G167" i="41" s="1"/>
  <c r="G168" i="41" s="1"/>
  <c r="G169" i="41" s="1"/>
  <c r="G170" i="41" s="1"/>
  <c r="G171" i="41" s="1"/>
  <c r="G172" i="41" s="1"/>
  <c r="G173" i="41" s="1"/>
  <c r="G174" i="41" s="1"/>
  <c r="G175" i="41" s="1"/>
  <c r="G176" i="41" s="1"/>
  <c r="G177" i="41" s="1"/>
  <c r="G178" i="41" s="1"/>
  <c r="G179" i="41" s="1"/>
  <c r="G180" i="41" s="1"/>
  <c r="G181" i="41" s="1"/>
  <c r="G182" i="41" s="1"/>
  <c r="G183" i="41" s="1"/>
  <c r="G184" i="41" s="1"/>
  <c r="G185" i="41" s="1"/>
  <c r="G186" i="41" s="1"/>
  <c r="G187" i="41" s="1"/>
  <c r="G188" i="41" s="1"/>
  <c r="G189" i="41" s="1"/>
  <c r="G190" i="41" s="1"/>
  <c r="G191" i="41" s="1"/>
  <c r="G192" i="41" s="1"/>
  <c r="G193" i="41" s="1"/>
  <c r="G194" i="41" s="1"/>
  <c r="G195" i="41" s="1"/>
  <c r="G196" i="41" s="1"/>
  <c r="G197" i="41" s="1"/>
  <c r="G198" i="41" s="1"/>
  <c r="G199" i="41" s="1"/>
  <c r="G200" i="41" s="1"/>
  <c r="G201" i="41" s="1"/>
  <c r="G202" i="41" s="1"/>
  <c r="G203" i="41" s="1"/>
  <c r="G204" i="41" s="1"/>
  <c r="G205" i="41" s="1"/>
  <c r="G206" i="41" s="1"/>
  <c r="G207" i="41" s="1"/>
  <c r="G208" i="41" s="1"/>
  <c r="G209" i="41" s="1"/>
  <c r="G210" i="41" s="1"/>
  <c r="G211" i="41" s="1"/>
  <c r="G212" i="41" s="1"/>
  <c r="G213" i="41" s="1"/>
  <c r="G214" i="41" s="1"/>
  <c r="G215" i="41" s="1"/>
  <c r="G216" i="41" s="1"/>
  <c r="G217" i="41" s="1"/>
  <c r="E33" i="111" l="1"/>
  <c r="AH33" i="111" s="1"/>
  <c r="G808" i="92"/>
  <c r="G809" i="92" s="1"/>
  <c r="G810" i="92" s="1"/>
  <c r="G811" i="92" s="1"/>
  <c r="G812" i="92" s="1"/>
  <c r="G813" i="92" s="1"/>
  <c r="G576" i="91"/>
  <c r="G577" i="91" s="1"/>
  <c r="G578" i="91" s="1"/>
  <c r="G579" i="91" s="1"/>
  <c r="G580" i="91" s="1"/>
  <c r="G581" i="91" s="1"/>
  <c r="G582" i="91" s="1"/>
  <c r="G583" i="91" s="1"/>
  <c r="G584" i="91" s="1"/>
  <c r="G585" i="91" s="1"/>
  <c r="G586" i="91" s="1"/>
  <c r="G587" i="91" s="1"/>
  <c r="G588" i="91" s="1"/>
  <c r="G589" i="91" s="1"/>
  <c r="G590" i="91" s="1"/>
  <c r="G591" i="91" s="1"/>
  <c r="G592" i="91" s="1"/>
  <c r="G593" i="91" s="1"/>
  <c r="G594" i="91"/>
  <c r="G595" i="91" s="1"/>
  <c r="G596" i="91" s="1"/>
  <c r="G597" i="91" s="1"/>
  <c r="G598" i="91" s="1"/>
  <c r="G599" i="91" s="1"/>
  <c r="G600" i="91" s="1"/>
  <c r="G601" i="91" s="1"/>
  <c r="G602" i="91" s="1"/>
  <c r="G603" i="91" s="1"/>
  <c r="G604" i="91" s="1"/>
  <c r="G605" i="91" s="1"/>
  <c r="G606" i="91" s="1"/>
  <c r="G607" i="91" s="1"/>
  <c r="G608" i="91" s="1"/>
  <c r="G609" i="91" s="1"/>
  <c r="G610" i="91" s="1"/>
  <c r="G611" i="91" s="1"/>
  <c r="G612" i="91" s="1"/>
  <c r="G613" i="91" s="1"/>
  <c r="G614" i="91" s="1"/>
  <c r="G615" i="91" s="1"/>
  <c r="G616" i="91" s="1"/>
  <c r="G617" i="91" s="1"/>
  <c r="G618" i="91" s="1"/>
  <c r="G619" i="91" s="1"/>
  <c r="G620" i="91" s="1"/>
  <c r="G621" i="91" s="1"/>
  <c r="G622" i="91" s="1"/>
  <c r="G623" i="91" s="1"/>
  <c r="G624" i="91" s="1"/>
  <c r="G625" i="91" s="1"/>
  <c r="G626" i="91" s="1"/>
  <c r="G627" i="91" s="1"/>
  <c r="G628" i="91" s="1"/>
  <c r="G629" i="91" s="1"/>
  <c r="G630" i="91" s="1"/>
  <c r="G631" i="91" s="1"/>
  <c r="G632" i="91" s="1"/>
  <c r="G633" i="91" s="1"/>
  <c r="G634" i="91" s="1"/>
  <c r="G635" i="91" s="1"/>
  <c r="G636" i="91" s="1"/>
  <c r="G637" i="91" s="1"/>
  <c r="G638" i="91" s="1"/>
  <c r="G639" i="91" s="1"/>
  <c r="G640" i="91" s="1"/>
  <c r="G641" i="91" s="1"/>
  <c r="G642" i="91" s="1"/>
  <c r="G643" i="91" s="1"/>
  <c r="G644" i="91" s="1"/>
  <c r="G645" i="91" s="1"/>
  <c r="G646" i="91" s="1"/>
  <c r="G647" i="91" s="1"/>
  <c r="G648" i="91" s="1"/>
  <c r="G649" i="91" s="1"/>
  <c r="G650" i="91" s="1"/>
  <c r="G651" i="91" s="1"/>
  <c r="G652" i="91" s="1"/>
  <c r="G653" i="91" s="1"/>
  <c r="G654" i="91" s="1"/>
  <c r="G655" i="91" s="1"/>
  <c r="G656" i="91" s="1"/>
  <c r="G657" i="91" s="1"/>
  <c r="G658" i="91" s="1"/>
  <c r="G659" i="91" s="1"/>
  <c r="G660" i="91" s="1"/>
  <c r="G661" i="91" s="1"/>
  <c r="G662" i="91" s="1"/>
  <c r="G663" i="91" s="1"/>
  <c r="G664" i="91" s="1"/>
  <c r="G665" i="91" s="1"/>
  <c r="G666" i="91" s="1"/>
  <c r="G667" i="91" s="1"/>
  <c r="G668" i="91" s="1"/>
  <c r="G669" i="91" s="1"/>
  <c r="G670" i="91" s="1"/>
  <c r="G671" i="91" s="1"/>
  <c r="G672" i="91" s="1"/>
  <c r="G673" i="91" s="1"/>
  <c r="G674" i="91" s="1"/>
  <c r="G675" i="91" s="1"/>
  <c r="G676" i="91" s="1"/>
  <c r="G677" i="91" s="1"/>
  <c r="G678" i="91" s="1"/>
  <c r="G679" i="91" s="1"/>
  <c r="G680" i="91" s="1"/>
  <c r="G681" i="91" s="1"/>
  <c r="G682" i="91" s="1"/>
  <c r="G683" i="91" s="1"/>
  <c r="G684" i="91" s="1"/>
  <c r="G685" i="91" s="1"/>
  <c r="G686" i="91" s="1"/>
  <c r="G687" i="91" s="1"/>
  <c r="G688" i="91" s="1"/>
  <c r="G689" i="91" s="1"/>
  <c r="G690" i="91" s="1"/>
  <c r="G691" i="91" s="1"/>
  <c r="G692" i="91" s="1"/>
  <c r="G693" i="91" s="1"/>
  <c r="G694" i="91" s="1"/>
  <c r="G695" i="91" s="1"/>
  <c r="G696" i="91" s="1"/>
  <c r="G697" i="91" s="1"/>
  <c r="G698" i="91" s="1"/>
  <c r="G699" i="91" s="1"/>
  <c r="G700" i="91" s="1"/>
  <c r="G701" i="91" s="1"/>
  <c r="G702" i="91" s="1"/>
  <c r="G703" i="91" s="1"/>
  <c r="G704" i="91" s="1"/>
  <c r="G705" i="91" s="1"/>
  <c r="G706" i="91" s="1"/>
  <c r="G707" i="91" s="1"/>
  <c r="G708" i="91" s="1"/>
  <c r="G709" i="91" s="1"/>
  <c r="G710" i="91" s="1"/>
  <c r="G711" i="91" s="1"/>
  <c r="G712" i="91" s="1"/>
  <c r="G713" i="91" s="1"/>
  <c r="G714" i="91" s="1"/>
  <c r="G715" i="91" s="1"/>
  <c r="G716" i="91" s="1"/>
  <c r="G717" i="91" s="1"/>
  <c r="G718" i="91" s="1"/>
  <c r="G719" i="91" s="1"/>
  <c r="G720" i="91" s="1"/>
  <c r="G721" i="91" s="1"/>
  <c r="G722" i="91" s="1"/>
  <c r="G723" i="91" s="1"/>
  <c r="G724" i="91" s="1"/>
  <c r="G725" i="91" s="1"/>
  <c r="G726" i="91" s="1"/>
  <c r="G727" i="91" s="1"/>
  <c r="G728" i="91" s="1"/>
  <c r="G729" i="91" s="1"/>
  <c r="G730" i="91" s="1"/>
  <c r="G731" i="91" s="1"/>
  <c r="G732" i="91" s="1"/>
  <c r="G733" i="91" s="1"/>
  <c r="G734" i="91" s="1"/>
  <c r="G735" i="91" s="1"/>
  <c r="G736" i="91" s="1"/>
  <c r="G737" i="91" s="1"/>
  <c r="G738" i="91" s="1"/>
  <c r="G739" i="91" s="1"/>
  <c r="G740" i="91" s="1"/>
  <c r="G741" i="91" s="1"/>
  <c r="G742" i="91" s="1"/>
  <c r="G743" i="91" s="1"/>
  <c r="G744" i="91" s="1"/>
  <c r="G745" i="91" s="1"/>
  <c r="G746" i="91" s="1"/>
  <c r="G747" i="91" s="1"/>
  <c r="G748" i="91" s="1"/>
  <c r="G749" i="91" s="1"/>
  <c r="G750" i="91" s="1"/>
  <c r="G751" i="91" s="1"/>
  <c r="G752" i="91" s="1"/>
  <c r="G753" i="91" s="1"/>
  <c r="G754" i="91" s="1"/>
  <c r="G755" i="91" s="1"/>
  <c r="G756" i="91" s="1"/>
  <c r="G757" i="91" s="1"/>
  <c r="G758" i="91" s="1"/>
  <c r="G759" i="91" s="1"/>
  <c r="G760" i="91" s="1"/>
  <c r="G761" i="91" s="1"/>
  <c r="G762" i="91" s="1"/>
  <c r="G763" i="91" s="1"/>
  <c r="G764" i="91" s="1"/>
  <c r="G765" i="91" s="1"/>
  <c r="G766" i="91" s="1"/>
  <c r="G767" i="91" s="1"/>
  <c r="G768" i="91" s="1"/>
  <c r="G769" i="91" s="1"/>
  <c r="G770" i="91" s="1"/>
  <c r="G771" i="91" s="1"/>
  <c r="G772" i="91" s="1"/>
  <c r="G773" i="91" s="1"/>
  <c r="G774" i="91" s="1"/>
  <c r="G775" i="91" s="1"/>
  <c r="G776" i="91" s="1"/>
  <c r="G777" i="91" s="1"/>
  <c r="G778" i="91" s="1"/>
  <c r="G779" i="91" s="1"/>
  <c r="G780" i="91" s="1"/>
  <c r="G781" i="91" s="1"/>
  <c r="G782" i="91" s="1"/>
  <c r="G783" i="91" s="1"/>
  <c r="G784" i="91" s="1"/>
  <c r="G785" i="91" s="1"/>
  <c r="G786" i="91" s="1"/>
  <c r="G787" i="91" s="1"/>
  <c r="G788" i="91" s="1"/>
  <c r="G789" i="91" s="1"/>
  <c r="G790" i="91" s="1"/>
  <c r="G791" i="91" s="1"/>
  <c r="G792" i="91" s="1"/>
  <c r="G793" i="91" s="1"/>
  <c r="G794" i="91" s="1"/>
  <c r="G795" i="91" s="1"/>
  <c r="G796" i="91" s="1"/>
  <c r="G797" i="91" s="1"/>
  <c r="G798" i="91" s="1"/>
  <c r="G799" i="91" s="1"/>
  <c r="G800" i="91" s="1"/>
  <c r="G801" i="91" s="1"/>
  <c r="G802" i="91" s="1"/>
  <c r="G803" i="91" s="1"/>
  <c r="G804" i="91" s="1"/>
  <c r="G606" i="69"/>
  <c r="G607" i="69" s="1"/>
  <c r="G442" i="90"/>
  <c r="G406" i="75"/>
  <c r="G407" i="75" s="1"/>
  <c r="G408" i="75" s="1"/>
  <c r="G409" i="75" s="1"/>
  <c r="G410" i="75" s="1"/>
  <c r="G411" i="75" s="1"/>
  <c r="G412" i="75" s="1"/>
  <c r="G413" i="75" s="1"/>
  <c r="G414" i="75" s="1"/>
  <c r="G415" i="75" s="1"/>
  <c r="G416" i="75" s="1"/>
  <c r="G417" i="75" s="1"/>
  <c r="G418" i="75" s="1"/>
  <c r="G419" i="75" s="1"/>
  <c r="G420" i="75" s="1"/>
  <c r="G421" i="75" s="1"/>
  <c r="G422" i="75" s="1"/>
  <c r="G423" i="75" s="1"/>
  <c r="G424" i="75" s="1"/>
  <c r="G425" i="75" s="1"/>
  <c r="G426" i="75" s="1"/>
  <c r="G427" i="75" s="1"/>
  <c r="G428" i="75" s="1"/>
  <c r="G429" i="75" s="1"/>
  <c r="G430" i="75" s="1"/>
  <c r="G431" i="75" s="1"/>
  <c r="G432" i="75" s="1"/>
  <c r="G433" i="75" s="1"/>
  <c r="G434" i="75" s="1"/>
  <c r="G435" i="75" s="1"/>
  <c r="G520" i="64"/>
  <c r="G521" i="64" s="1"/>
  <c r="G522" i="64" s="1"/>
  <c r="G523" i="64" s="1"/>
  <c r="G524" i="64" s="1"/>
  <c r="G525" i="64" s="1"/>
  <c r="G526" i="64" s="1"/>
  <c r="G527" i="64" s="1"/>
  <c r="G528" i="64" s="1"/>
  <c r="G529" i="64" s="1"/>
  <c r="G530" i="64" s="1"/>
  <c r="G531" i="64" s="1"/>
  <c r="G532" i="64" s="1"/>
  <c r="G533" i="64" s="1"/>
  <c r="G534" i="64" s="1"/>
  <c r="G535" i="64" s="1"/>
  <c r="G536" i="64" s="1"/>
  <c r="G537" i="64" s="1"/>
  <c r="G538" i="64" s="1"/>
  <c r="G539" i="64" s="1"/>
  <c r="G667" i="20"/>
  <c r="G668" i="20" s="1"/>
  <c r="G669" i="20" s="1"/>
  <c r="G670" i="20" s="1"/>
  <c r="G671" i="20" s="1"/>
  <c r="G672" i="20" s="1"/>
  <c r="G673" i="20" s="1"/>
  <c r="G674" i="20" s="1"/>
  <c r="G383" i="59"/>
  <c r="G384" i="59" s="1"/>
  <c r="G385" i="59" s="1"/>
  <c r="G386" i="59" s="1"/>
  <c r="G387" i="59" s="1"/>
  <c r="G472" i="61"/>
  <c r="G473" i="61" s="1"/>
  <c r="G474" i="61" s="1"/>
  <c r="G475" i="61" s="1"/>
  <c r="G476" i="61" s="1"/>
  <c r="G477" i="61" s="1"/>
  <c r="G478" i="61" s="1"/>
  <c r="G479" i="61" s="1"/>
  <c r="G480" i="61" s="1"/>
  <c r="G481" i="61" s="1"/>
  <c r="G482" i="61" s="1"/>
  <c r="G483" i="61" s="1"/>
  <c r="G484" i="61" s="1"/>
  <c r="G485" i="61" s="1"/>
  <c r="G486" i="61" s="1"/>
  <c r="G487" i="61" s="1"/>
  <c r="G488" i="61" s="1"/>
  <c r="G489" i="61" s="1"/>
  <c r="G490" i="61" s="1"/>
  <c r="G491" i="61" s="1"/>
  <c r="G492" i="61" s="1"/>
  <c r="G493" i="61" s="1"/>
  <c r="G494" i="61" s="1"/>
  <c r="G495" i="61" s="1"/>
  <c r="G496" i="61" s="1"/>
  <c r="G396" i="66"/>
  <c r="G397" i="66" s="1"/>
  <c r="G398" i="66" s="1"/>
  <c r="G399" i="66" s="1"/>
  <c r="G377" i="31"/>
  <c r="G378" i="31" s="1"/>
  <c r="G379" i="31" s="1"/>
  <c r="G380" i="31" s="1"/>
  <c r="G381" i="31" s="1"/>
  <c r="G382" i="31" s="1"/>
  <c r="G383" i="31" s="1"/>
  <c r="G356" i="19"/>
  <c r="G357" i="19" s="1"/>
  <c r="G358" i="19" s="1"/>
  <c r="G359" i="19" s="1"/>
  <c r="G360" i="19" s="1"/>
  <c r="G361" i="19" s="1"/>
  <c r="G362" i="19" s="1"/>
  <c r="G363" i="19" s="1"/>
  <c r="G364" i="19" s="1"/>
  <c r="G365" i="19" s="1"/>
  <c r="G366" i="19" s="1"/>
  <c r="G367" i="19" s="1"/>
  <c r="G345" i="46"/>
  <c r="G346" i="46" s="1"/>
  <c r="G347" i="46" s="1"/>
  <c r="G348" i="46" s="1"/>
  <c r="G349" i="46" s="1"/>
  <c r="G350" i="46" s="1"/>
  <c r="G351" i="46" s="1"/>
  <c r="G352" i="46" s="1"/>
  <c r="G353" i="46" s="1"/>
  <c r="G263" i="42"/>
  <c r="G264" i="42" s="1"/>
  <c r="G265" i="42" s="1"/>
  <c r="G266" i="42" s="1"/>
  <c r="G267" i="42" s="1"/>
  <c r="G268" i="42" s="1"/>
  <c r="G269" i="42" s="1"/>
  <c r="G270" i="42" s="1"/>
  <c r="G271" i="42" s="1"/>
  <c r="G272" i="42" s="1"/>
  <c r="G273" i="42" s="1"/>
  <c r="G274" i="42" s="1"/>
  <c r="G275" i="42" s="1"/>
  <c r="G246" i="55"/>
  <c r="G247" i="55" s="1"/>
  <c r="G248" i="55" s="1"/>
  <c r="G249" i="55" s="1"/>
  <c r="G250" i="55" s="1"/>
  <c r="G251" i="55" s="1"/>
  <c r="G252" i="55" s="1"/>
  <c r="G253" i="55" s="1"/>
  <c r="G254" i="55" s="1"/>
  <c r="G255" i="55" s="1"/>
  <c r="G256" i="55" s="1"/>
  <c r="G257" i="55" s="1"/>
  <c r="G258" i="55" s="1"/>
  <c r="G259" i="55" s="1"/>
  <c r="G260" i="55" s="1"/>
  <c r="G261" i="55" s="1"/>
  <c r="G262" i="55" s="1"/>
  <c r="G263" i="55" s="1"/>
  <c r="G264" i="55" s="1"/>
  <c r="G265" i="55" s="1"/>
  <c r="G266" i="55" s="1"/>
  <c r="G267" i="55" s="1"/>
  <c r="G268" i="55" s="1"/>
  <c r="G269" i="55" s="1"/>
  <c r="G270" i="55" s="1"/>
  <c r="G196" i="43"/>
  <c r="G197" i="43" s="1"/>
  <c r="G198" i="43" s="1"/>
  <c r="G249" i="40"/>
  <c r="G250" i="40" s="1"/>
  <c r="G251" i="40" s="1"/>
  <c r="G252" i="40" s="1"/>
  <c r="G253" i="40" s="1"/>
  <c r="G254" i="40" s="1"/>
  <c r="G255" i="40" s="1"/>
  <c r="G256" i="40" s="1"/>
  <c r="G257" i="40" s="1"/>
  <c r="G258" i="40" s="1"/>
  <c r="G259" i="40" s="1"/>
  <c r="G260" i="40" s="1"/>
  <c r="G261" i="40" s="1"/>
  <c r="G262" i="40" s="1"/>
  <c r="G263" i="40" s="1"/>
  <c r="G264" i="40" s="1"/>
  <c r="G265" i="40" s="1"/>
  <c r="G266" i="40" s="1"/>
  <c r="G267" i="40" s="1"/>
  <c r="G268" i="40" s="1"/>
  <c r="G269" i="40" s="1"/>
  <c r="G270" i="40" s="1"/>
  <c r="G271" i="40" s="1"/>
  <c r="G272" i="40" s="1"/>
  <c r="G273" i="40" s="1"/>
  <c r="G274" i="40" s="1"/>
  <c r="G275" i="40" s="1"/>
  <c r="G276" i="40" s="1"/>
  <c r="G277" i="40" s="1"/>
  <c r="G278" i="40" s="1"/>
  <c r="G279" i="40" s="1"/>
  <c r="G280" i="40" s="1"/>
  <c r="G281" i="40" s="1"/>
  <c r="G282" i="40" s="1"/>
  <c r="G283" i="40" s="1"/>
  <c r="G284" i="40" s="1"/>
  <c r="G285" i="40" s="1"/>
  <c r="G286" i="40" s="1"/>
  <c r="G287" i="40" s="1"/>
  <c r="G288" i="40" s="1"/>
  <c r="G289" i="40" s="1"/>
  <c r="G290" i="40" s="1"/>
  <c r="G291" i="40" s="1"/>
  <c r="G292" i="40" s="1"/>
  <c r="G293" i="40" s="1"/>
  <c r="G294" i="40" s="1"/>
  <c r="G295" i="40" s="1"/>
  <c r="G296" i="40" s="1"/>
  <c r="G297" i="40" s="1"/>
  <c r="G298" i="40" s="1"/>
  <c r="G299" i="40" s="1"/>
  <c r="G300" i="40" s="1"/>
  <c r="G301" i="40" s="1"/>
  <c r="G302" i="40" s="1"/>
  <c r="G303" i="40" s="1"/>
  <c r="G304" i="40" s="1"/>
  <c r="G305" i="40" s="1"/>
  <c r="G306" i="40" s="1"/>
  <c r="G307" i="40" s="1"/>
  <c r="G308" i="40" s="1"/>
  <c r="G309" i="40" s="1"/>
  <c r="G310" i="40" s="1"/>
  <c r="G311" i="40" s="1"/>
  <c r="G312" i="40" s="1"/>
  <c r="G313" i="40" s="1"/>
  <c r="G314" i="40" s="1"/>
  <c r="G315" i="40" s="1"/>
  <c r="G316" i="40" s="1"/>
  <c r="G317" i="40" s="1"/>
  <c r="G318" i="40" s="1"/>
  <c r="G319" i="40" s="1"/>
  <c r="G320" i="40" s="1"/>
  <c r="G321" i="40" s="1"/>
  <c r="G322" i="40" s="1"/>
  <c r="G323" i="40" s="1"/>
  <c r="G324" i="40" s="1"/>
  <c r="G325" i="40" s="1"/>
  <c r="G326" i="40" s="1"/>
  <c r="G327" i="40" s="1"/>
  <c r="G328" i="40" s="1"/>
  <c r="G329" i="40" s="1"/>
  <c r="G330" i="40" s="1"/>
  <c r="G331" i="40" s="1"/>
  <c r="G332" i="40" s="1"/>
  <c r="G333" i="40" s="1"/>
  <c r="G334" i="40" s="1"/>
  <c r="G335" i="40" s="1"/>
  <c r="G336" i="40" s="1"/>
  <c r="G337" i="40" s="1"/>
  <c r="G338" i="40" s="1"/>
  <c r="G339" i="40" s="1"/>
  <c r="G340" i="40" s="1"/>
  <c r="G167" i="44"/>
  <c r="G168" i="44" s="1"/>
  <c r="G169" i="44" s="1"/>
  <c r="G218" i="41"/>
  <c r="G219" i="41" s="1"/>
  <c r="G139" i="48"/>
  <c r="G140" i="48" s="1"/>
  <c r="G141" i="48" s="1"/>
  <c r="G142" i="48" s="1"/>
  <c r="G143" i="48" s="1"/>
  <c r="G144" i="48" s="1"/>
  <c r="G145" i="48" s="1"/>
  <c r="G146" i="48" s="1"/>
  <c r="G147" i="48" s="1"/>
  <c r="G148" i="48" s="1"/>
  <c r="G149" i="48" s="1"/>
  <c r="G150" i="48" s="1"/>
  <c r="G151" i="48" s="1"/>
  <c r="G152" i="48" s="1"/>
  <c r="G153" i="48" s="1"/>
  <c r="G154" i="48" s="1"/>
  <c r="G155" i="48" s="1"/>
  <c r="G156" i="48" s="1"/>
  <c r="G157" i="48" s="1"/>
  <c r="G158" i="48" s="1"/>
  <c r="G159" i="48" s="1"/>
  <c r="G160" i="48" s="1"/>
  <c r="G161" i="48" s="1"/>
  <c r="G162" i="48" s="1"/>
  <c r="G163" i="48" s="1"/>
  <c r="G164" i="48" s="1"/>
  <c r="G7" i="37"/>
  <c r="G8" i="37" s="1"/>
  <c r="G9" i="37" s="1"/>
  <c r="G10" i="37" s="1"/>
  <c r="G11" i="37" s="1"/>
  <c r="G12" i="37" s="1"/>
  <c r="G13" i="37" s="1"/>
  <c r="G14" i="37" s="1"/>
  <c r="G15" i="37" s="1"/>
  <c r="G16" i="37" s="1"/>
  <c r="G17" i="37" s="1"/>
  <c r="G18" i="37" s="1"/>
  <c r="G19" i="37" s="1"/>
  <c r="G20" i="37" s="1"/>
  <c r="G21" i="37" s="1"/>
  <c r="G22" i="37" s="1"/>
  <c r="G23" i="37" s="1"/>
  <c r="G24" i="37" s="1"/>
  <c r="G25" i="37" s="1"/>
  <c r="G26" i="37" s="1"/>
  <c r="G27" i="37" s="1"/>
  <c r="G28" i="37" s="1"/>
  <c r="G29" i="37" s="1"/>
  <c r="G30" i="37" s="1"/>
  <c r="G31" i="37" s="1"/>
  <c r="G32" i="37" s="1"/>
  <c r="G33" i="37" s="1"/>
  <c r="G34" i="37" s="1"/>
  <c r="G35" i="37" s="1"/>
  <c r="G36" i="37" s="1"/>
  <c r="G37" i="37" s="1"/>
  <c r="G38" i="37" s="1"/>
  <c r="G39" i="37" s="1"/>
  <c r="G40" i="37" s="1"/>
  <c r="G41" i="37" s="1"/>
  <c r="G42" i="37" s="1"/>
  <c r="G43" i="37" s="1"/>
  <c r="G44" i="37" s="1"/>
  <c r="G45" i="37" s="1"/>
  <c r="G46" i="37" s="1"/>
  <c r="G47" i="37" s="1"/>
  <c r="G48" i="37" s="1"/>
  <c r="G49" i="37" s="1"/>
  <c r="G50" i="37" s="1"/>
  <c r="G51" i="37" s="1"/>
  <c r="G52" i="37" s="1"/>
  <c r="G53" i="37" s="1"/>
  <c r="G54" i="37" s="1"/>
  <c r="G55" i="37" s="1"/>
  <c r="G56" i="37" s="1"/>
  <c r="G57" i="37" s="1"/>
  <c r="G58" i="37" s="1"/>
  <c r="G59" i="37" s="1"/>
  <c r="G60" i="37" s="1"/>
  <c r="G61" i="37" s="1"/>
  <c r="G62" i="37" s="1"/>
  <c r="G63" i="37" s="1"/>
  <c r="G64" i="37" s="1"/>
  <c r="G65" i="37" s="1"/>
  <c r="G66" i="37" s="1"/>
  <c r="G67" i="37" s="1"/>
  <c r="G68" i="37" s="1"/>
  <c r="G69" i="37" s="1"/>
  <c r="G70" i="37" s="1"/>
  <c r="G71" i="37" s="1"/>
  <c r="G72" i="37" s="1"/>
  <c r="G73" i="37" s="1"/>
  <c r="G74" i="37" s="1"/>
  <c r="G75" i="37" s="1"/>
  <c r="G76" i="37" s="1"/>
  <c r="G77" i="37" s="1"/>
  <c r="G78" i="37" s="1"/>
  <c r="G79" i="37" s="1"/>
  <c r="G80" i="37" s="1"/>
  <c r="G81" i="37" s="1"/>
  <c r="G82" i="37" s="1"/>
  <c r="G83" i="37" s="1"/>
  <c r="G84" i="37" s="1"/>
  <c r="G85" i="37" s="1"/>
  <c r="G86" i="37" s="1"/>
  <c r="G87" i="37" s="1"/>
  <c r="G88" i="37" s="1"/>
  <c r="G89" i="37" s="1"/>
  <c r="G90" i="37" s="1"/>
  <c r="G91" i="37" s="1"/>
  <c r="G92" i="37" s="1"/>
  <c r="G93" i="37" s="1"/>
  <c r="G94" i="37" s="1"/>
  <c r="G95" i="37" s="1"/>
  <c r="G96" i="37" s="1"/>
  <c r="G97" i="37" s="1"/>
  <c r="G98" i="37" s="1"/>
  <c r="G99" i="37" s="1"/>
  <c r="G100" i="37" s="1"/>
  <c r="G101" i="37" s="1"/>
  <c r="G102" i="37" s="1"/>
  <c r="G103" i="37" s="1"/>
  <c r="G104" i="37" s="1"/>
  <c r="G105" i="37" s="1"/>
  <c r="G106" i="37" s="1"/>
  <c r="G107" i="37" s="1"/>
  <c r="G108" i="37" s="1"/>
  <c r="G109" i="37" s="1"/>
  <c r="G110" i="37" s="1"/>
  <c r="G111" i="37" s="1"/>
  <c r="G112" i="37" s="1"/>
  <c r="G113" i="37" s="1"/>
  <c r="G114" i="37" s="1"/>
  <c r="G115" i="37" s="1"/>
  <c r="G116" i="37" s="1"/>
  <c r="G117" i="37" s="1"/>
  <c r="G118" i="37" s="1"/>
  <c r="G119" i="37" s="1"/>
  <c r="G120" i="37" s="1"/>
  <c r="G121" i="37" s="1"/>
  <c r="G122" i="37" s="1"/>
  <c r="G123" i="37" s="1"/>
  <c r="G124" i="37" s="1"/>
  <c r="G125" i="37" s="1"/>
  <c r="G126" i="37" s="1"/>
  <c r="G127" i="37" s="1"/>
  <c r="G128" i="37" s="1"/>
  <c r="G129" i="37" s="1"/>
  <c r="G130" i="37" s="1"/>
  <c r="G131" i="37" s="1"/>
  <c r="G132" i="37" s="1"/>
  <c r="G133" i="37" s="1"/>
  <c r="G134" i="37" s="1"/>
  <c r="G135" i="37" s="1"/>
  <c r="G136" i="37" s="1"/>
  <c r="G137" i="37" s="1"/>
  <c r="G138" i="37" s="1"/>
  <c r="G139" i="37" s="1"/>
  <c r="G140" i="37" s="1"/>
  <c r="G141" i="37" s="1"/>
  <c r="G142" i="37" s="1"/>
  <c r="G143" i="37" s="1"/>
  <c r="G7" i="34"/>
  <c r="G8" i="34" s="1"/>
  <c r="G9" i="34" s="1"/>
  <c r="G10" i="34" s="1"/>
  <c r="G11" i="34" s="1"/>
  <c r="G12" i="34" s="1"/>
  <c r="G13" i="34" s="1"/>
  <c r="G14" i="34" s="1"/>
  <c r="G15" i="34" s="1"/>
  <c r="G16" i="34" s="1"/>
  <c r="G17" i="34" s="1"/>
  <c r="G18" i="34" s="1"/>
  <c r="G19" i="34" s="1"/>
  <c r="G20" i="34" s="1"/>
  <c r="G21" i="34" s="1"/>
  <c r="G22" i="34" s="1"/>
  <c r="G23" i="34" s="1"/>
  <c r="G24" i="34" s="1"/>
  <c r="G25" i="34" s="1"/>
  <c r="G26" i="34" s="1"/>
  <c r="G27" i="34" s="1"/>
  <c r="G28" i="34" s="1"/>
  <c r="G29" i="34" s="1"/>
  <c r="G30" i="34" s="1"/>
  <c r="G31" i="34" s="1"/>
  <c r="G32" i="34" s="1"/>
  <c r="G33" i="34" s="1"/>
  <c r="G34" i="34" s="1"/>
  <c r="G35" i="34" s="1"/>
  <c r="G36" i="34" s="1"/>
  <c r="G37" i="34" s="1"/>
  <c r="G38" i="34" s="1"/>
  <c r="G39" i="34" s="1"/>
  <c r="G40" i="34" s="1"/>
  <c r="G41" i="34" s="1"/>
  <c r="G42" i="34" s="1"/>
  <c r="G43" i="34" s="1"/>
  <c r="G44" i="34" s="1"/>
  <c r="G45" i="34" s="1"/>
  <c r="G46" i="34" s="1"/>
  <c r="G47" i="34" s="1"/>
  <c r="G48" i="34" s="1"/>
  <c r="G49" i="34" s="1"/>
  <c r="G50" i="34" s="1"/>
  <c r="G51" i="34" s="1"/>
  <c r="G52" i="34" s="1"/>
  <c r="G53" i="34" s="1"/>
  <c r="G54" i="34" s="1"/>
  <c r="G55" i="34" s="1"/>
  <c r="G56" i="34" s="1"/>
  <c r="G57" i="34" s="1"/>
  <c r="G58" i="34" s="1"/>
  <c r="G59" i="34" s="1"/>
  <c r="G60" i="34" s="1"/>
  <c r="G61" i="34" s="1"/>
  <c r="G62" i="34" s="1"/>
  <c r="G63" i="34" s="1"/>
  <c r="G64" i="34" s="1"/>
  <c r="G65" i="34" s="1"/>
  <c r="G66" i="34" s="1"/>
  <c r="G67" i="34" s="1"/>
  <c r="G68" i="34" s="1"/>
  <c r="G69" i="34" s="1"/>
  <c r="G70" i="34" s="1"/>
  <c r="G71" i="34" s="1"/>
  <c r="G72" i="34" s="1"/>
  <c r="G73" i="34" s="1"/>
  <c r="G74" i="34" s="1"/>
  <c r="G75" i="34" s="1"/>
  <c r="G76" i="34" s="1"/>
  <c r="G77" i="34" s="1"/>
  <c r="G78" i="34" s="1"/>
  <c r="G79" i="34" s="1"/>
  <c r="G80" i="34" s="1"/>
  <c r="G81" i="34" s="1"/>
  <c r="G82" i="34" s="1"/>
  <c r="G83" i="34" s="1"/>
  <c r="G84" i="34" s="1"/>
  <c r="G85" i="34" s="1"/>
  <c r="G86" i="34" s="1"/>
  <c r="G87" i="34" s="1"/>
  <c r="G88" i="34" s="1"/>
  <c r="G89" i="34" s="1"/>
  <c r="G90" i="34" s="1"/>
  <c r="G91" i="34" s="1"/>
  <c r="G92" i="34" s="1"/>
  <c r="G93" i="34" s="1"/>
  <c r="G94" i="34" s="1"/>
  <c r="G95" i="34" s="1"/>
  <c r="G96" i="34" s="1"/>
  <c r="G97" i="34" s="1"/>
  <c r="G98" i="34" s="1"/>
  <c r="G99" i="34" s="1"/>
  <c r="G100" i="34" s="1"/>
  <c r="G101" i="34" s="1"/>
  <c r="G102" i="34" s="1"/>
  <c r="G103" i="34" s="1"/>
  <c r="G104" i="34" s="1"/>
  <c r="G105" i="34" s="1"/>
  <c r="G106" i="34" s="1"/>
  <c r="G107" i="34" s="1"/>
  <c r="G108" i="34" s="1"/>
  <c r="G109" i="34" s="1"/>
  <c r="G110" i="34" s="1"/>
  <c r="G111" i="34" s="1"/>
  <c r="G112" i="34" s="1"/>
  <c r="G113" i="34" s="1"/>
  <c r="G114" i="34" s="1"/>
  <c r="G115" i="34" s="1"/>
  <c r="G116" i="34" s="1"/>
  <c r="G117" i="34" s="1"/>
  <c r="G118" i="34" s="1"/>
  <c r="G119" i="34" s="1"/>
  <c r="G120" i="34" s="1"/>
  <c r="G121" i="34" s="1"/>
  <c r="G122" i="34" s="1"/>
  <c r="G123" i="34" s="1"/>
  <c r="G124" i="34" s="1"/>
  <c r="G125" i="34" s="1"/>
  <c r="G126" i="34" s="1"/>
  <c r="G127" i="34" s="1"/>
  <c r="G128" i="34" s="1"/>
  <c r="G129" i="34" s="1"/>
  <c r="G130" i="34" s="1"/>
  <c r="G131" i="34" s="1"/>
  <c r="G132" i="34" s="1"/>
  <c r="G133" i="34" s="1"/>
  <c r="G134" i="34" s="1"/>
  <c r="G135" i="34" s="1"/>
  <c r="G136" i="34" s="1"/>
  <c r="G137" i="34" s="1"/>
  <c r="G138" i="34" s="1"/>
  <c r="G139" i="34" s="1"/>
  <c r="G140" i="34" s="1"/>
  <c r="G141" i="34" s="1"/>
  <c r="G142" i="34" s="1"/>
  <c r="G143" i="34" s="1"/>
  <c r="G144" i="34" s="1"/>
  <c r="G145" i="34" s="1"/>
  <c r="G146" i="34" s="1"/>
  <c r="G147" i="34" s="1"/>
  <c r="G148" i="34" s="1"/>
  <c r="G149" i="34" s="1"/>
  <c r="G150" i="34" s="1"/>
  <c r="G151" i="34" s="1"/>
  <c r="G152" i="34" s="1"/>
  <c r="G153" i="34" s="1"/>
  <c r="G154" i="34" s="1"/>
  <c r="G155" i="34" s="1"/>
  <c r="G156" i="34" s="1"/>
  <c r="G157" i="34" s="1"/>
  <c r="G158" i="34" s="1"/>
  <c r="G159" i="34" s="1"/>
  <c r="G160" i="34" s="1"/>
  <c r="G161" i="34" s="1"/>
  <c r="G162" i="34" s="1"/>
  <c r="G163" i="34" s="1"/>
  <c r="G164" i="34" s="1"/>
  <c r="G165" i="34" s="1"/>
  <c r="G166" i="34" s="1"/>
  <c r="G167" i="34" s="1"/>
  <c r="G168" i="34" s="1"/>
  <c r="G169" i="34" s="1"/>
  <c r="G170" i="34" s="1"/>
  <c r="G171" i="34" s="1"/>
  <c r="G172" i="34" s="1"/>
  <c r="G173" i="34" s="1"/>
  <c r="G174" i="34" s="1"/>
  <c r="G175" i="34" s="1"/>
  <c r="G176" i="34" s="1"/>
  <c r="G177" i="34" s="1"/>
  <c r="G178" i="34" s="1"/>
  <c r="G179" i="34" s="1"/>
  <c r="G180" i="34" s="1"/>
  <c r="G181" i="34" s="1"/>
  <c r="G182" i="34" s="1"/>
  <c r="G183" i="34" s="1"/>
  <c r="G184" i="34" s="1"/>
  <c r="G185" i="34" s="1"/>
  <c r="G186" i="34" s="1"/>
  <c r="G187" i="34" s="1"/>
  <c r="G188" i="34" s="1"/>
  <c r="G189" i="34" s="1"/>
  <c r="G190" i="34" s="1"/>
  <c r="G191" i="34" s="1"/>
  <c r="G192" i="34" s="1"/>
  <c r="G193" i="34" s="1"/>
  <c r="G194" i="34" s="1"/>
  <c r="G195" i="34" s="1"/>
  <c r="G196" i="34" s="1"/>
  <c r="G197" i="34" s="1"/>
  <c r="G198" i="34" s="1"/>
  <c r="G199" i="34" s="1"/>
  <c r="G200" i="34" s="1"/>
  <c r="G201" i="34" s="1"/>
  <c r="G202" i="34" s="1"/>
  <c r="G203" i="34" s="1"/>
  <c r="G204" i="34" s="1"/>
  <c r="G205" i="34" s="1"/>
  <c r="G206" i="34" s="1"/>
  <c r="G207" i="34" s="1"/>
  <c r="G208" i="34" s="1"/>
  <c r="G209" i="34" s="1"/>
  <c r="G210" i="34" s="1"/>
  <c r="G211" i="34" s="1"/>
  <c r="E17" i="111" l="1"/>
  <c r="AH17" i="111" s="1"/>
  <c r="G805" i="91"/>
  <c r="G806" i="91" s="1"/>
  <c r="G807" i="91" s="1"/>
  <c r="G808" i="91" s="1"/>
  <c r="G809" i="91" s="1"/>
  <c r="G810" i="91" s="1"/>
  <c r="G811" i="91" s="1"/>
  <c r="G812" i="91" s="1"/>
  <c r="G813" i="91" s="1"/>
  <c r="G814" i="91" s="1"/>
  <c r="G815" i="91" s="1"/>
  <c r="G608" i="69"/>
  <c r="G609" i="69" s="1"/>
  <c r="G610" i="69" s="1"/>
  <c r="G443" i="90"/>
  <c r="G540" i="64"/>
  <c r="G541" i="64" s="1"/>
  <c r="G542" i="64" s="1"/>
  <c r="G543" i="64" s="1"/>
  <c r="G544" i="64" s="1"/>
  <c r="G545" i="64" s="1"/>
  <c r="G546" i="64" s="1"/>
  <c r="G547" i="64" s="1"/>
  <c r="G548" i="64" s="1"/>
  <c r="G549" i="64" s="1"/>
  <c r="G550" i="64" s="1"/>
  <c r="G551" i="64" s="1"/>
  <c r="G552" i="64" s="1"/>
  <c r="G553" i="64" s="1"/>
  <c r="G554" i="64" s="1"/>
  <c r="G555" i="64" s="1"/>
  <c r="G556" i="64" s="1"/>
  <c r="G557" i="64" s="1"/>
  <c r="G558" i="64" s="1"/>
  <c r="G559" i="64" s="1"/>
  <c r="G560" i="64" s="1"/>
  <c r="G561" i="64" s="1"/>
  <c r="G562" i="64" s="1"/>
  <c r="G563" i="64" s="1"/>
  <c r="G564" i="64" s="1"/>
  <c r="G565" i="64" s="1"/>
  <c r="G436" i="75"/>
  <c r="G437" i="75" s="1"/>
  <c r="G438" i="75" s="1"/>
  <c r="G439" i="75" s="1"/>
  <c r="G440" i="75" s="1"/>
  <c r="G441" i="75" s="1"/>
  <c r="G442" i="75" s="1"/>
  <c r="G443" i="75" s="1"/>
  <c r="G444" i="75" s="1"/>
  <c r="G445" i="75" s="1"/>
  <c r="G446" i="75" s="1"/>
  <c r="G447" i="75" s="1"/>
  <c r="G448" i="75" s="1"/>
  <c r="G449" i="75" s="1"/>
  <c r="G450" i="75" s="1"/>
  <c r="G451" i="75" s="1"/>
  <c r="G452" i="75" s="1"/>
  <c r="G453" i="75" s="1"/>
  <c r="G454" i="75" s="1"/>
  <c r="G455" i="75" s="1"/>
  <c r="G456" i="75" s="1"/>
  <c r="G457" i="75" s="1"/>
  <c r="G675" i="20"/>
  <c r="G676" i="20" s="1"/>
  <c r="G388" i="59"/>
  <c r="G389" i="59" s="1"/>
  <c r="G390" i="59" s="1"/>
  <c r="G391" i="59" s="1"/>
  <c r="G392" i="59" s="1"/>
  <c r="G393" i="59" s="1"/>
  <c r="G394" i="59" s="1"/>
  <c r="G395" i="59" s="1"/>
  <c r="G396" i="59" s="1"/>
  <c r="G397" i="59" s="1"/>
  <c r="G398" i="59" s="1"/>
  <c r="G399" i="59" s="1"/>
  <c r="G400" i="59" s="1"/>
  <c r="G401" i="59" s="1"/>
  <c r="G402" i="59" s="1"/>
  <c r="G403" i="59" s="1"/>
  <c r="G404" i="59" s="1"/>
  <c r="G405" i="59" s="1"/>
  <c r="G406" i="59" s="1"/>
  <c r="G407" i="59" s="1"/>
  <c r="G408" i="59" s="1"/>
  <c r="G409" i="59" s="1"/>
  <c r="G410" i="59" s="1"/>
  <c r="G411" i="59" s="1"/>
  <c r="G412" i="59" s="1"/>
  <c r="G413" i="59" s="1"/>
  <c r="G414" i="59" s="1"/>
  <c r="G415" i="59" s="1"/>
  <c r="G416" i="59" s="1"/>
  <c r="G417" i="59" s="1"/>
  <c r="G418" i="59" s="1"/>
  <c r="G419" i="59" s="1"/>
  <c r="G420" i="59" s="1"/>
  <c r="G421" i="59" s="1"/>
  <c r="G422" i="59" s="1"/>
  <c r="G423" i="59" s="1"/>
  <c r="G424" i="59" s="1"/>
  <c r="G425" i="59" s="1"/>
  <c r="G426" i="59" s="1"/>
  <c r="G427" i="59" s="1"/>
  <c r="G428" i="59" s="1"/>
  <c r="G429" i="59" s="1"/>
  <c r="G430" i="59" s="1"/>
  <c r="G431" i="59" s="1"/>
  <c r="G432" i="59" s="1"/>
  <c r="G433" i="59" s="1"/>
  <c r="G434" i="59" s="1"/>
  <c r="G435" i="59" s="1"/>
  <c r="G436" i="59" s="1"/>
  <c r="G437" i="59" s="1"/>
  <c r="G438" i="59" s="1"/>
  <c r="G439" i="59" s="1"/>
  <c r="G440" i="59" s="1"/>
  <c r="G441" i="59" s="1"/>
  <c r="G442" i="59" s="1"/>
  <c r="G443" i="59" s="1"/>
  <c r="G444" i="59" s="1"/>
  <c r="G445" i="59" s="1"/>
  <c r="G446" i="59" s="1"/>
  <c r="G447" i="59" s="1"/>
  <c r="G448" i="59" s="1"/>
  <c r="G449" i="59" s="1"/>
  <c r="G450" i="59" s="1"/>
  <c r="G451" i="59" s="1"/>
  <c r="G452" i="59" s="1"/>
  <c r="G453" i="59" s="1"/>
  <c r="G454" i="59" s="1"/>
  <c r="G455" i="59" s="1"/>
  <c r="G456" i="59" s="1"/>
  <c r="G457" i="59" s="1"/>
  <c r="G458" i="59" s="1"/>
  <c r="G459" i="59" s="1"/>
  <c r="G460" i="59" s="1"/>
  <c r="G461" i="59" s="1"/>
  <c r="G462" i="59" s="1"/>
  <c r="G463" i="59" s="1"/>
  <c r="G464" i="59" s="1"/>
  <c r="G465" i="59" s="1"/>
  <c r="G466" i="59" s="1"/>
  <c r="G467" i="59" s="1"/>
  <c r="G468" i="59" s="1"/>
  <c r="G469" i="59" s="1"/>
  <c r="G470" i="59" s="1"/>
  <c r="G471" i="59" s="1"/>
  <c r="G472" i="59" s="1"/>
  <c r="G400" i="66"/>
  <c r="G401" i="66" s="1"/>
  <c r="G402" i="66" s="1"/>
  <c r="G403" i="66" s="1"/>
  <c r="G404" i="66" s="1"/>
  <c r="G405" i="66" s="1"/>
  <c r="G406" i="66" s="1"/>
  <c r="G384" i="31"/>
  <c r="G385" i="31" s="1"/>
  <c r="G386" i="31" s="1"/>
  <c r="G387" i="31" s="1"/>
  <c r="G388" i="31" s="1"/>
  <c r="G389" i="31" s="1"/>
  <c r="G390" i="31" s="1"/>
  <c r="G391" i="31" s="1"/>
  <c r="G354" i="46"/>
  <c r="G355" i="46" s="1"/>
  <c r="G356" i="46" s="1"/>
  <c r="G357" i="46" s="1"/>
  <c r="G368" i="19"/>
  <c r="G369" i="19" s="1"/>
  <c r="G341" i="40"/>
  <c r="G342" i="40" s="1"/>
  <c r="G343" i="40" s="1"/>
  <c r="G344" i="40" s="1"/>
  <c r="G345" i="40" s="1"/>
  <c r="G346" i="40" s="1"/>
  <c r="G271" i="55"/>
  <c r="G272" i="55" s="1"/>
  <c r="G273" i="55" s="1"/>
  <c r="G274" i="55" s="1"/>
  <c r="G275" i="55" s="1"/>
  <c r="G276" i="55" s="1"/>
  <c r="G277" i="55" s="1"/>
  <c r="G278" i="55" s="1"/>
  <c r="G279" i="55" s="1"/>
  <c r="G280" i="55" s="1"/>
  <c r="G281" i="55" s="1"/>
  <c r="G282" i="55" s="1"/>
  <c r="G283" i="55" s="1"/>
  <c r="G284" i="55" s="1"/>
  <c r="G285" i="55" s="1"/>
  <c r="G286" i="55" s="1"/>
  <c r="G276" i="42"/>
  <c r="G277" i="42" s="1"/>
  <c r="G278" i="42" s="1"/>
  <c r="G199" i="43"/>
  <c r="G200" i="43" s="1"/>
  <c r="G201" i="43" s="1"/>
  <c r="G202" i="43" s="1"/>
  <c r="G203" i="43" s="1"/>
  <c r="G204" i="43" s="1"/>
  <c r="G205" i="43" s="1"/>
  <c r="G206" i="43" s="1"/>
  <c r="G207" i="43" s="1"/>
  <c r="G208" i="43" s="1"/>
  <c r="G209" i="43" s="1"/>
  <c r="G210" i="43" s="1"/>
  <c r="G211" i="43" s="1"/>
  <c r="G212" i="43" s="1"/>
  <c r="G213" i="43" s="1"/>
  <c r="G214" i="43" s="1"/>
  <c r="G212" i="34"/>
  <c r="G213" i="34" s="1"/>
  <c r="G214" i="34" s="1"/>
  <c r="G215" i="34" s="1"/>
  <c r="G216" i="34" s="1"/>
  <c r="G217" i="34" s="1"/>
  <c r="G218" i="34" s="1"/>
  <c r="G219" i="34" s="1"/>
  <c r="G220" i="34" s="1"/>
  <c r="G221" i="34" s="1"/>
  <c r="G222" i="34" s="1"/>
  <c r="G223" i="34" s="1"/>
  <c r="G224" i="34" s="1"/>
  <c r="G225" i="34" s="1"/>
  <c r="G226" i="34" s="1"/>
  <c r="G227" i="34" s="1"/>
  <c r="G228" i="34" s="1"/>
  <c r="G229" i="34" s="1"/>
  <c r="G230" i="34" s="1"/>
  <c r="G231" i="34" s="1"/>
  <c r="G232" i="34" s="1"/>
  <c r="G233" i="34" s="1"/>
  <c r="G234" i="34" s="1"/>
  <c r="G235" i="34" s="1"/>
  <c r="G236" i="34" s="1"/>
  <c r="G237" i="34" s="1"/>
  <c r="G238" i="34" s="1"/>
  <c r="G239" i="34" s="1"/>
  <c r="G240" i="34" s="1"/>
  <c r="G241" i="34" s="1"/>
  <c r="G242" i="34" s="1"/>
  <c r="G243" i="34" s="1"/>
  <c r="G244" i="34" s="1"/>
  <c r="G245" i="34" s="1"/>
  <c r="G246" i="34" s="1"/>
  <c r="G247" i="34" s="1"/>
  <c r="G248" i="34" s="1"/>
  <c r="G249" i="34" s="1"/>
  <c r="G250" i="34" s="1"/>
  <c r="G251" i="34" s="1"/>
  <c r="G252" i="34" s="1"/>
  <c r="G253" i="34" s="1"/>
  <c r="G254" i="34" s="1"/>
  <c r="G255" i="34" s="1"/>
  <c r="G256" i="34" s="1"/>
  <c r="G257" i="34" s="1"/>
  <c r="G258" i="34" s="1"/>
  <c r="G259" i="34" s="1"/>
  <c r="G260" i="34" s="1"/>
  <c r="G261" i="34" s="1"/>
  <c r="G262" i="34" s="1"/>
  <c r="G263" i="34" s="1"/>
  <c r="G264" i="34" s="1"/>
  <c r="G265" i="34" s="1"/>
  <c r="G266" i="34" s="1"/>
  <c r="G267" i="34" s="1"/>
  <c r="G268" i="34" s="1"/>
  <c r="G269" i="34" s="1"/>
  <c r="G270" i="34" s="1"/>
  <c r="G271" i="34" s="1"/>
  <c r="G165" i="48"/>
  <c r="G166" i="48" s="1"/>
  <c r="G167" i="48" s="1"/>
  <c r="G168" i="48" s="1"/>
  <c r="G169" i="48" s="1"/>
  <c r="G170" i="48" s="1"/>
  <c r="G171" i="48" s="1"/>
  <c r="G172" i="48" s="1"/>
  <c r="G173" i="48" s="1"/>
  <c r="G174" i="48" s="1"/>
  <c r="G175" i="48" s="1"/>
  <c r="G176" i="48" s="1"/>
  <c r="G177" i="48" s="1"/>
  <c r="G178" i="48" s="1"/>
  <c r="G179" i="48" s="1"/>
  <c r="G180" i="48" s="1"/>
  <c r="G181" i="48" s="1"/>
  <c r="G182" i="48" s="1"/>
  <c r="G183" i="48" s="1"/>
  <c r="G184" i="48" s="1"/>
  <c r="G185" i="48" s="1"/>
  <c r="G186" i="48" s="1"/>
  <c r="G187" i="48" s="1"/>
  <c r="G188" i="48" s="1"/>
  <c r="G189" i="48" s="1"/>
  <c r="G190" i="48" s="1"/>
  <c r="G191" i="48" s="1"/>
  <c r="G170" i="44"/>
  <c r="G171" i="44" s="1"/>
  <c r="G172" i="44" s="1"/>
  <c r="G173" i="44" s="1"/>
  <c r="G174" i="44" s="1"/>
  <c r="G175" i="44" s="1"/>
  <c r="G176" i="44" s="1"/>
  <c r="G177" i="44" s="1"/>
  <c r="G178" i="44" s="1"/>
  <c r="G179" i="44" s="1"/>
  <c r="G180" i="44" s="1"/>
  <c r="G181" i="44" s="1"/>
  <c r="G182" i="44" s="1"/>
  <c r="G183" i="44" s="1"/>
  <c r="G184" i="44" s="1"/>
  <c r="G185" i="44" s="1"/>
  <c r="G186" i="44" s="1"/>
  <c r="G187" i="44" s="1"/>
  <c r="G188" i="44" s="1"/>
  <c r="G189" i="44" s="1"/>
  <c r="G190" i="44" s="1"/>
  <c r="G191" i="44" s="1"/>
  <c r="G192" i="44" s="1"/>
  <c r="G193" i="44" s="1"/>
  <c r="G194" i="44" s="1"/>
  <c r="G195" i="44" s="1"/>
  <c r="G196" i="44" s="1"/>
  <c r="G197" i="44" s="1"/>
  <c r="G198" i="44" s="1"/>
  <c r="G199" i="44" s="1"/>
  <c r="G200" i="44" s="1"/>
  <c r="G201" i="44" s="1"/>
  <c r="G202" i="44" s="1"/>
  <c r="G203" i="44" s="1"/>
  <c r="G204" i="44" s="1"/>
  <c r="G144" i="37"/>
  <c r="G145" i="37" s="1"/>
  <c r="G146" i="37" s="1"/>
  <c r="G147" i="37" s="1"/>
  <c r="G148" i="37" s="1"/>
  <c r="G149" i="37" s="1"/>
  <c r="G150" i="37" s="1"/>
  <c r="G151" i="37" s="1"/>
  <c r="G152" i="37" s="1"/>
  <c r="G153" i="37" s="1"/>
  <c r="G154" i="37" s="1"/>
  <c r="G155" i="37" s="1"/>
  <c r="G156" i="37" s="1"/>
  <c r="G157" i="37" s="1"/>
  <c r="G158" i="37" s="1"/>
  <c r="G159" i="37" s="1"/>
  <c r="G160" i="37" s="1"/>
  <c r="G161" i="37" s="1"/>
  <c r="G162" i="37" s="1"/>
  <c r="G163" i="37" s="1"/>
  <c r="G164" i="37" s="1"/>
  <c r="G165" i="37" s="1"/>
  <c r="G220" i="41"/>
  <c r="G7" i="27"/>
  <c r="G8" i="27" s="1"/>
  <c r="G9" i="27" s="1"/>
  <c r="G10" i="27" s="1"/>
  <c r="G11" i="27" s="1"/>
  <c r="G12" i="27" s="1"/>
  <c r="G13" i="27" s="1"/>
  <c r="G14" i="27" s="1"/>
  <c r="G15" i="27" s="1"/>
  <c r="G16" i="27" s="1"/>
  <c r="G17" i="27" s="1"/>
  <c r="G18" i="27" s="1"/>
  <c r="G19" i="27" s="1"/>
  <c r="G20" i="27" s="1"/>
  <c r="G21" i="27" s="1"/>
  <c r="G22" i="27" s="1"/>
  <c r="G23" i="27" s="1"/>
  <c r="G24" i="27" s="1"/>
  <c r="G25" i="27" s="1"/>
  <c r="G26" i="27" s="1"/>
  <c r="G27" i="27" s="1"/>
  <c r="G28" i="27" s="1"/>
  <c r="G29" i="27" s="1"/>
  <c r="G30" i="27" s="1"/>
  <c r="G31" i="27" s="1"/>
  <c r="G32" i="27" s="1"/>
  <c r="G33" i="27" s="1"/>
  <c r="G34" i="27" s="1"/>
  <c r="G35" i="27" s="1"/>
  <c r="G36" i="27" s="1"/>
  <c r="G37" i="27" s="1"/>
  <c r="G38" i="27" s="1"/>
  <c r="G39" i="27" s="1"/>
  <c r="G40" i="27" s="1"/>
  <c r="G41" i="27" s="1"/>
  <c r="G42" i="27" s="1"/>
  <c r="G43" i="27" s="1"/>
  <c r="G44" i="27" s="1"/>
  <c r="G45" i="27" s="1"/>
  <c r="G46" i="27" s="1"/>
  <c r="G47" i="27" s="1"/>
  <c r="G48" i="27" s="1"/>
  <c r="G49" i="27" s="1"/>
  <c r="G50" i="27" s="1"/>
  <c r="G51" i="27" s="1"/>
  <c r="G52" i="27" s="1"/>
  <c r="G53" i="27" s="1"/>
  <c r="G54" i="27" s="1"/>
  <c r="G55" i="27" s="1"/>
  <c r="G56" i="27" s="1"/>
  <c r="G57" i="27" s="1"/>
  <c r="G58" i="27" s="1"/>
  <c r="G59" i="27" s="1"/>
  <c r="G60" i="27" s="1"/>
  <c r="G61" i="27" s="1"/>
  <c r="G62" i="27" s="1"/>
  <c r="G63" i="27" s="1"/>
  <c r="G64" i="27" s="1"/>
  <c r="G65" i="27" s="1"/>
  <c r="G66" i="27" s="1"/>
  <c r="G67" i="27" s="1"/>
  <c r="G68" i="27" s="1"/>
  <c r="G69" i="27" s="1"/>
  <c r="G70" i="27" s="1"/>
  <c r="G71" i="27" s="1"/>
  <c r="G72" i="27" s="1"/>
  <c r="G73" i="27" s="1"/>
  <c r="G74" i="27" s="1"/>
  <c r="G75" i="27" s="1"/>
  <c r="G76" i="27" s="1"/>
  <c r="G77" i="27" s="1"/>
  <c r="G78" i="27" s="1"/>
  <c r="G79" i="27" s="1"/>
  <c r="G80" i="27" s="1"/>
  <c r="G81" i="27" s="1"/>
  <c r="G82" i="27" s="1"/>
  <c r="G83" i="27" s="1"/>
  <c r="G84" i="27" s="1"/>
  <c r="G85" i="27" s="1"/>
  <c r="G86" i="27" s="1"/>
  <c r="G87" i="27" s="1"/>
  <c r="G88" i="27" s="1"/>
  <c r="G89" i="27" s="1"/>
  <c r="G90" i="27" s="1"/>
  <c r="G91" i="27" s="1"/>
  <c r="G92" i="27" s="1"/>
  <c r="G93" i="27" s="1"/>
  <c r="G94" i="27" s="1"/>
  <c r="G95" i="27" s="1"/>
  <c r="G96" i="27" s="1"/>
  <c r="G97" i="27" s="1"/>
  <c r="G98" i="27" s="1"/>
  <c r="G99" i="27" s="1"/>
  <c r="G100" i="27" s="1"/>
  <c r="G101" i="27" s="1"/>
  <c r="G102" i="27" s="1"/>
  <c r="G103" i="27" s="1"/>
  <c r="G104" i="27" s="1"/>
  <c r="G105" i="27" s="1"/>
  <c r="G106" i="27" s="1"/>
  <c r="G107" i="27" s="1"/>
  <c r="G108" i="27" s="1"/>
  <c r="G109" i="27" s="1"/>
  <c r="G110" i="27" s="1"/>
  <c r="G111" i="27" s="1"/>
  <c r="G112" i="27" s="1"/>
  <c r="G113" i="27" s="1"/>
  <c r="G114" i="27" s="1"/>
  <c r="G115" i="27" s="1"/>
  <c r="G116" i="27" s="1"/>
  <c r="G117" i="27" s="1"/>
  <c r="G118" i="27" s="1"/>
  <c r="G119" i="27" s="1"/>
  <c r="G120" i="27" s="1"/>
  <c r="G121" i="27" s="1"/>
  <c r="G122" i="27" s="1"/>
  <c r="G123" i="27" s="1"/>
  <c r="G124" i="27" s="1"/>
  <c r="G125" i="27" s="1"/>
  <c r="G126" i="27" s="1"/>
  <c r="G127" i="27" s="1"/>
  <c r="G128" i="27" s="1"/>
  <c r="G129" i="27" s="1"/>
  <c r="G130" i="27" s="1"/>
  <c r="G131" i="27" s="1"/>
  <c r="G132" i="27" s="1"/>
  <c r="G133" i="27" s="1"/>
  <c r="G134" i="27" s="1"/>
  <c r="G135" i="27" s="1"/>
  <c r="G136" i="27" s="1"/>
  <c r="G137" i="27" s="1"/>
  <c r="G138" i="27" s="1"/>
  <c r="G139" i="27" s="1"/>
  <c r="G140" i="27" s="1"/>
  <c r="G141" i="27" s="1"/>
  <c r="G142" i="27" s="1"/>
  <c r="G143" i="27" s="1"/>
  <c r="G144" i="27" s="1"/>
  <c r="G145" i="27" s="1"/>
  <c r="G146" i="27" s="1"/>
  <c r="G147" i="27" s="1"/>
  <c r="G148" i="27" s="1"/>
  <c r="G149" i="27" s="1"/>
  <c r="G150" i="27" s="1"/>
  <c r="G151" i="27" s="1"/>
  <c r="G152" i="27" s="1"/>
  <c r="G153" i="27" s="1"/>
  <c r="G154" i="27" s="1"/>
  <c r="G155" i="27" s="1"/>
  <c r="G156" i="27" s="1"/>
  <c r="G157" i="27" s="1"/>
  <c r="G158" i="27" s="1"/>
  <c r="G159" i="27" s="1"/>
  <c r="G160" i="27" s="1"/>
  <c r="G161" i="27" s="1"/>
  <c r="G162" i="27" s="1"/>
  <c r="G163" i="27" s="1"/>
  <c r="G164" i="27" s="1"/>
  <c r="G165" i="27" s="1"/>
  <c r="G166" i="27" s="1"/>
  <c r="G167" i="27" s="1"/>
  <c r="G168" i="27" s="1"/>
  <c r="G169" i="27" s="1"/>
  <c r="G170" i="27" s="1"/>
  <c r="G171" i="27" s="1"/>
  <c r="G172" i="27" s="1"/>
  <c r="G173" i="27" s="1"/>
  <c r="G174" i="27" s="1"/>
  <c r="G175" i="27" s="1"/>
  <c r="G176" i="27" s="1"/>
  <c r="G177" i="27" s="1"/>
  <c r="G178" i="27" s="1"/>
  <c r="G179" i="27" s="1"/>
  <c r="G180" i="27" s="1"/>
  <c r="G181" i="27" s="1"/>
  <c r="G182" i="27" s="1"/>
  <c r="G183" i="27" s="1"/>
  <c r="G184" i="27" s="1"/>
  <c r="G185" i="27" s="1"/>
  <c r="G186" i="27" s="1"/>
  <c r="G187" i="27" s="1"/>
  <c r="G188" i="27" s="1"/>
  <c r="G189" i="27" s="1"/>
  <c r="G190" i="27" s="1"/>
  <c r="G191" i="27" s="1"/>
  <c r="G7" i="26"/>
  <c r="G8" i="26" s="1"/>
  <c r="G9" i="26" s="1"/>
  <c r="G10" i="26" s="1"/>
  <c r="G11" i="26" s="1"/>
  <c r="G12" i="26" s="1"/>
  <c r="G13" i="26" s="1"/>
  <c r="G14" i="26" s="1"/>
  <c r="G15" i="26" s="1"/>
  <c r="G16" i="26" s="1"/>
  <c r="G17" i="26" s="1"/>
  <c r="G18" i="26" s="1"/>
  <c r="G19" i="26" s="1"/>
  <c r="G20" i="26" s="1"/>
  <c r="G21" i="26" s="1"/>
  <c r="G22" i="26" s="1"/>
  <c r="G23" i="26" s="1"/>
  <c r="G24" i="26" s="1"/>
  <c r="G25" i="26" s="1"/>
  <c r="G26" i="26" s="1"/>
  <c r="G27" i="26" s="1"/>
  <c r="G28" i="26" s="1"/>
  <c r="G29" i="26" s="1"/>
  <c r="G30" i="26" s="1"/>
  <c r="G31" i="26" s="1"/>
  <c r="G32" i="26" s="1"/>
  <c r="G33" i="26" s="1"/>
  <c r="G34" i="26" s="1"/>
  <c r="G35" i="26" s="1"/>
  <c r="G36" i="26" s="1"/>
  <c r="G37" i="26" s="1"/>
  <c r="G38" i="26" s="1"/>
  <c r="G39" i="26" s="1"/>
  <c r="G40" i="26" s="1"/>
  <c r="G41" i="26" s="1"/>
  <c r="G42" i="26" s="1"/>
  <c r="G43" i="26" s="1"/>
  <c r="G44" i="26" s="1"/>
  <c r="G45" i="26" s="1"/>
  <c r="G46" i="26" s="1"/>
  <c r="G47" i="26" s="1"/>
  <c r="G48" i="26" s="1"/>
  <c r="G49" i="26" s="1"/>
  <c r="G50" i="26" s="1"/>
  <c r="G51" i="26" s="1"/>
  <c r="G52" i="26" s="1"/>
  <c r="G53" i="26" s="1"/>
  <c r="G54" i="26" s="1"/>
  <c r="G55" i="26" s="1"/>
  <c r="G56" i="26" s="1"/>
  <c r="G57" i="26" s="1"/>
  <c r="G58" i="26" s="1"/>
  <c r="G59" i="26" s="1"/>
  <c r="G60" i="26" s="1"/>
  <c r="G61" i="26" s="1"/>
  <c r="G62" i="26" s="1"/>
  <c r="G63" i="26" s="1"/>
  <c r="G64" i="26" s="1"/>
  <c r="G65" i="26" s="1"/>
  <c r="G66" i="26" s="1"/>
  <c r="G67" i="26" s="1"/>
  <c r="G68" i="26" s="1"/>
  <c r="G69" i="26" s="1"/>
  <c r="G70" i="26" s="1"/>
  <c r="G71" i="26" s="1"/>
  <c r="G72" i="26" s="1"/>
  <c r="G73" i="26" s="1"/>
  <c r="G74" i="26" s="1"/>
  <c r="G75" i="26" s="1"/>
  <c r="G76" i="26" s="1"/>
  <c r="G77" i="26" s="1"/>
  <c r="G78" i="26" s="1"/>
  <c r="G79" i="26" s="1"/>
  <c r="G80" i="26" s="1"/>
  <c r="G81" i="26" s="1"/>
  <c r="G82" i="26" s="1"/>
  <c r="G83" i="26" s="1"/>
  <c r="G84" i="26" s="1"/>
  <c r="G85" i="26" s="1"/>
  <c r="G86" i="26" s="1"/>
  <c r="G87" i="26" s="1"/>
  <c r="G88" i="26" s="1"/>
  <c r="G89" i="26" s="1"/>
  <c r="G90" i="26" s="1"/>
  <c r="G91" i="26" s="1"/>
  <c r="G92" i="26" s="1"/>
  <c r="G93" i="26" s="1"/>
  <c r="G94" i="26" s="1"/>
  <c r="G95" i="26" s="1"/>
  <c r="G96" i="26" s="1"/>
  <c r="G97" i="26" s="1"/>
  <c r="G98" i="26" s="1"/>
  <c r="G99" i="26" s="1"/>
  <c r="G100" i="26" s="1"/>
  <c r="G101" i="26" s="1"/>
  <c r="G102" i="26" s="1"/>
  <c r="G103" i="26" s="1"/>
  <c r="G104" i="26" s="1"/>
  <c r="G105" i="26" s="1"/>
  <c r="G106" i="26" s="1"/>
  <c r="G107" i="26" s="1"/>
  <c r="G108" i="26" s="1"/>
  <c r="G109" i="26" s="1"/>
  <c r="G110" i="26" s="1"/>
  <c r="G111" i="26" s="1"/>
  <c r="G112" i="26" s="1"/>
  <c r="G113" i="26" s="1"/>
  <c r="G114" i="26" s="1"/>
  <c r="G115" i="26" s="1"/>
  <c r="G116" i="26" s="1"/>
  <c r="G117" i="26" s="1"/>
  <c r="G118" i="26" s="1"/>
  <c r="G119" i="26" s="1"/>
  <c r="G120" i="26" s="1"/>
  <c r="G121" i="26" s="1"/>
  <c r="G122" i="26" s="1"/>
  <c r="G123" i="26" s="1"/>
  <c r="G124" i="26" s="1"/>
  <c r="G125" i="26" s="1"/>
  <c r="G126" i="26" s="1"/>
  <c r="G127" i="26" s="1"/>
  <c r="G128" i="26" s="1"/>
  <c r="G129" i="26" s="1"/>
  <c r="G130" i="26" s="1"/>
  <c r="G131" i="26" s="1"/>
  <c r="G132" i="26" s="1"/>
  <c r="G133" i="26" s="1"/>
  <c r="G134" i="26" s="1"/>
  <c r="G135" i="26" s="1"/>
  <c r="G136" i="26" s="1"/>
  <c r="G137" i="26" s="1"/>
  <c r="G138" i="26" s="1"/>
  <c r="G139" i="26" s="1"/>
  <c r="G140" i="26" s="1"/>
  <c r="G141" i="26" s="1"/>
  <c r="G142" i="26" s="1"/>
  <c r="G143" i="26" s="1"/>
  <c r="G144" i="26" s="1"/>
  <c r="G7" i="25"/>
  <c r="G8" i="25" s="1"/>
  <c r="G9" i="25" s="1"/>
  <c r="G10" i="25" s="1"/>
  <c r="G11" i="25" s="1"/>
  <c r="G12" i="25" s="1"/>
  <c r="G13" i="25" s="1"/>
  <c r="G14" i="25" s="1"/>
  <c r="G15" i="25" s="1"/>
  <c r="G16" i="25" s="1"/>
  <c r="G17" i="25" s="1"/>
  <c r="G18" i="25" s="1"/>
  <c r="G19" i="25" s="1"/>
  <c r="G20" i="25" s="1"/>
  <c r="G21" i="25" s="1"/>
  <c r="G22" i="25" s="1"/>
  <c r="G23" i="25" s="1"/>
  <c r="G24" i="25" s="1"/>
  <c r="G25" i="25" s="1"/>
  <c r="G26" i="25" s="1"/>
  <c r="G27" i="25" s="1"/>
  <c r="G28" i="25" s="1"/>
  <c r="G29" i="25" s="1"/>
  <c r="G30" i="25" s="1"/>
  <c r="G31" i="25" s="1"/>
  <c r="G32" i="25" s="1"/>
  <c r="G33" i="25" s="1"/>
  <c r="G34" i="25" s="1"/>
  <c r="G35" i="25" s="1"/>
  <c r="G36" i="25" s="1"/>
  <c r="G37" i="25" s="1"/>
  <c r="G38" i="25" s="1"/>
  <c r="G39" i="25" s="1"/>
  <c r="G40" i="25" s="1"/>
  <c r="G41" i="25" s="1"/>
  <c r="G42" i="25" s="1"/>
  <c r="G43" i="25" s="1"/>
  <c r="G44" i="25" s="1"/>
  <c r="G45" i="25" s="1"/>
  <c r="G46" i="25" s="1"/>
  <c r="G47" i="25" s="1"/>
  <c r="G48" i="25" s="1"/>
  <c r="G49" i="25" s="1"/>
  <c r="G50" i="25" s="1"/>
  <c r="G51" i="25" s="1"/>
  <c r="G52" i="25" s="1"/>
  <c r="G53" i="25" s="1"/>
  <c r="G54" i="25" s="1"/>
  <c r="G55" i="25" s="1"/>
  <c r="G56" i="25" s="1"/>
  <c r="G57" i="25" s="1"/>
  <c r="G58" i="25" s="1"/>
  <c r="G59" i="25" s="1"/>
  <c r="G60" i="25" s="1"/>
  <c r="G61" i="25" s="1"/>
  <c r="G62" i="25" s="1"/>
  <c r="G63" i="25" s="1"/>
  <c r="G64" i="25" s="1"/>
  <c r="G65" i="25" s="1"/>
  <c r="G66" i="25" s="1"/>
  <c r="G67" i="25" s="1"/>
  <c r="G68" i="25" s="1"/>
  <c r="G69" i="25" s="1"/>
  <c r="G70" i="25" s="1"/>
  <c r="G71" i="25" s="1"/>
  <c r="G72" i="25" s="1"/>
  <c r="G73" i="25" s="1"/>
  <c r="G74" i="25" s="1"/>
  <c r="G75" i="25" s="1"/>
  <c r="G76" i="25" s="1"/>
  <c r="G77" i="25" s="1"/>
  <c r="G78" i="25" s="1"/>
  <c r="G79" i="25" s="1"/>
  <c r="G80" i="25" s="1"/>
  <c r="G81" i="25" s="1"/>
  <c r="G82" i="25" s="1"/>
  <c r="G83" i="25" s="1"/>
  <c r="G84" i="25" s="1"/>
  <c r="G85" i="25" s="1"/>
  <c r="G86" i="25" s="1"/>
  <c r="G87" i="25" s="1"/>
  <c r="G88" i="25" s="1"/>
  <c r="G89" i="25" s="1"/>
  <c r="G90" i="25" s="1"/>
  <c r="G91" i="25" s="1"/>
  <c r="G92" i="25" s="1"/>
  <c r="G93" i="25" s="1"/>
  <c r="G94" i="25" s="1"/>
  <c r="G95" i="25" s="1"/>
  <c r="G96" i="25" s="1"/>
  <c r="G97" i="25" s="1"/>
  <c r="G98" i="25" s="1"/>
  <c r="G99" i="25" s="1"/>
  <c r="G100" i="25" s="1"/>
  <c r="G101" i="25" s="1"/>
  <c r="G102" i="25" s="1"/>
  <c r="G103" i="25" s="1"/>
  <c r="G104" i="25" s="1"/>
  <c r="G105" i="25" s="1"/>
  <c r="G106" i="25" s="1"/>
  <c r="G107" i="25" s="1"/>
  <c r="G108" i="25" s="1"/>
  <c r="G109" i="25" s="1"/>
  <c r="G110" i="25" s="1"/>
  <c r="G111" i="25" s="1"/>
  <c r="G112" i="25" s="1"/>
  <c r="G113" i="25" s="1"/>
  <c r="G114" i="25" s="1"/>
  <c r="G115" i="25" s="1"/>
  <c r="G116" i="25" s="1"/>
  <c r="G117" i="25" s="1"/>
  <c r="G118" i="25" s="1"/>
  <c r="G119" i="25" s="1"/>
  <c r="G120" i="25" s="1"/>
  <c r="G121" i="25" s="1"/>
  <c r="G7" i="21"/>
  <c r="G8" i="21" s="1"/>
  <c r="G9" i="21" s="1"/>
  <c r="G10" i="21" s="1"/>
  <c r="G11" i="21" s="1"/>
  <c r="G12" i="21" s="1"/>
  <c r="G13" i="21" s="1"/>
  <c r="G14" i="21" s="1"/>
  <c r="G15" i="21" s="1"/>
  <c r="G16" i="21" s="1"/>
  <c r="G17" i="21" s="1"/>
  <c r="G18" i="21" s="1"/>
  <c r="G19" i="21" s="1"/>
  <c r="G20" i="21" s="1"/>
  <c r="G21" i="21" s="1"/>
  <c r="G22" i="21" s="1"/>
  <c r="G23" i="21" s="1"/>
  <c r="G24" i="21" s="1"/>
  <c r="G25" i="21" s="1"/>
  <c r="G26" i="21" s="1"/>
  <c r="G27" i="21" s="1"/>
  <c r="G28" i="21" s="1"/>
  <c r="G29" i="21" s="1"/>
  <c r="G30" i="21" s="1"/>
  <c r="G31" i="21" s="1"/>
  <c r="G32" i="21" s="1"/>
  <c r="G33" i="21" s="1"/>
  <c r="G34" i="21" s="1"/>
  <c r="G35" i="21" s="1"/>
  <c r="G36" i="21" s="1"/>
  <c r="G37" i="21" s="1"/>
  <c r="G38" i="21" s="1"/>
  <c r="G39" i="21" s="1"/>
  <c r="G40" i="21" s="1"/>
  <c r="G41" i="21" s="1"/>
  <c r="G42" i="21" s="1"/>
  <c r="G43" i="21" s="1"/>
  <c r="G44" i="21" s="1"/>
  <c r="G45" i="21" s="1"/>
  <c r="G46" i="21" s="1"/>
  <c r="G47" i="21" s="1"/>
  <c r="G48" i="21" s="1"/>
  <c r="G49" i="21" s="1"/>
  <c r="G50" i="21" s="1"/>
  <c r="G51" i="21" s="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84" i="21" s="1"/>
  <c r="G85" i="21" s="1"/>
  <c r="G86" i="21" s="1"/>
  <c r="G87" i="21" s="1"/>
  <c r="G88" i="21" s="1"/>
  <c r="G89" i="21" s="1"/>
  <c r="G90" i="21" s="1"/>
  <c r="G91" i="21" s="1"/>
  <c r="G92" i="21" s="1"/>
  <c r="G93" i="21" s="1"/>
  <c r="G94" i="21" s="1"/>
  <c r="G95" i="21" s="1"/>
  <c r="G96" i="21" s="1"/>
  <c r="G97" i="21" s="1"/>
  <c r="G98" i="21" s="1"/>
  <c r="G99" i="21" s="1"/>
  <c r="G100" i="21" s="1"/>
  <c r="G101" i="21" s="1"/>
  <c r="G102" i="21" s="1"/>
  <c r="G103" i="21" s="1"/>
  <c r="G104" i="21" s="1"/>
  <c r="G105" i="21" s="1"/>
  <c r="G106" i="21" s="1"/>
  <c r="G107" i="21" s="1"/>
  <c r="G108" i="21" s="1"/>
  <c r="G109" i="21" s="1"/>
  <c r="G110" i="21" s="1"/>
  <c r="G111" i="21" s="1"/>
  <c r="G112" i="21" s="1"/>
  <c r="G113" i="21" s="1"/>
  <c r="G114" i="21" s="1"/>
  <c r="G115" i="21" s="1"/>
  <c r="G116" i="21" s="1"/>
  <c r="G117" i="21" s="1"/>
  <c r="G118" i="21" s="1"/>
  <c r="G119" i="21" s="1"/>
  <c r="G120" i="21" s="1"/>
  <c r="G121" i="21" s="1"/>
  <c r="G122" i="21" s="1"/>
  <c r="G123" i="21" s="1"/>
  <c r="G124" i="21" s="1"/>
  <c r="G125" i="21" s="1"/>
  <c r="G126" i="21" s="1"/>
  <c r="G127" i="21" s="1"/>
  <c r="G128" i="21" s="1"/>
  <c r="G129" i="21" s="1"/>
  <c r="G130" i="21" s="1"/>
  <c r="G131" i="21" s="1"/>
  <c r="G132" i="21" s="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155" i="21" s="1"/>
  <c r="G156" i="21" s="1"/>
  <c r="G157" i="21" s="1"/>
  <c r="G158" i="21" s="1"/>
  <c r="G159" i="21" s="1"/>
  <c r="G160" i="21" s="1"/>
  <c r="G161" i="21" s="1"/>
  <c r="G162" i="21" s="1"/>
  <c r="G163" i="21" s="1"/>
  <c r="G164" i="21" s="1"/>
  <c r="G165" i="21" s="1"/>
  <c r="G166" i="21" s="1"/>
  <c r="G167" i="21" s="1"/>
  <c r="G168" i="21" s="1"/>
  <c r="G169" i="21" s="1"/>
  <c r="G170" i="21" s="1"/>
  <c r="G171" i="21" s="1"/>
  <c r="G172" i="21" s="1"/>
  <c r="G173" i="21" s="1"/>
  <c r="G174" i="21" s="1"/>
  <c r="G175" i="21" s="1"/>
  <c r="G176" i="21" s="1"/>
  <c r="G177" i="21" s="1"/>
  <c r="G178" i="21" s="1"/>
  <c r="G179" i="21" s="1"/>
  <c r="G180" i="21" s="1"/>
  <c r="G181" i="21" s="1"/>
  <c r="G182" i="21" s="1"/>
  <c r="G183" i="21" s="1"/>
  <c r="G7" i="16"/>
  <c r="G8" i="16" s="1"/>
  <c r="G9" i="16" s="1"/>
  <c r="G10" i="16" s="1"/>
  <c r="G11" i="16" s="1"/>
  <c r="G12" i="16" s="1"/>
  <c r="G13" i="16" s="1"/>
  <c r="G14" i="16" s="1"/>
  <c r="G15" i="16" s="1"/>
  <c r="G16" i="16" s="1"/>
  <c r="G17" i="16" s="1"/>
  <c r="G18" i="16" s="1"/>
  <c r="G19" i="16" s="1"/>
  <c r="G20" i="16" s="1"/>
  <c r="G21" i="16" s="1"/>
  <c r="G22" i="16" s="1"/>
  <c r="G23" i="16" s="1"/>
  <c r="G24" i="16" s="1"/>
  <c r="G25" i="16" s="1"/>
  <c r="G26" i="16" s="1"/>
  <c r="G27" i="16" s="1"/>
  <c r="G28" i="16" s="1"/>
  <c r="G29" i="16" s="1"/>
  <c r="G30" i="16" s="1"/>
  <c r="G31" i="16" s="1"/>
  <c r="G32" i="16" s="1"/>
  <c r="G33" i="16" s="1"/>
  <c r="G34" i="16" s="1"/>
  <c r="G35" i="16" s="1"/>
  <c r="G36" i="16" s="1"/>
  <c r="G37" i="16" s="1"/>
  <c r="G38" i="16" s="1"/>
  <c r="G39" i="16" s="1"/>
  <c r="G40" i="16" s="1"/>
  <c r="G41" i="16" s="1"/>
  <c r="G42" i="16" s="1"/>
  <c r="G43" i="16" s="1"/>
  <c r="G44" i="16" s="1"/>
  <c r="G45" i="16" s="1"/>
  <c r="G46" i="16" s="1"/>
  <c r="G47" i="16" s="1"/>
  <c r="G48" i="16" s="1"/>
  <c r="G49" i="16" s="1"/>
  <c r="G50" i="16" s="1"/>
  <c r="G51" i="16" s="1"/>
  <c r="G52" i="16" s="1"/>
  <c r="G53" i="16" s="1"/>
  <c r="G54" i="16" s="1"/>
  <c r="G55" i="16" s="1"/>
  <c r="G56" i="16" s="1"/>
  <c r="G57" i="16" s="1"/>
  <c r="G58" i="16" s="1"/>
  <c r="G59" i="16" s="1"/>
  <c r="G60" i="16" s="1"/>
  <c r="G61" i="16" s="1"/>
  <c r="G62" i="16" s="1"/>
  <c r="G63" i="16" s="1"/>
  <c r="G64" i="16" s="1"/>
  <c r="G65" i="16" s="1"/>
  <c r="G66" i="16" s="1"/>
  <c r="G67" i="16" s="1"/>
  <c r="G68" i="16" s="1"/>
  <c r="G69" i="16" s="1"/>
  <c r="G70" i="16" s="1"/>
  <c r="G71" i="16" s="1"/>
  <c r="G72" i="16" s="1"/>
  <c r="G73" i="16" s="1"/>
  <c r="G74" i="16" s="1"/>
  <c r="G75" i="16" s="1"/>
  <c r="G76" i="16" s="1"/>
  <c r="G77" i="16" s="1"/>
  <c r="G78" i="16" s="1"/>
  <c r="G79" i="16" s="1"/>
  <c r="G80" i="16" s="1"/>
  <c r="G81" i="16" s="1"/>
  <c r="G82" i="16" s="1"/>
  <c r="G83" i="16" s="1"/>
  <c r="G84" i="16" s="1"/>
  <c r="G85" i="16" s="1"/>
  <c r="G86" i="16" s="1"/>
  <c r="G87" i="16" s="1"/>
  <c r="G88" i="16" s="1"/>
  <c r="G89" i="16" s="1"/>
  <c r="G90" i="16" s="1"/>
  <c r="G91" i="16" s="1"/>
  <c r="G92" i="16" s="1"/>
  <c r="G93" i="16" s="1"/>
  <c r="G94" i="16" s="1"/>
  <c r="G95" i="16" s="1"/>
  <c r="G96" i="16" s="1"/>
  <c r="G97" i="16" s="1"/>
  <c r="G98" i="16" s="1"/>
  <c r="G99" i="16" s="1"/>
  <c r="G100" i="16" s="1"/>
  <c r="G101" i="16" s="1"/>
  <c r="G102" i="16" s="1"/>
  <c r="G103" i="16" s="1"/>
  <c r="G104" i="16" s="1"/>
  <c r="G105" i="16" s="1"/>
  <c r="G106" i="16" s="1"/>
  <c r="G107" i="16" s="1"/>
  <c r="G108" i="16" s="1"/>
  <c r="G109" i="16" s="1"/>
  <c r="G110" i="16" s="1"/>
  <c r="G111" i="16" s="1"/>
  <c r="G112" i="16" s="1"/>
  <c r="G113" i="16" s="1"/>
  <c r="G114" i="16" s="1"/>
  <c r="G115" i="16" s="1"/>
  <c r="G116" i="16" s="1"/>
  <c r="G117" i="16" s="1"/>
  <c r="G118" i="16" s="1"/>
  <c r="G119" i="16" s="1"/>
  <c r="G120" i="16" s="1"/>
  <c r="G121" i="16" s="1"/>
  <c r="G122" i="16" s="1"/>
  <c r="G123" i="16" s="1"/>
  <c r="G124" i="16" s="1"/>
  <c r="G125" i="16" s="1"/>
  <c r="G126" i="16" s="1"/>
  <c r="G127" i="16" s="1"/>
  <c r="G128" i="16" s="1"/>
  <c r="G129" i="16" s="1"/>
  <c r="G130" i="16" s="1"/>
  <c r="G131" i="16" s="1"/>
  <c r="G132" i="16" s="1"/>
  <c r="G133" i="16" s="1"/>
  <c r="G134" i="16" s="1"/>
  <c r="G135" i="16" s="1"/>
  <c r="G136" i="16" s="1"/>
  <c r="G137" i="16" s="1"/>
  <c r="G138" i="16" s="1"/>
  <c r="G139" i="16" s="1"/>
  <c r="G140" i="16" s="1"/>
  <c r="G141" i="16" s="1"/>
  <c r="G142" i="16" s="1"/>
  <c r="G143" i="16" s="1"/>
  <c r="G144" i="16" s="1"/>
  <c r="G145" i="16" s="1"/>
  <c r="G146" i="16" s="1"/>
  <c r="G147" i="16" s="1"/>
  <c r="G148" i="16" s="1"/>
  <c r="G149" i="16" s="1"/>
  <c r="G150" i="16" s="1"/>
  <c r="G151" i="16" s="1"/>
  <c r="G152" i="16" s="1"/>
  <c r="G153" i="16" s="1"/>
  <c r="G154" i="16" s="1"/>
  <c r="G155" i="16" s="1"/>
  <c r="G156" i="16" s="1"/>
  <c r="G157" i="16" s="1"/>
  <c r="G158" i="16" s="1"/>
  <c r="G159" i="16" s="1"/>
  <c r="G160" i="16" s="1"/>
  <c r="G161" i="16" s="1"/>
  <c r="G162" i="16" s="1"/>
  <c r="G163" i="16" s="1"/>
  <c r="G164" i="16" s="1"/>
  <c r="G165" i="16" s="1"/>
  <c r="G166" i="16" s="1"/>
  <c r="G167" i="16" s="1"/>
  <c r="G168" i="16" s="1"/>
  <c r="G169" i="16" s="1"/>
  <c r="G170" i="16" s="1"/>
  <c r="G171" i="16" s="1"/>
  <c r="G172" i="16" s="1"/>
  <c r="G173" i="16" s="1"/>
  <c r="G174" i="16" s="1"/>
  <c r="G175" i="16" s="1"/>
  <c r="G176" i="16" s="1"/>
  <c r="G177" i="16" s="1"/>
  <c r="G178" i="16" s="1"/>
  <c r="G179" i="16" s="1"/>
  <c r="G180" i="16" s="1"/>
  <c r="G181" i="16" s="1"/>
  <c r="G182" i="16" s="1"/>
  <c r="G183" i="16" s="1"/>
  <c r="G184" i="16" s="1"/>
  <c r="G185" i="16" s="1"/>
  <c r="G186" i="16" s="1"/>
  <c r="G187" i="16" s="1"/>
  <c r="G188" i="16" s="1"/>
  <c r="G189" i="16" s="1"/>
  <c r="G190" i="16" s="1"/>
  <c r="G191" i="16" s="1"/>
  <c r="G192" i="16" s="1"/>
  <c r="G193" i="16" s="1"/>
  <c r="G194" i="16" s="1"/>
  <c r="G195" i="16" s="1"/>
  <c r="G196" i="16" s="1"/>
  <c r="G197" i="16" s="1"/>
  <c r="G198" i="16" s="1"/>
  <c r="G199" i="16" s="1"/>
  <c r="G200" i="16" s="1"/>
  <c r="G201" i="16" s="1"/>
  <c r="G202" i="16" s="1"/>
  <c r="G203" i="16" s="1"/>
  <c r="G204" i="16" s="1"/>
  <c r="G205" i="16" s="1"/>
  <c r="G206" i="16" s="1"/>
  <c r="G207" i="16" s="1"/>
  <c r="G208" i="16" s="1"/>
  <c r="G209" i="16" s="1"/>
  <c r="G210" i="16" s="1"/>
  <c r="G211" i="16" s="1"/>
  <c r="G212" i="16" s="1"/>
  <c r="G213" i="16" s="1"/>
  <c r="G214" i="16" s="1"/>
  <c r="G215" i="16" s="1"/>
  <c r="G216" i="16" s="1"/>
  <c r="G217" i="16" s="1"/>
  <c r="G218" i="16" s="1"/>
  <c r="G219" i="16" s="1"/>
  <c r="G220" i="16" s="1"/>
  <c r="G221" i="16" s="1"/>
  <c r="G222" i="16" s="1"/>
  <c r="G223" i="16" s="1"/>
  <c r="G224" i="16" s="1"/>
  <c r="G225" i="16" s="1"/>
  <c r="G226" i="16" s="1"/>
  <c r="G227" i="16" s="1"/>
  <c r="G228" i="16" s="1"/>
  <c r="G229" i="16" s="1"/>
  <c r="G230" i="16" s="1"/>
  <c r="G231" i="16" s="1"/>
  <c r="G232" i="16" s="1"/>
  <c r="G233" i="16" s="1"/>
  <c r="G234" i="16" s="1"/>
  <c r="G235" i="16" s="1"/>
  <c r="G236" i="16" s="1"/>
  <c r="G237" i="16" s="1"/>
  <c r="G238" i="16" s="1"/>
  <c r="G239" i="16" s="1"/>
  <c r="G240" i="16" s="1"/>
  <c r="G241" i="16" s="1"/>
  <c r="G242" i="16" s="1"/>
  <c r="G243" i="16" s="1"/>
  <c r="G244" i="16" s="1"/>
  <c r="G245" i="16" s="1"/>
  <c r="G246" i="16" s="1"/>
  <c r="G247" i="16" s="1"/>
  <c r="G248" i="16" s="1"/>
  <c r="G249" i="16" s="1"/>
  <c r="G250" i="16" s="1"/>
  <c r="G251" i="16" s="1"/>
  <c r="G252" i="16" s="1"/>
  <c r="G253" i="16" s="1"/>
  <c r="G254" i="16" s="1"/>
  <c r="G255" i="16" s="1"/>
  <c r="G256" i="16" s="1"/>
  <c r="G257" i="16" s="1"/>
  <c r="G258" i="16" s="1"/>
  <c r="G259" i="16" s="1"/>
  <c r="G260" i="16" s="1"/>
  <c r="G261" i="16" s="1"/>
  <c r="G262" i="16" s="1"/>
  <c r="G263" i="16" s="1"/>
  <c r="G264" i="16" s="1"/>
  <c r="G265" i="16" s="1"/>
  <c r="G266" i="16" s="1"/>
  <c r="G267" i="16" s="1"/>
  <c r="G268" i="16" s="1"/>
  <c r="G269" i="16" s="1"/>
  <c r="G270" i="16" s="1"/>
  <c r="G271" i="16" s="1"/>
  <c r="G272" i="16" s="1"/>
  <c r="G273" i="16" s="1"/>
  <c r="G274" i="16" s="1"/>
  <c r="G275" i="16" s="1"/>
  <c r="G276" i="16" s="1"/>
  <c r="G277" i="16" s="1"/>
  <c r="G278" i="16" s="1"/>
  <c r="G279" i="16" s="1"/>
  <c r="G280" i="16" s="1"/>
  <c r="G281" i="16" s="1"/>
  <c r="G282" i="16" s="1"/>
  <c r="G283" i="16" s="1"/>
  <c r="G284" i="16" s="1"/>
  <c r="G285" i="16" s="1"/>
  <c r="G286" i="16" s="1"/>
  <c r="G287" i="16" s="1"/>
  <c r="G288" i="16" s="1"/>
  <c r="G289" i="16" s="1"/>
  <c r="G290" i="16" s="1"/>
  <c r="G291" i="16" s="1"/>
  <c r="G292" i="16" s="1"/>
  <c r="G293" i="16" s="1"/>
  <c r="G294" i="16" s="1"/>
  <c r="G295" i="16" s="1"/>
  <c r="G296" i="16" s="1"/>
  <c r="G297" i="16" s="1"/>
  <c r="G298" i="16" s="1"/>
  <c r="G299" i="16" s="1"/>
  <c r="G300" i="16" s="1"/>
  <c r="G301" i="16" s="1"/>
  <c r="G302" i="16" s="1"/>
  <c r="G303" i="16" s="1"/>
  <c r="G304" i="16" s="1"/>
  <c r="G305" i="16" s="1"/>
  <c r="G306" i="16" s="1"/>
  <c r="G307" i="16" s="1"/>
  <c r="G308" i="16" s="1"/>
  <c r="G309" i="16" s="1"/>
  <c r="G310" i="16" s="1"/>
  <c r="G311" i="16" s="1"/>
  <c r="G312" i="16" s="1"/>
  <c r="G313" i="16" s="1"/>
  <c r="G314" i="16" s="1"/>
  <c r="G315" i="16" s="1"/>
  <c r="G316" i="16" s="1"/>
  <c r="G317" i="16" s="1"/>
  <c r="G318" i="16" s="1"/>
  <c r="G319" i="16" s="1"/>
  <c r="G320" i="16" s="1"/>
  <c r="G321" i="16" s="1"/>
  <c r="G322" i="16" s="1"/>
  <c r="G323" i="16" s="1"/>
  <c r="G324" i="16" s="1"/>
  <c r="G325" i="16" s="1"/>
  <c r="G326" i="16" s="1"/>
  <c r="G327" i="16" s="1"/>
  <c r="G328" i="16" s="1"/>
  <c r="G329" i="16" s="1"/>
  <c r="G330" i="16" s="1"/>
  <c r="G331" i="16" s="1"/>
  <c r="G332" i="16" s="1"/>
  <c r="G333" i="16" s="1"/>
  <c r="G334" i="16" s="1"/>
  <c r="G335" i="16" s="1"/>
  <c r="G336" i="16" s="1"/>
  <c r="G337" i="16" s="1"/>
  <c r="G338" i="16" s="1"/>
  <c r="G339" i="16" s="1"/>
  <c r="G340" i="16" s="1"/>
  <c r="G341" i="16" s="1"/>
  <c r="G342" i="16" s="1"/>
  <c r="G343" i="16" s="1"/>
  <c r="G344" i="16" s="1"/>
  <c r="G345" i="16" s="1"/>
  <c r="G346" i="16" s="1"/>
  <c r="G347" i="16" s="1"/>
  <c r="G348" i="16" s="1"/>
  <c r="G349" i="16" s="1"/>
  <c r="G350" i="16" s="1"/>
  <c r="G351" i="16" s="1"/>
  <c r="G352" i="16" s="1"/>
  <c r="G353" i="16" s="1"/>
  <c r="G354" i="16" s="1"/>
  <c r="G355" i="16" s="1"/>
  <c r="G356" i="16" s="1"/>
  <c r="G357" i="16" s="1"/>
  <c r="G358" i="16" s="1"/>
  <c r="G359" i="16" s="1"/>
  <c r="G360" i="16" s="1"/>
  <c r="G361" i="16" s="1"/>
  <c r="G362" i="16" s="1"/>
  <c r="G363" i="16" s="1"/>
  <c r="G364" i="16" s="1"/>
  <c r="G365" i="16" s="1"/>
  <c r="G366" i="16" s="1"/>
  <c r="G367" i="16" s="1"/>
  <c r="G368" i="16" s="1"/>
  <c r="G369" i="16" s="1"/>
  <c r="G370" i="16" s="1"/>
  <c r="G371" i="16" s="1"/>
  <c r="G372" i="16" s="1"/>
  <c r="G373" i="16" s="1"/>
  <c r="G374" i="16" s="1"/>
  <c r="G375" i="16" s="1"/>
  <c r="G376" i="16" s="1"/>
  <c r="G377" i="16" s="1"/>
  <c r="G378" i="16" s="1"/>
  <c r="G379" i="16" s="1"/>
  <c r="G380" i="16" s="1"/>
  <c r="G381" i="16" s="1"/>
  <c r="G382" i="16" s="1"/>
  <c r="G383" i="16" s="1"/>
  <c r="G384" i="16" s="1"/>
  <c r="G385" i="16" s="1"/>
  <c r="G386" i="16" s="1"/>
  <c r="G387" i="16" s="1"/>
  <c r="G388" i="16" s="1"/>
  <c r="G389" i="16" s="1"/>
  <c r="G390" i="16" s="1"/>
  <c r="G391" i="16" s="1"/>
  <c r="G392" i="16" s="1"/>
  <c r="G393" i="16" s="1"/>
  <c r="G394" i="16" s="1"/>
  <c r="G395" i="16" s="1"/>
  <c r="G396" i="16" s="1"/>
  <c r="G397" i="16" s="1"/>
  <c r="G398" i="16" s="1"/>
  <c r="G399" i="16" s="1"/>
  <c r="G400" i="16" s="1"/>
  <c r="G401" i="16" s="1"/>
  <c r="G402" i="16" s="1"/>
  <c r="G403" i="16" s="1"/>
  <c r="G404" i="16" s="1"/>
  <c r="G405" i="16" s="1"/>
  <c r="G406" i="16" s="1"/>
  <c r="G407" i="16" s="1"/>
  <c r="G408" i="16" s="1"/>
  <c r="G409" i="16" s="1"/>
  <c r="G410" i="16" s="1"/>
  <c r="G411" i="16" s="1"/>
  <c r="G412" i="16" s="1"/>
  <c r="G413" i="16" s="1"/>
  <c r="G414" i="16" s="1"/>
  <c r="G415" i="16" s="1"/>
  <c r="G416" i="16" s="1"/>
  <c r="G417" i="16" s="1"/>
  <c r="G418" i="16" s="1"/>
  <c r="G419" i="16" s="1"/>
  <c r="G420" i="16" s="1"/>
  <c r="G421" i="16" s="1"/>
  <c r="G422" i="16" s="1"/>
  <c r="G423" i="16" s="1"/>
  <c r="G424" i="16" s="1"/>
  <c r="G425" i="16" s="1"/>
  <c r="G426" i="16" s="1"/>
  <c r="G427" i="16" s="1"/>
  <c r="G428" i="16" s="1"/>
  <c r="G429" i="16" s="1"/>
  <c r="G430" i="16" s="1"/>
  <c r="G431" i="16" s="1"/>
  <c r="G432" i="16" s="1"/>
  <c r="G433" i="16" s="1"/>
  <c r="G434" i="16" s="1"/>
  <c r="G435" i="16" s="1"/>
  <c r="G436" i="16" s="1"/>
  <c r="G437" i="16" s="1"/>
  <c r="G438" i="16" s="1"/>
  <c r="G439" i="16" s="1"/>
  <c r="G440" i="16" s="1"/>
  <c r="G441" i="16" s="1"/>
  <c r="G442" i="16" s="1"/>
  <c r="G443" i="16" s="1"/>
  <c r="G444" i="16" s="1"/>
  <c r="G445" i="16" s="1"/>
  <c r="G446" i="16" s="1"/>
  <c r="G447" i="16" s="1"/>
  <c r="G448" i="16" s="1"/>
  <c r="G449" i="16" s="1"/>
  <c r="G450" i="16" s="1"/>
  <c r="G451" i="16" s="1"/>
  <c r="G452" i="16" s="1"/>
  <c r="G453" i="16" s="1"/>
  <c r="G454" i="16" s="1"/>
  <c r="G455" i="16" s="1"/>
  <c r="G456" i="16" s="1"/>
  <c r="G457" i="16" s="1"/>
  <c r="G458" i="16" s="1"/>
  <c r="G459" i="16" s="1"/>
  <c r="G460" i="16" s="1"/>
  <c r="G461" i="16" s="1"/>
  <c r="G462" i="16" s="1"/>
  <c r="G463" i="16" s="1"/>
  <c r="G464" i="16" s="1"/>
  <c r="G465" i="16" s="1"/>
  <c r="G466" i="16" s="1"/>
  <c r="G467" i="16" s="1"/>
  <c r="G468" i="16" s="1"/>
  <c r="G469" i="16" s="1"/>
  <c r="G470" i="16" s="1"/>
  <c r="G471" i="16" s="1"/>
  <c r="G472" i="16" s="1"/>
  <c r="G473" i="16" s="1"/>
  <c r="G474" i="16" s="1"/>
  <c r="G475" i="16" s="1"/>
  <c r="G476" i="16" s="1"/>
  <c r="G477" i="16" s="1"/>
  <c r="G478" i="16" s="1"/>
  <c r="G479" i="16" s="1"/>
  <c r="G480" i="16" s="1"/>
  <c r="G481" i="16" s="1"/>
  <c r="G482" i="16" s="1"/>
  <c r="G483" i="16" s="1"/>
  <c r="G484" i="16" s="1"/>
  <c r="G485" i="16" s="1"/>
  <c r="G486" i="16" s="1"/>
  <c r="G487" i="16" s="1"/>
  <c r="G488" i="16" s="1"/>
  <c r="G489" i="16" s="1"/>
  <c r="G490" i="16" s="1"/>
  <c r="G491" i="16" s="1"/>
  <c r="G492" i="16" s="1"/>
  <c r="G493" i="16" s="1"/>
  <c r="G494" i="16" s="1"/>
  <c r="G495" i="16" s="1"/>
  <c r="G496" i="16" s="1"/>
  <c r="G497" i="16" s="1"/>
  <c r="G498" i="16" s="1"/>
  <c r="G499" i="16" s="1"/>
  <c r="G500" i="16" s="1"/>
  <c r="G501" i="16" s="1"/>
  <c r="G502" i="16" s="1"/>
  <c r="G503" i="16" s="1"/>
  <c r="G504" i="16" s="1"/>
  <c r="G505" i="16" s="1"/>
  <c r="G506" i="16" s="1"/>
  <c r="G507" i="16" s="1"/>
  <c r="G508" i="16" s="1"/>
  <c r="G509" i="16" s="1"/>
  <c r="G510" i="16" s="1"/>
  <c r="G511" i="16" s="1"/>
  <c r="G512" i="16" s="1"/>
  <c r="G513" i="16" s="1"/>
  <c r="G514" i="16" s="1"/>
  <c r="G515" i="16" s="1"/>
  <c r="G516" i="16" s="1"/>
  <c r="G517" i="16" s="1"/>
  <c r="G518" i="16" s="1"/>
  <c r="G519" i="16" s="1"/>
  <c r="G520" i="16" s="1"/>
  <c r="G521" i="16" s="1"/>
  <c r="G522" i="16" s="1"/>
  <c r="G523" i="16" s="1"/>
  <c r="G524" i="16" s="1"/>
  <c r="G525" i="16" s="1"/>
  <c r="G526" i="16" s="1"/>
  <c r="G527" i="16" s="1"/>
  <c r="G528" i="16" s="1"/>
  <c r="G529" i="16" s="1"/>
  <c r="G530" i="16" s="1"/>
  <c r="G531" i="16" s="1"/>
  <c r="G532" i="16" s="1"/>
  <c r="G533" i="16" s="1"/>
  <c r="G534" i="16" s="1"/>
  <c r="G535" i="16" s="1"/>
  <c r="G536" i="16" s="1"/>
  <c r="G537" i="16" s="1"/>
  <c r="G538" i="16" s="1"/>
  <c r="G539" i="16" s="1"/>
  <c r="G540" i="16" s="1"/>
  <c r="G541" i="16" s="1"/>
  <c r="G542" i="16" s="1"/>
  <c r="G543" i="16" s="1"/>
  <c r="G544" i="16" s="1"/>
  <c r="G545" i="16" s="1"/>
  <c r="G546" i="16" s="1"/>
  <c r="G547" i="16" s="1"/>
  <c r="G548" i="16" s="1"/>
  <c r="G549" i="16" s="1"/>
  <c r="G550" i="16" s="1"/>
  <c r="G551" i="16" s="1"/>
  <c r="G552" i="16" s="1"/>
  <c r="G553" i="16" s="1"/>
  <c r="G554" i="16" s="1"/>
  <c r="G555" i="16" s="1"/>
  <c r="G556" i="16" s="1"/>
  <c r="G557" i="16" s="1"/>
  <c r="G558" i="16" s="1"/>
  <c r="G559" i="16" s="1"/>
  <c r="G560" i="16" s="1"/>
  <c r="G561" i="16" s="1"/>
  <c r="G562" i="16" s="1"/>
  <c r="G563" i="16" s="1"/>
  <c r="G564" i="16" s="1"/>
  <c r="G565" i="16" s="1"/>
  <c r="G566" i="16" s="1"/>
  <c r="G567" i="16" s="1"/>
  <c r="G568" i="16" s="1"/>
  <c r="G569" i="16" s="1"/>
  <c r="G570" i="16" s="1"/>
  <c r="G571" i="16" s="1"/>
  <c r="G572" i="16" s="1"/>
  <c r="G573" i="16" s="1"/>
  <c r="G574" i="16" s="1"/>
  <c r="G575" i="16" s="1"/>
  <c r="G576" i="16" s="1"/>
  <c r="G577" i="16" s="1"/>
  <c r="G578" i="16" s="1"/>
  <c r="G579" i="16" s="1"/>
  <c r="G580" i="16" s="1"/>
  <c r="G581" i="16" s="1"/>
  <c r="G582" i="16" s="1"/>
  <c r="G583" i="16" s="1"/>
  <c r="G584" i="16" s="1"/>
  <c r="G585" i="16" s="1"/>
  <c r="G586" i="16" s="1"/>
  <c r="G587" i="16" s="1"/>
  <c r="G588" i="16" s="1"/>
  <c r="G589" i="16" s="1"/>
  <c r="G590" i="16" s="1"/>
  <c r="G591" i="16" s="1"/>
  <c r="G592" i="16" s="1"/>
  <c r="G593" i="16" s="1"/>
  <c r="G594" i="16" s="1"/>
  <c r="G595" i="16" s="1"/>
  <c r="G596" i="16" s="1"/>
  <c r="G597" i="16" s="1"/>
  <c r="G598" i="16" s="1"/>
  <c r="G599" i="16" s="1"/>
  <c r="G600" i="16" s="1"/>
  <c r="G601" i="16" s="1"/>
  <c r="G602" i="16" s="1"/>
  <c r="G603" i="16" s="1"/>
  <c r="G604" i="16" s="1"/>
  <c r="G605" i="16" s="1"/>
  <c r="G606" i="16" s="1"/>
  <c r="G607" i="16" s="1"/>
  <c r="G608" i="16" s="1"/>
  <c r="G609" i="16" s="1"/>
  <c r="G610" i="16" s="1"/>
  <c r="G611" i="16" s="1"/>
  <c r="G612" i="16" s="1"/>
  <c r="G613" i="16" s="1"/>
  <c r="G614" i="16" s="1"/>
  <c r="G615" i="16" s="1"/>
  <c r="G616" i="16" s="1"/>
  <c r="G617" i="16" s="1"/>
  <c r="G618" i="16" s="1"/>
  <c r="G619" i="16" s="1"/>
  <c r="G620" i="16" s="1"/>
  <c r="G621" i="16" s="1"/>
  <c r="G622" i="16" s="1"/>
  <c r="G623" i="16" s="1"/>
  <c r="G624" i="16" s="1"/>
  <c r="G625" i="16" s="1"/>
  <c r="G626" i="16" s="1"/>
  <c r="G627" i="16" s="1"/>
  <c r="G628" i="16" s="1"/>
  <c r="G629" i="16" s="1"/>
  <c r="G630" i="16" s="1"/>
  <c r="G631" i="16" s="1"/>
  <c r="G632" i="16" s="1"/>
  <c r="G633" i="16" s="1"/>
  <c r="G634" i="16" s="1"/>
  <c r="G635" i="16" s="1"/>
  <c r="G636" i="16" s="1"/>
  <c r="G637" i="16" s="1"/>
  <c r="G638" i="16" s="1"/>
  <c r="G639" i="16" s="1"/>
  <c r="G640" i="16" s="1"/>
  <c r="G641" i="16" s="1"/>
  <c r="G642" i="16" s="1"/>
  <c r="G643" i="16" s="1"/>
  <c r="G644" i="16" s="1"/>
  <c r="G645" i="16" s="1"/>
  <c r="G646" i="16" s="1"/>
  <c r="G647" i="16" s="1"/>
  <c r="G648" i="16" s="1"/>
  <c r="G649" i="16" s="1"/>
  <c r="G650" i="16" s="1"/>
  <c r="G651" i="16" s="1"/>
  <c r="G652" i="16" s="1"/>
  <c r="G653" i="16" s="1"/>
  <c r="G654" i="16" s="1"/>
  <c r="G655" i="16" s="1"/>
  <c r="G656" i="16" s="1"/>
  <c r="G657" i="16" s="1"/>
  <c r="G658" i="16" s="1"/>
  <c r="G659" i="16" s="1"/>
  <c r="G660" i="16" s="1"/>
  <c r="G661" i="16" s="1"/>
  <c r="G662" i="16" s="1"/>
  <c r="G663" i="16" s="1"/>
  <c r="G664" i="16" s="1"/>
  <c r="G665" i="16" s="1"/>
  <c r="G666" i="16" s="1"/>
  <c r="G667" i="16" s="1"/>
  <c r="G668" i="16" s="1"/>
  <c r="G669" i="16" s="1"/>
  <c r="G670" i="16" s="1"/>
  <c r="G671" i="16" s="1"/>
  <c r="G672" i="16" s="1"/>
  <c r="G673" i="16" s="1"/>
  <c r="G674" i="16" s="1"/>
  <c r="G675" i="16" s="1"/>
  <c r="G676" i="16" s="1"/>
  <c r="G677" i="16" s="1"/>
  <c r="G678" i="16" s="1"/>
  <c r="G679" i="16" s="1"/>
  <c r="G680" i="16" s="1"/>
  <c r="G681" i="16" s="1"/>
  <c r="G682" i="16" s="1"/>
  <c r="G683" i="16" s="1"/>
  <c r="G684" i="16" s="1"/>
  <c r="G685" i="16" s="1"/>
  <c r="G686" i="16" s="1"/>
  <c r="G687" i="16" s="1"/>
  <c r="G688" i="16" s="1"/>
  <c r="G689" i="16" s="1"/>
  <c r="G690" i="16" s="1"/>
  <c r="G691" i="16" s="1"/>
  <c r="G692" i="16" s="1"/>
  <c r="G693" i="16" s="1"/>
  <c r="G694" i="16" s="1"/>
  <c r="G695" i="16" s="1"/>
  <c r="G696" i="16" s="1"/>
  <c r="G697" i="16" s="1"/>
  <c r="G698" i="16" s="1"/>
  <c r="G699" i="16" s="1"/>
  <c r="G700" i="16" s="1"/>
  <c r="G701" i="16" s="1"/>
  <c r="G702" i="16" s="1"/>
  <c r="G703" i="16" s="1"/>
  <c r="G704" i="16" s="1"/>
  <c r="G705" i="16" s="1"/>
  <c r="G706" i="16" s="1"/>
  <c r="G707" i="16" s="1"/>
  <c r="G708" i="16" s="1"/>
  <c r="G709" i="16" s="1"/>
  <c r="G710" i="16" s="1"/>
  <c r="G711" i="16" s="1"/>
  <c r="G712" i="16" s="1"/>
  <c r="G713" i="16" s="1"/>
  <c r="G714" i="16" s="1"/>
  <c r="G715" i="16" s="1"/>
  <c r="G716" i="16" s="1"/>
  <c r="G717" i="16" s="1"/>
  <c r="G718" i="16" s="1"/>
  <c r="G719" i="16" s="1"/>
  <c r="G720" i="16" s="1"/>
  <c r="G721" i="16" s="1"/>
  <c r="G722" i="16" s="1"/>
  <c r="G723" i="16" s="1"/>
  <c r="G724" i="16" s="1"/>
  <c r="G725" i="16" s="1"/>
  <c r="G726" i="16" s="1"/>
  <c r="G727" i="16" s="1"/>
  <c r="G728" i="16" s="1"/>
  <c r="G729" i="16" s="1"/>
  <c r="G730" i="16" s="1"/>
  <c r="G731" i="16" s="1"/>
  <c r="G732" i="16" s="1"/>
  <c r="G733" i="16" s="1"/>
  <c r="G734" i="16" s="1"/>
  <c r="G735" i="16" s="1"/>
  <c r="G736" i="16" s="1"/>
  <c r="G737" i="16" s="1"/>
  <c r="G738" i="16" s="1"/>
  <c r="G739" i="16" s="1"/>
  <c r="G740" i="16" s="1"/>
  <c r="G741" i="16" s="1"/>
  <c r="G742" i="16" s="1"/>
  <c r="G743" i="16" s="1"/>
  <c r="G744" i="16" s="1"/>
  <c r="G745" i="16" s="1"/>
  <c r="G746" i="16" s="1"/>
  <c r="G747" i="16" s="1"/>
  <c r="G748" i="16" s="1"/>
  <c r="G749" i="16" s="1"/>
  <c r="G750" i="16" s="1"/>
  <c r="G751" i="16" s="1"/>
  <c r="G752" i="16" s="1"/>
  <c r="G753" i="16" s="1"/>
  <c r="G754" i="16" s="1"/>
  <c r="G755" i="16" s="1"/>
  <c r="G756" i="16" l="1"/>
  <c r="G757" i="16" s="1"/>
  <c r="G758" i="16" s="1"/>
  <c r="G759" i="16" s="1"/>
  <c r="G760" i="16" s="1"/>
  <c r="G761" i="16" s="1"/>
  <c r="G762" i="16" s="1"/>
  <c r="G763" i="16" s="1"/>
  <c r="G764" i="16" s="1"/>
  <c r="G765" i="16" s="1"/>
  <c r="G766" i="16" s="1"/>
  <c r="G767" i="16" s="1"/>
  <c r="G611" i="69"/>
  <c r="G612" i="69" s="1"/>
  <c r="G613" i="69" s="1"/>
  <c r="G614" i="69" s="1"/>
  <c r="G615" i="69" s="1"/>
  <c r="G444" i="90"/>
  <c r="G566" i="64"/>
  <c r="G567" i="64" s="1"/>
  <c r="G568" i="64" s="1"/>
  <c r="G569" i="64" s="1"/>
  <c r="G570" i="64" s="1"/>
  <c r="G571" i="64" s="1"/>
  <c r="G572" i="64" s="1"/>
  <c r="G573" i="64" s="1"/>
  <c r="G574" i="64" s="1"/>
  <c r="G575" i="64" s="1"/>
  <c r="G576" i="64" s="1"/>
  <c r="G677" i="20"/>
  <c r="G678" i="20" s="1"/>
  <c r="G679" i="20" s="1"/>
  <c r="G680" i="20" s="1"/>
  <c r="G681" i="20" s="1"/>
  <c r="G682" i="20" s="1"/>
  <c r="G683" i="20" s="1"/>
  <c r="G684" i="20" s="1"/>
  <c r="G685" i="20" s="1"/>
  <c r="G686" i="20" s="1"/>
  <c r="G687" i="20" s="1"/>
  <c r="G688" i="20" s="1"/>
  <c r="G689" i="20" s="1"/>
  <c r="G690" i="20" s="1"/>
  <c r="G691" i="20" s="1"/>
  <c r="G692" i="20" s="1"/>
  <c r="G693" i="20" s="1"/>
  <c r="G694" i="20" s="1"/>
  <c r="G695" i="20" s="1"/>
  <c r="G696" i="20" s="1"/>
  <c r="G697" i="20" s="1"/>
  <c r="G698" i="20" s="1"/>
  <c r="G699" i="20" s="1"/>
  <c r="G700" i="20" s="1"/>
  <c r="G701" i="20" s="1"/>
  <c r="G702" i="20" s="1"/>
  <c r="G703" i="20" s="1"/>
  <c r="G704" i="20" s="1"/>
  <c r="G705" i="20" s="1"/>
  <c r="G706" i="20" s="1"/>
  <c r="G707" i="20" s="1"/>
  <c r="G708" i="20" s="1"/>
  <c r="G709" i="20" s="1"/>
  <c r="G710" i="20" s="1"/>
  <c r="G711" i="20" s="1"/>
  <c r="G712" i="20" s="1"/>
  <c r="G713" i="20" s="1"/>
  <c r="G714" i="20" s="1"/>
  <c r="G715" i="20" s="1"/>
  <c r="G716" i="20" s="1"/>
  <c r="G717" i="20" s="1"/>
  <c r="G718" i="20" s="1"/>
  <c r="G719" i="20" s="1"/>
  <c r="G720" i="20" s="1"/>
  <c r="G721" i="20" s="1"/>
  <c r="G722" i="20" s="1"/>
  <c r="G723" i="20" s="1"/>
  <c r="G724" i="20" s="1"/>
  <c r="G725" i="20" s="1"/>
  <c r="G726" i="20" s="1"/>
  <c r="G727" i="20" s="1"/>
  <c r="G728" i="20" s="1"/>
  <c r="G729" i="20" s="1"/>
  <c r="G730" i="20" s="1"/>
  <c r="G731" i="20" s="1"/>
  <c r="G732" i="20" s="1"/>
  <c r="G733" i="20" s="1"/>
  <c r="G734" i="20" s="1"/>
  <c r="G735" i="20" s="1"/>
  <c r="G736" i="20" s="1"/>
  <c r="G737" i="20" s="1"/>
  <c r="G738" i="20" s="1"/>
  <c r="G739" i="20" s="1"/>
  <c r="G740" i="20" s="1"/>
  <c r="G741" i="20" s="1"/>
  <c r="G742" i="20" s="1"/>
  <c r="G743" i="20" s="1"/>
  <c r="G744" i="20" s="1"/>
  <c r="G745" i="20" s="1"/>
  <c r="G746" i="20" s="1"/>
  <c r="G747" i="20" s="1"/>
  <c r="G748" i="20" s="1"/>
  <c r="G749" i="20" s="1"/>
  <c r="G750" i="20" s="1"/>
  <c r="G751" i="20" s="1"/>
  <c r="G752" i="20" s="1"/>
  <c r="G753" i="20" s="1"/>
  <c r="G754" i="20" s="1"/>
  <c r="G755" i="20" s="1"/>
  <c r="G756" i="20" s="1"/>
  <c r="G757" i="20" s="1"/>
  <c r="G758" i="20" s="1"/>
  <c r="G759" i="20" s="1"/>
  <c r="G760" i="20" s="1"/>
  <c r="G761" i="20" s="1"/>
  <c r="G762" i="20" s="1"/>
  <c r="G763" i="20" s="1"/>
  <c r="G764" i="20" s="1"/>
  <c r="G765" i="20" s="1"/>
  <c r="G766" i="20" s="1"/>
  <c r="G767" i="20" s="1"/>
  <c r="G768" i="20" s="1"/>
  <c r="G769" i="20" s="1"/>
  <c r="G770" i="20" s="1"/>
  <c r="G771" i="20" s="1"/>
  <c r="G772" i="20" s="1"/>
  <c r="G773" i="20" s="1"/>
  <c r="G774" i="20" s="1"/>
  <c r="G775" i="20" s="1"/>
  <c r="G776" i="20" s="1"/>
  <c r="G777" i="20" s="1"/>
  <c r="G473" i="59"/>
  <c r="G407" i="66"/>
  <c r="G408" i="66" s="1"/>
  <c r="G409" i="66" s="1"/>
  <c r="G410" i="66" s="1"/>
  <c r="G411" i="66" s="1"/>
  <c r="G392" i="31"/>
  <c r="G393" i="31" s="1"/>
  <c r="G394" i="31" s="1"/>
  <c r="G395" i="31" s="1"/>
  <c r="G396" i="31" s="1"/>
  <c r="G397" i="31" s="1"/>
  <c r="G398" i="31" s="1"/>
  <c r="G399" i="31" s="1"/>
  <c r="G400" i="31" s="1"/>
  <c r="G401" i="31" s="1"/>
  <c r="G402" i="31" s="1"/>
  <c r="G403" i="31" s="1"/>
  <c r="G404" i="31" s="1"/>
  <c r="G405" i="31" s="1"/>
  <c r="G406" i="31" s="1"/>
  <c r="G407" i="31" s="1"/>
  <c r="G408" i="31" s="1"/>
  <c r="G409" i="31" s="1"/>
  <c r="G410" i="31" s="1"/>
  <c r="G411" i="31" s="1"/>
  <c r="G412" i="31" s="1"/>
  <c r="G413" i="31" s="1"/>
  <c r="G414" i="31" s="1"/>
  <c r="G415" i="31" s="1"/>
  <c r="G416" i="31" s="1"/>
  <c r="G417" i="31" s="1"/>
  <c r="G418" i="31" s="1"/>
  <c r="G419" i="31" s="1"/>
  <c r="G420" i="31" s="1"/>
  <c r="G421" i="31" s="1"/>
  <c r="G422" i="31" s="1"/>
  <c r="G423" i="31" s="1"/>
  <c r="G424" i="31" s="1"/>
  <c r="G425" i="31" s="1"/>
  <c r="G426" i="31" s="1"/>
  <c r="G427" i="31" s="1"/>
  <c r="G428" i="31" s="1"/>
  <c r="G429" i="31" s="1"/>
  <c r="G430" i="31" s="1"/>
  <c r="G431" i="31" s="1"/>
  <c r="G432" i="31" s="1"/>
  <c r="G433" i="31" s="1"/>
  <c r="G434" i="31" s="1"/>
  <c r="G435" i="31" s="1"/>
  <c r="G436" i="31" s="1"/>
  <c r="G437" i="31" s="1"/>
  <c r="G438" i="31" s="1"/>
  <c r="G439" i="31" s="1"/>
  <c r="G440" i="31" s="1"/>
  <c r="G441" i="31" s="1"/>
  <c r="G442" i="31" s="1"/>
  <c r="G443" i="31" s="1"/>
  <c r="G444" i="31" s="1"/>
  <c r="G445" i="31" s="1"/>
  <c r="G446" i="31" s="1"/>
  <c r="G447" i="31" s="1"/>
  <c r="G448" i="31" s="1"/>
  <c r="G449" i="31" s="1"/>
  <c r="G450" i="31" s="1"/>
  <c r="G451" i="31" s="1"/>
  <c r="G452" i="31" s="1"/>
  <c r="G453" i="31" s="1"/>
  <c r="G454" i="31" s="1"/>
  <c r="G455" i="31" s="1"/>
  <c r="G456" i="31" s="1"/>
  <c r="G457" i="31" s="1"/>
  <c r="G458" i="31" s="1"/>
  <c r="G459" i="31" s="1"/>
  <c r="G460" i="31" s="1"/>
  <c r="G461" i="31" s="1"/>
  <c r="G358" i="46"/>
  <c r="G359" i="46" s="1"/>
  <c r="G360" i="46" s="1"/>
  <c r="G361" i="46" s="1"/>
  <c r="G362" i="46" s="1"/>
  <c r="G363" i="46" s="1"/>
  <c r="G364" i="46" s="1"/>
  <c r="G370" i="19"/>
  <c r="G371" i="19" s="1"/>
  <c r="G372" i="19" s="1"/>
  <c r="G373" i="19" s="1"/>
  <c r="G374" i="19" s="1"/>
  <c r="G375" i="19" s="1"/>
  <c r="G376" i="19" s="1"/>
  <c r="G377" i="19" s="1"/>
  <c r="G378" i="19" s="1"/>
  <c r="G379" i="19" s="1"/>
  <c r="G380" i="19" s="1"/>
  <c r="G381" i="19" s="1"/>
  <c r="G382" i="19" s="1"/>
  <c r="G383" i="19" s="1"/>
  <c r="G384" i="19" s="1"/>
  <c r="G385" i="19" s="1"/>
  <c r="G386" i="19" s="1"/>
  <c r="G387" i="19" s="1"/>
  <c r="G388" i="19" s="1"/>
  <c r="G287" i="55"/>
  <c r="G288" i="55" s="1"/>
  <c r="G289" i="55" s="1"/>
  <c r="G290" i="55" s="1"/>
  <c r="G291" i="55" s="1"/>
  <c r="G292" i="55" s="1"/>
  <c r="G293" i="55" s="1"/>
  <c r="G294" i="55" s="1"/>
  <c r="G347" i="40"/>
  <c r="G348" i="40" s="1"/>
  <c r="G349" i="40" s="1"/>
  <c r="G350" i="40" s="1"/>
  <c r="G279" i="42"/>
  <c r="G280" i="42" s="1"/>
  <c r="G281" i="42" s="1"/>
  <c r="G282" i="42" s="1"/>
  <c r="G283" i="42" s="1"/>
  <c r="G284" i="42" s="1"/>
  <c r="G285" i="42" s="1"/>
  <c r="G286" i="42" s="1"/>
  <c r="G287" i="42" s="1"/>
  <c r="G288" i="42" s="1"/>
  <c r="G289" i="42" s="1"/>
  <c r="G290" i="42" s="1"/>
  <c r="G291" i="42" s="1"/>
  <c r="G292" i="42" s="1"/>
  <c r="G293" i="42" s="1"/>
  <c r="G294" i="42" s="1"/>
  <c r="G295" i="42" s="1"/>
  <c r="G296" i="42" s="1"/>
  <c r="G297" i="42" s="1"/>
  <c r="G298" i="42" s="1"/>
  <c r="G272" i="34"/>
  <c r="G273" i="34" s="1"/>
  <c r="G274" i="34" s="1"/>
  <c r="G215" i="43"/>
  <c r="G216" i="43" s="1"/>
  <c r="G217" i="43" s="1"/>
  <c r="G218" i="43" s="1"/>
  <c r="G219" i="43" s="1"/>
  <c r="G205" i="44"/>
  <c r="G206" i="44" s="1"/>
  <c r="G207" i="44" s="1"/>
  <c r="G208" i="44" s="1"/>
  <c r="G209" i="44" s="1"/>
  <c r="G210" i="44" s="1"/>
  <c r="G211" i="44" s="1"/>
  <c r="G212" i="44" s="1"/>
  <c r="G213" i="44" s="1"/>
  <c r="G214" i="44" s="1"/>
  <c r="G215" i="44" s="1"/>
  <c r="G216" i="44" s="1"/>
  <c r="G217" i="44" s="1"/>
  <c r="G218" i="44" s="1"/>
  <c r="G219" i="44" s="1"/>
  <c r="G220" i="44" s="1"/>
  <c r="G221" i="44" s="1"/>
  <c r="G222" i="44" s="1"/>
  <c r="G223" i="44" s="1"/>
  <c r="G224" i="44" s="1"/>
  <c r="G225" i="44" s="1"/>
  <c r="G226" i="44" s="1"/>
  <c r="G227" i="44" s="1"/>
  <c r="G166" i="37"/>
  <c r="G167" i="37" s="1"/>
  <c r="G168" i="37" s="1"/>
  <c r="G169" i="37" s="1"/>
  <c r="G170" i="37" s="1"/>
  <c r="G171" i="37" s="1"/>
  <c r="G172" i="37" s="1"/>
  <c r="G173" i="37" s="1"/>
  <c r="G174" i="37" s="1"/>
  <c r="G175" i="37" s="1"/>
  <c r="G176" i="37" s="1"/>
  <c r="G177" i="37" s="1"/>
  <c r="G178" i="37" s="1"/>
  <c r="G179" i="37" s="1"/>
  <c r="G180" i="37" s="1"/>
  <c r="G181" i="37" s="1"/>
  <c r="G182" i="37" s="1"/>
  <c r="G183" i="37" s="1"/>
  <c r="G184" i="37" s="1"/>
  <c r="G185" i="37" s="1"/>
  <c r="G186" i="37" s="1"/>
  <c r="G187" i="37" s="1"/>
  <c r="G188" i="37" s="1"/>
  <c r="G189" i="37" s="1"/>
  <c r="G192" i="27"/>
  <c r="G193" i="27" s="1"/>
  <c r="G194" i="27" s="1"/>
  <c r="G195" i="27" s="1"/>
  <c r="G196" i="27" s="1"/>
  <c r="G197" i="27" s="1"/>
  <c r="G198" i="27" s="1"/>
  <c r="G199" i="27" s="1"/>
  <c r="G200" i="27" s="1"/>
  <c r="G201" i="27" s="1"/>
  <c r="G202" i="27" s="1"/>
  <c r="G203" i="27" s="1"/>
  <c r="G204" i="27" s="1"/>
  <c r="G205" i="27" s="1"/>
  <c r="G206" i="27" s="1"/>
  <c r="G207" i="27" s="1"/>
  <c r="G208" i="27" s="1"/>
  <c r="G209" i="27" s="1"/>
  <c r="G210" i="27" s="1"/>
  <c r="G211" i="27" s="1"/>
  <c r="G212" i="27" s="1"/>
  <c r="G213" i="27" s="1"/>
  <c r="G214" i="27" s="1"/>
  <c r="G215" i="27" s="1"/>
  <c r="G216" i="27" s="1"/>
  <c r="G217" i="27" s="1"/>
  <c r="G218" i="27" s="1"/>
  <c r="G219" i="27" s="1"/>
  <c r="G220" i="27" s="1"/>
  <c r="G221" i="27" s="1"/>
  <c r="G222" i="27" s="1"/>
  <c r="G223" i="27" s="1"/>
  <c r="G224" i="27" s="1"/>
  <c r="G225" i="27" s="1"/>
  <c r="G226" i="27" s="1"/>
  <c r="G227" i="27" s="1"/>
  <c r="G228" i="27" s="1"/>
  <c r="G229" i="27" s="1"/>
  <c r="G230" i="27" s="1"/>
  <c r="G231" i="27" s="1"/>
  <c r="G232" i="27" s="1"/>
  <c r="G233" i="27" s="1"/>
  <c r="G234" i="27" s="1"/>
  <c r="G235" i="27" s="1"/>
  <c r="G236" i="27" s="1"/>
  <c r="G237" i="27" s="1"/>
  <c r="G238" i="27" s="1"/>
  <c r="G239" i="27" s="1"/>
  <c r="G240" i="27" s="1"/>
  <c r="G241" i="27" s="1"/>
  <c r="G242" i="27" s="1"/>
  <c r="G243" i="27" s="1"/>
  <c r="G244" i="27" s="1"/>
  <c r="G245" i="27" s="1"/>
  <c r="G246" i="27" s="1"/>
  <c r="G247" i="27" s="1"/>
  <c r="G248" i="27" s="1"/>
  <c r="G249" i="27" s="1"/>
  <c r="G250" i="27" s="1"/>
  <c r="G251" i="27" s="1"/>
  <c r="G252" i="27" s="1"/>
  <c r="G253" i="27" s="1"/>
  <c r="G254" i="27" s="1"/>
  <c r="G255" i="27" s="1"/>
  <c r="G256" i="27" s="1"/>
  <c r="G257" i="27" s="1"/>
  <c r="G258" i="27" s="1"/>
  <c r="G259" i="27" s="1"/>
  <c r="G260" i="27" s="1"/>
  <c r="G184" i="21"/>
  <c r="G185" i="21" s="1"/>
  <c r="G186" i="21" s="1"/>
  <c r="G187" i="21" s="1"/>
  <c r="G188" i="21" s="1"/>
  <c r="G189" i="21" s="1"/>
  <c r="G192" i="48"/>
  <c r="G193" i="48" s="1"/>
  <c r="G194" i="48" s="1"/>
  <c r="G195" i="48" s="1"/>
  <c r="G196" i="48" s="1"/>
  <c r="G197" i="48" s="1"/>
  <c r="G198" i="48" s="1"/>
  <c r="G199" i="48" s="1"/>
  <c r="G200" i="48" s="1"/>
  <c r="G201" i="48" s="1"/>
  <c r="G202" i="48" s="1"/>
  <c r="G203" i="48" s="1"/>
  <c r="G204" i="48" s="1"/>
  <c r="G205" i="48" s="1"/>
  <c r="G206" i="48" s="1"/>
  <c r="G207" i="48" s="1"/>
  <c r="G208" i="48" s="1"/>
  <c r="G209" i="48" s="1"/>
  <c r="G210" i="48" s="1"/>
  <c r="G211" i="48" s="1"/>
  <c r="G145" i="26"/>
  <c r="G146" i="26" s="1"/>
  <c r="G147" i="26" s="1"/>
  <c r="G148" i="26" s="1"/>
  <c r="G149" i="26" s="1"/>
  <c r="G150" i="26" s="1"/>
  <c r="G151" i="26" s="1"/>
  <c r="G152" i="26" s="1"/>
  <c r="G153" i="26" s="1"/>
  <c r="G154" i="26" s="1"/>
  <c r="G155" i="26" s="1"/>
  <c r="G156" i="26" s="1"/>
  <c r="G157" i="26" s="1"/>
  <c r="G158" i="26" s="1"/>
  <c r="G159" i="26" s="1"/>
  <c r="G160" i="26" s="1"/>
  <c r="G161" i="26" s="1"/>
  <c r="G162" i="26" s="1"/>
  <c r="G163" i="26" s="1"/>
  <c r="G164" i="26" s="1"/>
  <c r="G165" i="26" s="1"/>
  <c r="G166" i="26" s="1"/>
  <c r="G167" i="26" s="1"/>
  <c r="G168" i="26" s="1"/>
  <c r="G169" i="26" s="1"/>
  <c r="G170" i="26" s="1"/>
  <c r="G171" i="26" s="1"/>
  <c r="G172" i="26" s="1"/>
  <c r="G173" i="26" s="1"/>
  <c r="G174" i="26" s="1"/>
  <c r="G175" i="26" s="1"/>
  <c r="G176" i="26" s="1"/>
  <c r="G177" i="26" s="1"/>
  <c r="G178" i="26" s="1"/>
  <c r="G179" i="26" s="1"/>
  <c r="G180" i="26" s="1"/>
  <c r="G181" i="26" s="1"/>
  <c r="G182" i="26" s="1"/>
  <c r="G183" i="26" s="1"/>
  <c r="G184" i="26" s="1"/>
  <c r="G185" i="26" s="1"/>
  <c r="G186" i="26" s="1"/>
  <c r="G187" i="26" s="1"/>
  <c r="G188" i="26" s="1"/>
  <c r="G189" i="26" s="1"/>
  <c r="G190" i="26" s="1"/>
  <c r="G191" i="26" s="1"/>
  <c r="G192" i="26" s="1"/>
  <c r="G193" i="26" s="1"/>
  <c r="G194" i="26" s="1"/>
  <c r="G195" i="26" s="1"/>
  <c r="G196" i="26" s="1"/>
  <c r="G197" i="26" s="1"/>
  <c r="G198" i="26" s="1"/>
  <c r="G199" i="26" s="1"/>
  <c r="G200" i="26" s="1"/>
  <c r="G201" i="26" s="1"/>
  <c r="G202" i="26" s="1"/>
  <c r="G203" i="26" s="1"/>
  <c r="G204" i="26" s="1"/>
  <c r="G205" i="26" s="1"/>
  <c r="G206" i="26" s="1"/>
  <c r="G207" i="26" s="1"/>
  <c r="G208" i="26" s="1"/>
  <c r="G209" i="26" s="1"/>
  <c r="G210" i="26" s="1"/>
  <c r="G211" i="26" s="1"/>
  <c r="G212" i="26" s="1"/>
  <c r="G213" i="26" s="1"/>
  <c r="G214" i="26" s="1"/>
  <c r="G215" i="26" s="1"/>
  <c r="G216" i="26" s="1"/>
  <c r="G217" i="26" s="1"/>
  <c r="G218" i="26" s="1"/>
  <c r="G219" i="26" s="1"/>
  <c r="G220" i="26" s="1"/>
  <c r="G221" i="26" s="1"/>
  <c r="G222" i="26" s="1"/>
  <c r="G223" i="26" s="1"/>
  <c r="G224" i="26" s="1"/>
  <c r="G225" i="26" s="1"/>
  <c r="G226" i="26" s="1"/>
  <c r="G227" i="26" s="1"/>
  <c r="G228" i="26" s="1"/>
  <c r="G229" i="26" s="1"/>
  <c r="G230" i="26" s="1"/>
  <c r="G231" i="26" s="1"/>
  <c r="G232" i="26" s="1"/>
  <c r="G233" i="26" s="1"/>
  <c r="G234" i="26" s="1"/>
  <c r="G235" i="26" s="1"/>
  <c r="G236" i="26" s="1"/>
  <c r="G237" i="26" s="1"/>
  <c r="G238" i="26" s="1"/>
  <c r="G239" i="26" s="1"/>
  <c r="G240" i="26" s="1"/>
  <c r="G241" i="26" s="1"/>
  <c r="G242" i="26" s="1"/>
  <c r="G243" i="26" s="1"/>
  <c r="G244" i="26" s="1"/>
  <c r="G245" i="26" s="1"/>
  <c r="G221" i="41"/>
  <c r="G222" i="41" s="1"/>
  <c r="G223" i="41" s="1"/>
  <c r="G224" i="41" s="1"/>
  <c r="G225" i="41" s="1"/>
  <c r="G226" i="41" s="1"/>
  <c r="G227" i="41" s="1"/>
  <c r="G228" i="41" s="1"/>
  <c r="G229" i="41" s="1"/>
  <c r="G230" i="41" s="1"/>
  <c r="G231" i="41" s="1"/>
  <c r="G232" i="41" s="1"/>
  <c r="G233" i="41" s="1"/>
  <c r="G234" i="41" s="1"/>
  <c r="G235" i="41" s="1"/>
  <c r="G236" i="41" s="1"/>
  <c r="G237" i="41" s="1"/>
  <c r="G238" i="41" s="1"/>
  <c r="G239" i="41" s="1"/>
  <c r="G240" i="41" s="1"/>
  <c r="G241" i="41" s="1"/>
  <c r="G242" i="41" s="1"/>
  <c r="G243" i="41" s="1"/>
  <c r="G244" i="41" s="1"/>
  <c r="G245" i="41" s="1"/>
  <c r="G246" i="41" s="1"/>
  <c r="G247" i="41" s="1"/>
  <c r="G248" i="41" s="1"/>
  <c r="G249" i="41" s="1"/>
  <c r="G250" i="41" s="1"/>
  <c r="G251" i="41" s="1"/>
  <c r="G252" i="41" s="1"/>
  <c r="G253" i="41" s="1"/>
  <c r="G254" i="41" s="1"/>
  <c r="G255" i="41" s="1"/>
  <c r="G256" i="41" s="1"/>
  <c r="G257" i="41" s="1"/>
  <c r="G258" i="41" s="1"/>
  <c r="G259" i="41" s="1"/>
  <c r="G260" i="41" s="1"/>
  <c r="G261" i="41" s="1"/>
  <c r="G262" i="41" s="1"/>
  <c r="G263" i="41" s="1"/>
  <c r="G264" i="41" s="1"/>
  <c r="G265" i="41" s="1"/>
  <c r="G122" i="25"/>
  <c r="G123" i="25" s="1"/>
  <c r="G124" i="25" s="1"/>
  <c r="G125" i="25" s="1"/>
  <c r="G126" i="25" s="1"/>
  <c r="G127" i="25" s="1"/>
  <c r="G128" i="25" s="1"/>
  <c r="G129" i="25" s="1"/>
  <c r="G130" i="25" s="1"/>
  <c r="G131" i="25" s="1"/>
  <c r="G132" i="25" s="1"/>
  <c r="G133" i="25" s="1"/>
  <c r="G134" i="25" s="1"/>
  <c r="G135" i="25" s="1"/>
  <c r="G136" i="25" s="1"/>
  <c r="G137" i="25" s="1"/>
  <c r="G138" i="25" s="1"/>
  <c r="G139" i="25" s="1"/>
  <c r="G140" i="25" s="1"/>
  <c r="G141" i="25" s="1"/>
  <c r="G142" i="25" s="1"/>
  <c r="G143" i="25" s="1"/>
  <c r="G144" i="25" s="1"/>
  <c r="G145" i="25" s="1"/>
  <c r="G146" i="25" s="1"/>
  <c r="G147" i="25" s="1"/>
  <c r="G148" i="25" s="1"/>
  <c r="G149" i="25" s="1"/>
  <c r="G150" i="25" s="1"/>
  <c r="G151" i="25" s="1"/>
  <c r="G152" i="25" s="1"/>
  <c r="G153" i="25" s="1"/>
  <c r="G154" i="25" s="1"/>
  <c r="G155" i="25" s="1"/>
  <c r="G156" i="25" s="1"/>
  <c r="G157" i="25" s="1"/>
  <c r="G158" i="25" s="1"/>
  <c r="G159" i="25" s="1"/>
  <c r="G160" i="25" s="1"/>
  <c r="G161" i="25" s="1"/>
  <c r="G162" i="25" s="1"/>
  <c r="G163" i="25" s="1"/>
  <c r="G164" i="25" s="1"/>
  <c r="G165" i="25" s="1"/>
  <c r="G166" i="25" s="1"/>
  <c r="G167" i="25" s="1"/>
  <c r="G168" i="25" s="1"/>
  <c r="G169" i="25" s="1"/>
  <c r="G170" i="25" s="1"/>
  <c r="G171" i="25" s="1"/>
  <c r="G172" i="25" s="1"/>
  <c r="G173" i="25" s="1"/>
  <c r="G174" i="25" s="1"/>
  <c r="G175" i="25" s="1"/>
  <c r="G176" i="25" s="1"/>
  <c r="G177" i="25" s="1"/>
  <c r="G178" i="25" s="1"/>
  <c r="G179" i="25" s="1"/>
  <c r="G7" i="15"/>
  <c r="G8" i="15" s="1"/>
  <c r="G9" i="15" s="1"/>
  <c r="G10" i="15" s="1"/>
  <c r="G11" i="15" s="1"/>
  <c r="G12" i="15" s="1"/>
  <c r="G13" i="15" s="1"/>
  <c r="G14" i="15" s="1"/>
  <c r="G15" i="15" s="1"/>
  <c r="G16" i="15" s="1"/>
  <c r="G17" i="15" s="1"/>
  <c r="G18" i="15" s="1"/>
  <c r="G19" i="15" s="1"/>
  <c r="G20" i="15" s="1"/>
  <c r="G21" i="15" s="1"/>
  <c r="G22" i="15" s="1"/>
  <c r="G23" i="15" s="1"/>
  <c r="G24" i="15" s="1"/>
  <c r="G25" i="15" s="1"/>
  <c r="G26" i="15" s="1"/>
  <c r="G27" i="15" s="1"/>
  <c r="G28" i="15" s="1"/>
  <c r="G29" i="15" s="1"/>
  <c r="G30" i="15" s="1"/>
  <c r="G31" i="15" s="1"/>
  <c r="G32" i="15" s="1"/>
  <c r="G33" i="15" s="1"/>
  <c r="G34" i="15" s="1"/>
  <c r="G35" i="15" s="1"/>
  <c r="G36" i="15" s="1"/>
  <c r="G37" i="15" s="1"/>
  <c r="G38" i="15" s="1"/>
  <c r="G39" i="15" s="1"/>
  <c r="G40" i="15" s="1"/>
  <c r="G41" i="15" s="1"/>
  <c r="G42" i="15" s="1"/>
  <c r="G43" i="15" s="1"/>
  <c r="G44" i="15" s="1"/>
  <c r="G45" i="15" s="1"/>
  <c r="G46" i="15" s="1"/>
  <c r="G47" i="15" s="1"/>
  <c r="G48" i="15" s="1"/>
  <c r="G49" i="15" s="1"/>
  <c r="G50" i="15" s="1"/>
  <c r="G51" i="15" s="1"/>
  <c r="G52" i="15" s="1"/>
  <c r="G53" i="15" s="1"/>
  <c r="G54" i="15" s="1"/>
  <c r="G55" i="15" s="1"/>
  <c r="G56" i="15" s="1"/>
  <c r="G57" i="15" s="1"/>
  <c r="G58" i="15" s="1"/>
  <c r="G59" i="15" s="1"/>
  <c r="G60" i="15" s="1"/>
  <c r="G61" i="15" s="1"/>
  <c r="G62" i="15" s="1"/>
  <c r="G63" i="15" s="1"/>
  <c r="G64" i="15" s="1"/>
  <c r="G65" i="15" s="1"/>
  <c r="G66" i="15" s="1"/>
  <c r="G67" i="15" s="1"/>
  <c r="G68" i="15" s="1"/>
  <c r="G69" i="15" s="1"/>
  <c r="G70" i="15" s="1"/>
  <c r="G71" i="15" s="1"/>
  <c r="G72" i="15" s="1"/>
  <c r="G73" i="15" s="1"/>
  <c r="G74" i="15" s="1"/>
  <c r="G75" i="15" s="1"/>
  <c r="G76" i="15" s="1"/>
  <c r="G77" i="15" s="1"/>
  <c r="G78" i="15" s="1"/>
  <c r="G79" i="15" s="1"/>
  <c r="G80" i="15" s="1"/>
  <c r="G81" i="15" s="1"/>
  <c r="G82" i="15" s="1"/>
  <c r="G83" i="15" s="1"/>
  <c r="G84" i="15" s="1"/>
  <c r="G85" i="15" s="1"/>
  <c r="G86" i="15" s="1"/>
  <c r="G87" i="15" s="1"/>
  <c r="G88" i="15" s="1"/>
  <c r="G89" i="15" s="1"/>
  <c r="G90" i="15" s="1"/>
  <c r="G91" i="15" s="1"/>
  <c r="G92" i="15" s="1"/>
  <c r="G93" i="15" s="1"/>
  <c r="G94" i="15" s="1"/>
  <c r="G95" i="15" s="1"/>
  <c r="G96" i="15" s="1"/>
  <c r="G97" i="15" s="1"/>
  <c r="G98" i="15" s="1"/>
  <c r="G99" i="15" s="1"/>
  <c r="G100" i="15" s="1"/>
  <c r="G101" i="15" s="1"/>
  <c r="G102" i="15" s="1"/>
  <c r="G103" i="15" s="1"/>
  <c r="G104" i="15" s="1"/>
  <c r="G105" i="15" s="1"/>
  <c r="G106" i="15" s="1"/>
  <c r="G107" i="15" s="1"/>
  <c r="G108" i="15" s="1"/>
  <c r="G109" i="15" s="1"/>
  <c r="G110" i="15" s="1"/>
  <c r="G111" i="15" s="1"/>
  <c r="G112" i="15" s="1"/>
  <c r="G113" i="15" s="1"/>
  <c r="G114" i="15" s="1"/>
  <c r="G115" i="15" s="1"/>
  <c r="G116" i="15" s="1"/>
  <c r="G117" i="15" s="1"/>
  <c r="G118" i="15" s="1"/>
  <c r="G119" i="15" s="1"/>
  <c r="G120" i="15" s="1"/>
  <c r="G121" i="15" s="1"/>
  <c r="G122" i="15" s="1"/>
  <c r="G123" i="15" s="1"/>
  <c r="G124" i="15" s="1"/>
  <c r="G125" i="15" s="1"/>
  <c r="G126" i="15" s="1"/>
  <c r="G127" i="15" s="1"/>
  <c r="G128" i="15" s="1"/>
  <c r="G129" i="15" s="1"/>
  <c r="G130" i="15" s="1"/>
  <c r="G131" i="15" s="1"/>
  <c r="G132" i="15" s="1"/>
  <c r="G133" i="15" s="1"/>
  <c r="G134" i="15" s="1"/>
  <c r="G135" i="15" s="1"/>
  <c r="G136" i="15" s="1"/>
  <c r="G137" i="15" s="1"/>
  <c r="G138" i="15" s="1"/>
  <c r="G139" i="15" s="1"/>
  <c r="G140" i="15" s="1"/>
  <c r="G141" i="15" s="1"/>
  <c r="G142" i="15" s="1"/>
  <c r="G143" i="15" s="1"/>
  <c r="G144" i="15" s="1"/>
  <c r="G145" i="15" s="1"/>
  <c r="G146" i="15" s="1"/>
  <c r="G147" i="15" s="1"/>
  <c r="G148" i="15" s="1"/>
  <c r="G149" i="15" s="1"/>
  <c r="G150" i="15" s="1"/>
  <c r="G151" i="15" s="1"/>
  <c r="G152" i="15" s="1"/>
  <c r="G153" i="15" s="1"/>
  <c r="G154" i="15" s="1"/>
  <c r="G155" i="15" s="1"/>
  <c r="G156" i="15" s="1"/>
  <c r="G157" i="15" s="1"/>
  <c r="G158" i="15" s="1"/>
  <c r="G159" i="15" s="1"/>
  <c r="G160" i="15" s="1"/>
  <c r="G161" i="15" s="1"/>
  <c r="G162" i="15" s="1"/>
  <c r="G163" i="15" s="1"/>
  <c r="G164" i="15" s="1"/>
  <c r="G165" i="15" s="1"/>
  <c r="G166" i="15" s="1"/>
  <c r="G167" i="15" s="1"/>
  <c r="G168" i="15" s="1"/>
  <c r="G169" i="15" s="1"/>
  <c r="G170" i="15" s="1"/>
  <c r="G171" i="15" s="1"/>
  <c r="G172" i="15" s="1"/>
  <c r="G173" i="15" s="1"/>
  <c r="G174" i="15" s="1"/>
  <c r="G175" i="15" s="1"/>
  <c r="G176" i="15" s="1"/>
  <c r="G177" i="15" s="1"/>
  <c r="G178" i="15" s="1"/>
  <c r="G179" i="15" s="1"/>
  <c r="G180" i="15" s="1"/>
  <c r="G181" i="15" s="1"/>
  <c r="G182" i="15" s="1"/>
  <c r="G183" i="15" s="1"/>
  <c r="G184" i="15" s="1"/>
  <c r="G185" i="15" s="1"/>
  <c r="G186" i="15" s="1"/>
  <c r="G187" i="15" s="1"/>
  <c r="G188" i="15" s="1"/>
  <c r="G189" i="15" s="1"/>
  <c r="G190" i="15" s="1"/>
  <c r="G191" i="15" s="1"/>
  <c r="G192" i="15" s="1"/>
  <c r="G193" i="15" s="1"/>
  <c r="G194" i="15" s="1"/>
  <c r="G195" i="15" s="1"/>
  <c r="G196" i="15" s="1"/>
  <c r="G197" i="15" s="1"/>
  <c r="G198" i="15" s="1"/>
  <c r="G199" i="15" s="1"/>
  <c r="G200" i="15" s="1"/>
  <c r="G201" i="15" s="1"/>
  <c r="G202" i="15" s="1"/>
  <c r="G203" i="15" s="1"/>
  <c r="G204" i="15" s="1"/>
  <c r="G205" i="15" s="1"/>
  <c r="G206" i="15" s="1"/>
  <c r="G207" i="15" s="1"/>
  <c r="G208" i="15" s="1"/>
  <c r="G209" i="15" s="1"/>
  <c r="G210" i="15" s="1"/>
  <c r="G211" i="15" s="1"/>
  <c r="G212" i="15" s="1"/>
  <c r="G213" i="15" s="1"/>
  <c r="G214" i="15" s="1"/>
  <c r="G215" i="15" s="1"/>
  <c r="G216" i="15" s="1"/>
  <c r="G217" i="15" s="1"/>
  <c r="G218" i="15" s="1"/>
  <c r="G219" i="15" s="1"/>
  <c r="G220" i="15" s="1"/>
  <c r="G221" i="15" s="1"/>
  <c r="G222" i="15" s="1"/>
  <c r="G223" i="15" s="1"/>
  <c r="G224" i="15" s="1"/>
  <c r="G225" i="15" s="1"/>
  <c r="G226" i="15" s="1"/>
  <c r="G227" i="15" s="1"/>
  <c r="G228" i="15" s="1"/>
  <c r="G229" i="15" s="1"/>
  <c r="G230" i="15" s="1"/>
  <c r="G231" i="15" s="1"/>
  <c r="G232" i="15" s="1"/>
  <c r="G233" i="15" s="1"/>
  <c r="G234" i="15" s="1"/>
  <c r="G235" i="15" s="1"/>
  <c r="G236" i="15" s="1"/>
  <c r="G237" i="15" s="1"/>
  <c r="G238" i="15" s="1"/>
  <c r="G239" i="15" s="1"/>
  <c r="G240" i="15" s="1"/>
  <c r="G241" i="15" s="1"/>
  <c r="G242" i="15" s="1"/>
  <c r="G243" i="15" s="1"/>
  <c r="G244" i="15" s="1"/>
  <c r="G245" i="15" s="1"/>
  <c r="G246" i="15" s="1"/>
  <c r="G247" i="15" s="1"/>
  <c r="G248" i="15" s="1"/>
  <c r="G249" i="15" s="1"/>
  <c r="G250" i="15" s="1"/>
  <c r="G251" i="15" s="1"/>
  <c r="G252" i="15" s="1"/>
  <c r="G253" i="15" s="1"/>
  <c r="G254" i="15" s="1"/>
  <c r="G255" i="15" s="1"/>
  <c r="G256" i="15" s="1"/>
  <c r="G257" i="15" s="1"/>
  <c r="G258" i="15" s="1"/>
  <c r="G259" i="15" s="1"/>
  <c r="G260" i="15" s="1"/>
  <c r="G261" i="15" s="1"/>
  <c r="G262" i="15" s="1"/>
  <c r="G263" i="15" s="1"/>
  <c r="G264" i="15" s="1"/>
  <c r="G265" i="15" s="1"/>
  <c r="G266" i="15" s="1"/>
  <c r="G267" i="15" s="1"/>
  <c r="G268" i="15" s="1"/>
  <c r="G269" i="15" s="1"/>
  <c r="G270" i="15" s="1"/>
  <c r="G271" i="15" s="1"/>
  <c r="G272" i="15" s="1"/>
  <c r="G273" i="15" s="1"/>
  <c r="G274" i="15" s="1"/>
  <c r="G275" i="15" s="1"/>
  <c r="G276" i="15" s="1"/>
  <c r="G277" i="15" s="1"/>
  <c r="G278" i="15" s="1"/>
  <c r="G279" i="15" s="1"/>
  <c r="G280" i="15" s="1"/>
  <c r="G281" i="15" s="1"/>
  <c r="G282" i="15" s="1"/>
  <c r="G283" i="15" s="1"/>
  <c r="G284" i="15" s="1"/>
  <c r="G285" i="15" s="1"/>
  <c r="G286" i="15" s="1"/>
  <c r="G287" i="15" s="1"/>
  <c r="G288" i="15" s="1"/>
  <c r="G289" i="15" s="1"/>
  <c r="G290" i="15" s="1"/>
  <c r="G291" i="15" s="1"/>
  <c r="G292" i="15" s="1"/>
  <c r="G293" i="15" s="1"/>
  <c r="G294" i="15" s="1"/>
  <c r="G295" i="15" s="1"/>
  <c r="G296" i="15" s="1"/>
  <c r="G297" i="15" s="1"/>
  <c r="G298" i="15" s="1"/>
  <c r="G299" i="15" s="1"/>
  <c r="G300" i="15" s="1"/>
  <c r="G301" i="15" s="1"/>
  <c r="G302" i="15" s="1"/>
  <c r="G303" i="15" s="1"/>
  <c r="G304" i="15" s="1"/>
  <c r="G305" i="15" s="1"/>
  <c r="G306" i="15" s="1"/>
  <c r="G307" i="15" s="1"/>
  <c r="G308" i="15" s="1"/>
  <c r="G309" i="15" s="1"/>
  <c r="G310" i="15" s="1"/>
  <c r="G311" i="15" s="1"/>
  <c r="G312" i="15" s="1"/>
  <c r="G313" i="15" s="1"/>
  <c r="G314" i="15" s="1"/>
  <c r="G315" i="15" s="1"/>
  <c r="G316" i="15" s="1"/>
  <c r="G317" i="15" s="1"/>
  <c r="G318" i="15" s="1"/>
  <c r="G319" i="15" s="1"/>
  <c r="G320" i="15" s="1"/>
  <c r="G321" i="15" s="1"/>
  <c r="G322" i="15" s="1"/>
  <c r="G323" i="15" s="1"/>
  <c r="G324" i="15" s="1"/>
  <c r="G325" i="15" s="1"/>
  <c r="G326" i="15" s="1"/>
  <c r="G327" i="15" s="1"/>
  <c r="G328" i="15" s="1"/>
  <c r="G329" i="15" s="1"/>
  <c r="G330" i="15" s="1"/>
  <c r="G331" i="15" s="1"/>
  <c r="G332" i="15" s="1"/>
  <c r="G333" i="15" s="1"/>
  <c r="G334" i="15" s="1"/>
  <c r="G335" i="15" s="1"/>
  <c r="G336" i="15" s="1"/>
  <c r="G337" i="15" s="1"/>
  <c r="G338" i="15" s="1"/>
  <c r="G339" i="15" s="1"/>
  <c r="G340" i="15" s="1"/>
  <c r="G341" i="15" s="1"/>
  <c r="G342" i="15" s="1"/>
  <c r="G343" i="15" s="1"/>
  <c r="G344" i="15" s="1"/>
  <c r="G345" i="15" s="1"/>
  <c r="G346" i="15" s="1"/>
  <c r="G347" i="15" s="1"/>
  <c r="G348" i="15" s="1"/>
  <c r="G349" i="15" s="1"/>
  <c r="G350" i="15" s="1"/>
  <c r="G351" i="15" s="1"/>
  <c r="G352" i="15" s="1"/>
  <c r="G353" i="15" s="1"/>
  <c r="G354" i="15" s="1"/>
  <c r="G355" i="15" s="1"/>
  <c r="G356" i="15" s="1"/>
  <c r="G357" i="15" s="1"/>
  <c r="G358" i="15" s="1"/>
  <c r="G359" i="15" s="1"/>
  <c r="G360" i="15" s="1"/>
  <c r="G361" i="15" s="1"/>
  <c r="G362" i="15" s="1"/>
  <c r="G363" i="15" s="1"/>
  <c r="G364" i="15" s="1"/>
  <c r="G365" i="15" s="1"/>
  <c r="G366" i="15" s="1"/>
  <c r="G367" i="15" s="1"/>
  <c r="G368" i="15" s="1"/>
  <c r="G369" i="15" s="1"/>
  <c r="G370" i="15" s="1"/>
  <c r="G371" i="15" s="1"/>
  <c r="G372" i="15" s="1"/>
  <c r="G373" i="15" s="1"/>
  <c r="G374" i="15" s="1"/>
  <c r="G375" i="15" s="1"/>
  <c r="G376" i="15" s="1"/>
  <c r="G377" i="15" s="1"/>
  <c r="G378" i="15" s="1"/>
  <c r="G379" i="15" s="1"/>
  <c r="G380" i="15" s="1"/>
  <c r="G381" i="15" s="1"/>
  <c r="G382" i="15" s="1"/>
  <c r="G383" i="15" s="1"/>
  <c r="G384" i="15" s="1"/>
  <c r="G385" i="15" s="1"/>
  <c r="G386" i="15" s="1"/>
  <c r="G387" i="15" s="1"/>
  <c r="G388" i="15" s="1"/>
  <c r="G389" i="15" s="1"/>
  <c r="G390" i="15" s="1"/>
  <c r="G391" i="15" s="1"/>
  <c r="G392" i="15" s="1"/>
  <c r="G393" i="15" s="1"/>
  <c r="G394" i="15" s="1"/>
  <c r="G395" i="15" s="1"/>
  <c r="G396" i="15" s="1"/>
  <c r="G397" i="15" s="1"/>
  <c r="G398" i="15" s="1"/>
  <c r="G399" i="15" s="1"/>
  <c r="G400" i="15" s="1"/>
  <c r="G401" i="15" s="1"/>
  <c r="G402" i="15" s="1"/>
  <c r="G403" i="15" s="1"/>
  <c r="G404" i="15" s="1"/>
  <c r="G405" i="15" s="1"/>
  <c r="G406" i="15" s="1"/>
  <c r="G407" i="15" s="1"/>
  <c r="G408" i="15" s="1"/>
  <c r="G409" i="15" s="1"/>
  <c r="G410" i="15" s="1"/>
  <c r="G411" i="15" s="1"/>
  <c r="G412" i="15" s="1"/>
  <c r="G413" i="15" s="1"/>
  <c r="G414" i="15" s="1"/>
  <c r="G415" i="15" s="1"/>
  <c r="G416" i="15" s="1"/>
  <c r="G417" i="15" s="1"/>
  <c r="G418" i="15" s="1"/>
  <c r="G419" i="15" s="1"/>
  <c r="G420" i="15" s="1"/>
  <c r="G421" i="15" s="1"/>
  <c r="G422" i="15" s="1"/>
  <c r="G423" i="15" s="1"/>
  <c r="G424" i="15" s="1"/>
  <c r="G425" i="15" s="1"/>
  <c r="G426" i="15" s="1"/>
  <c r="G427" i="15" s="1"/>
  <c r="G428" i="15" s="1"/>
  <c r="G429" i="15" s="1"/>
  <c r="G430" i="15" s="1"/>
  <c r="G431" i="15" s="1"/>
  <c r="G432" i="15" s="1"/>
  <c r="G433" i="15" s="1"/>
  <c r="G434" i="15" s="1"/>
  <c r="G435" i="15" s="1"/>
  <c r="G436" i="15" s="1"/>
  <c r="G437" i="15" s="1"/>
  <c r="G438" i="15" s="1"/>
  <c r="G439" i="15" s="1"/>
  <c r="G440" i="15" s="1"/>
  <c r="G441" i="15" s="1"/>
  <c r="G442" i="15" s="1"/>
  <c r="G443" i="15" s="1"/>
  <c r="G444" i="15" s="1"/>
  <c r="G445" i="15" s="1"/>
  <c r="G446" i="15" s="1"/>
  <c r="G447" i="15" s="1"/>
  <c r="G448" i="15" s="1"/>
  <c r="G449" i="15" s="1"/>
  <c r="G450" i="15" s="1"/>
  <c r="G451" i="15" s="1"/>
  <c r="G452" i="15" s="1"/>
  <c r="G453" i="15" s="1"/>
  <c r="G454" i="15" s="1"/>
  <c r="G455" i="15" s="1"/>
  <c r="G456" i="15" s="1"/>
  <c r="G457" i="15" s="1"/>
  <c r="G458" i="15" s="1"/>
  <c r="G459" i="15" s="1"/>
  <c r="G460" i="15" s="1"/>
  <c r="G461" i="15" s="1"/>
  <c r="G462" i="15" s="1"/>
  <c r="G463" i="15" s="1"/>
  <c r="G464" i="15" s="1"/>
  <c r="G465" i="15" s="1"/>
  <c r="G466" i="15" s="1"/>
  <c r="G467" i="15" s="1"/>
  <c r="G468" i="15" s="1"/>
  <c r="G469" i="15" s="1"/>
  <c r="G470" i="15" s="1"/>
  <c r="G471" i="15" s="1"/>
  <c r="G472" i="15" s="1"/>
  <c r="G473" i="15" s="1"/>
  <c r="G474" i="15" s="1"/>
  <c r="G475" i="15" s="1"/>
  <c r="G476" i="15" s="1"/>
  <c r="G477" i="15" s="1"/>
  <c r="G478" i="15" s="1"/>
  <c r="G479" i="15" s="1"/>
  <c r="G480" i="15" s="1"/>
  <c r="G481" i="15" s="1"/>
  <c r="G482" i="15" s="1"/>
  <c r="G483" i="15" s="1"/>
  <c r="G484" i="15" s="1"/>
  <c r="G485" i="15" s="1"/>
  <c r="G486" i="15" s="1"/>
  <c r="G487" i="15" s="1"/>
  <c r="G488" i="15" s="1"/>
  <c r="G489" i="15" s="1"/>
  <c r="G490" i="15" s="1"/>
  <c r="G491" i="15" s="1"/>
  <c r="G492" i="15" s="1"/>
  <c r="G493" i="15" s="1"/>
  <c r="G494" i="15" s="1"/>
  <c r="G495" i="15" s="1"/>
  <c r="G496" i="15" s="1"/>
  <c r="G497" i="15" s="1"/>
  <c r="G498" i="15" s="1"/>
  <c r="G499" i="15" s="1"/>
  <c r="G500" i="15" s="1"/>
  <c r="G501" i="15" s="1"/>
  <c r="G502" i="15" s="1"/>
  <c r="G503" i="15" s="1"/>
  <c r="G504" i="15" s="1"/>
  <c r="G505" i="15" s="1"/>
  <c r="G506" i="15" s="1"/>
  <c r="G507" i="15" s="1"/>
  <c r="G508" i="15" s="1"/>
  <c r="G509" i="15" s="1"/>
  <c r="G510" i="15" s="1"/>
  <c r="G511" i="15" s="1"/>
  <c r="G512" i="15" s="1"/>
  <c r="G513" i="15" s="1"/>
  <c r="G514" i="15" s="1"/>
  <c r="G515" i="15" s="1"/>
  <c r="G516" i="15" s="1"/>
  <c r="G517" i="15" s="1"/>
  <c r="G518" i="15" s="1"/>
  <c r="G519" i="15" s="1"/>
  <c r="G520" i="15" s="1"/>
  <c r="G521" i="15" s="1"/>
  <c r="G522" i="15" s="1"/>
  <c r="G523" i="15" s="1"/>
  <c r="G524" i="15" s="1"/>
  <c r="G525" i="15" s="1"/>
  <c r="G526" i="15" s="1"/>
  <c r="G527" i="15" s="1"/>
  <c r="G528" i="15" s="1"/>
  <c r="G529" i="15" s="1"/>
  <c r="G530" i="15" s="1"/>
  <c r="G531" i="15" s="1"/>
  <c r="G532" i="15" s="1"/>
  <c r="G533" i="15" s="1"/>
  <c r="G534" i="15" s="1"/>
  <c r="G535" i="15" s="1"/>
  <c r="G536" i="15" s="1"/>
  <c r="G537" i="15" s="1"/>
  <c r="G538" i="15" s="1"/>
  <c r="G539" i="15" s="1"/>
  <c r="G540" i="15" s="1"/>
  <c r="G541" i="15" s="1"/>
  <c r="G542" i="15" s="1"/>
  <c r="G543" i="15" s="1"/>
  <c r="G544" i="15" s="1"/>
  <c r="G545" i="15" s="1"/>
  <c r="G546" i="15" s="1"/>
  <c r="G547" i="15" s="1"/>
  <c r="G548" i="15" s="1"/>
  <c r="G549" i="15" s="1"/>
  <c r="G550" i="15" s="1"/>
  <c r="G551" i="15" s="1"/>
  <c r="G552" i="15" s="1"/>
  <c r="G553" i="15" s="1"/>
  <c r="G554" i="15" s="1"/>
  <c r="G555" i="15" s="1"/>
  <c r="G556" i="15" s="1"/>
  <c r="G557" i="15" s="1"/>
  <c r="G558" i="15" s="1"/>
  <c r="G559" i="15" s="1"/>
  <c r="G560" i="15" s="1"/>
  <c r="G561" i="15" s="1"/>
  <c r="G562" i="15" s="1"/>
  <c r="G563" i="15" s="1"/>
  <c r="G564" i="15" s="1"/>
  <c r="G565" i="15" s="1"/>
  <c r="G566" i="15" s="1"/>
  <c r="G567" i="15" s="1"/>
  <c r="G568" i="15" s="1"/>
  <c r="G569" i="15" s="1"/>
  <c r="G570" i="15" s="1"/>
  <c r="G571" i="15" s="1"/>
  <c r="G572" i="15" s="1"/>
  <c r="G573" i="15" s="1"/>
  <c r="G574" i="15" s="1"/>
  <c r="G575" i="15" s="1"/>
  <c r="G576" i="15" s="1"/>
  <c r="G577" i="15" s="1"/>
  <c r="G578" i="15" s="1"/>
  <c r="G579" i="15" s="1"/>
  <c r="G580" i="15" s="1"/>
  <c r="G581" i="15" s="1"/>
  <c r="G582" i="15" s="1"/>
  <c r="G583" i="15" s="1"/>
  <c r="G584" i="15" s="1"/>
  <c r="G585" i="15" s="1"/>
  <c r="G586" i="15" s="1"/>
  <c r="G587" i="15" s="1"/>
  <c r="G588" i="15" s="1"/>
  <c r="G589" i="15" s="1"/>
  <c r="G590" i="15" s="1"/>
  <c r="G591" i="15" s="1"/>
  <c r="G592" i="15" s="1"/>
  <c r="G593" i="15" s="1"/>
  <c r="G594" i="15" s="1"/>
  <c r="G595" i="15" s="1"/>
  <c r="G596" i="15" s="1"/>
  <c r="G597" i="15" s="1"/>
  <c r="G598" i="15" s="1"/>
  <c r="G599" i="15" s="1"/>
  <c r="G600" i="15" s="1"/>
  <c r="G601" i="15" s="1"/>
  <c r="G602" i="15" s="1"/>
  <c r="G603" i="15" s="1"/>
  <c r="G604" i="15" s="1"/>
  <c r="G605" i="15" s="1"/>
  <c r="G606" i="15" s="1"/>
  <c r="G607" i="15" s="1"/>
  <c r="G608" i="15" s="1"/>
  <c r="G609" i="15" s="1"/>
  <c r="G610" i="15" s="1"/>
  <c r="G611" i="15" s="1"/>
  <c r="G612" i="15" s="1"/>
  <c r="G613" i="15" s="1"/>
  <c r="G614" i="15" s="1"/>
  <c r="G615" i="15" s="1"/>
  <c r="G616" i="15" s="1"/>
  <c r="G617" i="15" s="1"/>
  <c r="G618" i="15" s="1"/>
  <c r="G619" i="15" s="1"/>
  <c r="G620" i="15" s="1"/>
  <c r="G621" i="15" s="1"/>
  <c r="G622" i="15" s="1"/>
  <c r="G623" i="15" s="1"/>
  <c r="G624" i="15" s="1"/>
  <c r="G625" i="15" s="1"/>
  <c r="G626" i="15" s="1"/>
  <c r="G627" i="15" s="1"/>
  <c r="G628" i="15" s="1"/>
  <c r="G629" i="15" s="1"/>
  <c r="G630" i="15" s="1"/>
  <c r="G631" i="15" s="1"/>
  <c r="G632" i="15" s="1"/>
  <c r="G633" i="15" s="1"/>
  <c r="G634" i="15" s="1"/>
  <c r="G635" i="15" s="1"/>
  <c r="G636" i="15" s="1"/>
  <c r="G637" i="15" s="1"/>
  <c r="G638" i="15" s="1"/>
  <c r="G639" i="15" s="1"/>
  <c r="G640" i="15" s="1"/>
  <c r="G641" i="15" s="1"/>
  <c r="G642" i="15" s="1"/>
  <c r="G643" i="15" s="1"/>
  <c r="G644" i="15" s="1"/>
  <c r="G645" i="15" s="1"/>
  <c r="G646" i="15" s="1"/>
  <c r="G647" i="15" s="1"/>
  <c r="G648" i="15" s="1"/>
  <c r="G649" i="15" s="1"/>
  <c r="G650" i="15" s="1"/>
  <c r="G651" i="15" s="1"/>
  <c r="G652" i="15" s="1"/>
  <c r="G653" i="15" s="1"/>
  <c r="G654" i="15" s="1"/>
  <c r="G655" i="15" s="1"/>
  <c r="G656" i="15" s="1"/>
  <c r="G657" i="15" s="1"/>
  <c r="G658" i="15" s="1"/>
  <c r="G659" i="15" s="1"/>
  <c r="G660" i="15" s="1"/>
  <c r="G661" i="15" s="1"/>
  <c r="G662" i="15" s="1"/>
  <c r="G663" i="15" s="1"/>
  <c r="G664" i="15" s="1"/>
  <c r="G665" i="15" s="1"/>
  <c r="G666" i="15" s="1"/>
  <c r="G667" i="15" s="1"/>
  <c r="G668" i="15" s="1"/>
  <c r="G669" i="15" s="1"/>
  <c r="G670" i="15" s="1"/>
  <c r="G671" i="15" s="1"/>
  <c r="G672" i="15" s="1"/>
  <c r="G673" i="15" s="1"/>
  <c r="G674" i="15" s="1"/>
  <c r="G675" i="15" s="1"/>
  <c r="G676" i="15" s="1"/>
  <c r="G677" i="15" s="1"/>
  <c r="G678" i="15" s="1"/>
  <c r="G679" i="15" s="1"/>
  <c r="G680" i="15" s="1"/>
  <c r="G681" i="15" s="1"/>
  <c r="G682" i="15" s="1"/>
  <c r="G683" i="15" s="1"/>
  <c r="G684" i="15" s="1"/>
  <c r="G685" i="15" s="1"/>
  <c r="G686" i="15" s="1"/>
  <c r="G687" i="15" s="1"/>
  <c r="G688" i="15" s="1"/>
  <c r="G689" i="15" s="1"/>
  <c r="G690" i="15" s="1"/>
  <c r="G691" i="15" s="1"/>
  <c r="G692" i="15" s="1"/>
  <c r="G693" i="15" s="1"/>
  <c r="G694" i="15" s="1"/>
  <c r="G695" i="15" s="1"/>
  <c r="G696" i="15" s="1"/>
  <c r="G697" i="15" s="1"/>
  <c r="G698" i="15" s="1"/>
  <c r="G699" i="15" s="1"/>
  <c r="G700" i="15" s="1"/>
  <c r="G701" i="15" s="1"/>
  <c r="G616" i="69" l="1"/>
  <c r="G617" i="69" s="1"/>
  <c r="G618" i="69" s="1"/>
  <c r="G619" i="69" s="1"/>
  <c r="G620" i="69" s="1"/>
  <c r="G621" i="69" s="1"/>
  <c r="G622" i="69" s="1"/>
  <c r="G623" i="69" s="1"/>
  <c r="G624" i="69" s="1"/>
  <c r="G625" i="69" s="1"/>
  <c r="G626" i="69" s="1"/>
  <c r="G627" i="69" s="1"/>
  <c r="G628" i="69" s="1"/>
  <c r="G629" i="69" s="1"/>
  <c r="G630" i="69" s="1"/>
  <c r="G631" i="69" s="1"/>
  <c r="G632" i="69" s="1"/>
  <c r="G633" i="69" s="1"/>
  <c r="G634" i="69" s="1"/>
  <c r="G635" i="69" s="1"/>
  <c r="G636" i="69" s="1"/>
  <c r="G445" i="90"/>
  <c r="G446" i="90" s="1"/>
  <c r="G447" i="90" s="1"/>
  <c r="G448" i="90" s="1"/>
  <c r="G449" i="90" s="1"/>
  <c r="G450" i="90" s="1"/>
  <c r="G451" i="90" s="1"/>
  <c r="G577" i="64"/>
  <c r="G578" i="64" s="1"/>
  <c r="G579" i="64" s="1"/>
  <c r="G580" i="64" s="1"/>
  <c r="G581" i="64" s="1"/>
  <c r="G582" i="64" s="1"/>
  <c r="G583" i="64" s="1"/>
  <c r="G584" i="64" s="1"/>
  <c r="G585" i="64" s="1"/>
  <c r="G586" i="64" s="1"/>
  <c r="G587" i="64" s="1"/>
  <c r="G588" i="64" s="1"/>
  <c r="G589" i="64" s="1"/>
  <c r="G590" i="64" s="1"/>
  <c r="G591" i="64" s="1"/>
  <c r="G592" i="64" s="1"/>
  <c r="G593" i="64" s="1"/>
  <c r="G594" i="64" s="1"/>
  <c r="G595" i="64" s="1"/>
  <c r="G596" i="64" s="1"/>
  <c r="G597" i="64" s="1"/>
  <c r="G598" i="64" s="1"/>
  <c r="G458" i="75"/>
  <c r="G459" i="75" s="1"/>
  <c r="G462" i="31"/>
  <c r="G463" i="31" s="1"/>
  <c r="G464" i="31" s="1"/>
  <c r="G465" i="31" s="1"/>
  <c r="G466" i="31" s="1"/>
  <c r="G467" i="31" s="1"/>
  <c r="G468" i="31" s="1"/>
  <c r="G469" i="31" s="1"/>
  <c r="G470" i="31" s="1"/>
  <c r="G471" i="31" s="1"/>
  <c r="G472" i="31" s="1"/>
  <c r="G473" i="31" s="1"/>
  <c r="G474" i="31" s="1"/>
  <c r="G475" i="31" s="1"/>
  <c r="G476" i="31" s="1"/>
  <c r="G477" i="31" s="1"/>
  <c r="G478" i="31" s="1"/>
  <c r="G479" i="31" s="1"/>
  <c r="G480" i="31" s="1"/>
  <c r="G481" i="31" s="1"/>
  <c r="G482" i="31" s="1"/>
  <c r="G483" i="31" s="1"/>
  <c r="G484" i="31" s="1"/>
  <c r="G485" i="31" s="1"/>
  <c r="G486" i="31" s="1"/>
  <c r="G487" i="31" s="1"/>
  <c r="G488" i="31" s="1"/>
  <c r="G489" i="31" s="1"/>
  <c r="G490" i="31" s="1"/>
  <c r="G491" i="31" s="1"/>
  <c r="G492" i="31" s="1"/>
  <c r="G493" i="31" s="1"/>
  <c r="G494" i="31" s="1"/>
  <c r="G495" i="31" s="1"/>
  <c r="G496" i="31" s="1"/>
  <c r="G497" i="31" s="1"/>
  <c r="G498" i="31" s="1"/>
  <c r="G499" i="31" s="1"/>
  <c r="G500" i="31" s="1"/>
  <c r="G501" i="31" s="1"/>
  <c r="G502" i="31" s="1"/>
  <c r="G503" i="31" s="1"/>
  <c r="G504" i="31" s="1"/>
  <c r="G505" i="31" s="1"/>
  <c r="G506" i="31" s="1"/>
  <c r="G507" i="31" s="1"/>
  <c r="G508" i="31" s="1"/>
  <c r="G509" i="31" s="1"/>
  <c r="G510" i="31" s="1"/>
  <c r="G511" i="31" s="1"/>
  <c r="G512" i="31" s="1"/>
  <c r="G513" i="31" s="1"/>
  <c r="G514" i="31" s="1"/>
  <c r="G515" i="31" s="1"/>
  <c r="G516" i="31" s="1"/>
  <c r="G517" i="31" s="1"/>
  <c r="G518" i="31" s="1"/>
  <c r="G519" i="31" s="1"/>
  <c r="G520" i="31" s="1"/>
  <c r="G521" i="31" s="1"/>
  <c r="G522" i="31" s="1"/>
  <c r="G523" i="31" s="1"/>
  <c r="G524" i="31" s="1"/>
  <c r="G525" i="31" s="1"/>
  <c r="G526" i="31" s="1"/>
  <c r="G527" i="31" s="1"/>
  <c r="G528" i="31" s="1"/>
  <c r="G529" i="31" s="1"/>
  <c r="G530" i="31" s="1"/>
  <c r="G531" i="31" s="1"/>
  <c r="G532" i="31" s="1"/>
  <c r="G533" i="31" s="1"/>
  <c r="G534" i="31" s="1"/>
  <c r="G535" i="31" s="1"/>
  <c r="G536" i="31" s="1"/>
  <c r="G537" i="31" s="1"/>
  <c r="G538" i="31" s="1"/>
  <c r="G474" i="59"/>
  <c r="G475" i="59" s="1"/>
  <c r="G476" i="59" s="1"/>
  <c r="G477" i="59" s="1"/>
  <c r="G478" i="59" s="1"/>
  <c r="G479" i="59" s="1"/>
  <c r="G412" i="66"/>
  <c r="G365" i="46"/>
  <c r="G366" i="46" s="1"/>
  <c r="G367" i="46" s="1"/>
  <c r="G368" i="46" s="1"/>
  <c r="G369" i="46" s="1"/>
  <c r="G370" i="46" s="1"/>
  <c r="G371" i="46" s="1"/>
  <c r="G372" i="46" s="1"/>
  <c r="G373" i="46" s="1"/>
  <c r="G374" i="46" s="1"/>
  <c r="G375" i="46" s="1"/>
  <c r="G376" i="46" s="1"/>
  <c r="G377" i="46" s="1"/>
  <c r="G378" i="46" s="1"/>
  <c r="G379" i="46" s="1"/>
  <c r="G380" i="46" s="1"/>
  <c r="G381" i="46" s="1"/>
  <c r="G382" i="46" s="1"/>
  <c r="G383" i="46" s="1"/>
  <c r="G384" i="46" s="1"/>
  <c r="G389" i="19"/>
  <c r="G261" i="27"/>
  <c r="G262" i="27" s="1"/>
  <c r="G263" i="27" s="1"/>
  <c r="G264" i="27" s="1"/>
  <c r="G265" i="27" s="1"/>
  <c r="G266" i="27" s="1"/>
  <c r="G267" i="27" s="1"/>
  <c r="G268" i="27" s="1"/>
  <c r="G269" i="27" s="1"/>
  <c r="G270" i="27" s="1"/>
  <c r="G271" i="27" s="1"/>
  <c r="G272" i="27" s="1"/>
  <c r="G273" i="27" s="1"/>
  <c r="G274" i="27" s="1"/>
  <c r="G275" i="27" s="1"/>
  <c r="G276" i="27" s="1"/>
  <c r="G277" i="27" s="1"/>
  <c r="G278" i="27" s="1"/>
  <c r="G279" i="27" s="1"/>
  <c r="G280" i="27" s="1"/>
  <c r="G281" i="27" s="1"/>
  <c r="G282" i="27" s="1"/>
  <c r="G283" i="27" s="1"/>
  <c r="G284" i="27" s="1"/>
  <c r="G285" i="27" s="1"/>
  <c r="G286" i="27" s="1"/>
  <c r="G287" i="27" s="1"/>
  <c r="G288" i="27" s="1"/>
  <c r="G289" i="27" s="1"/>
  <c r="G290" i="27" s="1"/>
  <c r="G291" i="27" s="1"/>
  <c r="G292" i="27" s="1"/>
  <c r="G293" i="27" s="1"/>
  <c r="G294" i="27" s="1"/>
  <c r="G295" i="27" s="1"/>
  <c r="G296" i="27" s="1"/>
  <c r="G297" i="27" s="1"/>
  <c r="G298" i="27" s="1"/>
  <c r="G299" i="27" s="1"/>
  <c r="G300" i="27" s="1"/>
  <c r="G301" i="27" s="1"/>
  <c r="G299" i="42"/>
  <c r="G300" i="42" s="1"/>
  <c r="G301" i="42" s="1"/>
  <c r="G302" i="42" s="1"/>
  <c r="G303" i="42" s="1"/>
  <c r="G304" i="42" s="1"/>
  <c r="G305" i="42" s="1"/>
  <c r="G306" i="42" s="1"/>
  <c r="G307" i="42" s="1"/>
  <c r="G308" i="42" s="1"/>
  <c r="G295" i="55"/>
  <c r="G296" i="55" s="1"/>
  <c r="G297" i="55" s="1"/>
  <c r="G298" i="55" s="1"/>
  <c r="G299" i="55" s="1"/>
  <c r="G300" i="55" s="1"/>
  <c r="G301" i="55" s="1"/>
  <c r="G302" i="55" s="1"/>
  <c r="G303" i="55" s="1"/>
  <c r="G304" i="55" s="1"/>
  <c r="G305" i="55" s="1"/>
  <c r="G306" i="55" s="1"/>
  <c r="G307" i="55" s="1"/>
  <c r="G308" i="55" s="1"/>
  <c r="G309" i="55" s="1"/>
  <c r="G310" i="55" s="1"/>
  <c r="G311" i="55" s="1"/>
  <c r="G351" i="40"/>
  <c r="G352" i="40" s="1"/>
  <c r="G353" i="40" s="1"/>
  <c r="G354" i="40" s="1"/>
  <c r="G355" i="40" s="1"/>
  <c r="G356" i="40" s="1"/>
  <c r="G357" i="40" s="1"/>
  <c r="G358" i="40" s="1"/>
  <c r="G359" i="40" s="1"/>
  <c r="G360" i="40" s="1"/>
  <c r="G361" i="40" s="1"/>
  <c r="G362" i="40" s="1"/>
  <c r="G363" i="40" s="1"/>
  <c r="G364" i="40" s="1"/>
  <c r="G365" i="40" s="1"/>
  <c r="G366" i="40" s="1"/>
  <c r="G367" i="40" s="1"/>
  <c r="G368" i="40" s="1"/>
  <c r="G369" i="40" s="1"/>
  <c r="G370" i="40" s="1"/>
  <c r="G371" i="40" s="1"/>
  <c r="G372" i="40" s="1"/>
  <c r="G373" i="40" s="1"/>
  <c r="G374" i="40" s="1"/>
  <c r="G375" i="40" s="1"/>
  <c r="G376" i="40" s="1"/>
  <c r="G377" i="40" s="1"/>
  <c r="G378" i="40" s="1"/>
  <c r="G379" i="40" s="1"/>
  <c r="G380" i="40" s="1"/>
  <c r="G381" i="40" s="1"/>
  <c r="G382" i="40" s="1"/>
  <c r="G383" i="40" s="1"/>
  <c r="G384" i="40" s="1"/>
  <c r="G385" i="40" s="1"/>
  <c r="G386" i="40" s="1"/>
  <c r="G387" i="40" s="1"/>
  <c r="G388" i="40" s="1"/>
  <c r="G389" i="40" s="1"/>
  <c r="G390" i="40" s="1"/>
  <c r="G391" i="40" s="1"/>
  <c r="G392" i="40" s="1"/>
  <c r="G393" i="40" s="1"/>
  <c r="G394" i="40" s="1"/>
  <c r="G395" i="40" s="1"/>
  <c r="G396" i="40" s="1"/>
  <c r="G397" i="40" s="1"/>
  <c r="G398" i="40" s="1"/>
  <c r="G399" i="40" s="1"/>
  <c r="G400" i="40" s="1"/>
  <c r="G401" i="40" s="1"/>
  <c r="G402" i="40" s="1"/>
  <c r="G403" i="40" s="1"/>
  <c r="G404" i="40" s="1"/>
  <c r="G405" i="40" s="1"/>
  <c r="G406" i="40" s="1"/>
  <c r="G407" i="40" s="1"/>
  <c r="G408" i="40" s="1"/>
  <c r="G409" i="40" s="1"/>
  <c r="G410" i="40" s="1"/>
  <c r="G411" i="40" s="1"/>
  <c r="G412" i="40" s="1"/>
  <c r="G413" i="40" s="1"/>
  <c r="G414" i="40" s="1"/>
  <c r="G415" i="40" s="1"/>
  <c r="G275" i="34"/>
  <c r="G276" i="34" s="1"/>
  <c r="G277" i="34" s="1"/>
  <c r="G278" i="34" s="1"/>
  <c r="G279" i="34" s="1"/>
  <c r="G280" i="34" s="1"/>
  <c r="G281" i="34" s="1"/>
  <c r="G282" i="34" s="1"/>
  <c r="G246" i="26"/>
  <c r="G247" i="26" s="1"/>
  <c r="G248" i="26" s="1"/>
  <c r="G249" i="26" s="1"/>
  <c r="G250" i="26" s="1"/>
  <c r="G251" i="26" s="1"/>
  <c r="G252" i="26" s="1"/>
  <c r="G253" i="26" s="1"/>
  <c r="G254" i="26" s="1"/>
  <c r="G255" i="26" s="1"/>
  <c r="G256" i="26" s="1"/>
  <c r="G257" i="26" s="1"/>
  <c r="G258" i="26" s="1"/>
  <c r="G259" i="26" s="1"/>
  <c r="G260" i="26" s="1"/>
  <c r="G261" i="26" s="1"/>
  <c r="G262" i="26" s="1"/>
  <c r="G263" i="26" s="1"/>
  <c r="G264" i="26" s="1"/>
  <c r="G265" i="26" s="1"/>
  <c r="G266" i="26" s="1"/>
  <c r="G267" i="26" s="1"/>
  <c r="G268" i="26" s="1"/>
  <c r="G269" i="26" s="1"/>
  <c r="G270" i="26" s="1"/>
  <c r="G271" i="26" s="1"/>
  <c r="G272" i="26" s="1"/>
  <c r="G273" i="26" s="1"/>
  <c r="G274" i="26" s="1"/>
  <c r="G275" i="26" s="1"/>
  <c r="G276" i="26" s="1"/>
  <c r="G277" i="26" s="1"/>
  <c r="G278" i="26" s="1"/>
  <c r="G279" i="26" s="1"/>
  <c r="G280" i="26" s="1"/>
  <c r="G281" i="26" s="1"/>
  <c r="G282" i="26" s="1"/>
  <c r="G283" i="26" s="1"/>
  <c r="G284" i="26" s="1"/>
  <c r="G285" i="26" s="1"/>
  <c r="G286" i="26" s="1"/>
  <c r="G287" i="26" s="1"/>
  <c r="G288" i="26" s="1"/>
  <c r="G289" i="26" s="1"/>
  <c r="G290" i="26" s="1"/>
  <c r="G291" i="26" s="1"/>
  <c r="G292" i="26" s="1"/>
  <c r="G293" i="26" s="1"/>
  <c r="G294" i="26" s="1"/>
  <c r="G295" i="26" s="1"/>
  <c r="G296" i="26" s="1"/>
  <c r="G297" i="26" s="1"/>
  <c r="G298" i="26" s="1"/>
  <c r="G228" i="44"/>
  <c r="G229" i="44" s="1"/>
  <c r="G230" i="44" s="1"/>
  <c r="G231" i="44" s="1"/>
  <c r="G232" i="44" s="1"/>
  <c r="G233" i="44" s="1"/>
  <c r="G234" i="44" s="1"/>
  <c r="G220" i="43"/>
  <c r="G221" i="43" s="1"/>
  <c r="G222" i="43" s="1"/>
  <c r="G223" i="43" s="1"/>
  <c r="G224" i="43" s="1"/>
  <c r="G225" i="43" s="1"/>
  <c r="G226" i="43" s="1"/>
  <c r="G227" i="43" s="1"/>
  <c r="G228" i="43" s="1"/>
  <c r="G212" i="48"/>
  <c r="G213" i="48" s="1"/>
  <c r="G214" i="48" s="1"/>
  <c r="G215" i="48" s="1"/>
  <c r="G216" i="48" s="1"/>
  <c r="G217" i="48" s="1"/>
  <c r="G218" i="48" s="1"/>
  <c r="G219" i="48" s="1"/>
  <c r="G220" i="48" s="1"/>
  <c r="G221" i="48" s="1"/>
  <c r="G222" i="48" s="1"/>
  <c r="G223" i="48" s="1"/>
  <c r="G224" i="48" s="1"/>
  <c r="G225" i="48" s="1"/>
  <c r="G226" i="48" s="1"/>
  <c r="G227" i="48" s="1"/>
  <c r="G228" i="48" s="1"/>
  <c r="G229" i="48" s="1"/>
  <c r="G230" i="48" s="1"/>
  <c r="G231" i="48" s="1"/>
  <c r="G232" i="48" s="1"/>
  <c r="G233" i="48" s="1"/>
  <c r="G234" i="48" s="1"/>
  <c r="G235" i="48" s="1"/>
  <c r="G236" i="48" s="1"/>
  <c r="G237" i="48" s="1"/>
  <c r="G238" i="48" s="1"/>
  <c r="G239" i="48" s="1"/>
  <c r="G240" i="48" s="1"/>
  <c r="G241" i="48" s="1"/>
  <c r="G242" i="48" s="1"/>
  <c r="G243" i="48" s="1"/>
  <c r="G244" i="48" s="1"/>
  <c r="G245" i="48" s="1"/>
  <c r="G246" i="48" s="1"/>
  <c r="G247" i="48" s="1"/>
  <c r="G248" i="48" s="1"/>
  <c r="G249" i="48" s="1"/>
  <c r="G250" i="48" s="1"/>
  <c r="G251" i="48" s="1"/>
  <c r="G252" i="48" s="1"/>
  <c r="G253" i="48" s="1"/>
  <c r="G254" i="48" s="1"/>
  <c r="G255" i="48" s="1"/>
  <c r="G256" i="48" s="1"/>
  <c r="G257" i="48" s="1"/>
  <c r="G258" i="48" s="1"/>
  <c r="G259" i="48" s="1"/>
  <c r="G260" i="48" s="1"/>
  <c r="G261" i="48" s="1"/>
  <c r="G262" i="48" s="1"/>
  <c r="G263" i="48" s="1"/>
  <c r="G264" i="48" s="1"/>
  <c r="G265" i="48" s="1"/>
  <c r="G266" i="48" s="1"/>
  <c r="G267" i="48" s="1"/>
  <c r="G268" i="48" s="1"/>
  <c r="G269" i="48" s="1"/>
  <c r="G270" i="48" s="1"/>
  <c r="G271" i="48" s="1"/>
  <c r="G272" i="48" s="1"/>
  <c r="G273" i="48" s="1"/>
  <c r="G274" i="48" s="1"/>
  <c r="G275" i="48" s="1"/>
  <c r="G276" i="48" s="1"/>
  <c r="G277" i="48" s="1"/>
  <c r="G278" i="48" s="1"/>
  <c r="G279" i="48" s="1"/>
  <c r="G280" i="48" s="1"/>
  <c r="G281" i="48" s="1"/>
  <c r="G282" i="48" s="1"/>
  <c r="G283" i="48" s="1"/>
  <c r="G284" i="48" s="1"/>
  <c r="G285" i="48" s="1"/>
  <c r="G286" i="48" s="1"/>
  <c r="G287" i="48" s="1"/>
  <c r="G288" i="48" s="1"/>
  <c r="G289" i="48" s="1"/>
  <c r="G290" i="48" s="1"/>
  <c r="G291" i="48" s="1"/>
  <c r="G292" i="48" s="1"/>
  <c r="G293" i="48" s="1"/>
  <c r="G294" i="48" s="1"/>
  <c r="G295" i="48" s="1"/>
  <c r="G296" i="48" s="1"/>
  <c r="G297" i="48" s="1"/>
  <c r="G298" i="48" s="1"/>
  <c r="G299" i="48" s="1"/>
  <c r="G300" i="48" s="1"/>
  <c r="G301" i="48" s="1"/>
  <c r="G302" i="48" s="1"/>
  <c r="G303" i="48" s="1"/>
  <c r="G304" i="48" s="1"/>
  <c r="G305" i="48" s="1"/>
  <c r="G306" i="48" s="1"/>
  <c r="G307" i="48" s="1"/>
  <c r="G308" i="48" s="1"/>
  <c r="G309" i="48" s="1"/>
  <c r="G310" i="48" s="1"/>
  <c r="G311" i="48" s="1"/>
  <c r="G312" i="48" s="1"/>
  <c r="G313" i="48" s="1"/>
  <c r="G314" i="48" s="1"/>
  <c r="G315" i="48" s="1"/>
  <c r="G316" i="48" s="1"/>
  <c r="G317" i="48" s="1"/>
  <c r="G190" i="37"/>
  <c r="G191" i="37" s="1"/>
  <c r="G192" i="37" s="1"/>
  <c r="G193" i="37" s="1"/>
  <c r="G194" i="37" s="1"/>
  <c r="G195" i="37" s="1"/>
  <c r="G196" i="37" s="1"/>
  <c r="G197" i="37" s="1"/>
  <c r="G198" i="37" s="1"/>
  <c r="G199" i="37" s="1"/>
  <c r="G200" i="37" s="1"/>
  <c r="G201" i="37" s="1"/>
  <c r="G190" i="21"/>
  <c r="G191" i="21" s="1"/>
  <c r="G192" i="21" s="1"/>
  <c r="G193" i="21" s="1"/>
  <c r="G194" i="21" s="1"/>
  <c r="G195" i="21" s="1"/>
  <c r="G196" i="21" s="1"/>
  <c r="G197" i="21" s="1"/>
  <c r="G198" i="21" s="1"/>
  <c r="G199" i="21" s="1"/>
  <c r="G200" i="21" s="1"/>
  <c r="G201" i="21" s="1"/>
  <c r="G202" i="21" s="1"/>
  <c r="G203" i="21" s="1"/>
  <c r="G204" i="21" s="1"/>
  <c r="G205" i="21" s="1"/>
  <c r="G206" i="21" s="1"/>
  <c r="G207" i="21" s="1"/>
  <c r="G208" i="21" s="1"/>
  <c r="G209" i="21" s="1"/>
  <c r="G210" i="21" s="1"/>
  <c r="G211" i="21" s="1"/>
  <c r="G212" i="21" s="1"/>
  <c r="G213" i="21" s="1"/>
  <c r="G214" i="21" s="1"/>
  <c r="G215" i="21" s="1"/>
  <c r="G216" i="21" s="1"/>
  <c r="G217" i="21" s="1"/>
  <c r="G218" i="21" s="1"/>
  <c r="G219" i="21" s="1"/>
  <c r="G220" i="21" s="1"/>
  <c r="G221" i="21" s="1"/>
  <c r="G222" i="21" s="1"/>
  <c r="G223" i="21" s="1"/>
  <c r="G224" i="21" s="1"/>
  <c r="G225" i="21" s="1"/>
  <c r="G226" i="21" s="1"/>
  <c r="G227" i="21" s="1"/>
  <c r="G228" i="21" s="1"/>
  <c r="G229" i="21" s="1"/>
  <c r="G230" i="21" s="1"/>
  <c r="G231" i="21" s="1"/>
  <c r="G232" i="21" s="1"/>
  <c r="G233" i="21" s="1"/>
  <c r="G234" i="21" s="1"/>
  <c r="G235" i="21" s="1"/>
  <c r="G236" i="21" s="1"/>
  <c r="G237" i="21" s="1"/>
  <c r="G238" i="21" s="1"/>
  <c r="G239" i="21" s="1"/>
  <c r="G240" i="21" s="1"/>
  <c r="G241" i="21" s="1"/>
  <c r="G242" i="21" s="1"/>
  <c r="G243" i="21" s="1"/>
  <c r="G244" i="21" s="1"/>
  <c r="G245" i="21" s="1"/>
  <c r="G246" i="21" s="1"/>
  <c r="G180" i="25"/>
  <c r="G181" i="25" s="1"/>
  <c r="G182" i="25" s="1"/>
  <c r="G183" i="25" s="1"/>
  <c r="G184" i="25" s="1"/>
  <c r="G266" i="41"/>
  <c r="G267" i="41" s="1"/>
  <c r="G268" i="41" s="1"/>
  <c r="G269" i="41" s="1"/>
  <c r="G270" i="41" s="1"/>
  <c r="G271" i="41" s="1"/>
  <c r="G272" i="41" s="1"/>
  <c r="G273" i="41" s="1"/>
  <c r="G637" i="69" l="1"/>
  <c r="G638" i="69" s="1"/>
  <c r="G639" i="69" s="1"/>
  <c r="G640" i="69" s="1"/>
  <c r="G641" i="69" s="1"/>
  <c r="G642" i="69" s="1"/>
  <c r="G643" i="69" s="1"/>
  <c r="G644" i="69" s="1"/>
  <c r="G645" i="69" s="1"/>
  <c r="G646" i="69" s="1"/>
  <c r="G647" i="69" s="1"/>
  <c r="G648" i="69" s="1"/>
  <c r="G649" i="69" s="1"/>
  <c r="G650" i="69" s="1"/>
  <c r="G651" i="69" s="1"/>
  <c r="G652" i="69" s="1"/>
  <c r="G653" i="69" s="1"/>
  <c r="G654" i="69" s="1"/>
  <c r="G655" i="69" s="1"/>
  <c r="G656" i="69" s="1"/>
  <c r="G657" i="69" s="1"/>
  <c r="G658" i="69" s="1"/>
  <c r="G659" i="69" s="1"/>
  <c r="G660" i="69" s="1"/>
  <c r="G661" i="69" s="1"/>
  <c r="G662" i="69" s="1"/>
  <c r="G663" i="69" s="1"/>
  <c r="G664" i="69" s="1"/>
  <c r="G665" i="69" s="1"/>
  <c r="G666" i="69" s="1"/>
  <c r="G667" i="69" s="1"/>
  <c r="G668" i="69" s="1"/>
  <c r="G599" i="64"/>
  <c r="G600" i="64" s="1"/>
  <c r="G601" i="64" s="1"/>
  <c r="G602" i="64" s="1"/>
  <c r="G460" i="75"/>
  <c r="G461" i="75" s="1"/>
  <c r="G452" i="90"/>
  <c r="G453" i="90" s="1"/>
  <c r="G454" i="90" s="1"/>
  <c r="G455" i="90" s="1"/>
  <c r="G456" i="90" s="1"/>
  <c r="G457" i="90" s="1"/>
  <c r="G458" i="90" s="1"/>
  <c r="G459" i="90" s="1"/>
  <c r="G778" i="20"/>
  <c r="G779" i="20" s="1"/>
  <c r="G780" i="20" s="1"/>
  <c r="G781" i="20" s="1"/>
  <c r="G782" i="20" s="1"/>
  <c r="G783" i="20" s="1"/>
  <c r="G784" i="20" s="1"/>
  <c r="G539" i="31"/>
  <c r="G480" i="59"/>
  <c r="G481" i="59" s="1"/>
  <c r="G482" i="59" s="1"/>
  <c r="G483" i="59" s="1"/>
  <c r="G484" i="59" s="1"/>
  <c r="G485" i="59" s="1"/>
  <c r="G486" i="59" s="1"/>
  <c r="G487" i="59" s="1"/>
  <c r="G488" i="59" s="1"/>
  <c r="G413" i="66"/>
  <c r="G414" i="66" s="1"/>
  <c r="G415" i="66" s="1"/>
  <c r="G416" i="66" s="1"/>
  <c r="G417" i="66" s="1"/>
  <c r="G418" i="66" s="1"/>
  <c r="G385" i="46"/>
  <c r="G386" i="46" s="1"/>
  <c r="G387" i="46" s="1"/>
  <c r="G388" i="46" s="1"/>
  <c r="G389" i="46" s="1"/>
  <c r="G390" i="46" s="1"/>
  <c r="G391" i="46" s="1"/>
  <c r="G392" i="46" s="1"/>
  <c r="G393" i="46" s="1"/>
  <c r="G394" i="46" s="1"/>
  <c r="G395" i="46" s="1"/>
  <c r="G396" i="46" s="1"/>
  <c r="G397" i="46" s="1"/>
  <c r="G390" i="19"/>
  <c r="G391" i="19" s="1"/>
  <c r="G392" i="19" s="1"/>
  <c r="G393" i="19" s="1"/>
  <c r="G394" i="19" s="1"/>
  <c r="G395" i="19" s="1"/>
  <c r="G302" i="27"/>
  <c r="G303" i="27" s="1"/>
  <c r="G304" i="27" s="1"/>
  <c r="G305" i="27" s="1"/>
  <c r="G306" i="27" s="1"/>
  <c r="G307" i="27" s="1"/>
  <c r="G308" i="27" s="1"/>
  <c r="G309" i="27" s="1"/>
  <c r="G310" i="27" s="1"/>
  <c r="G311" i="27" s="1"/>
  <c r="G312" i="27" s="1"/>
  <c r="G313" i="27" s="1"/>
  <c r="G314" i="27" s="1"/>
  <c r="G315" i="27" s="1"/>
  <c r="G316" i="27" s="1"/>
  <c r="G317" i="27" s="1"/>
  <c r="G318" i="27" s="1"/>
  <c r="G319" i="27" s="1"/>
  <c r="G309" i="42"/>
  <c r="G310" i="42" s="1"/>
  <c r="G311" i="42" s="1"/>
  <c r="G312" i="42" s="1"/>
  <c r="G299" i="26"/>
  <c r="G300" i="26" s="1"/>
  <c r="G301" i="26" s="1"/>
  <c r="G312" i="55"/>
  <c r="G283" i="34"/>
  <c r="G247" i="21"/>
  <c r="G248" i="21" s="1"/>
  <c r="G249" i="21" s="1"/>
  <c r="G250" i="21" s="1"/>
  <c r="G251" i="21" s="1"/>
  <c r="G252" i="21" s="1"/>
  <c r="G253" i="21" s="1"/>
  <c r="G254" i="21" s="1"/>
  <c r="G255" i="21" s="1"/>
  <c r="G256" i="21" s="1"/>
  <c r="G257" i="21" s="1"/>
  <c r="G258" i="21" s="1"/>
  <c r="G259" i="21" s="1"/>
  <c r="G260" i="21" s="1"/>
  <c r="G318" i="48"/>
  <c r="G319" i="48" s="1"/>
  <c r="G320" i="48" s="1"/>
  <c r="G229" i="43"/>
  <c r="G230" i="43" s="1"/>
  <c r="G231" i="43" s="1"/>
  <c r="G232" i="43" s="1"/>
  <c r="G233" i="43" s="1"/>
  <c r="G234" i="43" s="1"/>
  <c r="G235" i="43" s="1"/>
  <c r="G236" i="43" s="1"/>
  <c r="G237" i="43" s="1"/>
  <c r="G238" i="43" s="1"/>
  <c r="G239" i="43" s="1"/>
  <c r="G240" i="43" s="1"/>
  <c r="G241" i="43" s="1"/>
  <c r="G242" i="43" s="1"/>
  <c r="G243" i="43" s="1"/>
  <c r="G244" i="43" s="1"/>
  <c r="G245" i="43" s="1"/>
  <c r="G246" i="43" s="1"/>
  <c r="G247" i="43" s="1"/>
  <c r="G248" i="43" s="1"/>
  <c r="G249" i="43" s="1"/>
  <c r="G250" i="43" s="1"/>
  <c r="G251" i="43" s="1"/>
  <c r="G252" i="43" s="1"/>
  <c r="G253" i="43" s="1"/>
  <c r="G254" i="43" s="1"/>
  <c r="G255" i="43" s="1"/>
  <c r="G256" i="43" s="1"/>
  <c r="G257" i="43" s="1"/>
  <c r="G258" i="43" s="1"/>
  <c r="G259" i="43" s="1"/>
  <c r="G260" i="43" s="1"/>
  <c r="G261" i="43" s="1"/>
  <c r="G262" i="43" s="1"/>
  <c r="G263" i="43" s="1"/>
  <c r="G264" i="43" s="1"/>
  <c r="G265" i="43" s="1"/>
  <c r="G266" i="43" s="1"/>
  <c r="G267" i="43" s="1"/>
  <c r="G268" i="43" s="1"/>
  <c r="G269" i="43" s="1"/>
  <c r="G270" i="43" s="1"/>
  <c r="G271" i="43" s="1"/>
  <c r="G272" i="43" s="1"/>
  <c r="G273" i="43" s="1"/>
  <c r="G274" i="43" s="1"/>
  <c r="G275" i="43" s="1"/>
  <c r="G276" i="43" s="1"/>
  <c r="G277" i="43" s="1"/>
  <c r="G278" i="43" s="1"/>
  <c r="G279" i="43" s="1"/>
  <c r="G280" i="43" s="1"/>
  <c r="G281" i="43" s="1"/>
  <c r="G282" i="43" s="1"/>
  <c r="G283" i="43" s="1"/>
  <c r="G284" i="43" s="1"/>
  <c r="G285" i="43" s="1"/>
  <c r="G286" i="43" s="1"/>
  <c r="G287" i="43" s="1"/>
  <c r="G288" i="43" s="1"/>
  <c r="G289" i="43" s="1"/>
  <c r="G290" i="43" s="1"/>
  <c r="G291" i="43" s="1"/>
  <c r="G292" i="43" s="1"/>
  <c r="G293" i="43" s="1"/>
  <c r="G294" i="43" s="1"/>
  <c r="G295" i="43" s="1"/>
  <c r="G296" i="43" s="1"/>
  <c r="G297" i="43" s="1"/>
  <c r="G298" i="43" s="1"/>
  <c r="G299" i="43" s="1"/>
  <c r="G300" i="43" s="1"/>
  <c r="G301" i="43" s="1"/>
  <c r="G302" i="43" s="1"/>
  <c r="G303" i="43" s="1"/>
  <c r="G304" i="43" s="1"/>
  <c r="G305" i="43" s="1"/>
  <c r="G306" i="43" s="1"/>
  <c r="G307" i="43" s="1"/>
  <c r="G308" i="43" s="1"/>
  <c r="G309" i="43" s="1"/>
  <c r="G310" i="43" s="1"/>
  <c r="G311" i="43" s="1"/>
  <c r="G312" i="43" s="1"/>
  <c r="G313" i="43" s="1"/>
  <c r="G314" i="43" s="1"/>
  <c r="G315" i="43" s="1"/>
  <c r="G316" i="43" s="1"/>
  <c r="G317" i="43" s="1"/>
  <c r="G318" i="43" s="1"/>
  <c r="G319" i="43" s="1"/>
  <c r="G320" i="43" s="1"/>
  <c r="G321" i="43" s="1"/>
  <c r="G322" i="43" s="1"/>
  <c r="G323" i="43" s="1"/>
  <c r="G324" i="43" s="1"/>
  <c r="G325" i="43" s="1"/>
  <c r="G326" i="43" s="1"/>
  <c r="G327" i="43" s="1"/>
  <c r="G328" i="43" s="1"/>
  <c r="G329" i="43" s="1"/>
  <c r="G330" i="43" s="1"/>
  <c r="G331" i="43" s="1"/>
  <c r="G235" i="44"/>
  <c r="G236" i="44" s="1"/>
  <c r="G237" i="44" s="1"/>
  <c r="G238" i="44" s="1"/>
  <c r="G239" i="44" s="1"/>
  <c r="G240" i="44" s="1"/>
  <c r="G241" i="44" s="1"/>
  <c r="G242" i="44" s="1"/>
  <c r="G243" i="44" s="1"/>
  <c r="G244" i="44" s="1"/>
  <c r="G245" i="44" s="1"/>
  <c r="G246" i="44" s="1"/>
  <c r="G247" i="44" s="1"/>
  <c r="G248" i="44" s="1"/>
  <c r="G249" i="44" s="1"/>
  <c r="G250" i="44" s="1"/>
  <c r="G251" i="44" s="1"/>
  <c r="G252" i="44" s="1"/>
  <c r="G253" i="44" s="1"/>
  <c r="G254" i="44" s="1"/>
  <c r="G255" i="44" s="1"/>
  <c r="G256" i="44" s="1"/>
  <c r="G257" i="44" s="1"/>
  <c r="G258" i="44" s="1"/>
  <c r="G259" i="44" s="1"/>
  <c r="G202" i="37"/>
  <c r="G203" i="37" s="1"/>
  <c r="G204" i="37" s="1"/>
  <c r="G205" i="37" s="1"/>
  <c r="G206" i="37" s="1"/>
  <c r="G207" i="37" s="1"/>
  <c r="G185" i="25"/>
  <c r="G186" i="25" s="1"/>
  <c r="G187" i="25" s="1"/>
  <c r="G188" i="25" s="1"/>
  <c r="G189" i="25" s="1"/>
  <c r="G190" i="25" s="1"/>
  <c r="G191" i="25" s="1"/>
  <c r="G192" i="25" s="1"/>
  <c r="G193" i="25" s="1"/>
  <c r="G194" i="25" s="1"/>
  <c r="G195" i="25" s="1"/>
  <c r="G196" i="25" s="1"/>
  <c r="G274" i="41"/>
  <c r="G275" i="41" s="1"/>
  <c r="G276" i="41" s="1"/>
  <c r="G277" i="41" s="1"/>
  <c r="G278" i="41" s="1"/>
  <c r="G279" i="41" s="1"/>
  <c r="G280" i="41" s="1"/>
  <c r="G281" i="41" s="1"/>
  <c r="G282" i="41" s="1"/>
  <c r="G283" i="41" s="1"/>
  <c r="G284" i="41" s="1"/>
  <c r="G285" i="41" s="1"/>
  <c r="G286" i="41" s="1"/>
  <c r="G287" i="41" s="1"/>
  <c r="G288" i="41" s="1"/>
  <c r="G289" i="41" s="1"/>
  <c r="G290" i="41" s="1"/>
  <c r="G291" i="41" s="1"/>
  <c r="G669" i="69" l="1"/>
  <c r="G670" i="69" s="1"/>
  <c r="G671" i="69" s="1"/>
  <c r="G672" i="69" s="1"/>
  <c r="G673" i="69" s="1"/>
  <c r="G674" i="69" s="1"/>
  <c r="G675" i="69" s="1"/>
  <c r="G676" i="69" s="1"/>
  <c r="G677" i="69" s="1"/>
  <c r="G678" i="69" s="1"/>
  <c r="G679" i="69" s="1"/>
  <c r="G680" i="69" s="1"/>
  <c r="G681" i="69" s="1"/>
  <c r="G682" i="69" s="1"/>
  <c r="G683" i="69" s="1"/>
  <c r="G684" i="69" s="1"/>
  <c r="G685" i="69" s="1"/>
  <c r="G686" i="69" s="1"/>
  <c r="G687" i="69" s="1"/>
  <c r="G688" i="69" s="1"/>
  <c r="G603" i="64"/>
  <c r="G604" i="64" s="1"/>
  <c r="G605" i="64" s="1"/>
  <c r="G606" i="64" s="1"/>
  <c r="G607" i="64" s="1"/>
  <c r="G608" i="64" s="1"/>
  <c r="G609" i="64" s="1"/>
  <c r="G610" i="64" s="1"/>
  <c r="G611" i="64" s="1"/>
  <c r="G785" i="20"/>
  <c r="G462" i="75"/>
  <c r="G463" i="75" s="1"/>
  <c r="G464" i="75" s="1"/>
  <c r="G460" i="90"/>
  <c r="G461" i="90" s="1"/>
  <c r="G462" i="90" s="1"/>
  <c r="G463" i="90" s="1"/>
  <c r="G464" i="90" s="1"/>
  <c r="G465" i="90" s="1"/>
  <c r="G466" i="90" s="1"/>
  <c r="G467" i="90" s="1"/>
  <c r="G468" i="90" s="1"/>
  <c r="G469" i="90" s="1"/>
  <c r="G470" i="90" s="1"/>
  <c r="G471" i="90" s="1"/>
  <c r="G472" i="90" s="1"/>
  <c r="G473" i="90" s="1"/>
  <c r="G474" i="90" s="1"/>
  <c r="G540" i="31"/>
  <c r="G541" i="31" s="1"/>
  <c r="G542" i="31" s="1"/>
  <c r="G543" i="31" s="1"/>
  <c r="G544" i="31" s="1"/>
  <c r="G545" i="31" s="1"/>
  <c r="G546" i="31" s="1"/>
  <c r="G547" i="31" s="1"/>
  <c r="G548" i="31" s="1"/>
  <c r="G549" i="31" s="1"/>
  <c r="G550" i="31" s="1"/>
  <c r="G551" i="31" s="1"/>
  <c r="G552" i="31" s="1"/>
  <c r="G553" i="31" s="1"/>
  <c r="G554" i="31" s="1"/>
  <c r="G555" i="31" s="1"/>
  <c r="G556" i="31" s="1"/>
  <c r="G557" i="31" s="1"/>
  <c r="G558" i="31" s="1"/>
  <c r="G559" i="31" s="1"/>
  <c r="G560" i="31" s="1"/>
  <c r="G561" i="31" s="1"/>
  <c r="G562" i="31" s="1"/>
  <c r="G563" i="31" s="1"/>
  <c r="G564" i="31" s="1"/>
  <c r="G489" i="59"/>
  <c r="G490" i="59" s="1"/>
  <c r="G491" i="59" s="1"/>
  <c r="G492" i="59" s="1"/>
  <c r="G493" i="59" s="1"/>
  <c r="G494" i="59" s="1"/>
  <c r="G495" i="59" s="1"/>
  <c r="G419" i="66"/>
  <c r="G420" i="66" s="1"/>
  <c r="G421" i="66" s="1"/>
  <c r="G422" i="66" s="1"/>
  <c r="G423" i="66" s="1"/>
  <c r="G424" i="66" s="1"/>
  <c r="G425" i="66" s="1"/>
  <c r="G426" i="66" s="1"/>
  <c r="G427" i="66" s="1"/>
  <c r="G428" i="66" s="1"/>
  <c r="G429" i="66" s="1"/>
  <c r="G430" i="66" s="1"/>
  <c r="G398" i="46"/>
  <c r="G399" i="46" s="1"/>
  <c r="G400" i="46" s="1"/>
  <c r="G401" i="46" s="1"/>
  <c r="G402" i="46" s="1"/>
  <c r="G403" i="46" s="1"/>
  <c r="G404" i="46" s="1"/>
  <c r="G405" i="46" s="1"/>
  <c r="G406" i="46" s="1"/>
  <c r="G407" i="46" s="1"/>
  <c r="G408" i="46" s="1"/>
  <c r="G409" i="46" s="1"/>
  <c r="G410" i="46" s="1"/>
  <c r="G411" i="46" s="1"/>
  <c r="G412" i="46" s="1"/>
  <c r="G416" i="40"/>
  <c r="G417" i="40" s="1"/>
  <c r="G418" i="40" s="1"/>
  <c r="G419" i="40" s="1"/>
  <c r="G420" i="40" s="1"/>
  <c r="G421" i="40" s="1"/>
  <c r="G422" i="40" s="1"/>
  <c r="G423" i="40" s="1"/>
  <c r="G424" i="40" s="1"/>
  <c r="G425" i="40" s="1"/>
  <c r="G426" i="40" s="1"/>
  <c r="G427" i="40" s="1"/>
  <c r="G428" i="40" s="1"/>
  <c r="G429" i="40" s="1"/>
  <c r="G430" i="40" s="1"/>
  <c r="G431" i="40" s="1"/>
  <c r="G432" i="40" s="1"/>
  <c r="G433" i="40" s="1"/>
  <c r="G434" i="40" s="1"/>
  <c r="G435" i="40" s="1"/>
  <c r="G436" i="40" s="1"/>
  <c r="G437" i="40" s="1"/>
  <c r="G438" i="40" s="1"/>
  <c r="G439" i="40" s="1"/>
  <c r="G440" i="40" s="1"/>
  <c r="G441" i="40" s="1"/>
  <c r="G442" i="40" s="1"/>
  <c r="G396" i="19"/>
  <c r="G397" i="19" s="1"/>
  <c r="G398" i="19" s="1"/>
  <c r="G399" i="19" s="1"/>
  <c r="G400" i="19" s="1"/>
  <c r="G332" i="43"/>
  <c r="G333" i="43" s="1"/>
  <c r="G334" i="43" s="1"/>
  <c r="G335" i="43" s="1"/>
  <c r="G336" i="43" s="1"/>
  <c r="G337" i="43" s="1"/>
  <c r="G338" i="43" s="1"/>
  <c r="G339" i="43" s="1"/>
  <c r="G340" i="43" s="1"/>
  <c r="G341" i="43" s="1"/>
  <c r="G342" i="43" s="1"/>
  <c r="G343" i="43" s="1"/>
  <c r="G344" i="43" s="1"/>
  <c r="G345" i="43" s="1"/>
  <c r="G320" i="27"/>
  <c r="G321" i="27" s="1"/>
  <c r="G322" i="27" s="1"/>
  <c r="G323" i="27" s="1"/>
  <c r="G324" i="27" s="1"/>
  <c r="G325" i="27" s="1"/>
  <c r="G302" i="26"/>
  <c r="G303" i="26" s="1"/>
  <c r="G304" i="26" s="1"/>
  <c r="G313" i="55"/>
  <c r="G314" i="55" s="1"/>
  <c r="G315" i="55" s="1"/>
  <c r="G316" i="55" s="1"/>
  <c r="G317" i="55" s="1"/>
  <c r="G318" i="55" s="1"/>
  <c r="G319" i="55" s="1"/>
  <c r="G320" i="55" s="1"/>
  <c r="G321" i="55" s="1"/>
  <c r="G313" i="42"/>
  <c r="G314" i="42" s="1"/>
  <c r="G315" i="42" s="1"/>
  <c r="G316" i="42" s="1"/>
  <c r="G317" i="42" s="1"/>
  <c r="G261" i="21"/>
  <c r="G262" i="21" s="1"/>
  <c r="G263" i="21" s="1"/>
  <c r="G264" i="21" s="1"/>
  <c r="G265" i="21" s="1"/>
  <c r="G266" i="21" s="1"/>
  <c r="G267" i="21" s="1"/>
  <c r="G268" i="21" s="1"/>
  <c r="G269" i="21" s="1"/>
  <c r="G270" i="21" s="1"/>
  <c r="G271" i="21" s="1"/>
  <c r="G284" i="34"/>
  <c r="G285" i="34" s="1"/>
  <c r="G286" i="34" s="1"/>
  <c r="G287" i="34" s="1"/>
  <c r="G288" i="34" s="1"/>
  <c r="G289" i="34" s="1"/>
  <c r="G290" i="34" s="1"/>
  <c r="G291" i="34" s="1"/>
  <c r="G292" i="34" s="1"/>
  <c r="G293" i="34" s="1"/>
  <c r="G294" i="34" s="1"/>
  <c r="G321" i="48"/>
  <c r="G322" i="48" s="1"/>
  <c r="G323" i="48" s="1"/>
  <c r="G324" i="48" s="1"/>
  <c r="G325" i="48" s="1"/>
  <c r="G326" i="48" s="1"/>
  <c r="G327" i="48" s="1"/>
  <c r="G328" i="48" s="1"/>
  <c r="G329" i="48" s="1"/>
  <c r="G330" i="48" s="1"/>
  <c r="G331" i="48" s="1"/>
  <c r="G332" i="48" s="1"/>
  <c r="G333" i="48" s="1"/>
  <c r="G334" i="48" s="1"/>
  <c r="G335" i="48" s="1"/>
  <c r="G336" i="48" s="1"/>
  <c r="G337" i="48" s="1"/>
  <c r="G338" i="48" s="1"/>
  <c r="G339" i="48" s="1"/>
  <c r="G340" i="48" s="1"/>
  <c r="G341" i="48" s="1"/>
  <c r="G342" i="48" s="1"/>
  <c r="G343" i="48" s="1"/>
  <c r="G344" i="48" s="1"/>
  <c r="G345" i="48" s="1"/>
  <c r="G260" i="44"/>
  <c r="G261" i="44" s="1"/>
  <c r="G262" i="44" s="1"/>
  <c r="G263" i="44" s="1"/>
  <c r="G264" i="44" s="1"/>
  <c r="G265" i="44" s="1"/>
  <c r="G266" i="44" s="1"/>
  <c r="G267" i="44" s="1"/>
  <c r="G268" i="44" s="1"/>
  <c r="G269" i="44" s="1"/>
  <c r="G208" i="37"/>
  <c r="G209" i="37" s="1"/>
  <c r="G210" i="37" s="1"/>
  <c r="G211" i="37" s="1"/>
  <c r="G212" i="37" s="1"/>
  <c r="G213" i="37" s="1"/>
  <c r="G197" i="25"/>
  <c r="G198" i="25" s="1"/>
  <c r="G199" i="25" s="1"/>
  <c r="G200" i="25" s="1"/>
  <c r="G292" i="41"/>
  <c r="G293" i="41" s="1"/>
  <c r="G294" i="41" s="1"/>
  <c r="G295" i="41" s="1"/>
  <c r="G296" i="41" s="1"/>
  <c r="G297" i="41" s="1"/>
  <c r="G298" i="41" s="1"/>
  <c r="G299" i="41" s="1"/>
  <c r="G300" i="41" s="1"/>
  <c r="G301" i="41" s="1"/>
  <c r="G302" i="41" s="1"/>
  <c r="G303" i="41" s="1"/>
  <c r="G304" i="41" s="1"/>
  <c r="G305" i="41" s="1"/>
  <c r="G306" i="41" s="1"/>
  <c r="G307" i="41" s="1"/>
  <c r="G308" i="41" s="1"/>
  <c r="G309" i="41" s="1"/>
  <c r="G310" i="41" s="1"/>
  <c r="G311" i="41" s="1"/>
  <c r="G312" i="41" s="1"/>
  <c r="G313" i="41" s="1"/>
  <c r="G314" i="41" s="1"/>
  <c r="G315" i="41" s="1"/>
  <c r="G316" i="41" s="1"/>
  <c r="G317" i="41" s="1"/>
  <c r="G689" i="69" l="1"/>
  <c r="G690" i="69" s="1"/>
  <c r="G691" i="69" s="1"/>
  <c r="G692" i="69" s="1"/>
  <c r="G693" i="69" s="1"/>
  <c r="G694" i="69" s="1"/>
  <c r="G695" i="69" s="1"/>
  <c r="G612" i="64"/>
  <c r="G613" i="64" s="1"/>
  <c r="G614" i="64" s="1"/>
  <c r="G615" i="64" s="1"/>
  <c r="G616" i="64" s="1"/>
  <c r="G617" i="64" s="1"/>
  <c r="G618" i="64" s="1"/>
  <c r="G619" i="64" s="1"/>
  <c r="G620" i="64" s="1"/>
  <c r="G621" i="64" s="1"/>
  <c r="G622" i="64" s="1"/>
  <c r="G623" i="64" s="1"/>
  <c r="G624" i="64" s="1"/>
  <c r="G625" i="64" s="1"/>
  <c r="G626" i="64" s="1"/>
  <c r="G465" i="75"/>
  <c r="G466" i="75" s="1"/>
  <c r="G467" i="75" s="1"/>
  <c r="G468" i="75" s="1"/>
  <c r="G469" i="75" s="1"/>
  <c r="G470" i="75" s="1"/>
  <c r="G471" i="75" s="1"/>
  <c r="G475" i="90"/>
  <c r="G476" i="90" s="1"/>
  <c r="G477" i="90" s="1"/>
  <c r="G478" i="90" s="1"/>
  <c r="G479" i="90" s="1"/>
  <c r="G480" i="90" s="1"/>
  <c r="G786" i="20"/>
  <c r="G787" i="20" s="1"/>
  <c r="G788" i="20" s="1"/>
  <c r="G789" i="20" s="1"/>
  <c r="G790" i="20" s="1"/>
  <c r="G791" i="20" s="1"/>
  <c r="G792" i="20" s="1"/>
  <c r="G793" i="20" s="1"/>
  <c r="G794" i="20" s="1"/>
  <c r="G795" i="20" s="1"/>
  <c r="G796" i="20" s="1"/>
  <c r="G797" i="20" s="1"/>
  <c r="G798" i="20" s="1"/>
  <c r="G799" i="20" s="1"/>
  <c r="G800" i="20" s="1"/>
  <c r="G801" i="20" s="1"/>
  <c r="G565" i="31"/>
  <c r="G566" i="31" s="1"/>
  <c r="G567" i="31" s="1"/>
  <c r="G568" i="31" s="1"/>
  <c r="G569" i="31" s="1"/>
  <c r="G570" i="31" s="1"/>
  <c r="G571" i="31" s="1"/>
  <c r="G572" i="31" s="1"/>
  <c r="G573" i="31" s="1"/>
  <c r="G574" i="31" s="1"/>
  <c r="G575" i="31" s="1"/>
  <c r="G576" i="31" s="1"/>
  <c r="G577" i="31" s="1"/>
  <c r="G578" i="31" s="1"/>
  <c r="G579" i="31" s="1"/>
  <c r="G580" i="31" s="1"/>
  <c r="G581" i="31" s="1"/>
  <c r="G582" i="31" s="1"/>
  <c r="G583" i="31" s="1"/>
  <c r="G584" i="31" s="1"/>
  <c r="G585" i="31" s="1"/>
  <c r="G586" i="31" s="1"/>
  <c r="G587" i="31" s="1"/>
  <c r="G588" i="31" s="1"/>
  <c r="G589" i="31" s="1"/>
  <c r="G590" i="31" s="1"/>
  <c r="G497" i="61"/>
  <c r="G496" i="59"/>
  <c r="G497" i="59" s="1"/>
  <c r="G431" i="66"/>
  <c r="G432" i="66" s="1"/>
  <c r="G413" i="46"/>
  <c r="G414" i="46" s="1"/>
  <c r="G415" i="46" s="1"/>
  <c r="G416" i="46" s="1"/>
  <c r="G417" i="46" s="1"/>
  <c r="G401" i="19"/>
  <c r="G346" i="43"/>
  <c r="G347" i="43" s="1"/>
  <c r="G348" i="43" s="1"/>
  <c r="G349" i="43" s="1"/>
  <c r="G350" i="43" s="1"/>
  <c r="G351" i="43" s="1"/>
  <c r="G352" i="43" s="1"/>
  <c r="G353" i="43" s="1"/>
  <c r="G354" i="43" s="1"/>
  <c r="G355" i="43" s="1"/>
  <c r="G356" i="43" s="1"/>
  <c r="G270" i="44"/>
  <c r="G271" i="44" s="1"/>
  <c r="G272" i="44" s="1"/>
  <c r="G273" i="44" s="1"/>
  <c r="G274" i="44" s="1"/>
  <c r="G275" i="44" s="1"/>
  <c r="G276" i="44" s="1"/>
  <c r="G277" i="44" s="1"/>
  <c r="G278" i="44" s="1"/>
  <c r="G279" i="44" s="1"/>
  <c r="G280" i="44" s="1"/>
  <c r="G281" i="44" s="1"/>
  <c r="G282" i="44" s="1"/>
  <c r="G283" i="44" s="1"/>
  <c r="G284" i="44" s="1"/>
  <c r="G285" i="44" s="1"/>
  <c r="G286" i="44" s="1"/>
  <c r="G287" i="44" s="1"/>
  <c r="G288" i="44" s="1"/>
  <c r="G289" i="44" s="1"/>
  <c r="G290" i="44" s="1"/>
  <c r="G291" i="44" s="1"/>
  <c r="G292" i="44" s="1"/>
  <c r="G293" i="44" s="1"/>
  <c r="G294" i="44" s="1"/>
  <c r="G295" i="44" s="1"/>
  <c r="G326" i="27"/>
  <c r="G327" i="27" s="1"/>
  <c r="G328" i="27" s="1"/>
  <c r="G329" i="27" s="1"/>
  <c r="G330" i="27" s="1"/>
  <c r="G331" i="27" s="1"/>
  <c r="G332" i="27" s="1"/>
  <c r="G333" i="27" s="1"/>
  <c r="G334" i="27" s="1"/>
  <c r="G305" i="26"/>
  <c r="G306" i="26" s="1"/>
  <c r="G307" i="26" s="1"/>
  <c r="G308" i="26" s="1"/>
  <c r="G309" i="26" s="1"/>
  <c r="G310" i="26" s="1"/>
  <c r="G311" i="26" s="1"/>
  <c r="G312" i="26" s="1"/>
  <c r="G313" i="26" s="1"/>
  <c r="G322" i="55"/>
  <c r="G323" i="55" s="1"/>
  <c r="G324" i="55" s="1"/>
  <c r="G318" i="42"/>
  <c r="G319" i="42" s="1"/>
  <c r="G320" i="42" s="1"/>
  <c r="G321" i="42" s="1"/>
  <c r="G272" i="21"/>
  <c r="G273" i="21" s="1"/>
  <c r="G274" i="21" s="1"/>
  <c r="G275" i="21" s="1"/>
  <c r="G276" i="21" s="1"/>
  <c r="G277" i="21" s="1"/>
  <c r="G278" i="21" s="1"/>
  <c r="G279" i="21" s="1"/>
  <c r="G280" i="21" s="1"/>
  <c r="G281" i="21" s="1"/>
  <c r="G282" i="21" s="1"/>
  <c r="G283" i="21" s="1"/>
  <c r="G284" i="21" s="1"/>
  <c r="G285" i="21" s="1"/>
  <c r="G286" i="21" s="1"/>
  <c r="G287" i="21" s="1"/>
  <c r="G288" i="21" s="1"/>
  <c r="G289" i="21" s="1"/>
  <c r="G290" i="21" s="1"/>
  <c r="G291" i="21" s="1"/>
  <c r="G292" i="21" s="1"/>
  <c r="G293" i="21" s="1"/>
  <c r="G294" i="21" s="1"/>
  <c r="G295" i="21" s="1"/>
  <c r="G296" i="21" s="1"/>
  <c r="G297" i="21" s="1"/>
  <c r="G298" i="21" s="1"/>
  <c r="G299" i="21" s="1"/>
  <c r="G300" i="21" s="1"/>
  <c r="G301" i="21" s="1"/>
  <c r="G346" i="48"/>
  <c r="G347" i="48" s="1"/>
  <c r="G348" i="48" s="1"/>
  <c r="G349" i="48" s="1"/>
  <c r="G350" i="48" s="1"/>
  <c r="G295" i="34"/>
  <c r="G296" i="34" s="1"/>
  <c r="G297" i="34" s="1"/>
  <c r="G298" i="34" s="1"/>
  <c r="G299" i="34" s="1"/>
  <c r="G214" i="37"/>
  <c r="G215" i="37" s="1"/>
  <c r="G216" i="37" s="1"/>
  <c r="G217" i="37" s="1"/>
  <c r="G218" i="37" s="1"/>
  <c r="G219" i="37" s="1"/>
  <c r="G220" i="37" s="1"/>
  <c r="G201" i="25"/>
  <c r="G202" i="25" s="1"/>
  <c r="G203" i="25" s="1"/>
  <c r="G204" i="25" s="1"/>
  <c r="G205" i="25" s="1"/>
  <c r="G206" i="25" s="1"/>
  <c r="G207" i="25" s="1"/>
  <c r="G208" i="25" s="1"/>
  <c r="G209" i="25" s="1"/>
  <c r="G210" i="25" s="1"/>
  <c r="G211" i="25" s="1"/>
  <c r="G212" i="25" s="1"/>
  <c r="G213" i="25" s="1"/>
  <c r="G214" i="25" s="1"/>
  <c r="G215" i="25" s="1"/>
  <c r="G216" i="25" s="1"/>
  <c r="G217" i="25" s="1"/>
  <c r="G218" i="25" s="1"/>
  <c r="G219" i="25" s="1"/>
  <c r="G220" i="25" s="1"/>
  <c r="G221" i="25" s="1"/>
  <c r="G222" i="25" s="1"/>
  <c r="G223" i="25" s="1"/>
  <c r="G224" i="25" s="1"/>
  <c r="G225" i="25" s="1"/>
  <c r="G226" i="25" s="1"/>
  <c r="G227" i="25" s="1"/>
  <c r="G228" i="25" s="1"/>
  <c r="G229" i="25" s="1"/>
  <c r="G230" i="25" s="1"/>
  <c r="G231" i="25" s="1"/>
  <c r="G232" i="25" s="1"/>
  <c r="G233" i="25" s="1"/>
  <c r="G234" i="25" s="1"/>
  <c r="G235" i="25" s="1"/>
  <c r="G236" i="25" s="1"/>
  <c r="G237" i="25" s="1"/>
  <c r="G238" i="25" s="1"/>
  <c r="G239" i="25" s="1"/>
  <c r="G240" i="25" s="1"/>
  <c r="G241" i="25" s="1"/>
  <c r="G242" i="25" s="1"/>
  <c r="G243" i="25" s="1"/>
  <c r="G244" i="25" s="1"/>
  <c r="G245" i="25" s="1"/>
  <c r="G246" i="25" s="1"/>
  <c r="G247" i="25" s="1"/>
  <c r="G248" i="25" s="1"/>
  <c r="G249" i="25" s="1"/>
  <c r="G250" i="25" s="1"/>
  <c r="G251" i="25" s="1"/>
  <c r="G252" i="25" s="1"/>
  <c r="G253" i="25" s="1"/>
  <c r="G254" i="25" s="1"/>
  <c r="G255" i="25" s="1"/>
  <c r="G256" i="25" s="1"/>
  <c r="G257" i="25" s="1"/>
  <c r="G258" i="25" s="1"/>
  <c r="G259" i="25" s="1"/>
  <c r="G260" i="25" s="1"/>
  <c r="G261" i="25" s="1"/>
  <c r="G262" i="25" s="1"/>
  <c r="G318" i="41"/>
  <c r="G319" i="41" s="1"/>
  <c r="G320" i="41" s="1"/>
  <c r="G696" i="69" l="1"/>
  <c r="G697" i="69" s="1"/>
  <c r="G698" i="69" s="1"/>
  <c r="G699" i="69" s="1"/>
  <c r="G700" i="69" s="1"/>
  <c r="G701" i="69" s="1"/>
  <c r="G702" i="69" s="1"/>
  <c r="G703" i="69" s="1"/>
  <c r="G627" i="64"/>
  <c r="G628" i="64" s="1"/>
  <c r="G629" i="64" s="1"/>
  <c r="G630" i="64" s="1"/>
  <c r="G631" i="64" s="1"/>
  <c r="G632" i="64" s="1"/>
  <c r="G802" i="20"/>
  <c r="G803" i="20" s="1"/>
  <c r="G804" i="20" s="1"/>
  <c r="G805" i="20" s="1"/>
  <c r="G806" i="20" s="1"/>
  <c r="G807" i="20" s="1"/>
  <c r="G808" i="20" s="1"/>
  <c r="G472" i="75"/>
  <c r="G473" i="75" s="1"/>
  <c r="G474" i="75" s="1"/>
  <c r="G475" i="75" s="1"/>
  <c r="G476" i="75" s="1"/>
  <c r="G477" i="75" s="1"/>
  <c r="G478" i="75" s="1"/>
  <c r="G479" i="75" s="1"/>
  <c r="G480" i="75" s="1"/>
  <c r="G481" i="75" s="1"/>
  <c r="G482" i="75" s="1"/>
  <c r="G483" i="75" s="1"/>
  <c r="G484" i="75" s="1"/>
  <c r="G481" i="90"/>
  <c r="G482" i="90" s="1"/>
  <c r="G483" i="90" s="1"/>
  <c r="G484" i="90" s="1"/>
  <c r="G485" i="90" s="1"/>
  <c r="G486" i="90" s="1"/>
  <c r="G487" i="90" s="1"/>
  <c r="G488" i="90" s="1"/>
  <c r="G489" i="90" s="1"/>
  <c r="G490" i="90" s="1"/>
  <c r="G491" i="90" s="1"/>
  <c r="G492" i="90" s="1"/>
  <c r="G493" i="90" s="1"/>
  <c r="G494" i="90" s="1"/>
  <c r="G495" i="90" s="1"/>
  <c r="G591" i="31"/>
  <c r="G592" i="31" s="1"/>
  <c r="G593" i="31" s="1"/>
  <c r="G594" i="31" s="1"/>
  <c r="G498" i="61"/>
  <c r="G499" i="61" s="1"/>
  <c r="G500" i="61" s="1"/>
  <c r="G498" i="59"/>
  <c r="G499" i="59" s="1"/>
  <c r="G500" i="59" s="1"/>
  <c r="G501" i="59" s="1"/>
  <c r="G502" i="59" s="1"/>
  <c r="G503" i="59" s="1"/>
  <c r="G504" i="59" s="1"/>
  <c r="G505" i="59" s="1"/>
  <c r="G506" i="59" s="1"/>
  <c r="G507" i="59" s="1"/>
  <c r="G508" i="59" s="1"/>
  <c r="G509" i="59" s="1"/>
  <c r="G510" i="59" s="1"/>
  <c r="G511" i="59" s="1"/>
  <c r="G418" i="46"/>
  <c r="G419" i="46" s="1"/>
  <c r="G420" i="46" s="1"/>
  <c r="G421" i="46" s="1"/>
  <c r="G422" i="46" s="1"/>
  <c r="G423" i="46" s="1"/>
  <c r="G424" i="46" s="1"/>
  <c r="G425" i="46" s="1"/>
  <c r="G426" i="46" s="1"/>
  <c r="G427" i="46" s="1"/>
  <c r="G428" i="46" s="1"/>
  <c r="G433" i="66"/>
  <c r="G434" i="66" s="1"/>
  <c r="G443" i="40"/>
  <c r="G444" i="40" s="1"/>
  <c r="G445" i="40" s="1"/>
  <c r="G446" i="40" s="1"/>
  <c r="G447" i="40" s="1"/>
  <c r="G448" i="40" s="1"/>
  <c r="G449" i="40" s="1"/>
  <c r="G450" i="40" s="1"/>
  <c r="G451" i="40" s="1"/>
  <c r="G452" i="40" s="1"/>
  <c r="G453" i="40" s="1"/>
  <c r="G454" i="40" s="1"/>
  <c r="G455" i="40" s="1"/>
  <c r="G456" i="40" s="1"/>
  <c r="G457" i="40" s="1"/>
  <c r="G458" i="40" s="1"/>
  <c r="G459" i="40" s="1"/>
  <c r="G460" i="40" s="1"/>
  <c r="G461" i="40" s="1"/>
  <c r="G462" i="40" s="1"/>
  <c r="G463" i="40" s="1"/>
  <c r="G464" i="40" s="1"/>
  <c r="G465" i="40" s="1"/>
  <c r="G466" i="40" s="1"/>
  <c r="G467" i="40" s="1"/>
  <c r="G468" i="40" s="1"/>
  <c r="G469" i="40" s="1"/>
  <c r="G470" i="40" s="1"/>
  <c r="G471" i="40" s="1"/>
  <c r="G472" i="40" s="1"/>
  <c r="G473" i="40" s="1"/>
  <c r="G474" i="40" s="1"/>
  <c r="G475" i="40" s="1"/>
  <c r="G476" i="40" s="1"/>
  <c r="G477" i="40" s="1"/>
  <c r="G478" i="40" s="1"/>
  <c r="G479" i="40" s="1"/>
  <c r="G480" i="40" s="1"/>
  <c r="G481" i="40" s="1"/>
  <c r="G482" i="40" s="1"/>
  <c r="G483" i="40" s="1"/>
  <c r="G484" i="40" s="1"/>
  <c r="G485" i="40" s="1"/>
  <c r="G486" i="40" s="1"/>
  <c r="G487" i="40" s="1"/>
  <c r="G488" i="40" s="1"/>
  <c r="G489" i="40" s="1"/>
  <c r="G490" i="40" s="1"/>
  <c r="G491" i="40" s="1"/>
  <c r="G492" i="40" s="1"/>
  <c r="G493" i="40" s="1"/>
  <c r="G494" i="40" s="1"/>
  <c r="G495" i="40" s="1"/>
  <c r="G496" i="40" s="1"/>
  <c r="G402" i="19"/>
  <c r="G403" i="19" s="1"/>
  <c r="G357" i="43"/>
  <c r="G358" i="43" s="1"/>
  <c r="G359" i="43" s="1"/>
  <c r="G360" i="43" s="1"/>
  <c r="G361" i="43" s="1"/>
  <c r="G362" i="43" s="1"/>
  <c r="G314" i="26"/>
  <c r="G315" i="26" s="1"/>
  <c r="G316" i="26" s="1"/>
  <c r="G317" i="26" s="1"/>
  <c r="G318" i="26" s="1"/>
  <c r="G296" i="44"/>
  <c r="G297" i="44" s="1"/>
  <c r="G298" i="44" s="1"/>
  <c r="G299" i="44" s="1"/>
  <c r="G300" i="44" s="1"/>
  <c r="G301" i="44" s="1"/>
  <c r="G302" i="44" s="1"/>
  <c r="G303" i="44" s="1"/>
  <c r="G304" i="44" s="1"/>
  <c r="G335" i="27"/>
  <c r="G336" i="27" s="1"/>
  <c r="G337" i="27" s="1"/>
  <c r="G338" i="27" s="1"/>
  <c r="G339" i="27" s="1"/>
  <c r="G340" i="27" s="1"/>
  <c r="G341" i="27" s="1"/>
  <c r="G342" i="27" s="1"/>
  <c r="G343" i="27" s="1"/>
  <c r="G344" i="27" s="1"/>
  <c r="G345" i="27" s="1"/>
  <c r="G346" i="27" s="1"/>
  <c r="G347" i="27" s="1"/>
  <c r="G348" i="27" s="1"/>
  <c r="G349" i="27" s="1"/>
  <c r="G350" i="27" s="1"/>
  <c r="G351" i="27" s="1"/>
  <c r="G352" i="27" s="1"/>
  <c r="G353" i="27" s="1"/>
  <c r="G354" i="27" s="1"/>
  <c r="G355" i="27" s="1"/>
  <c r="G356" i="27" s="1"/>
  <c r="G357" i="27" s="1"/>
  <c r="G358" i="27" s="1"/>
  <c r="G359" i="27" s="1"/>
  <c r="G360" i="27" s="1"/>
  <c r="G322" i="42"/>
  <c r="G323" i="42" s="1"/>
  <c r="G324" i="42" s="1"/>
  <c r="G325" i="42" s="1"/>
  <c r="G326" i="42" s="1"/>
  <c r="G327" i="42" s="1"/>
  <c r="G328" i="42" s="1"/>
  <c r="G329" i="42" s="1"/>
  <c r="G330" i="42" s="1"/>
  <c r="G331" i="42" s="1"/>
  <c r="G332" i="42" s="1"/>
  <c r="G333" i="42" s="1"/>
  <c r="G334" i="42" s="1"/>
  <c r="G335" i="42" s="1"/>
  <c r="G351" i="48"/>
  <c r="G352" i="48" s="1"/>
  <c r="G353" i="48" s="1"/>
  <c r="G354" i="48" s="1"/>
  <c r="G355" i="48" s="1"/>
  <c r="G356" i="48" s="1"/>
  <c r="G357" i="48" s="1"/>
  <c r="G358" i="48" s="1"/>
  <c r="G359" i="48" s="1"/>
  <c r="G360" i="48" s="1"/>
  <c r="G361" i="48" s="1"/>
  <c r="G362" i="48" s="1"/>
  <c r="G363" i="48" s="1"/>
  <c r="G364" i="48" s="1"/>
  <c r="G365" i="48" s="1"/>
  <c r="G366" i="48" s="1"/>
  <c r="G325" i="55"/>
  <c r="G326" i="55" s="1"/>
  <c r="G327" i="55" s="1"/>
  <c r="G328" i="55" s="1"/>
  <c r="G329" i="55" s="1"/>
  <c r="G330" i="55" s="1"/>
  <c r="G331" i="55" s="1"/>
  <c r="G332" i="55" s="1"/>
  <c r="G333" i="55" s="1"/>
  <c r="G334" i="55" s="1"/>
  <c r="G335" i="55" s="1"/>
  <c r="G302" i="21"/>
  <c r="G303" i="21" s="1"/>
  <c r="G304" i="21" s="1"/>
  <c r="G305" i="21" s="1"/>
  <c r="G306" i="21" s="1"/>
  <c r="G307" i="21" s="1"/>
  <c r="G308" i="21" s="1"/>
  <c r="G309" i="21" s="1"/>
  <c r="G310" i="21" s="1"/>
  <c r="G311" i="21" s="1"/>
  <c r="G312" i="21" s="1"/>
  <c r="G313" i="21" s="1"/>
  <c r="G314" i="21" s="1"/>
  <c r="G315" i="21" s="1"/>
  <c r="G316" i="21" s="1"/>
  <c r="G317" i="21" s="1"/>
  <c r="G318" i="21" s="1"/>
  <c r="G319" i="21" s="1"/>
  <c r="G320" i="21" s="1"/>
  <c r="G321" i="21" s="1"/>
  <c r="G322" i="21" s="1"/>
  <c r="G323" i="21" s="1"/>
  <c r="G324" i="21" s="1"/>
  <c r="G325" i="21" s="1"/>
  <c r="G326" i="21" s="1"/>
  <c r="G327" i="21" s="1"/>
  <c r="G328" i="21" s="1"/>
  <c r="G329" i="21" s="1"/>
  <c r="G330" i="21" s="1"/>
  <c r="G331" i="21" s="1"/>
  <c r="G332" i="21" s="1"/>
  <c r="G333" i="21" s="1"/>
  <c r="G334" i="21" s="1"/>
  <c r="G335" i="21" s="1"/>
  <c r="G336" i="21" s="1"/>
  <c r="G337" i="21" s="1"/>
  <c r="G338" i="21" s="1"/>
  <c r="G339" i="21" s="1"/>
  <c r="G340" i="21" s="1"/>
  <c r="G341" i="21" s="1"/>
  <c r="G342" i="21" s="1"/>
  <c r="G343" i="21" s="1"/>
  <c r="G344" i="21" s="1"/>
  <c r="G345" i="21" s="1"/>
  <c r="G346" i="21" s="1"/>
  <c r="G347" i="21" s="1"/>
  <c r="G348" i="21" s="1"/>
  <c r="G349" i="21" s="1"/>
  <c r="G350" i="21" s="1"/>
  <c r="G351" i="21" s="1"/>
  <c r="G352" i="21" s="1"/>
  <c r="G353" i="21" s="1"/>
  <c r="G354" i="21" s="1"/>
  <c r="G355" i="21" s="1"/>
  <c r="G356" i="21" s="1"/>
  <c r="G357" i="21" s="1"/>
  <c r="G358" i="21" s="1"/>
  <c r="G359" i="21" s="1"/>
  <c r="G360" i="21" s="1"/>
  <c r="G361" i="21" s="1"/>
  <c r="G362" i="21" s="1"/>
  <c r="G363" i="21" s="1"/>
  <c r="G364" i="21" s="1"/>
  <c r="G365" i="21" s="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300" i="34"/>
  <c r="G301" i="34" s="1"/>
  <c r="G302" i="34" s="1"/>
  <c r="G303" i="34" s="1"/>
  <c r="G304" i="34" s="1"/>
  <c r="G305" i="34" s="1"/>
  <c r="G306" i="34" s="1"/>
  <c r="G263" i="25"/>
  <c r="G264" i="25" s="1"/>
  <c r="G265" i="25" s="1"/>
  <c r="G266" i="25" s="1"/>
  <c r="G267" i="25" s="1"/>
  <c r="G268" i="25" s="1"/>
  <c r="G269" i="25" s="1"/>
  <c r="G270" i="25" s="1"/>
  <c r="G271" i="25" s="1"/>
  <c r="G272" i="25" s="1"/>
  <c r="G321" i="41"/>
  <c r="G322" i="41" s="1"/>
  <c r="G323" i="41" s="1"/>
  <c r="G324" i="41" s="1"/>
  <c r="G325" i="41" s="1"/>
  <c r="G326" i="41" s="1"/>
  <c r="G327" i="41" s="1"/>
  <c r="G328" i="41" s="1"/>
  <c r="G329" i="41" s="1"/>
  <c r="G330" i="41" s="1"/>
  <c r="G331" i="41" s="1"/>
  <c r="G332" i="41" s="1"/>
  <c r="G333" i="41" s="1"/>
  <c r="G221" i="37"/>
  <c r="G222" i="37" s="1"/>
  <c r="G223" i="37" s="1"/>
  <c r="G224" i="37" s="1"/>
  <c r="G225" i="37" s="1"/>
  <c r="G226" i="37" s="1"/>
  <c r="G704" i="69" l="1"/>
  <c r="G705" i="69" s="1"/>
  <c r="G706" i="69" s="1"/>
  <c r="G707" i="69" s="1"/>
  <c r="G708" i="69" s="1"/>
  <c r="G709" i="69" s="1"/>
  <c r="G710" i="69" s="1"/>
  <c r="G633" i="64"/>
  <c r="G634" i="64" s="1"/>
  <c r="G635" i="64" s="1"/>
  <c r="G636" i="64" s="1"/>
  <c r="G637" i="64" s="1"/>
  <c r="G638" i="64" s="1"/>
  <c r="G639" i="64" s="1"/>
  <c r="G640" i="64" s="1"/>
  <c r="G641" i="64" s="1"/>
  <c r="G642" i="64" s="1"/>
  <c r="G643" i="64" s="1"/>
  <c r="G644" i="64" s="1"/>
  <c r="G645" i="64" s="1"/>
  <c r="G646" i="64" s="1"/>
  <c r="G647" i="64" s="1"/>
  <c r="G648" i="64" s="1"/>
  <c r="G649" i="64" s="1"/>
  <c r="G650" i="64" s="1"/>
  <c r="G651" i="64" s="1"/>
  <c r="G652" i="64" s="1"/>
  <c r="G653" i="64" s="1"/>
  <c r="G654" i="64" s="1"/>
  <c r="G655" i="64" s="1"/>
  <c r="G656" i="64" s="1"/>
  <c r="G657" i="64" s="1"/>
  <c r="G658" i="64" s="1"/>
  <c r="G659" i="64" s="1"/>
  <c r="G660" i="64" s="1"/>
  <c r="G661" i="64" s="1"/>
  <c r="G662" i="64" s="1"/>
  <c r="G663" i="64" s="1"/>
  <c r="G664" i="64" s="1"/>
  <c r="G665" i="64" s="1"/>
  <c r="G666" i="64" s="1"/>
  <c r="G667" i="64" s="1"/>
  <c r="G809" i="20"/>
  <c r="G810" i="20" s="1"/>
  <c r="G811" i="20" s="1"/>
  <c r="G812" i="20" s="1"/>
  <c r="G813" i="20" s="1"/>
  <c r="G814" i="20" s="1"/>
  <c r="G815" i="20" s="1"/>
  <c r="G816" i="20" s="1"/>
  <c r="G817" i="20" s="1"/>
  <c r="G818" i="20" s="1"/>
  <c r="G819" i="20" s="1"/>
  <c r="G820" i="20" s="1"/>
  <c r="G821" i="20" s="1"/>
  <c r="G822" i="20" s="1"/>
  <c r="G823" i="20" s="1"/>
  <c r="G496" i="90"/>
  <c r="G497" i="90" s="1"/>
  <c r="G498" i="90" s="1"/>
  <c r="G499" i="90" s="1"/>
  <c r="G500" i="90" s="1"/>
  <c r="G501" i="90" s="1"/>
  <c r="G502" i="90" s="1"/>
  <c r="G503" i="90" s="1"/>
  <c r="G504" i="90" s="1"/>
  <c r="G505" i="90" s="1"/>
  <c r="G485" i="75"/>
  <c r="G486" i="75" s="1"/>
  <c r="G487" i="75" s="1"/>
  <c r="G488" i="75" s="1"/>
  <c r="G595" i="31"/>
  <c r="G596" i="31" s="1"/>
  <c r="G597" i="31" s="1"/>
  <c r="G598" i="31" s="1"/>
  <c r="G599" i="31" s="1"/>
  <c r="G600" i="31" s="1"/>
  <c r="G501" i="61"/>
  <c r="G502" i="61" s="1"/>
  <c r="G503" i="61" s="1"/>
  <c r="G504" i="61" s="1"/>
  <c r="G505" i="61" s="1"/>
  <c r="G506" i="61" s="1"/>
  <c r="G507" i="61" s="1"/>
  <c r="G508" i="61" s="1"/>
  <c r="G509" i="61" s="1"/>
  <c r="G510" i="61" s="1"/>
  <c r="G511" i="61" s="1"/>
  <c r="G512" i="61" s="1"/>
  <c r="G513" i="61" s="1"/>
  <c r="G514" i="61" s="1"/>
  <c r="G515" i="61" s="1"/>
  <c r="G516" i="61" s="1"/>
  <c r="G517" i="61" s="1"/>
  <c r="G518" i="61" s="1"/>
  <c r="G519" i="61" s="1"/>
  <c r="G520" i="61" s="1"/>
  <c r="G521" i="61" s="1"/>
  <c r="G522" i="61" s="1"/>
  <c r="G523" i="61" s="1"/>
  <c r="G524" i="61" s="1"/>
  <c r="G525" i="61" s="1"/>
  <c r="G526" i="61" s="1"/>
  <c r="G527" i="61" s="1"/>
  <c r="G528" i="61" s="1"/>
  <c r="G529" i="61" s="1"/>
  <c r="G530" i="61" s="1"/>
  <c r="G531" i="61" s="1"/>
  <c r="G532" i="61" s="1"/>
  <c r="G533" i="61" s="1"/>
  <c r="G534" i="61" s="1"/>
  <c r="G535" i="61" s="1"/>
  <c r="G536" i="61" s="1"/>
  <c r="G537" i="61" s="1"/>
  <c r="G538" i="61" s="1"/>
  <c r="G539" i="61" s="1"/>
  <c r="G540" i="61" s="1"/>
  <c r="G541" i="61" s="1"/>
  <c r="G542" i="61" s="1"/>
  <c r="G543" i="61" s="1"/>
  <c r="G512" i="59"/>
  <c r="G513" i="59" s="1"/>
  <c r="G514" i="59" s="1"/>
  <c r="G515" i="59" s="1"/>
  <c r="G516" i="59" s="1"/>
  <c r="G517" i="59" s="1"/>
  <c r="G518" i="59" s="1"/>
  <c r="G519" i="59" s="1"/>
  <c r="G520" i="59" s="1"/>
  <c r="G521" i="59" s="1"/>
  <c r="G393" i="21"/>
  <c r="G394" i="21" s="1"/>
  <c r="G395" i="21" s="1"/>
  <c r="G396" i="21" s="1"/>
  <c r="G397" i="21" s="1"/>
  <c r="G398" i="21" s="1"/>
  <c r="G399" i="21" s="1"/>
  <c r="G400" i="21" s="1"/>
  <c r="G401" i="21" s="1"/>
  <c r="G402" i="21" s="1"/>
  <c r="G403" i="21" s="1"/>
  <c r="G404" i="21" s="1"/>
  <c r="G405" i="21" s="1"/>
  <c r="G406" i="21" s="1"/>
  <c r="G407" i="21" s="1"/>
  <c r="G408" i="21" s="1"/>
  <c r="G409" i="21" s="1"/>
  <c r="G410" i="21" s="1"/>
  <c r="G411" i="21" s="1"/>
  <c r="G412" i="21" s="1"/>
  <c r="G413" i="21" s="1"/>
  <c r="G414" i="21" s="1"/>
  <c r="G415" i="21" s="1"/>
  <c r="G416" i="21" s="1"/>
  <c r="G417" i="21" s="1"/>
  <c r="G418" i="21" s="1"/>
  <c r="G419" i="21" s="1"/>
  <c r="G420" i="21" s="1"/>
  <c r="G421" i="21" s="1"/>
  <c r="G422" i="21" s="1"/>
  <c r="G423" i="21" s="1"/>
  <c r="G424" i="21" s="1"/>
  <c r="G435" i="66"/>
  <c r="G436" i="66" s="1"/>
  <c r="G437" i="66" s="1"/>
  <c r="G438" i="66" s="1"/>
  <c r="G439" i="66" s="1"/>
  <c r="G429" i="46"/>
  <c r="G430" i="46" s="1"/>
  <c r="G431" i="46" s="1"/>
  <c r="G432" i="46" s="1"/>
  <c r="G433" i="46" s="1"/>
  <c r="G434" i="46" s="1"/>
  <c r="G435" i="46" s="1"/>
  <c r="G436" i="46" s="1"/>
  <c r="G404" i="19"/>
  <c r="G405" i="19" s="1"/>
  <c r="G406" i="19" s="1"/>
  <c r="G407" i="19" s="1"/>
  <c r="G408" i="19" s="1"/>
  <c r="G409" i="19" s="1"/>
  <c r="G410" i="19" s="1"/>
  <c r="G411" i="19" s="1"/>
  <c r="G412" i="19" s="1"/>
  <c r="G413" i="19" s="1"/>
  <c r="G414" i="19" s="1"/>
  <c r="G415" i="19" s="1"/>
  <c r="G416" i="19" s="1"/>
  <c r="G417" i="19" s="1"/>
  <c r="G418" i="19" s="1"/>
  <c r="G419" i="19" s="1"/>
  <c r="G420" i="19" s="1"/>
  <c r="G421" i="19" s="1"/>
  <c r="G422" i="19" s="1"/>
  <c r="G423" i="19" s="1"/>
  <c r="G497" i="40"/>
  <c r="G498" i="40" s="1"/>
  <c r="G499" i="40" s="1"/>
  <c r="G500" i="40" s="1"/>
  <c r="G501" i="40" s="1"/>
  <c r="G502" i="40" s="1"/>
  <c r="G503" i="40" s="1"/>
  <c r="G504" i="40" s="1"/>
  <c r="G505" i="40" s="1"/>
  <c r="G363" i="43"/>
  <c r="G364" i="43" s="1"/>
  <c r="G365" i="43" s="1"/>
  <c r="G366" i="43" s="1"/>
  <c r="G367" i="43" s="1"/>
  <c r="G368" i="43" s="1"/>
  <c r="G319" i="26"/>
  <c r="G305" i="44"/>
  <c r="G306" i="44" s="1"/>
  <c r="G307" i="44" s="1"/>
  <c r="G308" i="44" s="1"/>
  <c r="G309" i="44" s="1"/>
  <c r="G310" i="44" s="1"/>
  <c r="G311" i="44" s="1"/>
  <c r="G312" i="44" s="1"/>
  <c r="G313" i="44" s="1"/>
  <c r="G314" i="44" s="1"/>
  <c r="G315" i="44" s="1"/>
  <c r="G316" i="44" s="1"/>
  <c r="G361" i="27"/>
  <c r="G362" i="27" s="1"/>
  <c r="G336" i="42"/>
  <c r="G337" i="42" s="1"/>
  <c r="G338" i="42" s="1"/>
  <c r="G339" i="42" s="1"/>
  <c r="G340" i="42" s="1"/>
  <c r="G341" i="42" s="1"/>
  <c r="G342" i="42" s="1"/>
  <c r="G343" i="42" s="1"/>
  <c r="G344" i="42" s="1"/>
  <c r="G345" i="42" s="1"/>
  <c r="G346" i="42" s="1"/>
  <c r="G347" i="42" s="1"/>
  <c r="G348" i="42" s="1"/>
  <c r="G349" i="42" s="1"/>
  <c r="G350" i="42" s="1"/>
  <c r="G351" i="42" s="1"/>
  <c r="G352" i="42" s="1"/>
  <c r="G353" i="42" s="1"/>
  <c r="G354" i="42" s="1"/>
  <c r="G355" i="42" s="1"/>
  <c r="G356" i="42" s="1"/>
  <c r="G367" i="48"/>
  <c r="G307" i="34"/>
  <c r="G336" i="55"/>
  <c r="G337" i="55" s="1"/>
  <c r="G338" i="55" s="1"/>
  <c r="G339" i="55" s="1"/>
  <c r="G340" i="55" s="1"/>
  <c r="G341" i="55" s="1"/>
  <c r="G342" i="55" s="1"/>
  <c r="G343" i="55" s="1"/>
  <c r="G344" i="55" s="1"/>
  <c r="G345" i="55" s="1"/>
  <c r="G273" i="25"/>
  <c r="G274" i="25" s="1"/>
  <c r="G275" i="25" s="1"/>
  <c r="G276" i="25" s="1"/>
  <c r="G277" i="25" s="1"/>
  <c r="G278" i="25" s="1"/>
  <c r="G279" i="25" s="1"/>
  <c r="G334" i="41"/>
  <c r="G335" i="41" s="1"/>
  <c r="G336" i="41" s="1"/>
  <c r="G337" i="41" s="1"/>
  <c r="G227" i="37"/>
  <c r="G228" i="37" s="1"/>
  <c r="G229" i="37" s="1"/>
  <c r="G230" i="37" s="1"/>
  <c r="G231" i="37" s="1"/>
  <c r="G232" i="37" s="1"/>
  <c r="G233" i="37" s="1"/>
  <c r="G711" i="69" l="1"/>
  <c r="G712" i="69" s="1"/>
  <c r="G713" i="69" s="1"/>
  <c r="G714" i="69" s="1"/>
  <c r="G715" i="69" s="1"/>
  <c r="G716" i="69" s="1"/>
  <c r="G717" i="69" s="1"/>
  <c r="G668" i="64"/>
  <c r="G669" i="64" s="1"/>
  <c r="G670" i="64" s="1"/>
  <c r="G671" i="64" s="1"/>
  <c r="G824" i="20"/>
  <c r="G825" i="20" s="1"/>
  <c r="G826" i="20" s="1"/>
  <c r="G827" i="20" s="1"/>
  <c r="G828" i="20" s="1"/>
  <c r="G829" i="20" s="1"/>
  <c r="G830" i="20" s="1"/>
  <c r="G506" i="90"/>
  <c r="G507" i="90" s="1"/>
  <c r="G508" i="90" s="1"/>
  <c r="G509" i="90" s="1"/>
  <c r="G510" i="90" s="1"/>
  <c r="G511" i="90" s="1"/>
  <c r="G512" i="90" s="1"/>
  <c r="G513" i="90" s="1"/>
  <c r="G514" i="90" s="1"/>
  <c r="G515" i="90" s="1"/>
  <c r="G516" i="90" s="1"/>
  <c r="G517" i="90" s="1"/>
  <c r="G489" i="75"/>
  <c r="G490" i="75" s="1"/>
  <c r="G491" i="75" s="1"/>
  <c r="G492" i="75" s="1"/>
  <c r="G493" i="75" s="1"/>
  <c r="G494" i="75" s="1"/>
  <c r="G495" i="75" s="1"/>
  <c r="G496" i="75" s="1"/>
  <c r="G497" i="75" s="1"/>
  <c r="G498" i="75" s="1"/>
  <c r="G499" i="75" s="1"/>
  <c r="G500" i="75" s="1"/>
  <c r="G501" i="75" s="1"/>
  <c r="G502" i="75" s="1"/>
  <c r="G503" i="75" s="1"/>
  <c r="G504" i="75" s="1"/>
  <c r="G505" i="75" s="1"/>
  <c r="G506" i="75" s="1"/>
  <c r="G507" i="75" s="1"/>
  <c r="G508" i="75" s="1"/>
  <c r="G509" i="75" s="1"/>
  <c r="G510" i="75" s="1"/>
  <c r="G511" i="75" s="1"/>
  <c r="G512" i="75" s="1"/>
  <c r="G513" i="75" s="1"/>
  <c r="G514" i="75" s="1"/>
  <c r="G515" i="75" s="1"/>
  <c r="G516" i="75" s="1"/>
  <c r="G517" i="75" s="1"/>
  <c r="G518" i="75" s="1"/>
  <c r="G601" i="31"/>
  <c r="G602" i="31" s="1"/>
  <c r="G603" i="31" s="1"/>
  <c r="G604" i="31" s="1"/>
  <c r="G605" i="31" s="1"/>
  <c r="G606" i="31" s="1"/>
  <c r="G607" i="31" s="1"/>
  <c r="G608" i="31" s="1"/>
  <c r="G609" i="31" s="1"/>
  <c r="G610" i="31" s="1"/>
  <c r="G611" i="31" s="1"/>
  <c r="G612" i="31" s="1"/>
  <c r="G613" i="31" s="1"/>
  <c r="G614" i="31" s="1"/>
  <c r="G615" i="31" s="1"/>
  <c r="G616" i="31" s="1"/>
  <c r="G617" i="31" s="1"/>
  <c r="G544" i="61"/>
  <c r="G545" i="61" s="1"/>
  <c r="G546" i="61" s="1"/>
  <c r="G547" i="61" s="1"/>
  <c r="G548" i="61" s="1"/>
  <c r="G549" i="61" s="1"/>
  <c r="G550" i="61" s="1"/>
  <c r="G522" i="59"/>
  <c r="G523" i="59" s="1"/>
  <c r="G524" i="59" s="1"/>
  <c r="G525" i="59" s="1"/>
  <c r="G526" i="59" s="1"/>
  <c r="G527" i="59" s="1"/>
  <c r="G528" i="59" s="1"/>
  <c r="G529" i="59" s="1"/>
  <c r="G530" i="59" s="1"/>
  <c r="G531" i="59" s="1"/>
  <c r="G532" i="59" s="1"/>
  <c r="G533" i="59" s="1"/>
  <c r="G534" i="59" s="1"/>
  <c r="G535" i="59" s="1"/>
  <c r="G536" i="59" s="1"/>
  <c r="G537" i="59" s="1"/>
  <c r="G538" i="59" s="1"/>
  <c r="G539" i="59" s="1"/>
  <c r="G425" i="21"/>
  <c r="G426" i="21" s="1"/>
  <c r="G427" i="21" s="1"/>
  <c r="G428" i="21" s="1"/>
  <c r="G429" i="21" s="1"/>
  <c r="G430" i="21" s="1"/>
  <c r="G431" i="21" s="1"/>
  <c r="G432" i="21" s="1"/>
  <c r="G433" i="21" s="1"/>
  <c r="G434" i="21" s="1"/>
  <c r="G435" i="21" s="1"/>
  <c r="G436" i="21" s="1"/>
  <c r="G437" i="21" s="1"/>
  <c r="G438" i="21" s="1"/>
  <c r="G439" i="21" s="1"/>
  <c r="G440" i="21" s="1"/>
  <c r="G441" i="21" s="1"/>
  <c r="G442" i="21" s="1"/>
  <c r="G443" i="21" s="1"/>
  <c r="G444" i="21" s="1"/>
  <c r="G445" i="21" s="1"/>
  <c r="G446" i="21" s="1"/>
  <c r="G447" i="21" s="1"/>
  <c r="G448" i="21" s="1"/>
  <c r="G449" i="21" s="1"/>
  <c r="G450" i="21" s="1"/>
  <c r="G451" i="21" s="1"/>
  <c r="G452" i="21" s="1"/>
  <c r="G453" i="21" s="1"/>
  <c r="G454" i="21" s="1"/>
  <c r="G455" i="21" s="1"/>
  <c r="G456" i="21" s="1"/>
  <c r="G457" i="21" s="1"/>
  <c r="G458" i="21" s="1"/>
  <c r="G459" i="21" s="1"/>
  <c r="G460" i="21" s="1"/>
  <c r="G461" i="21" s="1"/>
  <c r="G462" i="21" s="1"/>
  <c r="G463" i="21" s="1"/>
  <c r="G464" i="21" s="1"/>
  <c r="G440" i="66"/>
  <c r="G441" i="66" s="1"/>
  <c r="G442" i="66" s="1"/>
  <c r="G443" i="66" s="1"/>
  <c r="G444" i="66" s="1"/>
  <c r="G445" i="66" s="1"/>
  <c r="G446" i="66" s="1"/>
  <c r="G447" i="66" s="1"/>
  <c r="G448" i="66" s="1"/>
  <c r="G449" i="66" s="1"/>
  <c r="G450" i="66" s="1"/>
  <c r="G451" i="66" s="1"/>
  <c r="G452" i="66" s="1"/>
  <c r="G437" i="46"/>
  <c r="G438" i="46" s="1"/>
  <c r="G439" i="46" s="1"/>
  <c r="G440" i="46" s="1"/>
  <c r="G441" i="46" s="1"/>
  <c r="G442" i="46" s="1"/>
  <c r="G443" i="46" s="1"/>
  <c r="G444" i="46" s="1"/>
  <c r="G445" i="46" s="1"/>
  <c r="G446" i="46" s="1"/>
  <c r="G447" i="46" s="1"/>
  <c r="G448" i="46" s="1"/>
  <c r="G449" i="46" s="1"/>
  <c r="G450" i="46" s="1"/>
  <c r="G451" i="46" s="1"/>
  <c r="G452" i="46" s="1"/>
  <c r="G453" i="46" s="1"/>
  <c r="G454" i="46" s="1"/>
  <c r="G455" i="46" s="1"/>
  <c r="G456" i="46" s="1"/>
  <c r="G457" i="46" s="1"/>
  <c r="G458" i="46" s="1"/>
  <c r="G459" i="46" s="1"/>
  <c r="G460" i="46" s="1"/>
  <c r="G461" i="46" s="1"/>
  <c r="G462" i="46" s="1"/>
  <c r="G463" i="46" s="1"/>
  <c r="G464" i="46" s="1"/>
  <c r="G465" i="46" s="1"/>
  <c r="G466" i="46" s="1"/>
  <c r="G467" i="46" s="1"/>
  <c r="G468" i="46" s="1"/>
  <c r="G469" i="46" s="1"/>
  <c r="G470" i="46" s="1"/>
  <c r="G506" i="40"/>
  <c r="G507" i="40" s="1"/>
  <c r="G508" i="40" s="1"/>
  <c r="G509" i="40" s="1"/>
  <c r="G510" i="40" s="1"/>
  <c r="G511" i="40" s="1"/>
  <c r="G363" i="27"/>
  <c r="G364" i="27" s="1"/>
  <c r="G365" i="27" s="1"/>
  <c r="G366" i="27" s="1"/>
  <c r="G367" i="27" s="1"/>
  <c r="G368" i="27" s="1"/>
  <c r="G369" i="27" s="1"/>
  <c r="G370" i="27" s="1"/>
  <c r="G369" i="43"/>
  <c r="G370" i="43" s="1"/>
  <c r="G371" i="43" s="1"/>
  <c r="G372" i="43" s="1"/>
  <c r="G373" i="43" s="1"/>
  <c r="G320" i="26"/>
  <c r="G321" i="26" s="1"/>
  <c r="G322" i="26" s="1"/>
  <c r="G323" i="26" s="1"/>
  <c r="G324" i="26" s="1"/>
  <c r="G325" i="26" s="1"/>
  <c r="G346" i="55"/>
  <c r="G347" i="55" s="1"/>
  <c r="G348" i="55" s="1"/>
  <c r="G349" i="55" s="1"/>
  <c r="G350" i="55" s="1"/>
  <c r="G351" i="55" s="1"/>
  <c r="G352" i="55" s="1"/>
  <c r="G353" i="55" s="1"/>
  <c r="G354" i="55" s="1"/>
  <c r="G355" i="55" s="1"/>
  <c r="G356" i="55" s="1"/>
  <c r="G357" i="55" s="1"/>
  <c r="G358" i="55" s="1"/>
  <c r="G359" i="55" s="1"/>
  <c r="G360" i="55" s="1"/>
  <c r="G361" i="55" s="1"/>
  <c r="G362" i="55" s="1"/>
  <c r="G363" i="55" s="1"/>
  <c r="G364" i="55" s="1"/>
  <c r="G365" i="55" s="1"/>
  <c r="G366" i="55" s="1"/>
  <c r="G367" i="55" s="1"/>
  <c r="G317" i="44"/>
  <c r="G318" i="44" s="1"/>
  <c r="G319" i="44" s="1"/>
  <c r="G320" i="44" s="1"/>
  <c r="G321" i="44" s="1"/>
  <c r="G322" i="44" s="1"/>
  <c r="G323" i="44" s="1"/>
  <c r="G324" i="44" s="1"/>
  <c r="G325" i="44" s="1"/>
  <c r="G326" i="44" s="1"/>
  <c r="G327" i="44" s="1"/>
  <c r="G328" i="44" s="1"/>
  <c r="G329" i="44" s="1"/>
  <c r="G357" i="42"/>
  <c r="G358" i="42" s="1"/>
  <c r="G359" i="42" s="1"/>
  <c r="G368" i="48"/>
  <c r="G369" i="48" s="1"/>
  <c r="G370" i="48" s="1"/>
  <c r="G371" i="48" s="1"/>
  <c r="G372" i="48" s="1"/>
  <c r="G373" i="48" s="1"/>
  <c r="G374" i="48" s="1"/>
  <c r="G375" i="48" s="1"/>
  <c r="G376" i="48" s="1"/>
  <c r="G377" i="48" s="1"/>
  <c r="G378" i="48" s="1"/>
  <c r="G379" i="48" s="1"/>
  <c r="G308" i="34"/>
  <c r="G309" i="34" s="1"/>
  <c r="G310" i="34" s="1"/>
  <c r="G311" i="34" s="1"/>
  <c r="G312" i="34" s="1"/>
  <c r="G313" i="34" s="1"/>
  <c r="G314" i="34" s="1"/>
  <c r="G315" i="34" s="1"/>
  <c r="G316" i="34" s="1"/>
  <c r="G317" i="34" s="1"/>
  <c r="G318" i="34" s="1"/>
  <c r="G319" i="34" s="1"/>
  <c r="G320" i="34" s="1"/>
  <c r="G321" i="34" s="1"/>
  <c r="G322" i="34" s="1"/>
  <c r="G280" i="25"/>
  <c r="G281" i="25" s="1"/>
  <c r="G282" i="25" s="1"/>
  <c r="G283" i="25" s="1"/>
  <c r="G284" i="25" s="1"/>
  <c r="G338" i="41"/>
  <c r="G339" i="41" s="1"/>
  <c r="G340" i="41" s="1"/>
  <c r="G341" i="41" s="1"/>
  <c r="G342" i="41" s="1"/>
  <c r="G343" i="41" s="1"/>
  <c r="G234" i="37"/>
  <c r="G235" i="37" s="1"/>
  <c r="G236" i="37" s="1"/>
  <c r="G237" i="37" s="1"/>
  <c r="G238" i="37" s="1"/>
  <c r="G239" i="37" s="1"/>
  <c r="G240" i="37" s="1"/>
  <c r="G718" i="69" l="1"/>
  <c r="G719" i="69" s="1"/>
  <c r="G720" i="69" s="1"/>
  <c r="G721" i="69" s="1"/>
  <c r="G722" i="69" s="1"/>
  <c r="G723" i="69" s="1"/>
  <c r="G724" i="69" s="1"/>
  <c r="G725" i="69" s="1"/>
  <c r="G726" i="69" s="1"/>
  <c r="G727" i="69" s="1"/>
  <c r="G728" i="69" s="1"/>
  <c r="G729" i="69" s="1"/>
  <c r="G730" i="69" s="1"/>
  <c r="G672" i="64"/>
  <c r="G673" i="64" s="1"/>
  <c r="G674" i="64" s="1"/>
  <c r="G675" i="64" s="1"/>
  <c r="G676" i="64" s="1"/>
  <c r="G677" i="64" s="1"/>
  <c r="G678" i="64" s="1"/>
  <c r="G679" i="64" s="1"/>
  <c r="G680" i="64" s="1"/>
  <c r="G681" i="64" s="1"/>
  <c r="G682" i="64" s="1"/>
  <c r="G683" i="64"/>
  <c r="G684" i="64" s="1"/>
  <c r="G685" i="64" s="1"/>
  <c r="G686" i="64" s="1"/>
  <c r="G687" i="64" s="1"/>
  <c r="G688" i="64" s="1"/>
  <c r="G689" i="64" s="1"/>
  <c r="G690" i="64" s="1"/>
  <c r="G691" i="64" s="1"/>
  <c r="G692" i="64" s="1"/>
  <c r="G693" i="64" s="1"/>
  <c r="G694" i="64" s="1"/>
  <c r="G831" i="20"/>
  <c r="G832" i="20" s="1"/>
  <c r="G833" i="20" s="1"/>
  <c r="G834" i="20" s="1"/>
  <c r="G835" i="20" s="1"/>
  <c r="G836" i="20" s="1"/>
  <c r="G837" i="20" s="1"/>
  <c r="G838" i="20" s="1"/>
  <c r="G839" i="20" s="1"/>
  <c r="G840" i="20" s="1"/>
  <c r="G841" i="20" s="1"/>
  <c r="G842" i="20" s="1"/>
  <c r="G843" i="20" s="1"/>
  <c r="G844" i="20" s="1"/>
  <c r="G845" i="20" s="1"/>
  <c r="G846" i="20" s="1"/>
  <c r="G847" i="20" s="1"/>
  <c r="G848" i="20" s="1"/>
  <c r="G849" i="20" s="1"/>
  <c r="G850" i="20" s="1"/>
  <c r="G851" i="20" s="1"/>
  <c r="G852" i="20" s="1"/>
  <c r="G853" i="20" s="1"/>
  <c r="G854" i="20" s="1"/>
  <c r="G855" i="20" s="1"/>
  <c r="G856" i="20" s="1"/>
  <c r="G857" i="20" s="1"/>
  <c r="G858" i="20" s="1"/>
  <c r="G859" i="20" s="1"/>
  <c r="G860" i="20" s="1"/>
  <c r="G861" i="20" s="1"/>
  <c r="G862" i="20" s="1"/>
  <c r="G863" i="20" s="1"/>
  <c r="G864" i="20" s="1"/>
  <c r="G865" i="20" s="1"/>
  <c r="G866" i="20" s="1"/>
  <c r="G518" i="90"/>
  <c r="G519" i="90" s="1"/>
  <c r="G520" i="90" s="1"/>
  <c r="G521" i="90" s="1"/>
  <c r="G522" i="90" s="1"/>
  <c r="G618" i="31"/>
  <c r="G619" i="31" s="1"/>
  <c r="G620" i="31" s="1"/>
  <c r="G621" i="31" s="1"/>
  <c r="G622" i="31" s="1"/>
  <c r="G623" i="31" s="1"/>
  <c r="G624" i="31" s="1"/>
  <c r="G625" i="31" s="1"/>
  <c r="G626" i="31" s="1"/>
  <c r="G627" i="31" s="1"/>
  <c r="G628" i="31" s="1"/>
  <c r="G551" i="61"/>
  <c r="G552" i="61" s="1"/>
  <c r="G553" i="61" s="1"/>
  <c r="G554" i="61" s="1"/>
  <c r="G555" i="61" s="1"/>
  <c r="G556" i="61" s="1"/>
  <c r="G557" i="61" s="1"/>
  <c r="G558" i="61" s="1"/>
  <c r="G559" i="61" s="1"/>
  <c r="G540" i="59"/>
  <c r="G541" i="59" s="1"/>
  <c r="G542" i="59" s="1"/>
  <c r="G543" i="59" s="1"/>
  <c r="G544" i="59" s="1"/>
  <c r="G545" i="59" s="1"/>
  <c r="G546" i="59" s="1"/>
  <c r="G547" i="59" s="1"/>
  <c r="G548" i="59" s="1"/>
  <c r="G549" i="59" s="1"/>
  <c r="G550" i="59" s="1"/>
  <c r="G551" i="59" s="1"/>
  <c r="G552" i="59" s="1"/>
  <c r="G553" i="59" s="1"/>
  <c r="G554" i="59" s="1"/>
  <c r="G465" i="21"/>
  <c r="G466" i="21" s="1"/>
  <c r="G467" i="21" s="1"/>
  <c r="G468" i="21" s="1"/>
  <c r="G469" i="21" s="1"/>
  <c r="G470" i="21" s="1"/>
  <c r="G471" i="21" s="1"/>
  <c r="G472" i="21" s="1"/>
  <c r="G473" i="21" s="1"/>
  <c r="G474" i="21" s="1"/>
  <c r="G475" i="21" s="1"/>
  <c r="G476" i="21" s="1"/>
  <c r="G477" i="21" s="1"/>
  <c r="G478" i="21" s="1"/>
  <c r="G479" i="21" s="1"/>
  <c r="G480" i="21" s="1"/>
  <c r="G481" i="21" s="1"/>
  <c r="G482" i="21" s="1"/>
  <c r="G483" i="21" s="1"/>
  <c r="G484" i="21" s="1"/>
  <c r="G485" i="21" s="1"/>
  <c r="G486" i="21" s="1"/>
  <c r="G487" i="21" s="1"/>
  <c r="G488" i="21" s="1"/>
  <c r="G489" i="21" s="1"/>
  <c r="G490" i="21" s="1"/>
  <c r="G491" i="21" s="1"/>
  <c r="G492" i="21" s="1"/>
  <c r="G493" i="21" s="1"/>
  <c r="G453" i="66"/>
  <c r="G454" i="66" s="1"/>
  <c r="G455" i="66" s="1"/>
  <c r="G456" i="66" s="1"/>
  <c r="G457" i="66" s="1"/>
  <c r="G458" i="66" s="1"/>
  <c r="G459" i="66" s="1"/>
  <c r="G460" i="66" s="1"/>
  <c r="G461" i="66" s="1"/>
  <c r="G471" i="46"/>
  <c r="G472" i="46" s="1"/>
  <c r="G473" i="46" s="1"/>
  <c r="G474" i="46" s="1"/>
  <c r="G475" i="46" s="1"/>
  <c r="G476" i="46" s="1"/>
  <c r="G477" i="46" s="1"/>
  <c r="G478" i="46" s="1"/>
  <c r="G479" i="46" s="1"/>
  <c r="G480" i="46" s="1"/>
  <c r="G481" i="46" s="1"/>
  <c r="G482" i="46" s="1"/>
  <c r="G483" i="46" s="1"/>
  <c r="G484" i="46" s="1"/>
  <c r="G485" i="46" s="1"/>
  <c r="G486" i="46" s="1"/>
  <c r="G487" i="46" s="1"/>
  <c r="G488" i="46" s="1"/>
  <c r="G489" i="46" s="1"/>
  <c r="G490" i="46" s="1"/>
  <c r="G491" i="46" s="1"/>
  <c r="G492" i="46" s="1"/>
  <c r="G493" i="46" s="1"/>
  <c r="G494" i="46" s="1"/>
  <c r="G495" i="46" s="1"/>
  <c r="G496" i="46" s="1"/>
  <c r="G497" i="46" s="1"/>
  <c r="G498" i="46" s="1"/>
  <c r="G499" i="46" s="1"/>
  <c r="G500" i="46" s="1"/>
  <c r="G512" i="40"/>
  <c r="G513" i="40" s="1"/>
  <c r="G514" i="40" s="1"/>
  <c r="G515" i="40" s="1"/>
  <c r="G516" i="40" s="1"/>
  <c r="G517" i="40" s="1"/>
  <c r="G518" i="40" s="1"/>
  <c r="G371" i="27"/>
  <c r="G372" i="27" s="1"/>
  <c r="G373" i="27" s="1"/>
  <c r="G374" i="27" s="1"/>
  <c r="G375" i="27" s="1"/>
  <c r="G376" i="27" s="1"/>
  <c r="G377" i="27" s="1"/>
  <c r="G378" i="27" s="1"/>
  <c r="G379" i="27" s="1"/>
  <c r="G380" i="27" s="1"/>
  <c r="G381" i="27" s="1"/>
  <c r="G382" i="27" s="1"/>
  <c r="G383" i="27" s="1"/>
  <c r="G374" i="43"/>
  <c r="G375" i="43" s="1"/>
  <c r="G376" i="43" s="1"/>
  <c r="G377" i="43" s="1"/>
  <c r="G378" i="43" s="1"/>
  <c r="G379" i="43" s="1"/>
  <c r="G380" i="43" s="1"/>
  <c r="G381" i="43" s="1"/>
  <c r="G382" i="43" s="1"/>
  <c r="G383" i="43" s="1"/>
  <c r="G384" i="43" s="1"/>
  <c r="G385" i="43" s="1"/>
  <c r="G386" i="43" s="1"/>
  <c r="G326" i="26"/>
  <c r="G327" i="26" s="1"/>
  <c r="G328" i="26" s="1"/>
  <c r="G329" i="26" s="1"/>
  <c r="G330" i="26" s="1"/>
  <c r="G331" i="26" s="1"/>
  <c r="G332" i="26" s="1"/>
  <c r="G368" i="55"/>
  <c r="G330" i="44"/>
  <c r="G331" i="44" s="1"/>
  <c r="G332" i="44" s="1"/>
  <c r="G333" i="44" s="1"/>
  <c r="G334" i="44" s="1"/>
  <c r="G335" i="44" s="1"/>
  <c r="G336" i="44" s="1"/>
  <c r="G337" i="44" s="1"/>
  <c r="G338" i="44" s="1"/>
  <c r="G339" i="44" s="1"/>
  <c r="G340" i="44" s="1"/>
  <c r="G341" i="44" s="1"/>
  <c r="G342" i="44" s="1"/>
  <c r="G343" i="44" s="1"/>
  <c r="G344" i="44" s="1"/>
  <c r="G345" i="44" s="1"/>
  <c r="G346" i="44" s="1"/>
  <c r="G347" i="44" s="1"/>
  <c r="G348" i="44" s="1"/>
  <c r="G349" i="44" s="1"/>
  <c r="G350" i="44" s="1"/>
  <c r="G351" i="44" s="1"/>
  <c r="G352" i="44" s="1"/>
  <c r="G353" i="44" s="1"/>
  <c r="G354" i="44" s="1"/>
  <c r="G355" i="44" s="1"/>
  <c r="G356" i="44" s="1"/>
  <c r="G357" i="44" s="1"/>
  <c r="G358" i="44" s="1"/>
  <c r="G359" i="44" s="1"/>
  <c r="G360" i="44" s="1"/>
  <c r="G361" i="44" s="1"/>
  <c r="G362" i="44" s="1"/>
  <c r="G363" i="44" s="1"/>
  <c r="G364" i="44" s="1"/>
  <c r="G365" i="44" s="1"/>
  <c r="G366" i="44" s="1"/>
  <c r="G367" i="44" s="1"/>
  <c r="G368" i="44" s="1"/>
  <c r="G369" i="44" s="1"/>
  <c r="G370" i="44" s="1"/>
  <c r="G371" i="44" s="1"/>
  <c r="G372" i="44" s="1"/>
  <c r="G373" i="44" s="1"/>
  <c r="G374" i="44" s="1"/>
  <c r="G375" i="44" s="1"/>
  <c r="G376" i="44" s="1"/>
  <c r="G377" i="44" s="1"/>
  <c r="G378" i="44" s="1"/>
  <c r="G379" i="44" s="1"/>
  <c r="G380" i="44" s="1"/>
  <c r="G381" i="44" s="1"/>
  <c r="G382" i="44" s="1"/>
  <c r="G383" i="44" s="1"/>
  <c r="G384" i="44" s="1"/>
  <c r="G385" i="44" s="1"/>
  <c r="G386" i="44" s="1"/>
  <c r="G360" i="42"/>
  <c r="G361" i="42" s="1"/>
  <c r="G362" i="42" s="1"/>
  <c r="G363" i="42" s="1"/>
  <c r="G380" i="48"/>
  <c r="G381" i="48" s="1"/>
  <c r="G382" i="48" s="1"/>
  <c r="G383" i="48" s="1"/>
  <c r="G384" i="48" s="1"/>
  <c r="G385" i="48" s="1"/>
  <c r="G386" i="48" s="1"/>
  <c r="G387" i="48" s="1"/>
  <c r="G323" i="34"/>
  <c r="G324" i="34" s="1"/>
  <c r="G325" i="34" s="1"/>
  <c r="G326" i="34" s="1"/>
  <c r="G327" i="34" s="1"/>
  <c r="G328" i="34" s="1"/>
  <c r="G329" i="34" s="1"/>
  <c r="G330" i="34" s="1"/>
  <c r="G331" i="34" s="1"/>
  <c r="G332" i="34" s="1"/>
  <c r="G333" i="34" s="1"/>
  <c r="G334" i="34" s="1"/>
  <c r="G335" i="34" s="1"/>
  <c r="G336" i="34" s="1"/>
  <c r="G337" i="34" s="1"/>
  <c r="G338" i="34" s="1"/>
  <c r="G339" i="34" s="1"/>
  <c r="G285" i="25"/>
  <c r="G286" i="25" s="1"/>
  <c r="G287" i="25" s="1"/>
  <c r="G288" i="25" s="1"/>
  <c r="G289" i="25" s="1"/>
  <c r="G344" i="41"/>
  <c r="G345" i="41" s="1"/>
  <c r="G346" i="41" s="1"/>
  <c r="G347" i="41" s="1"/>
  <c r="G348" i="41" s="1"/>
  <c r="G349" i="41" s="1"/>
  <c r="G350" i="41" s="1"/>
  <c r="G351" i="41" s="1"/>
  <c r="G241" i="37"/>
  <c r="G242" i="37" s="1"/>
  <c r="G731" i="69" l="1"/>
  <c r="G732" i="69" s="1"/>
  <c r="G733" i="69" s="1"/>
  <c r="G734" i="69" s="1"/>
  <c r="G735" i="69" s="1"/>
  <c r="G736" i="69" s="1"/>
  <c r="G744" i="69" s="1"/>
  <c r="G745" i="69" s="1"/>
  <c r="G746" i="69" s="1"/>
  <c r="G747" i="69" s="1"/>
  <c r="G748" i="69" s="1"/>
  <c r="G749" i="69" s="1"/>
  <c r="G750" i="69" s="1"/>
  <c r="G751" i="69" s="1"/>
  <c r="G752" i="69" s="1"/>
  <c r="G753" i="69" s="1"/>
  <c r="G754" i="69" s="1"/>
  <c r="G755" i="69" s="1"/>
  <c r="G756" i="69" s="1"/>
  <c r="G757" i="69" s="1"/>
  <c r="G758" i="69" s="1"/>
  <c r="G759" i="69" s="1"/>
  <c r="G760" i="69" s="1"/>
  <c r="G761" i="69" s="1"/>
  <c r="G762" i="69" s="1"/>
  <c r="G763" i="69" s="1"/>
  <c r="G764" i="69" s="1"/>
  <c r="G765" i="69" s="1"/>
  <c r="G766" i="69" s="1"/>
  <c r="G767" i="69" s="1"/>
  <c r="G768" i="69" s="1"/>
  <c r="G769" i="69" s="1"/>
  <c r="G770" i="69" s="1"/>
  <c r="G771" i="69" s="1"/>
  <c r="G772" i="69" s="1"/>
  <c r="G773" i="69" s="1"/>
  <c r="G774" i="69" s="1"/>
  <c r="G775" i="69" s="1"/>
  <c r="G776" i="69" s="1"/>
  <c r="G777" i="69" s="1"/>
  <c r="G778" i="69" s="1"/>
  <c r="G779" i="69" s="1"/>
  <c r="G780" i="69" s="1"/>
  <c r="G781" i="69" s="1"/>
  <c r="G782" i="69" s="1"/>
  <c r="G783" i="69" s="1"/>
  <c r="G784" i="69" s="1"/>
  <c r="G785" i="69" s="1"/>
  <c r="G786" i="69" s="1"/>
  <c r="G787" i="69" s="1"/>
  <c r="G788" i="69" s="1"/>
  <c r="G789" i="69" s="1"/>
  <c r="G790" i="69" s="1"/>
  <c r="G791" i="69" s="1"/>
  <c r="G792" i="69" s="1"/>
  <c r="G793" i="69" s="1"/>
  <c r="G794" i="69" s="1"/>
  <c r="G795" i="69" s="1"/>
  <c r="G796" i="69" s="1"/>
  <c r="G797" i="69" s="1"/>
  <c r="G798" i="69" s="1"/>
  <c r="G799" i="69" s="1"/>
  <c r="G800" i="69" s="1"/>
  <c r="G801" i="69" s="1"/>
  <c r="G802" i="69" s="1"/>
  <c r="G803" i="69" s="1"/>
  <c r="G804" i="69" s="1"/>
  <c r="G805" i="69" s="1"/>
  <c r="G806" i="69" s="1"/>
  <c r="G807" i="69" s="1"/>
  <c r="G808" i="69" s="1"/>
  <c r="G809" i="69" s="1"/>
  <c r="G810" i="69" s="1"/>
  <c r="G811" i="69" s="1"/>
  <c r="G812" i="69" s="1"/>
  <c r="G813" i="69" s="1"/>
  <c r="G814" i="69" s="1"/>
  <c r="G815" i="69" s="1"/>
  <c r="G816" i="69" s="1"/>
  <c r="G817" i="69" s="1"/>
  <c r="G818" i="69" s="1"/>
  <c r="G819" i="69" s="1"/>
  <c r="G820" i="69" s="1"/>
  <c r="G821" i="69" s="1"/>
  <c r="G822" i="69" s="1"/>
  <c r="G823" i="69" s="1"/>
  <c r="G824" i="69" s="1"/>
  <c r="G825" i="69" s="1"/>
  <c r="G826" i="69" s="1"/>
  <c r="G827" i="69" s="1"/>
  <c r="G828" i="69" s="1"/>
  <c r="G829" i="69" s="1"/>
  <c r="G830" i="69" s="1"/>
  <c r="G831" i="69" s="1"/>
  <c r="G832" i="69" s="1"/>
  <c r="G833" i="69" s="1"/>
  <c r="G834" i="69" s="1"/>
  <c r="G835" i="69" s="1"/>
  <c r="G836" i="69" s="1"/>
  <c r="G837" i="69" s="1"/>
  <c r="G838" i="69" s="1"/>
  <c r="G839" i="69" s="1"/>
  <c r="G840" i="69" s="1"/>
  <c r="G841" i="69" s="1"/>
  <c r="G842" i="69" s="1"/>
  <c r="G843" i="69" s="1"/>
  <c r="G844" i="69" s="1"/>
  <c r="G845" i="69" s="1"/>
  <c r="G846" i="69" s="1"/>
  <c r="G847" i="69" s="1"/>
  <c r="G848" i="69" s="1"/>
  <c r="G849" i="69" s="1"/>
  <c r="G850" i="69" s="1"/>
  <c r="G851" i="69" s="1"/>
  <c r="G852" i="69" s="1"/>
  <c r="G853" i="69" s="1"/>
  <c r="G854" i="69" s="1"/>
  <c r="G855" i="69" s="1"/>
  <c r="G856" i="69" s="1"/>
  <c r="G857" i="69" s="1"/>
  <c r="G858" i="69" s="1"/>
  <c r="G859" i="69" s="1"/>
  <c r="G860" i="69" s="1"/>
  <c r="G861" i="69" s="1"/>
  <c r="G862" i="69" s="1"/>
  <c r="G863" i="69" s="1"/>
  <c r="G864" i="69" s="1"/>
  <c r="G865" i="69" s="1"/>
  <c r="G866" i="69" s="1"/>
  <c r="G867" i="69" s="1"/>
  <c r="G868" i="69" s="1"/>
  <c r="G869" i="69" s="1"/>
  <c r="G870" i="69" s="1"/>
  <c r="G871" i="69" s="1"/>
  <c r="G872" i="69" s="1"/>
  <c r="G873" i="69" s="1"/>
  <c r="G874" i="69" s="1"/>
  <c r="G875" i="69" s="1"/>
  <c r="G876" i="69" s="1"/>
  <c r="G877" i="69" s="1"/>
  <c r="G878" i="69" s="1"/>
  <c r="G879" i="69" s="1"/>
  <c r="G880" i="69" s="1"/>
  <c r="G881" i="69" s="1"/>
  <c r="G882" i="69" s="1"/>
  <c r="G883" i="69" s="1"/>
  <c r="G884" i="69" s="1"/>
  <c r="G885" i="69" s="1"/>
  <c r="G886" i="69" s="1"/>
  <c r="G887" i="69" s="1"/>
  <c r="G888" i="69" s="1"/>
  <c r="G889" i="69" s="1"/>
  <c r="G890" i="69" s="1"/>
  <c r="G891" i="69" s="1"/>
  <c r="G892" i="69" s="1"/>
  <c r="G893" i="69" s="1"/>
  <c r="G894" i="69" s="1"/>
  <c r="G895" i="69" s="1"/>
  <c r="G896" i="69" s="1"/>
  <c r="G897" i="69" s="1"/>
  <c r="G898" i="69" s="1"/>
  <c r="G899" i="69" s="1"/>
  <c r="G900" i="69" s="1"/>
  <c r="G901" i="69" s="1"/>
  <c r="G902" i="69" s="1"/>
  <c r="G903" i="69" s="1"/>
  <c r="G904" i="69" s="1"/>
  <c r="G905" i="69" s="1"/>
  <c r="G906" i="69" s="1"/>
  <c r="G907" i="69" s="1"/>
  <c r="G908" i="69" s="1"/>
  <c r="G909" i="69" s="1"/>
  <c r="G910" i="69" s="1"/>
  <c r="G911" i="69" s="1"/>
  <c r="G912" i="69" s="1"/>
  <c r="G913" i="69" s="1"/>
  <c r="G914" i="69" s="1"/>
  <c r="G915" i="69" s="1"/>
  <c r="G916" i="69" s="1"/>
  <c r="G917" i="69" s="1"/>
  <c r="G918" i="69" s="1"/>
  <c r="G919" i="69" s="1"/>
  <c r="G920" i="69" s="1"/>
  <c r="G921" i="69" s="1"/>
  <c r="G922" i="69" s="1"/>
  <c r="G923" i="69" s="1"/>
  <c r="G924" i="69" s="1"/>
  <c r="G925" i="69" s="1"/>
  <c r="G926" i="69" s="1"/>
  <c r="G927" i="69" s="1"/>
  <c r="G928" i="69" s="1"/>
  <c r="G929" i="69" s="1"/>
  <c r="G930" i="69" s="1"/>
  <c r="G931" i="69" s="1"/>
  <c r="G932" i="69" s="1"/>
  <c r="G933" i="69" s="1"/>
  <c r="G934" i="69" s="1"/>
  <c r="G935" i="69" s="1"/>
  <c r="G936" i="69" s="1"/>
  <c r="G937" i="69" s="1"/>
  <c r="G938" i="69" s="1"/>
  <c r="G939" i="69" s="1"/>
  <c r="G940" i="69" s="1"/>
  <c r="G941" i="69" s="1"/>
  <c r="G942" i="69" s="1"/>
  <c r="G943" i="69" s="1"/>
  <c r="G944" i="69" s="1"/>
  <c r="G945" i="69" s="1"/>
  <c r="G946" i="69" s="1"/>
  <c r="G947" i="69" s="1"/>
  <c r="G948" i="69" s="1"/>
  <c r="G949" i="69" s="1"/>
  <c r="G950" i="69" s="1"/>
  <c r="G951" i="69" s="1"/>
  <c r="G952" i="69" s="1"/>
  <c r="G953" i="69" s="1"/>
  <c r="G954" i="69" s="1"/>
  <c r="G955" i="69" s="1"/>
  <c r="G956" i="69" s="1"/>
  <c r="G957" i="69" s="1"/>
  <c r="G958" i="69" s="1"/>
  <c r="G959" i="69" s="1"/>
  <c r="G960" i="69" s="1"/>
  <c r="G961" i="69" s="1"/>
  <c r="G962" i="69" s="1"/>
  <c r="G963" i="69" s="1"/>
  <c r="G964" i="69" s="1"/>
  <c r="G965" i="69" s="1"/>
  <c r="G966" i="69" s="1"/>
  <c r="G967" i="69" s="1"/>
  <c r="G968" i="69" s="1"/>
  <c r="G969" i="69" s="1"/>
  <c r="G970" i="69" s="1"/>
  <c r="G971" i="69" s="1"/>
  <c r="G972" i="69" s="1"/>
  <c r="G973" i="69" s="1"/>
  <c r="G974" i="69" s="1"/>
  <c r="G975" i="69" s="1"/>
  <c r="G976" i="69" s="1"/>
  <c r="G977" i="69" s="1"/>
  <c r="G978" i="69" s="1"/>
  <c r="G979" i="69" s="1"/>
  <c r="G980" i="69" s="1"/>
  <c r="G981" i="69" s="1"/>
  <c r="G982" i="69" s="1"/>
  <c r="G983" i="69" s="1"/>
  <c r="G984" i="69" s="1"/>
  <c r="G985" i="69" s="1"/>
  <c r="G986" i="69" s="1"/>
  <c r="G987" i="69" s="1"/>
  <c r="G988" i="69" s="1"/>
  <c r="G989" i="69" s="1"/>
  <c r="G990" i="69" s="1"/>
  <c r="G991" i="69" s="1"/>
  <c r="G992" i="69" s="1"/>
  <c r="G993" i="69" s="1"/>
  <c r="G994" i="69" s="1"/>
  <c r="G995" i="69" s="1"/>
  <c r="G996" i="69" s="1"/>
  <c r="G997" i="69" s="1"/>
  <c r="G998" i="69" s="1"/>
  <c r="G999" i="69" s="1"/>
  <c r="G1000" i="69" s="1"/>
  <c r="G1001" i="69" s="1"/>
  <c r="G1002" i="69" s="1"/>
  <c r="G1003" i="69" s="1"/>
  <c r="G1004" i="69" s="1"/>
  <c r="G1005" i="69" s="1"/>
  <c r="G1006" i="69" s="1"/>
  <c r="G695" i="64"/>
  <c r="G696" i="64" s="1"/>
  <c r="G697" i="64" s="1"/>
  <c r="G698" i="64" s="1"/>
  <c r="G699" i="64" s="1"/>
  <c r="G700" i="64" s="1"/>
  <c r="G701" i="64" s="1"/>
  <c r="G702" i="64" s="1"/>
  <c r="G703" i="64" s="1"/>
  <c r="G704" i="64" s="1"/>
  <c r="G705" i="64" s="1"/>
  <c r="G706" i="64" s="1"/>
  <c r="G707" i="64" s="1"/>
  <c r="G708" i="64" s="1"/>
  <c r="G709" i="64" s="1"/>
  <c r="G710" i="64" s="1"/>
  <c r="G711" i="64" s="1"/>
  <c r="G712" i="64"/>
  <c r="G713" i="64" s="1"/>
  <c r="G714" i="64" s="1"/>
  <c r="G715" i="64" s="1"/>
  <c r="G716" i="64" s="1"/>
  <c r="G717" i="64" s="1"/>
  <c r="G718" i="64" s="1"/>
  <c r="G719" i="64" s="1"/>
  <c r="G720" i="64" s="1"/>
  <c r="G721" i="64" s="1"/>
  <c r="G722" i="64" s="1"/>
  <c r="G723" i="64" s="1"/>
  <c r="G724" i="64" s="1"/>
  <c r="G725" i="64" s="1"/>
  <c r="G726" i="64" s="1"/>
  <c r="G727" i="64" s="1"/>
  <c r="G728" i="64" s="1"/>
  <c r="G729" i="64" s="1"/>
  <c r="G730" i="64" s="1"/>
  <c r="G731" i="64" s="1"/>
  <c r="G732" i="64" s="1"/>
  <c r="G733" i="64" s="1"/>
  <c r="G734" i="64" s="1"/>
  <c r="G735" i="64" s="1"/>
  <c r="G736" i="64" s="1"/>
  <c r="G737" i="64" s="1"/>
  <c r="G738" i="64" s="1"/>
  <c r="G739" i="64" s="1"/>
  <c r="G740" i="64" s="1"/>
  <c r="G741" i="64" s="1"/>
  <c r="G742" i="64" s="1"/>
  <c r="G743" i="64" s="1"/>
  <c r="G744" i="64" s="1"/>
  <c r="G745" i="64" s="1"/>
  <c r="G746" i="64" s="1"/>
  <c r="G747" i="64" s="1"/>
  <c r="G748" i="64" s="1"/>
  <c r="G749" i="64" s="1"/>
  <c r="G750" i="64" s="1"/>
  <c r="G751" i="64" s="1"/>
  <c r="G752" i="64" s="1"/>
  <c r="G753" i="64" s="1"/>
  <c r="G754" i="64" s="1"/>
  <c r="G755" i="64" s="1"/>
  <c r="G756" i="64" s="1"/>
  <c r="G757" i="64" s="1"/>
  <c r="G758" i="64" s="1"/>
  <c r="G759" i="64" s="1"/>
  <c r="G760" i="64" s="1"/>
  <c r="G761" i="64" s="1"/>
  <c r="G762" i="64" s="1"/>
  <c r="G763" i="64" s="1"/>
  <c r="G764" i="64" s="1"/>
  <c r="G765" i="64" s="1"/>
  <c r="G766" i="64" s="1"/>
  <c r="G767" i="64" s="1"/>
  <c r="G768" i="64" s="1"/>
  <c r="G769" i="64" s="1"/>
  <c r="G770" i="64" s="1"/>
  <c r="G771" i="64" s="1"/>
  <c r="G772" i="64" s="1"/>
  <c r="G773" i="64" s="1"/>
  <c r="G774" i="64" s="1"/>
  <c r="G775" i="64" s="1"/>
  <c r="G776" i="64" s="1"/>
  <c r="G777" i="64" s="1"/>
  <c r="G778" i="64" s="1"/>
  <c r="G779" i="64" s="1"/>
  <c r="G780" i="64" s="1"/>
  <c r="G781" i="64" s="1"/>
  <c r="G782" i="64" s="1"/>
  <c r="G783" i="64" s="1"/>
  <c r="G784" i="64" s="1"/>
  <c r="G785" i="64" s="1"/>
  <c r="G786" i="64" s="1"/>
  <c r="G787" i="64" s="1"/>
  <c r="G788" i="64" s="1"/>
  <c r="G789" i="64" s="1"/>
  <c r="G790" i="64" s="1"/>
  <c r="G791" i="64" s="1"/>
  <c r="G792" i="64" s="1"/>
  <c r="G793" i="64" s="1"/>
  <c r="G794" i="64" s="1"/>
  <c r="G795" i="64" s="1"/>
  <c r="G796" i="64" s="1"/>
  <c r="G797" i="64" s="1"/>
  <c r="G798" i="64" s="1"/>
  <c r="G799" i="64" s="1"/>
  <c r="G800" i="64" s="1"/>
  <c r="G801" i="64" s="1"/>
  <c r="G802" i="64" s="1"/>
  <c r="G803" i="64" s="1"/>
  <c r="G804" i="64" s="1"/>
  <c r="G805" i="64" s="1"/>
  <c r="G806" i="64" s="1"/>
  <c r="G807" i="64" s="1"/>
  <c r="G808" i="64" s="1"/>
  <c r="G809" i="64" s="1"/>
  <c r="G810" i="64" s="1"/>
  <c r="G811" i="64" s="1"/>
  <c r="G812" i="64" s="1"/>
  <c r="G813" i="64" s="1"/>
  <c r="G814" i="64" s="1"/>
  <c r="G815" i="64" s="1"/>
  <c r="G816" i="64" s="1"/>
  <c r="G817" i="64" s="1"/>
  <c r="G818" i="64" s="1"/>
  <c r="G819" i="64" s="1"/>
  <c r="G820" i="64" s="1"/>
  <c r="G821" i="64" s="1"/>
  <c r="G822" i="64" s="1"/>
  <c r="G823" i="64" s="1"/>
  <c r="G824" i="64" s="1"/>
  <c r="G825" i="64" s="1"/>
  <c r="G826" i="64" s="1"/>
  <c r="G827" i="64" s="1"/>
  <c r="G828" i="64" s="1"/>
  <c r="G829" i="64" s="1"/>
  <c r="G830" i="64" s="1"/>
  <c r="G831" i="64" s="1"/>
  <c r="G832" i="64" s="1"/>
  <c r="G833" i="64" s="1"/>
  <c r="G834" i="64" s="1"/>
  <c r="G835" i="64" s="1"/>
  <c r="G836" i="64" s="1"/>
  <c r="G837" i="64" s="1"/>
  <c r="G838" i="64" s="1"/>
  <c r="G839" i="64" s="1"/>
  <c r="G840" i="64" s="1"/>
  <c r="G841" i="64" s="1"/>
  <c r="G842" i="64" s="1"/>
  <c r="G843" i="64" s="1"/>
  <c r="G844" i="64" s="1"/>
  <c r="G845" i="64" s="1"/>
  <c r="G846" i="64" s="1"/>
  <c r="G847" i="64" s="1"/>
  <c r="G848" i="64" s="1"/>
  <c r="G849" i="64" s="1"/>
  <c r="G850" i="64" s="1"/>
  <c r="G851" i="64" s="1"/>
  <c r="G852" i="64" s="1"/>
  <c r="G853" i="64" s="1"/>
  <c r="G854" i="64" s="1"/>
  <c r="G855" i="64" s="1"/>
  <c r="G856" i="64" s="1"/>
  <c r="G857" i="64" s="1"/>
  <c r="G858" i="64" s="1"/>
  <c r="G859" i="64" s="1"/>
  <c r="G860" i="64" s="1"/>
  <c r="G861" i="64" s="1"/>
  <c r="G862" i="64" s="1"/>
  <c r="G863" i="64" s="1"/>
  <c r="G864" i="64" s="1"/>
  <c r="G865" i="64" s="1"/>
  <c r="G866" i="64" s="1"/>
  <c r="G867" i="64" s="1"/>
  <c r="G868" i="64" s="1"/>
  <c r="G869" i="64" s="1"/>
  <c r="G870" i="64" s="1"/>
  <c r="G871" i="64" s="1"/>
  <c r="G872" i="64" s="1"/>
  <c r="G873" i="64" s="1"/>
  <c r="G874" i="64" s="1"/>
  <c r="G875" i="64" s="1"/>
  <c r="G876" i="64" s="1"/>
  <c r="G877" i="64" s="1"/>
  <c r="G878" i="64" s="1"/>
  <c r="G879" i="64" s="1"/>
  <c r="G880" i="64" s="1"/>
  <c r="G881" i="64" s="1"/>
  <c r="G882" i="64" s="1"/>
  <c r="G883" i="64" s="1"/>
  <c r="G884" i="64" s="1"/>
  <c r="G885" i="64" s="1"/>
  <c r="G886" i="64" s="1"/>
  <c r="G887" i="64" s="1"/>
  <c r="G888" i="64" s="1"/>
  <c r="G889" i="64" s="1"/>
  <c r="G890" i="64" s="1"/>
  <c r="G891" i="64" s="1"/>
  <c r="G892" i="64" s="1"/>
  <c r="G893" i="64" s="1"/>
  <c r="G894" i="64" s="1"/>
  <c r="G895" i="64" s="1"/>
  <c r="G896" i="64" s="1"/>
  <c r="G897" i="64" s="1"/>
  <c r="G898" i="64" s="1"/>
  <c r="G899" i="64" s="1"/>
  <c r="G900" i="64" s="1"/>
  <c r="G901" i="64" s="1"/>
  <c r="G902" i="64" s="1"/>
  <c r="G903" i="64" s="1"/>
  <c r="G904" i="64" s="1"/>
  <c r="G905" i="64" s="1"/>
  <c r="G906" i="64" s="1"/>
  <c r="G907" i="64" s="1"/>
  <c r="G908" i="64" s="1"/>
  <c r="G909" i="64" s="1"/>
  <c r="G910" i="64" s="1"/>
  <c r="G911" i="64" s="1"/>
  <c r="G912" i="64" s="1"/>
  <c r="G913" i="64" s="1"/>
  <c r="G914" i="64" s="1"/>
  <c r="G915" i="64" s="1"/>
  <c r="G916" i="64" s="1"/>
  <c r="G917" i="64" s="1"/>
  <c r="G918" i="64" s="1"/>
  <c r="G919" i="64" s="1"/>
  <c r="G920" i="64" s="1"/>
  <c r="G921" i="64" s="1"/>
  <c r="G922" i="64" s="1"/>
  <c r="G923" i="64" s="1"/>
  <c r="G924" i="64" s="1"/>
  <c r="G925" i="64" s="1"/>
  <c r="G926" i="64" s="1"/>
  <c r="G927" i="64" s="1"/>
  <c r="G928" i="64" s="1"/>
  <c r="G929" i="64" s="1"/>
  <c r="G930" i="64" s="1"/>
  <c r="G931" i="64" s="1"/>
  <c r="G932" i="64" s="1"/>
  <c r="G933" i="64" s="1"/>
  <c r="G934" i="64" s="1"/>
  <c r="G935" i="64" s="1"/>
  <c r="G936" i="64" s="1"/>
  <c r="G937" i="64" s="1"/>
  <c r="G938" i="64" s="1"/>
  <c r="G939" i="64" s="1"/>
  <c r="G940" i="64" s="1"/>
  <c r="G941" i="64" s="1"/>
  <c r="G942" i="64" s="1"/>
  <c r="G943" i="64" s="1"/>
  <c r="G944" i="64" s="1"/>
  <c r="G945" i="64" s="1"/>
  <c r="G946" i="64" s="1"/>
  <c r="G947" i="64" s="1"/>
  <c r="G948" i="64" s="1"/>
  <c r="G949" i="64" s="1"/>
  <c r="G950" i="64" s="1"/>
  <c r="G951" i="64" s="1"/>
  <c r="G952" i="64" s="1"/>
  <c r="G953" i="64" s="1"/>
  <c r="G954" i="64" s="1"/>
  <c r="G955" i="64" s="1"/>
  <c r="G956" i="64" s="1"/>
  <c r="G957" i="64" s="1"/>
  <c r="G958" i="64" s="1"/>
  <c r="G959" i="64" s="1"/>
  <c r="G960" i="64" s="1"/>
  <c r="G961" i="64" s="1"/>
  <c r="G962" i="64" s="1"/>
  <c r="G963" i="64" s="1"/>
  <c r="G964" i="64" s="1"/>
  <c r="G965" i="64" s="1"/>
  <c r="G966" i="64" s="1"/>
  <c r="G967" i="64" s="1"/>
  <c r="G968" i="64" s="1"/>
  <c r="G969" i="64" s="1"/>
  <c r="G970" i="64" s="1"/>
  <c r="G971" i="64" s="1"/>
  <c r="G972" i="64" s="1"/>
  <c r="G973" i="64" s="1"/>
  <c r="G974" i="64" s="1"/>
  <c r="G975" i="64" s="1"/>
  <c r="G976" i="64" s="1"/>
  <c r="G977" i="64" s="1"/>
  <c r="G978" i="64" s="1"/>
  <c r="G979" i="64" s="1"/>
  <c r="G980" i="64" s="1"/>
  <c r="G981" i="64" s="1"/>
  <c r="G982" i="64" s="1"/>
  <c r="G983" i="64" s="1"/>
  <c r="G984" i="64" s="1"/>
  <c r="G985" i="64" s="1"/>
  <c r="G986" i="64" s="1"/>
  <c r="G987" i="64" s="1"/>
  <c r="G988" i="64" s="1"/>
  <c r="G989" i="64" s="1"/>
  <c r="G990" i="64" s="1"/>
  <c r="G991" i="64" s="1"/>
  <c r="G992" i="64" s="1"/>
  <c r="G993" i="64" s="1"/>
  <c r="G994" i="64" s="1"/>
  <c r="G995" i="64" s="1"/>
  <c r="G996" i="64" s="1"/>
  <c r="G997" i="64" s="1"/>
  <c r="G998" i="64" s="1"/>
  <c r="G999" i="64" s="1"/>
  <c r="G1000" i="64" s="1"/>
  <c r="G1001" i="64" s="1"/>
  <c r="G1002" i="64" s="1"/>
  <c r="G1003" i="64" s="1"/>
  <c r="G1004" i="64" s="1"/>
  <c r="G1005" i="64" s="1"/>
  <c r="G1006" i="64" s="1"/>
  <c r="G1007" i="64" s="1"/>
  <c r="G1008" i="64" s="1"/>
  <c r="G1009" i="64" s="1"/>
  <c r="G1010" i="64" s="1"/>
  <c r="G867" i="20"/>
  <c r="G868" i="20" s="1"/>
  <c r="G869" i="20" s="1"/>
  <c r="G870" i="20" s="1"/>
  <c r="G523" i="90"/>
  <c r="G524" i="90" s="1"/>
  <c r="G525" i="90" s="1"/>
  <c r="G526" i="90" s="1"/>
  <c r="G527" i="90" s="1"/>
  <c r="G528" i="90" s="1"/>
  <c r="G529" i="90" s="1"/>
  <c r="G530" i="90" s="1"/>
  <c r="G531" i="90" s="1"/>
  <c r="G532" i="90" s="1"/>
  <c r="G533" i="90" s="1"/>
  <c r="G534" i="90" s="1"/>
  <c r="G535" i="90" s="1"/>
  <c r="G536" i="90" s="1"/>
  <c r="G537" i="90" s="1"/>
  <c r="G538" i="90" s="1"/>
  <c r="G539" i="90" s="1"/>
  <c r="G540" i="90" s="1"/>
  <c r="G541" i="90" s="1"/>
  <c r="G542" i="90" s="1"/>
  <c r="G543" i="90" s="1"/>
  <c r="G544" i="90" s="1"/>
  <c r="G545" i="90" s="1"/>
  <c r="G546" i="90" s="1"/>
  <c r="G547" i="90" s="1"/>
  <c r="G548" i="90" s="1"/>
  <c r="G549" i="90" s="1"/>
  <c r="G550" i="90" s="1"/>
  <c r="G551" i="90" s="1"/>
  <c r="G552" i="90" s="1"/>
  <c r="G553" i="90" s="1"/>
  <c r="G554" i="90" s="1"/>
  <c r="G555" i="90" s="1"/>
  <c r="G629" i="31"/>
  <c r="G630" i="31" s="1"/>
  <c r="G631" i="31" s="1"/>
  <c r="G632" i="31" s="1"/>
  <c r="G633" i="31" s="1"/>
  <c r="G634" i="31" s="1"/>
  <c r="G635" i="31" s="1"/>
  <c r="G636" i="31" s="1"/>
  <c r="G637" i="31" s="1"/>
  <c r="G555" i="59"/>
  <c r="G556" i="59" s="1"/>
  <c r="G557" i="59" s="1"/>
  <c r="G558" i="59" s="1"/>
  <c r="G559" i="59" s="1"/>
  <c r="G560" i="59" s="1"/>
  <c r="G561" i="59" s="1"/>
  <c r="G562" i="59" s="1"/>
  <c r="G563" i="59" s="1"/>
  <c r="G564" i="59" s="1"/>
  <c r="G565" i="59" s="1"/>
  <c r="G566" i="59" s="1"/>
  <c r="G567" i="59" s="1"/>
  <c r="G568" i="59" s="1"/>
  <c r="G569" i="59" s="1"/>
  <c r="G570" i="59" s="1"/>
  <c r="G571" i="59" s="1"/>
  <c r="G572" i="59" s="1"/>
  <c r="G573" i="59" s="1"/>
  <c r="G574" i="59" s="1"/>
  <c r="G575" i="59" s="1"/>
  <c r="G576" i="59" s="1"/>
  <c r="G577" i="59" s="1"/>
  <c r="G578" i="59" s="1"/>
  <c r="G579" i="59" s="1"/>
  <c r="G580" i="59" s="1"/>
  <c r="G581" i="59" s="1"/>
  <c r="G582" i="59" s="1"/>
  <c r="G583" i="59" s="1"/>
  <c r="G584" i="59" s="1"/>
  <c r="G585" i="59" s="1"/>
  <c r="G586" i="59" s="1"/>
  <c r="G587" i="59" s="1"/>
  <c r="G588" i="59" s="1"/>
  <c r="G589" i="59" s="1"/>
  <c r="G590" i="59" s="1"/>
  <c r="G591" i="59" s="1"/>
  <c r="G592" i="59" s="1"/>
  <c r="G593" i="59" s="1"/>
  <c r="G594" i="59" s="1"/>
  <c r="G595" i="59" s="1"/>
  <c r="G596" i="59" s="1"/>
  <c r="G597" i="59" s="1"/>
  <c r="G598" i="59" s="1"/>
  <c r="G599" i="59" s="1"/>
  <c r="G600" i="59" s="1"/>
  <c r="G601" i="59" s="1"/>
  <c r="G602" i="59" s="1"/>
  <c r="G603" i="59" s="1"/>
  <c r="G604" i="59" s="1"/>
  <c r="G605" i="59" s="1"/>
  <c r="G606" i="59" s="1"/>
  <c r="G607" i="59" s="1"/>
  <c r="G608" i="59" s="1"/>
  <c r="G609" i="59" s="1"/>
  <c r="G610" i="59" s="1"/>
  <c r="G611" i="59" s="1"/>
  <c r="G612" i="59" s="1"/>
  <c r="G613" i="59" s="1"/>
  <c r="G614" i="59" s="1"/>
  <c r="G615" i="59" s="1"/>
  <c r="G616" i="59" s="1"/>
  <c r="G617" i="59" s="1"/>
  <c r="G618" i="59" s="1"/>
  <c r="G619" i="59" s="1"/>
  <c r="G620" i="59" s="1"/>
  <c r="G560" i="61"/>
  <c r="G494" i="21"/>
  <c r="G495" i="21" s="1"/>
  <c r="G496" i="21" s="1"/>
  <c r="G497" i="21" s="1"/>
  <c r="G498" i="21" s="1"/>
  <c r="G499" i="21" s="1"/>
  <c r="G500" i="21" s="1"/>
  <c r="G501" i="21" s="1"/>
  <c r="G502" i="21" s="1"/>
  <c r="G503" i="21" s="1"/>
  <c r="G504" i="21" s="1"/>
  <c r="G505" i="21" s="1"/>
  <c r="G506" i="21" s="1"/>
  <c r="G507" i="21" s="1"/>
  <c r="G508" i="21" s="1"/>
  <c r="G509" i="21" s="1"/>
  <c r="G510" i="21" s="1"/>
  <c r="G511" i="21" s="1"/>
  <c r="G512" i="21" s="1"/>
  <c r="G513" i="21" s="1"/>
  <c r="G514" i="21" s="1"/>
  <c r="G515" i="21" s="1"/>
  <c r="G516" i="21" s="1"/>
  <c r="G517" i="21" s="1"/>
  <c r="G518" i="21" s="1"/>
  <c r="G519" i="21" s="1"/>
  <c r="G520" i="21" s="1"/>
  <c r="G521" i="21" s="1"/>
  <c r="G522" i="21" s="1"/>
  <c r="G523" i="21" s="1"/>
  <c r="G524" i="21" s="1"/>
  <c r="G525" i="21" s="1"/>
  <c r="G526" i="21" s="1"/>
  <c r="G527" i="21" s="1"/>
  <c r="G528" i="21" s="1"/>
  <c r="G529" i="21" s="1"/>
  <c r="G530" i="21" s="1"/>
  <c r="G531" i="21" s="1"/>
  <c r="G532" i="21" s="1"/>
  <c r="G533" i="21" s="1"/>
  <c r="G534" i="21" s="1"/>
  <c r="G535" i="21" s="1"/>
  <c r="G536" i="21" s="1"/>
  <c r="G537" i="21" s="1"/>
  <c r="G538" i="21" s="1"/>
  <c r="G539" i="21" s="1"/>
  <c r="G540" i="21" s="1"/>
  <c r="G541" i="21" s="1"/>
  <c r="G542" i="21" s="1"/>
  <c r="G543" i="21" s="1"/>
  <c r="G544" i="21" s="1"/>
  <c r="G545" i="21" s="1"/>
  <c r="G546" i="21" s="1"/>
  <c r="G547" i="21" s="1"/>
  <c r="G548" i="21" s="1"/>
  <c r="G387" i="43"/>
  <c r="G388" i="43" s="1"/>
  <c r="G389" i="43" s="1"/>
  <c r="G390" i="43" s="1"/>
  <c r="G391" i="43" s="1"/>
  <c r="G392" i="43" s="1"/>
  <c r="G393" i="43" s="1"/>
  <c r="G394" i="43" s="1"/>
  <c r="G395" i="43" s="1"/>
  <c r="G396" i="43" s="1"/>
  <c r="G397" i="43" s="1"/>
  <c r="G398" i="43" s="1"/>
  <c r="G399" i="43" s="1"/>
  <c r="G400" i="43" s="1"/>
  <c r="G401" i="43" s="1"/>
  <c r="G402" i="43" s="1"/>
  <c r="G403" i="43" s="1"/>
  <c r="G404" i="43" s="1"/>
  <c r="G405" i="43" s="1"/>
  <c r="G406" i="43" s="1"/>
  <c r="G407" i="43" s="1"/>
  <c r="G408" i="43" s="1"/>
  <c r="G409" i="43" s="1"/>
  <c r="G410" i="43" s="1"/>
  <c r="G411" i="43" s="1"/>
  <c r="G412" i="43" s="1"/>
  <c r="G413" i="43" s="1"/>
  <c r="G414" i="43" s="1"/>
  <c r="G415" i="43" s="1"/>
  <c r="G416" i="43" s="1"/>
  <c r="G417" i="43" s="1"/>
  <c r="G418" i="43" s="1"/>
  <c r="G419" i="43" s="1"/>
  <c r="G420" i="43" s="1"/>
  <c r="G421" i="43" s="1"/>
  <c r="G422" i="43" s="1"/>
  <c r="G423" i="43" s="1"/>
  <c r="G424" i="43" s="1"/>
  <c r="G425" i="43" s="1"/>
  <c r="G426" i="43" s="1"/>
  <c r="G427" i="43" s="1"/>
  <c r="G428" i="43" s="1"/>
  <c r="G429" i="43" s="1"/>
  <c r="G430" i="43" s="1"/>
  <c r="G431" i="43" s="1"/>
  <c r="G432" i="43" s="1"/>
  <c r="G433" i="43" s="1"/>
  <c r="G434" i="43" s="1"/>
  <c r="G435" i="43" s="1"/>
  <c r="G436" i="43" s="1"/>
  <c r="G437" i="43" s="1"/>
  <c r="G438" i="43" s="1"/>
  <c r="G439" i="43" s="1"/>
  <c r="G440" i="43" s="1"/>
  <c r="G441" i="43" s="1"/>
  <c r="G442" i="43" s="1"/>
  <c r="G443" i="43" s="1"/>
  <c r="G444" i="43" s="1"/>
  <c r="G445" i="43" s="1"/>
  <c r="G446" i="43" s="1"/>
  <c r="G447" i="43" s="1"/>
  <c r="G448" i="43" s="1"/>
  <c r="G449" i="43" s="1"/>
  <c r="G450" i="43" s="1"/>
  <c r="G451" i="43" s="1"/>
  <c r="G452" i="43" s="1"/>
  <c r="G453" i="43" s="1"/>
  <c r="G454" i="43" s="1"/>
  <c r="G455" i="43" s="1"/>
  <c r="G456" i="43" s="1"/>
  <c r="G457" i="43" s="1"/>
  <c r="G458" i="43" s="1"/>
  <c r="G459" i="43" s="1"/>
  <c r="G460" i="43" s="1"/>
  <c r="G461" i="43" s="1"/>
  <c r="G462" i="43" s="1"/>
  <c r="G463" i="43" s="1"/>
  <c r="G464" i="43" s="1"/>
  <c r="G465" i="43" s="1"/>
  <c r="G466" i="43" s="1"/>
  <c r="G467" i="43" s="1"/>
  <c r="G468" i="43" s="1"/>
  <c r="G469" i="43" s="1"/>
  <c r="G470" i="43" s="1"/>
  <c r="G471" i="43" s="1"/>
  <c r="G472" i="43" s="1"/>
  <c r="G473" i="43" s="1"/>
  <c r="G474" i="43" s="1"/>
  <c r="G475" i="43" s="1"/>
  <c r="G476" i="43" s="1"/>
  <c r="G477" i="43" s="1"/>
  <c r="G478" i="43" s="1"/>
  <c r="G479" i="43" s="1"/>
  <c r="G480" i="43" s="1"/>
  <c r="G481" i="43" s="1"/>
  <c r="G482" i="43" s="1"/>
  <c r="G483" i="43" s="1"/>
  <c r="G484" i="43" s="1"/>
  <c r="G485" i="43" s="1"/>
  <c r="G486" i="43" s="1"/>
  <c r="G487" i="43" s="1"/>
  <c r="G501" i="46"/>
  <c r="G502" i="46" s="1"/>
  <c r="G503" i="46" s="1"/>
  <c r="G504" i="46" s="1"/>
  <c r="G505" i="46" s="1"/>
  <c r="G506" i="46" s="1"/>
  <c r="G507" i="46" s="1"/>
  <c r="G508" i="46" s="1"/>
  <c r="G509" i="46" s="1"/>
  <c r="G510" i="46" s="1"/>
  <c r="G511" i="46" s="1"/>
  <c r="G512" i="46" s="1"/>
  <c r="G513" i="46" s="1"/>
  <c r="G514" i="46" s="1"/>
  <c r="G515" i="46" s="1"/>
  <c r="G516" i="46" s="1"/>
  <c r="G517" i="46" s="1"/>
  <c r="G518" i="46" s="1"/>
  <c r="G519" i="46" s="1"/>
  <c r="G520" i="46" s="1"/>
  <c r="G521" i="46" s="1"/>
  <c r="G522" i="46" s="1"/>
  <c r="G523" i="46" s="1"/>
  <c r="G524" i="46" s="1"/>
  <c r="G525" i="46" s="1"/>
  <c r="G526" i="46" s="1"/>
  <c r="G527" i="46" s="1"/>
  <c r="G528" i="46" s="1"/>
  <c r="G529" i="46" s="1"/>
  <c r="G530" i="46" s="1"/>
  <c r="G531" i="46" s="1"/>
  <c r="G532" i="46" s="1"/>
  <c r="G462" i="66"/>
  <c r="G463" i="66" s="1"/>
  <c r="G464" i="66" s="1"/>
  <c r="G465" i="66" s="1"/>
  <c r="G466" i="66" s="1"/>
  <c r="G467" i="66" s="1"/>
  <c r="G468" i="66" s="1"/>
  <c r="G469" i="66" s="1"/>
  <c r="G424" i="19"/>
  <c r="G425" i="19" s="1"/>
  <c r="G426" i="19" s="1"/>
  <c r="G427" i="19" s="1"/>
  <c r="G428" i="19" s="1"/>
  <c r="G429" i="19" s="1"/>
  <c r="G430" i="19" s="1"/>
  <c r="G431" i="19" s="1"/>
  <c r="G432" i="19" s="1"/>
  <c r="G433" i="19" s="1"/>
  <c r="G434" i="19" s="1"/>
  <c r="G435" i="19" s="1"/>
  <c r="G436" i="19" s="1"/>
  <c r="G437" i="19" s="1"/>
  <c r="G438" i="19" s="1"/>
  <c r="G439" i="19" s="1"/>
  <c r="G440" i="19" s="1"/>
  <c r="G441" i="19" s="1"/>
  <c r="G442" i="19" s="1"/>
  <c r="G443" i="19" s="1"/>
  <c r="G444" i="19" s="1"/>
  <c r="G445" i="19" s="1"/>
  <c r="G446" i="19" s="1"/>
  <c r="G447" i="19" s="1"/>
  <c r="G448" i="19" s="1"/>
  <c r="G449" i="19" s="1"/>
  <c r="G450" i="19" s="1"/>
  <c r="G519" i="40"/>
  <c r="G520" i="40" s="1"/>
  <c r="G521" i="40" s="1"/>
  <c r="G522" i="40" s="1"/>
  <c r="G523" i="40" s="1"/>
  <c r="G524" i="40" s="1"/>
  <c r="G525" i="40" s="1"/>
  <c r="G526" i="40" s="1"/>
  <c r="G527" i="40" s="1"/>
  <c r="G528" i="40" s="1"/>
  <c r="G529" i="40" s="1"/>
  <c r="G530" i="40" s="1"/>
  <c r="G531" i="40" s="1"/>
  <c r="G532" i="40" s="1"/>
  <c r="G533" i="40" s="1"/>
  <c r="G534" i="40" s="1"/>
  <c r="G535" i="40" s="1"/>
  <c r="G536" i="40" s="1"/>
  <c r="G537" i="40" s="1"/>
  <c r="G538" i="40" s="1"/>
  <c r="G539" i="40" s="1"/>
  <c r="G540" i="40" s="1"/>
  <c r="G541" i="40" s="1"/>
  <c r="G542" i="40" s="1"/>
  <c r="G543" i="40" s="1"/>
  <c r="G544" i="40" s="1"/>
  <c r="G545" i="40" s="1"/>
  <c r="G546" i="40" s="1"/>
  <c r="G547" i="40" s="1"/>
  <c r="G548" i="40" s="1"/>
  <c r="G549" i="40" s="1"/>
  <c r="G550" i="40" s="1"/>
  <c r="G551" i="40" s="1"/>
  <c r="G552" i="40" s="1"/>
  <c r="G553" i="40" s="1"/>
  <c r="G554" i="40" s="1"/>
  <c r="G555" i="40" s="1"/>
  <c r="G556" i="40" s="1"/>
  <c r="G557" i="40" s="1"/>
  <c r="G558" i="40" s="1"/>
  <c r="G559" i="40" s="1"/>
  <c r="G560" i="40" s="1"/>
  <c r="G561" i="40" s="1"/>
  <c r="G562" i="40" s="1"/>
  <c r="G563" i="40" s="1"/>
  <c r="G564" i="40" s="1"/>
  <c r="G565" i="40" s="1"/>
  <c r="G566" i="40" s="1"/>
  <c r="G567" i="40" s="1"/>
  <c r="G388" i="48"/>
  <c r="G389" i="48" s="1"/>
  <c r="G390" i="48" s="1"/>
  <c r="G391" i="48" s="1"/>
  <c r="G392" i="48" s="1"/>
  <c r="G393" i="48" s="1"/>
  <c r="G394" i="48" s="1"/>
  <c r="G395" i="48" s="1"/>
  <c r="G396" i="48" s="1"/>
  <c r="G397" i="48" s="1"/>
  <c r="G398" i="48" s="1"/>
  <c r="G399" i="48" s="1"/>
  <c r="G400" i="48" s="1"/>
  <c r="G401" i="48" s="1"/>
  <c r="G402" i="48" s="1"/>
  <c r="G384" i="27"/>
  <c r="G385" i="27" s="1"/>
  <c r="G364" i="42"/>
  <c r="G365" i="42" s="1"/>
  <c r="G366" i="42" s="1"/>
  <c r="G367" i="42" s="1"/>
  <c r="G368" i="42" s="1"/>
  <c r="G369" i="42" s="1"/>
  <c r="G370" i="42" s="1"/>
  <c r="G371" i="42" s="1"/>
  <c r="G372" i="42" s="1"/>
  <c r="G373" i="42" s="1"/>
  <c r="G374" i="42" s="1"/>
  <c r="G375" i="42" s="1"/>
  <c r="G376" i="42" s="1"/>
  <c r="G377" i="42" s="1"/>
  <c r="G378" i="42" s="1"/>
  <c r="G333" i="26"/>
  <c r="G334" i="26" s="1"/>
  <c r="G335" i="26" s="1"/>
  <c r="G336" i="26" s="1"/>
  <c r="G337" i="26" s="1"/>
  <c r="G369" i="55"/>
  <c r="G370" i="55" s="1"/>
  <c r="G371" i="55" s="1"/>
  <c r="G372" i="55" s="1"/>
  <c r="G373" i="55" s="1"/>
  <c r="G374" i="55" s="1"/>
  <c r="G375" i="55" s="1"/>
  <c r="G376" i="55" s="1"/>
  <c r="G377" i="55" s="1"/>
  <c r="G378" i="55" s="1"/>
  <c r="G379" i="55" s="1"/>
  <c r="G380" i="55" s="1"/>
  <c r="G381" i="55" s="1"/>
  <c r="G382" i="55" s="1"/>
  <c r="G383" i="55" s="1"/>
  <c r="G384" i="55" s="1"/>
  <c r="G385" i="55" s="1"/>
  <c r="G386" i="55" s="1"/>
  <c r="G387" i="55" s="1"/>
  <c r="G388" i="55" s="1"/>
  <c r="G389" i="55" s="1"/>
  <c r="G390" i="55" s="1"/>
  <c r="G391" i="55" s="1"/>
  <c r="G392" i="55" s="1"/>
  <c r="G393" i="55" s="1"/>
  <c r="G394" i="55" s="1"/>
  <c r="G395" i="55" s="1"/>
  <c r="G396" i="55" s="1"/>
  <c r="G397" i="55" s="1"/>
  <c r="G398" i="55" s="1"/>
  <c r="G399" i="55" s="1"/>
  <c r="G400" i="55" s="1"/>
  <c r="G401" i="55" s="1"/>
  <c r="G402" i="55" s="1"/>
  <c r="G403" i="55" s="1"/>
  <c r="G404" i="55" s="1"/>
  <c r="G405" i="55" s="1"/>
  <c r="G406" i="55" s="1"/>
  <c r="G407" i="55" s="1"/>
  <c r="G408" i="55" s="1"/>
  <c r="G387" i="44"/>
  <c r="G388" i="44" s="1"/>
  <c r="G389" i="44" s="1"/>
  <c r="G390" i="44" s="1"/>
  <c r="G391" i="44" s="1"/>
  <c r="G392" i="44" s="1"/>
  <c r="G340" i="34"/>
  <c r="G341" i="34" s="1"/>
  <c r="G342" i="34" s="1"/>
  <c r="G343" i="34" s="1"/>
  <c r="G344" i="34" s="1"/>
  <c r="G345" i="34" s="1"/>
  <c r="G346" i="34" s="1"/>
  <c r="G347" i="34" s="1"/>
  <c r="G348" i="34" s="1"/>
  <c r="G349" i="34" s="1"/>
  <c r="G290" i="25"/>
  <c r="G291" i="25" s="1"/>
  <c r="G292" i="25" s="1"/>
  <c r="G293" i="25" s="1"/>
  <c r="G294" i="25" s="1"/>
  <c r="G295" i="25" s="1"/>
  <c r="G296" i="25" s="1"/>
  <c r="G297" i="25" s="1"/>
  <c r="G352" i="41"/>
  <c r="G353" i="41" s="1"/>
  <c r="G354" i="41" s="1"/>
  <c r="G355" i="41" s="1"/>
  <c r="G356" i="41" s="1"/>
  <c r="G357" i="41" s="1"/>
  <c r="G358" i="41" s="1"/>
  <c r="G359" i="41" s="1"/>
  <c r="G360" i="41" s="1"/>
  <c r="G361" i="41" s="1"/>
  <c r="G362" i="41" s="1"/>
  <c r="G363" i="41" s="1"/>
  <c r="G364" i="41" s="1"/>
  <c r="G365" i="41" s="1"/>
  <c r="G366" i="41" s="1"/>
  <c r="G367" i="41" s="1"/>
  <c r="G368" i="41" s="1"/>
  <c r="G369" i="41" s="1"/>
  <c r="G370" i="41" s="1"/>
  <c r="G371" i="41" s="1"/>
  <c r="G372" i="41" s="1"/>
  <c r="G243" i="37"/>
  <c r="G244" i="37" s="1"/>
  <c r="G245" i="37" s="1"/>
  <c r="G246" i="37" s="1"/>
  <c r="G247" i="37" s="1"/>
  <c r="G248" i="37" s="1"/>
  <c r="G249" i="37" s="1"/>
  <c r="E37" i="111" l="1"/>
  <c r="AH37" i="111" s="1"/>
  <c r="G1007" i="69"/>
  <c r="G1008" i="69" s="1"/>
  <c r="G1009" i="69" s="1"/>
  <c r="G1010" i="69" s="1"/>
  <c r="G1011" i="69" s="1"/>
  <c r="G1012" i="69" s="1"/>
  <c r="E21" i="111"/>
  <c r="AH21" i="111" s="1"/>
  <c r="G1011" i="64"/>
  <c r="G1012" i="64" s="1"/>
  <c r="G1013" i="64" s="1"/>
  <c r="G1014" i="64" s="1"/>
  <c r="G1015" i="64" s="1"/>
  <c r="G1016" i="64" s="1"/>
  <c r="G871" i="20"/>
  <c r="G872" i="20" s="1"/>
  <c r="G556" i="90"/>
  <c r="G557" i="90" s="1"/>
  <c r="G558" i="90" s="1"/>
  <c r="G559" i="90" s="1"/>
  <c r="G560" i="90" s="1"/>
  <c r="G561" i="90" s="1"/>
  <c r="G562" i="90" s="1"/>
  <c r="G563" i="90" s="1"/>
  <c r="G564" i="90" s="1"/>
  <c r="G638" i="31"/>
  <c r="G621" i="59"/>
  <c r="G622" i="59" s="1"/>
  <c r="G623" i="59" s="1"/>
  <c r="G624" i="59" s="1"/>
  <c r="G625" i="59" s="1"/>
  <c r="G549" i="21"/>
  <c r="G550" i="21" s="1"/>
  <c r="G551" i="21" s="1"/>
  <c r="G552" i="21" s="1"/>
  <c r="G553" i="21" s="1"/>
  <c r="G554" i="21" s="1"/>
  <c r="G555" i="21" s="1"/>
  <c r="G556" i="21" s="1"/>
  <c r="G557" i="21" s="1"/>
  <c r="G558" i="21" s="1"/>
  <c r="G561" i="61"/>
  <c r="G562" i="61" s="1"/>
  <c r="G563" i="61" s="1"/>
  <c r="G564" i="61" s="1"/>
  <c r="G565" i="61" s="1"/>
  <c r="G566" i="61" s="1"/>
  <c r="G567" i="61" s="1"/>
  <c r="G568" i="61" s="1"/>
  <c r="G569" i="61" s="1"/>
  <c r="G570" i="61" s="1"/>
  <c r="G571" i="61" s="1"/>
  <c r="G572" i="61" s="1"/>
  <c r="G573" i="61" s="1"/>
  <c r="G574" i="61" s="1"/>
  <c r="G575" i="61" s="1"/>
  <c r="G576" i="61" s="1"/>
  <c r="G577" i="61" s="1"/>
  <c r="G578" i="61" s="1"/>
  <c r="G579" i="61" s="1"/>
  <c r="G580" i="61" s="1"/>
  <c r="G581" i="61" s="1"/>
  <c r="G582" i="61" s="1"/>
  <c r="G583" i="61" s="1"/>
  <c r="G584" i="61" s="1"/>
  <c r="G585" i="61" s="1"/>
  <c r="G586" i="61" s="1"/>
  <c r="G587" i="61" s="1"/>
  <c r="G588" i="61" s="1"/>
  <c r="G589" i="61" s="1"/>
  <c r="G590" i="61" s="1"/>
  <c r="I560" i="61"/>
  <c r="G533" i="46"/>
  <c r="G534" i="46" s="1"/>
  <c r="G535" i="46" s="1"/>
  <c r="G536" i="46" s="1"/>
  <c r="G537" i="46" s="1"/>
  <c r="G538" i="46" s="1"/>
  <c r="G539" i="46" s="1"/>
  <c r="G540" i="46" s="1"/>
  <c r="G541" i="46" s="1"/>
  <c r="G542" i="46" s="1"/>
  <c r="G543" i="46" s="1"/>
  <c r="G544" i="46" s="1"/>
  <c r="G545" i="46" s="1"/>
  <c r="G546" i="46" s="1"/>
  <c r="G547" i="46" s="1"/>
  <c r="G548" i="46" s="1"/>
  <c r="G549" i="46" s="1"/>
  <c r="G550" i="46" s="1"/>
  <c r="G551" i="46" s="1"/>
  <c r="G552" i="46" s="1"/>
  <c r="G553" i="46" s="1"/>
  <c r="G554" i="46" s="1"/>
  <c r="G555" i="46" s="1"/>
  <c r="G556" i="46" s="1"/>
  <c r="G488" i="43"/>
  <c r="G489" i="43" s="1"/>
  <c r="G490" i="43" s="1"/>
  <c r="G491" i="43" s="1"/>
  <c r="G492" i="43" s="1"/>
  <c r="G493" i="43" s="1"/>
  <c r="G494" i="43" s="1"/>
  <c r="G495" i="43" s="1"/>
  <c r="G496" i="43" s="1"/>
  <c r="G497" i="43" s="1"/>
  <c r="G498" i="43" s="1"/>
  <c r="G499" i="43" s="1"/>
  <c r="G500" i="43" s="1"/>
  <c r="G501" i="43" s="1"/>
  <c r="G502" i="43" s="1"/>
  <c r="G503" i="43" s="1"/>
  <c r="G504" i="43" s="1"/>
  <c r="G505" i="43" s="1"/>
  <c r="G506" i="43" s="1"/>
  <c r="G507" i="43" s="1"/>
  <c r="G508" i="43" s="1"/>
  <c r="G509" i="43" s="1"/>
  <c r="G510" i="43" s="1"/>
  <c r="G511" i="43" s="1"/>
  <c r="G512" i="43" s="1"/>
  <c r="G513" i="43" s="1"/>
  <c r="G514" i="43" s="1"/>
  <c r="G515" i="43" s="1"/>
  <c r="G516" i="43" s="1"/>
  <c r="G517" i="43" s="1"/>
  <c r="G518" i="43" s="1"/>
  <c r="G519" i="43" s="1"/>
  <c r="G520" i="43" s="1"/>
  <c r="G521" i="43" s="1"/>
  <c r="G522" i="43" s="1"/>
  <c r="G523" i="43" s="1"/>
  <c r="G524" i="43" s="1"/>
  <c r="G525" i="43" s="1"/>
  <c r="G526" i="43" s="1"/>
  <c r="G527" i="43" s="1"/>
  <c r="G528" i="43" s="1"/>
  <c r="G529" i="43" s="1"/>
  <c r="G530" i="43" s="1"/>
  <c r="G531" i="43" s="1"/>
  <c r="G470" i="66"/>
  <c r="G471" i="66" s="1"/>
  <c r="G472" i="66" s="1"/>
  <c r="G473" i="66" s="1"/>
  <c r="G474" i="66" s="1"/>
  <c r="G475" i="66" s="1"/>
  <c r="G476" i="66" s="1"/>
  <c r="G477" i="66" s="1"/>
  <c r="G478" i="66" s="1"/>
  <c r="G479" i="66" s="1"/>
  <c r="G480" i="66" s="1"/>
  <c r="G481" i="66" s="1"/>
  <c r="G482" i="66" s="1"/>
  <c r="G483" i="66" s="1"/>
  <c r="G484" i="66" s="1"/>
  <c r="G485" i="66" s="1"/>
  <c r="G486" i="66" s="1"/>
  <c r="G487" i="66" s="1"/>
  <c r="G488" i="66" s="1"/>
  <c r="G489" i="66" s="1"/>
  <c r="G490" i="66" s="1"/>
  <c r="G491" i="66" s="1"/>
  <c r="G492" i="66" s="1"/>
  <c r="G493" i="66" s="1"/>
  <c r="G494" i="66" s="1"/>
  <c r="G495" i="66" s="1"/>
  <c r="G568" i="40"/>
  <c r="G569" i="40" s="1"/>
  <c r="G570" i="40" s="1"/>
  <c r="G571" i="40" s="1"/>
  <c r="G572" i="40" s="1"/>
  <c r="G573" i="40" s="1"/>
  <c r="G574" i="40" s="1"/>
  <c r="G451" i="19"/>
  <c r="G452" i="19" s="1"/>
  <c r="G453" i="19" s="1"/>
  <c r="G409" i="55"/>
  <c r="G410" i="55" s="1"/>
  <c r="G411" i="55" s="1"/>
  <c r="G412" i="55" s="1"/>
  <c r="G413" i="55" s="1"/>
  <c r="G414" i="55" s="1"/>
  <c r="G415" i="55" s="1"/>
  <c r="G416" i="55" s="1"/>
  <c r="G386" i="27"/>
  <c r="G387" i="27" s="1"/>
  <c r="G388" i="27" s="1"/>
  <c r="G389" i="27" s="1"/>
  <c r="G390" i="27" s="1"/>
  <c r="G391" i="27" s="1"/>
  <c r="G392" i="27" s="1"/>
  <c r="G393" i="27" s="1"/>
  <c r="G394" i="27" s="1"/>
  <c r="G395" i="27" s="1"/>
  <c r="G396" i="27" s="1"/>
  <c r="G397" i="27" s="1"/>
  <c r="G398" i="27" s="1"/>
  <c r="G399" i="27" s="1"/>
  <c r="G400" i="27" s="1"/>
  <c r="G401" i="27" s="1"/>
  <c r="G379" i="42"/>
  <c r="G380" i="42" s="1"/>
  <c r="G381" i="42" s="1"/>
  <c r="G382" i="42" s="1"/>
  <c r="G383" i="42" s="1"/>
  <c r="G384" i="42" s="1"/>
  <c r="G385" i="42" s="1"/>
  <c r="G386" i="42" s="1"/>
  <c r="G387" i="42" s="1"/>
  <c r="G388" i="42" s="1"/>
  <c r="G389" i="42" s="1"/>
  <c r="G390" i="42" s="1"/>
  <c r="G391" i="42" s="1"/>
  <c r="G392" i="42" s="1"/>
  <c r="G393" i="42" s="1"/>
  <c r="G338" i="26"/>
  <c r="G339" i="26" s="1"/>
  <c r="G340" i="26" s="1"/>
  <c r="G341" i="26" s="1"/>
  <c r="G342" i="26" s="1"/>
  <c r="G343" i="26" s="1"/>
  <c r="G393" i="44"/>
  <c r="G394" i="44" s="1"/>
  <c r="G395" i="44" s="1"/>
  <c r="G396" i="44" s="1"/>
  <c r="G397" i="44" s="1"/>
  <c r="G398" i="44" s="1"/>
  <c r="G399" i="44" s="1"/>
  <c r="G400" i="44" s="1"/>
  <c r="G350" i="34"/>
  <c r="G351" i="34" s="1"/>
  <c r="G352" i="34" s="1"/>
  <c r="G353" i="34" s="1"/>
  <c r="G354" i="34" s="1"/>
  <c r="G355" i="34" s="1"/>
  <c r="G298" i="25"/>
  <c r="G299" i="25" s="1"/>
  <c r="G300" i="25" s="1"/>
  <c r="G250" i="37"/>
  <c r="G251" i="37" s="1"/>
  <c r="G252" i="37" s="1"/>
  <c r="G253" i="37" s="1"/>
  <c r="G254" i="37" s="1"/>
  <c r="G255" i="37" s="1"/>
  <c r="G873" i="20" l="1"/>
  <c r="G565" i="90"/>
  <c r="G566" i="90" s="1"/>
  <c r="G567" i="90" s="1"/>
  <c r="G519" i="75"/>
  <c r="G520" i="75" s="1"/>
  <c r="G521" i="75" s="1"/>
  <c r="G522" i="75" s="1"/>
  <c r="G523" i="75" s="1"/>
  <c r="G524" i="75" s="1"/>
  <c r="G525" i="75" s="1"/>
  <c r="G526" i="75" s="1"/>
  <c r="G639" i="31"/>
  <c r="G640" i="31" s="1"/>
  <c r="G641" i="31" s="1"/>
  <c r="G642" i="31" s="1"/>
  <c r="G643" i="31" s="1"/>
  <c r="G644" i="31" s="1"/>
  <c r="G645" i="31" s="1"/>
  <c r="G646" i="31" s="1"/>
  <c r="G647" i="31" s="1"/>
  <c r="G648" i="31" s="1"/>
  <c r="G649" i="31" s="1"/>
  <c r="G650" i="31" s="1"/>
  <c r="G651" i="31" s="1"/>
  <c r="G652" i="31" s="1"/>
  <c r="G653" i="31" s="1"/>
  <c r="G654" i="31" s="1"/>
  <c r="G626" i="59"/>
  <c r="G627" i="59" s="1"/>
  <c r="G628" i="59" s="1"/>
  <c r="G629" i="59" s="1"/>
  <c r="G630" i="59" s="1"/>
  <c r="G631" i="59" s="1"/>
  <c r="G632" i="59" s="1"/>
  <c r="G633" i="59" s="1"/>
  <c r="G634" i="59" s="1"/>
  <c r="G635" i="59" s="1"/>
  <c r="G636" i="59" s="1"/>
  <c r="G637" i="59" s="1"/>
  <c r="G638" i="59" s="1"/>
  <c r="G639" i="59" s="1"/>
  <c r="G640" i="59" s="1"/>
  <c r="G641" i="59" s="1"/>
  <c r="G642" i="59" s="1"/>
  <c r="G643" i="59" s="1"/>
  <c r="G644" i="59" s="1"/>
  <c r="G645" i="59" s="1"/>
  <c r="G646" i="59" s="1"/>
  <c r="G647" i="59" s="1"/>
  <c r="G648" i="59" s="1"/>
  <c r="G649" i="59" s="1"/>
  <c r="G650" i="59" s="1"/>
  <c r="G651" i="59" s="1"/>
  <c r="G652" i="59" s="1"/>
  <c r="G653" i="59" s="1"/>
  <c r="G654" i="59" s="1"/>
  <c r="G655" i="59" s="1"/>
  <c r="G656" i="59" s="1"/>
  <c r="G657" i="59" s="1"/>
  <c r="G658" i="59" s="1"/>
  <c r="G659" i="59" s="1"/>
  <c r="G660" i="59" s="1"/>
  <c r="G661" i="59" s="1"/>
  <c r="G662" i="59" s="1"/>
  <c r="G663" i="59" s="1"/>
  <c r="G664" i="59" s="1"/>
  <c r="G665" i="59" s="1"/>
  <c r="G666" i="59" s="1"/>
  <c r="G667" i="59" s="1"/>
  <c r="G668" i="59" s="1"/>
  <c r="G669" i="59" s="1"/>
  <c r="G670" i="59" s="1"/>
  <c r="G671" i="59" s="1"/>
  <c r="G672" i="59" s="1"/>
  <c r="G673" i="59" s="1"/>
  <c r="G674" i="59" s="1"/>
  <c r="G675" i="59" s="1"/>
  <c r="G676" i="59" s="1"/>
  <c r="G677" i="59" s="1"/>
  <c r="G678" i="59" s="1"/>
  <c r="G591" i="61"/>
  <c r="G592" i="61" s="1"/>
  <c r="G593" i="61" s="1"/>
  <c r="G594" i="61" s="1"/>
  <c r="G595" i="61" s="1"/>
  <c r="G596" i="61" s="1"/>
  <c r="G597" i="61" s="1"/>
  <c r="G598" i="61" s="1"/>
  <c r="G599" i="61" s="1"/>
  <c r="G559" i="21"/>
  <c r="G560" i="21" s="1"/>
  <c r="G561" i="21" s="1"/>
  <c r="G562" i="21" s="1"/>
  <c r="G563" i="21" s="1"/>
  <c r="G564" i="21" s="1"/>
  <c r="G565" i="21" s="1"/>
  <c r="G566" i="21" s="1"/>
  <c r="G567" i="21" s="1"/>
  <c r="G568" i="21" s="1"/>
  <c r="G569" i="21" s="1"/>
  <c r="G570" i="21" s="1"/>
  <c r="G571" i="21" s="1"/>
  <c r="G572" i="21" s="1"/>
  <c r="G573" i="21" s="1"/>
  <c r="G574" i="21" s="1"/>
  <c r="G575" i="21" s="1"/>
  <c r="G576" i="21" s="1"/>
  <c r="G557" i="46"/>
  <c r="G558" i="46" s="1"/>
  <c r="G559" i="46" s="1"/>
  <c r="G560" i="46" s="1"/>
  <c r="G561" i="46" s="1"/>
  <c r="G562" i="46" s="1"/>
  <c r="G563" i="46" s="1"/>
  <c r="G564" i="46" s="1"/>
  <c r="G565" i="46" s="1"/>
  <c r="G566" i="46" s="1"/>
  <c r="G496" i="66"/>
  <c r="G497" i="66" s="1"/>
  <c r="G498" i="66" s="1"/>
  <c r="G499" i="66" s="1"/>
  <c r="G575" i="40"/>
  <c r="G576" i="40" s="1"/>
  <c r="G577" i="40" s="1"/>
  <c r="G578" i="40" s="1"/>
  <c r="G579" i="40" s="1"/>
  <c r="G454" i="19"/>
  <c r="G455" i="19" s="1"/>
  <c r="G456" i="19" s="1"/>
  <c r="G457" i="19" s="1"/>
  <c r="G458" i="19" s="1"/>
  <c r="G459" i="19" s="1"/>
  <c r="G460" i="19" s="1"/>
  <c r="G402" i="27"/>
  <c r="G403" i="27" s="1"/>
  <c r="G404" i="27" s="1"/>
  <c r="G405" i="27" s="1"/>
  <c r="G406" i="27" s="1"/>
  <c r="G407" i="27" s="1"/>
  <c r="G408" i="27" s="1"/>
  <c r="G409" i="27" s="1"/>
  <c r="G410" i="27" s="1"/>
  <c r="G411" i="27" s="1"/>
  <c r="G412" i="27" s="1"/>
  <c r="G413" i="27" s="1"/>
  <c r="G414" i="27" s="1"/>
  <c r="G415" i="27" s="1"/>
  <c r="G416" i="27" s="1"/>
  <c r="G417" i="27" s="1"/>
  <c r="G418" i="27" s="1"/>
  <c r="G419" i="27" s="1"/>
  <c r="G420" i="27" s="1"/>
  <c r="G421" i="27" s="1"/>
  <c r="G422" i="27" s="1"/>
  <c r="G423" i="27" s="1"/>
  <c r="G424" i="27" s="1"/>
  <c r="G425" i="27" s="1"/>
  <c r="G426" i="27" s="1"/>
  <c r="G427" i="27" s="1"/>
  <c r="G428" i="27" s="1"/>
  <c r="G417" i="55"/>
  <c r="G418" i="55" s="1"/>
  <c r="G419" i="55" s="1"/>
  <c r="G420" i="55" s="1"/>
  <c r="G421" i="55" s="1"/>
  <c r="G422" i="55" s="1"/>
  <c r="G423" i="55" s="1"/>
  <c r="G424" i="55" s="1"/>
  <c r="G425" i="55" s="1"/>
  <c r="G426" i="55" s="1"/>
  <c r="G427" i="55" s="1"/>
  <c r="G394" i="42"/>
  <c r="G395" i="42" s="1"/>
  <c r="G396" i="42" s="1"/>
  <c r="G397" i="42" s="1"/>
  <c r="G398" i="42" s="1"/>
  <c r="G399" i="42" s="1"/>
  <c r="G400" i="42" s="1"/>
  <c r="G401" i="42" s="1"/>
  <c r="G402" i="42" s="1"/>
  <c r="G403" i="42" s="1"/>
  <c r="G404" i="42" s="1"/>
  <c r="G405" i="42" s="1"/>
  <c r="G406" i="42" s="1"/>
  <c r="G407" i="42" s="1"/>
  <c r="G408" i="42" s="1"/>
  <c r="G409" i="42" s="1"/>
  <c r="G410" i="42" s="1"/>
  <c r="G411" i="42" s="1"/>
  <c r="G412" i="42" s="1"/>
  <c r="G413" i="42" s="1"/>
  <c r="G414" i="42" s="1"/>
  <c r="G415" i="42" s="1"/>
  <c r="G416" i="42" s="1"/>
  <c r="G417" i="42" s="1"/>
  <c r="G418" i="42" s="1"/>
  <c r="G419" i="42" s="1"/>
  <c r="G420" i="42" s="1"/>
  <c r="G403" i="48"/>
  <c r="G404" i="48" s="1"/>
  <c r="G405" i="48" s="1"/>
  <c r="G406" i="48" s="1"/>
  <c r="G407" i="48" s="1"/>
  <c r="G401" i="44"/>
  <c r="G402" i="44" s="1"/>
  <c r="G403" i="44" s="1"/>
  <c r="G404" i="44" s="1"/>
  <c r="G405" i="44" s="1"/>
  <c r="G406" i="44" s="1"/>
  <c r="G407" i="44" s="1"/>
  <c r="G408" i="44" s="1"/>
  <c r="G409" i="44" s="1"/>
  <c r="G410" i="44" s="1"/>
  <c r="G411" i="44" s="1"/>
  <c r="G412" i="44" s="1"/>
  <c r="G413" i="44" s="1"/>
  <c r="G414" i="44" s="1"/>
  <c r="G415" i="44" s="1"/>
  <c r="G416" i="44" s="1"/>
  <c r="G417" i="44" s="1"/>
  <c r="G418" i="44" s="1"/>
  <c r="G419" i="44" s="1"/>
  <c r="G420" i="44" s="1"/>
  <c r="G421" i="44" s="1"/>
  <c r="G422" i="44" s="1"/>
  <c r="G423" i="44" s="1"/>
  <c r="G424" i="44" s="1"/>
  <c r="G344" i="26"/>
  <c r="G345" i="26" s="1"/>
  <c r="G346" i="26" s="1"/>
  <c r="G347" i="26" s="1"/>
  <c r="G348" i="26" s="1"/>
  <c r="G349" i="26" s="1"/>
  <c r="G356" i="34"/>
  <c r="G357" i="34" s="1"/>
  <c r="G358" i="34" s="1"/>
  <c r="G359" i="34" s="1"/>
  <c r="G360" i="34" s="1"/>
  <c r="G361" i="34" s="1"/>
  <c r="G362" i="34" s="1"/>
  <c r="G363" i="34" s="1"/>
  <c r="G364" i="34" s="1"/>
  <c r="G365" i="34" s="1"/>
  <c r="G366" i="34" s="1"/>
  <c r="G367" i="34" s="1"/>
  <c r="G368" i="34" s="1"/>
  <c r="G369" i="34" s="1"/>
  <c r="G370" i="34" s="1"/>
  <c r="G371" i="34" s="1"/>
  <c r="G301" i="25"/>
  <c r="G302" i="25" s="1"/>
  <c r="G303" i="25" s="1"/>
  <c r="G256" i="37"/>
  <c r="G257" i="37" s="1"/>
  <c r="G258" i="37" s="1"/>
  <c r="G259" i="37" s="1"/>
  <c r="G260" i="37" s="1"/>
  <c r="G261" i="37" s="1"/>
  <c r="G262" i="37" s="1"/>
  <c r="G263" i="37" s="1"/>
  <c r="G264" i="37" s="1"/>
  <c r="G265" i="37" s="1"/>
  <c r="G266" i="37" s="1"/>
  <c r="G267" i="37" s="1"/>
  <c r="G268" i="37" s="1"/>
  <c r="G269" i="37" s="1"/>
  <c r="G270" i="37" s="1"/>
  <c r="G271" i="37" s="1"/>
  <c r="G272" i="37" s="1"/>
  <c r="G273" i="37" s="1"/>
  <c r="G274" i="37" s="1"/>
  <c r="G275" i="37" s="1"/>
  <c r="G276" i="37" s="1"/>
  <c r="G277" i="37" s="1"/>
  <c r="G278" i="37" s="1"/>
  <c r="G279" i="37" s="1"/>
  <c r="G280" i="37" s="1"/>
  <c r="G281" i="37" s="1"/>
  <c r="G282" i="37" s="1"/>
  <c r="G283" i="37" s="1"/>
  <c r="G284" i="37" s="1"/>
  <c r="G285" i="37" s="1"/>
  <c r="G286" i="37" s="1"/>
  <c r="G287" i="37" s="1"/>
  <c r="G288" i="37" s="1"/>
  <c r="G289" i="37" s="1"/>
  <c r="G290" i="37" s="1"/>
  <c r="G291" i="37" s="1"/>
  <c r="G292" i="37" s="1"/>
  <c r="G293" i="37" s="1"/>
  <c r="G294" i="37" s="1"/>
  <c r="G373" i="41"/>
  <c r="G374" i="41" s="1"/>
  <c r="G375" i="41" s="1"/>
  <c r="G376" i="41" s="1"/>
  <c r="G377" i="41" s="1"/>
  <c r="G378" i="41" s="1"/>
  <c r="G379" i="41" s="1"/>
  <c r="G380" i="41" s="1"/>
  <c r="G381" i="41" s="1"/>
  <c r="G382" i="41" s="1"/>
  <c r="G383" i="41" s="1"/>
  <c r="G384" i="41" s="1"/>
  <c r="G385" i="41" s="1"/>
  <c r="G386" i="41" s="1"/>
  <c r="G387" i="41" s="1"/>
  <c r="G388" i="41" s="1"/>
  <c r="G389" i="41" s="1"/>
  <c r="G390" i="41" s="1"/>
  <c r="G391" i="41" s="1"/>
  <c r="G392" i="41" s="1"/>
  <c r="G393" i="41" s="1"/>
  <c r="G394" i="41" s="1"/>
  <c r="G395" i="41" s="1"/>
  <c r="G396" i="41" s="1"/>
  <c r="G397" i="41" s="1"/>
  <c r="G398" i="41" s="1"/>
  <c r="G399" i="41" s="1"/>
  <c r="G400" i="41" s="1"/>
  <c r="G401" i="41" s="1"/>
  <c r="G402" i="41" s="1"/>
  <c r="G403" i="41" s="1"/>
  <c r="G404" i="41" s="1"/>
  <c r="G405" i="41" s="1"/>
  <c r="G406" i="41" s="1"/>
  <c r="G407" i="41" s="1"/>
  <c r="G408" i="41" s="1"/>
  <c r="G409" i="41" s="1"/>
  <c r="G410" i="41" s="1"/>
  <c r="G411" i="41" s="1"/>
  <c r="G412" i="41" s="1"/>
  <c r="G413" i="41" s="1"/>
  <c r="G414" i="41" s="1"/>
  <c r="G415" i="41" s="1"/>
  <c r="G416" i="41" s="1"/>
  <c r="G417" i="41" s="1"/>
  <c r="G418" i="41" s="1"/>
  <c r="G419" i="41" s="1"/>
  <c r="G420" i="41" s="1"/>
  <c r="G421" i="41" s="1"/>
  <c r="G422" i="41" s="1"/>
  <c r="G423" i="41" s="1"/>
  <c r="G424" i="41" s="1"/>
  <c r="G425" i="41" s="1"/>
  <c r="G426" i="41" s="1"/>
  <c r="G427" i="41" s="1"/>
  <c r="G428" i="41" s="1"/>
  <c r="G429" i="41" s="1"/>
  <c r="G430" i="41" s="1"/>
  <c r="G431" i="41" s="1"/>
  <c r="G432" i="41" s="1"/>
  <c r="G433" i="41" s="1"/>
  <c r="G434" i="41" s="1"/>
  <c r="G435" i="41" s="1"/>
  <c r="G436" i="41" s="1"/>
  <c r="G437" i="41" s="1"/>
  <c r="G438" i="41" s="1"/>
  <c r="G439" i="41" s="1"/>
  <c r="G440" i="41" s="1"/>
  <c r="G441" i="41" s="1"/>
  <c r="G442" i="41" s="1"/>
  <c r="G443" i="41" s="1"/>
  <c r="G444" i="41" s="1"/>
  <c r="G445" i="41" s="1"/>
  <c r="G446" i="41" s="1"/>
  <c r="G447" i="41" s="1"/>
  <c r="G448" i="41" s="1"/>
  <c r="G449" i="41" s="1"/>
  <c r="G450" i="41" s="1"/>
  <c r="G451" i="41" s="1"/>
  <c r="G452" i="41" s="1"/>
  <c r="G453" i="41" s="1"/>
  <c r="G454" i="41" s="1"/>
  <c r="G455" i="41" s="1"/>
  <c r="G456" i="41" s="1"/>
  <c r="G457" i="41" s="1"/>
  <c r="G458" i="41" s="1"/>
  <c r="G459" i="41" s="1"/>
  <c r="G460" i="41" s="1"/>
  <c r="G461" i="41" s="1"/>
  <c r="G462" i="41" s="1"/>
  <c r="G463" i="41" s="1"/>
  <c r="G464" i="41" s="1"/>
  <c r="G465" i="41" s="1"/>
  <c r="G466" i="41" s="1"/>
  <c r="G467" i="41" s="1"/>
  <c r="G468" i="41" s="1"/>
  <c r="G469" i="41" s="1"/>
  <c r="G470" i="41" s="1"/>
  <c r="G471" i="41" s="1"/>
  <c r="G472" i="41" s="1"/>
  <c r="G473" i="41" s="1"/>
  <c r="G474" i="41" s="1"/>
  <c r="G475" i="41" s="1"/>
  <c r="G476" i="41" s="1"/>
  <c r="G477" i="41" s="1"/>
  <c r="G478" i="41" s="1"/>
  <c r="G479" i="41" s="1"/>
  <c r="G480" i="41" s="1"/>
  <c r="G481" i="41" s="1"/>
  <c r="G482" i="41" s="1"/>
  <c r="G483" i="41" s="1"/>
  <c r="G484" i="41" s="1"/>
  <c r="G485" i="41" s="1"/>
  <c r="G486" i="41" s="1"/>
  <c r="G487" i="41" s="1"/>
  <c r="G488" i="41" s="1"/>
  <c r="G489" i="41" s="1"/>
  <c r="G490" i="41" s="1"/>
  <c r="G491" i="41" s="1"/>
  <c r="G492" i="41" s="1"/>
  <c r="G493" i="41" s="1"/>
  <c r="G494" i="41" s="1"/>
  <c r="G495" i="41" s="1"/>
  <c r="G496" i="41" s="1"/>
  <c r="G497" i="41" s="1"/>
  <c r="G498" i="41" s="1"/>
  <c r="G499" i="41" s="1"/>
  <c r="G500" i="41" s="1"/>
  <c r="G501" i="41" s="1"/>
  <c r="G502" i="41" s="1"/>
  <c r="G503" i="41" s="1"/>
  <c r="G504" i="41" s="1"/>
  <c r="G505" i="41" s="1"/>
  <c r="G506" i="41" s="1"/>
  <c r="G507" i="41" s="1"/>
  <c r="G508" i="41" s="1"/>
  <c r="G509" i="41" s="1"/>
  <c r="G510" i="41" s="1"/>
  <c r="G511" i="41" s="1"/>
  <c r="G512" i="41" s="1"/>
  <c r="G513" i="41" s="1"/>
  <c r="G514" i="41" s="1"/>
  <c r="G874" i="20" l="1"/>
  <c r="G875" i="20" s="1"/>
  <c r="G876" i="20" s="1"/>
  <c r="G877" i="20" s="1"/>
  <c r="G878" i="20" s="1"/>
  <c r="G879" i="20" s="1"/>
  <c r="G880" i="20" s="1"/>
  <c r="G881" i="20" s="1"/>
  <c r="G882" i="20"/>
  <c r="G568" i="90"/>
  <c r="G569" i="90" s="1"/>
  <c r="G570" i="90" s="1"/>
  <c r="G571" i="90" s="1"/>
  <c r="G572" i="90" s="1"/>
  <c r="G573" i="90" s="1"/>
  <c r="G527" i="75"/>
  <c r="G528" i="75" s="1"/>
  <c r="G529" i="75" s="1"/>
  <c r="G530" i="75" s="1"/>
  <c r="G531" i="75" s="1"/>
  <c r="G532" i="75" s="1"/>
  <c r="G533" i="75" s="1"/>
  <c r="G534" i="75" s="1"/>
  <c r="G535" i="75" s="1"/>
  <c r="G536" i="75" s="1"/>
  <c r="G537" i="75" s="1"/>
  <c r="G538" i="75" s="1"/>
  <c r="G539" i="75" s="1"/>
  <c r="G655" i="31"/>
  <c r="G656" i="31" s="1"/>
  <c r="G657" i="31" s="1"/>
  <c r="G658" i="31" s="1"/>
  <c r="G679" i="59"/>
  <c r="G680" i="59" s="1"/>
  <c r="G681" i="59" s="1"/>
  <c r="G682" i="59" s="1"/>
  <c r="G683" i="59" s="1"/>
  <c r="G684" i="59" s="1"/>
  <c r="G685" i="59" s="1"/>
  <c r="G686" i="59" s="1"/>
  <c r="G687" i="59" s="1"/>
  <c r="G688" i="59" s="1"/>
  <c r="G689" i="59" s="1"/>
  <c r="G690" i="59" s="1"/>
  <c r="G691" i="59" s="1"/>
  <c r="G692" i="59" s="1"/>
  <c r="G693" i="59" s="1"/>
  <c r="G694" i="59" s="1"/>
  <c r="G695" i="59" s="1"/>
  <c r="G600" i="61"/>
  <c r="G601" i="61" s="1"/>
  <c r="G602" i="61" s="1"/>
  <c r="G603" i="61" s="1"/>
  <c r="G604" i="61" s="1"/>
  <c r="G605" i="61" s="1"/>
  <c r="G606" i="61" s="1"/>
  <c r="G607" i="61" s="1"/>
  <c r="G577" i="21"/>
  <c r="G567" i="46"/>
  <c r="G568" i="46" s="1"/>
  <c r="G569" i="46" s="1"/>
  <c r="G570" i="46" s="1"/>
  <c r="G571" i="46" s="1"/>
  <c r="G572" i="46" s="1"/>
  <c r="G573" i="46" s="1"/>
  <c r="G574" i="46" s="1"/>
  <c r="G500" i="66"/>
  <c r="G501" i="66" s="1"/>
  <c r="G502" i="66" s="1"/>
  <c r="G503" i="66" s="1"/>
  <c r="G504" i="66" s="1"/>
  <c r="G505" i="66" s="1"/>
  <c r="G506" i="66" s="1"/>
  <c r="G507" i="66" s="1"/>
  <c r="G508" i="66" s="1"/>
  <c r="G532" i="43"/>
  <c r="G533" i="43" s="1"/>
  <c r="G534" i="43" s="1"/>
  <c r="G535" i="43" s="1"/>
  <c r="G536" i="43" s="1"/>
  <c r="G537" i="43" s="1"/>
  <c r="G538" i="43" s="1"/>
  <c r="G539" i="43" s="1"/>
  <c r="G540" i="43" s="1"/>
  <c r="G541" i="43" s="1"/>
  <c r="G542" i="43" s="1"/>
  <c r="G543" i="43" s="1"/>
  <c r="G544" i="43" s="1"/>
  <c r="G580" i="40"/>
  <c r="G581" i="40" s="1"/>
  <c r="G582" i="40" s="1"/>
  <c r="G583" i="40" s="1"/>
  <c r="G584" i="40" s="1"/>
  <c r="G585" i="40" s="1"/>
  <c r="G586" i="40" s="1"/>
  <c r="G429" i="27"/>
  <c r="G430" i="27" s="1"/>
  <c r="G431" i="27" s="1"/>
  <c r="G432" i="27" s="1"/>
  <c r="G433" i="27" s="1"/>
  <c r="G434" i="27" s="1"/>
  <c r="G435" i="27" s="1"/>
  <c r="G436" i="27" s="1"/>
  <c r="G461" i="19"/>
  <c r="G462" i="19" s="1"/>
  <c r="G463" i="19" s="1"/>
  <c r="G464" i="19" s="1"/>
  <c r="G465" i="19" s="1"/>
  <c r="G466" i="19" s="1"/>
  <c r="G467" i="19" s="1"/>
  <c r="G468" i="19" s="1"/>
  <c r="G469" i="19" s="1"/>
  <c r="G470" i="19" s="1"/>
  <c r="G471" i="19" s="1"/>
  <c r="G472" i="19" s="1"/>
  <c r="G473" i="19" s="1"/>
  <c r="G474" i="19" s="1"/>
  <c r="G475" i="19" s="1"/>
  <c r="G476" i="19" s="1"/>
  <c r="G477" i="19" s="1"/>
  <c r="G478" i="19" s="1"/>
  <c r="G479" i="19" s="1"/>
  <c r="G480" i="19" s="1"/>
  <c r="G481" i="19" s="1"/>
  <c r="G482" i="19" s="1"/>
  <c r="G428" i="55"/>
  <c r="G429" i="55" s="1"/>
  <c r="G430" i="55" s="1"/>
  <c r="G431" i="55" s="1"/>
  <c r="G421" i="42"/>
  <c r="G422" i="42" s="1"/>
  <c r="G423" i="42" s="1"/>
  <c r="G424" i="42" s="1"/>
  <c r="G425" i="42" s="1"/>
  <c r="G426" i="42" s="1"/>
  <c r="G425" i="44"/>
  <c r="G426" i="44" s="1"/>
  <c r="G427" i="44" s="1"/>
  <c r="G428" i="44" s="1"/>
  <c r="G429" i="44" s="1"/>
  <c r="G430" i="44" s="1"/>
  <c r="G431" i="44" s="1"/>
  <c r="G432" i="44" s="1"/>
  <c r="G433" i="44" s="1"/>
  <c r="G434" i="44" s="1"/>
  <c r="G435" i="44" s="1"/>
  <c r="G436" i="44" s="1"/>
  <c r="G372" i="34"/>
  <c r="G408" i="48"/>
  <c r="G409" i="48" s="1"/>
  <c r="G410" i="48" s="1"/>
  <c r="G411" i="48" s="1"/>
  <c r="G412" i="48" s="1"/>
  <c r="G413" i="48" s="1"/>
  <c r="G414" i="48" s="1"/>
  <c r="G350" i="26"/>
  <c r="G351" i="26" s="1"/>
  <c r="G352" i="26" s="1"/>
  <c r="G353" i="26" s="1"/>
  <c r="G354" i="26" s="1"/>
  <c r="G355" i="26" s="1"/>
  <c r="G356" i="26" s="1"/>
  <c r="G515" i="41"/>
  <c r="G516" i="41" s="1"/>
  <c r="G517" i="41" s="1"/>
  <c r="G518" i="41" s="1"/>
  <c r="G519" i="41" s="1"/>
  <c r="G520" i="41" s="1"/>
  <c r="G304" i="25"/>
  <c r="G305" i="25" s="1"/>
  <c r="G306" i="25" s="1"/>
  <c r="G307" i="25" s="1"/>
  <c r="G308" i="25" s="1"/>
  <c r="G309" i="25" s="1"/>
  <c r="G310" i="25" s="1"/>
  <c r="G311" i="25" s="1"/>
  <c r="G312" i="25" s="1"/>
  <c r="G313" i="25" s="1"/>
  <c r="G314" i="25" s="1"/>
  <c r="G315" i="25" s="1"/>
  <c r="G316" i="25" s="1"/>
  <c r="G317" i="25" s="1"/>
  <c r="G318" i="25" s="1"/>
  <c r="G319" i="25" s="1"/>
  <c r="G320" i="25" s="1"/>
  <c r="G321" i="25" s="1"/>
  <c r="G322" i="25" s="1"/>
  <c r="G323" i="25" s="1"/>
  <c r="G324" i="25" s="1"/>
  <c r="G325" i="25" s="1"/>
  <c r="G326" i="25" s="1"/>
  <c r="G327" i="25" s="1"/>
  <c r="G328" i="25" s="1"/>
  <c r="G329" i="25" s="1"/>
  <c r="G330" i="25" s="1"/>
  <c r="G331" i="25" s="1"/>
  <c r="G332" i="25" s="1"/>
  <c r="G333" i="25" s="1"/>
  <c r="G334" i="25" s="1"/>
  <c r="G295" i="37"/>
  <c r="G296" i="37" s="1"/>
  <c r="G297" i="37" s="1"/>
  <c r="G298" i="37" s="1"/>
  <c r="G299" i="37" s="1"/>
  <c r="G300" i="37" s="1"/>
  <c r="G301" i="37" s="1"/>
  <c r="G540" i="75" l="1"/>
  <c r="G541" i="75" s="1"/>
  <c r="G542" i="75" s="1"/>
  <c r="G543" i="75" s="1"/>
  <c r="G544" i="75" s="1"/>
  <c r="G883" i="20"/>
  <c r="G884" i="20" s="1"/>
  <c r="G885" i="20" s="1"/>
  <c r="G886" i="20" s="1"/>
  <c r="G887" i="20" s="1"/>
  <c r="G888" i="20" s="1"/>
  <c r="G889" i="20" s="1"/>
  <c r="G890" i="20" s="1"/>
  <c r="G891" i="20" s="1"/>
  <c r="G696" i="59"/>
  <c r="G697" i="59" s="1"/>
  <c r="G698" i="59" s="1"/>
  <c r="G699" i="59" s="1"/>
  <c r="G700" i="59" s="1"/>
  <c r="G701" i="59" s="1"/>
  <c r="G702" i="59" s="1"/>
  <c r="G703" i="59" s="1"/>
  <c r="G574" i="90"/>
  <c r="G575" i="90" s="1"/>
  <c r="G659" i="31"/>
  <c r="G660" i="31" s="1"/>
  <c r="G608" i="61"/>
  <c r="G609" i="61" s="1"/>
  <c r="G610" i="61" s="1"/>
  <c r="G611" i="61" s="1"/>
  <c r="G612" i="61" s="1"/>
  <c r="G613" i="61" s="1"/>
  <c r="G614" i="61" s="1"/>
  <c r="G615" i="61" s="1"/>
  <c r="G616" i="61" s="1"/>
  <c r="G617" i="61" s="1"/>
  <c r="G618" i="61" s="1"/>
  <c r="G619" i="61" s="1"/>
  <c r="G620" i="61" s="1"/>
  <c r="G621" i="61" s="1"/>
  <c r="G622" i="61" s="1"/>
  <c r="G623" i="61" s="1"/>
  <c r="G624" i="61" s="1"/>
  <c r="G625" i="61" s="1"/>
  <c r="G626" i="61" s="1"/>
  <c r="G627" i="61" s="1"/>
  <c r="G628" i="61" s="1"/>
  <c r="G629" i="61" s="1"/>
  <c r="G630" i="61" s="1"/>
  <c r="G631" i="61" s="1"/>
  <c r="G632" i="61" s="1"/>
  <c r="G578" i="21"/>
  <c r="G579" i="21" s="1"/>
  <c r="G580" i="21" s="1"/>
  <c r="G581" i="21" s="1"/>
  <c r="G582" i="21" s="1"/>
  <c r="G575" i="46"/>
  <c r="G576" i="46" s="1"/>
  <c r="G577" i="46" s="1"/>
  <c r="G578" i="46" s="1"/>
  <c r="G579" i="46" s="1"/>
  <c r="G580" i="46" s="1"/>
  <c r="G581" i="46" s="1"/>
  <c r="G582" i="46" s="1"/>
  <c r="G583" i="46" s="1"/>
  <c r="G584" i="46" s="1"/>
  <c r="G585" i="46" s="1"/>
  <c r="G586" i="46" s="1"/>
  <c r="G587" i="46" s="1"/>
  <c r="G588" i="46" s="1"/>
  <c r="G589" i="46" s="1"/>
  <c r="G590" i="46" s="1"/>
  <c r="G591" i="46" s="1"/>
  <c r="G592" i="46" s="1"/>
  <c r="G593" i="46" s="1"/>
  <c r="G594" i="46" s="1"/>
  <c r="G595" i="46" s="1"/>
  <c r="G596" i="46" s="1"/>
  <c r="G597" i="46" s="1"/>
  <c r="G598" i="46" s="1"/>
  <c r="G599" i="46" s="1"/>
  <c r="G600" i="46" s="1"/>
  <c r="G509" i="66"/>
  <c r="G510" i="66" s="1"/>
  <c r="G511" i="66" s="1"/>
  <c r="G512" i="66" s="1"/>
  <c r="G513" i="66" s="1"/>
  <c r="G514" i="66" s="1"/>
  <c r="G515" i="66" s="1"/>
  <c r="G516" i="66" s="1"/>
  <c r="G517" i="66" s="1"/>
  <c r="G518" i="66" s="1"/>
  <c r="G519" i="66" s="1"/>
  <c r="G520" i="66" s="1"/>
  <c r="G521" i="66" s="1"/>
  <c r="G545" i="43"/>
  <c r="G546" i="43" s="1"/>
  <c r="G547" i="43" s="1"/>
  <c r="G587" i="40"/>
  <c r="G588" i="40" s="1"/>
  <c r="G589" i="40" s="1"/>
  <c r="G590" i="40" s="1"/>
  <c r="G591" i="40" s="1"/>
  <c r="G592" i="40" s="1"/>
  <c r="G593" i="40" s="1"/>
  <c r="G594" i="40" s="1"/>
  <c r="G595" i="40" s="1"/>
  <c r="G596" i="40" s="1"/>
  <c r="G597" i="40" s="1"/>
  <c r="G598" i="40" s="1"/>
  <c r="G599" i="40" s="1"/>
  <c r="G600" i="40" s="1"/>
  <c r="G601" i="40" s="1"/>
  <c r="G602" i="40" s="1"/>
  <c r="G603" i="40" s="1"/>
  <c r="G604" i="40" s="1"/>
  <c r="G605" i="40" s="1"/>
  <c r="G606" i="40" s="1"/>
  <c r="G607" i="40" s="1"/>
  <c r="G608" i="40" s="1"/>
  <c r="G437" i="27"/>
  <c r="G438" i="27" s="1"/>
  <c r="G439" i="27" s="1"/>
  <c r="G440" i="27" s="1"/>
  <c r="G441" i="27" s="1"/>
  <c r="G442" i="27" s="1"/>
  <c r="G443" i="27" s="1"/>
  <c r="G444" i="27" s="1"/>
  <c r="G445" i="27" s="1"/>
  <c r="G446" i="27" s="1"/>
  <c r="G432" i="55"/>
  <c r="G433" i="55" s="1"/>
  <c r="G434" i="55" s="1"/>
  <c r="G483" i="19"/>
  <c r="G484" i="19" s="1"/>
  <c r="G485" i="19" s="1"/>
  <c r="G486" i="19" s="1"/>
  <c r="G487" i="19" s="1"/>
  <c r="G488" i="19" s="1"/>
  <c r="G437" i="44"/>
  <c r="G438" i="44" s="1"/>
  <c r="G439" i="44" s="1"/>
  <c r="G440" i="44" s="1"/>
  <c r="G441" i="44" s="1"/>
  <c r="G442" i="44" s="1"/>
  <c r="G443" i="44" s="1"/>
  <c r="G427" i="42"/>
  <c r="G428" i="42" s="1"/>
  <c r="G429" i="42" s="1"/>
  <c r="G430" i="42" s="1"/>
  <c r="G431" i="42" s="1"/>
  <c r="G432" i="42" s="1"/>
  <c r="G373" i="34"/>
  <c r="G374" i="34" s="1"/>
  <c r="G375" i="34" s="1"/>
  <c r="G376" i="34" s="1"/>
  <c r="G377" i="34" s="1"/>
  <c r="G415" i="48"/>
  <c r="G416" i="48" s="1"/>
  <c r="G357" i="26"/>
  <c r="G358" i="26" s="1"/>
  <c r="G359" i="26" s="1"/>
  <c r="G360" i="26" s="1"/>
  <c r="G361" i="26" s="1"/>
  <c r="G362" i="26" s="1"/>
  <c r="G363" i="26" s="1"/>
  <c r="G521" i="41"/>
  <c r="G522" i="41" s="1"/>
  <c r="G523" i="41" s="1"/>
  <c r="G524" i="41" s="1"/>
  <c r="G525" i="41" s="1"/>
  <c r="G526" i="41" s="1"/>
  <c r="G527" i="41" s="1"/>
  <c r="G335" i="25"/>
  <c r="G336" i="25" s="1"/>
  <c r="G337" i="25" s="1"/>
  <c r="G338" i="25" s="1"/>
  <c r="G339" i="25" s="1"/>
  <c r="G302" i="37"/>
  <c r="G303" i="37" s="1"/>
  <c r="G304" i="37" s="1"/>
  <c r="G305" i="37" s="1"/>
  <c r="G306" i="37" s="1"/>
  <c r="G307" i="37" s="1"/>
  <c r="G308" i="37" s="1"/>
  <c r="G309" i="37" s="1"/>
  <c r="G310" i="37" s="1"/>
  <c r="G311" i="37" s="1"/>
  <c r="G312" i="37" s="1"/>
  <c r="G313" i="37" s="1"/>
  <c r="G314" i="37" s="1"/>
  <c r="G315" i="37" s="1"/>
  <c r="G316" i="37" s="1"/>
  <c r="G317" i="37" s="1"/>
  <c r="G318" i="37" s="1"/>
  <c r="G319" i="37" s="1"/>
  <c r="G320" i="37" s="1"/>
  <c r="G321" i="37" s="1"/>
  <c r="G322" i="37" s="1"/>
  <c r="G323" i="37" s="1"/>
  <c r="G324" i="37" s="1"/>
  <c r="G325" i="37" s="1"/>
  <c r="G326" i="37" s="1"/>
  <c r="G327" i="37" s="1"/>
  <c r="G328" i="37" s="1"/>
  <c r="G329" i="37" s="1"/>
  <c r="G330" i="37" s="1"/>
  <c r="G331" i="37" s="1"/>
  <c r="G332" i="37" s="1"/>
  <c r="G333" i="37" s="1"/>
  <c r="G334" i="37" s="1"/>
  <c r="G335" i="37" s="1"/>
  <c r="G336" i="37" s="1"/>
  <c r="G337" i="37" s="1"/>
  <c r="G338" i="37" s="1"/>
  <c r="G339" i="37" s="1"/>
  <c r="G340" i="37" s="1"/>
  <c r="G341" i="37" s="1"/>
  <c r="G342" i="37" s="1"/>
  <c r="G343" i="37" s="1"/>
  <c r="G344" i="37" s="1"/>
  <c r="G345" i="37" s="1"/>
  <c r="G346" i="37" s="1"/>
  <c r="G347" i="37" s="1"/>
  <c r="G348" i="37" s="1"/>
  <c r="G349" i="37" s="1"/>
  <c r="G350" i="37" s="1"/>
  <c r="G351" i="37" s="1"/>
  <c r="G352" i="37" s="1"/>
  <c r="G353" i="37" s="1"/>
  <c r="G354" i="37" s="1"/>
  <c r="G355" i="37" s="1"/>
  <c r="G356" i="37" s="1"/>
  <c r="G357" i="37" s="1"/>
  <c r="G545" i="75" l="1"/>
  <c r="G546" i="75" s="1"/>
  <c r="G547" i="75" s="1"/>
  <c r="G548" i="75" s="1"/>
  <c r="G549" i="75" s="1"/>
  <c r="G550" i="75" s="1"/>
  <c r="G551" i="75" s="1"/>
  <c r="G552" i="75" s="1"/>
  <c r="G553" i="75" s="1"/>
  <c r="G554" i="75" s="1"/>
  <c r="G555" i="75" s="1"/>
  <c r="G556" i="75" s="1"/>
  <c r="G557" i="75" s="1"/>
  <c r="G558" i="75"/>
  <c r="G559" i="75" s="1"/>
  <c r="G892" i="20"/>
  <c r="G893" i="20" s="1"/>
  <c r="G894" i="20" s="1"/>
  <c r="G895" i="20" s="1"/>
  <c r="G896" i="20" s="1"/>
  <c r="G897" i="20" s="1"/>
  <c r="G898" i="20" s="1"/>
  <c r="G704" i="59"/>
  <c r="G705" i="59" s="1"/>
  <c r="G706" i="59" s="1"/>
  <c r="G707" i="59" s="1"/>
  <c r="G708" i="59" s="1"/>
  <c r="G709" i="59" s="1"/>
  <c r="G710" i="59" s="1"/>
  <c r="G899" i="20"/>
  <c r="G900" i="20" s="1"/>
  <c r="G901" i="20" s="1"/>
  <c r="G902" i="20" s="1"/>
  <c r="G903" i="20" s="1"/>
  <c r="G904" i="20" s="1"/>
  <c r="G905" i="20" s="1"/>
  <c r="G906" i="20" s="1"/>
  <c r="G907" i="20" s="1"/>
  <c r="G908" i="20" s="1"/>
  <c r="G909" i="20" s="1"/>
  <c r="G910" i="20" s="1"/>
  <c r="G911" i="20" s="1"/>
  <c r="G912" i="20" s="1"/>
  <c r="G913" i="20" s="1"/>
  <c r="G914" i="20" s="1"/>
  <c r="G915" i="20" s="1"/>
  <c r="G576" i="90"/>
  <c r="G577" i="90" s="1"/>
  <c r="G661" i="31"/>
  <c r="G662" i="31" s="1"/>
  <c r="G663" i="31" s="1"/>
  <c r="G664" i="31" s="1"/>
  <c r="G665" i="31" s="1"/>
  <c r="G666" i="31" s="1"/>
  <c r="G667" i="31" s="1"/>
  <c r="G668" i="31" s="1"/>
  <c r="G669" i="31" s="1"/>
  <c r="G670" i="31" s="1"/>
  <c r="G671" i="31" s="1"/>
  <c r="G672" i="31" s="1"/>
  <c r="G673" i="31" s="1"/>
  <c r="G674" i="31" s="1"/>
  <c r="G675" i="31" s="1"/>
  <c r="G676" i="31" s="1"/>
  <c r="G677" i="31" s="1"/>
  <c r="G678" i="31" s="1"/>
  <c r="G679" i="31" s="1"/>
  <c r="G680" i="31" s="1"/>
  <c r="G681" i="31" s="1"/>
  <c r="G682" i="31" s="1"/>
  <c r="G683" i="31" s="1"/>
  <c r="G684" i="31" s="1"/>
  <c r="G685" i="31" s="1"/>
  <c r="G686" i="31" s="1"/>
  <c r="G687" i="31" s="1"/>
  <c r="G688" i="31" s="1"/>
  <c r="G689" i="31" s="1"/>
  <c r="G690" i="31" s="1"/>
  <c r="G691" i="31" s="1"/>
  <c r="G692" i="31" s="1"/>
  <c r="G693" i="31" s="1"/>
  <c r="G694" i="31" s="1"/>
  <c r="G695" i="31" s="1"/>
  <c r="G696" i="31" s="1"/>
  <c r="H660" i="31"/>
  <c r="H700" i="31" s="1"/>
  <c r="D34" i="149" s="1"/>
  <c r="D56" i="149" s="1"/>
  <c r="G633" i="61"/>
  <c r="G634" i="61" s="1"/>
  <c r="G583" i="21"/>
  <c r="G584" i="21" s="1"/>
  <c r="G585" i="21" s="1"/>
  <c r="G586" i="21" s="1"/>
  <c r="G601" i="46"/>
  <c r="G602" i="46" s="1"/>
  <c r="G603" i="46" s="1"/>
  <c r="G604" i="46" s="1"/>
  <c r="G605" i="46" s="1"/>
  <c r="G606" i="46" s="1"/>
  <c r="G607" i="46" s="1"/>
  <c r="G608" i="46" s="1"/>
  <c r="G609" i="46" s="1"/>
  <c r="G610" i="46" s="1"/>
  <c r="G611" i="46" s="1"/>
  <c r="G612" i="46" s="1"/>
  <c r="G613" i="46" s="1"/>
  <c r="G614" i="46" s="1"/>
  <c r="G615" i="46" s="1"/>
  <c r="G548" i="43"/>
  <c r="G549" i="43" s="1"/>
  <c r="G550" i="43" s="1"/>
  <c r="G551" i="43" s="1"/>
  <c r="G552" i="43" s="1"/>
  <c r="G553" i="43" s="1"/>
  <c r="G554" i="43" s="1"/>
  <c r="G555" i="43" s="1"/>
  <c r="G556" i="43" s="1"/>
  <c r="G557" i="43" s="1"/>
  <c r="G558" i="43" s="1"/>
  <c r="G559" i="43" s="1"/>
  <c r="G560" i="43" s="1"/>
  <c r="G561" i="43" s="1"/>
  <c r="G562" i="43" s="1"/>
  <c r="G563" i="43" s="1"/>
  <c r="G564" i="43" s="1"/>
  <c r="G565" i="43" s="1"/>
  <c r="G566" i="43" s="1"/>
  <c r="G567" i="43" s="1"/>
  <c r="G568" i="43" s="1"/>
  <c r="G569" i="43" s="1"/>
  <c r="G570" i="43" s="1"/>
  <c r="G571" i="43" s="1"/>
  <c r="G572" i="43" s="1"/>
  <c r="G573" i="43" s="1"/>
  <c r="G574" i="43" s="1"/>
  <c r="G522" i="66"/>
  <c r="G523" i="66" s="1"/>
  <c r="G524" i="66" s="1"/>
  <c r="G525" i="66" s="1"/>
  <c r="G526" i="66" s="1"/>
  <c r="G527" i="66" s="1"/>
  <c r="G528" i="66" s="1"/>
  <c r="G529" i="66" s="1"/>
  <c r="G530" i="66" s="1"/>
  <c r="G531" i="66" s="1"/>
  <c r="G532" i="66" s="1"/>
  <c r="G533" i="66" s="1"/>
  <c r="G534" i="66" s="1"/>
  <c r="G535" i="66" s="1"/>
  <c r="G536" i="66" s="1"/>
  <c r="G537" i="66" s="1"/>
  <c r="G538" i="66" s="1"/>
  <c r="G609" i="40"/>
  <c r="G610" i="40" s="1"/>
  <c r="G611" i="40" s="1"/>
  <c r="G612" i="40" s="1"/>
  <c r="G613" i="40" s="1"/>
  <c r="G614" i="40" s="1"/>
  <c r="G615" i="40" s="1"/>
  <c r="G616" i="40" s="1"/>
  <c r="G617" i="40" s="1"/>
  <c r="G618" i="40" s="1"/>
  <c r="G619" i="40" s="1"/>
  <c r="G620" i="40" s="1"/>
  <c r="G621" i="40" s="1"/>
  <c r="G622" i="40" s="1"/>
  <c r="G623" i="40" s="1"/>
  <c r="G624" i="40" s="1"/>
  <c r="G625" i="40" s="1"/>
  <c r="G435" i="55"/>
  <c r="G436" i="55" s="1"/>
  <c r="G437" i="55" s="1"/>
  <c r="G438" i="55" s="1"/>
  <c r="G439" i="55" s="1"/>
  <c r="G440" i="55" s="1"/>
  <c r="G441" i="55" s="1"/>
  <c r="G442" i="55" s="1"/>
  <c r="G443" i="55" s="1"/>
  <c r="G444" i="55" s="1"/>
  <c r="G445" i="55" s="1"/>
  <c r="G446" i="55" s="1"/>
  <c r="G447" i="55" s="1"/>
  <c r="G448" i="55" s="1"/>
  <c r="G449" i="55" s="1"/>
  <c r="G450" i="55" s="1"/>
  <c r="G451" i="55" s="1"/>
  <c r="G452" i="55" s="1"/>
  <c r="G453" i="55" s="1"/>
  <c r="G454" i="55" s="1"/>
  <c r="G455" i="55" s="1"/>
  <c r="G456" i="55" s="1"/>
  <c r="G457" i="55" s="1"/>
  <c r="G458" i="55" s="1"/>
  <c r="G459" i="55" s="1"/>
  <c r="G460" i="55" s="1"/>
  <c r="G461" i="55" s="1"/>
  <c r="G462" i="55" s="1"/>
  <c r="G463" i="55" s="1"/>
  <c r="G464" i="55" s="1"/>
  <c r="G465" i="55" s="1"/>
  <c r="G447" i="27"/>
  <c r="G448" i="27" s="1"/>
  <c r="G449" i="27" s="1"/>
  <c r="G489" i="19"/>
  <c r="G490" i="19" s="1"/>
  <c r="G491" i="19" s="1"/>
  <c r="G492" i="19" s="1"/>
  <c r="G493" i="19" s="1"/>
  <c r="G494" i="19" s="1"/>
  <c r="G495" i="19" s="1"/>
  <c r="G496" i="19" s="1"/>
  <c r="G497" i="19" s="1"/>
  <c r="G498" i="19" s="1"/>
  <c r="G499" i="19" s="1"/>
  <c r="G500" i="19" s="1"/>
  <c r="G501" i="19" s="1"/>
  <c r="G433" i="42"/>
  <c r="G434" i="42" s="1"/>
  <c r="G435" i="42" s="1"/>
  <c r="G436" i="42" s="1"/>
  <c r="G437" i="42" s="1"/>
  <c r="G438" i="42" s="1"/>
  <c r="G444" i="44"/>
  <c r="G358" i="37"/>
  <c r="G359" i="37" s="1"/>
  <c r="G360" i="37" s="1"/>
  <c r="G361" i="37" s="1"/>
  <c r="G362" i="37" s="1"/>
  <c r="G363" i="37" s="1"/>
  <c r="G364" i="37" s="1"/>
  <c r="G365" i="37" s="1"/>
  <c r="G366" i="37" s="1"/>
  <c r="G367" i="37" s="1"/>
  <c r="G368" i="37" s="1"/>
  <c r="G369" i="37" s="1"/>
  <c r="G370" i="37" s="1"/>
  <c r="G371" i="37" s="1"/>
  <c r="G372" i="37" s="1"/>
  <c r="G373" i="37" s="1"/>
  <c r="G374" i="37" s="1"/>
  <c r="G375" i="37" s="1"/>
  <c r="G376" i="37" s="1"/>
  <c r="G377" i="37" s="1"/>
  <c r="G378" i="37" s="1"/>
  <c r="G379" i="37" s="1"/>
  <c r="G380" i="37" s="1"/>
  <c r="G381" i="37" s="1"/>
  <c r="G382" i="37" s="1"/>
  <c r="G383" i="37" s="1"/>
  <c r="G384" i="37" s="1"/>
  <c r="G378" i="34"/>
  <c r="G379" i="34" s="1"/>
  <c r="G380" i="34" s="1"/>
  <c r="G381" i="34" s="1"/>
  <c r="G382" i="34" s="1"/>
  <c r="G383" i="34" s="1"/>
  <c r="G384" i="34" s="1"/>
  <c r="G385" i="34" s="1"/>
  <c r="G386" i="34" s="1"/>
  <c r="G387" i="34" s="1"/>
  <c r="G388" i="34" s="1"/>
  <c r="G389" i="34" s="1"/>
  <c r="G390" i="34" s="1"/>
  <c r="G391" i="34" s="1"/>
  <c r="G392" i="34" s="1"/>
  <c r="G393" i="34" s="1"/>
  <c r="G394" i="34" s="1"/>
  <c r="G395" i="34" s="1"/>
  <c r="G396" i="34" s="1"/>
  <c r="G397" i="34" s="1"/>
  <c r="G398" i="34" s="1"/>
  <c r="G399" i="34" s="1"/>
  <c r="G400" i="34" s="1"/>
  <c r="G401" i="34" s="1"/>
  <c r="G417" i="48"/>
  <c r="G418" i="48" s="1"/>
  <c r="G419" i="48" s="1"/>
  <c r="G420" i="48" s="1"/>
  <c r="G421" i="48" s="1"/>
  <c r="G422" i="48" s="1"/>
  <c r="G423" i="48" s="1"/>
  <c r="G424" i="48" s="1"/>
  <c r="G425" i="48" s="1"/>
  <c r="G426" i="48" s="1"/>
  <c r="G427" i="48" s="1"/>
  <c r="G428" i="48" s="1"/>
  <c r="G429" i="48" s="1"/>
  <c r="G430" i="48" s="1"/>
  <c r="G431" i="48" s="1"/>
  <c r="G432" i="48" s="1"/>
  <c r="G433" i="48" s="1"/>
  <c r="G434" i="48" s="1"/>
  <c r="G435" i="48" s="1"/>
  <c r="G436" i="48" s="1"/>
  <c r="G437" i="48" s="1"/>
  <c r="G438" i="48" s="1"/>
  <c r="G439" i="48" s="1"/>
  <c r="G364" i="26"/>
  <c r="G365" i="26" s="1"/>
  <c r="G366" i="26" s="1"/>
  <c r="G367" i="26" s="1"/>
  <c r="G368" i="26" s="1"/>
  <c r="G369" i="26" s="1"/>
  <c r="G370" i="26" s="1"/>
  <c r="G528" i="41"/>
  <c r="G529" i="41" s="1"/>
  <c r="G530" i="41" s="1"/>
  <c r="G531" i="41" s="1"/>
  <c r="G532" i="41" s="1"/>
  <c r="G533" i="41" s="1"/>
  <c r="G340" i="25"/>
  <c r="G341" i="25" s="1"/>
  <c r="G342" i="25" s="1"/>
  <c r="G343" i="25" s="1"/>
  <c r="G344" i="25" s="1"/>
  <c r="G345" i="25" s="1"/>
  <c r="G346" i="25" s="1"/>
  <c r="G347" i="25" s="1"/>
  <c r="G348" i="25" s="1"/>
  <c r="G916" i="20" l="1"/>
  <c r="G917" i="20" s="1"/>
  <c r="G918" i="20" s="1"/>
  <c r="G560" i="75"/>
  <c r="G561" i="75" s="1"/>
  <c r="G562" i="75" s="1"/>
  <c r="G563" i="75" s="1"/>
  <c r="G564" i="75" s="1"/>
  <c r="G565" i="75" s="1"/>
  <c r="G711" i="59"/>
  <c r="G712" i="59" s="1"/>
  <c r="G713" i="59" s="1"/>
  <c r="G714" i="59" s="1"/>
  <c r="G715" i="59" s="1"/>
  <c r="G716" i="59" s="1"/>
  <c r="G717" i="59" s="1"/>
  <c r="G718" i="59" s="1"/>
  <c r="G719" i="59" s="1"/>
  <c r="G720" i="59" s="1"/>
  <c r="G721" i="59" s="1"/>
  <c r="G722" i="59" s="1"/>
  <c r="G723" i="59" s="1"/>
  <c r="G724" i="59" s="1"/>
  <c r="G725" i="59" s="1"/>
  <c r="G726" i="59" s="1"/>
  <c r="G727" i="59" s="1"/>
  <c r="G728" i="59" s="1"/>
  <c r="G729" i="59" s="1"/>
  <c r="G730" i="59" s="1"/>
  <c r="G731" i="59" s="1"/>
  <c r="G732" i="59" s="1"/>
  <c r="G733" i="59" s="1"/>
  <c r="G734" i="59" s="1"/>
  <c r="G735" i="59" s="1"/>
  <c r="G736" i="59" s="1"/>
  <c r="G737" i="59" s="1"/>
  <c r="G738" i="59" s="1"/>
  <c r="G739" i="59" s="1"/>
  <c r="G740" i="59" s="1"/>
  <c r="G741" i="59" s="1"/>
  <c r="G742" i="59" s="1"/>
  <c r="G743" i="59" s="1"/>
  <c r="G744" i="59" s="1"/>
  <c r="G745" i="59" s="1"/>
  <c r="G746" i="59" s="1"/>
  <c r="G697" i="31"/>
  <c r="G698" i="31" s="1"/>
  <c r="G699" i="31" s="1"/>
  <c r="G700" i="31" s="1"/>
  <c r="G701" i="31" s="1"/>
  <c r="G702" i="31" s="1"/>
  <c r="G703" i="31" s="1"/>
  <c r="G704" i="31" s="1"/>
  <c r="G705" i="31" s="1"/>
  <c r="G706" i="31" s="1"/>
  <c r="G707" i="31" s="1"/>
  <c r="G708" i="31" s="1"/>
  <c r="G578" i="90"/>
  <c r="G635" i="61"/>
  <c r="G636" i="61" s="1"/>
  <c r="G637" i="61" s="1"/>
  <c r="G638" i="61" s="1"/>
  <c r="G639" i="61" s="1"/>
  <c r="G640" i="61" s="1"/>
  <c r="G587" i="21"/>
  <c r="G588" i="21" s="1"/>
  <c r="G589" i="21" s="1"/>
  <c r="G590" i="21" s="1"/>
  <c r="G591" i="21" s="1"/>
  <c r="G592" i="21" s="1"/>
  <c r="G593" i="21" s="1"/>
  <c r="G594" i="21" s="1"/>
  <c r="G616" i="46"/>
  <c r="G617" i="46" s="1"/>
  <c r="G618" i="46" s="1"/>
  <c r="G619" i="46" s="1"/>
  <c r="G620" i="46" s="1"/>
  <c r="G621" i="46" s="1"/>
  <c r="G622" i="46" s="1"/>
  <c r="G623" i="46" s="1"/>
  <c r="G624" i="46" s="1"/>
  <c r="G625" i="46" s="1"/>
  <c r="G626" i="46" s="1"/>
  <c r="G627" i="46" s="1"/>
  <c r="G628" i="46" s="1"/>
  <c r="G629" i="46" s="1"/>
  <c r="G630" i="46" s="1"/>
  <c r="G631" i="46" s="1"/>
  <c r="G632" i="46" s="1"/>
  <c r="G633" i="46" s="1"/>
  <c r="G634" i="46" s="1"/>
  <c r="G635" i="46" s="1"/>
  <c r="G636" i="46" s="1"/>
  <c r="G637" i="46" s="1"/>
  <c r="G638" i="46" s="1"/>
  <c r="G639" i="46" s="1"/>
  <c r="G640" i="46" s="1"/>
  <c r="G641" i="46" s="1"/>
  <c r="G642" i="46" s="1"/>
  <c r="G643" i="46" s="1"/>
  <c r="G644" i="46" s="1"/>
  <c r="G645" i="46" s="1"/>
  <c r="G646" i="46" s="1"/>
  <c r="G647" i="46" s="1"/>
  <c r="G648" i="46" s="1"/>
  <c r="G649" i="46" s="1"/>
  <c r="G650" i="46" s="1"/>
  <c r="G651" i="46" s="1"/>
  <c r="G652" i="46" s="1"/>
  <c r="G653" i="46" s="1"/>
  <c r="G654" i="46" s="1"/>
  <c r="G655" i="46" s="1"/>
  <c r="G626" i="40"/>
  <c r="G627" i="40" s="1"/>
  <c r="G628" i="40" s="1"/>
  <c r="G629" i="40" s="1"/>
  <c r="G630" i="40" s="1"/>
  <c r="G631" i="40" s="1"/>
  <c r="G575" i="43"/>
  <c r="G576" i="43" s="1"/>
  <c r="G577" i="43" s="1"/>
  <c r="G578" i="43" s="1"/>
  <c r="G502" i="19"/>
  <c r="G503" i="19" s="1"/>
  <c r="G504" i="19" s="1"/>
  <c r="G505" i="19" s="1"/>
  <c r="G506" i="19" s="1"/>
  <c r="G507" i="19" s="1"/>
  <c r="G508" i="19" s="1"/>
  <c r="G509" i="19" s="1"/>
  <c r="G510" i="19" s="1"/>
  <c r="G534" i="41"/>
  <c r="G535" i="41" s="1"/>
  <c r="G536" i="41" s="1"/>
  <c r="G537" i="41" s="1"/>
  <c r="G538" i="41" s="1"/>
  <c r="G539" i="41" s="1"/>
  <c r="G540" i="41" s="1"/>
  <c r="G450" i="27"/>
  <c r="G451" i="27" s="1"/>
  <c r="G452" i="27" s="1"/>
  <c r="G453" i="27" s="1"/>
  <c r="G454" i="27" s="1"/>
  <c r="G455" i="27" s="1"/>
  <c r="G456" i="27" s="1"/>
  <c r="G457" i="27" s="1"/>
  <c r="G458" i="27" s="1"/>
  <c r="G459" i="27" s="1"/>
  <c r="G460" i="27" s="1"/>
  <c r="G461" i="27" s="1"/>
  <c r="G462" i="27" s="1"/>
  <c r="G463" i="27" s="1"/>
  <c r="G464" i="27" s="1"/>
  <c r="G439" i="42"/>
  <c r="G440" i="42" s="1"/>
  <c r="G441" i="42" s="1"/>
  <c r="G442" i="42" s="1"/>
  <c r="G443" i="42" s="1"/>
  <c r="G445" i="44"/>
  <c r="G446" i="44" s="1"/>
  <c r="G447" i="44" s="1"/>
  <c r="G448" i="44" s="1"/>
  <c r="G449" i="44" s="1"/>
  <c r="G450" i="44" s="1"/>
  <c r="G451" i="44" s="1"/>
  <c r="G452" i="44" s="1"/>
  <c r="G453" i="44" s="1"/>
  <c r="G454" i="44" s="1"/>
  <c r="G455" i="44" s="1"/>
  <c r="G456" i="44" s="1"/>
  <c r="G457" i="44" s="1"/>
  <c r="G402" i="34"/>
  <c r="G440" i="48"/>
  <c r="G385" i="37"/>
  <c r="G371" i="26"/>
  <c r="G372" i="26" s="1"/>
  <c r="G373" i="26" s="1"/>
  <c r="G374" i="26" s="1"/>
  <c r="G375" i="26" s="1"/>
  <c r="G376" i="26" s="1"/>
  <c r="G349" i="25"/>
  <c r="G350" i="25" s="1"/>
  <c r="G351" i="25" s="1"/>
  <c r="G352" i="25" s="1"/>
  <c r="G919" i="20" l="1"/>
  <c r="G920" i="20" s="1"/>
  <c r="G921" i="20" s="1"/>
  <c r="G922" i="20" s="1"/>
  <c r="G923" i="20" s="1"/>
  <c r="G924" i="20" s="1"/>
  <c r="G747" i="59"/>
  <c r="G748" i="59" s="1"/>
  <c r="G749" i="59" s="1"/>
  <c r="G750" i="59" s="1"/>
  <c r="G751" i="59" s="1"/>
  <c r="G752" i="59" s="1"/>
  <c r="G753" i="59" s="1"/>
  <c r="G754" i="59" s="1"/>
  <c r="G755" i="59" s="1"/>
  <c r="G756" i="59" s="1"/>
  <c r="G757" i="59" s="1"/>
  <c r="G758" i="59" s="1"/>
  <c r="G759" i="59" s="1"/>
  <c r="G760" i="59" s="1"/>
  <c r="G761" i="59" s="1"/>
  <c r="G762" i="59" s="1"/>
  <c r="G763" i="59" s="1"/>
  <c r="G764" i="59" s="1"/>
  <c r="G765" i="59" s="1"/>
  <c r="G766" i="59" s="1"/>
  <c r="G767" i="59" s="1"/>
  <c r="G768" i="59" s="1"/>
  <c r="G769" i="59" s="1"/>
  <c r="G770" i="59" s="1"/>
  <c r="G771" i="59" s="1"/>
  <c r="G772" i="59" s="1"/>
  <c r="G773" i="59" s="1"/>
  <c r="G774" i="59" s="1"/>
  <c r="G775" i="59" s="1"/>
  <c r="G776" i="59" s="1"/>
  <c r="G777" i="59" s="1"/>
  <c r="G778" i="59" s="1"/>
  <c r="G779" i="59" s="1"/>
  <c r="G780" i="59" s="1"/>
  <c r="G781" i="59" s="1"/>
  <c r="G782" i="59" s="1"/>
  <c r="G783" i="59" s="1"/>
  <c r="G784" i="59" s="1"/>
  <c r="G785" i="59" s="1"/>
  <c r="G786" i="59" s="1"/>
  <c r="G787" i="59" s="1"/>
  <c r="G788" i="59" s="1"/>
  <c r="G789" i="59" s="1"/>
  <c r="G790" i="59" s="1"/>
  <c r="G791" i="59" s="1"/>
  <c r="G792" i="59" s="1"/>
  <c r="G793" i="59" s="1"/>
  <c r="G794" i="59" s="1"/>
  <c r="G795" i="59" s="1"/>
  <c r="G796" i="59" s="1"/>
  <c r="G797" i="59" s="1"/>
  <c r="G798" i="59" s="1"/>
  <c r="G799" i="59" s="1"/>
  <c r="G800" i="59" s="1"/>
  <c r="G801" i="59" s="1"/>
  <c r="G802" i="59" s="1"/>
  <c r="G803" i="59" s="1"/>
  <c r="G804" i="59" s="1"/>
  <c r="G805" i="59" s="1"/>
  <c r="G806" i="59" s="1"/>
  <c r="G807" i="59" s="1"/>
  <c r="G808" i="59" s="1"/>
  <c r="G809" i="59" s="1"/>
  <c r="G810" i="59" s="1"/>
  <c r="G811" i="59" s="1"/>
  <c r="G812" i="59" s="1"/>
  <c r="G813" i="59" s="1"/>
  <c r="G814" i="59" s="1"/>
  <c r="G815" i="59" s="1"/>
  <c r="G816" i="59" s="1"/>
  <c r="G817" i="59" s="1"/>
  <c r="G818" i="59" s="1"/>
  <c r="G819" i="59" s="1"/>
  <c r="G820" i="59" s="1"/>
  <c r="G821" i="59" s="1"/>
  <c r="G822" i="59" s="1"/>
  <c r="G823" i="59" s="1"/>
  <c r="G824" i="59" s="1"/>
  <c r="G825" i="59" s="1"/>
  <c r="G826" i="59" s="1"/>
  <c r="G827" i="59" s="1"/>
  <c r="G828" i="59" s="1"/>
  <c r="G829" i="59" s="1"/>
  <c r="G830" i="59" s="1"/>
  <c r="G831" i="59" s="1"/>
  <c r="G832" i="59" s="1"/>
  <c r="G833" i="59" s="1"/>
  <c r="G834" i="59" s="1"/>
  <c r="G835" i="59" s="1"/>
  <c r="G836" i="59" s="1"/>
  <c r="G837" i="59" s="1"/>
  <c r="G838" i="59" s="1"/>
  <c r="G839" i="59" s="1"/>
  <c r="G840" i="59" s="1"/>
  <c r="G841" i="59" s="1"/>
  <c r="G842" i="59" s="1"/>
  <c r="G843" i="59" s="1"/>
  <c r="G844" i="59" s="1"/>
  <c r="G845" i="59" s="1"/>
  <c r="G846" i="59" s="1"/>
  <c r="G847" i="59" s="1"/>
  <c r="G848" i="59" s="1"/>
  <c r="G849" i="59" s="1"/>
  <c r="G850" i="59" s="1"/>
  <c r="G851" i="59" s="1"/>
  <c r="G852" i="59" s="1"/>
  <c r="G853" i="59" s="1"/>
  <c r="G854" i="59" s="1"/>
  <c r="G855" i="59" s="1"/>
  <c r="G856" i="59" s="1"/>
  <c r="G857" i="59" s="1"/>
  <c r="G858" i="59" s="1"/>
  <c r="G859" i="59" s="1"/>
  <c r="G860" i="59" s="1"/>
  <c r="G861" i="59" s="1"/>
  <c r="G862" i="59" s="1"/>
  <c r="G863" i="59" s="1"/>
  <c r="G864" i="59" s="1"/>
  <c r="G865" i="59" s="1"/>
  <c r="G866" i="59" s="1"/>
  <c r="G867" i="59" s="1"/>
  <c r="G868" i="59" s="1"/>
  <c r="G869" i="59" s="1"/>
  <c r="G870" i="59" s="1"/>
  <c r="G871" i="59" s="1"/>
  <c r="G872" i="59" s="1"/>
  <c r="G873" i="59" s="1"/>
  <c r="G874" i="59" s="1"/>
  <c r="G875" i="59" s="1"/>
  <c r="G876" i="59" s="1"/>
  <c r="G877" i="59" s="1"/>
  <c r="G878" i="59" s="1"/>
  <c r="G879" i="59" s="1"/>
  <c r="G880" i="59" s="1"/>
  <c r="G881" i="59" s="1"/>
  <c r="G882" i="59" s="1"/>
  <c r="G883" i="59" s="1"/>
  <c r="G884" i="59" s="1"/>
  <c r="G885" i="59" s="1"/>
  <c r="G886" i="59" s="1"/>
  <c r="G887" i="59" s="1"/>
  <c r="G888" i="59" s="1"/>
  <c r="G889" i="59" s="1"/>
  <c r="G890" i="59" s="1"/>
  <c r="G891" i="59" s="1"/>
  <c r="G892" i="59" s="1"/>
  <c r="G893" i="59" s="1"/>
  <c r="G894" i="59" s="1"/>
  <c r="G895" i="59" s="1"/>
  <c r="G896" i="59" s="1"/>
  <c r="G897" i="59" s="1"/>
  <c r="G898" i="59" s="1"/>
  <c r="G899" i="59" s="1"/>
  <c r="G900" i="59" s="1"/>
  <c r="G901" i="59" s="1"/>
  <c r="G902" i="59" s="1"/>
  <c r="G903" i="59" s="1"/>
  <c r="G904" i="59" s="1"/>
  <c r="G905" i="59" s="1"/>
  <c r="G906" i="59" s="1"/>
  <c r="G907" i="59" s="1"/>
  <c r="G908" i="59" s="1"/>
  <c r="G909" i="59" s="1"/>
  <c r="G910" i="59" s="1"/>
  <c r="G911" i="59" s="1"/>
  <c r="G912" i="59" s="1"/>
  <c r="G913" i="59" s="1"/>
  <c r="G914" i="59" s="1"/>
  <c r="G915" i="59" s="1"/>
  <c r="G916" i="59" s="1"/>
  <c r="G917" i="59" s="1"/>
  <c r="G918" i="59" s="1"/>
  <c r="G919" i="59" s="1"/>
  <c r="G920" i="59" s="1"/>
  <c r="G921" i="59" s="1"/>
  <c r="G922" i="59" s="1"/>
  <c r="G923" i="59" s="1"/>
  <c r="G924" i="59" s="1"/>
  <c r="G925" i="59" s="1"/>
  <c r="G926" i="59" s="1"/>
  <c r="G927" i="59" s="1"/>
  <c r="G928" i="59" s="1"/>
  <c r="G929" i="59" s="1"/>
  <c r="G930" i="59" s="1"/>
  <c r="G931" i="59" s="1"/>
  <c r="G932" i="59" s="1"/>
  <c r="G933" i="59" s="1"/>
  <c r="G934" i="59" s="1"/>
  <c r="G935" i="59" s="1"/>
  <c r="G936" i="59" s="1"/>
  <c r="G937" i="59" s="1"/>
  <c r="G938" i="59" s="1"/>
  <c r="G939" i="59" s="1"/>
  <c r="G940" i="59" s="1"/>
  <c r="G941" i="59" s="1"/>
  <c r="G942" i="59" s="1"/>
  <c r="G943" i="59" s="1"/>
  <c r="G944" i="59" s="1"/>
  <c r="G945" i="59" s="1"/>
  <c r="G946" i="59" s="1"/>
  <c r="G947" i="59" s="1"/>
  <c r="G948" i="59" s="1"/>
  <c r="G949" i="59" s="1"/>
  <c r="G950" i="59" s="1"/>
  <c r="G951" i="59" s="1"/>
  <c r="G952" i="59" s="1"/>
  <c r="G953" i="59" s="1"/>
  <c r="G954" i="59" s="1"/>
  <c r="G955" i="59" s="1"/>
  <c r="G956" i="59" s="1"/>
  <c r="G957" i="59" s="1"/>
  <c r="G958" i="59" s="1"/>
  <c r="G959" i="59" s="1"/>
  <c r="G960" i="59" s="1"/>
  <c r="G961" i="59" s="1"/>
  <c r="G962" i="59" s="1"/>
  <c r="G963" i="59" s="1"/>
  <c r="G964" i="59" s="1"/>
  <c r="G965" i="59" s="1"/>
  <c r="G966" i="59" s="1"/>
  <c r="G967" i="59" s="1"/>
  <c r="G968" i="59" s="1"/>
  <c r="G969" i="59" s="1"/>
  <c r="G970" i="59" s="1"/>
  <c r="G971" i="59" s="1"/>
  <c r="G972" i="59" s="1"/>
  <c r="G973" i="59" s="1"/>
  <c r="G974" i="59" s="1"/>
  <c r="G975" i="59" s="1"/>
  <c r="G976" i="59" s="1"/>
  <c r="G977" i="59" s="1"/>
  <c r="G978" i="59" s="1"/>
  <c r="G979" i="59" s="1"/>
  <c r="G980" i="59" s="1"/>
  <c r="G981" i="59" s="1"/>
  <c r="G982" i="59" s="1"/>
  <c r="G983" i="59" s="1"/>
  <c r="G984" i="59" s="1"/>
  <c r="G985" i="59" s="1"/>
  <c r="G986" i="59" s="1"/>
  <c r="G987" i="59" s="1"/>
  <c r="G988" i="59" s="1"/>
  <c r="G989" i="59" s="1"/>
  <c r="G990" i="59" s="1"/>
  <c r="G991" i="59" s="1"/>
  <c r="G992" i="59" s="1"/>
  <c r="G993" i="59" s="1"/>
  <c r="G994" i="59" s="1"/>
  <c r="G995" i="59" s="1"/>
  <c r="G996" i="59" s="1"/>
  <c r="G997" i="59" s="1"/>
  <c r="G998" i="59" s="1"/>
  <c r="G999" i="59" s="1"/>
  <c r="G1000" i="59" s="1"/>
  <c r="G1001" i="59" s="1"/>
  <c r="G1002" i="59" s="1"/>
  <c r="G1003" i="59" s="1"/>
  <c r="G1004" i="59" s="1"/>
  <c r="G1005" i="59" s="1"/>
  <c r="G1006" i="59" s="1"/>
  <c r="G1007" i="59" s="1"/>
  <c r="G1008" i="59" s="1"/>
  <c r="G566" i="75"/>
  <c r="G709" i="31"/>
  <c r="G710" i="31" s="1"/>
  <c r="G711" i="31" s="1"/>
  <c r="G712" i="31" s="1"/>
  <c r="G713" i="31" s="1"/>
  <c r="G714" i="31" s="1"/>
  <c r="G579" i="90"/>
  <c r="G580" i="90" s="1"/>
  <c r="G581" i="90" s="1"/>
  <c r="G582" i="90" s="1"/>
  <c r="G583" i="90" s="1"/>
  <c r="G584" i="90" s="1"/>
  <c r="G641" i="61"/>
  <c r="G642" i="61" s="1"/>
  <c r="G643" i="61" s="1"/>
  <c r="G644" i="61" s="1"/>
  <c r="G645" i="61" s="1"/>
  <c r="G646" i="61" s="1"/>
  <c r="G647" i="61" s="1"/>
  <c r="G648" i="61" s="1"/>
  <c r="G649" i="61" s="1"/>
  <c r="G650" i="61" s="1"/>
  <c r="G651" i="61" s="1"/>
  <c r="G652" i="61" s="1"/>
  <c r="G653" i="61" s="1"/>
  <c r="G654" i="61" s="1"/>
  <c r="G655" i="61" s="1"/>
  <c r="G656" i="61" s="1"/>
  <c r="G657" i="61" s="1"/>
  <c r="G658" i="61" s="1"/>
  <c r="G659" i="61" s="1"/>
  <c r="G660" i="61" s="1"/>
  <c r="G661" i="61" s="1"/>
  <c r="G662" i="61" s="1"/>
  <c r="G663" i="61" s="1"/>
  <c r="G664" i="61" s="1"/>
  <c r="G665" i="61" s="1"/>
  <c r="G666" i="61" s="1"/>
  <c r="G667" i="61" s="1"/>
  <c r="G668" i="61" s="1"/>
  <c r="G669" i="61" s="1"/>
  <c r="G670" i="61" s="1"/>
  <c r="G671" i="61" s="1"/>
  <c r="G672" i="61" s="1"/>
  <c r="G673" i="61" s="1"/>
  <c r="G674" i="61" s="1"/>
  <c r="G675" i="61" s="1"/>
  <c r="G676" i="61" s="1"/>
  <c r="G677" i="61" s="1"/>
  <c r="G678" i="61" s="1"/>
  <c r="G679" i="61" s="1"/>
  <c r="G680" i="61" s="1"/>
  <c r="G681" i="61" s="1"/>
  <c r="G682" i="61" s="1"/>
  <c r="G683" i="61" s="1"/>
  <c r="G684" i="61" s="1"/>
  <c r="G685" i="61" s="1"/>
  <c r="G656" i="46"/>
  <c r="G657" i="46" s="1"/>
  <c r="G595" i="21"/>
  <c r="G596" i="21" s="1"/>
  <c r="G597" i="21" s="1"/>
  <c r="G598" i="21" s="1"/>
  <c r="G599" i="21" s="1"/>
  <c r="G632" i="40"/>
  <c r="G633" i="40" s="1"/>
  <c r="G634" i="40" s="1"/>
  <c r="G539" i="66"/>
  <c r="G540" i="66" s="1"/>
  <c r="G541" i="66" s="1"/>
  <c r="G542" i="66" s="1"/>
  <c r="G543" i="66" s="1"/>
  <c r="G579" i="43"/>
  <c r="G465" i="27"/>
  <c r="G466" i="27" s="1"/>
  <c r="G467" i="27" s="1"/>
  <c r="G468" i="27" s="1"/>
  <c r="G469" i="27" s="1"/>
  <c r="G470" i="27" s="1"/>
  <c r="G471" i="27" s="1"/>
  <c r="G472" i="27" s="1"/>
  <c r="G473" i="27" s="1"/>
  <c r="G474" i="27" s="1"/>
  <c r="G475" i="27" s="1"/>
  <c r="G476" i="27" s="1"/>
  <c r="G477" i="27" s="1"/>
  <c r="G478" i="27" s="1"/>
  <c r="G444" i="42"/>
  <c r="G445" i="42" s="1"/>
  <c r="G446" i="42" s="1"/>
  <c r="G447" i="42" s="1"/>
  <c r="G448" i="42" s="1"/>
  <c r="G449" i="42" s="1"/>
  <c r="G450" i="42" s="1"/>
  <c r="G451" i="42" s="1"/>
  <c r="G452" i="42" s="1"/>
  <c r="G453" i="42" s="1"/>
  <c r="G454" i="42" s="1"/>
  <c r="G455" i="42" s="1"/>
  <c r="G456" i="42" s="1"/>
  <c r="G457" i="42" s="1"/>
  <c r="G458" i="42" s="1"/>
  <c r="G459" i="42" s="1"/>
  <c r="G460" i="42" s="1"/>
  <c r="G461" i="42" s="1"/>
  <c r="G462" i="42" s="1"/>
  <c r="G463" i="42" s="1"/>
  <c r="G464" i="42" s="1"/>
  <c r="G465" i="42" s="1"/>
  <c r="G466" i="42" s="1"/>
  <c r="G467" i="42" s="1"/>
  <c r="G468" i="42" s="1"/>
  <c r="G469" i="42" s="1"/>
  <c r="G470" i="42" s="1"/>
  <c r="G471" i="42" s="1"/>
  <c r="G472" i="42" s="1"/>
  <c r="G473" i="42" s="1"/>
  <c r="G474" i="42" s="1"/>
  <c r="G475" i="42" s="1"/>
  <c r="G476" i="42" s="1"/>
  <c r="G477" i="42" s="1"/>
  <c r="G478" i="42" s="1"/>
  <c r="G479" i="42" s="1"/>
  <c r="G480" i="42" s="1"/>
  <c r="G481" i="42" s="1"/>
  <c r="G482" i="42" s="1"/>
  <c r="G483" i="42" s="1"/>
  <c r="G484" i="42" s="1"/>
  <c r="G485" i="42" s="1"/>
  <c r="G511" i="19"/>
  <c r="G512" i="19" s="1"/>
  <c r="G513" i="19" s="1"/>
  <c r="G514" i="19" s="1"/>
  <c r="G515" i="19" s="1"/>
  <c r="G541" i="41"/>
  <c r="G542" i="41" s="1"/>
  <c r="G543" i="41" s="1"/>
  <c r="G544" i="41" s="1"/>
  <c r="G545" i="41" s="1"/>
  <c r="G546" i="41" s="1"/>
  <c r="G547" i="41" s="1"/>
  <c r="G548" i="41" s="1"/>
  <c r="G549" i="41" s="1"/>
  <c r="G550" i="41" s="1"/>
  <c r="G551" i="41" s="1"/>
  <c r="G552" i="41" s="1"/>
  <c r="G553" i="41" s="1"/>
  <c r="G554" i="41" s="1"/>
  <c r="G555" i="41" s="1"/>
  <c r="G556" i="41" s="1"/>
  <c r="G557" i="41" s="1"/>
  <c r="G558" i="41" s="1"/>
  <c r="G559" i="41" s="1"/>
  <c r="G560" i="41" s="1"/>
  <c r="G561" i="41" s="1"/>
  <c r="G562" i="41" s="1"/>
  <c r="G563" i="41" s="1"/>
  <c r="G564" i="41" s="1"/>
  <c r="G565" i="41" s="1"/>
  <c r="G566" i="41" s="1"/>
  <c r="G567" i="41" s="1"/>
  <c r="G568" i="41" s="1"/>
  <c r="G569" i="41" s="1"/>
  <c r="G570" i="41" s="1"/>
  <c r="G571" i="41" s="1"/>
  <c r="G572" i="41" s="1"/>
  <c r="G573" i="41" s="1"/>
  <c r="G574" i="41" s="1"/>
  <c r="G575" i="41" s="1"/>
  <c r="G576" i="41" s="1"/>
  <c r="G577" i="41" s="1"/>
  <c r="G578" i="41" s="1"/>
  <c r="G441" i="48"/>
  <c r="G442" i="48" s="1"/>
  <c r="G443" i="48" s="1"/>
  <c r="G444" i="48" s="1"/>
  <c r="G445" i="48" s="1"/>
  <c r="G446" i="48" s="1"/>
  <c r="G447" i="48" s="1"/>
  <c r="G458" i="44"/>
  <c r="G459" i="44" s="1"/>
  <c r="G460" i="44" s="1"/>
  <c r="G461" i="44" s="1"/>
  <c r="G462" i="44" s="1"/>
  <c r="G463" i="44" s="1"/>
  <c r="G464" i="44" s="1"/>
  <c r="G465" i="44" s="1"/>
  <c r="G466" i="44" s="1"/>
  <c r="G467" i="44" s="1"/>
  <c r="G403" i="34"/>
  <c r="G404" i="34" s="1"/>
  <c r="G405" i="34" s="1"/>
  <c r="G406" i="34" s="1"/>
  <c r="G407" i="34" s="1"/>
  <c r="G408" i="34" s="1"/>
  <c r="G409" i="34" s="1"/>
  <c r="G410" i="34" s="1"/>
  <c r="G411" i="34" s="1"/>
  <c r="G412" i="34" s="1"/>
  <c r="G413" i="34" s="1"/>
  <c r="G414" i="34" s="1"/>
  <c r="G415" i="34" s="1"/>
  <c r="G386" i="37"/>
  <c r="G387" i="37" s="1"/>
  <c r="G388" i="37" s="1"/>
  <c r="G389" i="37" s="1"/>
  <c r="G390" i="37" s="1"/>
  <c r="G391" i="37" s="1"/>
  <c r="G392" i="37" s="1"/>
  <c r="G393" i="37" s="1"/>
  <c r="G394" i="37" s="1"/>
  <c r="G395" i="37" s="1"/>
  <c r="G396" i="37" s="1"/>
  <c r="G397" i="37" s="1"/>
  <c r="G398" i="37" s="1"/>
  <c r="G399" i="37" s="1"/>
  <c r="G400" i="37" s="1"/>
  <c r="G401" i="37" s="1"/>
  <c r="G402" i="37" s="1"/>
  <c r="G403" i="37" s="1"/>
  <c r="G404" i="37" s="1"/>
  <c r="G405" i="37" s="1"/>
  <c r="G406" i="37" s="1"/>
  <c r="G407" i="37" s="1"/>
  <c r="G408" i="37" s="1"/>
  <c r="G409" i="37" s="1"/>
  <c r="G410" i="37" s="1"/>
  <c r="G411" i="37" s="1"/>
  <c r="G412" i="37" s="1"/>
  <c r="G413" i="37" s="1"/>
  <c r="G414" i="37" s="1"/>
  <c r="G415" i="37" s="1"/>
  <c r="G416" i="37" s="1"/>
  <c r="G417" i="37" s="1"/>
  <c r="G418" i="37" s="1"/>
  <c r="G419" i="37" s="1"/>
  <c r="G420" i="37" s="1"/>
  <c r="G421" i="37" s="1"/>
  <c r="G422" i="37" s="1"/>
  <c r="G423" i="37" s="1"/>
  <c r="G424" i="37" s="1"/>
  <c r="G377" i="26"/>
  <c r="G378" i="26" s="1"/>
  <c r="G379" i="26" s="1"/>
  <c r="G380" i="26" s="1"/>
  <c r="G381" i="26" s="1"/>
  <c r="G382" i="26" s="1"/>
  <c r="G383" i="26" s="1"/>
  <c r="G384" i="26" s="1"/>
  <c r="G353" i="25"/>
  <c r="G354" i="25" s="1"/>
  <c r="G355" i="25" s="1"/>
  <c r="G356" i="25" s="1"/>
  <c r="G925" i="20" l="1"/>
  <c r="G926" i="20" s="1"/>
  <c r="G715" i="31"/>
  <c r="G716" i="31" s="1"/>
  <c r="G717" i="31" s="1"/>
  <c r="G718" i="31" s="1"/>
  <c r="G719" i="31" s="1"/>
  <c r="G720" i="31" s="1"/>
  <c r="G721" i="31" s="1"/>
  <c r="G1009" i="59"/>
  <c r="G1010" i="59" s="1"/>
  <c r="E6" i="111"/>
  <c r="AH6" i="111" s="1"/>
  <c r="G567" i="75"/>
  <c r="G568" i="75" s="1"/>
  <c r="G569" i="75" s="1"/>
  <c r="G570" i="75" s="1"/>
  <c r="G571" i="75" s="1"/>
  <c r="G572" i="75" s="1"/>
  <c r="G573" i="75" s="1"/>
  <c r="G574" i="75" s="1"/>
  <c r="G575" i="75" s="1"/>
  <c r="G576" i="75" s="1"/>
  <c r="G577" i="75" s="1"/>
  <c r="G578" i="75" s="1"/>
  <c r="G579" i="75" s="1"/>
  <c r="G580" i="75" s="1"/>
  <c r="G581" i="75" s="1"/>
  <c r="G582" i="75" s="1"/>
  <c r="G583" i="75" s="1"/>
  <c r="G584" i="75" s="1"/>
  <c r="G585" i="75" s="1"/>
  <c r="G586" i="75" s="1"/>
  <c r="G585" i="90"/>
  <c r="G686" i="61"/>
  <c r="G687" i="61" s="1"/>
  <c r="G688" i="61" s="1"/>
  <c r="G689" i="61" s="1"/>
  <c r="G690" i="61" s="1"/>
  <c r="G691" i="61" s="1"/>
  <c r="G692" i="61" s="1"/>
  <c r="G693" i="61" s="1"/>
  <c r="G658" i="46"/>
  <c r="G659" i="46" s="1"/>
  <c r="G660" i="46" s="1"/>
  <c r="G661" i="46" s="1"/>
  <c r="G600" i="21"/>
  <c r="G601" i="21" s="1"/>
  <c r="G602" i="21" s="1"/>
  <c r="G603" i="21" s="1"/>
  <c r="G604" i="21" s="1"/>
  <c r="G605" i="21" s="1"/>
  <c r="G606" i="21" s="1"/>
  <c r="G607" i="21" s="1"/>
  <c r="G608" i="21" s="1"/>
  <c r="G609" i="21" s="1"/>
  <c r="G610" i="21" s="1"/>
  <c r="G611" i="21" s="1"/>
  <c r="G612" i="21" s="1"/>
  <c r="G613" i="21" s="1"/>
  <c r="G614" i="21" s="1"/>
  <c r="G615" i="21" s="1"/>
  <c r="G616" i="21" s="1"/>
  <c r="G617" i="21" s="1"/>
  <c r="G618" i="21" s="1"/>
  <c r="G619" i="21" s="1"/>
  <c r="G620" i="21" s="1"/>
  <c r="G621" i="21" s="1"/>
  <c r="G622" i="21" s="1"/>
  <c r="G623" i="21" s="1"/>
  <c r="G624" i="21" s="1"/>
  <c r="I642" i="46"/>
  <c r="G635" i="40"/>
  <c r="G636" i="40" s="1"/>
  <c r="G637" i="40" s="1"/>
  <c r="G638" i="40" s="1"/>
  <c r="G639" i="40" s="1"/>
  <c r="G640" i="40" s="1"/>
  <c r="G641" i="40" s="1"/>
  <c r="G642" i="40" s="1"/>
  <c r="G643" i="40" s="1"/>
  <c r="G644" i="40" s="1"/>
  <c r="G645" i="40" s="1"/>
  <c r="G544" i="66"/>
  <c r="G580" i="43"/>
  <c r="G581" i="43" s="1"/>
  <c r="G582" i="43" s="1"/>
  <c r="G583" i="43" s="1"/>
  <c r="G584" i="43" s="1"/>
  <c r="G585" i="43" s="1"/>
  <c r="G586" i="43" s="1"/>
  <c r="G468" i="44"/>
  <c r="G469" i="44" s="1"/>
  <c r="G470" i="44" s="1"/>
  <c r="G471" i="44" s="1"/>
  <c r="G472" i="44" s="1"/>
  <c r="G473" i="44" s="1"/>
  <c r="G474" i="44" s="1"/>
  <c r="G475" i="44" s="1"/>
  <c r="G476" i="44" s="1"/>
  <c r="G477" i="44" s="1"/>
  <c r="G478" i="44" s="1"/>
  <c r="G479" i="44" s="1"/>
  <c r="G480" i="44" s="1"/>
  <c r="G481" i="44" s="1"/>
  <c r="G482" i="44" s="1"/>
  <c r="G483" i="44" s="1"/>
  <c r="G484" i="44" s="1"/>
  <c r="G485" i="44" s="1"/>
  <c r="G486" i="44" s="1"/>
  <c r="G487" i="44" s="1"/>
  <c r="G488" i="44" s="1"/>
  <c r="G489" i="44" s="1"/>
  <c r="G490" i="44" s="1"/>
  <c r="G491" i="44" s="1"/>
  <c r="G492" i="44" s="1"/>
  <c r="G493" i="44" s="1"/>
  <c r="G494" i="44" s="1"/>
  <c r="G495" i="44" s="1"/>
  <c r="G496" i="44" s="1"/>
  <c r="G497" i="44" s="1"/>
  <c r="G498" i="44" s="1"/>
  <c r="G499" i="44" s="1"/>
  <c r="G500" i="44" s="1"/>
  <c r="G501" i="44" s="1"/>
  <c r="G502" i="44" s="1"/>
  <c r="G503" i="44" s="1"/>
  <c r="G504" i="44" s="1"/>
  <c r="G505" i="44" s="1"/>
  <c r="G506" i="44" s="1"/>
  <c r="G479" i="27"/>
  <c r="G480" i="27" s="1"/>
  <c r="G481" i="27" s="1"/>
  <c r="G482" i="27" s="1"/>
  <c r="G483" i="27" s="1"/>
  <c r="G484" i="27" s="1"/>
  <c r="G485" i="27" s="1"/>
  <c r="G486" i="27" s="1"/>
  <c r="G487" i="27" s="1"/>
  <c r="G488" i="27" s="1"/>
  <c r="G489" i="27" s="1"/>
  <c r="G490" i="27" s="1"/>
  <c r="G491" i="27" s="1"/>
  <c r="G492" i="27" s="1"/>
  <c r="G493" i="27" s="1"/>
  <c r="G494" i="27" s="1"/>
  <c r="G495" i="27" s="1"/>
  <c r="G496" i="27" s="1"/>
  <c r="G497" i="27" s="1"/>
  <c r="G498" i="27" s="1"/>
  <c r="G499" i="27" s="1"/>
  <c r="G500" i="27" s="1"/>
  <c r="G501" i="27" s="1"/>
  <c r="G502" i="27" s="1"/>
  <c r="G503" i="27" s="1"/>
  <c r="G504" i="27" s="1"/>
  <c r="G505" i="27" s="1"/>
  <c r="G506" i="27" s="1"/>
  <c r="G507" i="27" s="1"/>
  <c r="G508" i="27" s="1"/>
  <c r="G509" i="27" s="1"/>
  <c r="G510" i="27" s="1"/>
  <c r="G511" i="27" s="1"/>
  <c r="G512" i="27" s="1"/>
  <c r="G513" i="27" s="1"/>
  <c r="G514" i="27" s="1"/>
  <c r="G515" i="27" s="1"/>
  <c r="G516" i="27" s="1"/>
  <c r="G517" i="27" s="1"/>
  <c r="G518" i="27" s="1"/>
  <c r="G519" i="27" s="1"/>
  <c r="G520" i="27" s="1"/>
  <c r="G521" i="27" s="1"/>
  <c r="G522" i="27" s="1"/>
  <c r="G523" i="27" s="1"/>
  <c r="G486" i="42"/>
  <c r="G487" i="42" s="1"/>
  <c r="G488" i="42" s="1"/>
  <c r="G489" i="42" s="1"/>
  <c r="G490" i="42" s="1"/>
  <c r="G491" i="42" s="1"/>
  <c r="G492" i="42" s="1"/>
  <c r="G493" i="42" s="1"/>
  <c r="G494" i="42" s="1"/>
  <c r="G495" i="42" s="1"/>
  <c r="G496" i="42" s="1"/>
  <c r="G497" i="42" s="1"/>
  <c r="G498" i="42" s="1"/>
  <c r="G499" i="42" s="1"/>
  <c r="G500" i="42" s="1"/>
  <c r="G501" i="42" s="1"/>
  <c r="G516" i="19"/>
  <c r="G517" i="19" s="1"/>
  <c r="G579" i="41"/>
  <c r="G580" i="41" s="1"/>
  <c r="G581" i="41" s="1"/>
  <c r="G448" i="48"/>
  <c r="G449" i="48" s="1"/>
  <c r="G450" i="48" s="1"/>
  <c r="G451" i="48" s="1"/>
  <c r="G452" i="48" s="1"/>
  <c r="G453" i="48" s="1"/>
  <c r="G454" i="48" s="1"/>
  <c r="G455" i="48" s="1"/>
  <c r="G456" i="48" s="1"/>
  <c r="G457" i="48" s="1"/>
  <c r="G458" i="48" s="1"/>
  <c r="G459" i="48" s="1"/>
  <c r="G460" i="48" s="1"/>
  <c r="G461" i="48" s="1"/>
  <c r="G462" i="48" s="1"/>
  <c r="G463" i="48" s="1"/>
  <c r="G416" i="34"/>
  <c r="G417" i="34" s="1"/>
  <c r="G418" i="34" s="1"/>
  <c r="G419" i="34" s="1"/>
  <c r="G420" i="34" s="1"/>
  <c r="G421" i="34" s="1"/>
  <c r="G422" i="34" s="1"/>
  <c r="G423" i="34" s="1"/>
  <c r="G424" i="34" s="1"/>
  <c r="G425" i="34" s="1"/>
  <c r="G426" i="34" s="1"/>
  <c r="G427" i="34" s="1"/>
  <c r="G428" i="34" s="1"/>
  <c r="G429" i="34" s="1"/>
  <c r="G430" i="34" s="1"/>
  <c r="G431" i="34" s="1"/>
  <c r="G432" i="34" s="1"/>
  <c r="G433" i="34" s="1"/>
  <c r="G434" i="34" s="1"/>
  <c r="G466" i="55"/>
  <c r="G425" i="37"/>
  <c r="G426" i="37" s="1"/>
  <c r="G427" i="37" s="1"/>
  <c r="G428" i="37" s="1"/>
  <c r="G429" i="37" s="1"/>
  <c r="G430" i="37" s="1"/>
  <c r="G431" i="37" s="1"/>
  <c r="G432" i="37" s="1"/>
  <c r="G433" i="37" s="1"/>
  <c r="G434" i="37" s="1"/>
  <c r="G435" i="37" s="1"/>
  <c r="G436" i="37" s="1"/>
  <c r="G437" i="37" s="1"/>
  <c r="G438" i="37" s="1"/>
  <c r="G439" i="37" s="1"/>
  <c r="G440" i="37" s="1"/>
  <c r="G441" i="37" s="1"/>
  <c r="G442" i="37" s="1"/>
  <c r="G443" i="37" s="1"/>
  <c r="G444" i="37" s="1"/>
  <c r="G445" i="37" s="1"/>
  <c r="G446" i="37" s="1"/>
  <c r="G447" i="37" s="1"/>
  <c r="G385" i="26"/>
  <c r="G386" i="26" s="1"/>
  <c r="G387" i="26" s="1"/>
  <c r="G388" i="26" s="1"/>
  <c r="G389" i="26" s="1"/>
  <c r="G390" i="26" s="1"/>
  <c r="G357" i="25"/>
  <c r="G358" i="25" s="1"/>
  <c r="G359" i="25" s="1"/>
  <c r="G360" i="25" s="1"/>
  <c r="G361" i="25" s="1"/>
  <c r="G362" i="25" s="1"/>
  <c r="G927" i="20" l="1"/>
  <c r="G928" i="20" s="1"/>
  <c r="G929" i="20" s="1"/>
  <c r="G930" i="20" s="1"/>
  <c r="G931" i="20" s="1"/>
  <c r="G932" i="20" s="1"/>
  <c r="G933" i="20" s="1"/>
  <c r="G934" i="20" s="1"/>
  <c r="G935" i="20" s="1"/>
  <c r="G936" i="20" s="1"/>
  <c r="G937" i="20" s="1"/>
  <c r="G938" i="20" s="1"/>
  <c r="G939" i="20" s="1"/>
  <c r="G940" i="20" s="1"/>
  <c r="G941" i="20" s="1"/>
  <c r="G942" i="20" s="1"/>
  <c r="G943" i="20" s="1"/>
  <c r="G944" i="20" s="1"/>
  <c r="G945" i="20" s="1"/>
  <c r="G946" i="20" s="1"/>
  <c r="G947" i="20" s="1"/>
  <c r="G948" i="20" s="1"/>
  <c r="G949" i="20" s="1"/>
  <c r="G950" i="20" s="1"/>
  <c r="G951" i="20" s="1"/>
  <c r="G952" i="20" s="1"/>
  <c r="G953" i="20" s="1"/>
  <c r="G954" i="20" s="1"/>
  <c r="G955" i="20" s="1"/>
  <c r="G956" i="20" s="1"/>
  <c r="G957" i="20" s="1"/>
  <c r="G958" i="20" s="1"/>
  <c r="G959" i="20" s="1"/>
  <c r="G960" i="20" s="1"/>
  <c r="G961" i="20" s="1"/>
  <c r="G962" i="20" s="1"/>
  <c r="G963" i="20" s="1"/>
  <c r="G964" i="20" s="1"/>
  <c r="G965" i="20" s="1"/>
  <c r="G966" i="20" s="1"/>
  <c r="G967" i="20" s="1"/>
  <c r="G968" i="20" s="1"/>
  <c r="G969" i="20" s="1"/>
  <c r="G970" i="20" s="1"/>
  <c r="G971" i="20" s="1"/>
  <c r="G972" i="20" s="1"/>
  <c r="G973" i="20" s="1"/>
  <c r="G974" i="20" s="1"/>
  <c r="G975" i="20" s="1"/>
  <c r="G976" i="20" s="1"/>
  <c r="G977" i="20" s="1"/>
  <c r="G978" i="20" s="1"/>
  <c r="G979" i="20" s="1"/>
  <c r="G980" i="20" s="1"/>
  <c r="G981" i="20" s="1"/>
  <c r="G982" i="20" s="1"/>
  <c r="G983" i="20" s="1"/>
  <c r="G984" i="20" s="1"/>
  <c r="G985" i="20" s="1"/>
  <c r="G986" i="20" s="1"/>
  <c r="G987" i="20" s="1"/>
  <c r="G988" i="20" s="1"/>
  <c r="G989" i="20" s="1"/>
  <c r="G990" i="20" s="1"/>
  <c r="G991" i="20" s="1"/>
  <c r="G992" i="20" s="1"/>
  <c r="G993" i="20" s="1"/>
  <c r="G994" i="20" s="1"/>
  <c r="G995" i="20" s="1"/>
  <c r="G996" i="20" s="1"/>
  <c r="G997" i="20" s="1"/>
  <c r="G998" i="20" s="1"/>
  <c r="G999" i="20" s="1"/>
  <c r="G1000" i="20" s="1"/>
  <c r="G1001" i="20" s="1"/>
  <c r="G1002" i="20" s="1"/>
  <c r="G1003" i="20" s="1"/>
  <c r="G1004" i="20" s="1"/>
  <c r="G1005" i="20" s="1"/>
  <c r="G1006" i="20" s="1"/>
  <c r="G1007" i="20" s="1"/>
  <c r="G722" i="31"/>
  <c r="G723" i="31" s="1"/>
  <c r="G595" i="75"/>
  <c r="G596" i="75" s="1"/>
  <c r="G597" i="75" s="1"/>
  <c r="G598" i="75" s="1"/>
  <c r="G599" i="75" s="1"/>
  <c r="G600" i="75" s="1"/>
  <c r="G601" i="75" s="1"/>
  <c r="G602" i="75" s="1"/>
  <c r="G603" i="75" s="1"/>
  <c r="G604" i="75" s="1"/>
  <c r="G605" i="75" s="1"/>
  <c r="G606" i="75" s="1"/>
  <c r="G607" i="75" s="1"/>
  <c r="G608" i="75" s="1"/>
  <c r="G609" i="75" s="1"/>
  <c r="G610" i="75" s="1"/>
  <c r="G611" i="75" s="1"/>
  <c r="G612" i="75" s="1"/>
  <c r="G613" i="75" s="1"/>
  <c r="G614" i="75" s="1"/>
  <c r="G615" i="75" s="1"/>
  <c r="G616" i="75" s="1"/>
  <c r="G617" i="75" s="1"/>
  <c r="G618" i="75" s="1"/>
  <c r="G619" i="75" s="1"/>
  <c r="G620" i="75" s="1"/>
  <c r="G621" i="75" s="1"/>
  <c r="G622" i="75" s="1"/>
  <c r="G623" i="75" s="1"/>
  <c r="G624" i="75" s="1"/>
  <c r="G625" i="75" s="1"/>
  <c r="G626" i="75" s="1"/>
  <c r="G627" i="75" s="1"/>
  <c r="G628" i="75" s="1"/>
  <c r="G629" i="75" s="1"/>
  <c r="G630" i="75" s="1"/>
  <c r="G631" i="75" s="1"/>
  <c r="G632" i="75" s="1"/>
  <c r="G633" i="75" s="1"/>
  <c r="G634" i="75" s="1"/>
  <c r="G635" i="75" s="1"/>
  <c r="G636" i="75" s="1"/>
  <c r="G637" i="75" s="1"/>
  <c r="G638" i="75" s="1"/>
  <c r="G639" i="75" s="1"/>
  <c r="G640" i="75" s="1"/>
  <c r="G641" i="75" s="1"/>
  <c r="G642" i="75" s="1"/>
  <c r="G643" i="75" s="1"/>
  <c r="G644" i="75" s="1"/>
  <c r="G645" i="75" s="1"/>
  <c r="G646" i="75" s="1"/>
  <c r="G647" i="75" s="1"/>
  <c r="G648" i="75" s="1"/>
  <c r="G649" i="75" s="1"/>
  <c r="G650" i="75" s="1"/>
  <c r="G651" i="75" s="1"/>
  <c r="G652" i="75" s="1"/>
  <c r="G653" i="75" s="1"/>
  <c r="G654" i="75" s="1"/>
  <c r="G655" i="75" s="1"/>
  <c r="G656" i="75" s="1"/>
  <c r="G657" i="75" s="1"/>
  <c r="G658" i="75" s="1"/>
  <c r="G659" i="75" s="1"/>
  <c r="G660" i="75" s="1"/>
  <c r="G661" i="75" s="1"/>
  <c r="G662" i="75" s="1"/>
  <c r="G663" i="75" s="1"/>
  <c r="G664" i="75" s="1"/>
  <c r="G665" i="75" s="1"/>
  <c r="G666" i="75" s="1"/>
  <c r="G667" i="75" s="1"/>
  <c r="G668" i="75" s="1"/>
  <c r="G669" i="75" s="1"/>
  <c r="G670" i="75" s="1"/>
  <c r="G671" i="75" s="1"/>
  <c r="G672" i="75" s="1"/>
  <c r="G673" i="75" s="1"/>
  <c r="G674" i="75" s="1"/>
  <c r="G675" i="75" s="1"/>
  <c r="G676" i="75" s="1"/>
  <c r="G677" i="75" s="1"/>
  <c r="G678" i="75" s="1"/>
  <c r="G679" i="75" s="1"/>
  <c r="G680" i="75" s="1"/>
  <c r="G681" i="75" s="1"/>
  <c r="G682" i="75" s="1"/>
  <c r="G683" i="75" s="1"/>
  <c r="G684" i="75" s="1"/>
  <c r="G685" i="75" s="1"/>
  <c r="G686" i="75" s="1"/>
  <c r="G687" i="75" s="1"/>
  <c r="G688" i="75" s="1"/>
  <c r="G689" i="75" s="1"/>
  <c r="G690" i="75" s="1"/>
  <c r="G691" i="75" s="1"/>
  <c r="G692" i="75" s="1"/>
  <c r="G693" i="75" s="1"/>
  <c r="G694" i="75" s="1"/>
  <c r="G695" i="75" s="1"/>
  <c r="G696" i="75" s="1"/>
  <c r="G697" i="75" s="1"/>
  <c r="G698" i="75" s="1"/>
  <c r="G699" i="75" s="1"/>
  <c r="G700" i="75" s="1"/>
  <c r="G701" i="75" s="1"/>
  <c r="G702" i="75" s="1"/>
  <c r="G703" i="75" s="1"/>
  <c r="G704" i="75" s="1"/>
  <c r="G705" i="75" s="1"/>
  <c r="G706" i="75" s="1"/>
  <c r="G707" i="75" s="1"/>
  <c r="G708" i="75" s="1"/>
  <c r="G709" i="75" s="1"/>
  <c r="G710" i="75" s="1"/>
  <c r="G711" i="75" s="1"/>
  <c r="G712" i="75" s="1"/>
  <c r="G713" i="75" s="1"/>
  <c r="G714" i="75" s="1"/>
  <c r="G715" i="75" s="1"/>
  <c r="G716" i="75" s="1"/>
  <c r="G717" i="75" s="1"/>
  <c r="G718" i="75" s="1"/>
  <c r="G719" i="75" s="1"/>
  <c r="G720" i="75" s="1"/>
  <c r="G721" i="75" s="1"/>
  <c r="G722" i="75" s="1"/>
  <c r="G723" i="75" s="1"/>
  <c r="G724" i="75" s="1"/>
  <c r="G725" i="75" s="1"/>
  <c r="G726" i="75" s="1"/>
  <c r="G727" i="75" s="1"/>
  <c r="G728" i="75" s="1"/>
  <c r="G729" i="75" s="1"/>
  <c r="G730" i="75" s="1"/>
  <c r="G731" i="75" s="1"/>
  <c r="G732" i="75" s="1"/>
  <c r="G733" i="75" s="1"/>
  <c r="G734" i="75" s="1"/>
  <c r="G735" i="75" s="1"/>
  <c r="G736" i="75" s="1"/>
  <c r="G737" i="75" s="1"/>
  <c r="G738" i="75" s="1"/>
  <c r="G739" i="75" s="1"/>
  <c r="G740" i="75" s="1"/>
  <c r="G741" i="75" s="1"/>
  <c r="G742" i="75" s="1"/>
  <c r="G743" i="75" s="1"/>
  <c r="G744" i="75" s="1"/>
  <c r="G745" i="75" s="1"/>
  <c r="G746" i="75" s="1"/>
  <c r="G747" i="75" s="1"/>
  <c r="G748" i="75" s="1"/>
  <c r="G749" i="75" s="1"/>
  <c r="G750" i="75" s="1"/>
  <c r="G751" i="75" s="1"/>
  <c r="G752" i="75" s="1"/>
  <c r="G753" i="75" s="1"/>
  <c r="G754" i="75" s="1"/>
  <c r="G755" i="75" s="1"/>
  <c r="G756" i="75" s="1"/>
  <c r="G757" i="75" s="1"/>
  <c r="G758" i="75" s="1"/>
  <c r="G759" i="75" s="1"/>
  <c r="G760" i="75" s="1"/>
  <c r="G761" i="75" s="1"/>
  <c r="G762" i="75" s="1"/>
  <c r="G763" i="75" s="1"/>
  <c r="G764" i="75" s="1"/>
  <c r="G765" i="75" s="1"/>
  <c r="G766" i="75" s="1"/>
  <c r="G767" i="75" s="1"/>
  <c r="G768" i="75" s="1"/>
  <c r="G769" i="75" s="1"/>
  <c r="G770" i="75" s="1"/>
  <c r="G771" i="75" s="1"/>
  <c r="G772" i="75" s="1"/>
  <c r="G773" i="75" s="1"/>
  <c r="G774" i="75" s="1"/>
  <c r="G775" i="75" s="1"/>
  <c r="G776" i="75" s="1"/>
  <c r="G777" i="75" s="1"/>
  <c r="G778" i="75" s="1"/>
  <c r="G779" i="75" s="1"/>
  <c r="G780" i="75" s="1"/>
  <c r="G781" i="75" s="1"/>
  <c r="G782" i="75" s="1"/>
  <c r="G783" i="75" s="1"/>
  <c r="G784" i="75" s="1"/>
  <c r="G785" i="75" s="1"/>
  <c r="G786" i="75" s="1"/>
  <c r="G787" i="75" s="1"/>
  <c r="G788" i="75" s="1"/>
  <c r="G789" i="75" s="1"/>
  <c r="G790" i="75" s="1"/>
  <c r="G791" i="75" s="1"/>
  <c r="G792" i="75" s="1"/>
  <c r="G793" i="75" s="1"/>
  <c r="G794" i="75" s="1"/>
  <c r="G795" i="75" s="1"/>
  <c r="G796" i="75" s="1"/>
  <c r="G797" i="75" s="1"/>
  <c r="G798" i="75" s="1"/>
  <c r="G799" i="75" s="1"/>
  <c r="G800" i="75" s="1"/>
  <c r="G801" i="75" s="1"/>
  <c r="G802" i="75" s="1"/>
  <c r="G803" i="75" s="1"/>
  <c r="G804" i="75" s="1"/>
  <c r="G805" i="75" s="1"/>
  <c r="G806" i="75" s="1"/>
  <c r="G807" i="75" s="1"/>
  <c r="G808" i="75" s="1"/>
  <c r="E13" i="111"/>
  <c r="AH13" i="111" s="1"/>
  <c r="G809" i="75"/>
  <c r="G810" i="75" s="1"/>
  <c r="G811" i="75" s="1"/>
  <c r="G812" i="75" s="1"/>
  <c r="G813" i="75" s="1"/>
  <c r="G694" i="61"/>
  <c r="G695" i="61" s="1"/>
  <c r="G696" i="61" s="1"/>
  <c r="G697" i="61" s="1"/>
  <c r="G586" i="90"/>
  <c r="G587" i="90" s="1"/>
  <c r="G625" i="21"/>
  <c r="G626" i="21" s="1"/>
  <c r="G627" i="21" s="1"/>
  <c r="G628" i="21" s="1"/>
  <c r="G629" i="21" s="1"/>
  <c r="G630" i="21" s="1"/>
  <c r="G631" i="21" s="1"/>
  <c r="G632" i="21" s="1"/>
  <c r="G633" i="21" s="1"/>
  <c r="G634" i="21" s="1"/>
  <c r="G635" i="21" s="1"/>
  <c r="G636" i="21" s="1"/>
  <c r="G637" i="21" s="1"/>
  <c r="G638" i="21" s="1"/>
  <c r="G639" i="21" s="1"/>
  <c r="G662" i="46"/>
  <c r="G663" i="46" s="1"/>
  <c r="G664" i="46" s="1"/>
  <c r="G665" i="46" s="1"/>
  <c r="G666" i="46" s="1"/>
  <c r="G667" i="46" s="1"/>
  <c r="G668" i="46" s="1"/>
  <c r="G669" i="46" s="1"/>
  <c r="G670" i="46" s="1"/>
  <c r="G671" i="46" s="1"/>
  <c r="G672" i="46" s="1"/>
  <c r="G673" i="46" s="1"/>
  <c r="G674" i="46" s="1"/>
  <c r="G675" i="46" s="1"/>
  <c r="G676" i="46" s="1"/>
  <c r="G677" i="46" s="1"/>
  <c r="G678" i="46" s="1"/>
  <c r="G679" i="46" s="1"/>
  <c r="G680" i="46" s="1"/>
  <c r="G681" i="46" s="1"/>
  <c r="G682" i="46" s="1"/>
  <c r="G683" i="46" s="1"/>
  <c r="G684" i="46" s="1"/>
  <c r="G685" i="46" s="1"/>
  <c r="G686" i="46" s="1"/>
  <c r="G687" i="46" s="1"/>
  <c r="G688" i="46" s="1"/>
  <c r="G689" i="46" s="1"/>
  <c r="G690" i="46" s="1"/>
  <c r="G691" i="46" s="1"/>
  <c r="G692" i="46" s="1"/>
  <c r="G693" i="46" s="1"/>
  <c r="G694" i="46" s="1"/>
  <c r="G646" i="40"/>
  <c r="G647" i="40" s="1"/>
  <c r="G648" i="40" s="1"/>
  <c r="G649" i="40" s="1"/>
  <c r="G650" i="40" s="1"/>
  <c r="G651" i="40" s="1"/>
  <c r="G652" i="40" s="1"/>
  <c r="G653" i="40" s="1"/>
  <c r="G654" i="40" s="1"/>
  <c r="G655" i="40" s="1"/>
  <c r="G656" i="40" s="1"/>
  <c r="G657" i="40" s="1"/>
  <c r="G658" i="40" s="1"/>
  <c r="G659" i="40" s="1"/>
  <c r="G660" i="40" s="1"/>
  <c r="G661" i="40" s="1"/>
  <c r="G662" i="40" s="1"/>
  <c r="G663" i="40" s="1"/>
  <c r="G664" i="40" s="1"/>
  <c r="G665" i="40" s="1"/>
  <c r="G666" i="40" s="1"/>
  <c r="G667" i="40" s="1"/>
  <c r="G668" i="40" s="1"/>
  <c r="G669" i="40" s="1"/>
  <c r="G670" i="40" s="1"/>
  <c r="G671" i="40" s="1"/>
  <c r="G672" i="40" s="1"/>
  <c r="G673" i="40" s="1"/>
  <c r="G674" i="40" s="1"/>
  <c r="G675" i="40" s="1"/>
  <c r="G676" i="40" s="1"/>
  <c r="G677" i="40" s="1"/>
  <c r="G678" i="40" s="1"/>
  <c r="G679" i="40" s="1"/>
  <c r="G680" i="40" s="1"/>
  <c r="G681" i="40" s="1"/>
  <c r="G682" i="40" s="1"/>
  <c r="G683" i="40" s="1"/>
  <c r="G684" i="40" s="1"/>
  <c r="G685" i="40" s="1"/>
  <c r="G686" i="40" s="1"/>
  <c r="G687" i="40" s="1"/>
  <c r="G688" i="40" s="1"/>
  <c r="G689" i="40" s="1"/>
  <c r="G690" i="40" s="1"/>
  <c r="G691" i="40" s="1"/>
  <c r="G692" i="40" s="1"/>
  <c r="G693" i="40" s="1"/>
  <c r="G694" i="40" s="1"/>
  <c r="G545" i="66"/>
  <c r="G546" i="66" s="1"/>
  <c r="G547" i="66" s="1"/>
  <c r="G548" i="66" s="1"/>
  <c r="G549" i="66" s="1"/>
  <c r="G587" i="43"/>
  <c r="G588" i="43" s="1"/>
  <c r="G589" i="43" s="1"/>
  <c r="G590" i="43" s="1"/>
  <c r="G502" i="42"/>
  <c r="G503" i="42" s="1"/>
  <c r="G504" i="42" s="1"/>
  <c r="G505" i="42" s="1"/>
  <c r="G506" i="42" s="1"/>
  <c r="G507" i="42" s="1"/>
  <c r="G508" i="42" s="1"/>
  <c r="G509" i="42" s="1"/>
  <c r="G510" i="42" s="1"/>
  <c r="G511" i="42" s="1"/>
  <c r="G512" i="42" s="1"/>
  <c r="G513" i="42" s="1"/>
  <c r="G514" i="42" s="1"/>
  <c r="G515" i="42" s="1"/>
  <c r="G507" i="44"/>
  <c r="G508" i="44" s="1"/>
  <c r="G509" i="44" s="1"/>
  <c r="G518" i="19"/>
  <c r="G519" i="19" s="1"/>
  <c r="G520" i="19" s="1"/>
  <c r="G521" i="19" s="1"/>
  <c r="G522" i="19" s="1"/>
  <c r="G523" i="19" s="1"/>
  <c r="G524" i="19" s="1"/>
  <c r="G525" i="19" s="1"/>
  <c r="G526" i="19" s="1"/>
  <c r="G527" i="19" s="1"/>
  <c r="G528" i="19" s="1"/>
  <c r="G529" i="19" s="1"/>
  <c r="G530" i="19" s="1"/>
  <c r="G531" i="19" s="1"/>
  <c r="G532" i="19" s="1"/>
  <c r="G533" i="19" s="1"/>
  <c r="G534" i="19" s="1"/>
  <c r="G535" i="19" s="1"/>
  <c r="G536" i="19" s="1"/>
  <c r="G537" i="19" s="1"/>
  <c r="G538" i="19" s="1"/>
  <c r="G539" i="19" s="1"/>
  <c r="G540" i="19" s="1"/>
  <c r="G541" i="19" s="1"/>
  <c r="G542" i="19" s="1"/>
  <c r="G543" i="19" s="1"/>
  <c r="G544" i="19" s="1"/>
  <c r="G545" i="19" s="1"/>
  <c r="G546" i="19" s="1"/>
  <c r="G547" i="19" s="1"/>
  <c r="G548" i="19" s="1"/>
  <c r="G549" i="19" s="1"/>
  <c r="G550" i="19" s="1"/>
  <c r="G551" i="19" s="1"/>
  <c r="G552" i="19" s="1"/>
  <c r="G553" i="19" s="1"/>
  <c r="G554" i="19" s="1"/>
  <c r="G555" i="19" s="1"/>
  <c r="G582" i="41"/>
  <c r="G583" i="41" s="1"/>
  <c r="G584" i="41" s="1"/>
  <c r="G585" i="41" s="1"/>
  <c r="G586" i="41" s="1"/>
  <c r="G587" i="41" s="1"/>
  <c r="G588" i="41" s="1"/>
  <c r="G589" i="41" s="1"/>
  <c r="G590" i="41" s="1"/>
  <c r="G591" i="41" s="1"/>
  <c r="G592" i="41" s="1"/>
  <c r="G593" i="41" s="1"/>
  <c r="G594" i="41" s="1"/>
  <c r="G595" i="41" s="1"/>
  <c r="G596" i="41" s="1"/>
  <c r="G597" i="41" s="1"/>
  <c r="G598" i="41" s="1"/>
  <c r="G599" i="41" s="1"/>
  <c r="G464" i="48"/>
  <c r="G465" i="48" s="1"/>
  <c r="G466" i="48" s="1"/>
  <c r="G467" i="48" s="1"/>
  <c r="G468" i="48" s="1"/>
  <c r="G469" i="48" s="1"/>
  <c r="G470" i="48" s="1"/>
  <c r="G471" i="48" s="1"/>
  <c r="G472" i="48" s="1"/>
  <c r="G473" i="48" s="1"/>
  <c r="G474" i="48" s="1"/>
  <c r="G475" i="48" s="1"/>
  <c r="G476" i="48" s="1"/>
  <c r="G477" i="48" s="1"/>
  <c r="G478" i="48" s="1"/>
  <c r="G479" i="48" s="1"/>
  <c r="G480" i="48" s="1"/>
  <c r="G481" i="48" s="1"/>
  <c r="G482" i="48" s="1"/>
  <c r="G483" i="48" s="1"/>
  <c r="G484" i="48" s="1"/>
  <c r="G485" i="48" s="1"/>
  <c r="G486" i="48" s="1"/>
  <c r="G487" i="48" s="1"/>
  <c r="G488" i="48" s="1"/>
  <c r="G489" i="48" s="1"/>
  <c r="G490" i="48" s="1"/>
  <c r="G491" i="48" s="1"/>
  <c r="G492" i="48" s="1"/>
  <c r="G493" i="48" s="1"/>
  <c r="G494" i="48" s="1"/>
  <c r="G495" i="48" s="1"/>
  <c r="G496" i="48" s="1"/>
  <c r="G497" i="48" s="1"/>
  <c r="G498" i="48" s="1"/>
  <c r="G499" i="48" s="1"/>
  <c r="G500" i="48" s="1"/>
  <c r="G501" i="48" s="1"/>
  <c r="G502" i="48" s="1"/>
  <c r="G503" i="48" s="1"/>
  <c r="G504" i="48" s="1"/>
  <c r="G505" i="48" s="1"/>
  <c r="G506" i="48" s="1"/>
  <c r="G507" i="48" s="1"/>
  <c r="G508" i="48" s="1"/>
  <c r="G509" i="48" s="1"/>
  <c r="G510" i="48" s="1"/>
  <c r="G511" i="48" s="1"/>
  <c r="G512" i="48" s="1"/>
  <c r="G513" i="48" s="1"/>
  <c r="G514" i="48" s="1"/>
  <c r="G467" i="55"/>
  <c r="G448" i="37"/>
  <c r="G449" i="37" s="1"/>
  <c r="G450" i="37" s="1"/>
  <c r="G451" i="37" s="1"/>
  <c r="G452" i="37" s="1"/>
  <c r="G453" i="37" s="1"/>
  <c r="G454" i="37" s="1"/>
  <c r="G391" i="26"/>
  <c r="G392" i="26" s="1"/>
  <c r="G393" i="26" s="1"/>
  <c r="G394" i="26" s="1"/>
  <c r="G395" i="26" s="1"/>
  <c r="G396" i="26" s="1"/>
  <c r="G397" i="26" s="1"/>
  <c r="G398" i="26" s="1"/>
  <c r="G399" i="26" s="1"/>
  <c r="G400" i="26" s="1"/>
  <c r="G401" i="26" s="1"/>
  <c r="G402" i="26" s="1"/>
  <c r="G403" i="26" s="1"/>
  <c r="G404" i="26" s="1"/>
  <c r="G405" i="26" s="1"/>
  <c r="G363" i="25"/>
  <c r="G364" i="25" s="1"/>
  <c r="G365" i="25" s="1"/>
  <c r="G366" i="25" s="1"/>
  <c r="G367" i="25" s="1"/>
  <c r="G368" i="25" s="1"/>
  <c r="G369" i="25" s="1"/>
  <c r="G370" i="25" s="1"/>
  <c r="G371" i="25" s="1"/>
  <c r="G372" i="25" s="1"/>
  <c r="G373" i="25" s="1"/>
  <c r="G374" i="25" s="1"/>
  <c r="G375" i="25" s="1"/>
  <c r="G376" i="25" s="1"/>
  <c r="G377" i="25" s="1"/>
  <c r="G724" i="31" l="1"/>
  <c r="G725" i="31" s="1"/>
  <c r="G726" i="31" s="1"/>
  <c r="G727" i="31" s="1"/>
  <c r="G728" i="31" s="1"/>
  <c r="G729" i="31" s="1"/>
  <c r="G730" i="31" s="1"/>
  <c r="G731" i="31" s="1"/>
  <c r="G732" i="31" s="1"/>
  <c r="G733" i="31" s="1"/>
  <c r="G734" i="31" s="1"/>
  <c r="G735" i="31" s="1"/>
  <c r="G736" i="31" s="1"/>
  <c r="G737" i="31" s="1"/>
  <c r="G738" i="31" s="1"/>
  <c r="G739" i="31" s="1"/>
  <c r="G740" i="31" s="1"/>
  <c r="G741" i="31" s="1"/>
  <c r="G742" i="31" s="1"/>
  <c r="G743" i="31" s="1"/>
  <c r="G744" i="31" s="1"/>
  <c r="G745" i="31" s="1"/>
  <c r="G746" i="31" s="1"/>
  <c r="G747" i="31" s="1"/>
  <c r="G748" i="31" s="1"/>
  <c r="G749" i="31" s="1"/>
  <c r="G750" i="31" s="1"/>
  <c r="G751" i="31" s="1"/>
  <c r="G752" i="31" s="1"/>
  <c r="G753" i="31" s="1"/>
  <c r="G754" i="31" s="1"/>
  <c r="G755" i="31" s="1"/>
  <c r="G756" i="31" s="1"/>
  <c r="G757" i="31" s="1"/>
  <c r="G758" i="31" s="1"/>
  <c r="G759" i="31" s="1"/>
  <c r="G760" i="31" s="1"/>
  <c r="G761" i="31" s="1"/>
  <c r="G762" i="31" s="1"/>
  <c r="G763" i="31" s="1"/>
  <c r="G764" i="31" s="1"/>
  <c r="G765" i="31" s="1"/>
  <c r="G766" i="31" s="1"/>
  <c r="G767" i="31" s="1"/>
  <c r="G768" i="31" s="1"/>
  <c r="G769" i="31" s="1"/>
  <c r="G770" i="31" s="1"/>
  <c r="G771" i="31" s="1"/>
  <c r="G772" i="31" s="1"/>
  <c r="G773" i="31" s="1"/>
  <c r="G774" i="31" s="1"/>
  <c r="G775" i="31" s="1"/>
  <c r="G776" i="31" s="1"/>
  <c r="G777" i="31" s="1"/>
  <c r="G778" i="31" s="1"/>
  <c r="G779" i="31" s="1"/>
  <c r="G780" i="31" s="1"/>
  <c r="G781" i="31" s="1"/>
  <c r="G782" i="31" s="1"/>
  <c r="G783" i="31" s="1"/>
  <c r="G784" i="31" s="1"/>
  <c r="G785" i="31" s="1"/>
  <c r="G786" i="31" s="1"/>
  <c r="G787" i="31" s="1"/>
  <c r="G788" i="31" s="1"/>
  <c r="G789" i="31" s="1"/>
  <c r="G790" i="31" s="1"/>
  <c r="G791" i="31" s="1"/>
  <c r="G792" i="31" s="1"/>
  <c r="G793" i="31" s="1"/>
  <c r="G794" i="31" s="1"/>
  <c r="G795" i="31" s="1"/>
  <c r="G796" i="31" s="1"/>
  <c r="G797" i="31" s="1"/>
  <c r="G798" i="31" s="1"/>
  <c r="G799" i="31" s="1"/>
  <c r="G800" i="31" s="1"/>
  <c r="G801" i="31" s="1"/>
  <c r="G802" i="31" s="1"/>
  <c r="G803" i="31" s="1"/>
  <c r="G804" i="31" s="1"/>
  <c r="G805" i="31" s="1"/>
  <c r="G806" i="31" s="1"/>
  <c r="G807" i="31" s="1"/>
  <c r="G808" i="31" s="1"/>
  <c r="G809" i="31" s="1"/>
  <c r="G810" i="31" s="1"/>
  <c r="G811" i="31" s="1"/>
  <c r="G812" i="31" s="1"/>
  <c r="G813" i="31" s="1"/>
  <c r="G814" i="31" s="1"/>
  <c r="G815" i="31" s="1"/>
  <c r="G816" i="31" s="1"/>
  <c r="G817" i="31" s="1"/>
  <c r="G818" i="31" s="1"/>
  <c r="G819" i="31" s="1"/>
  <c r="G820" i="31" s="1"/>
  <c r="G821" i="31" s="1"/>
  <c r="G822" i="31" s="1"/>
  <c r="G823" i="31" s="1"/>
  <c r="G824" i="31" s="1"/>
  <c r="G825" i="31" s="1"/>
  <c r="G826" i="31" s="1"/>
  <c r="G827" i="31" s="1"/>
  <c r="G828" i="31" s="1"/>
  <c r="G829" i="31" s="1"/>
  <c r="G830" i="31" s="1"/>
  <c r="G831" i="31" s="1"/>
  <c r="G832" i="31" s="1"/>
  <c r="G833" i="31" s="1"/>
  <c r="G834" i="31" s="1"/>
  <c r="G835" i="31" s="1"/>
  <c r="G836" i="31" s="1"/>
  <c r="G837" i="31" s="1"/>
  <c r="G838" i="31" s="1"/>
  <c r="G839" i="31" s="1"/>
  <c r="G840" i="31" s="1"/>
  <c r="G841" i="31" s="1"/>
  <c r="G842" i="31" s="1"/>
  <c r="G843" i="31" s="1"/>
  <c r="G844" i="31" s="1"/>
  <c r="G845" i="31" s="1"/>
  <c r="G846" i="31" s="1"/>
  <c r="G847" i="31" s="1"/>
  <c r="G848" i="31" s="1"/>
  <c r="G849" i="31" s="1"/>
  <c r="G850" i="31" s="1"/>
  <c r="G851" i="31" s="1"/>
  <c r="G852" i="31" s="1"/>
  <c r="G853" i="31" s="1"/>
  <c r="G854" i="31" s="1"/>
  <c r="G855" i="31" s="1"/>
  <c r="G856" i="31" s="1"/>
  <c r="G857" i="31" s="1"/>
  <c r="G858" i="31" s="1"/>
  <c r="G859" i="31" s="1"/>
  <c r="G860" i="31" s="1"/>
  <c r="G861" i="31" s="1"/>
  <c r="G862" i="31" s="1"/>
  <c r="G863" i="31" s="1"/>
  <c r="G864" i="31" s="1"/>
  <c r="G865" i="31" s="1"/>
  <c r="G866" i="31" s="1"/>
  <c r="G867" i="31" s="1"/>
  <c r="G868" i="31" s="1"/>
  <c r="G869" i="31" s="1"/>
  <c r="G870" i="31" s="1"/>
  <c r="G871" i="31" s="1"/>
  <c r="G872" i="31" s="1"/>
  <c r="G873" i="31" s="1"/>
  <c r="G874" i="31" s="1"/>
  <c r="G875" i="31" s="1"/>
  <c r="G876" i="31" s="1"/>
  <c r="G877" i="31" s="1"/>
  <c r="G878" i="31" s="1"/>
  <c r="G879" i="31" s="1"/>
  <c r="G880" i="31" s="1"/>
  <c r="G881" i="31" s="1"/>
  <c r="G882" i="31" s="1"/>
  <c r="G883" i="31" s="1"/>
  <c r="G884" i="31" s="1"/>
  <c r="G885" i="31" s="1"/>
  <c r="G886" i="31" s="1"/>
  <c r="G887" i="31" s="1"/>
  <c r="G888" i="31" s="1"/>
  <c r="G889" i="31" s="1"/>
  <c r="G890" i="31" s="1"/>
  <c r="G891" i="31" s="1"/>
  <c r="G892" i="31" s="1"/>
  <c r="G893" i="31" s="1"/>
  <c r="G894" i="31" s="1"/>
  <c r="G895" i="31" s="1"/>
  <c r="G896" i="31" s="1"/>
  <c r="G897" i="31" s="1"/>
  <c r="G898" i="31" s="1"/>
  <c r="G899" i="31" s="1"/>
  <c r="G900" i="31" s="1"/>
  <c r="G901" i="31" s="1"/>
  <c r="G902" i="31" s="1"/>
  <c r="G903" i="31" s="1"/>
  <c r="G904" i="31" s="1"/>
  <c r="G905" i="31" s="1"/>
  <c r="G906" i="31" s="1"/>
  <c r="G907" i="31" s="1"/>
  <c r="G908" i="31" s="1"/>
  <c r="G909" i="31" s="1"/>
  <c r="G910" i="31" s="1"/>
  <c r="G911" i="31" s="1"/>
  <c r="G912" i="31" s="1"/>
  <c r="G913" i="31" s="1"/>
  <c r="G914" i="31" s="1"/>
  <c r="G915" i="31" s="1"/>
  <c r="G916" i="31" s="1"/>
  <c r="G917" i="31" s="1"/>
  <c r="G918" i="31" s="1"/>
  <c r="G919" i="31" s="1"/>
  <c r="G920" i="31" s="1"/>
  <c r="G921" i="31" s="1"/>
  <c r="G922" i="31" s="1"/>
  <c r="G923" i="31" s="1"/>
  <c r="G924" i="31" s="1"/>
  <c r="G925" i="31" s="1"/>
  <c r="G926" i="31" s="1"/>
  <c r="G927" i="31" s="1"/>
  <c r="G928" i="31" s="1"/>
  <c r="G929" i="31" s="1"/>
  <c r="G930" i="31" s="1"/>
  <c r="G931" i="31" s="1"/>
  <c r="G932" i="31" s="1"/>
  <c r="G933" i="31" s="1"/>
  <c r="G934" i="31" s="1"/>
  <c r="G935" i="31" s="1"/>
  <c r="G936" i="31" s="1"/>
  <c r="G937" i="31" s="1"/>
  <c r="G938" i="31" s="1"/>
  <c r="G939" i="31" s="1"/>
  <c r="G940" i="31" s="1"/>
  <c r="G941" i="31" s="1"/>
  <c r="G942" i="31" s="1"/>
  <c r="G943" i="31" s="1"/>
  <c r="G944" i="31" s="1"/>
  <c r="G945" i="31" s="1"/>
  <c r="G946" i="31" s="1"/>
  <c r="G947" i="31" s="1"/>
  <c r="G948" i="31" s="1"/>
  <c r="G949" i="31" s="1"/>
  <c r="G950" i="31" s="1"/>
  <c r="G951" i="31" s="1"/>
  <c r="G952" i="31" s="1"/>
  <c r="G953" i="31" s="1"/>
  <c r="G954" i="31" s="1"/>
  <c r="G955" i="31" s="1"/>
  <c r="G956" i="31" s="1"/>
  <c r="G957" i="31" s="1"/>
  <c r="G958" i="31" s="1"/>
  <c r="G959" i="31" s="1"/>
  <c r="G960" i="31" s="1"/>
  <c r="G961" i="31" s="1"/>
  <c r="G962" i="31" s="1"/>
  <c r="G963" i="31" s="1"/>
  <c r="G964" i="31" s="1"/>
  <c r="G965" i="31" s="1"/>
  <c r="G966" i="31" s="1"/>
  <c r="G967" i="31" s="1"/>
  <c r="G968" i="31" s="1"/>
  <c r="G969" i="31" s="1"/>
  <c r="G970" i="31" s="1"/>
  <c r="G971" i="31" s="1"/>
  <c r="G972" i="31" s="1"/>
  <c r="G973" i="31" s="1"/>
  <c r="G974" i="31" s="1"/>
  <c r="G975" i="31" s="1"/>
  <c r="G976" i="31" s="1"/>
  <c r="G977" i="31" s="1"/>
  <c r="G978" i="31" s="1"/>
  <c r="G979" i="31" s="1"/>
  <c r="G980" i="31" s="1"/>
  <c r="G981" i="31" s="1"/>
  <c r="G982" i="31" s="1"/>
  <c r="G983" i="31" s="1"/>
  <c r="G984" i="31" s="1"/>
  <c r="G985" i="31" s="1"/>
  <c r="G986" i="31" s="1"/>
  <c r="G987" i="31" s="1"/>
  <c r="G988" i="31" s="1"/>
  <c r="G989" i="31" s="1"/>
  <c r="G990" i="31" s="1"/>
  <c r="G991" i="31" s="1"/>
  <c r="G992" i="31" s="1"/>
  <c r="G993" i="31" s="1"/>
  <c r="G994" i="31" s="1"/>
  <c r="G995" i="31" s="1"/>
  <c r="G996" i="31" s="1"/>
  <c r="G997" i="31" s="1"/>
  <c r="G998" i="31" s="1"/>
  <c r="G999" i="31" s="1"/>
  <c r="G1000" i="31" s="1"/>
  <c r="G1001" i="31" s="1"/>
  <c r="G1002" i="31" s="1"/>
  <c r="G1003" i="31" s="1"/>
  <c r="G1004" i="31" s="1"/>
  <c r="G1005" i="31" s="1"/>
  <c r="G1006" i="31" s="1"/>
  <c r="G1007" i="31" s="1"/>
  <c r="G1008" i="31" s="1"/>
  <c r="G1009" i="31" s="1"/>
  <c r="G1008" i="20"/>
  <c r="E15" i="111"/>
  <c r="AH15" i="111" s="1"/>
  <c r="E31" i="111"/>
  <c r="AH31" i="111" s="1"/>
  <c r="G1010" i="31"/>
  <c r="G1011" i="31" s="1"/>
  <c r="G1012" i="31" s="1"/>
  <c r="G1013" i="31" s="1"/>
  <c r="G1014" i="31" s="1"/>
  <c r="G1015" i="31" s="1"/>
  <c r="G1016" i="31" s="1"/>
  <c r="G588" i="90"/>
  <c r="G698" i="61"/>
  <c r="G699" i="61" s="1"/>
  <c r="G700" i="61" s="1"/>
  <c r="G701" i="61" s="1"/>
  <c r="G702" i="61" s="1"/>
  <c r="G703" i="61" s="1"/>
  <c r="G704" i="61" s="1"/>
  <c r="G705" i="61" s="1"/>
  <c r="G706" i="61" s="1"/>
  <c r="G707" i="61" s="1"/>
  <c r="G708" i="61" s="1"/>
  <c r="G709" i="61" s="1"/>
  <c r="G710" i="61" s="1"/>
  <c r="G711" i="61" s="1"/>
  <c r="G712" i="61" s="1"/>
  <c r="G713" i="61" s="1"/>
  <c r="G719" i="61" s="1"/>
  <c r="G720" i="61" s="1"/>
  <c r="G721" i="61" s="1"/>
  <c r="G722" i="61" s="1"/>
  <c r="G723" i="61" s="1"/>
  <c r="G724" i="61" s="1"/>
  <c r="G725" i="61" s="1"/>
  <c r="G726" i="61" s="1"/>
  <c r="G727" i="61" s="1"/>
  <c r="G728" i="61" s="1"/>
  <c r="G729" i="61" s="1"/>
  <c r="G730" i="61" s="1"/>
  <c r="G731" i="61" s="1"/>
  <c r="G732" i="61" s="1"/>
  <c r="G733" i="61" s="1"/>
  <c r="G734" i="61" s="1"/>
  <c r="G735" i="61" s="1"/>
  <c r="G736" i="61" s="1"/>
  <c r="G737" i="61" s="1"/>
  <c r="G738" i="61" s="1"/>
  <c r="G739" i="61" s="1"/>
  <c r="G740" i="61" s="1"/>
  <c r="G741" i="61" s="1"/>
  <c r="G742" i="61" s="1"/>
  <c r="G743" i="61" s="1"/>
  <c r="G744" i="61" s="1"/>
  <c r="G745" i="61" s="1"/>
  <c r="G746" i="61" s="1"/>
  <c r="G747" i="61" s="1"/>
  <c r="G748" i="61" s="1"/>
  <c r="G749" i="61" s="1"/>
  <c r="G750" i="61" s="1"/>
  <c r="G751" i="61" s="1"/>
  <c r="G752" i="61" s="1"/>
  <c r="G753" i="61" s="1"/>
  <c r="G754" i="61" s="1"/>
  <c r="G755" i="61" s="1"/>
  <c r="G756" i="61" s="1"/>
  <c r="G757" i="61" s="1"/>
  <c r="G758" i="61" s="1"/>
  <c r="G759" i="61" s="1"/>
  <c r="G760" i="61" s="1"/>
  <c r="G761" i="61" s="1"/>
  <c r="G762" i="61" s="1"/>
  <c r="G763" i="61" s="1"/>
  <c r="G764" i="61" s="1"/>
  <c r="G765" i="61" s="1"/>
  <c r="G766" i="61" s="1"/>
  <c r="G767" i="61" s="1"/>
  <c r="G768" i="61" s="1"/>
  <c r="G769" i="61" s="1"/>
  <c r="G770" i="61" s="1"/>
  <c r="G771" i="61" s="1"/>
  <c r="G772" i="61" s="1"/>
  <c r="G773" i="61" s="1"/>
  <c r="G774" i="61" s="1"/>
  <c r="G775" i="61" s="1"/>
  <c r="G776" i="61" s="1"/>
  <c r="G777" i="61" s="1"/>
  <c r="G778" i="61" s="1"/>
  <c r="G779" i="61" s="1"/>
  <c r="G780" i="61" s="1"/>
  <c r="G781" i="61" s="1"/>
  <c r="G782" i="61" s="1"/>
  <c r="G783" i="61" s="1"/>
  <c r="G784" i="61" s="1"/>
  <c r="G785" i="61" s="1"/>
  <c r="G786" i="61" s="1"/>
  <c r="G787" i="61" s="1"/>
  <c r="G788" i="61" s="1"/>
  <c r="G789" i="61" s="1"/>
  <c r="G790" i="61" s="1"/>
  <c r="G791" i="61" s="1"/>
  <c r="G792" i="61" s="1"/>
  <c r="G793" i="61" s="1"/>
  <c r="G794" i="61" s="1"/>
  <c r="G795" i="61" s="1"/>
  <c r="G796" i="61" s="1"/>
  <c r="G797" i="61" s="1"/>
  <c r="G798" i="61" s="1"/>
  <c r="G799" i="61" s="1"/>
  <c r="G800" i="61" s="1"/>
  <c r="G801" i="61" s="1"/>
  <c r="G802" i="61" s="1"/>
  <c r="G803" i="61" s="1"/>
  <c r="G804" i="61" s="1"/>
  <c r="G805" i="61" s="1"/>
  <c r="G806" i="61" s="1"/>
  <c r="G807" i="61" s="1"/>
  <c r="G808" i="61" s="1"/>
  <c r="G809" i="61" s="1"/>
  <c r="G810" i="61" s="1"/>
  <c r="G811" i="61" s="1"/>
  <c r="G812" i="61" s="1"/>
  <c r="G813" i="61" s="1"/>
  <c r="G814" i="61" s="1"/>
  <c r="G815" i="61" s="1"/>
  <c r="G816" i="61" s="1"/>
  <c r="G817" i="61" s="1"/>
  <c r="G818" i="61" s="1"/>
  <c r="G819" i="61" s="1"/>
  <c r="G820" i="61" s="1"/>
  <c r="G821" i="61" s="1"/>
  <c r="G822" i="61" s="1"/>
  <c r="G823" i="61" s="1"/>
  <c r="G824" i="61" s="1"/>
  <c r="G825" i="61" s="1"/>
  <c r="G826" i="61" s="1"/>
  <c r="G827" i="61" s="1"/>
  <c r="G828" i="61" s="1"/>
  <c r="G829" i="61" s="1"/>
  <c r="G830" i="61" s="1"/>
  <c r="G831" i="61" s="1"/>
  <c r="G832" i="61" s="1"/>
  <c r="G833" i="61" s="1"/>
  <c r="G834" i="61" s="1"/>
  <c r="G835" i="61" s="1"/>
  <c r="G836" i="61" s="1"/>
  <c r="G837" i="61" s="1"/>
  <c r="G838" i="61" s="1"/>
  <c r="G839" i="61" s="1"/>
  <c r="G840" i="61" s="1"/>
  <c r="G841" i="61" s="1"/>
  <c r="G842" i="61" s="1"/>
  <c r="G843" i="61" s="1"/>
  <c r="G844" i="61" s="1"/>
  <c r="G845" i="61" s="1"/>
  <c r="G846" i="61" s="1"/>
  <c r="G847" i="61" s="1"/>
  <c r="G848" i="61" s="1"/>
  <c r="G849" i="61" s="1"/>
  <c r="G850" i="61" s="1"/>
  <c r="G851" i="61" s="1"/>
  <c r="G852" i="61" s="1"/>
  <c r="G853" i="61" s="1"/>
  <c r="G854" i="61" s="1"/>
  <c r="G855" i="61" s="1"/>
  <c r="G856" i="61" s="1"/>
  <c r="G857" i="61" s="1"/>
  <c r="G858" i="61" s="1"/>
  <c r="G859" i="61" s="1"/>
  <c r="G860" i="61" s="1"/>
  <c r="G861" i="61" s="1"/>
  <c r="G862" i="61" s="1"/>
  <c r="G863" i="61" s="1"/>
  <c r="G864" i="61" s="1"/>
  <c r="G865" i="61" s="1"/>
  <c r="G866" i="61" s="1"/>
  <c r="G867" i="61" s="1"/>
  <c r="G868" i="61" s="1"/>
  <c r="G869" i="61" s="1"/>
  <c r="G870" i="61" s="1"/>
  <c r="G871" i="61" s="1"/>
  <c r="G872" i="61" s="1"/>
  <c r="G873" i="61" s="1"/>
  <c r="G874" i="61" s="1"/>
  <c r="G875" i="61" s="1"/>
  <c r="G876" i="61" s="1"/>
  <c r="G877" i="61" s="1"/>
  <c r="G878" i="61" s="1"/>
  <c r="G879" i="61" s="1"/>
  <c r="G880" i="61" s="1"/>
  <c r="G881" i="61" s="1"/>
  <c r="G882" i="61" s="1"/>
  <c r="G883" i="61" s="1"/>
  <c r="G884" i="61" s="1"/>
  <c r="G885" i="61" s="1"/>
  <c r="G886" i="61" s="1"/>
  <c r="G887" i="61" s="1"/>
  <c r="G888" i="61" s="1"/>
  <c r="G889" i="61" s="1"/>
  <c r="G890" i="61" s="1"/>
  <c r="G891" i="61" s="1"/>
  <c r="G892" i="61" s="1"/>
  <c r="G893" i="61" s="1"/>
  <c r="G894" i="61" s="1"/>
  <c r="G895" i="61" s="1"/>
  <c r="G896" i="61" s="1"/>
  <c r="G897" i="61" s="1"/>
  <c r="G898" i="61" s="1"/>
  <c r="G899" i="61" s="1"/>
  <c r="G900" i="61" s="1"/>
  <c r="G901" i="61" s="1"/>
  <c r="G902" i="61" s="1"/>
  <c r="G903" i="61" s="1"/>
  <c r="G904" i="61" s="1"/>
  <c r="G905" i="61" s="1"/>
  <c r="G906" i="61" s="1"/>
  <c r="G907" i="61" s="1"/>
  <c r="G908" i="61" s="1"/>
  <c r="G909" i="61" s="1"/>
  <c r="G910" i="61" s="1"/>
  <c r="G911" i="61" s="1"/>
  <c r="G912" i="61" s="1"/>
  <c r="G913" i="61" s="1"/>
  <c r="G914" i="61" s="1"/>
  <c r="G915" i="61" s="1"/>
  <c r="G916" i="61" s="1"/>
  <c r="G917" i="61" s="1"/>
  <c r="G918" i="61" s="1"/>
  <c r="G919" i="61" s="1"/>
  <c r="G920" i="61" s="1"/>
  <c r="G921" i="61" s="1"/>
  <c r="G922" i="61" s="1"/>
  <c r="G923" i="61" s="1"/>
  <c r="G924" i="61" s="1"/>
  <c r="G925" i="61" s="1"/>
  <c r="G926" i="61" s="1"/>
  <c r="G927" i="61" s="1"/>
  <c r="G928" i="61" s="1"/>
  <c r="G929" i="61" s="1"/>
  <c r="G930" i="61" s="1"/>
  <c r="G931" i="61" s="1"/>
  <c r="G932" i="61" s="1"/>
  <c r="G933" i="61" s="1"/>
  <c r="G934" i="61" s="1"/>
  <c r="G935" i="61" s="1"/>
  <c r="G936" i="61" s="1"/>
  <c r="G937" i="61" s="1"/>
  <c r="G938" i="61" s="1"/>
  <c r="G939" i="61" s="1"/>
  <c r="G940" i="61" s="1"/>
  <c r="G941" i="61" s="1"/>
  <c r="G942" i="61" s="1"/>
  <c r="G943" i="61" s="1"/>
  <c r="G944" i="61" s="1"/>
  <c r="G945" i="61" s="1"/>
  <c r="G946" i="61" s="1"/>
  <c r="G947" i="61" s="1"/>
  <c r="G948" i="61" s="1"/>
  <c r="G949" i="61" s="1"/>
  <c r="G950" i="61" s="1"/>
  <c r="G951" i="61" s="1"/>
  <c r="G952" i="61" s="1"/>
  <c r="G953" i="61" s="1"/>
  <c r="G954" i="61" s="1"/>
  <c r="G955" i="61" s="1"/>
  <c r="G956" i="61" s="1"/>
  <c r="G957" i="61" s="1"/>
  <c r="G958" i="61" s="1"/>
  <c r="G959" i="61" s="1"/>
  <c r="G960" i="61" s="1"/>
  <c r="G961" i="61" s="1"/>
  <c r="G962" i="61" s="1"/>
  <c r="G963" i="61" s="1"/>
  <c r="G964" i="61" s="1"/>
  <c r="G965" i="61" s="1"/>
  <c r="G966" i="61" s="1"/>
  <c r="G967" i="61" s="1"/>
  <c r="G968" i="61" s="1"/>
  <c r="G969" i="61" s="1"/>
  <c r="G970" i="61" s="1"/>
  <c r="G971" i="61" s="1"/>
  <c r="G972" i="61" s="1"/>
  <c r="G973" i="61" s="1"/>
  <c r="G974" i="61" s="1"/>
  <c r="G975" i="61" s="1"/>
  <c r="G976" i="61" s="1"/>
  <c r="G977" i="61" s="1"/>
  <c r="G978" i="61" s="1"/>
  <c r="G979" i="61" s="1"/>
  <c r="G980" i="61" s="1"/>
  <c r="G981" i="61" s="1"/>
  <c r="G982" i="61" s="1"/>
  <c r="G983" i="61" s="1"/>
  <c r="G984" i="61" s="1"/>
  <c r="G985" i="61" s="1"/>
  <c r="G986" i="61" s="1"/>
  <c r="G987" i="61" s="1"/>
  <c r="G988" i="61" s="1"/>
  <c r="G989" i="61" s="1"/>
  <c r="G990" i="61" s="1"/>
  <c r="G991" i="61" s="1"/>
  <c r="G992" i="61" s="1"/>
  <c r="G993" i="61" s="1"/>
  <c r="G994" i="61" s="1"/>
  <c r="G995" i="61" s="1"/>
  <c r="G996" i="61" s="1"/>
  <c r="G997" i="61" s="1"/>
  <c r="G998" i="61" s="1"/>
  <c r="G999" i="61" s="1"/>
  <c r="G1000" i="61" s="1"/>
  <c r="G1001" i="61" s="1"/>
  <c r="G1002" i="61" s="1"/>
  <c r="G640" i="21"/>
  <c r="G641" i="21" s="1"/>
  <c r="G642" i="21" s="1"/>
  <c r="G643" i="21" s="1"/>
  <c r="G644" i="21" s="1"/>
  <c r="G645" i="21" s="1"/>
  <c r="G646" i="21" s="1"/>
  <c r="G647" i="21" s="1"/>
  <c r="G695" i="40"/>
  <c r="G696" i="40" s="1"/>
  <c r="G697" i="40" s="1"/>
  <c r="G698" i="40" s="1"/>
  <c r="G699" i="40" s="1"/>
  <c r="G700" i="40" s="1"/>
  <c r="G701" i="40" s="1"/>
  <c r="G702" i="40" s="1"/>
  <c r="G703" i="40" s="1"/>
  <c r="G704" i="40" s="1"/>
  <c r="G705" i="40" s="1"/>
  <c r="G706" i="40" s="1"/>
  <c r="G707" i="40" s="1"/>
  <c r="G708" i="40" s="1"/>
  <c r="G709" i="40" s="1"/>
  <c r="G710" i="40" s="1"/>
  <c r="G711" i="40" s="1"/>
  <c r="G712" i="40" s="1"/>
  <c r="G713" i="40" s="1"/>
  <c r="G714" i="40" s="1"/>
  <c r="G715" i="40" s="1"/>
  <c r="G716" i="40" s="1"/>
  <c r="G717" i="40" s="1"/>
  <c r="G718" i="40" s="1"/>
  <c r="G719" i="40" s="1"/>
  <c r="G720" i="40" s="1"/>
  <c r="G721" i="40" s="1"/>
  <c r="G722" i="40" s="1"/>
  <c r="G723" i="40" s="1"/>
  <c r="G724" i="40" s="1"/>
  <c r="G725" i="40" s="1"/>
  <c r="G726" i="40" s="1"/>
  <c r="G727" i="40" s="1"/>
  <c r="G728" i="40" s="1"/>
  <c r="G729" i="40" s="1"/>
  <c r="G730" i="40" s="1"/>
  <c r="G731" i="40" s="1"/>
  <c r="G732" i="40" s="1"/>
  <c r="G733" i="40" s="1"/>
  <c r="G734" i="40" s="1"/>
  <c r="G735" i="40" s="1"/>
  <c r="G736" i="40" s="1"/>
  <c r="G550" i="66"/>
  <c r="G551" i="66" s="1"/>
  <c r="G552" i="66" s="1"/>
  <c r="G553" i="66" s="1"/>
  <c r="G554" i="66" s="1"/>
  <c r="G555" i="66" s="1"/>
  <c r="G556" i="66" s="1"/>
  <c r="G557" i="66" s="1"/>
  <c r="G516" i="42"/>
  <c r="G517" i="42" s="1"/>
  <c r="G518" i="42" s="1"/>
  <c r="G519" i="42" s="1"/>
  <c r="G520" i="42" s="1"/>
  <c r="G521" i="42" s="1"/>
  <c r="G522" i="42" s="1"/>
  <c r="G523" i="42" s="1"/>
  <c r="G524" i="42" s="1"/>
  <c r="G525" i="42" s="1"/>
  <c r="G526" i="42" s="1"/>
  <c r="G527" i="42" s="1"/>
  <c r="G528" i="42" s="1"/>
  <c r="G529" i="42" s="1"/>
  <c r="G530" i="42" s="1"/>
  <c r="G531" i="42" s="1"/>
  <c r="G532" i="42" s="1"/>
  <c r="G533" i="42" s="1"/>
  <c r="G534" i="42" s="1"/>
  <c r="G535" i="42" s="1"/>
  <c r="G536" i="42" s="1"/>
  <c r="G537" i="42" s="1"/>
  <c r="G538" i="42" s="1"/>
  <c r="G591" i="43"/>
  <c r="G592" i="43" s="1"/>
  <c r="G593" i="43" s="1"/>
  <c r="G594" i="43" s="1"/>
  <c r="G595" i="43" s="1"/>
  <c r="G596" i="43" s="1"/>
  <c r="G597" i="43" s="1"/>
  <c r="G598" i="43" s="1"/>
  <c r="G599" i="43" s="1"/>
  <c r="G600" i="43" s="1"/>
  <c r="G601" i="43" s="1"/>
  <c r="G602" i="43" s="1"/>
  <c r="G603" i="43" s="1"/>
  <c r="G604" i="43" s="1"/>
  <c r="G605" i="43" s="1"/>
  <c r="G606" i="43" s="1"/>
  <c r="G607" i="43" s="1"/>
  <c r="G608" i="43" s="1"/>
  <c r="G609" i="43" s="1"/>
  <c r="G510" i="44"/>
  <c r="G556" i="19"/>
  <c r="G557" i="19" s="1"/>
  <c r="G558" i="19" s="1"/>
  <c r="G559" i="19" s="1"/>
  <c r="G560" i="19" s="1"/>
  <c r="G561" i="19" s="1"/>
  <c r="G562" i="19" s="1"/>
  <c r="G563" i="19" s="1"/>
  <c r="G564" i="19" s="1"/>
  <c r="G565" i="19" s="1"/>
  <c r="G566" i="19" s="1"/>
  <c r="G567" i="19" s="1"/>
  <c r="G568" i="19" s="1"/>
  <c r="G569" i="19" s="1"/>
  <c r="G570" i="19" s="1"/>
  <c r="G571" i="19" s="1"/>
  <c r="G572" i="19" s="1"/>
  <c r="G573" i="19" s="1"/>
  <c r="G378" i="25"/>
  <c r="G379" i="25" s="1"/>
  <c r="G380" i="25" s="1"/>
  <c r="G381" i="25" s="1"/>
  <c r="G382" i="25" s="1"/>
  <c r="G383" i="25" s="1"/>
  <c r="G384" i="25" s="1"/>
  <c r="G385" i="25" s="1"/>
  <c r="G468" i="55"/>
  <c r="G469" i="55" s="1"/>
  <c r="G470" i="55" s="1"/>
  <c r="G471" i="55" s="1"/>
  <c r="G472" i="55" s="1"/>
  <c r="G473" i="55" s="1"/>
  <c r="G474" i="55" s="1"/>
  <c r="G475" i="55" s="1"/>
  <c r="G476" i="55" s="1"/>
  <c r="G477" i="55" s="1"/>
  <c r="G478" i="55" s="1"/>
  <c r="G479" i="55" s="1"/>
  <c r="G480" i="55" s="1"/>
  <c r="G481" i="55" s="1"/>
  <c r="G482" i="55" s="1"/>
  <c r="G483" i="55" s="1"/>
  <c r="G484" i="55" s="1"/>
  <c r="G485" i="55" s="1"/>
  <c r="G486" i="55" s="1"/>
  <c r="G487" i="55" s="1"/>
  <c r="G488" i="55" s="1"/>
  <c r="G489" i="55" s="1"/>
  <c r="G490" i="55" s="1"/>
  <c r="G491" i="55" s="1"/>
  <c r="G492" i="55" s="1"/>
  <c r="G493" i="55" s="1"/>
  <c r="G494" i="55" s="1"/>
  <c r="G495" i="55" s="1"/>
  <c r="G600" i="41"/>
  <c r="G601" i="41" s="1"/>
  <c r="G602" i="41" s="1"/>
  <c r="G603" i="41" s="1"/>
  <c r="G604" i="41" s="1"/>
  <c r="G605" i="41" s="1"/>
  <c r="G606" i="41" s="1"/>
  <c r="G607" i="41" s="1"/>
  <c r="G608" i="41" s="1"/>
  <c r="G455" i="37"/>
  <c r="G456" i="37" s="1"/>
  <c r="G457" i="37" s="1"/>
  <c r="G458" i="37" s="1"/>
  <c r="G459" i="37" s="1"/>
  <c r="G460" i="37" s="1"/>
  <c r="G461" i="37" s="1"/>
  <c r="G462" i="37" s="1"/>
  <c r="G463" i="37" s="1"/>
  <c r="G464" i="37" s="1"/>
  <c r="G465" i="37" s="1"/>
  <c r="G466" i="37" s="1"/>
  <c r="G467" i="37" s="1"/>
  <c r="G468" i="37" s="1"/>
  <c r="G469" i="37" s="1"/>
  <c r="G470" i="37" s="1"/>
  <c r="G471" i="37" s="1"/>
  <c r="G472" i="37" s="1"/>
  <c r="G473" i="37" s="1"/>
  <c r="G474" i="37" s="1"/>
  <c r="G475" i="37" s="1"/>
  <c r="G476" i="37" s="1"/>
  <c r="G477" i="37" s="1"/>
  <c r="G478" i="37" s="1"/>
  <c r="G479" i="37" s="1"/>
  <c r="G480" i="37" s="1"/>
  <c r="G481" i="37" s="1"/>
  <c r="G482" i="37" s="1"/>
  <c r="G483" i="37" s="1"/>
  <c r="G484" i="37" s="1"/>
  <c r="G485" i="37" s="1"/>
  <c r="G486" i="37" s="1"/>
  <c r="G487" i="37" s="1"/>
  <c r="G488" i="37" s="1"/>
  <c r="G489" i="37" s="1"/>
  <c r="G490" i="37" s="1"/>
  <c r="G491" i="37" s="1"/>
  <c r="G492" i="37" s="1"/>
  <c r="G493" i="37" s="1"/>
  <c r="G494" i="37" s="1"/>
  <c r="G495" i="37" s="1"/>
  <c r="G496" i="37" s="1"/>
  <c r="G435" i="34"/>
  <c r="G436" i="34" s="1"/>
  <c r="G437" i="34" s="1"/>
  <c r="G438" i="34" s="1"/>
  <c r="G439" i="34" s="1"/>
  <c r="G406" i="26"/>
  <c r="G589" i="90" l="1"/>
  <c r="G590" i="90" s="1"/>
  <c r="G591" i="90" s="1"/>
  <c r="G592" i="90" s="1"/>
  <c r="G593" i="90" s="1"/>
  <c r="G594" i="90" s="1"/>
  <c r="G595" i="90" s="1"/>
  <c r="G596" i="90" s="1"/>
  <c r="G597" i="90" s="1"/>
  <c r="G598" i="90" s="1"/>
  <c r="G599" i="90" s="1"/>
  <c r="G600" i="90" s="1"/>
  <c r="E14" i="111"/>
  <c r="AH14" i="111" s="1"/>
  <c r="G1003" i="61"/>
  <c r="G1004" i="61" s="1"/>
  <c r="G1005" i="61" s="1"/>
  <c r="G1006" i="61" s="1"/>
  <c r="G1007" i="61" s="1"/>
  <c r="G1008" i="61" s="1"/>
  <c r="G1009" i="61" s="1"/>
  <c r="G648" i="21"/>
  <c r="G649" i="21" s="1"/>
  <c r="G650" i="21" s="1"/>
  <c r="G651" i="21" s="1"/>
  <c r="G652" i="21" s="1"/>
  <c r="G653" i="21" s="1"/>
  <c r="G654" i="21" s="1"/>
  <c r="G655" i="21" s="1"/>
  <c r="G656" i="21" s="1"/>
  <c r="G657" i="21" s="1"/>
  <c r="G658" i="21" s="1"/>
  <c r="G659" i="21" s="1"/>
  <c r="G660" i="21" s="1"/>
  <c r="G661" i="21" s="1"/>
  <c r="G662" i="21" s="1"/>
  <c r="G663" i="21" s="1"/>
  <c r="G664" i="21" s="1"/>
  <c r="G665" i="21" s="1"/>
  <c r="G666" i="21" s="1"/>
  <c r="G667" i="21" s="1"/>
  <c r="G668" i="21" s="1"/>
  <c r="G669" i="21" s="1"/>
  <c r="G670" i="21" s="1"/>
  <c r="G671" i="21" s="1"/>
  <c r="G672" i="21" s="1"/>
  <c r="G673" i="21" s="1"/>
  <c r="G674" i="21" s="1"/>
  <c r="G675" i="21" s="1"/>
  <c r="G676" i="21" s="1"/>
  <c r="G677" i="21" s="1"/>
  <c r="G678" i="21" s="1"/>
  <c r="G679" i="21" s="1"/>
  <c r="G680" i="21" s="1"/>
  <c r="G681" i="21" s="1"/>
  <c r="G682" i="21" s="1"/>
  <c r="G683" i="21" s="1"/>
  <c r="G684" i="21" s="1"/>
  <c r="G685" i="21" s="1"/>
  <c r="G686" i="21" s="1"/>
  <c r="G687" i="21" s="1"/>
  <c r="G688" i="21" s="1"/>
  <c r="G689" i="21" s="1"/>
  <c r="G690" i="21" s="1"/>
  <c r="G691" i="21" s="1"/>
  <c r="G692" i="21" s="1"/>
  <c r="G693" i="21" s="1"/>
  <c r="G694" i="21" s="1"/>
  <c r="G695" i="21" s="1"/>
  <c r="G696" i="21" s="1"/>
  <c r="G697" i="21" s="1"/>
  <c r="G698" i="21" s="1"/>
  <c r="G699" i="21" s="1"/>
  <c r="G700" i="21" s="1"/>
  <c r="G701" i="21" s="1"/>
  <c r="G702" i="21" s="1"/>
  <c r="G703" i="21" s="1"/>
  <c r="G704" i="21" s="1"/>
  <c r="G705" i="21" s="1"/>
  <c r="G706" i="21" s="1"/>
  <c r="G707" i="21" s="1"/>
  <c r="G708" i="21" s="1"/>
  <c r="G709" i="21" s="1"/>
  <c r="G710" i="21" s="1"/>
  <c r="G711" i="21" s="1"/>
  <c r="G712" i="21" s="1"/>
  <c r="G695" i="46"/>
  <c r="G696" i="46" s="1"/>
  <c r="G697" i="46" s="1"/>
  <c r="G698" i="46" s="1"/>
  <c r="G737" i="40"/>
  <c r="G738" i="40" s="1"/>
  <c r="G739" i="40" s="1"/>
  <c r="G740" i="40" s="1"/>
  <c r="G741" i="40" s="1"/>
  <c r="G742" i="40" s="1"/>
  <c r="G743" i="40" s="1"/>
  <c r="G744" i="40" s="1"/>
  <c r="G745" i="40" s="1"/>
  <c r="G746" i="40" s="1"/>
  <c r="G747" i="40" s="1"/>
  <c r="G748" i="40" s="1"/>
  <c r="G749" i="40" s="1"/>
  <c r="G750" i="40" s="1"/>
  <c r="G751" i="40" s="1"/>
  <c r="G752" i="40" s="1"/>
  <c r="G753" i="40" s="1"/>
  <c r="G754" i="40" s="1"/>
  <c r="G755" i="40" s="1"/>
  <c r="G756" i="40" s="1"/>
  <c r="G757" i="40" s="1"/>
  <c r="G758" i="40" s="1"/>
  <c r="G759" i="40" s="1"/>
  <c r="G760" i="40" s="1"/>
  <c r="G761" i="40" s="1"/>
  <c r="G762" i="40" s="1"/>
  <c r="G763" i="40" s="1"/>
  <c r="G764" i="40" s="1"/>
  <c r="G765" i="40" s="1"/>
  <c r="G766" i="40" s="1"/>
  <c r="G767" i="40" s="1"/>
  <c r="G768" i="40" s="1"/>
  <c r="G769" i="40" s="1"/>
  <c r="G770" i="40" s="1"/>
  <c r="G771" i="40" s="1"/>
  <c r="G772" i="40" s="1"/>
  <c r="G773" i="40" s="1"/>
  <c r="G774" i="40" s="1"/>
  <c r="G775" i="40" s="1"/>
  <c r="G776" i="40" s="1"/>
  <c r="G777" i="40" s="1"/>
  <c r="G778" i="40" s="1"/>
  <c r="G779" i="40" s="1"/>
  <c r="G780" i="40" s="1"/>
  <c r="G781" i="40" s="1"/>
  <c r="G782" i="40" s="1"/>
  <c r="G783" i="40" s="1"/>
  <c r="G784" i="40" s="1"/>
  <c r="G558" i="66"/>
  <c r="G559" i="66" s="1"/>
  <c r="G560" i="66" s="1"/>
  <c r="G561" i="66" s="1"/>
  <c r="G562" i="66" s="1"/>
  <c r="G563" i="66" s="1"/>
  <c r="G564" i="66" s="1"/>
  <c r="G565" i="66" s="1"/>
  <c r="G566" i="66" s="1"/>
  <c r="G567" i="66" s="1"/>
  <c r="G568" i="66" s="1"/>
  <c r="G569" i="66" s="1"/>
  <c r="G610" i="43"/>
  <c r="G611" i="43" s="1"/>
  <c r="G539" i="42"/>
  <c r="G540" i="42" s="1"/>
  <c r="G541" i="42" s="1"/>
  <c r="G542" i="42" s="1"/>
  <c r="G543" i="42" s="1"/>
  <c r="G544" i="42" s="1"/>
  <c r="G545" i="42" s="1"/>
  <c r="G546" i="42" s="1"/>
  <c r="G547" i="42" s="1"/>
  <c r="G548" i="42" s="1"/>
  <c r="G549" i="42" s="1"/>
  <c r="G550" i="42" s="1"/>
  <c r="G511" i="44"/>
  <c r="G512" i="44" s="1"/>
  <c r="G513" i="44" s="1"/>
  <c r="G514" i="44" s="1"/>
  <c r="G515" i="44" s="1"/>
  <c r="G516" i="44" s="1"/>
  <c r="G517" i="44" s="1"/>
  <c r="G518" i="44" s="1"/>
  <c r="G519" i="44" s="1"/>
  <c r="G520" i="44" s="1"/>
  <c r="G521" i="44" s="1"/>
  <c r="G522" i="44" s="1"/>
  <c r="G523" i="44" s="1"/>
  <c r="G524" i="44" s="1"/>
  <c r="G525" i="44" s="1"/>
  <c r="G526" i="44" s="1"/>
  <c r="G527" i="44" s="1"/>
  <c r="G528" i="44" s="1"/>
  <c r="G529" i="44" s="1"/>
  <c r="G530" i="44" s="1"/>
  <c r="G531" i="44" s="1"/>
  <c r="G532" i="44" s="1"/>
  <c r="G533" i="44" s="1"/>
  <c r="G534" i="44" s="1"/>
  <c r="G535" i="44" s="1"/>
  <c r="G536" i="44" s="1"/>
  <c r="G537" i="44" s="1"/>
  <c r="G574" i="19"/>
  <c r="G575" i="19" s="1"/>
  <c r="G576" i="19" s="1"/>
  <c r="G577" i="19" s="1"/>
  <c r="G578" i="19" s="1"/>
  <c r="G579" i="19" s="1"/>
  <c r="G580" i="19" s="1"/>
  <c r="G581" i="19" s="1"/>
  <c r="G582" i="19" s="1"/>
  <c r="G583" i="19" s="1"/>
  <c r="G497" i="37"/>
  <c r="G498" i="37" s="1"/>
  <c r="G499" i="37" s="1"/>
  <c r="G500" i="37" s="1"/>
  <c r="G501" i="37" s="1"/>
  <c r="G502" i="37" s="1"/>
  <c r="G503" i="37" s="1"/>
  <c r="G504" i="37" s="1"/>
  <c r="G505" i="37" s="1"/>
  <c r="G506" i="37" s="1"/>
  <c r="G507" i="37" s="1"/>
  <c r="G508" i="37" s="1"/>
  <c r="G509" i="37" s="1"/>
  <c r="G510" i="37" s="1"/>
  <c r="G511" i="37" s="1"/>
  <c r="G512" i="37" s="1"/>
  <c r="G513" i="37" s="1"/>
  <c r="G514" i="37" s="1"/>
  <c r="G515" i="37" s="1"/>
  <c r="G516" i="37" s="1"/>
  <c r="G517" i="37" s="1"/>
  <c r="G518" i="37" s="1"/>
  <c r="G519" i="37" s="1"/>
  <c r="G520" i="37" s="1"/>
  <c r="G521" i="37" s="1"/>
  <c r="G522" i="37" s="1"/>
  <c r="G523" i="37" s="1"/>
  <c r="G524" i="37" s="1"/>
  <c r="G525" i="37" s="1"/>
  <c r="G526" i="37" s="1"/>
  <c r="G527" i="37" s="1"/>
  <c r="G528" i="37" s="1"/>
  <c r="G529" i="37" s="1"/>
  <c r="G530" i="37" s="1"/>
  <c r="G531" i="37" s="1"/>
  <c r="G532" i="37" s="1"/>
  <c r="G533" i="37" s="1"/>
  <c r="G534" i="37" s="1"/>
  <c r="G386" i="25"/>
  <c r="G496" i="55"/>
  <c r="G497" i="55" s="1"/>
  <c r="G498" i="55" s="1"/>
  <c r="G499" i="55" s="1"/>
  <c r="G500" i="55" s="1"/>
  <c r="G501" i="55" s="1"/>
  <c r="G502" i="55" s="1"/>
  <c r="G503" i="55" s="1"/>
  <c r="G504" i="55" s="1"/>
  <c r="G505" i="55" s="1"/>
  <c r="G506" i="55" s="1"/>
  <c r="G507" i="55" s="1"/>
  <c r="G508" i="55" s="1"/>
  <c r="G509" i="55" s="1"/>
  <c r="G510" i="55" s="1"/>
  <c r="G511" i="55" s="1"/>
  <c r="G512" i="55" s="1"/>
  <c r="G513" i="55" s="1"/>
  <c r="G514" i="55" s="1"/>
  <c r="G609" i="41"/>
  <c r="G610" i="41" s="1"/>
  <c r="G611" i="41" s="1"/>
  <c r="G612" i="41" s="1"/>
  <c r="G613" i="41" s="1"/>
  <c r="G614" i="41" s="1"/>
  <c r="G615" i="41" s="1"/>
  <c r="G616" i="41" s="1"/>
  <c r="G440" i="34"/>
  <c r="G441" i="34" s="1"/>
  <c r="G407" i="26"/>
  <c r="G408" i="26" s="1"/>
  <c r="G409" i="26" s="1"/>
  <c r="G601" i="90" l="1"/>
  <c r="G713" i="21"/>
  <c r="G714" i="21" s="1"/>
  <c r="G715" i="21" s="1"/>
  <c r="G716" i="21" s="1"/>
  <c r="G717" i="21" s="1"/>
  <c r="G718" i="21" s="1"/>
  <c r="G719" i="21" s="1"/>
  <c r="G720" i="21" s="1"/>
  <c r="G699" i="46"/>
  <c r="G785" i="40"/>
  <c r="G786" i="40" s="1"/>
  <c r="G787" i="40" s="1"/>
  <c r="G788" i="40" s="1"/>
  <c r="G789" i="40" s="1"/>
  <c r="G790" i="40" s="1"/>
  <c r="G791" i="40" s="1"/>
  <c r="G792" i="40" s="1"/>
  <c r="G793" i="40" s="1"/>
  <c r="G794" i="40" s="1"/>
  <c r="G795" i="40" s="1"/>
  <c r="G796" i="40" s="1"/>
  <c r="G797" i="40" s="1"/>
  <c r="G798" i="40" s="1"/>
  <c r="G799" i="40" s="1"/>
  <c r="G800" i="40" s="1"/>
  <c r="G570" i="66"/>
  <c r="G571" i="66" s="1"/>
  <c r="G572" i="66" s="1"/>
  <c r="G573" i="66" s="1"/>
  <c r="G574" i="66" s="1"/>
  <c r="G575" i="66" s="1"/>
  <c r="G576" i="66" s="1"/>
  <c r="G577" i="66" s="1"/>
  <c r="G578" i="66" s="1"/>
  <c r="G579" i="66" s="1"/>
  <c r="G580" i="66" s="1"/>
  <c r="G581" i="66" s="1"/>
  <c r="G582" i="66" s="1"/>
  <c r="G583" i="66" s="1"/>
  <c r="G584" i="66" s="1"/>
  <c r="G585" i="66" s="1"/>
  <c r="G586" i="66" s="1"/>
  <c r="G612" i="43"/>
  <c r="G613" i="43" s="1"/>
  <c r="G614" i="43" s="1"/>
  <c r="G615" i="43" s="1"/>
  <c r="G616" i="43" s="1"/>
  <c r="G617" i="43" s="1"/>
  <c r="G618" i="43" s="1"/>
  <c r="G619" i="43" s="1"/>
  <c r="G620" i="43" s="1"/>
  <c r="G621" i="43" s="1"/>
  <c r="G622" i="43" s="1"/>
  <c r="G623" i="43" s="1"/>
  <c r="G624" i="43" s="1"/>
  <c r="G625" i="43" s="1"/>
  <c r="G626" i="43" s="1"/>
  <c r="G627" i="43" s="1"/>
  <c r="G628" i="43" s="1"/>
  <c r="G629" i="43" s="1"/>
  <c r="G630" i="43" s="1"/>
  <c r="G631" i="43" s="1"/>
  <c r="G632" i="43" s="1"/>
  <c r="G633" i="43" s="1"/>
  <c r="G634" i="43" s="1"/>
  <c r="G635" i="43" s="1"/>
  <c r="G636" i="43" s="1"/>
  <c r="G637" i="43" s="1"/>
  <c r="G638" i="43" s="1"/>
  <c r="G639" i="43" s="1"/>
  <c r="G640" i="43" s="1"/>
  <c r="G641" i="43" s="1"/>
  <c r="G642" i="43" s="1"/>
  <c r="G643" i="43" s="1"/>
  <c r="G644" i="43" s="1"/>
  <c r="G645" i="43" s="1"/>
  <c r="G646" i="43" s="1"/>
  <c r="G647" i="43" s="1"/>
  <c r="G648" i="43" s="1"/>
  <c r="G649" i="43" s="1"/>
  <c r="G650" i="43" s="1"/>
  <c r="G651" i="43" s="1"/>
  <c r="G652" i="43" s="1"/>
  <c r="G653" i="43" s="1"/>
  <c r="G654" i="43" s="1"/>
  <c r="G655" i="43" s="1"/>
  <c r="G656" i="43" s="1"/>
  <c r="G657" i="43" s="1"/>
  <c r="G658" i="43" s="1"/>
  <c r="G551" i="42"/>
  <c r="G552" i="42" s="1"/>
  <c r="G553" i="42" s="1"/>
  <c r="G554" i="42" s="1"/>
  <c r="G555" i="42" s="1"/>
  <c r="G556" i="42" s="1"/>
  <c r="G557" i="42" s="1"/>
  <c r="G558" i="42" s="1"/>
  <c r="G538" i="44"/>
  <c r="G539" i="44" s="1"/>
  <c r="G540" i="44" s="1"/>
  <c r="G541" i="44" s="1"/>
  <c r="G542" i="44" s="1"/>
  <c r="G543" i="44" s="1"/>
  <c r="G544" i="44" s="1"/>
  <c r="G545" i="44" s="1"/>
  <c r="G546" i="44" s="1"/>
  <c r="G547" i="44" s="1"/>
  <c r="G548" i="44" s="1"/>
  <c r="G549" i="44" s="1"/>
  <c r="G550" i="44" s="1"/>
  <c r="G551" i="44" s="1"/>
  <c r="G552" i="44" s="1"/>
  <c r="G553" i="44" s="1"/>
  <c r="G554" i="44" s="1"/>
  <c r="G555" i="44" s="1"/>
  <c r="G556" i="44" s="1"/>
  <c r="G557" i="44" s="1"/>
  <c r="G558" i="44" s="1"/>
  <c r="G559" i="44" s="1"/>
  <c r="G560" i="44" s="1"/>
  <c r="G561" i="44" s="1"/>
  <c r="G562" i="44" s="1"/>
  <c r="G563" i="44" s="1"/>
  <c r="G564" i="44" s="1"/>
  <c r="G565" i="44" s="1"/>
  <c r="G566" i="44" s="1"/>
  <c r="G567" i="44" s="1"/>
  <c r="G568" i="44" s="1"/>
  <c r="G524" i="27"/>
  <c r="G525" i="27" s="1"/>
  <c r="G526" i="27" s="1"/>
  <c r="G535" i="37"/>
  <c r="G536" i="37" s="1"/>
  <c r="G537" i="37" s="1"/>
  <c r="G538" i="37" s="1"/>
  <c r="G539" i="37" s="1"/>
  <c r="G540" i="37" s="1"/>
  <c r="G541" i="37" s="1"/>
  <c r="G542" i="37" s="1"/>
  <c r="G543" i="37" s="1"/>
  <c r="G584" i="19"/>
  <c r="G585" i="19" s="1"/>
  <c r="G586" i="19" s="1"/>
  <c r="G587" i="19" s="1"/>
  <c r="G588" i="19" s="1"/>
  <c r="G589" i="19" s="1"/>
  <c r="G590" i="19" s="1"/>
  <c r="G591" i="19" s="1"/>
  <c r="G592" i="19" s="1"/>
  <c r="G593" i="19" s="1"/>
  <c r="G594" i="19" s="1"/>
  <c r="G595" i="19" s="1"/>
  <c r="G596" i="19" s="1"/>
  <c r="G597" i="19" s="1"/>
  <c r="G598" i="19" s="1"/>
  <c r="G599" i="19" s="1"/>
  <c r="G600" i="19" s="1"/>
  <c r="G601" i="19" s="1"/>
  <c r="G602" i="19" s="1"/>
  <c r="G603" i="19" s="1"/>
  <c r="G604" i="19" s="1"/>
  <c r="G605" i="19" s="1"/>
  <c r="G606" i="19" s="1"/>
  <c r="G607" i="19" s="1"/>
  <c r="G608" i="19" s="1"/>
  <c r="G609" i="19" s="1"/>
  <c r="G610" i="19" s="1"/>
  <c r="G611" i="19" s="1"/>
  <c r="G515" i="55"/>
  <c r="G516" i="55" s="1"/>
  <c r="G517" i="55" s="1"/>
  <c r="G518" i="55" s="1"/>
  <c r="G519" i="55" s="1"/>
  <c r="G520" i="55" s="1"/>
  <c r="G521" i="55" s="1"/>
  <c r="G522" i="55" s="1"/>
  <c r="G523" i="55" s="1"/>
  <c r="G524" i="55" s="1"/>
  <c r="G525" i="55" s="1"/>
  <c r="G526" i="55" s="1"/>
  <c r="G527" i="55" s="1"/>
  <c r="G528" i="55" s="1"/>
  <c r="G529" i="55" s="1"/>
  <c r="G530" i="55" s="1"/>
  <c r="G531" i="55" s="1"/>
  <c r="G532" i="55" s="1"/>
  <c r="G533" i="55" s="1"/>
  <c r="G534" i="55" s="1"/>
  <c r="G535" i="55" s="1"/>
  <c r="G536" i="55" s="1"/>
  <c r="G537" i="55" s="1"/>
  <c r="G538" i="55" s="1"/>
  <c r="G539" i="55" s="1"/>
  <c r="G540" i="55" s="1"/>
  <c r="G541" i="55" s="1"/>
  <c r="G542" i="55" s="1"/>
  <c r="G543" i="55" s="1"/>
  <c r="G544" i="55" s="1"/>
  <c r="G545" i="55" s="1"/>
  <c r="G546" i="55" s="1"/>
  <c r="G547" i="55" s="1"/>
  <c r="G548" i="55" s="1"/>
  <c r="G549" i="55" s="1"/>
  <c r="G550" i="55" s="1"/>
  <c r="G551" i="55" s="1"/>
  <c r="G552" i="55" s="1"/>
  <c r="G553" i="55" s="1"/>
  <c r="G554" i="55" s="1"/>
  <c r="G555" i="55" s="1"/>
  <c r="G556" i="55" s="1"/>
  <c r="G557" i="55" s="1"/>
  <c r="G558" i="55" s="1"/>
  <c r="G559" i="55" s="1"/>
  <c r="G560" i="55" s="1"/>
  <c r="G561" i="55" s="1"/>
  <c r="G562" i="55" s="1"/>
  <c r="G563" i="55" s="1"/>
  <c r="G564" i="55" s="1"/>
  <c r="G387" i="25"/>
  <c r="G388" i="25" s="1"/>
  <c r="G389" i="25" s="1"/>
  <c r="G390" i="25" s="1"/>
  <c r="G391" i="25" s="1"/>
  <c r="G392" i="25" s="1"/>
  <c r="G393" i="25" s="1"/>
  <c r="G394" i="25" s="1"/>
  <c r="G395" i="25" s="1"/>
  <c r="G396" i="25" s="1"/>
  <c r="G397" i="25" s="1"/>
  <c r="G617" i="41"/>
  <c r="G618" i="41" s="1"/>
  <c r="G619" i="41" s="1"/>
  <c r="G620" i="41" s="1"/>
  <c r="G621" i="41" s="1"/>
  <c r="G622" i="41" s="1"/>
  <c r="G623" i="41" s="1"/>
  <c r="G624" i="41" s="1"/>
  <c r="G625" i="41" s="1"/>
  <c r="G626" i="41" s="1"/>
  <c r="G627" i="41" s="1"/>
  <c r="G628" i="41" s="1"/>
  <c r="G629" i="41" s="1"/>
  <c r="G630" i="41" s="1"/>
  <c r="G631" i="41" s="1"/>
  <c r="G632" i="41" s="1"/>
  <c r="G633" i="41" s="1"/>
  <c r="G634" i="41" s="1"/>
  <c r="G635" i="41" s="1"/>
  <c r="G636" i="41" s="1"/>
  <c r="G637" i="41" s="1"/>
  <c r="G638" i="41" s="1"/>
  <c r="G639" i="41" s="1"/>
  <c r="G640" i="41" s="1"/>
  <c r="G641" i="41" s="1"/>
  <c r="G642" i="41" s="1"/>
  <c r="G643" i="41" s="1"/>
  <c r="G644" i="41" s="1"/>
  <c r="G645" i="41" s="1"/>
  <c r="G646" i="41" s="1"/>
  <c r="G647" i="41" s="1"/>
  <c r="G648" i="41" s="1"/>
  <c r="G649" i="41" s="1"/>
  <c r="G650" i="41" s="1"/>
  <c r="G651" i="41" s="1"/>
  <c r="G652" i="41" s="1"/>
  <c r="G653" i="41" s="1"/>
  <c r="G654" i="41" s="1"/>
  <c r="G655" i="41" s="1"/>
  <c r="G656" i="41" s="1"/>
  <c r="G657" i="41" s="1"/>
  <c r="G442" i="34"/>
  <c r="G443" i="34" s="1"/>
  <c r="G444" i="34" s="1"/>
  <c r="G445" i="34" s="1"/>
  <c r="G446" i="34" s="1"/>
  <c r="G447" i="34" s="1"/>
  <c r="G448" i="34" s="1"/>
  <c r="G449" i="34" s="1"/>
  <c r="G450" i="34" s="1"/>
  <c r="G451" i="34" s="1"/>
  <c r="G452" i="34" s="1"/>
  <c r="G453" i="34" s="1"/>
  <c r="G454" i="34" s="1"/>
  <c r="G410" i="26"/>
  <c r="G602" i="90" l="1"/>
  <c r="G603" i="90" s="1"/>
  <c r="G604" i="90" s="1"/>
  <c r="G605" i="90" s="1"/>
  <c r="G606" i="90" s="1"/>
  <c r="G607" i="90" s="1"/>
  <c r="G608" i="90" s="1"/>
  <c r="G609" i="90" s="1"/>
  <c r="G610" i="90" s="1"/>
  <c r="G611" i="90" s="1"/>
  <c r="G612" i="90" s="1"/>
  <c r="G613" i="90" s="1"/>
  <c r="G614" i="90" s="1"/>
  <c r="G615" i="90" s="1"/>
  <c r="G616" i="90" s="1"/>
  <c r="G617" i="90" s="1"/>
  <c r="G618" i="90" s="1"/>
  <c r="G619" i="90" s="1"/>
  <c r="G620" i="90" s="1"/>
  <c r="G621" i="90" s="1"/>
  <c r="G622" i="90" s="1"/>
  <c r="G623" i="90" s="1"/>
  <c r="G624" i="90" s="1"/>
  <c r="G625" i="90" s="1"/>
  <c r="G721" i="21"/>
  <c r="G722" i="21" s="1"/>
  <c r="G723" i="21" s="1"/>
  <c r="G724" i="21" s="1"/>
  <c r="G725" i="21" s="1"/>
  <c r="G726" i="21" s="1"/>
  <c r="G727" i="21" s="1"/>
  <c r="G728" i="21" s="1"/>
  <c r="G729" i="21" s="1"/>
  <c r="G730" i="21" s="1"/>
  <c r="G731" i="21" s="1"/>
  <c r="G732" i="21" s="1"/>
  <c r="G733" i="21" s="1"/>
  <c r="G734" i="21" s="1"/>
  <c r="G735" i="21" s="1"/>
  <c r="G736" i="21" s="1"/>
  <c r="G737" i="21" s="1"/>
  <c r="G738" i="21" s="1"/>
  <c r="G739" i="21" s="1"/>
  <c r="G740" i="21" s="1"/>
  <c r="G741" i="21" s="1"/>
  <c r="G742" i="21" s="1"/>
  <c r="G743" i="21" s="1"/>
  <c r="G744" i="21" s="1"/>
  <c r="G745" i="21" s="1"/>
  <c r="G746" i="21" s="1"/>
  <c r="G747" i="21" s="1"/>
  <c r="G748" i="21" s="1"/>
  <c r="G749" i="21" s="1"/>
  <c r="G750" i="21" s="1"/>
  <c r="G751" i="21" s="1"/>
  <c r="G752" i="21" s="1"/>
  <c r="G753" i="21" s="1"/>
  <c r="G754" i="21" s="1"/>
  <c r="G755" i="21" s="1"/>
  <c r="G756" i="21" s="1"/>
  <c r="G757" i="21" s="1"/>
  <c r="G758" i="21" s="1"/>
  <c r="G759" i="21" s="1"/>
  <c r="G760" i="21" s="1"/>
  <c r="G761" i="21" s="1"/>
  <c r="G762" i="21" s="1"/>
  <c r="G763" i="21" s="1"/>
  <c r="G764" i="21" s="1"/>
  <c r="G765" i="21" s="1"/>
  <c r="G766" i="21" s="1"/>
  <c r="G767" i="21" s="1"/>
  <c r="G768" i="21" s="1"/>
  <c r="G769" i="21" s="1"/>
  <c r="G770" i="21" s="1"/>
  <c r="G771" i="21" s="1"/>
  <c r="G772" i="21" s="1"/>
  <c r="G773" i="21" s="1"/>
  <c r="G774" i="21" s="1"/>
  <c r="G775" i="21" s="1"/>
  <c r="G776" i="21" s="1"/>
  <c r="G777" i="21" s="1"/>
  <c r="G778" i="21" s="1"/>
  <c r="G779" i="21" s="1"/>
  <c r="G780" i="21" s="1"/>
  <c r="G781" i="21" s="1"/>
  <c r="G782" i="21" s="1"/>
  <c r="G783" i="21" s="1"/>
  <c r="G784" i="21" s="1"/>
  <c r="G785" i="21" s="1"/>
  <c r="G786" i="21" s="1"/>
  <c r="G787" i="21" s="1"/>
  <c r="G788" i="21" s="1"/>
  <c r="G789" i="21" s="1"/>
  <c r="G790" i="21" s="1"/>
  <c r="G791" i="21" s="1"/>
  <c r="G792" i="21" s="1"/>
  <c r="G793" i="21" s="1"/>
  <c r="G794" i="21" s="1"/>
  <c r="G795" i="21" s="1"/>
  <c r="G796" i="21" s="1"/>
  <c r="G797" i="21" s="1"/>
  <c r="G798" i="21" s="1"/>
  <c r="G799" i="21" s="1"/>
  <c r="G800" i="21" s="1"/>
  <c r="G801" i="21" s="1"/>
  <c r="G802" i="21" s="1"/>
  <c r="G803" i="21" s="1"/>
  <c r="G804" i="21" s="1"/>
  <c r="G805" i="21" s="1"/>
  <c r="G806" i="21" s="1"/>
  <c r="G807" i="21" s="1"/>
  <c r="G808" i="21" s="1"/>
  <c r="G809" i="21" s="1"/>
  <c r="G810" i="21" s="1"/>
  <c r="G811" i="21" s="1"/>
  <c r="G812" i="21" s="1"/>
  <c r="G813" i="21" s="1"/>
  <c r="G814" i="21" s="1"/>
  <c r="G815" i="21" s="1"/>
  <c r="G816" i="21" s="1"/>
  <c r="G817" i="21" s="1"/>
  <c r="G818" i="21" s="1"/>
  <c r="G819" i="21" s="1"/>
  <c r="G820" i="21" s="1"/>
  <c r="G821" i="21" s="1"/>
  <c r="G822" i="21" s="1"/>
  <c r="G823" i="21" s="1"/>
  <c r="G824" i="21" s="1"/>
  <c r="G825" i="21" s="1"/>
  <c r="G826" i="21" s="1"/>
  <c r="G827" i="21" s="1"/>
  <c r="G828" i="21" s="1"/>
  <c r="G829" i="21" s="1"/>
  <c r="G830" i="21" s="1"/>
  <c r="G831" i="21" s="1"/>
  <c r="G832" i="21" s="1"/>
  <c r="G833" i="21" s="1"/>
  <c r="G834" i="21" s="1"/>
  <c r="G835" i="21" s="1"/>
  <c r="G836" i="21" s="1"/>
  <c r="G837" i="21" s="1"/>
  <c r="G838" i="21" s="1"/>
  <c r="G839" i="21" s="1"/>
  <c r="G840" i="21" s="1"/>
  <c r="G841" i="21" s="1"/>
  <c r="G842" i="21" s="1"/>
  <c r="G843" i="21" s="1"/>
  <c r="G844" i="21" s="1"/>
  <c r="G845" i="21" s="1"/>
  <c r="G846" i="21" s="1"/>
  <c r="G847" i="21" s="1"/>
  <c r="G848" i="21" s="1"/>
  <c r="G849" i="21" s="1"/>
  <c r="G850" i="21" s="1"/>
  <c r="G851" i="21" s="1"/>
  <c r="G852" i="21" s="1"/>
  <c r="G853" i="21" s="1"/>
  <c r="G854" i="21" s="1"/>
  <c r="G855" i="21" s="1"/>
  <c r="G856" i="21" s="1"/>
  <c r="G857" i="21" s="1"/>
  <c r="G858" i="21" s="1"/>
  <c r="G859" i="21" s="1"/>
  <c r="G860" i="21" s="1"/>
  <c r="G861" i="21" s="1"/>
  <c r="G862" i="21" s="1"/>
  <c r="G863" i="21" s="1"/>
  <c r="G864" i="21" s="1"/>
  <c r="G865" i="21" s="1"/>
  <c r="G866" i="21" s="1"/>
  <c r="G867" i="21" s="1"/>
  <c r="G868" i="21" s="1"/>
  <c r="G869" i="21" s="1"/>
  <c r="G870" i="21" s="1"/>
  <c r="G871" i="21" s="1"/>
  <c r="G872" i="21" s="1"/>
  <c r="G873" i="21" s="1"/>
  <c r="G874" i="21" s="1"/>
  <c r="G875" i="21" s="1"/>
  <c r="G876" i="21" s="1"/>
  <c r="G877" i="21" s="1"/>
  <c r="G878" i="21" s="1"/>
  <c r="G879" i="21" s="1"/>
  <c r="G880" i="21" s="1"/>
  <c r="G881" i="21" s="1"/>
  <c r="G882" i="21" s="1"/>
  <c r="G883" i="21" s="1"/>
  <c r="G884" i="21" s="1"/>
  <c r="G885" i="21" s="1"/>
  <c r="G886" i="21" s="1"/>
  <c r="G887" i="21" s="1"/>
  <c r="G888" i="21" s="1"/>
  <c r="G889" i="21" s="1"/>
  <c r="G890" i="21" s="1"/>
  <c r="G891" i="21" s="1"/>
  <c r="G892" i="21" s="1"/>
  <c r="G893" i="21" s="1"/>
  <c r="G894" i="21" s="1"/>
  <c r="G895" i="21" s="1"/>
  <c r="G896" i="21" s="1"/>
  <c r="G897" i="21" s="1"/>
  <c r="G898" i="21" s="1"/>
  <c r="G899" i="21" s="1"/>
  <c r="G900" i="21" s="1"/>
  <c r="G901" i="21" s="1"/>
  <c r="G902" i="21" s="1"/>
  <c r="G903" i="21" s="1"/>
  <c r="G904" i="21" s="1"/>
  <c r="G905" i="21" s="1"/>
  <c r="G906" i="21" s="1"/>
  <c r="G907" i="21" s="1"/>
  <c r="G908" i="21" s="1"/>
  <c r="G909" i="21" s="1"/>
  <c r="G910" i="21" s="1"/>
  <c r="G911" i="21" s="1"/>
  <c r="G912" i="21" s="1"/>
  <c r="G913" i="21" s="1"/>
  <c r="G914" i="21" s="1"/>
  <c r="G915" i="21" s="1"/>
  <c r="G916" i="21" s="1"/>
  <c r="G917" i="21" s="1"/>
  <c r="G918" i="21" s="1"/>
  <c r="G919" i="21" s="1"/>
  <c r="G920" i="21" s="1"/>
  <c r="G921" i="21" s="1"/>
  <c r="G922" i="21" s="1"/>
  <c r="G923" i="21" s="1"/>
  <c r="G924" i="21" s="1"/>
  <c r="G925" i="21" s="1"/>
  <c r="G926" i="21" s="1"/>
  <c r="G927" i="21" s="1"/>
  <c r="G928" i="21" s="1"/>
  <c r="G929" i="21" s="1"/>
  <c r="G930" i="21" s="1"/>
  <c r="G931" i="21" s="1"/>
  <c r="G932" i="21" s="1"/>
  <c r="G933" i="21" s="1"/>
  <c r="G934" i="21" s="1"/>
  <c r="G935" i="21" s="1"/>
  <c r="G936" i="21" s="1"/>
  <c r="G937" i="21" s="1"/>
  <c r="G938" i="21" s="1"/>
  <c r="G939" i="21" s="1"/>
  <c r="G940" i="21" s="1"/>
  <c r="G941" i="21" s="1"/>
  <c r="G942" i="21" s="1"/>
  <c r="G943" i="21" s="1"/>
  <c r="G944" i="21" s="1"/>
  <c r="G945" i="21" s="1"/>
  <c r="G946" i="21" s="1"/>
  <c r="G947" i="21" s="1"/>
  <c r="G948" i="21" s="1"/>
  <c r="G949" i="21" s="1"/>
  <c r="G950" i="21" s="1"/>
  <c r="G951" i="21" s="1"/>
  <c r="G952" i="21" s="1"/>
  <c r="G953" i="21" s="1"/>
  <c r="G954" i="21" s="1"/>
  <c r="G955" i="21" s="1"/>
  <c r="G956" i="21" s="1"/>
  <c r="G957" i="21" s="1"/>
  <c r="G958" i="21" s="1"/>
  <c r="G959" i="21" s="1"/>
  <c r="G960" i="21" s="1"/>
  <c r="G961" i="21" s="1"/>
  <c r="G962" i="21" s="1"/>
  <c r="G963" i="21" s="1"/>
  <c r="G964" i="21" s="1"/>
  <c r="G965" i="21" s="1"/>
  <c r="G966" i="21" s="1"/>
  <c r="G967" i="21" s="1"/>
  <c r="G968" i="21" s="1"/>
  <c r="G969" i="21" s="1"/>
  <c r="G970" i="21" s="1"/>
  <c r="G971" i="21" s="1"/>
  <c r="G972" i="21" s="1"/>
  <c r="G973" i="21" s="1"/>
  <c r="G974" i="21" s="1"/>
  <c r="G975" i="21" s="1"/>
  <c r="G976" i="21" s="1"/>
  <c r="G977" i="21" s="1"/>
  <c r="G978" i="21" s="1"/>
  <c r="G979" i="21" s="1"/>
  <c r="G980" i="21" s="1"/>
  <c r="G981" i="21" s="1"/>
  <c r="G982" i="21" s="1"/>
  <c r="G983" i="21" s="1"/>
  <c r="G984" i="21" s="1"/>
  <c r="G985" i="21" s="1"/>
  <c r="G986" i="21" s="1"/>
  <c r="G987" i="21" s="1"/>
  <c r="G988" i="21" s="1"/>
  <c r="G989" i="21" s="1"/>
  <c r="G990" i="21" s="1"/>
  <c r="G991" i="21" s="1"/>
  <c r="G992" i="21" s="1"/>
  <c r="G993" i="21" s="1"/>
  <c r="G994" i="21" s="1"/>
  <c r="G995" i="21" s="1"/>
  <c r="G996" i="21" s="1"/>
  <c r="G997" i="21" s="1"/>
  <c r="G998" i="21" s="1"/>
  <c r="G999" i="21" s="1"/>
  <c r="G1000" i="21" s="1"/>
  <c r="G1001" i="21" s="1"/>
  <c r="G1002" i="21" s="1"/>
  <c r="G1003" i="21" s="1"/>
  <c r="G1004" i="21" s="1"/>
  <c r="G1005" i="21" s="1"/>
  <c r="G1006" i="21" s="1"/>
  <c r="G700" i="46"/>
  <c r="G701" i="46" s="1"/>
  <c r="G702" i="46" s="1"/>
  <c r="G703" i="46" s="1"/>
  <c r="G704" i="46" s="1"/>
  <c r="G705" i="46" s="1"/>
  <c r="G706" i="46" s="1"/>
  <c r="G707" i="46" s="1"/>
  <c r="G708" i="46" s="1"/>
  <c r="G709" i="46" s="1"/>
  <c r="G710" i="46" s="1"/>
  <c r="G711" i="46" s="1"/>
  <c r="G712" i="46" s="1"/>
  <c r="G713" i="46" s="1"/>
  <c r="G714" i="46" s="1"/>
  <c r="G715" i="46" s="1"/>
  <c r="G716" i="46" s="1"/>
  <c r="G717" i="46" s="1"/>
  <c r="G718" i="46" s="1"/>
  <c r="G719" i="46" s="1"/>
  <c r="G720" i="46" s="1"/>
  <c r="G721" i="46" s="1"/>
  <c r="G722" i="46" s="1"/>
  <c r="G723" i="46" s="1"/>
  <c r="G724" i="46" s="1"/>
  <c r="G725" i="46" s="1"/>
  <c r="G726" i="46" s="1"/>
  <c r="G727" i="46" s="1"/>
  <c r="G801" i="40"/>
  <c r="G802" i="40" s="1"/>
  <c r="G803" i="40" s="1"/>
  <c r="G804" i="40" s="1"/>
  <c r="G805" i="40" s="1"/>
  <c r="G806" i="40" s="1"/>
  <c r="G807" i="40" s="1"/>
  <c r="G808" i="40" s="1"/>
  <c r="G809" i="40" s="1"/>
  <c r="G810" i="40" s="1"/>
  <c r="G811" i="40" s="1"/>
  <c r="G812" i="40" s="1"/>
  <c r="G813" i="40" s="1"/>
  <c r="G814" i="40" s="1"/>
  <c r="G815" i="40" s="1"/>
  <c r="G816" i="40" s="1"/>
  <c r="G817" i="40" s="1"/>
  <c r="G818" i="40" s="1"/>
  <c r="G819" i="40" s="1"/>
  <c r="G820" i="40" s="1"/>
  <c r="G821" i="40" s="1"/>
  <c r="G822" i="40" s="1"/>
  <c r="G823" i="40" s="1"/>
  <c r="G824" i="40" s="1"/>
  <c r="G825" i="40" s="1"/>
  <c r="G826" i="40" s="1"/>
  <c r="G827" i="40" s="1"/>
  <c r="G828" i="40" s="1"/>
  <c r="G829" i="40" s="1"/>
  <c r="G830" i="40" s="1"/>
  <c r="G831" i="40" s="1"/>
  <c r="G832" i="40" s="1"/>
  <c r="G833" i="40" s="1"/>
  <c r="G834" i="40" s="1"/>
  <c r="G835" i="40" s="1"/>
  <c r="G659" i="43"/>
  <c r="G660" i="43" s="1"/>
  <c r="G661" i="43" s="1"/>
  <c r="G662" i="43" s="1"/>
  <c r="G663" i="43" s="1"/>
  <c r="G664" i="43" s="1"/>
  <c r="G665" i="43" s="1"/>
  <c r="G666" i="43" s="1"/>
  <c r="G667" i="43" s="1"/>
  <c r="G668" i="43" s="1"/>
  <c r="G559" i="42"/>
  <c r="G560" i="42" s="1"/>
  <c r="G561" i="42" s="1"/>
  <c r="G562" i="42" s="1"/>
  <c r="G563" i="42" s="1"/>
  <c r="G564" i="42" s="1"/>
  <c r="G565" i="42" s="1"/>
  <c r="G566" i="42" s="1"/>
  <c r="G567" i="42" s="1"/>
  <c r="G568" i="42" s="1"/>
  <c r="G569" i="42" s="1"/>
  <c r="G570" i="42" s="1"/>
  <c r="G571" i="42" s="1"/>
  <c r="G572" i="42" s="1"/>
  <c r="G573" i="42" s="1"/>
  <c r="G574" i="42" s="1"/>
  <c r="G575" i="42" s="1"/>
  <c r="G527" i="27"/>
  <c r="G544" i="37"/>
  <c r="G545" i="37" s="1"/>
  <c r="G546" i="37" s="1"/>
  <c r="G547" i="37" s="1"/>
  <c r="G548" i="37" s="1"/>
  <c r="G549" i="37" s="1"/>
  <c r="G550" i="37" s="1"/>
  <c r="G551" i="37" s="1"/>
  <c r="G552" i="37" s="1"/>
  <c r="G553" i="37" s="1"/>
  <c r="G554" i="37" s="1"/>
  <c r="G555" i="37" s="1"/>
  <c r="G556" i="37" s="1"/>
  <c r="G557" i="37" s="1"/>
  <c r="G558" i="37" s="1"/>
  <c r="G612" i="19"/>
  <c r="G613" i="19" s="1"/>
  <c r="G614" i="19" s="1"/>
  <c r="G615" i="19" s="1"/>
  <c r="G616" i="19" s="1"/>
  <c r="G617" i="19" s="1"/>
  <c r="G565" i="55"/>
  <c r="G566" i="55" s="1"/>
  <c r="G567" i="55" s="1"/>
  <c r="G568" i="55" s="1"/>
  <c r="G569" i="55" s="1"/>
  <c r="G570" i="55" s="1"/>
  <c r="G571" i="55" s="1"/>
  <c r="G572" i="55" s="1"/>
  <c r="G573" i="55" s="1"/>
  <c r="G574" i="55" s="1"/>
  <c r="G575" i="55" s="1"/>
  <c r="G576" i="55" s="1"/>
  <c r="G577" i="55" s="1"/>
  <c r="G578" i="55" s="1"/>
  <c r="G579" i="55" s="1"/>
  <c r="G580" i="55" s="1"/>
  <c r="G581" i="55" s="1"/>
  <c r="G582" i="55" s="1"/>
  <c r="G583" i="55" s="1"/>
  <c r="G584" i="55" s="1"/>
  <c r="G585" i="55" s="1"/>
  <c r="G586" i="55" s="1"/>
  <c r="G587" i="55" s="1"/>
  <c r="G588" i="55" s="1"/>
  <c r="G589" i="55" s="1"/>
  <c r="G590" i="55" s="1"/>
  <c r="G591" i="55" s="1"/>
  <c r="G592" i="55" s="1"/>
  <c r="G593" i="55" s="1"/>
  <c r="G594" i="55" s="1"/>
  <c r="G595" i="55" s="1"/>
  <c r="G596" i="55" s="1"/>
  <c r="G597" i="55" s="1"/>
  <c r="G598" i="55" s="1"/>
  <c r="G599" i="55" s="1"/>
  <c r="G600" i="55" s="1"/>
  <c r="G601" i="55" s="1"/>
  <c r="G602" i="55" s="1"/>
  <c r="G603" i="55" s="1"/>
  <c r="G604" i="55" s="1"/>
  <c r="G605" i="55" s="1"/>
  <c r="G606" i="55" s="1"/>
  <c r="G607" i="55" s="1"/>
  <c r="G608" i="55" s="1"/>
  <c r="G609" i="55" s="1"/>
  <c r="G610" i="55" s="1"/>
  <c r="G611" i="55" s="1"/>
  <c r="G612" i="55" s="1"/>
  <c r="G613" i="55" s="1"/>
  <c r="G614" i="55" s="1"/>
  <c r="G615" i="55" s="1"/>
  <c r="G616" i="55" s="1"/>
  <c r="G617" i="55" s="1"/>
  <c r="G658" i="41"/>
  <c r="G659" i="41" s="1"/>
  <c r="G660" i="41" s="1"/>
  <c r="G398" i="25"/>
  <c r="G399" i="25" s="1"/>
  <c r="G400" i="25" s="1"/>
  <c r="G401" i="25" s="1"/>
  <c r="G402" i="25" s="1"/>
  <c r="G403" i="25" s="1"/>
  <c r="G404" i="25" s="1"/>
  <c r="G455" i="34"/>
  <c r="G456" i="34" s="1"/>
  <c r="G457" i="34" s="1"/>
  <c r="G458" i="34" s="1"/>
  <c r="G459" i="34" s="1"/>
  <c r="G460" i="34" s="1"/>
  <c r="G461" i="34" s="1"/>
  <c r="G462" i="34" s="1"/>
  <c r="G463" i="34" s="1"/>
  <c r="G464" i="34" s="1"/>
  <c r="G465" i="34" s="1"/>
  <c r="G515" i="48"/>
  <c r="G516" i="48" s="1"/>
  <c r="G517" i="48" s="1"/>
  <c r="G518" i="48" s="1"/>
  <c r="G519" i="48" s="1"/>
  <c r="G520" i="48" s="1"/>
  <c r="G521" i="48" s="1"/>
  <c r="G522" i="48" s="1"/>
  <c r="G523" i="48" s="1"/>
  <c r="G524" i="48" s="1"/>
  <c r="G525" i="48" s="1"/>
  <c r="G526" i="48" s="1"/>
  <c r="G527" i="48" s="1"/>
  <c r="G528" i="48" s="1"/>
  <c r="G529" i="48" s="1"/>
  <c r="G530" i="48" s="1"/>
  <c r="G531" i="48" s="1"/>
  <c r="G532" i="48" s="1"/>
  <c r="G533" i="48" s="1"/>
  <c r="G534" i="48" s="1"/>
  <c r="G535" i="48" s="1"/>
  <c r="G536" i="48" s="1"/>
  <c r="G537" i="48" s="1"/>
  <c r="G538" i="48" s="1"/>
  <c r="G539" i="48" s="1"/>
  <c r="G540" i="48" s="1"/>
  <c r="G541" i="48" s="1"/>
  <c r="G542" i="48" s="1"/>
  <c r="G543" i="48" s="1"/>
  <c r="G544" i="48" s="1"/>
  <c r="G545" i="48" s="1"/>
  <c r="G546" i="48" s="1"/>
  <c r="G547" i="48" s="1"/>
  <c r="G548" i="48" s="1"/>
  <c r="G549" i="48" s="1"/>
  <c r="G550" i="48" s="1"/>
  <c r="G411" i="26"/>
  <c r="G412" i="26" s="1"/>
  <c r="G413" i="26" s="1"/>
  <c r="G626" i="90" l="1"/>
  <c r="G633" i="90" s="1"/>
  <c r="G634" i="90" s="1"/>
  <c r="G635" i="90" s="1"/>
  <c r="G636" i="90" s="1"/>
  <c r="G637" i="90" s="1"/>
  <c r="G638" i="90" s="1"/>
  <c r="G639" i="90" s="1"/>
  <c r="G640" i="90" s="1"/>
  <c r="G641" i="90" s="1"/>
  <c r="G642" i="90" s="1"/>
  <c r="G643" i="90" s="1"/>
  <c r="G644" i="90" s="1"/>
  <c r="G645" i="90" s="1"/>
  <c r="G646" i="90" s="1"/>
  <c r="G647" i="90" s="1"/>
  <c r="G648" i="90" s="1"/>
  <c r="G649" i="90" s="1"/>
  <c r="G650" i="90" s="1"/>
  <c r="G651" i="90" s="1"/>
  <c r="G652" i="90" s="1"/>
  <c r="G653" i="90" s="1"/>
  <c r="G654" i="90" s="1"/>
  <c r="G655" i="90" s="1"/>
  <c r="G656" i="90" s="1"/>
  <c r="G657" i="90" s="1"/>
  <c r="G658" i="90" s="1"/>
  <c r="G659" i="90" s="1"/>
  <c r="G660" i="90" s="1"/>
  <c r="G661" i="90" s="1"/>
  <c r="G662" i="90" s="1"/>
  <c r="G663" i="90" s="1"/>
  <c r="G664" i="90" s="1"/>
  <c r="G665" i="90" s="1"/>
  <c r="G666" i="90" s="1"/>
  <c r="G667" i="90" s="1"/>
  <c r="G668" i="90" s="1"/>
  <c r="G669" i="90" s="1"/>
  <c r="G670" i="90" s="1"/>
  <c r="G671" i="90" s="1"/>
  <c r="G672" i="90" s="1"/>
  <c r="G673" i="90" s="1"/>
  <c r="G674" i="90" s="1"/>
  <c r="G675" i="90" s="1"/>
  <c r="G676" i="90" s="1"/>
  <c r="G677" i="90" s="1"/>
  <c r="G678" i="90" s="1"/>
  <c r="G679" i="90" s="1"/>
  <c r="G680" i="90" s="1"/>
  <c r="G681" i="90" s="1"/>
  <c r="G682" i="90" s="1"/>
  <c r="G683" i="90" s="1"/>
  <c r="G684" i="90" s="1"/>
  <c r="G685" i="90" s="1"/>
  <c r="G686" i="90" s="1"/>
  <c r="G687" i="90" s="1"/>
  <c r="G688" i="90" s="1"/>
  <c r="G689" i="90" s="1"/>
  <c r="G690" i="90" s="1"/>
  <c r="G691" i="90" s="1"/>
  <c r="G692" i="90" s="1"/>
  <c r="G693" i="90" s="1"/>
  <c r="G694" i="90" s="1"/>
  <c r="G695" i="90" s="1"/>
  <c r="G696" i="90" s="1"/>
  <c r="G697" i="90" s="1"/>
  <c r="G698" i="90" s="1"/>
  <c r="G699" i="90" s="1"/>
  <c r="G700" i="90" s="1"/>
  <c r="G701" i="90" s="1"/>
  <c r="G702" i="90" s="1"/>
  <c r="G703" i="90" s="1"/>
  <c r="G704" i="90" s="1"/>
  <c r="G705" i="90" s="1"/>
  <c r="G706" i="90" s="1"/>
  <c r="G707" i="90" s="1"/>
  <c r="G708" i="90" s="1"/>
  <c r="G709" i="90" s="1"/>
  <c r="G710" i="90" s="1"/>
  <c r="G711" i="90" s="1"/>
  <c r="G712" i="90" s="1"/>
  <c r="G713" i="90" s="1"/>
  <c r="G714" i="90" s="1"/>
  <c r="G715" i="90" s="1"/>
  <c r="G716" i="90" s="1"/>
  <c r="G717" i="90" s="1"/>
  <c r="G718" i="90" s="1"/>
  <c r="G719" i="90" s="1"/>
  <c r="G720" i="90" s="1"/>
  <c r="G721" i="90" s="1"/>
  <c r="G722" i="90" s="1"/>
  <c r="G723" i="90" s="1"/>
  <c r="G724" i="90" s="1"/>
  <c r="G725" i="90" s="1"/>
  <c r="G726" i="90" s="1"/>
  <c r="G727" i="90" s="1"/>
  <c r="G728" i="90" s="1"/>
  <c r="G729" i="90" s="1"/>
  <c r="G730" i="90" s="1"/>
  <c r="G731" i="90" s="1"/>
  <c r="G732" i="90" s="1"/>
  <c r="G733" i="90" s="1"/>
  <c r="G734" i="90" s="1"/>
  <c r="G735" i="90" s="1"/>
  <c r="G736" i="90" s="1"/>
  <c r="G737" i="90" s="1"/>
  <c r="G738" i="90" s="1"/>
  <c r="G739" i="90" s="1"/>
  <c r="G740" i="90" s="1"/>
  <c r="G741" i="90" s="1"/>
  <c r="G742" i="90" s="1"/>
  <c r="G743" i="90" s="1"/>
  <c r="G744" i="90" s="1"/>
  <c r="G745" i="90" s="1"/>
  <c r="G746" i="90" s="1"/>
  <c r="G747" i="90" s="1"/>
  <c r="G748" i="90" s="1"/>
  <c r="G749" i="90" s="1"/>
  <c r="G750" i="90" s="1"/>
  <c r="G751" i="90" s="1"/>
  <c r="G752" i="90" s="1"/>
  <c r="G753" i="90" s="1"/>
  <c r="G754" i="90" s="1"/>
  <c r="G755" i="90" s="1"/>
  <c r="G756" i="90" s="1"/>
  <c r="G757" i="90" s="1"/>
  <c r="G758" i="90" s="1"/>
  <c r="G759" i="90" s="1"/>
  <c r="G760" i="90" s="1"/>
  <c r="G761" i="90" s="1"/>
  <c r="G762" i="90" s="1"/>
  <c r="G763" i="90" s="1"/>
  <c r="G764" i="90" s="1"/>
  <c r="G765" i="90" s="1"/>
  <c r="G766" i="90" s="1"/>
  <c r="G767" i="90" s="1"/>
  <c r="G768" i="90" s="1"/>
  <c r="G769" i="90" s="1"/>
  <c r="G770" i="90" s="1"/>
  <c r="G771" i="90" s="1"/>
  <c r="G772" i="90" s="1"/>
  <c r="G773" i="90" s="1"/>
  <c r="G774" i="90" s="1"/>
  <c r="G775" i="90" s="1"/>
  <c r="G776" i="90" s="1"/>
  <c r="G777" i="90" s="1"/>
  <c r="G778" i="90" s="1"/>
  <c r="G779" i="90" s="1"/>
  <c r="G780" i="90" s="1"/>
  <c r="G781" i="90" s="1"/>
  <c r="G782" i="90" s="1"/>
  <c r="G783" i="90" s="1"/>
  <c r="G784" i="90" s="1"/>
  <c r="G785" i="90" s="1"/>
  <c r="G786" i="90" s="1"/>
  <c r="G787" i="90" s="1"/>
  <c r="G788" i="90" s="1"/>
  <c r="G789" i="90" s="1"/>
  <c r="G790" i="90" s="1"/>
  <c r="G791" i="90" s="1"/>
  <c r="G792" i="90" s="1"/>
  <c r="G793" i="90" s="1"/>
  <c r="G794" i="90" s="1"/>
  <c r="G795" i="90" s="1"/>
  <c r="G796" i="90" s="1"/>
  <c r="G797" i="90" s="1"/>
  <c r="G798" i="90" s="1"/>
  <c r="G799" i="90" s="1"/>
  <c r="G800" i="90" s="1"/>
  <c r="G801" i="90" s="1"/>
  <c r="G802" i="90" s="1"/>
  <c r="G803" i="90" s="1"/>
  <c r="G804" i="90" s="1"/>
  <c r="G805" i="90" s="1"/>
  <c r="G806" i="90" s="1"/>
  <c r="G807" i="90" s="1"/>
  <c r="G808" i="90" s="1"/>
  <c r="G809" i="90" s="1"/>
  <c r="G810" i="90" s="1"/>
  <c r="G811" i="90" s="1"/>
  <c r="G812" i="90" s="1"/>
  <c r="G813" i="90" s="1"/>
  <c r="G814" i="90" s="1"/>
  <c r="G815" i="90" s="1"/>
  <c r="G816" i="90" s="1"/>
  <c r="G817" i="90" s="1"/>
  <c r="G818" i="90" s="1"/>
  <c r="G819" i="90" s="1"/>
  <c r="G820" i="90" s="1"/>
  <c r="G821" i="90" s="1"/>
  <c r="G822" i="90" s="1"/>
  <c r="G823" i="90" s="1"/>
  <c r="G824" i="90" s="1"/>
  <c r="G825" i="90" s="1"/>
  <c r="G826" i="90" s="1"/>
  <c r="G827" i="90" s="1"/>
  <c r="G828" i="90" s="1"/>
  <c r="G829" i="90" s="1"/>
  <c r="G830" i="90" s="1"/>
  <c r="G831" i="90" s="1"/>
  <c r="G832" i="90" s="1"/>
  <c r="G833" i="90" s="1"/>
  <c r="G834" i="90" s="1"/>
  <c r="G835" i="90" s="1"/>
  <c r="G836" i="90" s="1"/>
  <c r="G837" i="90" s="1"/>
  <c r="G838" i="90" s="1"/>
  <c r="G839" i="90" s="1"/>
  <c r="G840" i="90" s="1"/>
  <c r="G841" i="90" s="1"/>
  <c r="G842" i="90" s="1"/>
  <c r="G843" i="90" s="1"/>
  <c r="G844" i="90" s="1"/>
  <c r="G845" i="90" s="1"/>
  <c r="G846" i="90" s="1"/>
  <c r="G847" i="90" s="1"/>
  <c r="G848" i="90" s="1"/>
  <c r="G849" i="90" s="1"/>
  <c r="G850" i="90" s="1"/>
  <c r="G851" i="90" s="1"/>
  <c r="G852" i="90" s="1"/>
  <c r="G853" i="90" s="1"/>
  <c r="G854" i="90" s="1"/>
  <c r="G855" i="90" s="1"/>
  <c r="G856" i="90" s="1"/>
  <c r="G857" i="90" s="1"/>
  <c r="G858" i="90" s="1"/>
  <c r="G859" i="90" s="1"/>
  <c r="G860" i="90" s="1"/>
  <c r="G861" i="90" s="1"/>
  <c r="G862" i="90" s="1"/>
  <c r="G863" i="90" s="1"/>
  <c r="G864" i="90" s="1"/>
  <c r="G865" i="90" s="1"/>
  <c r="G866" i="90" s="1"/>
  <c r="G867" i="90" s="1"/>
  <c r="G868" i="90" s="1"/>
  <c r="G869" i="90" s="1"/>
  <c r="G870" i="90" s="1"/>
  <c r="G871" i="90" s="1"/>
  <c r="G872" i="90" s="1"/>
  <c r="G873" i="90" s="1"/>
  <c r="G874" i="90" s="1"/>
  <c r="G875" i="90" s="1"/>
  <c r="G876" i="90" s="1"/>
  <c r="G877" i="90" s="1"/>
  <c r="G878" i="90" s="1"/>
  <c r="G879" i="90" s="1"/>
  <c r="G880" i="90" s="1"/>
  <c r="G881" i="90" s="1"/>
  <c r="G882" i="90" s="1"/>
  <c r="G883" i="90" s="1"/>
  <c r="G884" i="90" s="1"/>
  <c r="G885" i="90" s="1"/>
  <c r="G886" i="90" s="1"/>
  <c r="G887" i="90" s="1"/>
  <c r="G888" i="90" s="1"/>
  <c r="G889" i="90" s="1"/>
  <c r="G890" i="90" s="1"/>
  <c r="G891" i="90" s="1"/>
  <c r="G892" i="90" s="1"/>
  <c r="G893" i="90" s="1"/>
  <c r="G894" i="90" s="1"/>
  <c r="G895" i="90" s="1"/>
  <c r="G896" i="90" s="1"/>
  <c r="G897" i="90" s="1"/>
  <c r="G898" i="90" s="1"/>
  <c r="G899" i="90" s="1"/>
  <c r="G900" i="90" s="1"/>
  <c r="G901" i="90" s="1"/>
  <c r="G902" i="90" s="1"/>
  <c r="G903" i="90" s="1"/>
  <c r="G904" i="90" s="1"/>
  <c r="G905" i="90" s="1"/>
  <c r="G906" i="90" s="1"/>
  <c r="G907" i="90" s="1"/>
  <c r="G908" i="90" s="1"/>
  <c r="G909" i="90" s="1"/>
  <c r="G910" i="90" s="1"/>
  <c r="G911" i="90" s="1"/>
  <c r="G912" i="90" s="1"/>
  <c r="G913" i="90" s="1"/>
  <c r="G914" i="90" s="1"/>
  <c r="G915" i="90" s="1"/>
  <c r="G916" i="90" s="1"/>
  <c r="G917" i="90" s="1"/>
  <c r="G918" i="90" s="1"/>
  <c r="G919" i="90" s="1"/>
  <c r="G920" i="90" s="1"/>
  <c r="G921" i="90" s="1"/>
  <c r="G922" i="90" s="1"/>
  <c r="G923" i="90" s="1"/>
  <c r="G924" i="90" s="1"/>
  <c r="G925" i="90" s="1"/>
  <c r="G926" i="90" s="1"/>
  <c r="G927" i="90" s="1"/>
  <c r="G928" i="90" s="1"/>
  <c r="G929" i="90" s="1"/>
  <c r="G930" i="90" s="1"/>
  <c r="G931" i="90" s="1"/>
  <c r="G932" i="90" s="1"/>
  <c r="G933" i="90" s="1"/>
  <c r="G934" i="90" s="1"/>
  <c r="G935" i="90" s="1"/>
  <c r="G936" i="90" s="1"/>
  <c r="G937" i="90" s="1"/>
  <c r="G938" i="90" s="1"/>
  <c r="G939" i="90" s="1"/>
  <c r="G940" i="90" s="1"/>
  <c r="G941" i="90" s="1"/>
  <c r="G942" i="90" s="1"/>
  <c r="G943" i="90" s="1"/>
  <c r="G944" i="90" s="1"/>
  <c r="G945" i="90" s="1"/>
  <c r="G946" i="90" s="1"/>
  <c r="G947" i="90" s="1"/>
  <c r="G948" i="90" s="1"/>
  <c r="G949" i="90" s="1"/>
  <c r="G950" i="90" s="1"/>
  <c r="G951" i="90" s="1"/>
  <c r="G952" i="90" s="1"/>
  <c r="G953" i="90" s="1"/>
  <c r="G954" i="90" s="1"/>
  <c r="G955" i="90" s="1"/>
  <c r="G956" i="90" s="1"/>
  <c r="G957" i="90" s="1"/>
  <c r="G958" i="90" s="1"/>
  <c r="G959" i="90" s="1"/>
  <c r="G960" i="90" s="1"/>
  <c r="G961" i="90" s="1"/>
  <c r="G962" i="90" s="1"/>
  <c r="G963" i="90" s="1"/>
  <c r="G964" i="90" s="1"/>
  <c r="G965" i="90" s="1"/>
  <c r="G966" i="90" s="1"/>
  <c r="G967" i="90" s="1"/>
  <c r="G968" i="90" s="1"/>
  <c r="G969" i="90" s="1"/>
  <c r="G970" i="90" s="1"/>
  <c r="G971" i="90" s="1"/>
  <c r="G972" i="90" s="1"/>
  <c r="G973" i="90" s="1"/>
  <c r="G974" i="90" s="1"/>
  <c r="G975" i="90" s="1"/>
  <c r="G976" i="90" s="1"/>
  <c r="G977" i="90" s="1"/>
  <c r="G978" i="90" s="1"/>
  <c r="G979" i="90" s="1"/>
  <c r="G980" i="90" s="1"/>
  <c r="G981" i="90" s="1"/>
  <c r="G982" i="90" s="1"/>
  <c r="G983" i="90" s="1"/>
  <c r="G984" i="90" s="1"/>
  <c r="G985" i="90" s="1"/>
  <c r="G986" i="90" s="1"/>
  <c r="G987" i="90" s="1"/>
  <c r="G988" i="90" s="1"/>
  <c r="G989" i="90" s="1"/>
  <c r="G990" i="90" s="1"/>
  <c r="G991" i="90" s="1"/>
  <c r="G992" i="90" s="1"/>
  <c r="G993" i="90" s="1"/>
  <c r="G994" i="90" s="1"/>
  <c r="G995" i="90" s="1"/>
  <c r="G996" i="90" s="1"/>
  <c r="G997" i="90" s="1"/>
  <c r="G998" i="90" s="1"/>
  <c r="G999" i="90" s="1"/>
  <c r="G1000" i="90" s="1"/>
  <c r="G1001" i="90" s="1"/>
  <c r="G1002" i="90" s="1"/>
  <c r="G1003" i="90" s="1"/>
  <c r="G1004" i="90" s="1"/>
  <c r="G1005" i="90" s="1"/>
  <c r="G1006" i="90" s="1"/>
  <c r="G1007" i="90" s="1"/>
  <c r="G1008" i="90" s="1"/>
  <c r="G1009" i="90" s="1"/>
  <c r="G1010" i="90" s="1"/>
  <c r="G1011" i="90" s="1"/>
  <c r="G1012" i="90" s="1"/>
  <c r="G1013" i="90" s="1"/>
  <c r="E16" i="111"/>
  <c r="AH16" i="111" s="1"/>
  <c r="G1007" i="21"/>
  <c r="G1008" i="21" s="1"/>
  <c r="G1009" i="21" s="1"/>
  <c r="G1010" i="21" s="1"/>
  <c r="G1011" i="21" s="1"/>
  <c r="G1012" i="21" s="1"/>
  <c r="G728" i="46"/>
  <c r="G669" i="43"/>
  <c r="G670" i="43" s="1"/>
  <c r="G671" i="43" s="1"/>
  <c r="G672" i="43" s="1"/>
  <c r="G673" i="43" s="1"/>
  <c r="G674" i="43" s="1"/>
  <c r="G675" i="43" s="1"/>
  <c r="G676" i="43" s="1"/>
  <c r="G677" i="43" s="1"/>
  <c r="G678" i="43" s="1"/>
  <c r="G679" i="43" s="1"/>
  <c r="G680" i="43" s="1"/>
  <c r="G681" i="43" s="1"/>
  <c r="G682" i="43" s="1"/>
  <c r="G683" i="43" s="1"/>
  <c r="G684" i="43" s="1"/>
  <c r="G587" i="66"/>
  <c r="G588" i="66" s="1"/>
  <c r="G589" i="66" s="1"/>
  <c r="G590" i="66" s="1"/>
  <c r="G591" i="66" s="1"/>
  <c r="G592" i="66" s="1"/>
  <c r="G593" i="66" s="1"/>
  <c r="G576" i="42"/>
  <c r="G577" i="42" s="1"/>
  <c r="G578" i="42" s="1"/>
  <c r="G579" i="42" s="1"/>
  <c r="G580" i="42" s="1"/>
  <c r="G581" i="42" s="1"/>
  <c r="G618" i="55"/>
  <c r="G619" i="55" s="1"/>
  <c r="G620" i="55" s="1"/>
  <c r="G528" i="27"/>
  <c r="G529" i="27" s="1"/>
  <c r="G530" i="27" s="1"/>
  <c r="G531" i="27" s="1"/>
  <c r="G532" i="27" s="1"/>
  <c r="G533" i="27" s="1"/>
  <c r="G534" i="27" s="1"/>
  <c r="G535" i="27" s="1"/>
  <c r="G536" i="27" s="1"/>
  <c r="G537" i="27" s="1"/>
  <c r="G538" i="27" s="1"/>
  <c r="G618" i="19"/>
  <c r="G619" i="19" s="1"/>
  <c r="G620" i="19" s="1"/>
  <c r="G621" i="19" s="1"/>
  <c r="G622" i="19" s="1"/>
  <c r="G623" i="19" s="1"/>
  <c r="G624" i="19" s="1"/>
  <c r="G625" i="19" s="1"/>
  <c r="G626" i="19" s="1"/>
  <c r="G627" i="19" s="1"/>
  <c r="G628" i="19" s="1"/>
  <c r="G629" i="19" s="1"/>
  <c r="G630" i="19" s="1"/>
  <c r="G631" i="19" s="1"/>
  <c r="G632" i="19" s="1"/>
  <c r="G633" i="19" s="1"/>
  <c r="G634" i="19" s="1"/>
  <c r="G635" i="19" s="1"/>
  <c r="G636" i="19" s="1"/>
  <c r="G637" i="19" s="1"/>
  <c r="G638" i="19" s="1"/>
  <c r="G639" i="19" s="1"/>
  <c r="G640" i="19" s="1"/>
  <c r="G641" i="19" s="1"/>
  <c r="G642" i="19" s="1"/>
  <c r="G643" i="19" s="1"/>
  <c r="G644" i="19" s="1"/>
  <c r="G645" i="19" s="1"/>
  <c r="G646" i="19" s="1"/>
  <c r="G647" i="19" s="1"/>
  <c r="G648" i="19" s="1"/>
  <c r="G649" i="19" s="1"/>
  <c r="G650" i="19" s="1"/>
  <c r="G651" i="19" s="1"/>
  <c r="G652" i="19" s="1"/>
  <c r="G653" i="19" s="1"/>
  <c r="G654" i="19" s="1"/>
  <c r="G655" i="19" s="1"/>
  <c r="G656" i="19" s="1"/>
  <c r="G657" i="19" s="1"/>
  <c r="G559" i="37"/>
  <c r="G560" i="37" s="1"/>
  <c r="G561" i="37" s="1"/>
  <c r="G551" i="48"/>
  <c r="G552" i="48" s="1"/>
  <c r="G553" i="48" s="1"/>
  <c r="G554" i="48" s="1"/>
  <c r="G555" i="48" s="1"/>
  <c r="G556" i="48" s="1"/>
  <c r="G557" i="48" s="1"/>
  <c r="G558" i="48" s="1"/>
  <c r="G661" i="41"/>
  <c r="G662" i="41" s="1"/>
  <c r="G663" i="41" s="1"/>
  <c r="G664" i="41" s="1"/>
  <c r="G665" i="41" s="1"/>
  <c r="G666" i="41" s="1"/>
  <c r="G667" i="41" s="1"/>
  <c r="G668" i="41" s="1"/>
  <c r="G669" i="41" s="1"/>
  <c r="G670" i="41" s="1"/>
  <c r="G671" i="41" s="1"/>
  <c r="G672" i="41" s="1"/>
  <c r="G673" i="41" s="1"/>
  <c r="G674" i="41" s="1"/>
  <c r="G675" i="41" s="1"/>
  <c r="G676" i="41" s="1"/>
  <c r="G677" i="41" s="1"/>
  <c r="G678" i="41" s="1"/>
  <c r="G679" i="41" s="1"/>
  <c r="G680" i="41" s="1"/>
  <c r="G681" i="41" s="1"/>
  <c r="G682" i="41" s="1"/>
  <c r="G683" i="41" s="1"/>
  <c r="G684" i="41" s="1"/>
  <c r="G685" i="41" s="1"/>
  <c r="G686" i="41" s="1"/>
  <c r="G687" i="41" s="1"/>
  <c r="G688" i="41" s="1"/>
  <c r="G689" i="41" s="1"/>
  <c r="G690" i="41" s="1"/>
  <c r="G691" i="41" s="1"/>
  <c r="G692" i="41" s="1"/>
  <c r="G693" i="41" s="1"/>
  <c r="G694" i="41" s="1"/>
  <c r="G695" i="41" s="1"/>
  <c r="G696" i="41" s="1"/>
  <c r="G697" i="41" s="1"/>
  <c r="G698" i="41" s="1"/>
  <c r="G699" i="41" s="1"/>
  <c r="G700" i="41" s="1"/>
  <c r="G701" i="41" s="1"/>
  <c r="G702" i="41" s="1"/>
  <c r="G703" i="41" s="1"/>
  <c r="G704" i="41" s="1"/>
  <c r="G705" i="41" s="1"/>
  <c r="G706" i="41" s="1"/>
  <c r="G707" i="41" s="1"/>
  <c r="G708" i="41" s="1"/>
  <c r="G709" i="41" s="1"/>
  <c r="G710" i="41" s="1"/>
  <c r="G711" i="41" s="1"/>
  <c r="G712" i="41" s="1"/>
  <c r="G713" i="41" s="1"/>
  <c r="G714" i="41" s="1"/>
  <c r="G466" i="34"/>
  <c r="G467" i="34" s="1"/>
  <c r="G468" i="34" s="1"/>
  <c r="G469" i="34" s="1"/>
  <c r="G470" i="34" s="1"/>
  <c r="G471" i="34" s="1"/>
  <c r="G472" i="34" s="1"/>
  <c r="G473" i="34" s="1"/>
  <c r="G474" i="34" s="1"/>
  <c r="G475" i="34" s="1"/>
  <c r="G476" i="34" s="1"/>
  <c r="G477" i="34" s="1"/>
  <c r="G478" i="34" s="1"/>
  <c r="G479" i="34" s="1"/>
  <c r="G480" i="34" s="1"/>
  <c r="G481" i="34" s="1"/>
  <c r="G482" i="34" s="1"/>
  <c r="G483" i="34" s="1"/>
  <c r="G484" i="34" s="1"/>
  <c r="G485" i="34" s="1"/>
  <c r="G486" i="34" s="1"/>
  <c r="G487" i="34" s="1"/>
  <c r="G488" i="34" s="1"/>
  <c r="G489" i="34" s="1"/>
  <c r="G490" i="34" s="1"/>
  <c r="G491" i="34" s="1"/>
  <c r="G492" i="34" s="1"/>
  <c r="G493" i="34" s="1"/>
  <c r="G494" i="34" s="1"/>
  <c r="G495" i="34" s="1"/>
  <c r="G496" i="34" s="1"/>
  <c r="G497" i="34" s="1"/>
  <c r="G498" i="34" s="1"/>
  <c r="G499" i="34" s="1"/>
  <c r="G500" i="34" s="1"/>
  <c r="G501" i="34" s="1"/>
  <c r="G502" i="34" s="1"/>
  <c r="G503" i="34" s="1"/>
  <c r="G504" i="34" s="1"/>
  <c r="G505" i="34" s="1"/>
  <c r="G506" i="34" s="1"/>
  <c r="G507" i="34" s="1"/>
  <c r="G508" i="34" s="1"/>
  <c r="G509" i="34" s="1"/>
  <c r="G510" i="34" s="1"/>
  <c r="G511" i="34" s="1"/>
  <c r="G512" i="34" s="1"/>
  <c r="G405" i="25"/>
  <c r="G406" i="25" s="1"/>
  <c r="G407" i="25" s="1"/>
  <c r="G414" i="26"/>
  <c r="G415" i="26" s="1"/>
  <c r="G416" i="26" s="1"/>
  <c r="G417" i="26" s="1"/>
  <c r="G418" i="26" s="1"/>
  <c r="G419" i="26" s="1"/>
  <c r="G420" i="26" s="1"/>
  <c r="G421" i="26" s="1"/>
  <c r="G422" i="26" s="1"/>
  <c r="E39" i="111" l="1"/>
  <c r="AH39" i="111" s="1"/>
  <c r="G1014" i="90"/>
  <c r="G1015" i="90" s="1"/>
  <c r="G1016" i="90" s="1"/>
  <c r="G1017" i="90" s="1"/>
  <c r="G1018" i="90" s="1"/>
  <c r="G1019" i="90" s="1"/>
  <c r="G1020" i="90" s="1"/>
  <c r="G729" i="46"/>
  <c r="G730" i="46" s="1"/>
  <c r="G731" i="46" s="1"/>
  <c r="G732" i="46" s="1"/>
  <c r="G733" i="46" s="1"/>
  <c r="G734" i="46" s="1"/>
  <c r="G735" i="46" s="1"/>
  <c r="G685" i="43"/>
  <c r="G686" i="43" s="1"/>
  <c r="G687" i="43" s="1"/>
  <c r="G688" i="43" s="1"/>
  <c r="G689" i="43" s="1"/>
  <c r="G690" i="43" s="1"/>
  <c r="G691" i="43" s="1"/>
  <c r="G692" i="43" s="1"/>
  <c r="G594" i="66"/>
  <c r="G595" i="66" s="1"/>
  <c r="G596" i="66" s="1"/>
  <c r="G582" i="42"/>
  <c r="G583" i="42" s="1"/>
  <c r="G584" i="42" s="1"/>
  <c r="G585" i="42" s="1"/>
  <c r="G586" i="42" s="1"/>
  <c r="G587" i="42" s="1"/>
  <c r="G588" i="42" s="1"/>
  <c r="G589" i="42" s="1"/>
  <c r="G621" i="55"/>
  <c r="G622" i="55" s="1"/>
  <c r="G623" i="55" s="1"/>
  <c r="G624" i="55" s="1"/>
  <c r="G625" i="55" s="1"/>
  <c r="G626" i="55" s="1"/>
  <c r="G627" i="55" s="1"/>
  <c r="G628" i="55" s="1"/>
  <c r="G629" i="55" s="1"/>
  <c r="G630" i="55" s="1"/>
  <c r="G631" i="55" s="1"/>
  <c r="G632" i="55" s="1"/>
  <c r="G633" i="55" s="1"/>
  <c r="G634" i="55" s="1"/>
  <c r="G635" i="55" s="1"/>
  <c r="G636" i="55" s="1"/>
  <c r="G637" i="55" s="1"/>
  <c r="G638" i="55" s="1"/>
  <c r="G639" i="55" s="1"/>
  <c r="G640" i="55" s="1"/>
  <c r="G641" i="55" s="1"/>
  <c r="G658" i="19"/>
  <c r="G659" i="19" s="1"/>
  <c r="G660" i="19" s="1"/>
  <c r="G661" i="19" s="1"/>
  <c r="G662" i="19" s="1"/>
  <c r="G663" i="19" s="1"/>
  <c r="G664" i="19" s="1"/>
  <c r="G665" i="19" s="1"/>
  <c r="G666" i="19" s="1"/>
  <c r="G667" i="19" s="1"/>
  <c r="G668" i="19" s="1"/>
  <c r="G669" i="19" s="1"/>
  <c r="G670" i="19" s="1"/>
  <c r="G671" i="19" s="1"/>
  <c r="G672" i="19" s="1"/>
  <c r="G673" i="19" s="1"/>
  <c r="G674" i="19" s="1"/>
  <c r="G539" i="27"/>
  <c r="G540" i="27" s="1"/>
  <c r="G541" i="27" s="1"/>
  <c r="G542" i="27" s="1"/>
  <c r="G543" i="27" s="1"/>
  <c r="G544" i="27" s="1"/>
  <c r="G545" i="27" s="1"/>
  <c r="G546" i="27" s="1"/>
  <c r="G547" i="27" s="1"/>
  <c r="G548" i="27" s="1"/>
  <c r="G549" i="27" s="1"/>
  <c r="G550" i="27" s="1"/>
  <c r="G551" i="27" s="1"/>
  <c r="G552" i="27" s="1"/>
  <c r="G553" i="27" s="1"/>
  <c r="G554" i="27" s="1"/>
  <c r="G555" i="27" s="1"/>
  <c r="G556" i="27" s="1"/>
  <c r="G557" i="27" s="1"/>
  <c r="G558" i="27" s="1"/>
  <c r="G559" i="27" s="1"/>
  <c r="G560" i="27" s="1"/>
  <c r="G561" i="27" s="1"/>
  <c r="G562" i="27" s="1"/>
  <c r="G563" i="27" s="1"/>
  <c r="G564" i="27" s="1"/>
  <c r="G565" i="27" s="1"/>
  <c r="G566" i="27" s="1"/>
  <c r="G567" i="27" s="1"/>
  <c r="G568" i="27" s="1"/>
  <c r="G569" i="27" s="1"/>
  <c r="G570" i="27" s="1"/>
  <c r="G571" i="27" s="1"/>
  <c r="G572" i="27" s="1"/>
  <c r="G573" i="27" s="1"/>
  <c r="G574" i="27" s="1"/>
  <c r="G575" i="27" s="1"/>
  <c r="G576" i="27" s="1"/>
  <c r="G577" i="27" s="1"/>
  <c r="G578" i="27" s="1"/>
  <c r="G579" i="27" s="1"/>
  <c r="G580" i="27" s="1"/>
  <c r="G581" i="27" s="1"/>
  <c r="G562" i="37"/>
  <c r="G563" i="37" s="1"/>
  <c r="G564" i="37" s="1"/>
  <c r="G565" i="37" s="1"/>
  <c r="G566" i="37" s="1"/>
  <c r="G567" i="37" s="1"/>
  <c r="G568" i="37" s="1"/>
  <c r="G569" i="37" s="1"/>
  <c r="G570" i="37" s="1"/>
  <c r="G571" i="37" s="1"/>
  <c r="G572" i="37" s="1"/>
  <c r="G573" i="37" s="1"/>
  <c r="G574" i="37" s="1"/>
  <c r="G575" i="37" s="1"/>
  <c r="G576" i="37" s="1"/>
  <c r="G577" i="37" s="1"/>
  <c r="G578" i="37" s="1"/>
  <c r="G579" i="37" s="1"/>
  <c r="G580" i="37" s="1"/>
  <c r="G581" i="37" s="1"/>
  <c r="G513" i="34"/>
  <c r="G514" i="34" s="1"/>
  <c r="G515" i="34" s="1"/>
  <c r="G516" i="34" s="1"/>
  <c r="G517" i="34" s="1"/>
  <c r="G518" i="34" s="1"/>
  <c r="G569" i="44"/>
  <c r="G570" i="44" s="1"/>
  <c r="G571" i="44" s="1"/>
  <c r="G572" i="44" s="1"/>
  <c r="G573" i="44" s="1"/>
  <c r="G574" i="44" s="1"/>
  <c r="G575" i="44" s="1"/>
  <c r="G576" i="44" s="1"/>
  <c r="G577" i="44" s="1"/>
  <c r="G578" i="44" s="1"/>
  <c r="G579" i="44" s="1"/>
  <c r="G580" i="44" s="1"/>
  <c r="G581" i="44" s="1"/>
  <c r="G582" i="44" s="1"/>
  <c r="G583" i="44" s="1"/>
  <c r="G584" i="44" s="1"/>
  <c r="G585" i="44" s="1"/>
  <c r="G586" i="44" s="1"/>
  <c r="G587" i="44" s="1"/>
  <c r="G588" i="44" s="1"/>
  <c r="G589" i="44" s="1"/>
  <c r="G590" i="44" s="1"/>
  <c r="G591" i="44" s="1"/>
  <c r="G592" i="44" s="1"/>
  <c r="G593" i="44" s="1"/>
  <c r="G594" i="44" s="1"/>
  <c r="G595" i="44" s="1"/>
  <c r="G715" i="41"/>
  <c r="G716" i="41" s="1"/>
  <c r="G717" i="41" s="1"/>
  <c r="G718" i="41" s="1"/>
  <c r="G719" i="41" s="1"/>
  <c r="G720" i="41" s="1"/>
  <c r="G721" i="41" s="1"/>
  <c r="G722" i="41" s="1"/>
  <c r="G723" i="41" s="1"/>
  <c r="G724" i="41" s="1"/>
  <c r="G725" i="41" s="1"/>
  <c r="G408" i="25"/>
  <c r="G409" i="25" s="1"/>
  <c r="G410" i="25" s="1"/>
  <c r="G411" i="25" s="1"/>
  <c r="G412" i="25" s="1"/>
  <c r="G413" i="25" s="1"/>
  <c r="G414" i="25" s="1"/>
  <c r="G415" i="25" s="1"/>
  <c r="G416" i="25" s="1"/>
  <c r="G417" i="25" s="1"/>
  <c r="G418" i="25" s="1"/>
  <c r="G419" i="25" s="1"/>
  <c r="G420" i="25" s="1"/>
  <c r="G421" i="25" s="1"/>
  <c r="G422" i="25" s="1"/>
  <c r="G423" i="25" s="1"/>
  <c r="G424" i="25" s="1"/>
  <c r="G425" i="25" s="1"/>
  <c r="G426" i="25" s="1"/>
  <c r="G427" i="25" s="1"/>
  <c r="G428" i="25" s="1"/>
  <c r="G429" i="25" s="1"/>
  <c r="G430" i="25" s="1"/>
  <c r="G431" i="25" s="1"/>
  <c r="G432" i="25" s="1"/>
  <c r="G433" i="25" s="1"/>
  <c r="G434" i="25" s="1"/>
  <c r="G435" i="25" s="1"/>
  <c r="G436" i="25" s="1"/>
  <c r="G437" i="25" s="1"/>
  <c r="G438" i="25" s="1"/>
  <c r="G439" i="25" s="1"/>
  <c r="G440" i="25" s="1"/>
  <c r="G441" i="25" s="1"/>
  <c r="G442" i="25" s="1"/>
  <c r="G443" i="25" s="1"/>
  <c r="G444" i="25" s="1"/>
  <c r="G445" i="25" s="1"/>
  <c r="G446" i="25" s="1"/>
  <c r="G447" i="25" s="1"/>
  <c r="G448" i="25" s="1"/>
  <c r="G449" i="25" s="1"/>
  <c r="G450" i="25" s="1"/>
  <c r="G451" i="25" s="1"/>
  <c r="G452" i="25" s="1"/>
  <c r="G453" i="25" s="1"/>
  <c r="G454" i="25" s="1"/>
  <c r="G455" i="25" s="1"/>
  <c r="G456" i="25" s="1"/>
  <c r="G457" i="25" s="1"/>
  <c r="G458" i="25" s="1"/>
  <c r="G459" i="25" s="1"/>
  <c r="G460" i="25" s="1"/>
  <c r="G461" i="25" s="1"/>
  <c r="G462" i="25" s="1"/>
  <c r="G463" i="25" s="1"/>
  <c r="G464" i="25" s="1"/>
  <c r="G465" i="25" s="1"/>
  <c r="G466" i="25" s="1"/>
  <c r="G467" i="25" s="1"/>
  <c r="G468" i="25" s="1"/>
  <c r="G469" i="25" s="1"/>
  <c r="G470" i="25" s="1"/>
  <c r="G471" i="25" s="1"/>
  <c r="G472" i="25" s="1"/>
  <c r="G473" i="25" s="1"/>
  <c r="G474" i="25" s="1"/>
  <c r="G475" i="25" s="1"/>
  <c r="G476" i="25" s="1"/>
  <c r="G477" i="25" s="1"/>
  <c r="G478" i="25" s="1"/>
  <c r="G479" i="25" s="1"/>
  <c r="G480" i="25" s="1"/>
  <c r="G481" i="25" s="1"/>
  <c r="G482" i="25" s="1"/>
  <c r="G483" i="25" s="1"/>
  <c r="G484" i="25" s="1"/>
  <c r="G485" i="25" s="1"/>
  <c r="G486" i="25" s="1"/>
  <c r="G487" i="25" s="1"/>
  <c r="G488" i="25" s="1"/>
  <c r="G489" i="25" s="1"/>
  <c r="G490" i="25" s="1"/>
  <c r="G491" i="25" s="1"/>
  <c r="G492" i="25" s="1"/>
  <c r="G493" i="25" s="1"/>
  <c r="G494" i="25" s="1"/>
  <c r="G495" i="25" s="1"/>
  <c r="G496" i="25" s="1"/>
  <c r="G497" i="25" s="1"/>
  <c r="G498" i="25" s="1"/>
  <c r="G499" i="25" s="1"/>
  <c r="G500" i="25" s="1"/>
  <c r="G501" i="25" s="1"/>
  <c r="G502" i="25" s="1"/>
  <c r="G503" i="25" s="1"/>
  <c r="G504" i="25" s="1"/>
  <c r="G505" i="25" s="1"/>
  <c r="G506" i="25" s="1"/>
  <c r="G507" i="25" s="1"/>
  <c r="G508" i="25" s="1"/>
  <c r="G509" i="25" s="1"/>
  <c r="G510" i="25" s="1"/>
  <c r="G511" i="25" s="1"/>
  <c r="G512" i="25" s="1"/>
  <c r="G513" i="25" s="1"/>
  <c r="G514" i="25" s="1"/>
  <c r="G515" i="25" s="1"/>
  <c r="G516" i="25" s="1"/>
  <c r="G517" i="25" s="1"/>
  <c r="G518" i="25" s="1"/>
  <c r="G519" i="25" s="1"/>
  <c r="G520" i="25" s="1"/>
  <c r="G423" i="26"/>
  <c r="G424" i="26" s="1"/>
  <c r="G425" i="26" s="1"/>
  <c r="G426" i="26" s="1"/>
  <c r="G427" i="26" s="1"/>
  <c r="G428" i="26" s="1"/>
  <c r="G429" i="26" s="1"/>
  <c r="G430" i="26" s="1"/>
  <c r="G431" i="26" s="1"/>
  <c r="G432" i="26" s="1"/>
  <c r="G433" i="26" s="1"/>
  <c r="G434" i="26" s="1"/>
  <c r="G435" i="26" s="1"/>
  <c r="G436" i="26" s="1"/>
  <c r="G437" i="26" s="1"/>
  <c r="G438" i="26" s="1"/>
  <c r="G439" i="26" s="1"/>
  <c r="G440" i="26" s="1"/>
  <c r="G736" i="46" l="1"/>
  <c r="G737" i="46" s="1"/>
  <c r="G738" i="46" s="1"/>
  <c r="G739" i="46" s="1"/>
  <c r="G740" i="46" s="1"/>
  <c r="G741" i="46" s="1"/>
  <c r="G693" i="43"/>
  <c r="G694" i="43" s="1"/>
  <c r="G695" i="43" s="1"/>
  <c r="G696" i="43" s="1"/>
  <c r="G697" i="43" s="1"/>
  <c r="G698" i="43" s="1"/>
  <c r="G699" i="43" s="1"/>
  <c r="G700" i="43" s="1"/>
  <c r="G701" i="43" s="1"/>
  <c r="G702" i="43" s="1"/>
  <c r="G703" i="43" s="1"/>
  <c r="G704" i="43" s="1"/>
  <c r="G705" i="43" s="1"/>
  <c r="G706" i="43" s="1"/>
  <c r="G707" i="43" s="1"/>
  <c r="G708" i="43" s="1"/>
  <c r="G709" i="43" s="1"/>
  <c r="G710" i="43" s="1"/>
  <c r="G711" i="43" s="1"/>
  <c r="G712" i="43" s="1"/>
  <c r="G713" i="43" s="1"/>
  <c r="G597" i="66"/>
  <c r="G598" i="66" s="1"/>
  <c r="G599" i="66" s="1"/>
  <c r="G600" i="66" s="1"/>
  <c r="G601" i="66" s="1"/>
  <c r="G602" i="66" s="1"/>
  <c r="G603" i="66" s="1"/>
  <c r="G604" i="66" s="1"/>
  <c r="G605" i="66" s="1"/>
  <c r="G606" i="66" s="1"/>
  <c r="G607" i="66" s="1"/>
  <c r="G608" i="66" s="1"/>
  <c r="G609" i="66" s="1"/>
  <c r="G610" i="66" s="1"/>
  <c r="G611" i="66" s="1"/>
  <c r="G582" i="27"/>
  <c r="G583" i="27" s="1"/>
  <c r="G584" i="27" s="1"/>
  <c r="G585" i="27" s="1"/>
  <c r="G586" i="27" s="1"/>
  <c r="G590" i="42"/>
  <c r="G591" i="42" s="1"/>
  <c r="G592" i="42" s="1"/>
  <c r="G593" i="42" s="1"/>
  <c r="G675" i="19"/>
  <c r="G676" i="19" s="1"/>
  <c r="G677" i="19" s="1"/>
  <c r="G678" i="19" s="1"/>
  <c r="G679" i="19" s="1"/>
  <c r="G680" i="19" s="1"/>
  <c r="G681" i="19" s="1"/>
  <c r="G682" i="19" s="1"/>
  <c r="G683" i="19" s="1"/>
  <c r="G684" i="19" s="1"/>
  <c r="G685" i="19" s="1"/>
  <c r="G686" i="19" s="1"/>
  <c r="G687" i="19" s="1"/>
  <c r="G688" i="19" s="1"/>
  <c r="G689" i="19" s="1"/>
  <c r="G690" i="19" s="1"/>
  <c r="G691" i="19" s="1"/>
  <c r="G692" i="19" s="1"/>
  <c r="G693" i="19" s="1"/>
  <c r="G694" i="19" s="1"/>
  <c r="G642" i="55"/>
  <c r="G582" i="37"/>
  <c r="G583" i="37" s="1"/>
  <c r="G584" i="37" s="1"/>
  <c r="G585" i="37" s="1"/>
  <c r="G586" i="37" s="1"/>
  <c r="G587" i="37" s="1"/>
  <c r="G596" i="44"/>
  <c r="G597" i="44" s="1"/>
  <c r="G598" i="44" s="1"/>
  <c r="G599" i="44" s="1"/>
  <c r="G726" i="41"/>
  <c r="G727" i="41" s="1"/>
  <c r="G728" i="41" s="1"/>
  <c r="G729" i="41" s="1"/>
  <c r="G730" i="41" s="1"/>
  <c r="G731" i="41" s="1"/>
  <c r="G732" i="41" s="1"/>
  <c r="G733" i="41" s="1"/>
  <c r="G734" i="41" s="1"/>
  <c r="G735" i="41" s="1"/>
  <c r="G736" i="41" s="1"/>
  <c r="G737" i="41" s="1"/>
  <c r="G738" i="41" s="1"/>
  <c r="G739" i="41" s="1"/>
  <c r="G740" i="41" s="1"/>
  <c r="G519" i="34"/>
  <c r="G520" i="34" s="1"/>
  <c r="G521" i="34" s="1"/>
  <c r="G522" i="34" s="1"/>
  <c r="G523" i="34" s="1"/>
  <c r="G524" i="34" s="1"/>
  <c r="G525" i="34" s="1"/>
  <c r="G526" i="34" s="1"/>
  <c r="G527" i="34" s="1"/>
  <c r="G528" i="34" s="1"/>
  <c r="G529" i="34" s="1"/>
  <c r="G530" i="34" s="1"/>
  <c r="G531" i="34" s="1"/>
  <c r="G532" i="34" s="1"/>
  <c r="G533" i="34" s="1"/>
  <c r="G534" i="34" s="1"/>
  <c r="G535" i="34" s="1"/>
  <c r="G536" i="34" s="1"/>
  <c r="G537" i="34" s="1"/>
  <c r="G538" i="34" s="1"/>
  <c r="G539" i="34" s="1"/>
  <c r="G540" i="34" s="1"/>
  <c r="G541" i="34" s="1"/>
  <c r="G542" i="34" s="1"/>
  <c r="G543" i="34" s="1"/>
  <c r="G544" i="34" s="1"/>
  <c r="G545" i="34" s="1"/>
  <c r="G546" i="34" s="1"/>
  <c r="G547" i="34" s="1"/>
  <c r="G548" i="34" s="1"/>
  <c r="G549" i="34" s="1"/>
  <c r="G550" i="34" s="1"/>
  <c r="G551" i="34" s="1"/>
  <c r="G552" i="34" s="1"/>
  <c r="G553" i="34" s="1"/>
  <c r="G554" i="34" s="1"/>
  <c r="G555" i="34" s="1"/>
  <c r="G556" i="34" s="1"/>
  <c r="G557" i="34" s="1"/>
  <c r="G558" i="34" s="1"/>
  <c r="G559" i="34" s="1"/>
  <c r="G560" i="34" s="1"/>
  <c r="G561" i="34" s="1"/>
  <c r="G562" i="34" s="1"/>
  <c r="G563" i="34" s="1"/>
  <c r="G564" i="34" s="1"/>
  <c r="G565" i="34" s="1"/>
  <c r="G566" i="34" s="1"/>
  <c r="G567" i="34" s="1"/>
  <c r="G521" i="25"/>
  <c r="G522" i="25" s="1"/>
  <c r="G523" i="25" s="1"/>
  <c r="G524" i="25" s="1"/>
  <c r="G441" i="26"/>
  <c r="G742" i="46" l="1"/>
  <c r="G743" i="46" s="1"/>
  <c r="G744" i="46" s="1"/>
  <c r="G745" i="46" s="1"/>
  <c r="G746" i="46" s="1"/>
  <c r="G747" i="46" s="1"/>
  <c r="G714" i="43"/>
  <c r="G715" i="43" s="1"/>
  <c r="G716" i="43" s="1"/>
  <c r="G717" i="43" s="1"/>
  <c r="G718" i="43" s="1"/>
  <c r="G719" i="43" s="1"/>
  <c r="G720" i="43" s="1"/>
  <c r="G721" i="43" s="1"/>
  <c r="G722" i="43" s="1"/>
  <c r="G723" i="43" s="1"/>
  <c r="G724" i="43" s="1"/>
  <c r="G725" i="43" s="1"/>
  <c r="G726" i="43" s="1"/>
  <c r="G727" i="43" s="1"/>
  <c r="G728" i="43" s="1"/>
  <c r="G729" i="43" s="1"/>
  <c r="G730" i="43" s="1"/>
  <c r="G731" i="43" s="1"/>
  <c r="G695" i="19"/>
  <c r="G612" i="66"/>
  <c r="G613" i="66" s="1"/>
  <c r="G614" i="66" s="1"/>
  <c r="G615" i="66" s="1"/>
  <c r="G616" i="66" s="1"/>
  <c r="G617" i="66" s="1"/>
  <c r="G618" i="66" s="1"/>
  <c r="G619" i="66" s="1"/>
  <c r="G620" i="66" s="1"/>
  <c r="G621" i="66" s="1"/>
  <c r="G622" i="66" s="1"/>
  <c r="G623" i="66" s="1"/>
  <c r="G624" i="66" s="1"/>
  <c r="G625" i="66" s="1"/>
  <c r="G626" i="66" s="1"/>
  <c r="G627" i="66" s="1"/>
  <c r="G628" i="66" s="1"/>
  <c r="G629" i="66" s="1"/>
  <c r="G630" i="66" s="1"/>
  <c r="G631" i="66" s="1"/>
  <c r="G632" i="66" s="1"/>
  <c r="G633" i="66" s="1"/>
  <c r="G634" i="66" s="1"/>
  <c r="G635" i="66" s="1"/>
  <c r="G587" i="27"/>
  <c r="G588" i="27" s="1"/>
  <c r="G589" i="27" s="1"/>
  <c r="G590" i="27" s="1"/>
  <c r="G591" i="27" s="1"/>
  <c r="G592" i="27" s="1"/>
  <c r="G593" i="27" s="1"/>
  <c r="G594" i="27" s="1"/>
  <c r="G595" i="27" s="1"/>
  <c r="G596" i="27" s="1"/>
  <c r="G594" i="42"/>
  <c r="G595" i="42" s="1"/>
  <c r="G596" i="42" s="1"/>
  <c r="G597" i="42" s="1"/>
  <c r="G598" i="42" s="1"/>
  <c r="G643" i="55"/>
  <c r="G644" i="55" s="1"/>
  <c r="G645" i="55" s="1"/>
  <c r="G646" i="55" s="1"/>
  <c r="G647" i="55" s="1"/>
  <c r="G648" i="55" s="1"/>
  <c r="G649" i="55" s="1"/>
  <c r="G650" i="55" s="1"/>
  <c r="G651" i="55" s="1"/>
  <c r="G652" i="55" s="1"/>
  <c r="G653" i="55" s="1"/>
  <c r="G654" i="55" s="1"/>
  <c r="G655" i="55" s="1"/>
  <c r="G656" i="55" s="1"/>
  <c r="G657" i="55" s="1"/>
  <c r="G658" i="55" s="1"/>
  <c r="G659" i="55" s="1"/>
  <c r="G741" i="41"/>
  <c r="G742" i="41" s="1"/>
  <c r="G743" i="41" s="1"/>
  <c r="G744" i="41" s="1"/>
  <c r="G745" i="41" s="1"/>
  <c r="G746" i="41" s="1"/>
  <c r="G747" i="41" s="1"/>
  <c r="G748" i="41" s="1"/>
  <c r="G749" i="41" s="1"/>
  <c r="G750" i="41" s="1"/>
  <c r="G751" i="41" s="1"/>
  <c r="G752" i="41" s="1"/>
  <c r="G753" i="41" s="1"/>
  <c r="G754" i="41" s="1"/>
  <c r="G755" i="41" s="1"/>
  <c r="G756" i="41" s="1"/>
  <c r="G757" i="41" s="1"/>
  <c r="G588" i="37"/>
  <c r="G589" i="37" s="1"/>
  <c r="G590" i="37" s="1"/>
  <c r="G591" i="37" s="1"/>
  <c r="G592" i="37" s="1"/>
  <c r="G593" i="37" s="1"/>
  <c r="G594" i="37" s="1"/>
  <c r="G595" i="37" s="1"/>
  <c r="G596" i="37" s="1"/>
  <c r="G597" i="37" s="1"/>
  <c r="G598" i="37" s="1"/>
  <c r="G599" i="37" s="1"/>
  <c r="G600" i="37" s="1"/>
  <c r="G601" i="37" s="1"/>
  <c r="G602" i="37" s="1"/>
  <c r="G603" i="37" s="1"/>
  <c r="G604" i="37" s="1"/>
  <c r="G605" i="37" s="1"/>
  <c r="G606" i="37" s="1"/>
  <c r="G607" i="37" s="1"/>
  <c r="G608" i="37" s="1"/>
  <c r="G609" i="37" s="1"/>
  <c r="G610" i="37" s="1"/>
  <c r="G611" i="37" s="1"/>
  <c r="G612" i="37" s="1"/>
  <c r="G613" i="37" s="1"/>
  <c r="G614" i="37" s="1"/>
  <c r="G615" i="37" s="1"/>
  <c r="G616" i="37" s="1"/>
  <c r="G617" i="37" s="1"/>
  <c r="G600" i="44"/>
  <c r="G568" i="34"/>
  <c r="G569" i="34" s="1"/>
  <c r="G525" i="25"/>
  <c r="G526" i="25" s="1"/>
  <c r="G559" i="48"/>
  <c r="G560" i="48" s="1"/>
  <c r="G561" i="48" s="1"/>
  <c r="G562" i="48" s="1"/>
  <c r="G563" i="48" s="1"/>
  <c r="G564" i="48" s="1"/>
  <c r="G565" i="48" s="1"/>
  <c r="G566" i="48" s="1"/>
  <c r="G567" i="48" s="1"/>
  <c r="G568" i="48" s="1"/>
  <c r="G569" i="48" s="1"/>
  <c r="G570" i="48" s="1"/>
  <c r="G571" i="48" s="1"/>
  <c r="G572" i="48" s="1"/>
  <c r="G573" i="48" s="1"/>
  <c r="G574" i="48" s="1"/>
  <c r="G575" i="48" s="1"/>
  <c r="G576" i="48" s="1"/>
  <c r="G577" i="48" s="1"/>
  <c r="G578" i="48" s="1"/>
  <c r="G442" i="26"/>
  <c r="G443" i="26" s="1"/>
  <c r="G444" i="26" s="1"/>
  <c r="G445" i="26" s="1"/>
  <c r="G446" i="26" s="1"/>
  <c r="G748" i="46" l="1"/>
  <c r="G749" i="46" s="1"/>
  <c r="G750" i="46" s="1"/>
  <c r="G751" i="46" s="1"/>
  <c r="G752" i="46" s="1"/>
  <c r="G753" i="46" s="1"/>
  <c r="G754" i="46" s="1"/>
  <c r="G732" i="43"/>
  <c r="G733" i="43" s="1"/>
  <c r="G734" i="43" s="1"/>
  <c r="G735" i="43" s="1"/>
  <c r="G736" i="43" s="1"/>
  <c r="G737" i="43" s="1"/>
  <c r="G738" i="43" s="1"/>
  <c r="G739" i="43" s="1"/>
  <c r="G740" i="43" s="1"/>
  <c r="G741" i="43" s="1"/>
  <c r="G742" i="43" s="1"/>
  <c r="G743" i="43" s="1"/>
  <c r="G744" i="43" s="1"/>
  <c r="G745" i="43" s="1"/>
  <c r="G746" i="43" s="1"/>
  <c r="G747" i="43" s="1"/>
  <c r="G748" i="43" s="1"/>
  <c r="G749" i="43" s="1"/>
  <c r="G750" i="43" s="1"/>
  <c r="G636" i="66"/>
  <c r="G637" i="66" s="1"/>
  <c r="G638" i="66" s="1"/>
  <c r="G639" i="66" s="1"/>
  <c r="G640" i="66" s="1"/>
  <c r="G641" i="66" s="1"/>
  <c r="G642" i="66" s="1"/>
  <c r="G643" i="66" s="1"/>
  <c r="G644" i="66" s="1"/>
  <c r="G696" i="19"/>
  <c r="G697" i="19" s="1"/>
  <c r="G698" i="19" s="1"/>
  <c r="G699" i="19" s="1"/>
  <c r="G700" i="19" s="1"/>
  <c r="G701" i="19" s="1"/>
  <c r="G702" i="19" s="1"/>
  <c r="G703" i="19" s="1"/>
  <c r="G704" i="19" s="1"/>
  <c r="G705" i="19" s="1"/>
  <c r="G706" i="19" s="1"/>
  <c r="G707" i="19" s="1"/>
  <c r="G708" i="19" s="1"/>
  <c r="G709" i="19" s="1"/>
  <c r="G710" i="19" s="1"/>
  <c r="G711" i="19" s="1"/>
  <c r="G712" i="19" s="1"/>
  <c r="G713" i="19" s="1"/>
  <c r="G714" i="19" s="1"/>
  <c r="G715" i="19" s="1"/>
  <c r="G716" i="19" s="1"/>
  <c r="G717" i="19" s="1"/>
  <c r="G718" i="19" s="1"/>
  <c r="G719" i="19" s="1"/>
  <c r="G597" i="27"/>
  <c r="G598" i="27" s="1"/>
  <c r="G599" i="27" s="1"/>
  <c r="G600" i="27" s="1"/>
  <c r="G601" i="27" s="1"/>
  <c r="G602" i="27" s="1"/>
  <c r="G603" i="27" s="1"/>
  <c r="G604" i="27" s="1"/>
  <c r="G605" i="27" s="1"/>
  <c r="G606" i="27" s="1"/>
  <c r="G607" i="27" s="1"/>
  <c r="G608" i="27" s="1"/>
  <c r="G609" i="27" s="1"/>
  <c r="G610" i="27" s="1"/>
  <c r="G611" i="27" s="1"/>
  <c r="G612" i="27" s="1"/>
  <c r="G613" i="27" s="1"/>
  <c r="G614" i="27" s="1"/>
  <c r="G615" i="27" s="1"/>
  <c r="G616" i="27" s="1"/>
  <c r="G617" i="27" s="1"/>
  <c r="G618" i="27" s="1"/>
  <c r="G619" i="27" s="1"/>
  <c r="G620" i="27" s="1"/>
  <c r="G621" i="27" s="1"/>
  <c r="G622" i="27" s="1"/>
  <c r="G623" i="27" s="1"/>
  <c r="G624" i="27" s="1"/>
  <c r="G625" i="27" s="1"/>
  <c r="G626" i="27" s="1"/>
  <c r="G627" i="27" s="1"/>
  <c r="G628" i="27" s="1"/>
  <c r="G629" i="27" s="1"/>
  <c r="G630" i="27" s="1"/>
  <c r="G631" i="27" s="1"/>
  <c r="G632" i="27" s="1"/>
  <c r="G633" i="27" s="1"/>
  <c r="G634" i="27" s="1"/>
  <c r="G635" i="27" s="1"/>
  <c r="G636" i="27" s="1"/>
  <c r="G637" i="27" s="1"/>
  <c r="G638" i="27" s="1"/>
  <c r="G639" i="27" s="1"/>
  <c r="G640" i="27" s="1"/>
  <c r="G641" i="27" s="1"/>
  <c r="G642" i="27" s="1"/>
  <c r="G643" i="27" s="1"/>
  <c r="G644" i="27" s="1"/>
  <c r="G645" i="27" s="1"/>
  <c r="G646" i="27" s="1"/>
  <c r="G647" i="27" s="1"/>
  <c r="G648" i="27" s="1"/>
  <c r="G649" i="27" s="1"/>
  <c r="G650" i="27" s="1"/>
  <c r="G651" i="27" s="1"/>
  <c r="G570" i="34"/>
  <c r="G571" i="34" s="1"/>
  <c r="G572" i="34" s="1"/>
  <c r="G573" i="34" s="1"/>
  <c r="G574" i="34" s="1"/>
  <c r="G575" i="34" s="1"/>
  <c r="G576" i="34" s="1"/>
  <c r="G577" i="34" s="1"/>
  <c r="G578" i="34" s="1"/>
  <c r="G579" i="34" s="1"/>
  <c r="G580" i="34" s="1"/>
  <c r="G581" i="34" s="1"/>
  <c r="G582" i="34" s="1"/>
  <c r="G599" i="42"/>
  <c r="G600" i="42" s="1"/>
  <c r="G601" i="42" s="1"/>
  <c r="G602" i="42" s="1"/>
  <c r="G603" i="42" s="1"/>
  <c r="G660" i="55"/>
  <c r="G661" i="55" s="1"/>
  <c r="G662" i="55" s="1"/>
  <c r="G663" i="55" s="1"/>
  <c r="G664" i="55" s="1"/>
  <c r="G665" i="55" s="1"/>
  <c r="G666" i="55" s="1"/>
  <c r="G667" i="55" s="1"/>
  <c r="G668" i="55" s="1"/>
  <c r="G669" i="55" s="1"/>
  <c r="G670" i="55" s="1"/>
  <c r="G671" i="55" s="1"/>
  <c r="G672" i="55" s="1"/>
  <c r="G673" i="55" s="1"/>
  <c r="G674" i="55" s="1"/>
  <c r="G675" i="55" s="1"/>
  <c r="G676" i="55" s="1"/>
  <c r="G677" i="55" s="1"/>
  <c r="G678" i="55" s="1"/>
  <c r="G679" i="55" s="1"/>
  <c r="G680" i="55" s="1"/>
  <c r="G618" i="37"/>
  <c r="G619" i="37" s="1"/>
  <c r="G620" i="37" s="1"/>
  <c r="G758" i="41"/>
  <c r="G759" i="41" s="1"/>
  <c r="G760" i="41" s="1"/>
  <c r="G761" i="41" s="1"/>
  <c r="G762" i="41" s="1"/>
  <c r="G601" i="44"/>
  <c r="G602" i="44" s="1"/>
  <c r="G603" i="44" s="1"/>
  <c r="G604" i="44" s="1"/>
  <c r="G605" i="44" s="1"/>
  <c r="G606" i="44" s="1"/>
  <c r="G607" i="44" s="1"/>
  <c r="G608" i="44" s="1"/>
  <c r="G609" i="44" s="1"/>
  <c r="G610" i="44" s="1"/>
  <c r="G611" i="44" s="1"/>
  <c r="G612" i="44" s="1"/>
  <c r="G613" i="44" s="1"/>
  <c r="G614" i="44" s="1"/>
  <c r="G615" i="44" s="1"/>
  <c r="G616" i="44" s="1"/>
  <c r="G617" i="44" s="1"/>
  <c r="G618" i="44" s="1"/>
  <c r="G619" i="44" s="1"/>
  <c r="G620" i="44" s="1"/>
  <c r="G621" i="44" s="1"/>
  <c r="G622" i="44" s="1"/>
  <c r="G623" i="44" s="1"/>
  <c r="G624" i="44" s="1"/>
  <c r="G625" i="44" s="1"/>
  <c r="G626" i="44" s="1"/>
  <c r="G627" i="44" s="1"/>
  <c r="G628" i="44" s="1"/>
  <c r="G527" i="25"/>
  <c r="G528" i="25" s="1"/>
  <c r="G529" i="25" s="1"/>
  <c r="G447" i="26"/>
  <c r="G448" i="26" s="1"/>
  <c r="G449" i="26" s="1"/>
  <c r="G450" i="26" s="1"/>
  <c r="G451" i="26" s="1"/>
  <c r="G452" i="26" s="1"/>
  <c r="G453" i="26" s="1"/>
  <c r="G454" i="26" s="1"/>
  <c r="G455" i="26" s="1"/>
  <c r="G456" i="26" s="1"/>
  <c r="G457" i="26" s="1"/>
  <c r="G458" i="26" s="1"/>
  <c r="G459" i="26" s="1"/>
  <c r="G460" i="26" s="1"/>
  <c r="G461" i="26" s="1"/>
  <c r="G755" i="46" l="1"/>
  <c r="G756" i="46" s="1"/>
  <c r="G757" i="46" s="1"/>
  <c r="G758" i="46" s="1"/>
  <c r="G759" i="46" s="1"/>
  <c r="G760" i="46" s="1"/>
  <c r="G751" i="43"/>
  <c r="G752" i="43" s="1"/>
  <c r="G753" i="43" s="1"/>
  <c r="G754" i="43" s="1"/>
  <c r="G755" i="43" s="1"/>
  <c r="G756" i="43" s="1"/>
  <c r="G757" i="43" s="1"/>
  <c r="G758" i="43" s="1"/>
  <c r="G759" i="43" s="1"/>
  <c r="G760" i="43" s="1"/>
  <c r="G761" i="43" s="1"/>
  <c r="G762" i="43" s="1"/>
  <c r="G763" i="43" s="1"/>
  <c r="G764" i="43" s="1"/>
  <c r="G652" i="27"/>
  <c r="G653" i="27" s="1"/>
  <c r="G654" i="27" s="1"/>
  <c r="G655" i="27" s="1"/>
  <c r="G656" i="27" s="1"/>
  <c r="G657" i="27" s="1"/>
  <c r="G658" i="27" s="1"/>
  <c r="G768" i="16"/>
  <c r="G769" i="16" s="1"/>
  <c r="G770" i="16" s="1"/>
  <c r="G771" i="16" s="1"/>
  <c r="G772" i="16" s="1"/>
  <c r="G773" i="16" s="1"/>
  <c r="G774" i="16" s="1"/>
  <c r="G645" i="66"/>
  <c r="G646" i="66" s="1"/>
  <c r="G647" i="66" s="1"/>
  <c r="G648" i="66" s="1"/>
  <c r="G649" i="66" s="1"/>
  <c r="G650" i="66" s="1"/>
  <c r="G651" i="66" s="1"/>
  <c r="G652" i="66" s="1"/>
  <c r="G653" i="66" s="1"/>
  <c r="G654" i="66" s="1"/>
  <c r="G655" i="66" s="1"/>
  <c r="G656" i="66" s="1"/>
  <c r="G720" i="19"/>
  <c r="G721" i="19" s="1"/>
  <c r="G722" i="19" s="1"/>
  <c r="G723" i="19" s="1"/>
  <c r="G724" i="19" s="1"/>
  <c r="G725" i="19" s="1"/>
  <c r="G726" i="19" s="1"/>
  <c r="G727" i="19" s="1"/>
  <c r="G728" i="19" s="1"/>
  <c r="G729" i="19" s="1"/>
  <c r="G730" i="19" s="1"/>
  <c r="G731" i="19" s="1"/>
  <c r="G732" i="19" s="1"/>
  <c r="G733" i="19" s="1"/>
  <c r="G734" i="19" s="1"/>
  <c r="G735" i="19" s="1"/>
  <c r="G736" i="19" s="1"/>
  <c r="G737" i="19" s="1"/>
  <c r="G738" i="19" s="1"/>
  <c r="G739" i="19" s="1"/>
  <c r="G681" i="55"/>
  <c r="G682" i="55" s="1"/>
  <c r="G583" i="34"/>
  <c r="G584" i="34" s="1"/>
  <c r="G585" i="34" s="1"/>
  <c r="G586" i="34" s="1"/>
  <c r="G587" i="34" s="1"/>
  <c r="G588" i="34" s="1"/>
  <c r="G589" i="34" s="1"/>
  <c r="G590" i="34" s="1"/>
  <c r="G591" i="34" s="1"/>
  <c r="G592" i="34" s="1"/>
  <c r="G593" i="34" s="1"/>
  <c r="G594" i="34" s="1"/>
  <c r="G595" i="34" s="1"/>
  <c r="G596" i="34" s="1"/>
  <c r="G597" i="34" s="1"/>
  <c r="G598" i="34" s="1"/>
  <c r="G599" i="34" s="1"/>
  <c r="G600" i="34" s="1"/>
  <c r="G601" i="34" s="1"/>
  <c r="G602" i="34" s="1"/>
  <c r="G603" i="34" s="1"/>
  <c r="G604" i="34" s="1"/>
  <c r="G605" i="34" s="1"/>
  <c r="G606" i="34" s="1"/>
  <c r="G607" i="34" s="1"/>
  <c r="G608" i="34" s="1"/>
  <c r="G609" i="34" s="1"/>
  <c r="G610" i="34" s="1"/>
  <c r="G611" i="34" s="1"/>
  <c r="G612" i="34" s="1"/>
  <c r="G613" i="34" s="1"/>
  <c r="G614" i="34" s="1"/>
  <c r="G615" i="34" s="1"/>
  <c r="G616" i="34" s="1"/>
  <c r="G617" i="34" s="1"/>
  <c r="G618" i="34" s="1"/>
  <c r="G619" i="34" s="1"/>
  <c r="G620" i="34" s="1"/>
  <c r="G621" i="34" s="1"/>
  <c r="G622" i="34" s="1"/>
  <c r="G623" i="34" s="1"/>
  <c r="G624" i="34" s="1"/>
  <c r="G625" i="34" s="1"/>
  <c r="G626" i="34" s="1"/>
  <c r="G627" i="34" s="1"/>
  <c r="G628" i="34" s="1"/>
  <c r="G629" i="34" s="1"/>
  <c r="G630" i="34" s="1"/>
  <c r="G631" i="34" s="1"/>
  <c r="G632" i="34" s="1"/>
  <c r="G633" i="34" s="1"/>
  <c r="G604" i="42"/>
  <c r="G605" i="42" s="1"/>
  <c r="G606" i="42" s="1"/>
  <c r="G607" i="42" s="1"/>
  <c r="G608" i="42" s="1"/>
  <c r="G609" i="42" s="1"/>
  <c r="G621" i="37"/>
  <c r="G622" i="37" s="1"/>
  <c r="G629" i="44"/>
  <c r="G630" i="44" s="1"/>
  <c r="G631" i="44" s="1"/>
  <c r="G632" i="44" s="1"/>
  <c r="G633" i="44" s="1"/>
  <c r="G634" i="44" s="1"/>
  <c r="G635" i="44" s="1"/>
  <c r="G636" i="44" s="1"/>
  <c r="G637" i="44" s="1"/>
  <c r="G638" i="44" s="1"/>
  <c r="G639" i="44" s="1"/>
  <c r="G640" i="44" s="1"/>
  <c r="G641" i="44" s="1"/>
  <c r="G642" i="44" s="1"/>
  <c r="G643" i="44" s="1"/>
  <c r="G644" i="44" s="1"/>
  <c r="G645" i="44" s="1"/>
  <c r="G646" i="44" s="1"/>
  <c r="G647" i="44" s="1"/>
  <c r="G648" i="44" s="1"/>
  <c r="G649" i="44" s="1"/>
  <c r="G650" i="44" s="1"/>
  <c r="G651" i="44" s="1"/>
  <c r="G652" i="44" s="1"/>
  <c r="G653" i="44" s="1"/>
  <c r="G654" i="44" s="1"/>
  <c r="G655" i="44" s="1"/>
  <c r="G763" i="41"/>
  <c r="G764" i="41" s="1"/>
  <c r="G765" i="41" s="1"/>
  <c r="G766" i="41" s="1"/>
  <c r="G767" i="41" s="1"/>
  <c r="G768" i="41" s="1"/>
  <c r="G769" i="41" s="1"/>
  <c r="G530" i="25"/>
  <c r="G531" i="25" s="1"/>
  <c r="G532" i="25" s="1"/>
  <c r="G533" i="25" s="1"/>
  <c r="G534" i="25" s="1"/>
  <c r="G535" i="25" s="1"/>
  <c r="G536" i="25" s="1"/>
  <c r="G537" i="25" s="1"/>
  <c r="G538" i="25" s="1"/>
  <c r="G539" i="25" s="1"/>
  <c r="G540" i="25" s="1"/>
  <c r="G541" i="25" s="1"/>
  <c r="G542" i="25" s="1"/>
  <c r="G543" i="25" s="1"/>
  <c r="G544" i="25" s="1"/>
  <c r="G545" i="25" s="1"/>
  <c r="G546" i="25" s="1"/>
  <c r="G547" i="25" s="1"/>
  <c r="G548" i="25" s="1"/>
  <c r="G549" i="25" s="1"/>
  <c r="G550" i="25" s="1"/>
  <c r="G551" i="25" s="1"/>
  <c r="G552" i="25" s="1"/>
  <c r="G462" i="26"/>
  <c r="G463" i="26" s="1"/>
  <c r="G464" i="26" s="1"/>
  <c r="G465" i="26" s="1"/>
  <c r="G761" i="46" l="1"/>
  <c r="G762" i="46" s="1"/>
  <c r="G763" i="46" s="1"/>
  <c r="G764" i="46" s="1"/>
  <c r="G765" i="46" s="1"/>
  <c r="G766" i="46" s="1"/>
  <c r="G767" i="46" s="1"/>
  <c r="G768" i="46" s="1"/>
  <c r="G769" i="46" s="1"/>
  <c r="G770" i="46" s="1"/>
  <c r="G771" i="46" s="1"/>
  <c r="G772" i="46" s="1"/>
  <c r="G773" i="46" s="1"/>
  <c r="G774" i="46" s="1"/>
  <c r="G775" i="46" s="1"/>
  <c r="G776" i="46" s="1"/>
  <c r="G777" i="46" s="1"/>
  <c r="G778" i="46" s="1"/>
  <c r="G779" i="46" s="1"/>
  <c r="G780" i="46" s="1"/>
  <c r="G781" i="46" s="1"/>
  <c r="G782" i="46" s="1"/>
  <c r="G783" i="46" s="1"/>
  <c r="G784" i="46" s="1"/>
  <c r="G785" i="46" s="1"/>
  <c r="G786" i="46" s="1"/>
  <c r="G787" i="46" s="1"/>
  <c r="G788" i="46" s="1"/>
  <c r="G789" i="46" s="1"/>
  <c r="G790" i="46" s="1"/>
  <c r="G791" i="46" s="1"/>
  <c r="G792" i="46" s="1"/>
  <c r="G793" i="46" s="1"/>
  <c r="G794" i="46" s="1"/>
  <c r="G795" i="46" s="1"/>
  <c r="G796" i="46" s="1"/>
  <c r="G797" i="46" s="1"/>
  <c r="G798" i="46" s="1"/>
  <c r="G799" i="46" s="1"/>
  <c r="G800" i="46" s="1"/>
  <c r="G801" i="46" s="1"/>
  <c r="G802" i="46" s="1"/>
  <c r="G803" i="46" s="1"/>
  <c r="G804" i="46" s="1"/>
  <c r="G805" i="46" s="1"/>
  <c r="G806" i="46" s="1"/>
  <c r="G807" i="46" s="1"/>
  <c r="G808" i="46" s="1"/>
  <c r="G809" i="46" s="1"/>
  <c r="G810" i="46" s="1"/>
  <c r="G811" i="46" s="1"/>
  <c r="G812" i="46" s="1"/>
  <c r="G813" i="46" s="1"/>
  <c r="G814" i="46" s="1"/>
  <c r="G815" i="46" s="1"/>
  <c r="G816" i="46" s="1"/>
  <c r="G817" i="46" s="1"/>
  <c r="G818" i="46" s="1"/>
  <c r="G819" i="46" s="1"/>
  <c r="G820" i="46" s="1"/>
  <c r="G821" i="46" s="1"/>
  <c r="G822" i="46" s="1"/>
  <c r="G823" i="46" s="1"/>
  <c r="G824" i="46" s="1"/>
  <c r="G825" i="46" s="1"/>
  <c r="G826" i="46" s="1"/>
  <c r="G827" i="46" s="1"/>
  <c r="G828" i="46" s="1"/>
  <c r="G829" i="46" s="1"/>
  <c r="G830" i="46" s="1"/>
  <c r="G831" i="46" s="1"/>
  <c r="G832" i="46" s="1"/>
  <c r="G833" i="46" s="1"/>
  <c r="G834" i="46" s="1"/>
  <c r="G835" i="46" s="1"/>
  <c r="G836" i="46" s="1"/>
  <c r="G837" i="46" s="1"/>
  <c r="G838" i="46" s="1"/>
  <c r="G839" i="46" s="1"/>
  <c r="G840" i="46" s="1"/>
  <c r="G841" i="46" s="1"/>
  <c r="G842" i="46" s="1"/>
  <c r="G843" i="46" s="1"/>
  <c r="G844" i="46" s="1"/>
  <c r="G845" i="46" s="1"/>
  <c r="G846" i="46" s="1"/>
  <c r="G847" i="46" s="1"/>
  <c r="G848" i="46" s="1"/>
  <c r="G849" i="46" s="1"/>
  <c r="G850" i="46" s="1"/>
  <c r="G851" i="46" s="1"/>
  <c r="G852" i="46" s="1"/>
  <c r="G853" i="46" s="1"/>
  <c r="G854" i="46" s="1"/>
  <c r="G855" i="46" s="1"/>
  <c r="G856" i="46" s="1"/>
  <c r="G857" i="46" s="1"/>
  <c r="G858" i="46" s="1"/>
  <c r="G859" i="46" s="1"/>
  <c r="G860" i="46" s="1"/>
  <c r="G861" i="46" s="1"/>
  <c r="G862" i="46" s="1"/>
  <c r="G863" i="46" s="1"/>
  <c r="G864" i="46" s="1"/>
  <c r="G865" i="46" s="1"/>
  <c r="G866" i="46" s="1"/>
  <c r="G867" i="46" s="1"/>
  <c r="G868" i="46" s="1"/>
  <c r="G869" i="46" s="1"/>
  <c r="G870" i="46" s="1"/>
  <c r="G871" i="46" s="1"/>
  <c r="G872" i="46" s="1"/>
  <c r="G873" i="46" s="1"/>
  <c r="G874" i="46" s="1"/>
  <c r="G875" i="46" s="1"/>
  <c r="G876" i="46" s="1"/>
  <c r="G877" i="46" s="1"/>
  <c r="G878" i="46" s="1"/>
  <c r="G879" i="46" s="1"/>
  <c r="G880" i="46" s="1"/>
  <c r="G881" i="46" s="1"/>
  <c r="G882" i="46" s="1"/>
  <c r="G883" i="46" s="1"/>
  <c r="G884" i="46" s="1"/>
  <c r="G885" i="46" s="1"/>
  <c r="G886" i="46" s="1"/>
  <c r="G887" i="46" s="1"/>
  <c r="G888" i="46" s="1"/>
  <c r="G889" i="46" s="1"/>
  <c r="G890" i="46" s="1"/>
  <c r="G891" i="46" s="1"/>
  <c r="G892" i="46" s="1"/>
  <c r="G893" i="46" s="1"/>
  <c r="G894" i="46" s="1"/>
  <c r="G895" i="46" s="1"/>
  <c r="G896" i="46" s="1"/>
  <c r="G897" i="46" s="1"/>
  <c r="G898" i="46" s="1"/>
  <c r="G899" i="46" s="1"/>
  <c r="G900" i="46" s="1"/>
  <c r="G901" i="46" s="1"/>
  <c r="G902" i="46" s="1"/>
  <c r="G903" i="46" s="1"/>
  <c r="G904" i="46" s="1"/>
  <c r="G905" i="46" s="1"/>
  <c r="G906" i="46" s="1"/>
  <c r="G907" i="46" s="1"/>
  <c r="G908" i="46" s="1"/>
  <c r="G909" i="46" s="1"/>
  <c r="G910" i="46" s="1"/>
  <c r="G911" i="46" s="1"/>
  <c r="G912" i="46" s="1"/>
  <c r="G913" i="46" s="1"/>
  <c r="G914" i="46" s="1"/>
  <c r="G915" i="46" s="1"/>
  <c r="G916" i="46" s="1"/>
  <c r="G917" i="46" s="1"/>
  <c r="G918" i="46" s="1"/>
  <c r="G919" i="46" s="1"/>
  <c r="G920" i="46" s="1"/>
  <c r="G921" i="46" s="1"/>
  <c r="G922" i="46" s="1"/>
  <c r="G923" i="46" s="1"/>
  <c r="G924" i="46" s="1"/>
  <c r="G925" i="46" s="1"/>
  <c r="G926" i="46" s="1"/>
  <c r="G927" i="46" s="1"/>
  <c r="G928" i="46" s="1"/>
  <c r="G929" i="46" s="1"/>
  <c r="G930" i="46" s="1"/>
  <c r="G931" i="46" s="1"/>
  <c r="G932" i="46" s="1"/>
  <c r="G933" i="46" s="1"/>
  <c r="G934" i="46" s="1"/>
  <c r="G935" i="46" s="1"/>
  <c r="G936" i="46" s="1"/>
  <c r="G937" i="46" s="1"/>
  <c r="G938" i="46" s="1"/>
  <c r="G939" i="46" s="1"/>
  <c r="G940" i="46" s="1"/>
  <c r="G941" i="46" s="1"/>
  <c r="G942" i="46" s="1"/>
  <c r="G943" i="46" s="1"/>
  <c r="G944" i="46" s="1"/>
  <c r="G945" i="46" s="1"/>
  <c r="G946" i="46" s="1"/>
  <c r="G947" i="46" s="1"/>
  <c r="G948" i="46" s="1"/>
  <c r="G949" i="46" s="1"/>
  <c r="G950" i="46" s="1"/>
  <c r="G951" i="46" s="1"/>
  <c r="G952" i="46" s="1"/>
  <c r="G953" i="46" s="1"/>
  <c r="G954" i="46" s="1"/>
  <c r="G955" i="46" s="1"/>
  <c r="G956" i="46" s="1"/>
  <c r="G957" i="46" s="1"/>
  <c r="G958" i="46" s="1"/>
  <c r="G959" i="46" s="1"/>
  <c r="G960" i="46" s="1"/>
  <c r="G961" i="46" s="1"/>
  <c r="G962" i="46" s="1"/>
  <c r="G963" i="46" s="1"/>
  <c r="G964" i="46" s="1"/>
  <c r="G965" i="46" s="1"/>
  <c r="G966" i="46" s="1"/>
  <c r="G967" i="46" s="1"/>
  <c r="G968" i="46" s="1"/>
  <c r="G969" i="46" s="1"/>
  <c r="G970" i="46" s="1"/>
  <c r="G971" i="46" s="1"/>
  <c r="G972" i="46" s="1"/>
  <c r="G973" i="46" s="1"/>
  <c r="G974" i="46" s="1"/>
  <c r="G975" i="46" s="1"/>
  <c r="G976" i="46" s="1"/>
  <c r="G977" i="46" s="1"/>
  <c r="G978" i="46" s="1"/>
  <c r="G979" i="46" s="1"/>
  <c r="G980" i="46" s="1"/>
  <c r="G981" i="46" s="1"/>
  <c r="G982" i="46" s="1"/>
  <c r="G983" i="46" s="1"/>
  <c r="G984" i="46" s="1"/>
  <c r="G985" i="46" s="1"/>
  <c r="G986" i="46" s="1"/>
  <c r="G987" i="46" s="1"/>
  <c r="G988" i="46" s="1"/>
  <c r="G989" i="46" s="1"/>
  <c r="G990" i="46" s="1"/>
  <c r="G991" i="46" s="1"/>
  <c r="G992" i="46" s="1"/>
  <c r="G993" i="46" s="1"/>
  <c r="G994" i="46" s="1"/>
  <c r="G995" i="46" s="1"/>
  <c r="G996" i="46" s="1"/>
  <c r="G997" i="46" s="1"/>
  <c r="G998" i="46" s="1"/>
  <c r="G999" i="46" s="1"/>
  <c r="G1000" i="46" s="1"/>
  <c r="G1001" i="46" s="1"/>
  <c r="G1002" i="46" s="1"/>
  <c r="G1003" i="46" s="1"/>
  <c r="G1004" i="46" s="1"/>
  <c r="G1005" i="46" s="1"/>
  <c r="G1006" i="46" s="1"/>
  <c r="E60" i="111"/>
  <c r="AH60" i="111" s="1"/>
  <c r="G1007" i="46"/>
  <c r="G1008" i="46" s="1"/>
  <c r="G1009" i="46" s="1"/>
  <c r="G1010" i="46" s="1"/>
  <c r="G1011" i="46" s="1"/>
  <c r="G1012" i="46" s="1"/>
  <c r="G1013" i="46" s="1"/>
  <c r="G1014" i="46" s="1"/>
  <c r="G1015" i="46" s="1"/>
  <c r="G1016" i="46" s="1"/>
  <c r="G765" i="43"/>
  <c r="G659" i="27"/>
  <c r="G660" i="27" s="1"/>
  <c r="G661" i="27" s="1"/>
  <c r="G662" i="27" s="1"/>
  <c r="G663" i="27" s="1"/>
  <c r="G664" i="27" s="1"/>
  <c r="G665" i="27" s="1"/>
  <c r="G666" i="27" s="1"/>
  <c r="G667" i="27" s="1"/>
  <c r="G668" i="27"/>
  <c r="G669" i="27" s="1"/>
  <c r="G670" i="27" s="1"/>
  <c r="G671" i="27" s="1"/>
  <c r="G672" i="27" s="1"/>
  <c r="G673" i="27" s="1"/>
  <c r="G634" i="34"/>
  <c r="G635" i="34" s="1"/>
  <c r="G636" i="34" s="1"/>
  <c r="G637" i="34" s="1"/>
  <c r="G638" i="34" s="1"/>
  <c r="G639" i="34" s="1"/>
  <c r="G640" i="34" s="1"/>
  <c r="G641" i="34" s="1"/>
  <c r="G642" i="34" s="1"/>
  <c r="G643" i="34" s="1"/>
  <c r="G644" i="34" s="1"/>
  <c r="G775" i="16"/>
  <c r="G781" i="16" s="1"/>
  <c r="G782" i="16" s="1"/>
  <c r="G783" i="16" s="1"/>
  <c r="G784" i="16" s="1"/>
  <c r="G785" i="16" s="1"/>
  <c r="G786" i="16" s="1"/>
  <c r="G787" i="16" s="1"/>
  <c r="G788" i="16" s="1"/>
  <c r="G789" i="16" s="1"/>
  <c r="G790" i="16" s="1"/>
  <c r="G791" i="16" s="1"/>
  <c r="G792" i="16" s="1"/>
  <c r="G793" i="16" s="1"/>
  <c r="G794" i="16" s="1"/>
  <c r="G795" i="16" s="1"/>
  <c r="G796" i="16" s="1"/>
  <c r="G797" i="16" s="1"/>
  <c r="G798" i="16" s="1"/>
  <c r="G799" i="16" s="1"/>
  <c r="G800" i="16" s="1"/>
  <c r="G801" i="16" s="1"/>
  <c r="G802" i="16" s="1"/>
  <c r="G803" i="16" s="1"/>
  <c r="G804" i="16" s="1"/>
  <c r="G805" i="16" s="1"/>
  <c r="G806" i="16" s="1"/>
  <c r="G807" i="16" s="1"/>
  <c r="G808" i="16" s="1"/>
  <c r="G809" i="16" s="1"/>
  <c r="G810" i="16" s="1"/>
  <c r="G811" i="16" s="1"/>
  <c r="G812" i="16" s="1"/>
  <c r="G813" i="16" s="1"/>
  <c r="G814" i="16" s="1"/>
  <c r="G815" i="16" s="1"/>
  <c r="G816" i="16" s="1"/>
  <c r="G817" i="16" s="1"/>
  <c r="G818" i="16" s="1"/>
  <c r="G819" i="16" s="1"/>
  <c r="G820" i="16" s="1"/>
  <c r="G821" i="16" s="1"/>
  <c r="G822" i="16" s="1"/>
  <c r="G823" i="16" s="1"/>
  <c r="G824" i="16" s="1"/>
  <c r="G825" i="16" s="1"/>
  <c r="G826" i="16" s="1"/>
  <c r="G827" i="16" s="1"/>
  <c r="G828" i="16" s="1"/>
  <c r="G829" i="16" s="1"/>
  <c r="G830" i="16" s="1"/>
  <c r="G831" i="16" s="1"/>
  <c r="G832" i="16" s="1"/>
  <c r="G833" i="16" s="1"/>
  <c r="G834" i="16" s="1"/>
  <c r="G835" i="16" s="1"/>
  <c r="G836" i="16" s="1"/>
  <c r="G837" i="16" s="1"/>
  <c r="G838" i="16" s="1"/>
  <c r="G839" i="16" s="1"/>
  <c r="G840" i="16" s="1"/>
  <c r="G841" i="16" s="1"/>
  <c r="G842" i="16" s="1"/>
  <c r="G843" i="16" s="1"/>
  <c r="G844" i="16" s="1"/>
  <c r="G845" i="16" s="1"/>
  <c r="G846" i="16" s="1"/>
  <c r="G847" i="16" s="1"/>
  <c r="G848" i="16" s="1"/>
  <c r="G849" i="16" s="1"/>
  <c r="G850" i="16" s="1"/>
  <c r="G851" i="16" s="1"/>
  <c r="G852" i="16" s="1"/>
  <c r="G853" i="16" s="1"/>
  <c r="G854" i="16" s="1"/>
  <c r="G855" i="16" s="1"/>
  <c r="G856" i="16" s="1"/>
  <c r="G857" i="16" s="1"/>
  <c r="G858" i="16" s="1"/>
  <c r="G859" i="16" s="1"/>
  <c r="G860" i="16" s="1"/>
  <c r="G861" i="16" s="1"/>
  <c r="G862" i="16" s="1"/>
  <c r="G863" i="16" s="1"/>
  <c r="G864" i="16" s="1"/>
  <c r="G865" i="16" s="1"/>
  <c r="G866" i="16" s="1"/>
  <c r="G867" i="16" s="1"/>
  <c r="G868" i="16" s="1"/>
  <c r="G869" i="16" s="1"/>
  <c r="G870" i="16" s="1"/>
  <c r="G871" i="16" s="1"/>
  <c r="G872" i="16" s="1"/>
  <c r="G873" i="16" s="1"/>
  <c r="G874" i="16" s="1"/>
  <c r="G875" i="16" s="1"/>
  <c r="G876" i="16" s="1"/>
  <c r="G877" i="16" s="1"/>
  <c r="G878" i="16" s="1"/>
  <c r="G879" i="16" s="1"/>
  <c r="G880" i="16" s="1"/>
  <c r="G881" i="16" s="1"/>
  <c r="G882" i="16" s="1"/>
  <c r="G883" i="16" s="1"/>
  <c r="G884" i="16" s="1"/>
  <c r="G885" i="16" s="1"/>
  <c r="G886" i="16" s="1"/>
  <c r="G887" i="16" s="1"/>
  <c r="G888" i="16" s="1"/>
  <c r="G889" i="16" s="1"/>
  <c r="G890" i="16" s="1"/>
  <c r="G891" i="16" s="1"/>
  <c r="G892" i="16" s="1"/>
  <c r="G893" i="16" s="1"/>
  <c r="G894" i="16" s="1"/>
  <c r="G895" i="16" s="1"/>
  <c r="G896" i="16" s="1"/>
  <c r="G897" i="16" s="1"/>
  <c r="G898" i="16" s="1"/>
  <c r="G899" i="16" s="1"/>
  <c r="G900" i="16" s="1"/>
  <c r="G901" i="16" s="1"/>
  <c r="G902" i="16" s="1"/>
  <c r="G903" i="16" s="1"/>
  <c r="G904" i="16" s="1"/>
  <c r="G905" i="16" s="1"/>
  <c r="G906" i="16" s="1"/>
  <c r="G907" i="16" s="1"/>
  <c r="G908" i="16" s="1"/>
  <c r="G909" i="16" s="1"/>
  <c r="G910" i="16" s="1"/>
  <c r="G911" i="16" s="1"/>
  <c r="G912" i="16" s="1"/>
  <c r="G913" i="16" s="1"/>
  <c r="G914" i="16" s="1"/>
  <c r="G915" i="16" s="1"/>
  <c r="G916" i="16" s="1"/>
  <c r="G917" i="16" s="1"/>
  <c r="G918" i="16" s="1"/>
  <c r="G919" i="16" s="1"/>
  <c r="G920" i="16" s="1"/>
  <c r="G921" i="16" s="1"/>
  <c r="G922" i="16" s="1"/>
  <c r="G923" i="16" s="1"/>
  <c r="G924" i="16" s="1"/>
  <c r="G925" i="16" s="1"/>
  <c r="G926" i="16" s="1"/>
  <c r="G927" i="16" s="1"/>
  <c r="G928" i="16" s="1"/>
  <c r="G929" i="16" s="1"/>
  <c r="G930" i="16" s="1"/>
  <c r="G931" i="16" s="1"/>
  <c r="G932" i="16" s="1"/>
  <c r="G933" i="16" s="1"/>
  <c r="G934" i="16" s="1"/>
  <c r="G935" i="16" s="1"/>
  <c r="G936" i="16" s="1"/>
  <c r="G937" i="16" s="1"/>
  <c r="G938" i="16" s="1"/>
  <c r="G939" i="16" s="1"/>
  <c r="G940" i="16" s="1"/>
  <c r="G941" i="16" s="1"/>
  <c r="G942" i="16" s="1"/>
  <c r="G943" i="16" s="1"/>
  <c r="G944" i="16" s="1"/>
  <c r="G945" i="16" s="1"/>
  <c r="G946" i="16" s="1"/>
  <c r="G947" i="16" s="1"/>
  <c r="G948" i="16" s="1"/>
  <c r="G949" i="16" s="1"/>
  <c r="G950" i="16" s="1"/>
  <c r="G951" i="16" s="1"/>
  <c r="G952" i="16" s="1"/>
  <c r="G953" i="16" s="1"/>
  <c r="G954" i="16" s="1"/>
  <c r="G955" i="16" s="1"/>
  <c r="G956" i="16" s="1"/>
  <c r="G957" i="16" s="1"/>
  <c r="G958" i="16" s="1"/>
  <c r="G959" i="16" s="1"/>
  <c r="G960" i="16" s="1"/>
  <c r="G961" i="16" s="1"/>
  <c r="G962" i="16" s="1"/>
  <c r="G963" i="16" s="1"/>
  <c r="G964" i="16" s="1"/>
  <c r="G965" i="16" s="1"/>
  <c r="G966" i="16" s="1"/>
  <c r="G967" i="16" s="1"/>
  <c r="G968" i="16" s="1"/>
  <c r="G969" i="16" s="1"/>
  <c r="G970" i="16" s="1"/>
  <c r="G971" i="16" s="1"/>
  <c r="G972" i="16" s="1"/>
  <c r="G973" i="16" s="1"/>
  <c r="G974" i="16" s="1"/>
  <c r="G975" i="16" s="1"/>
  <c r="G976" i="16" s="1"/>
  <c r="G977" i="16" s="1"/>
  <c r="G978" i="16" s="1"/>
  <c r="G979" i="16" s="1"/>
  <c r="G980" i="16" s="1"/>
  <c r="G981" i="16" s="1"/>
  <c r="G982" i="16" s="1"/>
  <c r="G983" i="16" s="1"/>
  <c r="G984" i="16" s="1"/>
  <c r="G985" i="16" s="1"/>
  <c r="G986" i="16" s="1"/>
  <c r="G987" i="16" s="1"/>
  <c r="G988" i="16" s="1"/>
  <c r="G989" i="16" s="1"/>
  <c r="G990" i="16" s="1"/>
  <c r="G991" i="16" s="1"/>
  <c r="G992" i="16" s="1"/>
  <c r="G993" i="16" s="1"/>
  <c r="G994" i="16" s="1"/>
  <c r="G995" i="16" s="1"/>
  <c r="G996" i="16" s="1"/>
  <c r="G997" i="16" s="1"/>
  <c r="G998" i="16" s="1"/>
  <c r="G999" i="16" s="1"/>
  <c r="G1000" i="16" s="1"/>
  <c r="G1001" i="16" s="1"/>
  <c r="G1002" i="16" s="1"/>
  <c r="G1003" i="16" s="1"/>
  <c r="G1004" i="16" s="1"/>
  <c r="E8" i="111" s="1"/>
  <c r="AH8" i="111" s="1"/>
  <c r="G657" i="66"/>
  <c r="G658" i="66" s="1"/>
  <c r="G659" i="66" s="1"/>
  <c r="G660" i="66" s="1"/>
  <c r="G661" i="66" s="1"/>
  <c r="G662" i="66" s="1"/>
  <c r="G663" i="66" s="1"/>
  <c r="G664" i="66" s="1"/>
  <c r="G665" i="66" s="1"/>
  <c r="G666" i="66" s="1"/>
  <c r="G667" i="66" s="1"/>
  <c r="G668" i="66" s="1"/>
  <c r="G669" i="66" s="1"/>
  <c r="G670" i="66" s="1"/>
  <c r="G671" i="66" s="1"/>
  <c r="G672" i="66" s="1"/>
  <c r="G673" i="66" s="1"/>
  <c r="G674" i="66" s="1"/>
  <c r="G675" i="66" s="1"/>
  <c r="G676" i="66" s="1"/>
  <c r="G677" i="66" s="1"/>
  <c r="G678" i="66" s="1"/>
  <c r="G679" i="66" s="1"/>
  <c r="G680" i="66" s="1"/>
  <c r="G681" i="66" s="1"/>
  <c r="G682" i="66" s="1"/>
  <c r="G683" i="66" s="1"/>
  <c r="G740" i="19"/>
  <c r="G741" i="19" s="1"/>
  <c r="G742" i="19" s="1"/>
  <c r="G743" i="19" s="1"/>
  <c r="G744" i="19" s="1"/>
  <c r="G745" i="19" s="1"/>
  <c r="G746" i="19" s="1"/>
  <c r="G747" i="19" s="1"/>
  <c r="G748" i="19" s="1"/>
  <c r="G749" i="19" s="1"/>
  <c r="G750" i="19" s="1"/>
  <c r="G751" i="19" s="1"/>
  <c r="G752" i="19" s="1"/>
  <c r="G753" i="19" s="1"/>
  <c r="G754" i="19" s="1"/>
  <c r="G755" i="19" s="1"/>
  <c r="G756" i="19" s="1"/>
  <c r="G757" i="19" s="1"/>
  <c r="G683" i="55"/>
  <c r="G610" i="42"/>
  <c r="G611" i="42" s="1"/>
  <c r="G612" i="42" s="1"/>
  <c r="G613" i="42" s="1"/>
  <c r="G614" i="42" s="1"/>
  <c r="G615" i="42" s="1"/>
  <c r="G616" i="42" s="1"/>
  <c r="G617" i="42" s="1"/>
  <c r="G618" i="42" s="1"/>
  <c r="G619" i="42" s="1"/>
  <c r="G620" i="42" s="1"/>
  <c r="G621" i="42" s="1"/>
  <c r="G623" i="37"/>
  <c r="G624" i="37" s="1"/>
  <c r="G625" i="37" s="1"/>
  <c r="G626" i="37" s="1"/>
  <c r="G627" i="37" s="1"/>
  <c r="G628" i="37" s="1"/>
  <c r="G770" i="41"/>
  <c r="G771" i="41" s="1"/>
  <c r="G772" i="41" s="1"/>
  <c r="G773" i="41" s="1"/>
  <c r="G774" i="41" s="1"/>
  <c r="G775" i="41" s="1"/>
  <c r="G776" i="41" s="1"/>
  <c r="G777" i="41" s="1"/>
  <c r="G778" i="41" s="1"/>
  <c r="G656" i="44"/>
  <c r="G657" i="44" s="1"/>
  <c r="G658" i="44" s="1"/>
  <c r="G659" i="44" s="1"/>
  <c r="G553" i="25"/>
  <c r="G554" i="25" s="1"/>
  <c r="G555" i="25" s="1"/>
  <c r="G556" i="25" s="1"/>
  <c r="G557" i="25" s="1"/>
  <c r="G558" i="25" s="1"/>
  <c r="G559" i="25" s="1"/>
  <c r="G560" i="25" s="1"/>
  <c r="G561" i="25" s="1"/>
  <c r="G562" i="25" s="1"/>
  <c r="G563" i="25" s="1"/>
  <c r="G579" i="48"/>
  <c r="G580" i="48" s="1"/>
  <c r="G581" i="48" s="1"/>
  <c r="G582" i="48" s="1"/>
  <c r="G583" i="48" s="1"/>
  <c r="G466" i="26"/>
  <c r="G467" i="26" s="1"/>
  <c r="G468" i="26" s="1"/>
  <c r="G469" i="26" s="1"/>
  <c r="G470" i="26" s="1"/>
  <c r="G471" i="26" s="1"/>
  <c r="G472" i="26" s="1"/>
  <c r="G473" i="26" s="1"/>
  <c r="G474" i="26" s="1"/>
  <c r="G475" i="26" s="1"/>
  <c r="G476" i="26" s="1"/>
  <c r="G477" i="26" s="1"/>
  <c r="G478" i="26" s="1"/>
  <c r="G766" i="43" l="1"/>
  <c r="G767" i="43" s="1"/>
  <c r="G768" i="43" s="1"/>
  <c r="G769" i="43" s="1"/>
  <c r="G770" i="43" s="1"/>
  <c r="G771" i="43" s="1"/>
  <c r="G772" i="43" s="1"/>
  <c r="G773" i="43" s="1"/>
  <c r="G774" i="43" s="1"/>
  <c r="G1005" i="16"/>
  <c r="G1006" i="16" s="1"/>
  <c r="G1007" i="16" s="1"/>
  <c r="G1008" i="16" s="1"/>
  <c r="G1009" i="16" s="1"/>
  <c r="G1010" i="16" s="1"/>
  <c r="G674" i="27"/>
  <c r="G675" i="27" s="1"/>
  <c r="G676" i="27" s="1"/>
  <c r="G677" i="27" s="1"/>
  <c r="G678" i="27" s="1"/>
  <c r="G679" i="27" s="1"/>
  <c r="G680" i="27" s="1"/>
  <c r="G645" i="34"/>
  <c r="G646" i="34" s="1"/>
  <c r="G647" i="34" s="1"/>
  <c r="G648" i="34" s="1"/>
  <c r="G649" i="34" s="1"/>
  <c r="G650" i="34" s="1"/>
  <c r="G651" i="34" s="1"/>
  <c r="G652" i="34" s="1"/>
  <c r="G653" i="34" s="1"/>
  <c r="G654" i="34" s="1"/>
  <c r="G655" i="34" s="1"/>
  <c r="G656" i="34" s="1"/>
  <c r="G657" i="34" s="1"/>
  <c r="G658" i="34" s="1"/>
  <c r="G659" i="34" s="1"/>
  <c r="G660" i="34" s="1"/>
  <c r="G661" i="34" s="1"/>
  <c r="G662" i="34" s="1"/>
  <c r="G663" i="34" s="1"/>
  <c r="G664" i="34" s="1"/>
  <c r="G665" i="34" s="1"/>
  <c r="G666" i="34" s="1"/>
  <c r="G667" i="34" s="1"/>
  <c r="G668" i="34" s="1"/>
  <c r="G669" i="34" s="1"/>
  <c r="G670" i="34" s="1"/>
  <c r="G671" i="34" s="1"/>
  <c r="G672" i="34" s="1"/>
  <c r="G673" i="34" s="1"/>
  <c r="G674" i="34" s="1"/>
  <c r="G675" i="34" s="1"/>
  <c r="G676" i="34" s="1"/>
  <c r="G677" i="34" s="1"/>
  <c r="G678" i="34" s="1"/>
  <c r="G679" i="34" s="1"/>
  <c r="G680" i="34" s="1"/>
  <c r="G681" i="34" s="1"/>
  <c r="G684" i="66"/>
  <c r="G685" i="66" s="1"/>
  <c r="G686" i="66" s="1"/>
  <c r="G687" i="66" s="1"/>
  <c r="G688" i="66" s="1"/>
  <c r="G689" i="66" s="1"/>
  <c r="G690" i="66" s="1"/>
  <c r="G691" i="66" s="1"/>
  <c r="G692" i="66" s="1"/>
  <c r="G693" i="66" s="1"/>
  <c r="G694" i="66" s="1"/>
  <c r="G695" i="66" s="1"/>
  <c r="G696" i="66" s="1"/>
  <c r="G697" i="66" s="1"/>
  <c r="G758" i="19"/>
  <c r="G759" i="19" s="1"/>
  <c r="G760" i="19" s="1"/>
  <c r="G761" i="19" s="1"/>
  <c r="G762" i="19" s="1"/>
  <c r="G763" i="19" s="1"/>
  <c r="G764" i="19" s="1"/>
  <c r="G765" i="19" s="1"/>
  <c r="G766" i="19" s="1"/>
  <c r="G767" i="19" s="1"/>
  <c r="G768" i="19" s="1"/>
  <c r="G769" i="19" s="1"/>
  <c r="G770" i="19" s="1"/>
  <c r="G771" i="19" s="1"/>
  <c r="G772" i="19" s="1"/>
  <c r="G773" i="19" s="1"/>
  <c r="G774" i="19" s="1"/>
  <c r="G775" i="19" s="1"/>
  <c r="G776" i="19" s="1"/>
  <c r="G777" i="19" s="1"/>
  <c r="G778" i="19" s="1"/>
  <c r="G779" i="19" s="1"/>
  <c r="G780" i="19" s="1"/>
  <c r="G622" i="42"/>
  <c r="G623" i="42" s="1"/>
  <c r="G624" i="42" s="1"/>
  <c r="G625" i="42" s="1"/>
  <c r="G626" i="42" s="1"/>
  <c r="G660" i="44"/>
  <c r="G661" i="44" s="1"/>
  <c r="G662" i="44" s="1"/>
  <c r="G663" i="44" s="1"/>
  <c r="G664" i="44" s="1"/>
  <c r="G665" i="44" s="1"/>
  <c r="G666" i="44" s="1"/>
  <c r="G667" i="44" s="1"/>
  <c r="G668" i="44" s="1"/>
  <c r="G669" i="44" s="1"/>
  <c r="G670" i="44" s="1"/>
  <c r="G671" i="44" s="1"/>
  <c r="G672" i="44" s="1"/>
  <c r="G673" i="44" s="1"/>
  <c r="G684" i="55"/>
  <c r="G685" i="55" s="1"/>
  <c r="G686" i="55" s="1"/>
  <c r="G687" i="55" s="1"/>
  <c r="G688" i="55" s="1"/>
  <c r="G689" i="55" s="1"/>
  <c r="G690" i="55" s="1"/>
  <c r="G691" i="55" s="1"/>
  <c r="G692" i="55" s="1"/>
  <c r="G693" i="55" s="1"/>
  <c r="G694" i="55" s="1"/>
  <c r="G695" i="55" s="1"/>
  <c r="G696" i="55" s="1"/>
  <c r="G697" i="55" s="1"/>
  <c r="G698" i="55" s="1"/>
  <c r="G699" i="55" s="1"/>
  <c r="I601" i="34"/>
  <c r="G629" i="37"/>
  <c r="G630" i="37" s="1"/>
  <c r="G631" i="37" s="1"/>
  <c r="G632" i="37" s="1"/>
  <c r="G633" i="37" s="1"/>
  <c r="G634" i="37" s="1"/>
  <c r="G779" i="41"/>
  <c r="G780" i="41" s="1"/>
  <c r="G781" i="41" s="1"/>
  <c r="G782" i="41" s="1"/>
  <c r="G564" i="25"/>
  <c r="G565" i="25" s="1"/>
  <c r="G566" i="25" s="1"/>
  <c r="G567" i="25" s="1"/>
  <c r="G568" i="25" s="1"/>
  <c r="G569" i="25" s="1"/>
  <c r="G570" i="25" s="1"/>
  <c r="G571" i="25" s="1"/>
  <c r="G572" i="25" s="1"/>
  <c r="G573" i="25" s="1"/>
  <c r="G574" i="25" s="1"/>
  <c r="G575" i="25" s="1"/>
  <c r="G576" i="25" s="1"/>
  <c r="G577" i="25" s="1"/>
  <c r="G578" i="25" s="1"/>
  <c r="G579" i="25" s="1"/>
  <c r="G580" i="25" s="1"/>
  <c r="G581" i="25" s="1"/>
  <c r="G582" i="25" s="1"/>
  <c r="G583" i="25" s="1"/>
  <c r="G584" i="48"/>
  <c r="G585" i="48" s="1"/>
  <c r="G586" i="48" s="1"/>
  <c r="G587" i="48" s="1"/>
  <c r="G588" i="48" s="1"/>
  <c r="G589" i="48" s="1"/>
  <c r="G479" i="26"/>
  <c r="G480" i="26" s="1"/>
  <c r="G481" i="26" s="1"/>
  <c r="G482" i="26" s="1"/>
  <c r="G483" i="26" s="1"/>
  <c r="G484" i="26" s="1"/>
  <c r="G485" i="26" s="1"/>
  <c r="G486" i="26" s="1"/>
  <c r="G487" i="26" s="1"/>
  <c r="G488" i="26" s="1"/>
  <c r="G489" i="26" s="1"/>
  <c r="G490" i="26" s="1"/>
  <c r="G491" i="26" s="1"/>
  <c r="G492" i="26" s="1"/>
  <c r="G493" i="26" s="1"/>
  <c r="G494" i="26" s="1"/>
  <c r="G495" i="26" s="1"/>
  <c r="G496" i="26" s="1"/>
  <c r="G497" i="26" s="1"/>
  <c r="G498" i="26" s="1"/>
  <c r="G499" i="26" s="1"/>
  <c r="G775" i="43" l="1"/>
  <c r="G776" i="43" s="1"/>
  <c r="G777" i="43" s="1"/>
  <c r="G778" i="43" s="1"/>
  <c r="G779" i="43" s="1"/>
  <c r="G780" i="43" s="1"/>
  <c r="G781" i="43" s="1"/>
  <c r="G782" i="43" s="1"/>
  <c r="G783" i="43" s="1"/>
  <c r="G784" i="43" s="1"/>
  <c r="G785" i="43" s="1"/>
  <c r="G786" i="43" s="1"/>
  <c r="G787" i="43" s="1"/>
  <c r="G788" i="43" s="1"/>
  <c r="G789" i="43" s="1"/>
  <c r="G790" i="43" s="1"/>
  <c r="G791" i="43" s="1"/>
  <c r="G792" i="43" s="1"/>
  <c r="G793" i="43" s="1"/>
  <c r="G794" i="43" s="1"/>
  <c r="G795" i="43" s="1"/>
  <c r="G796" i="43" s="1"/>
  <c r="G797" i="43" s="1"/>
  <c r="G798" i="43" s="1"/>
  <c r="G799" i="43" s="1"/>
  <c r="G800" i="43" s="1"/>
  <c r="G801" i="43" s="1"/>
  <c r="G802" i="43" s="1"/>
  <c r="G803" i="43" s="1"/>
  <c r="G804" i="43" s="1"/>
  <c r="G805" i="43" s="1"/>
  <c r="G806" i="43" s="1"/>
  <c r="G807" i="43" s="1"/>
  <c r="G808" i="43" s="1"/>
  <c r="G809" i="43" s="1"/>
  <c r="G810" i="43" s="1"/>
  <c r="G811" i="43" s="1"/>
  <c r="G812" i="43" s="1"/>
  <c r="G813" i="43" s="1"/>
  <c r="G814" i="43" s="1"/>
  <c r="G815" i="43" s="1"/>
  <c r="G816" i="43" s="1"/>
  <c r="G817" i="43" s="1"/>
  <c r="G818" i="43" s="1"/>
  <c r="G819" i="43" s="1"/>
  <c r="G820" i="43" s="1"/>
  <c r="G821" i="43" s="1"/>
  <c r="G822" i="43" s="1"/>
  <c r="G823" i="43" s="1"/>
  <c r="G824" i="43" s="1"/>
  <c r="G825" i="43" s="1"/>
  <c r="G826" i="43" s="1"/>
  <c r="G827" i="43" s="1"/>
  <c r="G828" i="43" s="1"/>
  <c r="G829" i="43" s="1"/>
  <c r="G830" i="43" s="1"/>
  <c r="G831" i="43" s="1"/>
  <c r="G832" i="43" s="1"/>
  <c r="G833" i="43" s="1"/>
  <c r="G834" i="43" s="1"/>
  <c r="G835" i="43" s="1"/>
  <c r="G836" i="43" s="1"/>
  <c r="G837" i="43" s="1"/>
  <c r="G838" i="43" s="1"/>
  <c r="G839" i="43" s="1"/>
  <c r="G840" i="43" s="1"/>
  <c r="G841" i="43" s="1"/>
  <c r="G842" i="43" s="1"/>
  <c r="G843" i="43" s="1"/>
  <c r="G844" i="43" s="1"/>
  <c r="G845" i="43" s="1"/>
  <c r="G846" i="43" s="1"/>
  <c r="G847" i="43" s="1"/>
  <c r="G848" i="43" s="1"/>
  <c r="G849" i="43" s="1"/>
  <c r="G850" i="43" s="1"/>
  <c r="G851" i="43" s="1"/>
  <c r="G852" i="43" s="1"/>
  <c r="G853" i="43" s="1"/>
  <c r="G854" i="43" s="1"/>
  <c r="G855" i="43" s="1"/>
  <c r="G856" i="43" s="1"/>
  <c r="G857" i="43" s="1"/>
  <c r="G858" i="43" s="1"/>
  <c r="G859" i="43" s="1"/>
  <c r="G860" i="43" s="1"/>
  <c r="G861" i="43" s="1"/>
  <c r="G862" i="43" s="1"/>
  <c r="G863" i="43" s="1"/>
  <c r="G864" i="43" s="1"/>
  <c r="G865" i="43" s="1"/>
  <c r="G866" i="43" s="1"/>
  <c r="G867" i="43" s="1"/>
  <c r="G868" i="43" s="1"/>
  <c r="G869" i="43" s="1"/>
  <c r="G870" i="43" s="1"/>
  <c r="G871" i="43" s="1"/>
  <c r="G872" i="43" s="1"/>
  <c r="G873" i="43" s="1"/>
  <c r="G874" i="43" s="1"/>
  <c r="G875" i="43" s="1"/>
  <c r="G876" i="43" s="1"/>
  <c r="G877" i="43" s="1"/>
  <c r="G878" i="43" s="1"/>
  <c r="G879" i="43" s="1"/>
  <c r="G880" i="43" s="1"/>
  <c r="G881" i="43" s="1"/>
  <c r="G882" i="43" s="1"/>
  <c r="G883" i="43" s="1"/>
  <c r="G884" i="43" s="1"/>
  <c r="G885" i="43" s="1"/>
  <c r="G886" i="43" s="1"/>
  <c r="G887" i="43" s="1"/>
  <c r="G888" i="43" s="1"/>
  <c r="G889" i="43" s="1"/>
  <c r="G890" i="43" s="1"/>
  <c r="G891" i="43" s="1"/>
  <c r="G892" i="43" s="1"/>
  <c r="G893" i="43" s="1"/>
  <c r="G894" i="43" s="1"/>
  <c r="G895" i="43" s="1"/>
  <c r="G896" i="43" s="1"/>
  <c r="G897" i="43" s="1"/>
  <c r="G898" i="43" s="1"/>
  <c r="G899" i="43" s="1"/>
  <c r="G900" i="43" s="1"/>
  <c r="G901" i="43" s="1"/>
  <c r="G902" i="43" s="1"/>
  <c r="G903" i="43" s="1"/>
  <c r="G904" i="43" s="1"/>
  <c r="G905" i="43" s="1"/>
  <c r="G906" i="43" s="1"/>
  <c r="G907" i="43" s="1"/>
  <c r="G908" i="43" s="1"/>
  <c r="G909" i="43" s="1"/>
  <c r="G910" i="43" s="1"/>
  <c r="G911" i="43" s="1"/>
  <c r="G912" i="43" s="1"/>
  <c r="G913" i="43" s="1"/>
  <c r="G914" i="43" s="1"/>
  <c r="G915" i="43" s="1"/>
  <c r="G916" i="43" s="1"/>
  <c r="G917" i="43" s="1"/>
  <c r="G918" i="43" s="1"/>
  <c r="G919" i="43" s="1"/>
  <c r="G920" i="43" s="1"/>
  <c r="G921" i="43" s="1"/>
  <c r="G922" i="43" s="1"/>
  <c r="G923" i="43" s="1"/>
  <c r="G924" i="43" s="1"/>
  <c r="G925" i="43" s="1"/>
  <c r="G926" i="43" s="1"/>
  <c r="G927" i="43" s="1"/>
  <c r="G928" i="43" s="1"/>
  <c r="G929" i="43" s="1"/>
  <c r="G930" i="43" s="1"/>
  <c r="G931" i="43" s="1"/>
  <c r="G932" i="43" s="1"/>
  <c r="G933" i="43" s="1"/>
  <c r="G934" i="43" s="1"/>
  <c r="G935" i="43" s="1"/>
  <c r="G936" i="43" s="1"/>
  <c r="G937" i="43" s="1"/>
  <c r="G938" i="43" s="1"/>
  <c r="G939" i="43" s="1"/>
  <c r="G940" i="43" s="1"/>
  <c r="G941" i="43" s="1"/>
  <c r="G942" i="43" s="1"/>
  <c r="G943" i="43" s="1"/>
  <c r="G944" i="43" s="1"/>
  <c r="G945" i="43" s="1"/>
  <c r="G946" i="43" s="1"/>
  <c r="G947" i="43" s="1"/>
  <c r="G948" i="43" s="1"/>
  <c r="G949" i="43" s="1"/>
  <c r="G950" i="43" s="1"/>
  <c r="G951" i="43" s="1"/>
  <c r="G952" i="43" s="1"/>
  <c r="G953" i="43" s="1"/>
  <c r="G954" i="43" s="1"/>
  <c r="G955" i="43" s="1"/>
  <c r="G956" i="43" s="1"/>
  <c r="G957" i="43" s="1"/>
  <c r="G958" i="43" s="1"/>
  <c r="G959" i="43" s="1"/>
  <c r="G960" i="43" s="1"/>
  <c r="G961" i="43" s="1"/>
  <c r="G962" i="43" s="1"/>
  <c r="G963" i="43" s="1"/>
  <c r="G964" i="43" s="1"/>
  <c r="G965" i="43" s="1"/>
  <c r="G966" i="43" s="1"/>
  <c r="G967" i="43" s="1"/>
  <c r="G968" i="43" s="1"/>
  <c r="G969" i="43" s="1"/>
  <c r="G970" i="43" s="1"/>
  <c r="G971" i="43" s="1"/>
  <c r="G972" i="43" s="1"/>
  <c r="G973" i="43" s="1"/>
  <c r="G974" i="43" s="1"/>
  <c r="G975" i="43" s="1"/>
  <c r="G976" i="43" s="1"/>
  <c r="G977" i="43" s="1"/>
  <c r="G978" i="43" s="1"/>
  <c r="G979" i="43" s="1"/>
  <c r="G980" i="43" s="1"/>
  <c r="G981" i="43" s="1"/>
  <c r="G982" i="43" s="1"/>
  <c r="G983" i="43" s="1"/>
  <c r="G984" i="43" s="1"/>
  <c r="G985" i="43" s="1"/>
  <c r="G986" i="43" s="1"/>
  <c r="G987" i="43" s="1"/>
  <c r="G988" i="43" s="1"/>
  <c r="G989" i="43" s="1"/>
  <c r="G990" i="43" s="1"/>
  <c r="G991" i="43" s="1"/>
  <c r="G992" i="43" s="1"/>
  <c r="G993" i="43" s="1"/>
  <c r="G994" i="43" s="1"/>
  <c r="G995" i="43" s="1"/>
  <c r="G996" i="43" s="1"/>
  <c r="G997" i="43" s="1"/>
  <c r="G998" i="43" s="1"/>
  <c r="G999" i="43" s="1"/>
  <c r="G1000" i="43" s="1"/>
  <c r="G1001" i="43" s="1"/>
  <c r="G1002" i="43" s="1"/>
  <c r="G1003" i="43" s="1"/>
  <c r="G1004" i="43" s="1"/>
  <c r="G1005" i="43" s="1"/>
  <c r="G1006" i="43" s="1"/>
  <c r="G1007" i="43" s="1"/>
  <c r="G1008" i="43" s="1"/>
  <c r="E49" i="111"/>
  <c r="AH49" i="111" s="1"/>
  <c r="G1009" i="43"/>
  <c r="G1010" i="43" s="1"/>
  <c r="G1011" i="43" s="1"/>
  <c r="G1012" i="43" s="1"/>
  <c r="G1013" i="43" s="1"/>
  <c r="G1014" i="43" s="1"/>
  <c r="G1015" i="43" s="1"/>
  <c r="G1016" i="43" s="1"/>
  <c r="G1017" i="43" s="1"/>
  <c r="G681" i="27"/>
  <c r="G682" i="27" s="1"/>
  <c r="G683" i="27" s="1"/>
  <c r="G684" i="27" s="1"/>
  <c r="G685" i="27" s="1"/>
  <c r="G686" i="27" s="1"/>
  <c r="G710" i="66"/>
  <c r="G711" i="66" s="1"/>
  <c r="G712" i="66" s="1"/>
  <c r="G713" i="66" s="1"/>
  <c r="G714" i="66" s="1"/>
  <c r="G715" i="66" s="1"/>
  <c r="G716" i="66" s="1"/>
  <c r="G717" i="66" s="1"/>
  <c r="G718" i="66" s="1"/>
  <c r="G719" i="66" s="1"/>
  <c r="G720" i="66" s="1"/>
  <c r="G721" i="66" s="1"/>
  <c r="G722" i="66" s="1"/>
  <c r="G723" i="66" s="1"/>
  <c r="G724" i="66" s="1"/>
  <c r="G725" i="66" s="1"/>
  <c r="G726" i="66" s="1"/>
  <c r="G727" i="66" s="1"/>
  <c r="G728" i="66" s="1"/>
  <c r="G729" i="66" s="1"/>
  <c r="G730" i="66" s="1"/>
  <c r="G731" i="66" s="1"/>
  <c r="G732" i="66" s="1"/>
  <c r="G733" i="66" s="1"/>
  <c r="G734" i="66" s="1"/>
  <c r="G735" i="66" s="1"/>
  <c r="G736" i="66" s="1"/>
  <c r="G737" i="66" s="1"/>
  <c r="G738" i="66" s="1"/>
  <c r="G739" i="66" s="1"/>
  <c r="G740" i="66" s="1"/>
  <c r="G741" i="66" s="1"/>
  <c r="G742" i="66" s="1"/>
  <c r="G743" i="66" s="1"/>
  <c r="G744" i="66" s="1"/>
  <c r="G745" i="66" s="1"/>
  <c r="G746" i="66" s="1"/>
  <c r="G747" i="66" s="1"/>
  <c r="G748" i="66" s="1"/>
  <c r="G749" i="66" s="1"/>
  <c r="G750" i="66" s="1"/>
  <c r="G751" i="66" s="1"/>
  <c r="G752" i="66" s="1"/>
  <c r="G753" i="66" s="1"/>
  <c r="G754" i="66" s="1"/>
  <c r="G755" i="66" s="1"/>
  <c r="G756" i="66" s="1"/>
  <c r="G757" i="66" s="1"/>
  <c r="G758" i="66" s="1"/>
  <c r="G759" i="66" s="1"/>
  <c r="G760" i="66" s="1"/>
  <c r="G761" i="66" s="1"/>
  <c r="G762" i="66" s="1"/>
  <c r="G763" i="66" s="1"/>
  <c r="G764" i="66" s="1"/>
  <c r="G765" i="66" s="1"/>
  <c r="G766" i="66" s="1"/>
  <c r="G767" i="66" s="1"/>
  <c r="G768" i="66" s="1"/>
  <c r="G769" i="66" s="1"/>
  <c r="G770" i="66" s="1"/>
  <c r="G771" i="66" s="1"/>
  <c r="G772" i="66" s="1"/>
  <c r="G773" i="66" s="1"/>
  <c r="G774" i="66" s="1"/>
  <c r="G775" i="66" s="1"/>
  <c r="G776" i="66" s="1"/>
  <c r="G777" i="66" s="1"/>
  <c r="G778" i="66" s="1"/>
  <c r="G779" i="66" s="1"/>
  <c r="G780" i="66" s="1"/>
  <c r="G781" i="66" s="1"/>
  <c r="G782" i="66" s="1"/>
  <c r="G783" i="66" s="1"/>
  <c r="G784" i="66" s="1"/>
  <c r="G785" i="66" s="1"/>
  <c r="G786" i="66" s="1"/>
  <c r="G787" i="66" s="1"/>
  <c r="G788" i="66" s="1"/>
  <c r="G789" i="66" s="1"/>
  <c r="G790" i="66" s="1"/>
  <c r="G791" i="66" s="1"/>
  <c r="G792" i="66" s="1"/>
  <c r="G793" i="66" s="1"/>
  <c r="G794" i="66" s="1"/>
  <c r="G795" i="66" s="1"/>
  <c r="G796" i="66" s="1"/>
  <c r="G797" i="66" s="1"/>
  <c r="G798" i="66" s="1"/>
  <c r="G799" i="66" s="1"/>
  <c r="G800" i="66" s="1"/>
  <c r="G801" i="66" s="1"/>
  <c r="G802" i="66" s="1"/>
  <c r="G803" i="66" s="1"/>
  <c r="G804" i="66" s="1"/>
  <c r="G805" i="66" s="1"/>
  <c r="G806" i="66" s="1"/>
  <c r="G807" i="66" s="1"/>
  <c r="G808" i="66" s="1"/>
  <c r="G809" i="66" s="1"/>
  <c r="G810" i="66" s="1"/>
  <c r="G811" i="66" s="1"/>
  <c r="G812" i="66" s="1"/>
  <c r="G813" i="66" s="1"/>
  <c r="G814" i="66" s="1"/>
  <c r="G815" i="66" s="1"/>
  <c r="G816" i="66" s="1"/>
  <c r="G817" i="66" s="1"/>
  <c r="G818" i="66" s="1"/>
  <c r="G819" i="66" s="1"/>
  <c r="G820" i="66" s="1"/>
  <c r="G821" i="66" s="1"/>
  <c r="G822" i="66" s="1"/>
  <c r="G823" i="66" s="1"/>
  <c r="G824" i="66" s="1"/>
  <c r="G825" i="66" s="1"/>
  <c r="G826" i="66" s="1"/>
  <c r="G827" i="66" s="1"/>
  <c r="G828" i="66" s="1"/>
  <c r="G829" i="66" s="1"/>
  <c r="G830" i="66" s="1"/>
  <c r="G831" i="66" s="1"/>
  <c r="G832" i="66" s="1"/>
  <c r="G833" i="66" s="1"/>
  <c r="G834" i="66" s="1"/>
  <c r="G835" i="66" s="1"/>
  <c r="G836" i="66" s="1"/>
  <c r="G837" i="66" s="1"/>
  <c r="G838" i="66" s="1"/>
  <c r="G839" i="66" s="1"/>
  <c r="G840" i="66" s="1"/>
  <c r="G841" i="66" s="1"/>
  <c r="G842" i="66" s="1"/>
  <c r="G843" i="66" s="1"/>
  <c r="G844" i="66" s="1"/>
  <c r="G845" i="66" s="1"/>
  <c r="G846" i="66" s="1"/>
  <c r="G847" i="66" s="1"/>
  <c r="G848" i="66" s="1"/>
  <c r="G849" i="66" s="1"/>
  <c r="G850" i="66" s="1"/>
  <c r="G851" i="66" s="1"/>
  <c r="G852" i="66" s="1"/>
  <c r="G853" i="66" s="1"/>
  <c r="G854" i="66" s="1"/>
  <c r="G855" i="66" s="1"/>
  <c r="G856" i="66" s="1"/>
  <c r="G857" i="66" s="1"/>
  <c r="G858" i="66" s="1"/>
  <c r="G859" i="66" s="1"/>
  <c r="G860" i="66" s="1"/>
  <c r="G861" i="66" s="1"/>
  <c r="G862" i="66" s="1"/>
  <c r="G863" i="66" s="1"/>
  <c r="G864" i="66" s="1"/>
  <c r="G865" i="66" s="1"/>
  <c r="G866" i="66" s="1"/>
  <c r="G867" i="66" s="1"/>
  <c r="G868" i="66" s="1"/>
  <c r="G869" i="66" s="1"/>
  <c r="G870" i="66" s="1"/>
  <c r="G871" i="66" s="1"/>
  <c r="G872" i="66" s="1"/>
  <c r="G873" i="66" s="1"/>
  <c r="G874" i="66" s="1"/>
  <c r="G875" i="66" s="1"/>
  <c r="G876" i="66" s="1"/>
  <c r="G877" i="66" s="1"/>
  <c r="G878" i="66" s="1"/>
  <c r="G879" i="66" s="1"/>
  <c r="G880" i="66" s="1"/>
  <c r="G881" i="66" s="1"/>
  <c r="G882" i="66" s="1"/>
  <c r="G883" i="66" s="1"/>
  <c r="G884" i="66" s="1"/>
  <c r="G885" i="66" s="1"/>
  <c r="G886" i="66" s="1"/>
  <c r="G887" i="66" s="1"/>
  <c r="G888" i="66" s="1"/>
  <c r="G889" i="66" s="1"/>
  <c r="G890" i="66" s="1"/>
  <c r="G891" i="66" s="1"/>
  <c r="G892" i="66" s="1"/>
  <c r="G893" i="66" s="1"/>
  <c r="G894" i="66" s="1"/>
  <c r="G895" i="66" s="1"/>
  <c r="G896" i="66" s="1"/>
  <c r="G897" i="66" s="1"/>
  <c r="G898" i="66" s="1"/>
  <c r="G899" i="66" s="1"/>
  <c r="G900" i="66" s="1"/>
  <c r="G901" i="66" s="1"/>
  <c r="G902" i="66" s="1"/>
  <c r="G903" i="66" s="1"/>
  <c r="G904" i="66" s="1"/>
  <c r="G905" i="66" s="1"/>
  <c r="G906" i="66" s="1"/>
  <c r="G907" i="66" s="1"/>
  <c r="G908" i="66" s="1"/>
  <c r="G909" i="66" s="1"/>
  <c r="G910" i="66" s="1"/>
  <c r="G911" i="66" s="1"/>
  <c r="G912" i="66" s="1"/>
  <c r="G913" i="66" s="1"/>
  <c r="G914" i="66" s="1"/>
  <c r="G915" i="66" s="1"/>
  <c r="G916" i="66" s="1"/>
  <c r="G917" i="66" s="1"/>
  <c r="G918" i="66" s="1"/>
  <c r="G919" i="66" s="1"/>
  <c r="G920" i="66" s="1"/>
  <c r="G921" i="66" s="1"/>
  <c r="G922" i="66" s="1"/>
  <c r="G923" i="66" s="1"/>
  <c r="G924" i="66" s="1"/>
  <c r="G925" i="66" s="1"/>
  <c r="G926" i="66" s="1"/>
  <c r="G927" i="66" s="1"/>
  <c r="G928" i="66" s="1"/>
  <c r="G929" i="66" s="1"/>
  <c r="G930" i="66" s="1"/>
  <c r="G931" i="66" s="1"/>
  <c r="G932" i="66" s="1"/>
  <c r="G933" i="66" s="1"/>
  <c r="G934" i="66" s="1"/>
  <c r="G935" i="66" s="1"/>
  <c r="G936" i="66" s="1"/>
  <c r="G937" i="66" s="1"/>
  <c r="G938" i="66" s="1"/>
  <c r="G939" i="66" s="1"/>
  <c r="G940" i="66" s="1"/>
  <c r="G941" i="66" s="1"/>
  <c r="G942" i="66" s="1"/>
  <c r="G943" i="66" s="1"/>
  <c r="G944" i="66" s="1"/>
  <c r="G945" i="66" s="1"/>
  <c r="G946" i="66" s="1"/>
  <c r="G947" i="66" s="1"/>
  <c r="G948" i="66" s="1"/>
  <c r="G949" i="66" s="1"/>
  <c r="G950" i="66" s="1"/>
  <c r="G951" i="66" s="1"/>
  <c r="G952" i="66" s="1"/>
  <c r="G953" i="66" s="1"/>
  <c r="G954" i="66" s="1"/>
  <c r="G955" i="66" s="1"/>
  <c r="G956" i="66" s="1"/>
  <c r="G957" i="66" s="1"/>
  <c r="G958" i="66" s="1"/>
  <c r="G959" i="66" s="1"/>
  <c r="G960" i="66" s="1"/>
  <c r="G961" i="66" s="1"/>
  <c r="G962" i="66" s="1"/>
  <c r="G963" i="66" s="1"/>
  <c r="G964" i="66" s="1"/>
  <c r="G965" i="66" s="1"/>
  <c r="G966" i="66" s="1"/>
  <c r="G967" i="66" s="1"/>
  <c r="G968" i="66" s="1"/>
  <c r="G969" i="66" s="1"/>
  <c r="G970" i="66" s="1"/>
  <c r="G971" i="66" s="1"/>
  <c r="G972" i="66" s="1"/>
  <c r="G973" i="66" s="1"/>
  <c r="G974" i="66" s="1"/>
  <c r="G975" i="66" s="1"/>
  <c r="G976" i="66" s="1"/>
  <c r="G977" i="66" s="1"/>
  <c r="G978" i="66" s="1"/>
  <c r="G979" i="66" s="1"/>
  <c r="G980" i="66" s="1"/>
  <c r="G981" i="66" s="1"/>
  <c r="G982" i="66" s="1"/>
  <c r="G983" i="66" s="1"/>
  <c r="G984" i="66" s="1"/>
  <c r="G985" i="66" s="1"/>
  <c r="G986" i="66" s="1"/>
  <c r="G987" i="66" s="1"/>
  <c r="G988" i="66" s="1"/>
  <c r="G989" i="66" s="1"/>
  <c r="G990" i="66" s="1"/>
  <c r="G991" i="66" s="1"/>
  <c r="G992" i="66" s="1"/>
  <c r="G993" i="66" s="1"/>
  <c r="G994" i="66" s="1"/>
  <c r="G995" i="66" s="1"/>
  <c r="G996" i="66" s="1"/>
  <c r="G997" i="66" s="1"/>
  <c r="G998" i="66" s="1"/>
  <c r="G999" i="66" s="1"/>
  <c r="G1000" i="66" s="1"/>
  <c r="G1001" i="66" s="1"/>
  <c r="G1002" i="66" s="1"/>
  <c r="G1003" i="66" s="1"/>
  <c r="G781" i="19"/>
  <c r="G782" i="19" s="1"/>
  <c r="G783" i="19" s="1"/>
  <c r="G784" i="19" s="1"/>
  <c r="G785" i="19" s="1"/>
  <c r="G786" i="19" s="1"/>
  <c r="G787" i="19" s="1"/>
  <c r="G788" i="19" s="1"/>
  <c r="G789" i="19" s="1"/>
  <c r="G790" i="19" s="1"/>
  <c r="G674" i="44"/>
  <c r="G675" i="44" s="1"/>
  <c r="G676" i="44" s="1"/>
  <c r="G677" i="44" s="1"/>
  <c r="G678" i="44" s="1"/>
  <c r="G679" i="44" s="1"/>
  <c r="G680" i="44" s="1"/>
  <c r="G681" i="44" s="1"/>
  <c r="G682" i="44" s="1"/>
  <c r="G683" i="44" s="1"/>
  <c r="G684" i="44" s="1"/>
  <c r="G685" i="44" s="1"/>
  <c r="G686" i="44" s="1"/>
  <c r="G687" i="44" s="1"/>
  <c r="G688" i="44" s="1"/>
  <c r="G689" i="44" s="1"/>
  <c r="G690" i="44" s="1"/>
  <c r="G691" i="44" s="1"/>
  <c r="G692" i="44" s="1"/>
  <c r="G693" i="44" s="1"/>
  <c r="G700" i="55"/>
  <c r="G701" i="55" s="1"/>
  <c r="G702" i="55" s="1"/>
  <c r="G703" i="55" s="1"/>
  <c r="G704" i="55" s="1"/>
  <c r="G705" i="55" s="1"/>
  <c r="G706" i="55" s="1"/>
  <c r="G707" i="55" s="1"/>
  <c r="G708" i="55" s="1"/>
  <c r="G709" i="55" s="1"/>
  <c r="G710" i="55" s="1"/>
  <c r="G711" i="55" s="1"/>
  <c r="G712" i="55" s="1"/>
  <c r="G713" i="55" s="1"/>
  <c r="G714" i="55" s="1"/>
  <c r="G715" i="55" s="1"/>
  <c r="G627" i="42"/>
  <c r="G628" i="42" s="1"/>
  <c r="G629" i="42" s="1"/>
  <c r="G630" i="42" s="1"/>
  <c r="G631" i="42" s="1"/>
  <c r="G632" i="42" s="1"/>
  <c r="G633" i="42" s="1"/>
  <c r="G634" i="42" s="1"/>
  <c r="G635" i="42" s="1"/>
  <c r="G636" i="42" s="1"/>
  <c r="G637" i="42" s="1"/>
  <c r="G638" i="42" s="1"/>
  <c r="G639" i="42" s="1"/>
  <c r="G640" i="42" s="1"/>
  <c r="G641" i="42" s="1"/>
  <c r="G642" i="42" s="1"/>
  <c r="G643" i="42" s="1"/>
  <c r="G644" i="42" s="1"/>
  <c r="G645" i="42" s="1"/>
  <c r="G646" i="42" s="1"/>
  <c r="G647" i="42" s="1"/>
  <c r="G648" i="42" s="1"/>
  <c r="G649" i="42" s="1"/>
  <c r="G650" i="42" s="1"/>
  <c r="G651" i="42" s="1"/>
  <c r="G635" i="37"/>
  <c r="G636" i="37" s="1"/>
  <c r="G637" i="37" s="1"/>
  <c r="G638" i="37" s="1"/>
  <c r="G639" i="37" s="1"/>
  <c r="G640" i="37" s="1"/>
  <c r="G641" i="37" s="1"/>
  <c r="G783" i="41"/>
  <c r="G584" i="25"/>
  <c r="G585" i="25" s="1"/>
  <c r="G590" i="48"/>
  <c r="G591" i="48" s="1"/>
  <c r="G592" i="48" s="1"/>
  <c r="G593" i="48" s="1"/>
  <c r="G594" i="48" s="1"/>
  <c r="G595" i="48" s="1"/>
  <c r="G596" i="48" s="1"/>
  <c r="G597" i="48" s="1"/>
  <c r="G598" i="48" s="1"/>
  <c r="G599" i="48" s="1"/>
  <c r="G600" i="48" s="1"/>
  <c r="G601" i="48" s="1"/>
  <c r="G602" i="48" s="1"/>
  <c r="G603" i="48" s="1"/>
  <c r="G604" i="48" s="1"/>
  <c r="G605" i="48" s="1"/>
  <c r="G606" i="48" s="1"/>
  <c r="G607" i="48" s="1"/>
  <c r="G608" i="48" s="1"/>
  <c r="G609" i="48" s="1"/>
  <c r="G610" i="48" s="1"/>
  <c r="G611" i="48" s="1"/>
  <c r="G612" i="48" s="1"/>
  <c r="G613" i="48" s="1"/>
  <c r="G614" i="48" s="1"/>
  <c r="G615" i="48" s="1"/>
  <c r="G616" i="48" s="1"/>
  <c r="G617" i="48" s="1"/>
  <c r="G618" i="48" s="1"/>
  <c r="G619" i="48" s="1"/>
  <c r="G620" i="48" s="1"/>
  <c r="G621" i="48" s="1"/>
  <c r="G622" i="48" s="1"/>
  <c r="G623" i="48" s="1"/>
  <c r="G624" i="48" s="1"/>
  <c r="G625" i="48" s="1"/>
  <c r="G626" i="48" s="1"/>
  <c r="G627" i="48" s="1"/>
  <c r="G628" i="48" s="1"/>
  <c r="G629" i="48" s="1"/>
  <c r="G630" i="48" s="1"/>
  <c r="G631" i="48" s="1"/>
  <c r="G632" i="48" s="1"/>
  <c r="G633" i="48" s="1"/>
  <c r="G634" i="48" s="1"/>
  <c r="G635" i="48" s="1"/>
  <c r="G636" i="48" s="1"/>
  <c r="G637" i="48" s="1"/>
  <c r="G638" i="48" s="1"/>
  <c r="G639" i="48" s="1"/>
  <c r="G640" i="48" s="1"/>
  <c r="G641" i="48" s="1"/>
  <c r="G642" i="48" s="1"/>
  <c r="G643" i="48" s="1"/>
  <c r="G644" i="48" s="1"/>
  <c r="G645" i="48" s="1"/>
  <c r="G646" i="48" s="1"/>
  <c r="G647" i="48" s="1"/>
  <c r="G648" i="48" s="1"/>
  <c r="G500" i="26"/>
  <c r="G501" i="26" s="1"/>
  <c r="G502" i="26" s="1"/>
  <c r="G503" i="26" s="1"/>
  <c r="G504" i="26" s="1"/>
  <c r="G505" i="26" s="1"/>
  <c r="G506" i="26" s="1"/>
  <c r="G507" i="26" s="1"/>
  <c r="G508" i="26" s="1"/>
  <c r="G509" i="26" s="1"/>
  <c r="G510" i="26" s="1"/>
  <c r="G511" i="26" s="1"/>
  <c r="G512" i="26" s="1"/>
  <c r="G513" i="26" s="1"/>
  <c r="G514" i="26" s="1"/>
  <c r="G515" i="26" s="1"/>
  <c r="G516" i="26" s="1"/>
  <c r="G517" i="26" s="1"/>
  <c r="G518" i="26" s="1"/>
  <c r="G519" i="26" s="1"/>
  <c r="G520" i="26" s="1"/>
  <c r="G521" i="26" s="1"/>
  <c r="G522" i="26" s="1"/>
  <c r="G523" i="26" s="1"/>
  <c r="G524" i="26" s="1"/>
  <c r="G525" i="26" s="1"/>
  <c r="G526" i="26" s="1"/>
  <c r="G527" i="26" s="1"/>
  <c r="G528" i="26" s="1"/>
  <c r="G529" i="26" s="1"/>
  <c r="G530" i="26" s="1"/>
  <c r="G531" i="26" s="1"/>
  <c r="G532" i="26" s="1"/>
  <c r="G533" i="26" s="1"/>
  <c r="G534" i="26" s="1"/>
  <c r="G687" i="27" l="1"/>
  <c r="G688" i="27" s="1"/>
  <c r="G689" i="27" s="1"/>
  <c r="G690" i="27" s="1"/>
  <c r="G691" i="27" s="1"/>
  <c r="G692" i="27" s="1"/>
  <c r="G693" i="27" s="1"/>
  <c r="E50" i="111"/>
  <c r="AH50" i="111" s="1"/>
  <c r="G1004" i="66"/>
  <c r="G1005" i="66" s="1"/>
  <c r="G1006" i="66" s="1"/>
  <c r="G1007" i="66" s="1"/>
  <c r="G1008" i="66" s="1"/>
  <c r="G1009" i="66" s="1"/>
  <c r="G1010" i="66" s="1"/>
  <c r="G1011" i="66" s="1"/>
  <c r="G1012" i="66" s="1"/>
  <c r="G1013" i="66" s="1"/>
  <c r="G1014" i="66" s="1"/>
  <c r="G1015" i="66" s="1"/>
  <c r="G1016" i="66" s="1"/>
  <c r="G682" i="34"/>
  <c r="G683" i="34" s="1"/>
  <c r="G684" i="34" s="1"/>
  <c r="G685" i="34" s="1"/>
  <c r="G686" i="34" s="1"/>
  <c r="G687" i="34" s="1"/>
  <c r="G693" i="34" s="1"/>
  <c r="G694" i="34" s="1"/>
  <c r="G695" i="34" s="1"/>
  <c r="G696" i="34" s="1"/>
  <c r="G697" i="34" s="1"/>
  <c r="G698" i="34" s="1"/>
  <c r="G699" i="34" s="1"/>
  <c r="G700" i="34" s="1"/>
  <c r="G701" i="34" s="1"/>
  <c r="G702" i="34" s="1"/>
  <c r="G703" i="34" s="1"/>
  <c r="G704" i="34" s="1"/>
  <c r="G705" i="34" s="1"/>
  <c r="G706" i="34" s="1"/>
  <c r="G707" i="34" s="1"/>
  <c r="G708" i="34" s="1"/>
  <c r="G709" i="34" s="1"/>
  <c r="G710" i="34" s="1"/>
  <c r="G711" i="34" s="1"/>
  <c r="G712" i="34" s="1"/>
  <c r="G713" i="34" s="1"/>
  <c r="G714" i="34" s="1"/>
  <c r="G715" i="34" s="1"/>
  <c r="G716" i="34" s="1"/>
  <c r="G717" i="34" s="1"/>
  <c r="G718" i="34" s="1"/>
  <c r="G719" i="34" s="1"/>
  <c r="G720" i="34" s="1"/>
  <c r="G721" i="34" s="1"/>
  <c r="G722" i="34" s="1"/>
  <c r="G723" i="34" s="1"/>
  <c r="G724" i="34" s="1"/>
  <c r="G725" i="34" s="1"/>
  <c r="G726" i="34" s="1"/>
  <c r="G727" i="34" s="1"/>
  <c r="G728" i="34" s="1"/>
  <c r="G729" i="34" s="1"/>
  <c r="G730" i="34" s="1"/>
  <c r="G731" i="34" s="1"/>
  <c r="G732" i="34" s="1"/>
  <c r="G733" i="34" s="1"/>
  <c r="G734" i="34" s="1"/>
  <c r="G735" i="34" s="1"/>
  <c r="G736" i="34" s="1"/>
  <c r="G737" i="34" s="1"/>
  <c r="G738" i="34" s="1"/>
  <c r="G739" i="34" s="1"/>
  <c r="G740" i="34" s="1"/>
  <c r="G741" i="34" s="1"/>
  <c r="G742" i="34" s="1"/>
  <c r="G743" i="34" s="1"/>
  <c r="G744" i="34" s="1"/>
  <c r="G745" i="34" s="1"/>
  <c r="G746" i="34" s="1"/>
  <c r="G747" i="34" s="1"/>
  <c r="G748" i="34" s="1"/>
  <c r="G749" i="34" s="1"/>
  <c r="G750" i="34" s="1"/>
  <c r="G751" i="34" s="1"/>
  <c r="G752" i="34" s="1"/>
  <c r="G753" i="34" s="1"/>
  <c r="G754" i="34" s="1"/>
  <c r="G755" i="34" s="1"/>
  <c r="G756" i="34" s="1"/>
  <c r="G757" i="34" s="1"/>
  <c r="G758" i="34" s="1"/>
  <c r="G759" i="34" s="1"/>
  <c r="G760" i="34" s="1"/>
  <c r="G761" i="34" s="1"/>
  <c r="G762" i="34" s="1"/>
  <c r="G763" i="34" s="1"/>
  <c r="G764" i="34" s="1"/>
  <c r="G765" i="34" s="1"/>
  <c r="G766" i="34" s="1"/>
  <c r="G767" i="34" s="1"/>
  <c r="G768" i="34" s="1"/>
  <c r="G769" i="34" s="1"/>
  <c r="G770" i="34" s="1"/>
  <c r="G771" i="34" s="1"/>
  <c r="G772" i="34" s="1"/>
  <c r="G773" i="34" s="1"/>
  <c r="G774" i="34" s="1"/>
  <c r="G775" i="34" s="1"/>
  <c r="G776" i="34" s="1"/>
  <c r="G777" i="34" s="1"/>
  <c r="G778" i="34" s="1"/>
  <c r="G779" i="34" s="1"/>
  <c r="G780" i="34" s="1"/>
  <c r="G781" i="34" s="1"/>
  <c r="G782" i="34" s="1"/>
  <c r="G783" i="34" s="1"/>
  <c r="G784" i="34" s="1"/>
  <c r="G785" i="34" s="1"/>
  <c r="G786" i="34" s="1"/>
  <c r="G787" i="34" s="1"/>
  <c r="G788" i="34" s="1"/>
  <c r="G789" i="34" s="1"/>
  <c r="G790" i="34" s="1"/>
  <c r="G791" i="34" s="1"/>
  <c r="G792" i="34" s="1"/>
  <c r="G793" i="34" s="1"/>
  <c r="G794" i="34" s="1"/>
  <c r="G795" i="34" s="1"/>
  <c r="G796" i="34" s="1"/>
  <c r="G797" i="34" s="1"/>
  <c r="G798" i="34" s="1"/>
  <c r="G799" i="34" s="1"/>
  <c r="G800" i="34" s="1"/>
  <c r="G801" i="34" s="1"/>
  <c r="G802" i="34" s="1"/>
  <c r="G803" i="34" s="1"/>
  <c r="G804" i="34" s="1"/>
  <c r="G805" i="34" s="1"/>
  <c r="G806" i="34" s="1"/>
  <c r="G807" i="34" s="1"/>
  <c r="G808" i="34" s="1"/>
  <c r="G809" i="34" s="1"/>
  <c r="G810" i="34" s="1"/>
  <c r="G811" i="34" s="1"/>
  <c r="G812" i="34" s="1"/>
  <c r="G813" i="34" s="1"/>
  <c r="G814" i="34" s="1"/>
  <c r="G815" i="34" s="1"/>
  <c r="G816" i="34" s="1"/>
  <c r="G817" i="34" s="1"/>
  <c r="G818" i="34" s="1"/>
  <c r="G819" i="34" s="1"/>
  <c r="G820" i="34" s="1"/>
  <c r="G821" i="34" s="1"/>
  <c r="G822" i="34" s="1"/>
  <c r="G823" i="34" s="1"/>
  <c r="G824" i="34" s="1"/>
  <c r="G825" i="34" s="1"/>
  <c r="G826" i="34" s="1"/>
  <c r="G827" i="34" s="1"/>
  <c r="G828" i="34" s="1"/>
  <c r="G829" i="34" s="1"/>
  <c r="G830" i="34" s="1"/>
  <c r="G831" i="34" s="1"/>
  <c r="G832" i="34" s="1"/>
  <c r="G833" i="34" s="1"/>
  <c r="G834" i="34" s="1"/>
  <c r="G835" i="34" s="1"/>
  <c r="G836" i="34" s="1"/>
  <c r="G837" i="34" s="1"/>
  <c r="G838" i="34" s="1"/>
  <c r="G839" i="34" s="1"/>
  <c r="G840" i="34" s="1"/>
  <c r="G841" i="34" s="1"/>
  <c r="G842" i="34" s="1"/>
  <c r="G843" i="34" s="1"/>
  <c r="G844" i="34" s="1"/>
  <c r="G845" i="34" s="1"/>
  <c r="G846" i="34" s="1"/>
  <c r="G847" i="34" s="1"/>
  <c r="G848" i="34" s="1"/>
  <c r="G849" i="34" s="1"/>
  <c r="G850" i="34" s="1"/>
  <c r="G851" i="34" s="1"/>
  <c r="G852" i="34" s="1"/>
  <c r="G853" i="34" s="1"/>
  <c r="G854" i="34" s="1"/>
  <c r="G855" i="34" s="1"/>
  <c r="G856" i="34" s="1"/>
  <c r="G857" i="34" s="1"/>
  <c r="G858" i="34" s="1"/>
  <c r="G859" i="34" s="1"/>
  <c r="G860" i="34" s="1"/>
  <c r="G861" i="34" s="1"/>
  <c r="G862" i="34" s="1"/>
  <c r="G863" i="34" s="1"/>
  <c r="G864" i="34" s="1"/>
  <c r="G865" i="34" s="1"/>
  <c r="G866" i="34" s="1"/>
  <c r="G867" i="34" s="1"/>
  <c r="G868" i="34" s="1"/>
  <c r="G869" i="34" s="1"/>
  <c r="G870" i="34" s="1"/>
  <c r="G871" i="34" s="1"/>
  <c r="G872" i="34" s="1"/>
  <c r="G873" i="34" s="1"/>
  <c r="G874" i="34" s="1"/>
  <c r="G875" i="34" s="1"/>
  <c r="G876" i="34" s="1"/>
  <c r="G877" i="34" s="1"/>
  <c r="G878" i="34" s="1"/>
  <c r="G879" i="34" s="1"/>
  <c r="G880" i="34" s="1"/>
  <c r="G881" i="34" s="1"/>
  <c r="G882" i="34" s="1"/>
  <c r="G883" i="34" s="1"/>
  <c r="G884" i="34" s="1"/>
  <c r="G885" i="34" s="1"/>
  <c r="G886" i="34" s="1"/>
  <c r="G887" i="34" s="1"/>
  <c r="G888" i="34" s="1"/>
  <c r="G889" i="34" s="1"/>
  <c r="G890" i="34" s="1"/>
  <c r="G891" i="34" s="1"/>
  <c r="G892" i="34" s="1"/>
  <c r="G893" i="34" s="1"/>
  <c r="G894" i="34" s="1"/>
  <c r="G895" i="34" s="1"/>
  <c r="G896" i="34" s="1"/>
  <c r="G897" i="34" s="1"/>
  <c r="G898" i="34" s="1"/>
  <c r="G899" i="34" s="1"/>
  <c r="G900" i="34" s="1"/>
  <c r="G901" i="34" s="1"/>
  <c r="G902" i="34" s="1"/>
  <c r="G903" i="34" s="1"/>
  <c r="G904" i="34" s="1"/>
  <c r="G905" i="34" s="1"/>
  <c r="G906" i="34" s="1"/>
  <c r="G907" i="34" s="1"/>
  <c r="G908" i="34" s="1"/>
  <c r="G909" i="34" s="1"/>
  <c r="G910" i="34" s="1"/>
  <c r="G911" i="34" s="1"/>
  <c r="G912" i="34" s="1"/>
  <c r="G913" i="34" s="1"/>
  <c r="G914" i="34" s="1"/>
  <c r="G915" i="34" s="1"/>
  <c r="G916" i="34" s="1"/>
  <c r="G917" i="34" s="1"/>
  <c r="G918" i="34" s="1"/>
  <c r="G919" i="34" s="1"/>
  <c r="G920" i="34" s="1"/>
  <c r="G921" i="34" s="1"/>
  <c r="G922" i="34" s="1"/>
  <c r="G923" i="34" s="1"/>
  <c r="G924" i="34" s="1"/>
  <c r="G925" i="34" s="1"/>
  <c r="G926" i="34" s="1"/>
  <c r="G927" i="34" s="1"/>
  <c r="G928" i="34" s="1"/>
  <c r="G929" i="34" s="1"/>
  <c r="G930" i="34" s="1"/>
  <c r="G931" i="34" s="1"/>
  <c r="G932" i="34" s="1"/>
  <c r="G933" i="34" s="1"/>
  <c r="G934" i="34" s="1"/>
  <c r="G935" i="34" s="1"/>
  <c r="G936" i="34" s="1"/>
  <c r="G937" i="34" s="1"/>
  <c r="G938" i="34" s="1"/>
  <c r="G939" i="34" s="1"/>
  <c r="G940" i="34" s="1"/>
  <c r="G941" i="34" s="1"/>
  <c r="G942" i="34" s="1"/>
  <c r="G943" i="34" s="1"/>
  <c r="G944" i="34" s="1"/>
  <c r="G945" i="34" s="1"/>
  <c r="G946" i="34" s="1"/>
  <c r="G947" i="34" s="1"/>
  <c r="G948" i="34" s="1"/>
  <c r="G949" i="34" s="1"/>
  <c r="G950" i="34" s="1"/>
  <c r="G951" i="34" s="1"/>
  <c r="G952" i="34" s="1"/>
  <c r="G953" i="34" s="1"/>
  <c r="G954" i="34" s="1"/>
  <c r="G955" i="34" s="1"/>
  <c r="G956" i="34" s="1"/>
  <c r="G957" i="34" s="1"/>
  <c r="G958" i="34" s="1"/>
  <c r="G959" i="34" s="1"/>
  <c r="G960" i="34" s="1"/>
  <c r="G961" i="34" s="1"/>
  <c r="G962" i="34" s="1"/>
  <c r="G963" i="34" s="1"/>
  <c r="G964" i="34" s="1"/>
  <c r="G965" i="34" s="1"/>
  <c r="G966" i="34" s="1"/>
  <c r="G967" i="34" s="1"/>
  <c r="G968" i="34" s="1"/>
  <c r="G969" i="34" s="1"/>
  <c r="G970" i="34" s="1"/>
  <c r="G971" i="34" s="1"/>
  <c r="G972" i="34" s="1"/>
  <c r="G973" i="34" s="1"/>
  <c r="G974" i="34" s="1"/>
  <c r="G975" i="34" s="1"/>
  <c r="G976" i="34" s="1"/>
  <c r="G977" i="34" s="1"/>
  <c r="G978" i="34" s="1"/>
  <c r="G979" i="34" s="1"/>
  <c r="G980" i="34" s="1"/>
  <c r="G981" i="34" s="1"/>
  <c r="G982" i="34" s="1"/>
  <c r="G983" i="34" s="1"/>
  <c r="G984" i="34" s="1"/>
  <c r="G985" i="34" s="1"/>
  <c r="G986" i="34" s="1"/>
  <c r="G987" i="34" s="1"/>
  <c r="G988" i="34" s="1"/>
  <c r="G989" i="34" s="1"/>
  <c r="G990" i="34" s="1"/>
  <c r="G991" i="34" s="1"/>
  <c r="G992" i="34" s="1"/>
  <c r="G993" i="34" s="1"/>
  <c r="G994" i="34" s="1"/>
  <c r="G995" i="34" s="1"/>
  <c r="G996" i="34" s="1"/>
  <c r="G997" i="34" s="1"/>
  <c r="G998" i="34" s="1"/>
  <c r="G999" i="34" s="1"/>
  <c r="G1000" i="34" s="1"/>
  <c r="G1001" i="34" s="1"/>
  <c r="G1002" i="34" s="1"/>
  <c r="G1003" i="34" s="1"/>
  <c r="G1004" i="34" s="1"/>
  <c r="G1005" i="34" s="1"/>
  <c r="G1006" i="34" s="1"/>
  <c r="G1007" i="34" s="1"/>
  <c r="G694" i="44"/>
  <c r="G695" i="44" s="1"/>
  <c r="G696" i="44" s="1"/>
  <c r="G697" i="44" s="1"/>
  <c r="G698" i="44" s="1"/>
  <c r="G699" i="44" s="1"/>
  <c r="G700" i="44" s="1"/>
  <c r="G716" i="55"/>
  <c r="G717" i="55" s="1"/>
  <c r="G718" i="55" s="1"/>
  <c r="G719" i="55" s="1"/>
  <c r="G720" i="55" s="1"/>
  <c r="G721" i="55" s="1"/>
  <c r="G722" i="55" s="1"/>
  <c r="G723" i="55" s="1"/>
  <c r="G724" i="55" s="1"/>
  <c r="G725" i="55" s="1"/>
  <c r="G726" i="55" s="1"/>
  <c r="G727" i="55" s="1"/>
  <c r="G728" i="55" s="1"/>
  <c r="G729" i="55" s="1"/>
  <c r="G730" i="55" s="1"/>
  <c r="G731" i="55" s="1"/>
  <c r="G732" i="55" s="1"/>
  <c r="G733" i="55" s="1"/>
  <c r="G734" i="55" s="1"/>
  <c r="G735" i="55" s="1"/>
  <c r="G736" i="55" s="1"/>
  <c r="G737" i="55" s="1"/>
  <c r="G738" i="55" s="1"/>
  <c r="G739" i="55" s="1"/>
  <c r="G740" i="55" s="1"/>
  <c r="G652" i="42"/>
  <c r="G653" i="42" s="1"/>
  <c r="G654" i="42" s="1"/>
  <c r="G655" i="42" s="1"/>
  <c r="G656" i="42" s="1"/>
  <c r="G657" i="42" s="1"/>
  <c r="G658" i="42" s="1"/>
  <c r="G659" i="42" s="1"/>
  <c r="G660" i="42" s="1"/>
  <c r="G661" i="42" s="1"/>
  <c r="G662" i="42" s="1"/>
  <c r="G663" i="42" s="1"/>
  <c r="G664" i="42" s="1"/>
  <c r="G665" i="42" s="1"/>
  <c r="G666" i="42" s="1"/>
  <c r="G667" i="42" s="1"/>
  <c r="G668" i="42" s="1"/>
  <c r="G669" i="42" s="1"/>
  <c r="G670" i="42" s="1"/>
  <c r="G671" i="42" s="1"/>
  <c r="G672" i="42" s="1"/>
  <c r="G673" i="42" s="1"/>
  <c r="G674" i="42" s="1"/>
  <c r="G675" i="42" s="1"/>
  <c r="G676" i="42" s="1"/>
  <c r="G677" i="42" s="1"/>
  <c r="G678" i="42" s="1"/>
  <c r="G679" i="42" s="1"/>
  <c r="G680" i="42" s="1"/>
  <c r="G681" i="42" s="1"/>
  <c r="G682" i="42" s="1"/>
  <c r="G683" i="42" s="1"/>
  <c r="G684" i="42" s="1"/>
  <c r="G685" i="42" s="1"/>
  <c r="G642" i="37"/>
  <c r="G643" i="37" s="1"/>
  <c r="G644" i="37" s="1"/>
  <c r="G645" i="37" s="1"/>
  <c r="G646" i="37" s="1"/>
  <c r="G647" i="37" s="1"/>
  <c r="G648" i="37" s="1"/>
  <c r="G649" i="37" s="1"/>
  <c r="G650" i="37" s="1"/>
  <c r="G651" i="37" s="1"/>
  <c r="G652" i="37" s="1"/>
  <c r="G653" i="37" s="1"/>
  <c r="G654" i="37" s="1"/>
  <c r="G655" i="37" s="1"/>
  <c r="G656" i="37" s="1"/>
  <c r="G657" i="37" s="1"/>
  <c r="G658" i="37" s="1"/>
  <c r="G659" i="37" s="1"/>
  <c r="G660" i="37" s="1"/>
  <c r="G661" i="37" s="1"/>
  <c r="G662" i="37" s="1"/>
  <c r="G663" i="37" s="1"/>
  <c r="G664" i="37" s="1"/>
  <c r="G665" i="37" s="1"/>
  <c r="G666" i="37" s="1"/>
  <c r="G667" i="37" s="1"/>
  <c r="G668" i="37" s="1"/>
  <c r="G669" i="37" s="1"/>
  <c r="G784" i="41"/>
  <c r="G785" i="41" s="1"/>
  <c r="G786" i="41" s="1"/>
  <c r="G787" i="41" s="1"/>
  <c r="G788" i="41" s="1"/>
  <c r="G789" i="41" s="1"/>
  <c r="G790" i="41" s="1"/>
  <c r="G791" i="41" s="1"/>
  <c r="G792" i="41" s="1"/>
  <c r="G793" i="41" s="1"/>
  <c r="G794" i="41" s="1"/>
  <c r="G795" i="41" s="1"/>
  <c r="G796" i="41" s="1"/>
  <c r="G797" i="41" s="1"/>
  <c r="G798" i="41" s="1"/>
  <c r="G799" i="41" s="1"/>
  <c r="G800" i="41" s="1"/>
  <c r="G801" i="41" s="1"/>
  <c r="G802" i="41" s="1"/>
  <c r="G803" i="41" s="1"/>
  <c r="G804" i="41" s="1"/>
  <c r="G805" i="41" s="1"/>
  <c r="G649" i="48"/>
  <c r="G650" i="48" s="1"/>
  <c r="G651" i="48" s="1"/>
  <c r="G652" i="48" s="1"/>
  <c r="G653" i="48" s="1"/>
  <c r="G654" i="48" s="1"/>
  <c r="G655" i="48" s="1"/>
  <c r="G586" i="25"/>
  <c r="G587" i="25" s="1"/>
  <c r="G588" i="25" s="1"/>
  <c r="G589" i="25" s="1"/>
  <c r="G590" i="25" s="1"/>
  <c r="G591" i="25" s="1"/>
  <c r="G592" i="25" s="1"/>
  <c r="G593" i="25" s="1"/>
  <c r="G594" i="25" s="1"/>
  <c r="G595" i="25" s="1"/>
  <c r="G596" i="25" s="1"/>
  <c r="G597" i="25" s="1"/>
  <c r="G598" i="25" s="1"/>
  <c r="G599" i="25" s="1"/>
  <c r="G600" i="25" s="1"/>
  <c r="G601" i="25" s="1"/>
  <c r="G602" i="25" s="1"/>
  <c r="G603" i="25" s="1"/>
  <c r="G604" i="25" s="1"/>
  <c r="G605" i="25" s="1"/>
  <c r="G606" i="25" s="1"/>
  <c r="G607" i="25" s="1"/>
  <c r="G608" i="25" s="1"/>
  <c r="G609" i="25" s="1"/>
  <c r="G610" i="25" s="1"/>
  <c r="G611" i="25" s="1"/>
  <c r="G612" i="25" s="1"/>
  <c r="G613" i="25" s="1"/>
  <c r="G614" i="25" s="1"/>
  <c r="G535" i="26"/>
  <c r="G694" i="27" l="1"/>
  <c r="G695" i="27" s="1"/>
  <c r="G696" i="27" s="1"/>
  <c r="G697" i="27" s="1"/>
  <c r="G698" i="27" s="1"/>
  <c r="G699" i="27" s="1"/>
  <c r="G700" i="27" s="1"/>
  <c r="G701" i="27" s="1"/>
  <c r="G686" i="42"/>
  <c r="G687" i="42" s="1"/>
  <c r="G688" i="42" s="1"/>
  <c r="G689" i="42" s="1"/>
  <c r="G690" i="42" s="1"/>
  <c r="G691" i="42" s="1"/>
  <c r="G697" i="42" s="1"/>
  <c r="G698" i="42" s="1"/>
  <c r="G699" i="42" s="1"/>
  <c r="G700" i="42" s="1"/>
  <c r="G701" i="42" s="1"/>
  <c r="G702" i="42" s="1"/>
  <c r="G703" i="42" s="1"/>
  <c r="G704" i="42" s="1"/>
  <c r="G705" i="42" s="1"/>
  <c r="G706" i="42" s="1"/>
  <c r="G707" i="42" s="1"/>
  <c r="G708" i="42" s="1"/>
  <c r="G709" i="42" s="1"/>
  <c r="G710" i="42" s="1"/>
  <c r="G711" i="42" s="1"/>
  <c r="G712" i="42" s="1"/>
  <c r="G713" i="42" s="1"/>
  <c r="G714" i="42" s="1"/>
  <c r="G715" i="42" s="1"/>
  <c r="G716" i="42" s="1"/>
  <c r="G717" i="42" s="1"/>
  <c r="G718" i="42" s="1"/>
  <c r="G719" i="42" s="1"/>
  <c r="G720" i="42" s="1"/>
  <c r="G721" i="42" s="1"/>
  <c r="G722" i="42" s="1"/>
  <c r="G723" i="42" s="1"/>
  <c r="G724" i="42" s="1"/>
  <c r="G725" i="42" s="1"/>
  <c r="G726" i="42" s="1"/>
  <c r="G727" i="42" s="1"/>
  <c r="G728" i="42" s="1"/>
  <c r="G729" i="42" s="1"/>
  <c r="G730" i="42" s="1"/>
  <c r="G731" i="42" s="1"/>
  <c r="G732" i="42" s="1"/>
  <c r="G733" i="42" s="1"/>
  <c r="G734" i="42" s="1"/>
  <c r="G735" i="42" s="1"/>
  <c r="G736" i="42" s="1"/>
  <c r="G737" i="42" s="1"/>
  <c r="G738" i="42" s="1"/>
  <c r="G739" i="42" s="1"/>
  <c r="G740" i="42" s="1"/>
  <c r="G741" i="42" s="1"/>
  <c r="G742" i="42" s="1"/>
  <c r="G743" i="42" s="1"/>
  <c r="G744" i="42" s="1"/>
  <c r="G745" i="42" s="1"/>
  <c r="G746" i="42" s="1"/>
  <c r="G747" i="42" s="1"/>
  <c r="G748" i="42" s="1"/>
  <c r="G749" i="42" s="1"/>
  <c r="G750" i="42" s="1"/>
  <c r="G751" i="42" s="1"/>
  <c r="G752" i="42" s="1"/>
  <c r="G753" i="42" s="1"/>
  <c r="G754" i="42" s="1"/>
  <c r="G755" i="42" s="1"/>
  <c r="G756" i="42" s="1"/>
  <c r="G757" i="42" s="1"/>
  <c r="G758" i="42" s="1"/>
  <c r="G759" i="42" s="1"/>
  <c r="G760" i="42" s="1"/>
  <c r="G761" i="42" s="1"/>
  <c r="G762" i="42" s="1"/>
  <c r="G763" i="42" s="1"/>
  <c r="G764" i="42" s="1"/>
  <c r="G765" i="42" s="1"/>
  <c r="G766" i="42" s="1"/>
  <c r="G767" i="42" s="1"/>
  <c r="G768" i="42" s="1"/>
  <c r="G769" i="42" s="1"/>
  <c r="G770" i="42" s="1"/>
  <c r="G771" i="42" s="1"/>
  <c r="G772" i="42" s="1"/>
  <c r="G773" i="42" s="1"/>
  <c r="G774" i="42" s="1"/>
  <c r="G775" i="42" s="1"/>
  <c r="G776" i="42" s="1"/>
  <c r="G777" i="42" s="1"/>
  <c r="G778" i="42" s="1"/>
  <c r="G779" i="42" s="1"/>
  <c r="G780" i="42" s="1"/>
  <c r="G781" i="42" s="1"/>
  <c r="G782" i="42" s="1"/>
  <c r="G783" i="42" s="1"/>
  <c r="G784" i="42" s="1"/>
  <c r="G785" i="42" s="1"/>
  <c r="G786" i="42" s="1"/>
  <c r="G787" i="42" s="1"/>
  <c r="G788" i="42" s="1"/>
  <c r="G789" i="42" s="1"/>
  <c r="G790" i="42" s="1"/>
  <c r="G791" i="42" s="1"/>
  <c r="G792" i="42" s="1"/>
  <c r="G793" i="42" s="1"/>
  <c r="G794" i="42" s="1"/>
  <c r="G795" i="42" s="1"/>
  <c r="G796" i="42" s="1"/>
  <c r="G797" i="42" s="1"/>
  <c r="G798" i="42" s="1"/>
  <c r="G799" i="42" s="1"/>
  <c r="G800" i="42" s="1"/>
  <c r="G801" i="42" s="1"/>
  <c r="G802" i="42" s="1"/>
  <c r="G803" i="42" s="1"/>
  <c r="G804" i="42" s="1"/>
  <c r="G805" i="42" s="1"/>
  <c r="G806" i="42" s="1"/>
  <c r="G807" i="42" s="1"/>
  <c r="G808" i="42" s="1"/>
  <c r="G809" i="42" s="1"/>
  <c r="G810" i="42" s="1"/>
  <c r="G811" i="42" s="1"/>
  <c r="G812" i="42" s="1"/>
  <c r="G813" i="42" s="1"/>
  <c r="G814" i="42" s="1"/>
  <c r="G815" i="42" s="1"/>
  <c r="G816" i="42" s="1"/>
  <c r="G817" i="42" s="1"/>
  <c r="G818" i="42" s="1"/>
  <c r="G819" i="42" s="1"/>
  <c r="G820" i="42" s="1"/>
  <c r="G821" i="42" s="1"/>
  <c r="G822" i="42" s="1"/>
  <c r="G823" i="42" s="1"/>
  <c r="G824" i="42" s="1"/>
  <c r="G825" i="42" s="1"/>
  <c r="G826" i="42" s="1"/>
  <c r="G827" i="42" s="1"/>
  <c r="G828" i="42" s="1"/>
  <c r="G829" i="42" s="1"/>
  <c r="G830" i="42" s="1"/>
  <c r="G831" i="42" s="1"/>
  <c r="G832" i="42" s="1"/>
  <c r="G833" i="42" s="1"/>
  <c r="G834" i="42" s="1"/>
  <c r="G835" i="42" s="1"/>
  <c r="G836" i="42" s="1"/>
  <c r="G837" i="42" s="1"/>
  <c r="G838" i="42" s="1"/>
  <c r="G839" i="42" s="1"/>
  <c r="G840" i="42" s="1"/>
  <c r="G841" i="42" s="1"/>
  <c r="G842" i="42" s="1"/>
  <c r="G843" i="42" s="1"/>
  <c r="G844" i="42" s="1"/>
  <c r="G845" i="42" s="1"/>
  <c r="G846" i="42" s="1"/>
  <c r="G847" i="42" s="1"/>
  <c r="G848" i="42" s="1"/>
  <c r="G849" i="42" s="1"/>
  <c r="G850" i="42" s="1"/>
  <c r="G851" i="42" s="1"/>
  <c r="G852" i="42" s="1"/>
  <c r="G853" i="42" s="1"/>
  <c r="G854" i="42" s="1"/>
  <c r="G855" i="42" s="1"/>
  <c r="G856" i="42" s="1"/>
  <c r="G857" i="42" s="1"/>
  <c r="G858" i="42" s="1"/>
  <c r="G859" i="42" s="1"/>
  <c r="G860" i="42" s="1"/>
  <c r="G861" i="42" s="1"/>
  <c r="G862" i="42" s="1"/>
  <c r="G863" i="42" s="1"/>
  <c r="G864" i="42" s="1"/>
  <c r="G865" i="42" s="1"/>
  <c r="G866" i="42" s="1"/>
  <c r="G867" i="42" s="1"/>
  <c r="G868" i="42" s="1"/>
  <c r="G869" i="42" s="1"/>
  <c r="G870" i="42" s="1"/>
  <c r="G871" i="42" s="1"/>
  <c r="G872" i="42" s="1"/>
  <c r="G873" i="42" s="1"/>
  <c r="G874" i="42" s="1"/>
  <c r="G875" i="42" s="1"/>
  <c r="G876" i="42" s="1"/>
  <c r="G877" i="42" s="1"/>
  <c r="G878" i="42" s="1"/>
  <c r="G879" i="42" s="1"/>
  <c r="G880" i="42" s="1"/>
  <c r="G881" i="42" s="1"/>
  <c r="G882" i="42" s="1"/>
  <c r="G883" i="42" s="1"/>
  <c r="G884" i="42" s="1"/>
  <c r="G885" i="42" s="1"/>
  <c r="G886" i="42" s="1"/>
  <c r="G887" i="42" s="1"/>
  <c r="G888" i="42" s="1"/>
  <c r="G889" i="42" s="1"/>
  <c r="G890" i="42" s="1"/>
  <c r="G891" i="42" s="1"/>
  <c r="G892" i="42" s="1"/>
  <c r="G893" i="42" s="1"/>
  <c r="G894" i="42" s="1"/>
  <c r="G895" i="42" s="1"/>
  <c r="G896" i="42" s="1"/>
  <c r="G897" i="42" s="1"/>
  <c r="G898" i="42" s="1"/>
  <c r="G899" i="42" s="1"/>
  <c r="G900" i="42" s="1"/>
  <c r="G901" i="42" s="1"/>
  <c r="G902" i="42" s="1"/>
  <c r="G903" i="42" s="1"/>
  <c r="G904" i="42" s="1"/>
  <c r="G905" i="42" s="1"/>
  <c r="G906" i="42" s="1"/>
  <c r="G907" i="42" s="1"/>
  <c r="G908" i="42" s="1"/>
  <c r="G909" i="42" s="1"/>
  <c r="G910" i="42" s="1"/>
  <c r="G911" i="42" s="1"/>
  <c r="G912" i="42" s="1"/>
  <c r="G913" i="42" s="1"/>
  <c r="G914" i="42" s="1"/>
  <c r="G915" i="42" s="1"/>
  <c r="G916" i="42" s="1"/>
  <c r="G917" i="42" s="1"/>
  <c r="G918" i="42" s="1"/>
  <c r="G919" i="42" s="1"/>
  <c r="G920" i="42" s="1"/>
  <c r="G921" i="42" s="1"/>
  <c r="G922" i="42" s="1"/>
  <c r="G923" i="42" s="1"/>
  <c r="G924" i="42" s="1"/>
  <c r="G925" i="42" s="1"/>
  <c r="G926" i="42" s="1"/>
  <c r="G927" i="42" s="1"/>
  <c r="G928" i="42" s="1"/>
  <c r="G929" i="42" s="1"/>
  <c r="G930" i="42" s="1"/>
  <c r="G931" i="42" s="1"/>
  <c r="G932" i="42" s="1"/>
  <c r="G933" i="42" s="1"/>
  <c r="G934" i="42" s="1"/>
  <c r="G935" i="42" s="1"/>
  <c r="G936" i="42" s="1"/>
  <c r="G937" i="42" s="1"/>
  <c r="G938" i="42" s="1"/>
  <c r="G939" i="42" s="1"/>
  <c r="G940" i="42" s="1"/>
  <c r="G941" i="42" s="1"/>
  <c r="G942" i="42" s="1"/>
  <c r="G943" i="42" s="1"/>
  <c r="G944" i="42" s="1"/>
  <c r="G945" i="42" s="1"/>
  <c r="G946" i="42" s="1"/>
  <c r="G947" i="42" s="1"/>
  <c r="G948" i="42" s="1"/>
  <c r="G949" i="42" s="1"/>
  <c r="G950" i="42" s="1"/>
  <c r="G951" i="42" s="1"/>
  <c r="G952" i="42" s="1"/>
  <c r="G953" i="42" s="1"/>
  <c r="G954" i="42" s="1"/>
  <c r="G955" i="42" s="1"/>
  <c r="G956" i="42" s="1"/>
  <c r="G957" i="42" s="1"/>
  <c r="G958" i="42" s="1"/>
  <c r="G959" i="42" s="1"/>
  <c r="G960" i="42" s="1"/>
  <c r="G961" i="42" s="1"/>
  <c r="G962" i="42" s="1"/>
  <c r="G963" i="42" s="1"/>
  <c r="G964" i="42" s="1"/>
  <c r="G965" i="42" s="1"/>
  <c r="G966" i="42" s="1"/>
  <c r="G967" i="42" s="1"/>
  <c r="G968" i="42" s="1"/>
  <c r="G969" i="42" s="1"/>
  <c r="G970" i="42" s="1"/>
  <c r="G971" i="42" s="1"/>
  <c r="G972" i="42" s="1"/>
  <c r="G973" i="42" s="1"/>
  <c r="G974" i="42" s="1"/>
  <c r="G975" i="42" s="1"/>
  <c r="G976" i="42" s="1"/>
  <c r="G977" i="42" s="1"/>
  <c r="G978" i="42" s="1"/>
  <c r="G979" i="42" s="1"/>
  <c r="G980" i="42" s="1"/>
  <c r="G981" i="42" s="1"/>
  <c r="G982" i="42" s="1"/>
  <c r="G983" i="42" s="1"/>
  <c r="G984" i="42" s="1"/>
  <c r="G985" i="42" s="1"/>
  <c r="G986" i="42" s="1"/>
  <c r="G987" i="42" s="1"/>
  <c r="G988" i="42" s="1"/>
  <c r="G989" i="42" s="1"/>
  <c r="G990" i="42" s="1"/>
  <c r="G991" i="42" s="1"/>
  <c r="G992" i="42" s="1"/>
  <c r="G993" i="42" s="1"/>
  <c r="G994" i="42" s="1"/>
  <c r="G995" i="42" s="1"/>
  <c r="G996" i="42" s="1"/>
  <c r="G997" i="42" s="1"/>
  <c r="G998" i="42" s="1"/>
  <c r="G999" i="42" s="1"/>
  <c r="G1000" i="42" s="1"/>
  <c r="G1001" i="42" s="1"/>
  <c r="G1002" i="42" s="1"/>
  <c r="G1003" i="42" s="1"/>
  <c r="G1004" i="42" s="1"/>
  <c r="E48" i="111"/>
  <c r="G1005" i="42"/>
  <c r="G1006" i="42" s="1"/>
  <c r="G1007" i="42" s="1"/>
  <c r="G1008" i="42" s="1"/>
  <c r="G1009" i="42" s="1"/>
  <c r="G1010" i="42" s="1"/>
  <c r="E32" i="111"/>
  <c r="AH32" i="111" s="1"/>
  <c r="G1008" i="34"/>
  <c r="G1009" i="34" s="1"/>
  <c r="G1010" i="34" s="1"/>
  <c r="G1011" i="34" s="1"/>
  <c r="G1012" i="34" s="1"/>
  <c r="G1013" i="34" s="1"/>
  <c r="G1014" i="34" s="1"/>
  <c r="G1015" i="34" s="1"/>
  <c r="G791" i="19"/>
  <c r="G792" i="19" s="1"/>
  <c r="G793" i="19" s="1"/>
  <c r="G794" i="19" s="1"/>
  <c r="G795" i="19" s="1"/>
  <c r="G796" i="19" s="1"/>
  <c r="G797" i="19" s="1"/>
  <c r="G798" i="19" s="1"/>
  <c r="G799" i="19" s="1"/>
  <c r="G701" i="44"/>
  <c r="G741" i="55"/>
  <c r="G742" i="55" s="1"/>
  <c r="G743" i="55" s="1"/>
  <c r="G744" i="55" s="1"/>
  <c r="G745" i="55" s="1"/>
  <c r="G746" i="55" s="1"/>
  <c r="G747" i="55" s="1"/>
  <c r="G670" i="37"/>
  <c r="G671" i="37" s="1"/>
  <c r="G672" i="37" s="1"/>
  <c r="G673" i="37" s="1"/>
  <c r="G674" i="37" s="1"/>
  <c r="G675" i="37" s="1"/>
  <c r="G676" i="37" s="1"/>
  <c r="G677" i="37" s="1"/>
  <c r="G806" i="41"/>
  <c r="G807" i="41" s="1"/>
  <c r="G808" i="41" s="1"/>
  <c r="G809" i="41" s="1"/>
  <c r="G810" i="41" s="1"/>
  <c r="G811" i="41" s="1"/>
  <c r="G812" i="41" s="1"/>
  <c r="G813" i="41" s="1"/>
  <c r="G615" i="25"/>
  <c r="G616" i="25" s="1"/>
  <c r="G617" i="25" s="1"/>
  <c r="G618" i="25" s="1"/>
  <c r="G619" i="25" s="1"/>
  <c r="G620" i="25" s="1"/>
  <c r="G621" i="25" s="1"/>
  <c r="G622" i="25" s="1"/>
  <c r="G623" i="25" s="1"/>
  <c r="G624" i="25" s="1"/>
  <c r="G656" i="48"/>
  <c r="G657" i="48" s="1"/>
  <c r="G658" i="48" s="1"/>
  <c r="G659" i="48" s="1"/>
  <c r="G660" i="48" s="1"/>
  <c r="G661" i="48" s="1"/>
  <c r="G662" i="48" s="1"/>
  <c r="G663" i="48" s="1"/>
  <c r="G664" i="48" s="1"/>
  <c r="G665" i="48" s="1"/>
  <c r="G666" i="48" s="1"/>
  <c r="G667" i="48" s="1"/>
  <c r="G668" i="48" s="1"/>
  <c r="G669" i="48" s="1"/>
  <c r="G670" i="48" s="1"/>
  <c r="G671" i="48" s="1"/>
  <c r="G672" i="48" s="1"/>
  <c r="G673" i="48" s="1"/>
  <c r="G674" i="48" s="1"/>
  <c r="G675" i="48" s="1"/>
  <c r="G676" i="48" s="1"/>
  <c r="G677" i="48" s="1"/>
  <c r="G678" i="48" s="1"/>
  <c r="G679" i="48" s="1"/>
  <c r="G680" i="48" s="1"/>
  <c r="G681" i="48" s="1"/>
  <c r="G682" i="48" s="1"/>
  <c r="G683" i="48" s="1"/>
  <c r="G684" i="48" s="1"/>
  <c r="G685" i="48" s="1"/>
  <c r="G686" i="48" s="1"/>
  <c r="G687" i="48" s="1"/>
  <c r="G688" i="48" s="1"/>
  <c r="G689" i="48" s="1"/>
  <c r="G536" i="26"/>
  <c r="G537" i="26" s="1"/>
  <c r="G538" i="26" s="1"/>
  <c r="G539" i="26" s="1"/>
  <c r="G540" i="26" s="1"/>
  <c r="G541" i="26" s="1"/>
  <c r="G542" i="26" s="1"/>
  <c r="G543" i="26" s="1"/>
  <c r="G544" i="26" s="1"/>
  <c r="G545" i="26" s="1"/>
  <c r="G546" i="26" s="1"/>
  <c r="G547" i="26" s="1"/>
  <c r="G548" i="26" s="1"/>
  <c r="G549" i="26" s="1"/>
  <c r="G550" i="26" s="1"/>
  <c r="G551" i="26" s="1"/>
  <c r="G552" i="26" s="1"/>
  <c r="G553" i="26" s="1"/>
  <c r="G554" i="26" s="1"/>
  <c r="G555" i="26" s="1"/>
  <c r="G556" i="26" s="1"/>
  <c r="G702" i="27" l="1"/>
  <c r="G709" i="27" s="1"/>
  <c r="G710" i="27" s="1"/>
  <c r="G711" i="27" s="1"/>
  <c r="G712" i="27" s="1"/>
  <c r="G713" i="27" s="1"/>
  <c r="G714" i="27" s="1"/>
  <c r="G715" i="27" s="1"/>
  <c r="G716" i="27" s="1"/>
  <c r="G717" i="27" s="1"/>
  <c r="G718" i="27" s="1"/>
  <c r="G719" i="27" s="1"/>
  <c r="G720" i="27" s="1"/>
  <c r="G721" i="27" s="1"/>
  <c r="G722" i="27" s="1"/>
  <c r="G723" i="27" s="1"/>
  <c r="G724" i="27" s="1"/>
  <c r="G725" i="27" s="1"/>
  <c r="G726" i="27" s="1"/>
  <c r="G727" i="27" s="1"/>
  <c r="G728" i="27" s="1"/>
  <c r="G729" i="27" s="1"/>
  <c r="G730" i="27" s="1"/>
  <c r="G731" i="27" s="1"/>
  <c r="G732" i="27" s="1"/>
  <c r="G733" i="27" s="1"/>
  <c r="G734" i="27" s="1"/>
  <c r="G735" i="27" s="1"/>
  <c r="G736" i="27" s="1"/>
  <c r="G737" i="27" s="1"/>
  <c r="G738" i="27" s="1"/>
  <c r="G739" i="27" s="1"/>
  <c r="G740" i="27" s="1"/>
  <c r="G741" i="27" s="1"/>
  <c r="G742" i="27" s="1"/>
  <c r="G743" i="27" s="1"/>
  <c r="G744" i="27" s="1"/>
  <c r="G745" i="27" s="1"/>
  <c r="G746" i="27" s="1"/>
  <c r="G747" i="27" s="1"/>
  <c r="G748" i="27" s="1"/>
  <c r="G749" i="27" s="1"/>
  <c r="G750" i="27" s="1"/>
  <c r="G751" i="27" s="1"/>
  <c r="G752" i="27" s="1"/>
  <c r="G753" i="27" s="1"/>
  <c r="G754" i="27" s="1"/>
  <c r="G755" i="27" s="1"/>
  <c r="G756" i="27" s="1"/>
  <c r="G757" i="27" s="1"/>
  <c r="G758" i="27" s="1"/>
  <c r="G759" i="27" s="1"/>
  <c r="G760" i="27" s="1"/>
  <c r="G761" i="27" s="1"/>
  <c r="G762" i="27" s="1"/>
  <c r="G763" i="27" s="1"/>
  <c r="G764" i="27" s="1"/>
  <c r="G765" i="27" s="1"/>
  <c r="G766" i="27" s="1"/>
  <c r="G767" i="27" s="1"/>
  <c r="G768" i="27" s="1"/>
  <c r="G769" i="27" s="1"/>
  <c r="G770" i="27" s="1"/>
  <c r="G771" i="27" s="1"/>
  <c r="G772" i="27" s="1"/>
  <c r="G773" i="27" s="1"/>
  <c r="G774" i="27" s="1"/>
  <c r="G775" i="27" s="1"/>
  <c r="G776" i="27" s="1"/>
  <c r="G777" i="27" s="1"/>
  <c r="G778" i="27" s="1"/>
  <c r="G779" i="27" s="1"/>
  <c r="G780" i="27" s="1"/>
  <c r="G781" i="27" s="1"/>
  <c r="G782" i="27" s="1"/>
  <c r="G783" i="27" s="1"/>
  <c r="G784" i="27" s="1"/>
  <c r="G785" i="27" s="1"/>
  <c r="G786" i="27" s="1"/>
  <c r="G787" i="27" s="1"/>
  <c r="G788" i="27" s="1"/>
  <c r="G789" i="27" s="1"/>
  <c r="G790" i="27" s="1"/>
  <c r="G791" i="27" s="1"/>
  <c r="G792" i="27" s="1"/>
  <c r="G793" i="27" s="1"/>
  <c r="G794" i="27" s="1"/>
  <c r="G795" i="27" s="1"/>
  <c r="G796" i="27" s="1"/>
  <c r="G797" i="27" s="1"/>
  <c r="G798" i="27" s="1"/>
  <c r="G799" i="27" s="1"/>
  <c r="G800" i="27" s="1"/>
  <c r="G801" i="27" s="1"/>
  <c r="G802" i="27" s="1"/>
  <c r="G803" i="27" s="1"/>
  <c r="G804" i="27" s="1"/>
  <c r="G805" i="27" s="1"/>
  <c r="G806" i="27" s="1"/>
  <c r="G807" i="27" s="1"/>
  <c r="G808" i="27" s="1"/>
  <c r="G809" i="27" s="1"/>
  <c r="G810" i="27" s="1"/>
  <c r="G811" i="27" s="1"/>
  <c r="G812" i="27" s="1"/>
  <c r="G813" i="27" s="1"/>
  <c r="G814" i="27" s="1"/>
  <c r="G815" i="27" s="1"/>
  <c r="G816" i="27" s="1"/>
  <c r="G817" i="27" s="1"/>
  <c r="G818" i="27" s="1"/>
  <c r="G819" i="27" s="1"/>
  <c r="G820" i="27" s="1"/>
  <c r="G821" i="27" s="1"/>
  <c r="G822" i="27" s="1"/>
  <c r="G823" i="27" s="1"/>
  <c r="G824" i="27" s="1"/>
  <c r="G825" i="27" s="1"/>
  <c r="G826" i="27" s="1"/>
  <c r="G827" i="27" s="1"/>
  <c r="G828" i="27" s="1"/>
  <c r="G829" i="27" s="1"/>
  <c r="G830" i="27" s="1"/>
  <c r="G831" i="27" s="1"/>
  <c r="G832" i="27" s="1"/>
  <c r="G833" i="27" s="1"/>
  <c r="G834" i="27" s="1"/>
  <c r="G835" i="27" s="1"/>
  <c r="G836" i="27" s="1"/>
  <c r="G837" i="27" s="1"/>
  <c r="G838" i="27" s="1"/>
  <c r="G839" i="27" s="1"/>
  <c r="G840" i="27" s="1"/>
  <c r="G841" i="27" s="1"/>
  <c r="G842" i="27" s="1"/>
  <c r="G843" i="27" s="1"/>
  <c r="G844" i="27" s="1"/>
  <c r="G845" i="27" s="1"/>
  <c r="G846" i="27" s="1"/>
  <c r="G847" i="27" s="1"/>
  <c r="G848" i="27" s="1"/>
  <c r="G849" i="27" s="1"/>
  <c r="G850" i="27" s="1"/>
  <c r="G851" i="27" s="1"/>
  <c r="G852" i="27" s="1"/>
  <c r="G853" i="27" s="1"/>
  <c r="G854" i="27" s="1"/>
  <c r="G855" i="27" s="1"/>
  <c r="G856" i="27" s="1"/>
  <c r="G857" i="27" s="1"/>
  <c r="G858" i="27" s="1"/>
  <c r="G859" i="27" s="1"/>
  <c r="G860" i="27" s="1"/>
  <c r="G861" i="27" s="1"/>
  <c r="G862" i="27" s="1"/>
  <c r="G863" i="27" s="1"/>
  <c r="G864" i="27" s="1"/>
  <c r="G865" i="27" s="1"/>
  <c r="G866" i="27" s="1"/>
  <c r="G867" i="27" s="1"/>
  <c r="G868" i="27" s="1"/>
  <c r="G869" i="27" s="1"/>
  <c r="G870" i="27" s="1"/>
  <c r="G871" i="27" s="1"/>
  <c r="G872" i="27" s="1"/>
  <c r="G873" i="27" s="1"/>
  <c r="G874" i="27" s="1"/>
  <c r="G875" i="27" s="1"/>
  <c r="G876" i="27" s="1"/>
  <c r="G877" i="27" s="1"/>
  <c r="G878" i="27" s="1"/>
  <c r="G879" i="27" s="1"/>
  <c r="G880" i="27" s="1"/>
  <c r="G881" i="27" s="1"/>
  <c r="G882" i="27" s="1"/>
  <c r="G883" i="27" s="1"/>
  <c r="G884" i="27" s="1"/>
  <c r="G885" i="27" s="1"/>
  <c r="G886" i="27" s="1"/>
  <c r="G887" i="27" s="1"/>
  <c r="G888" i="27" s="1"/>
  <c r="G889" i="27" s="1"/>
  <c r="G890" i="27" s="1"/>
  <c r="G891" i="27" s="1"/>
  <c r="G892" i="27" s="1"/>
  <c r="G893" i="27" s="1"/>
  <c r="G894" i="27" s="1"/>
  <c r="G895" i="27" s="1"/>
  <c r="G896" i="27" s="1"/>
  <c r="G897" i="27" s="1"/>
  <c r="G898" i="27" s="1"/>
  <c r="G899" i="27" s="1"/>
  <c r="G900" i="27" s="1"/>
  <c r="G901" i="27" s="1"/>
  <c r="G902" i="27" s="1"/>
  <c r="G903" i="27" s="1"/>
  <c r="G904" i="27" s="1"/>
  <c r="G905" i="27" s="1"/>
  <c r="G906" i="27" s="1"/>
  <c r="G907" i="27" s="1"/>
  <c r="G908" i="27" s="1"/>
  <c r="G909" i="27" s="1"/>
  <c r="G910" i="27" s="1"/>
  <c r="G911" i="27" s="1"/>
  <c r="G912" i="27" s="1"/>
  <c r="G913" i="27" s="1"/>
  <c r="G914" i="27" s="1"/>
  <c r="G915" i="27" s="1"/>
  <c r="G916" i="27" s="1"/>
  <c r="G917" i="27" s="1"/>
  <c r="G918" i="27" s="1"/>
  <c r="G919" i="27" s="1"/>
  <c r="G920" i="27" s="1"/>
  <c r="G921" i="27" s="1"/>
  <c r="G922" i="27" s="1"/>
  <c r="G923" i="27" s="1"/>
  <c r="G924" i="27" s="1"/>
  <c r="G925" i="27" s="1"/>
  <c r="G926" i="27" s="1"/>
  <c r="G927" i="27" s="1"/>
  <c r="G928" i="27" s="1"/>
  <c r="G929" i="27" s="1"/>
  <c r="G930" i="27" s="1"/>
  <c r="G931" i="27" s="1"/>
  <c r="G932" i="27" s="1"/>
  <c r="G933" i="27" s="1"/>
  <c r="G934" i="27" s="1"/>
  <c r="G935" i="27" s="1"/>
  <c r="G936" i="27" s="1"/>
  <c r="G937" i="27" s="1"/>
  <c r="G938" i="27" s="1"/>
  <c r="G939" i="27" s="1"/>
  <c r="G940" i="27" s="1"/>
  <c r="G941" i="27" s="1"/>
  <c r="G942" i="27" s="1"/>
  <c r="G943" i="27" s="1"/>
  <c r="G944" i="27" s="1"/>
  <c r="G945" i="27" s="1"/>
  <c r="G946" i="27" s="1"/>
  <c r="G947" i="27" s="1"/>
  <c r="G948" i="27" s="1"/>
  <c r="G949" i="27" s="1"/>
  <c r="G950" i="27" s="1"/>
  <c r="G951" i="27" s="1"/>
  <c r="G952" i="27" s="1"/>
  <c r="G953" i="27" s="1"/>
  <c r="G954" i="27" s="1"/>
  <c r="G955" i="27" s="1"/>
  <c r="G956" i="27" s="1"/>
  <c r="G957" i="27" s="1"/>
  <c r="G958" i="27" s="1"/>
  <c r="G959" i="27" s="1"/>
  <c r="G960" i="27" s="1"/>
  <c r="G961" i="27" s="1"/>
  <c r="G962" i="27" s="1"/>
  <c r="G963" i="27" s="1"/>
  <c r="G964" i="27" s="1"/>
  <c r="G965" i="27" s="1"/>
  <c r="G966" i="27" s="1"/>
  <c r="G967" i="27" s="1"/>
  <c r="G968" i="27" s="1"/>
  <c r="G969" i="27" s="1"/>
  <c r="G970" i="27" s="1"/>
  <c r="G971" i="27" s="1"/>
  <c r="G972" i="27" s="1"/>
  <c r="G973" i="27" s="1"/>
  <c r="G974" i="27" s="1"/>
  <c r="G975" i="27" s="1"/>
  <c r="G976" i="27" s="1"/>
  <c r="G977" i="27" s="1"/>
  <c r="G978" i="27" s="1"/>
  <c r="G979" i="27" s="1"/>
  <c r="G980" i="27" s="1"/>
  <c r="G981" i="27" s="1"/>
  <c r="G982" i="27" s="1"/>
  <c r="G983" i="27" s="1"/>
  <c r="G984" i="27" s="1"/>
  <c r="G985" i="27" s="1"/>
  <c r="G986" i="27" s="1"/>
  <c r="G987" i="27" s="1"/>
  <c r="G988" i="27" s="1"/>
  <c r="G989" i="27" s="1"/>
  <c r="G990" i="27" s="1"/>
  <c r="G991" i="27" s="1"/>
  <c r="G992" i="27" s="1"/>
  <c r="G993" i="27" s="1"/>
  <c r="G994" i="27" s="1"/>
  <c r="G995" i="27" s="1"/>
  <c r="G996" i="27" s="1"/>
  <c r="G997" i="27" s="1"/>
  <c r="G998" i="27" s="1"/>
  <c r="G999" i="27" s="1"/>
  <c r="G1000" i="27" s="1"/>
  <c r="G1001" i="27" s="1"/>
  <c r="G1002" i="27" s="1"/>
  <c r="G1003" i="27" s="1"/>
  <c r="G1004" i="27" s="1"/>
  <c r="G1005" i="27" s="1"/>
  <c r="G1006" i="27" s="1"/>
  <c r="G1007" i="27" s="1"/>
  <c r="G1008" i="27" s="1"/>
  <c r="G1009" i="27" s="1"/>
  <c r="G1010" i="27" s="1"/>
  <c r="G1011" i="27" s="1"/>
  <c r="G1012" i="27" s="1"/>
  <c r="E26" i="111"/>
  <c r="AH26" i="111" s="1"/>
  <c r="G1013" i="27"/>
  <c r="G1014" i="27" s="1"/>
  <c r="G1015" i="27" s="1"/>
  <c r="G1016" i="27" s="1"/>
  <c r="G1017" i="27" s="1"/>
  <c r="G1018" i="27" s="1"/>
  <c r="G1019" i="27" s="1"/>
  <c r="G1020" i="27" s="1"/>
  <c r="G1021" i="27" s="1"/>
  <c r="G1022" i="27" s="1"/>
  <c r="G702" i="44"/>
  <c r="G703" i="44" s="1"/>
  <c r="G704" i="44" s="1"/>
  <c r="G705" i="44" s="1"/>
  <c r="G706" i="44" s="1"/>
  <c r="G707" i="44" s="1"/>
  <c r="AH48" i="111"/>
  <c r="G748" i="55"/>
  <c r="G749" i="55" s="1"/>
  <c r="G678" i="37"/>
  <c r="G679" i="37" s="1"/>
  <c r="G680" i="37" s="1"/>
  <c r="G681" i="37" s="1"/>
  <c r="G682" i="37" s="1"/>
  <c r="G683" i="37" s="1"/>
  <c r="G684" i="37" s="1"/>
  <c r="G685" i="37" s="1"/>
  <c r="G686" i="37" s="1"/>
  <c r="G687" i="37" s="1"/>
  <c r="G688" i="37" s="1"/>
  <c r="G689" i="37" s="1"/>
  <c r="G690" i="37" s="1"/>
  <c r="G691" i="37" s="1"/>
  <c r="G692" i="37" s="1"/>
  <c r="G693" i="37" s="1"/>
  <c r="G694" i="37" s="1"/>
  <c r="G695" i="37" s="1"/>
  <c r="G696" i="37" s="1"/>
  <c r="G697" i="37" s="1"/>
  <c r="G698" i="37" s="1"/>
  <c r="G699" i="37" s="1"/>
  <c r="G700" i="37" s="1"/>
  <c r="G701" i="37" s="1"/>
  <c r="G702" i="37" s="1"/>
  <c r="G703" i="37" s="1"/>
  <c r="G690" i="48"/>
  <c r="G691" i="48" s="1"/>
  <c r="G692" i="48" s="1"/>
  <c r="G693" i="48" s="1"/>
  <c r="G694" i="48" s="1"/>
  <c r="G695" i="48" s="1"/>
  <c r="G696" i="48" s="1"/>
  <c r="G697" i="48" s="1"/>
  <c r="G698" i="48" s="1"/>
  <c r="G699" i="48" s="1"/>
  <c r="G700" i="48" s="1"/>
  <c r="G701" i="48" s="1"/>
  <c r="G702" i="48" s="1"/>
  <c r="G703" i="48" s="1"/>
  <c r="G704" i="48" s="1"/>
  <c r="G625" i="25"/>
  <c r="G626" i="25" s="1"/>
  <c r="G627" i="25" s="1"/>
  <c r="G628" i="25" s="1"/>
  <c r="G629" i="25" s="1"/>
  <c r="G630" i="25" s="1"/>
  <c r="G814" i="41"/>
  <c r="G815" i="41" s="1"/>
  <c r="G816" i="41" s="1"/>
  <c r="G817" i="41" s="1"/>
  <c r="G818" i="41" s="1"/>
  <c r="G819" i="41" s="1"/>
  <c r="G820" i="41" s="1"/>
  <c r="G821" i="41" s="1"/>
  <c r="G822" i="41" s="1"/>
  <c r="G823" i="41" s="1"/>
  <c r="G824" i="41" s="1"/>
  <c r="G825" i="41" s="1"/>
  <c r="G826" i="41" s="1"/>
  <c r="G827" i="41" s="1"/>
  <c r="G828" i="41" s="1"/>
  <c r="G829" i="41" s="1"/>
  <c r="G830" i="41" s="1"/>
  <c r="G831" i="41" s="1"/>
  <c r="G832" i="41" s="1"/>
  <c r="G833" i="41" s="1"/>
  <c r="G834" i="41" s="1"/>
  <c r="G835" i="41" s="1"/>
  <c r="G836" i="41" s="1"/>
  <c r="G837" i="41" s="1"/>
  <c r="G838" i="41" s="1"/>
  <c r="G839" i="41" s="1"/>
  <c r="G840" i="41" s="1"/>
  <c r="G841" i="41" s="1"/>
  <c r="G842" i="41" s="1"/>
  <c r="G843" i="41" s="1"/>
  <c r="G844" i="41" s="1"/>
  <c r="G845" i="41" s="1"/>
  <c r="K556" i="15"/>
  <c r="G557" i="26"/>
  <c r="G558" i="26" s="1"/>
  <c r="G559" i="26" s="1"/>
  <c r="G560" i="26" s="1"/>
  <c r="G561" i="26" s="1"/>
  <c r="G800" i="19" l="1"/>
  <c r="G801" i="19" s="1"/>
  <c r="G802" i="19" s="1"/>
  <c r="G803" i="19" s="1"/>
  <c r="G804" i="19" s="1"/>
  <c r="G805" i="19" s="1"/>
  <c r="G806" i="19" s="1"/>
  <c r="G807" i="19" s="1"/>
  <c r="G808" i="19" s="1"/>
  <c r="G809" i="19" s="1"/>
  <c r="G810" i="19" s="1"/>
  <c r="G708" i="44"/>
  <c r="G709" i="44" s="1"/>
  <c r="G710" i="44" s="1"/>
  <c r="G711" i="44" s="1"/>
  <c r="G712" i="44" s="1"/>
  <c r="G713" i="44" s="1"/>
  <c r="G704" i="37"/>
  <c r="G705" i="37" s="1"/>
  <c r="G706" i="37" s="1"/>
  <c r="G707" i="37" s="1"/>
  <c r="G708" i="37" s="1"/>
  <c r="G750" i="55"/>
  <c r="G751" i="55" s="1"/>
  <c r="G752" i="55" s="1"/>
  <c r="G753" i="55" s="1"/>
  <c r="G754" i="55" s="1"/>
  <c r="G755" i="55" s="1"/>
  <c r="G756" i="55" s="1"/>
  <c r="G705" i="48"/>
  <c r="G706" i="48" s="1"/>
  <c r="G707" i="48" s="1"/>
  <c r="G708" i="48" s="1"/>
  <c r="G709" i="48" s="1"/>
  <c r="G710" i="48" s="1"/>
  <c r="G711" i="48" s="1"/>
  <c r="G712" i="48" s="1"/>
  <c r="G713" i="48" s="1"/>
  <c r="G714" i="48" s="1"/>
  <c r="G715" i="48" s="1"/>
  <c r="G716" i="48" s="1"/>
  <c r="G717" i="48" s="1"/>
  <c r="G718" i="48" s="1"/>
  <c r="G719" i="48" s="1"/>
  <c r="G720" i="48" s="1"/>
  <c r="G721" i="48" s="1"/>
  <c r="G722" i="48" s="1"/>
  <c r="G723" i="48" s="1"/>
  <c r="G724" i="48" s="1"/>
  <c r="G725" i="48" s="1"/>
  <c r="G726" i="48" s="1"/>
  <c r="G727" i="48" s="1"/>
  <c r="G728" i="48" s="1"/>
  <c r="G846" i="41"/>
  <c r="G847" i="41" s="1"/>
  <c r="G848" i="41" s="1"/>
  <c r="G849" i="41" s="1"/>
  <c r="G850" i="41" s="1"/>
  <c r="G851" i="41" s="1"/>
  <c r="G852" i="41" s="1"/>
  <c r="G853" i="41" s="1"/>
  <c r="G854" i="41" s="1"/>
  <c r="G855" i="41" s="1"/>
  <c r="G856" i="41" s="1"/>
  <c r="G857" i="41" s="1"/>
  <c r="G631" i="25"/>
  <c r="G632" i="25" s="1"/>
  <c r="G633" i="25" s="1"/>
  <c r="G634" i="25" s="1"/>
  <c r="G635" i="25" s="1"/>
  <c r="G636" i="25" s="1"/>
  <c r="G637" i="25" s="1"/>
  <c r="G638" i="25" s="1"/>
  <c r="G639" i="25" s="1"/>
  <c r="G562" i="26"/>
  <c r="G811" i="19" l="1"/>
  <c r="G812" i="19" s="1"/>
  <c r="G813" i="19" s="1"/>
  <c r="G814" i="19" s="1"/>
  <c r="G815" i="19" s="1"/>
  <c r="G816" i="19" s="1"/>
  <c r="G817" i="19" s="1"/>
  <c r="G818" i="19" s="1"/>
  <c r="G757" i="55"/>
  <c r="G758" i="55" s="1"/>
  <c r="G759" i="55" s="1"/>
  <c r="G760" i="55" s="1"/>
  <c r="G761" i="55" s="1"/>
  <c r="G762" i="55" s="1"/>
  <c r="G763" i="55" s="1"/>
  <c r="G764" i="55" s="1"/>
  <c r="G765" i="55" s="1"/>
  <c r="G714" i="44"/>
  <c r="G715" i="44" s="1"/>
  <c r="G716" i="44" s="1"/>
  <c r="G717" i="44" s="1"/>
  <c r="G718" i="44" s="1"/>
  <c r="G719" i="44" s="1"/>
  <c r="G709" i="37"/>
  <c r="G710" i="37" s="1"/>
  <c r="G711" i="37" s="1"/>
  <c r="G712" i="37" s="1"/>
  <c r="G713" i="37" s="1"/>
  <c r="G714" i="37" s="1"/>
  <c r="G729" i="48"/>
  <c r="G730" i="48" s="1"/>
  <c r="G731" i="48" s="1"/>
  <c r="G732" i="48" s="1"/>
  <c r="G733" i="48" s="1"/>
  <c r="G734" i="48" s="1"/>
  <c r="G735" i="48" s="1"/>
  <c r="G736" i="48" s="1"/>
  <c r="G737" i="48" s="1"/>
  <c r="G738" i="48" s="1"/>
  <c r="G739" i="48" s="1"/>
  <c r="G858" i="41"/>
  <c r="G859" i="41" s="1"/>
  <c r="G640" i="25"/>
  <c r="G641" i="25" s="1"/>
  <c r="G642" i="25" s="1"/>
  <c r="G643" i="25" s="1"/>
  <c r="G644" i="25" s="1"/>
  <c r="G645" i="25" s="1"/>
  <c r="G646" i="25" s="1"/>
  <c r="G647" i="25" s="1"/>
  <c r="G648" i="25" s="1"/>
  <c r="G649" i="25" s="1"/>
  <c r="G650" i="25" s="1"/>
  <c r="G651" i="25" s="1"/>
  <c r="G652" i="25" s="1"/>
  <c r="G653" i="25" s="1"/>
  <c r="G654" i="25" s="1"/>
  <c r="G655" i="25" s="1"/>
  <c r="G656" i="25" s="1"/>
  <c r="G657" i="25" s="1"/>
  <c r="G658" i="25" s="1"/>
  <c r="G659" i="25" s="1"/>
  <c r="G660" i="25" s="1"/>
  <c r="G661" i="25" s="1"/>
  <c r="G662" i="25" s="1"/>
  <c r="G563" i="26"/>
  <c r="G564" i="26" s="1"/>
  <c r="G565" i="26" s="1"/>
  <c r="G566" i="26" s="1"/>
  <c r="G567" i="26" s="1"/>
  <c r="G568" i="26" s="1"/>
  <c r="G569" i="26" s="1"/>
  <c r="G570" i="26" s="1"/>
  <c r="G571" i="26" s="1"/>
  <c r="G572" i="26" s="1"/>
  <c r="G573" i="26" s="1"/>
  <c r="G574" i="26" s="1"/>
  <c r="G575" i="26" s="1"/>
  <c r="G576" i="26" s="1"/>
  <c r="G577" i="26" s="1"/>
  <c r="G578" i="26" s="1"/>
  <c r="G579" i="26" s="1"/>
  <c r="G580" i="26" s="1"/>
  <c r="G581" i="26" s="1"/>
  <c r="G582" i="26" s="1"/>
  <c r="G583" i="26" s="1"/>
  <c r="G584" i="26" s="1"/>
  <c r="G585" i="26" s="1"/>
  <c r="G586" i="26" s="1"/>
  <c r="G587" i="26" s="1"/>
  <c r="G588" i="26" s="1"/>
  <c r="G589" i="26" s="1"/>
  <c r="G590" i="26" s="1"/>
  <c r="G591" i="26" s="1"/>
  <c r="G592" i="26" s="1"/>
  <c r="G593" i="26" s="1"/>
  <c r="G594" i="26" s="1"/>
  <c r="G595" i="26" s="1"/>
  <c r="G596" i="26" s="1"/>
  <c r="G597" i="26" s="1"/>
  <c r="G598" i="26" s="1"/>
  <c r="G599" i="26" s="1"/>
  <c r="G600" i="26" s="1"/>
  <c r="G601" i="26" s="1"/>
  <c r="G602" i="26" s="1"/>
  <c r="G603" i="26" s="1"/>
  <c r="G604" i="26" s="1"/>
  <c r="G605" i="26" s="1"/>
  <c r="G606" i="26" s="1"/>
  <c r="G607" i="26" s="1"/>
  <c r="G608" i="26" s="1"/>
  <c r="G609" i="26" s="1"/>
  <c r="G610" i="26" s="1"/>
  <c r="G611" i="26" s="1"/>
  <c r="G612" i="26" s="1"/>
  <c r="G613" i="26" s="1"/>
  <c r="G614" i="26" s="1"/>
  <c r="G615" i="26" s="1"/>
  <c r="G616" i="26" s="1"/>
  <c r="G617" i="26" s="1"/>
  <c r="G618" i="26" s="1"/>
  <c r="G619" i="26" s="1"/>
  <c r="G620" i="26" s="1"/>
  <c r="G621" i="26" s="1"/>
  <c r="G622" i="26" s="1"/>
  <c r="G623" i="26" s="1"/>
  <c r="G624" i="26" s="1"/>
  <c r="G625" i="26" s="1"/>
  <c r="G626" i="26" s="1"/>
  <c r="G627" i="26" s="1"/>
  <c r="G628" i="26" s="1"/>
  <c r="G629" i="26" s="1"/>
  <c r="G630" i="26" s="1"/>
  <c r="G631" i="26" s="1"/>
  <c r="G632" i="26" s="1"/>
  <c r="G633" i="26" s="1"/>
  <c r="G634" i="26" s="1"/>
  <c r="G635" i="26" s="1"/>
  <c r="G636" i="26" s="1"/>
  <c r="G637" i="26" s="1"/>
  <c r="G638" i="26" s="1"/>
  <c r="G639" i="26" s="1"/>
  <c r="G640" i="26" s="1"/>
  <c r="G641" i="26" s="1"/>
  <c r="G642" i="26" s="1"/>
  <c r="G643" i="26" s="1"/>
  <c r="G644" i="26" s="1"/>
  <c r="G645" i="26" s="1"/>
  <c r="G646" i="26" s="1"/>
  <c r="G647" i="26" s="1"/>
  <c r="G648" i="26" s="1"/>
  <c r="G649" i="26" s="1"/>
  <c r="G650" i="26" s="1"/>
  <c r="G651" i="26" s="1"/>
  <c r="G652" i="26" s="1"/>
  <c r="G653" i="26" s="1"/>
  <c r="G819" i="19" l="1"/>
  <c r="G820" i="19" s="1"/>
  <c r="G821" i="19" s="1"/>
  <c r="G822" i="19" s="1"/>
  <c r="G823" i="19" s="1"/>
  <c r="G740" i="48"/>
  <c r="G741" i="48" s="1"/>
  <c r="G742" i="48" s="1"/>
  <c r="G743" i="48" s="1"/>
  <c r="G744" i="48" s="1"/>
  <c r="G745" i="48" s="1"/>
  <c r="G746" i="48" s="1"/>
  <c r="G747" i="48" s="1"/>
  <c r="G748" i="48" s="1"/>
  <c r="G766" i="55"/>
  <c r="G767" i="55" s="1"/>
  <c r="G768" i="55" s="1"/>
  <c r="G769" i="55" s="1"/>
  <c r="G770" i="55" s="1"/>
  <c r="G771" i="55" s="1"/>
  <c r="G772" i="55" s="1"/>
  <c r="G773" i="55" s="1"/>
  <c r="G774" i="55" s="1"/>
  <c r="G775" i="55" s="1"/>
  <c r="G776" i="55" s="1"/>
  <c r="G777" i="55" s="1"/>
  <c r="G778" i="55" s="1"/>
  <c r="G779" i="55" s="1"/>
  <c r="G715" i="37"/>
  <c r="G716" i="37" s="1"/>
  <c r="G717" i="37" s="1"/>
  <c r="G718" i="37" s="1"/>
  <c r="G719" i="37" s="1"/>
  <c r="G720" i="37" s="1"/>
  <c r="G721" i="37" s="1"/>
  <c r="G720" i="44"/>
  <c r="G721" i="44" s="1"/>
  <c r="G722" i="44" s="1"/>
  <c r="G723" i="44" s="1"/>
  <c r="G724" i="44" s="1"/>
  <c r="G725" i="44" s="1"/>
  <c r="G860" i="41"/>
  <c r="G663" i="25"/>
  <c r="G664" i="25" s="1"/>
  <c r="G665" i="25" s="1"/>
  <c r="G666" i="25" s="1"/>
  <c r="G667" i="25" s="1"/>
  <c r="G668" i="25" s="1"/>
  <c r="G654" i="26"/>
  <c r="G655" i="26" s="1"/>
  <c r="G656" i="26" s="1"/>
  <c r="G657" i="26" s="1"/>
  <c r="G658" i="26" s="1"/>
  <c r="G659" i="26" s="1"/>
  <c r="G660" i="26" s="1"/>
  <c r="G661" i="26" s="1"/>
  <c r="G662" i="26" s="1"/>
  <c r="G663" i="26" s="1"/>
  <c r="G664" i="26" s="1"/>
  <c r="G665" i="26" s="1"/>
  <c r="G666" i="26" s="1"/>
  <c r="G667" i="26" s="1"/>
  <c r="G668" i="26" s="1"/>
  <c r="G669" i="26" s="1"/>
  <c r="G824" i="19" l="1"/>
  <c r="G726" i="44"/>
  <c r="G727" i="44" s="1"/>
  <c r="G728" i="44" s="1"/>
  <c r="G729" i="44" s="1"/>
  <c r="G730" i="44" s="1"/>
  <c r="G731" i="44" s="1"/>
  <c r="G732" i="44" s="1"/>
  <c r="G733" i="44" s="1"/>
  <c r="G734" i="44" s="1"/>
  <c r="G735" i="44" s="1"/>
  <c r="G736" i="44" s="1"/>
  <c r="G737" i="44" s="1"/>
  <c r="G780" i="55"/>
  <c r="G781" i="55" s="1"/>
  <c r="G782" i="55" s="1"/>
  <c r="G749" i="48"/>
  <c r="G750" i="48" s="1"/>
  <c r="G751" i="48" s="1"/>
  <c r="G752" i="48" s="1"/>
  <c r="G753" i="48" s="1"/>
  <c r="G754" i="48" s="1"/>
  <c r="G722" i="37"/>
  <c r="G723" i="37" s="1"/>
  <c r="G724" i="37" s="1"/>
  <c r="G725" i="37" s="1"/>
  <c r="G726" i="37" s="1"/>
  <c r="G727" i="37" s="1"/>
  <c r="G728" i="37" s="1"/>
  <c r="G729" i="37" s="1"/>
  <c r="G730" i="37" s="1"/>
  <c r="G731" i="37" s="1"/>
  <c r="G732" i="37" s="1"/>
  <c r="G733" i="37" s="1"/>
  <c r="G734" i="37" s="1"/>
  <c r="G735" i="37" s="1"/>
  <c r="G736" i="37" s="1"/>
  <c r="G669" i="25"/>
  <c r="G670" i="25" s="1"/>
  <c r="G671" i="25" s="1"/>
  <c r="G672" i="25" s="1"/>
  <c r="G673" i="25" s="1"/>
  <c r="G674" i="25" s="1"/>
  <c r="G675" i="25" s="1"/>
  <c r="G676" i="25" s="1"/>
  <c r="G677" i="25" s="1"/>
  <c r="G678" i="25" s="1"/>
  <c r="G679" i="25" s="1"/>
  <c r="G680" i="25" s="1"/>
  <c r="G681" i="25" s="1"/>
  <c r="G682" i="25" s="1"/>
  <c r="G683" i="25" s="1"/>
  <c r="G684" i="25" s="1"/>
  <c r="G685" i="25" s="1"/>
  <c r="G686" i="25" s="1"/>
  <c r="G861" i="41"/>
  <c r="G862" i="41" s="1"/>
  <c r="G863" i="41" s="1"/>
  <c r="G864" i="41" s="1"/>
  <c r="G865" i="41" s="1"/>
  <c r="G866" i="41" s="1"/>
  <c r="G867" i="41" s="1"/>
  <c r="G868" i="41" s="1"/>
  <c r="G670" i="26"/>
  <c r="G671" i="26" s="1"/>
  <c r="G672" i="26" s="1"/>
  <c r="G673" i="26" s="1"/>
  <c r="G674" i="26" s="1"/>
  <c r="G675" i="26" s="1"/>
  <c r="G676" i="26" s="1"/>
  <c r="G677" i="26" s="1"/>
  <c r="G678" i="26" s="1"/>
  <c r="G679" i="26" s="1"/>
  <c r="G680" i="26" s="1"/>
  <c r="G681" i="26" s="1"/>
  <c r="G682" i="26" s="1"/>
  <c r="G683" i="26" s="1"/>
  <c r="G684" i="26" s="1"/>
  <c r="G685" i="26" s="1"/>
  <c r="G686" i="26" s="1"/>
  <c r="G687" i="26" s="1"/>
  <c r="G688" i="26" s="1"/>
  <c r="G689" i="26" s="1"/>
  <c r="G690" i="26" s="1"/>
  <c r="G691" i="26" s="1"/>
  <c r="G692" i="26" s="1"/>
  <c r="G693" i="26" s="1"/>
  <c r="G694" i="26" s="1"/>
  <c r="G695" i="26" s="1"/>
  <c r="G696" i="26" s="1"/>
  <c r="G697" i="26" s="1"/>
  <c r="G698" i="26" s="1"/>
  <c r="G699" i="26" s="1"/>
  <c r="G700" i="26" s="1"/>
  <c r="G701" i="26" s="1"/>
  <c r="G702" i="26" s="1"/>
  <c r="G703" i="26" s="1"/>
  <c r="G704" i="26" s="1"/>
  <c r="G705" i="26" s="1"/>
  <c r="G706" i="26" s="1"/>
  <c r="G707" i="26" s="1"/>
  <c r="G708" i="26" s="1"/>
  <c r="G709" i="26" s="1"/>
  <c r="G710" i="26" s="1"/>
  <c r="G711" i="26" s="1"/>
  <c r="G712" i="26" s="1"/>
  <c r="G713" i="26" s="1"/>
  <c r="G714" i="26" s="1"/>
  <c r="G715" i="26" s="1"/>
  <c r="G780" i="44" l="1"/>
  <c r="G781" i="44" s="1"/>
  <c r="G782" i="44" s="1"/>
  <c r="G783" i="44" s="1"/>
  <c r="G784" i="44" s="1"/>
  <c r="G785" i="44" s="1"/>
  <c r="G786" i="44" s="1"/>
  <c r="G787" i="44" s="1"/>
  <c r="G788" i="44" s="1"/>
  <c r="G789" i="44" s="1"/>
  <c r="G790" i="44" s="1"/>
  <c r="G791" i="44" s="1"/>
  <c r="G792" i="44" s="1"/>
  <c r="G793" i="44" s="1"/>
  <c r="G794" i="44" s="1"/>
  <c r="G795" i="44" s="1"/>
  <c r="G796" i="44" s="1"/>
  <c r="G797" i="44" s="1"/>
  <c r="G798" i="44" s="1"/>
  <c r="G799" i="44" s="1"/>
  <c r="G800" i="44" s="1"/>
  <c r="G801" i="44" s="1"/>
  <c r="G802" i="44" s="1"/>
  <c r="G803" i="44" s="1"/>
  <c r="G804" i="44" s="1"/>
  <c r="G805" i="44" s="1"/>
  <c r="G806" i="44" s="1"/>
  <c r="G807" i="44" s="1"/>
  <c r="G808" i="44" s="1"/>
  <c r="G809" i="44" s="1"/>
  <c r="G810" i="44" s="1"/>
  <c r="G811" i="44" s="1"/>
  <c r="G812" i="44" s="1"/>
  <c r="G813" i="44" s="1"/>
  <c r="G814" i="44" s="1"/>
  <c r="G815" i="44" s="1"/>
  <c r="G816" i="44" s="1"/>
  <c r="G817" i="44" s="1"/>
  <c r="G818" i="44" s="1"/>
  <c r="G819" i="44" s="1"/>
  <c r="G820" i="44" s="1"/>
  <c r="G821" i="44" s="1"/>
  <c r="G822" i="44" s="1"/>
  <c r="G823" i="44" s="1"/>
  <c r="G824" i="44" s="1"/>
  <c r="G825" i="44" s="1"/>
  <c r="G826" i="44" s="1"/>
  <c r="G827" i="44" s="1"/>
  <c r="G828" i="44" s="1"/>
  <c r="G829" i="44" s="1"/>
  <c r="G830" i="44" s="1"/>
  <c r="G831" i="44" s="1"/>
  <c r="G832" i="44" s="1"/>
  <c r="G833" i="44" s="1"/>
  <c r="G834" i="44" s="1"/>
  <c r="G835" i="44" s="1"/>
  <c r="G836" i="44" s="1"/>
  <c r="G837" i="44" s="1"/>
  <c r="G838" i="44" s="1"/>
  <c r="G839" i="44" s="1"/>
  <c r="G840" i="44" s="1"/>
  <c r="G841" i="44" s="1"/>
  <c r="G842" i="44" s="1"/>
  <c r="G843" i="44" s="1"/>
  <c r="G844" i="44" s="1"/>
  <c r="G845" i="44" s="1"/>
  <c r="G846" i="44" s="1"/>
  <c r="G847" i="44" s="1"/>
  <c r="G848" i="44" s="1"/>
  <c r="G849" i="44" s="1"/>
  <c r="G850" i="44" s="1"/>
  <c r="G851" i="44" s="1"/>
  <c r="G852" i="44" s="1"/>
  <c r="G853" i="44" s="1"/>
  <c r="G854" i="44" s="1"/>
  <c r="G855" i="44" s="1"/>
  <c r="G856" i="44" s="1"/>
  <c r="G857" i="44" s="1"/>
  <c r="G858" i="44" s="1"/>
  <c r="G859" i="44" s="1"/>
  <c r="G860" i="44" s="1"/>
  <c r="G861" i="44" s="1"/>
  <c r="G862" i="44" s="1"/>
  <c r="G863" i="44" s="1"/>
  <c r="G864" i="44" s="1"/>
  <c r="G865" i="44" s="1"/>
  <c r="G866" i="44" s="1"/>
  <c r="G867" i="44" s="1"/>
  <c r="G868" i="44" s="1"/>
  <c r="G869" i="44" s="1"/>
  <c r="G870" i="44" s="1"/>
  <c r="G871" i="44" s="1"/>
  <c r="G872" i="44" s="1"/>
  <c r="G873" i="44" s="1"/>
  <c r="G874" i="44" s="1"/>
  <c r="G875" i="44" s="1"/>
  <c r="G876" i="44" s="1"/>
  <c r="G877" i="44" s="1"/>
  <c r="G878" i="44" s="1"/>
  <c r="G879" i="44" s="1"/>
  <c r="G880" i="44" s="1"/>
  <c r="G881" i="44" s="1"/>
  <c r="G882" i="44" s="1"/>
  <c r="G883" i="44" s="1"/>
  <c r="G884" i="44" s="1"/>
  <c r="G885" i="44" s="1"/>
  <c r="G886" i="44" s="1"/>
  <c r="G887" i="44" s="1"/>
  <c r="G888" i="44" s="1"/>
  <c r="G889" i="44" s="1"/>
  <c r="G890" i="44" s="1"/>
  <c r="G891" i="44" s="1"/>
  <c r="G892" i="44" s="1"/>
  <c r="G893" i="44" s="1"/>
  <c r="G894" i="44" s="1"/>
  <c r="G895" i="44" s="1"/>
  <c r="G896" i="44" s="1"/>
  <c r="G897" i="44" s="1"/>
  <c r="G898" i="44" s="1"/>
  <c r="G899" i="44" s="1"/>
  <c r="G900" i="44" s="1"/>
  <c r="G901" i="44" s="1"/>
  <c r="G902" i="44" s="1"/>
  <c r="G903" i="44" s="1"/>
  <c r="G904" i="44" s="1"/>
  <c r="G905" i="44" s="1"/>
  <c r="G906" i="44" s="1"/>
  <c r="G907" i="44" s="1"/>
  <c r="G908" i="44" s="1"/>
  <c r="G909" i="44" s="1"/>
  <c r="G910" i="44" s="1"/>
  <c r="G911" i="44" s="1"/>
  <c r="G912" i="44" s="1"/>
  <c r="G913" i="44" s="1"/>
  <c r="G914" i="44" s="1"/>
  <c r="G915" i="44" s="1"/>
  <c r="G916" i="44" s="1"/>
  <c r="G917" i="44" s="1"/>
  <c r="G918" i="44" s="1"/>
  <c r="G919" i="44" s="1"/>
  <c r="G920" i="44" s="1"/>
  <c r="G921" i="44" s="1"/>
  <c r="G922" i="44" s="1"/>
  <c r="G923" i="44" s="1"/>
  <c r="G924" i="44" s="1"/>
  <c r="G925" i="44" s="1"/>
  <c r="G926" i="44" s="1"/>
  <c r="G927" i="44" s="1"/>
  <c r="G928" i="44" s="1"/>
  <c r="G929" i="44" s="1"/>
  <c r="G930" i="44" s="1"/>
  <c r="G931" i="44" s="1"/>
  <c r="G932" i="44" s="1"/>
  <c r="G933" i="44" s="1"/>
  <c r="G934" i="44" s="1"/>
  <c r="G935" i="44" s="1"/>
  <c r="G936" i="44" s="1"/>
  <c r="G937" i="44" s="1"/>
  <c r="G938" i="44" s="1"/>
  <c r="G939" i="44" s="1"/>
  <c r="G940" i="44" s="1"/>
  <c r="G941" i="44" s="1"/>
  <c r="G942" i="44" s="1"/>
  <c r="G943" i="44" s="1"/>
  <c r="G944" i="44" s="1"/>
  <c r="G945" i="44" s="1"/>
  <c r="G946" i="44" s="1"/>
  <c r="G947" i="44" s="1"/>
  <c r="G948" i="44" s="1"/>
  <c r="G949" i="44" s="1"/>
  <c r="G950" i="44" s="1"/>
  <c r="G951" i="44" s="1"/>
  <c r="G952" i="44" s="1"/>
  <c r="G953" i="44" s="1"/>
  <c r="G954" i="44" s="1"/>
  <c r="G955" i="44" s="1"/>
  <c r="G956" i="44" s="1"/>
  <c r="G957" i="44" s="1"/>
  <c r="G958" i="44" s="1"/>
  <c r="G959" i="44" s="1"/>
  <c r="G960" i="44" s="1"/>
  <c r="G961" i="44" s="1"/>
  <c r="G962" i="44" s="1"/>
  <c r="G963" i="44" s="1"/>
  <c r="G964" i="44" s="1"/>
  <c r="G965" i="44" s="1"/>
  <c r="G966" i="44" s="1"/>
  <c r="G967" i="44" s="1"/>
  <c r="G968" i="44" s="1"/>
  <c r="G969" i="44" s="1"/>
  <c r="G970" i="44" s="1"/>
  <c r="G971" i="44" s="1"/>
  <c r="G972" i="44" s="1"/>
  <c r="G973" i="44" s="1"/>
  <c r="G974" i="44" s="1"/>
  <c r="G975" i="44" s="1"/>
  <c r="G976" i="44" s="1"/>
  <c r="G977" i="44" s="1"/>
  <c r="G978" i="44" s="1"/>
  <c r="G979" i="44" s="1"/>
  <c r="G980" i="44" s="1"/>
  <c r="G981" i="44" s="1"/>
  <c r="G982" i="44" s="1"/>
  <c r="G983" i="44" s="1"/>
  <c r="G984" i="44" s="1"/>
  <c r="G985" i="44" s="1"/>
  <c r="G986" i="44" s="1"/>
  <c r="G987" i="44" s="1"/>
  <c r="G988" i="44" s="1"/>
  <c r="G989" i="44" s="1"/>
  <c r="G990" i="44" s="1"/>
  <c r="G991" i="44" s="1"/>
  <c r="G992" i="44" s="1"/>
  <c r="G993" i="44" s="1"/>
  <c r="G994" i="44" s="1"/>
  <c r="G995" i="44" s="1"/>
  <c r="G996" i="44" s="1"/>
  <c r="G997" i="44" s="1"/>
  <c r="G998" i="44" s="1"/>
  <c r="G999" i="44" s="1"/>
  <c r="G1000" i="44" s="1"/>
  <c r="G1001" i="44" s="1"/>
  <c r="G1002" i="44" s="1"/>
  <c r="G1003" i="44" s="1"/>
  <c r="G1004" i="44" s="1"/>
  <c r="G1005" i="44" s="1"/>
  <c r="G1006" i="44" s="1"/>
  <c r="G1007" i="44" s="1"/>
  <c r="G1008" i="44" s="1"/>
  <c r="G825" i="19"/>
  <c r="G826" i="19" s="1"/>
  <c r="G827" i="19" s="1"/>
  <c r="G828" i="19" s="1"/>
  <c r="G829" i="19" s="1"/>
  <c r="G830" i="19" s="1"/>
  <c r="G831" i="19" s="1"/>
  <c r="G832" i="19" s="1"/>
  <c r="G833" i="19" s="1"/>
  <c r="G834" i="19" s="1"/>
  <c r="G835" i="19" s="1"/>
  <c r="G836" i="19" s="1"/>
  <c r="G837" i="19" s="1"/>
  <c r="G838" i="19" s="1"/>
  <c r="G839" i="19" s="1"/>
  <c r="G840" i="19" s="1"/>
  <c r="G841" i="19" s="1"/>
  <c r="G842" i="19" s="1"/>
  <c r="G843" i="19" s="1"/>
  <c r="G844" i="19" s="1"/>
  <c r="G845" i="19" s="1"/>
  <c r="G846" i="19" s="1"/>
  <c r="G847" i="19" s="1"/>
  <c r="G848" i="19" s="1"/>
  <c r="G849" i="19" s="1"/>
  <c r="G850" i="19" s="1"/>
  <c r="G851" i="19" s="1"/>
  <c r="G852" i="19" s="1"/>
  <c r="G853" i="19" s="1"/>
  <c r="G854" i="19" s="1"/>
  <c r="G855" i="19" s="1"/>
  <c r="G856" i="19" s="1"/>
  <c r="G857" i="19" s="1"/>
  <c r="G858" i="19" s="1"/>
  <c r="G859" i="19" s="1"/>
  <c r="G860" i="19" s="1"/>
  <c r="G861" i="19" s="1"/>
  <c r="G862" i="19" s="1"/>
  <c r="G863" i="19" s="1"/>
  <c r="G864" i="19" s="1"/>
  <c r="G865" i="19" s="1"/>
  <c r="G866" i="19" s="1"/>
  <c r="G867" i="19" s="1"/>
  <c r="G868" i="19" s="1"/>
  <c r="G869" i="19" s="1"/>
  <c r="G870" i="19" s="1"/>
  <c r="G871" i="19" s="1"/>
  <c r="G872" i="19" s="1"/>
  <c r="G873" i="19" s="1"/>
  <c r="G874" i="19" s="1"/>
  <c r="G875" i="19" s="1"/>
  <c r="G876" i="19" s="1"/>
  <c r="G877" i="19" s="1"/>
  <c r="G878" i="19" s="1"/>
  <c r="G879" i="19" s="1"/>
  <c r="G880" i="19" s="1"/>
  <c r="G881" i="19" s="1"/>
  <c r="G882" i="19" s="1"/>
  <c r="G883" i="19" s="1"/>
  <c r="G884" i="19" s="1"/>
  <c r="G885" i="19" s="1"/>
  <c r="G886" i="19" s="1"/>
  <c r="G887" i="19" s="1"/>
  <c r="G888" i="19" s="1"/>
  <c r="G889" i="19" s="1"/>
  <c r="G890" i="19" s="1"/>
  <c r="G891" i="19" s="1"/>
  <c r="G892" i="19" s="1"/>
  <c r="G893" i="19" s="1"/>
  <c r="G894" i="19" s="1"/>
  <c r="G895" i="19" s="1"/>
  <c r="G896" i="19" s="1"/>
  <c r="G897" i="19" s="1"/>
  <c r="G898" i="19" s="1"/>
  <c r="G899" i="19" s="1"/>
  <c r="G900" i="19" s="1"/>
  <c r="G901" i="19" s="1"/>
  <c r="G902" i="19" s="1"/>
  <c r="G903" i="19" s="1"/>
  <c r="G904" i="19" s="1"/>
  <c r="G905" i="19" s="1"/>
  <c r="G906" i="19" s="1"/>
  <c r="G907" i="19" s="1"/>
  <c r="G908" i="19" s="1"/>
  <c r="G909" i="19" s="1"/>
  <c r="G910" i="19" s="1"/>
  <c r="G911" i="19" s="1"/>
  <c r="G912" i="19" s="1"/>
  <c r="G913" i="19" s="1"/>
  <c r="G914" i="19" s="1"/>
  <c r="G915" i="19" s="1"/>
  <c r="G916" i="19" s="1"/>
  <c r="G917" i="19" s="1"/>
  <c r="G918" i="19" s="1"/>
  <c r="G919" i="19" s="1"/>
  <c r="G920" i="19" s="1"/>
  <c r="G921" i="19" s="1"/>
  <c r="G922" i="19" s="1"/>
  <c r="G923" i="19" s="1"/>
  <c r="G924" i="19" s="1"/>
  <c r="G925" i="19" s="1"/>
  <c r="G926" i="19" s="1"/>
  <c r="G927" i="19" s="1"/>
  <c r="G928" i="19" s="1"/>
  <c r="G929" i="19" s="1"/>
  <c r="G930" i="19" s="1"/>
  <c r="G931" i="19" s="1"/>
  <c r="G932" i="19" s="1"/>
  <c r="G933" i="19" s="1"/>
  <c r="G934" i="19" s="1"/>
  <c r="G935" i="19" s="1"/>
  <c r="G936" i="19" s="1"/>
  <c r="G937" i="19" s="1"/>
  <c r="G938" i="19" s="1"/>
  <c r="G939" i="19" s="1"/>
  <c r="G940" i="19" s="1"/>
  <c r="G941" i="19" s="1"/>
  <c r="G942" i="19" s="1"/>
  <c r="G943" i="19" s="1"/>
  <c r="G944" i="19" s="1"/>
  <c r="G945" i="19" s="1"/>
  <c r="G946" i="19" s="1"/>
  <c r="G947" i="19" s="1"/>
  <c r="G948" i="19" s="1"/>
  <c r="G949" i="19" s="1"/>
  <c r="G950" i="19" s="1"/>
  <c r="G951" i="19" s="1"/>
  <c r="G952" i="19" s="1"/>
  <c r="G953" i="19" s="1"/>
  <c r="G954" i="19" s="1"/>
  <c r="G955" i="19" s="1"/>
  <c r="G956" i="19" s="1"/>
  <c r="G957" i="19" s="1"/>
  <c r="G958" i="19" s="1"/>
  <c r="G959" i="19" s="1"/>
  <c r="G960" i="19" s="1"/>
  <c r="G961" i="19" s="1"/>
  <c r="G962" i="19" s="1"/>
  <c r="G963" i="19" s="1"/>
  <c r="G964" i="19" s="1"/>
  <c r="G965" i="19" s="1"/>
  <c r="G966" i="19" s="1"/>
  <c r="G967" i="19" s="1"/>
  <c r="G968" i="19" s="1"/>
  <c r="G969" i="19" s="1"/>
  <c r="G970" i="19" s="1"/>
  <c r="G971" i="19" s="1"/>
  <c r="G972" i="19" s="1"/>
  <c r="G973" i="19" s="1"/>
  <c r="G974" i="19" s="1"/>
  <c r="G975" i="19" s="1"/>
  <c r="G976" i="19" s="1"/>
  <c r="G977" i="19" s="1"/>
  <c r="G978" i="19" s="1"/>
  <c r="G979" i="19" s="1"/>
  <c r="G980" i="19" s="1"/>
  <c r="G981" i="19" s="1"/>
  <c r="G982" i="19" s="1"/>
  <c r="G983" i="19" s="1"/>
  <c r="G984" i="19" s="1"/>
  <c r="G985" i="19" s="1"/>
  <c r="G986" i="19" s="1"/>
  <c r="G987" i="19" s="1"/>
  <c r="G988" i="19" s="1"/>
  <c r="G989" i="19" s="1"/>
  <c r="G990" i="19" s="1"/>
  <c r="G991" i="19" s="1"/>
  <c r="G992" i="19" s="1"/>
  <c r="G993" i="19" s="1"/>
  <c r="G994" i="19" s="1"/>
  <c r="G995" i="19" s="1"/>
  <c r="G996" i="19" s="1"/>
  <c r="G997" i="19" s="1"/>
  <c r="G998" i="19" s="1"/>
  <c r="G999" i="19" s="1"/>
  <c r="G1000" i="19" s="1"/>
  <c r="G1001" i="19" s="1"/>
  <c r="G1002" i="19" s="1"/>
  <c r="G1003" i="19" s="1"/>
  <c r="G1004" i="19" s="1"/>
  <c r="G1005" i="19" s="1"/>
  <c r="G1006" i="19" s="1"/>
  <c r="G1007" i="19" s="1"/>
  <c r="G1008" i="19" s="1"/>
  <c r="G1009" i="19" s="1"/>
  <c r="G1010" i="19" s="1"/>
  <c r="G1011" i="19" s="1"/>
  <c r="G1012" i="19" s="1"/>
  <c r="G1013" i="19" s="1"/>
  <c r="G1014" i="19" s="1"/>
  <c r="E12" i="111"/>
  <c r="AH12" i="111" s="1"/>
  <c r="G1015" i="19"/>
  <c r="G1016" i="19" s="1"/>
  <c r="G1017" i="19" s="1"/>
  <c r="G783" i="55"/>
  <c r="G784" i="55" s="1"/>
  <c r="G785" i="55" s="1"/>
  <c r="G786" i="55" s="1"/>
  <c r="G787" i="55" s="1"/>
  <c r="G788" i="55" s="1"/>
  <c r="G789" i="55" s="1"/>
  <c r="G755" i="48"/>
  <c r="G756" i="48" s="1"/>
  <c r="G757" i="48" s="1"/>
  <c r="G758" i="48" s="1"/>
  <c r="G759" i="48" s="1"/>
  <c r="G760" i="48" s="1"/>
  <c r="E51" i="111"/>
  <c r="AH51" i="111" s="1"/>
  <c r="G1009" i="44"/>
  <c r="G1010" i="44" s="1"/>
  <c r="G1011" i="44" s="1"/>
  <c r="G1012" i="44" s="1"/>
  <c r="G1013" i="44" s="1"/>
  <c r="G737" i="37"/>
  <c r="G687" i="25"/>
  <c r="G688" i="25" s="1"/>
  <c r="G689" i="25" s="1"/>
  <c r="G869" i="41"/>
  <c r="G790" i="55" l="1"/>
  <c r="G738" i="37"/>
  <c r="G761" i="48"/>
  <c r="G762" i="48" s="1"/>
  <c r="G763" i="48" s="1"/>
  <c r="G764" i="48" s="1"/>
  <c r="G765" i="48" s="1"/>
  <c r="G766" i="48" s="1"/>
  <c r="G690" i="25"/>
  <c r="G691" i="25" s="1"/>
  <c r="G692" i="25" s="1"/>
  <c r="G693" i="25" s="1"/>
  <c r="G694" i="25" s="1"/>
  <c r="G695" i="25" s="1"/>
  <c r="G696" i="25" s="1"/>
  <c r="G870" i="41"/>
  <c r="G871" i="41" s="1"/>
  <c r="G872" i="41" s="1"/>
  <c r="G873" i="41" s="1"/>
  <c r="G874" i="41" s="1"/>
  <c r="G875" i="41" s="1"/>
  <c r="G876" i="41" s="1"/>
  <c r="G877" i="41" s="1"/>
  <c r="G878" i="41" s="1"/>
  <c r="G716" i="26"/>
  <c r="G739" i="37" l="1"/>
  <c r="G740" i="37" s="1"/>
  <c r="G741" i="37" s="1"/>
  <c r="G742" i="37" s="1"/>
  <c r="G743" i="37" s="1"/>
  <c r="G744" i="37" s="1"/>
  <c r="G745" i="37" s="1"/>
  <c r="G746" i="37" s="1"/>
  <c r="G747" i="37" s="1"/>
  <c r="G748" i="37" s="1"/>
  <c r="G749" i="37" s="1"/>
  <c r="G750" i="37" s="1"/>
  <c r="G751" i="37" s="1"/>
  <c r="G752" i="37" s="1"/>
  <c r="G753" i="37" s="1"/>
  <c r="G754" i="37" s="1"/>
  <c r="G755" i="37" s="1"/>
  <c r="G756" i="37" s="1"/>
  <c r="G757" i="37" s="1"/>
  <c r="G780" i="37" s="1"/>
  <c r="G781" i="37" s="1"/>
  <c r="G782" i="37" s="1"/>
  <c r="G783" i="37" s="1"/>
  <c r="G784" i="37" s="1"/>
  <c r="G785" i="37" s="1"/>
  <c r="G786" i="37" s="1"/>
  <c r="G787" i="37" s="1"/>
  <c r="G788" i="37" s="1"/>
  <c r="G789" i="37" s="1"/>
  <c r="G790" i="37" s="1"/>
  <c r="G791" i="37" s="1"/>
  <c r="G792" i="37" s="1"/>
  <c r="G793" i="37" s="1"/>
  <c r="G794" i="37" s="1"/>
  <c r="G795" i="37" s="1"/>
  <c r="G796" i="37" s="1"/>
  <c r="G797" i="37" s="1"/>
  <c r="G798" i="37" s="1"/>
  <c r="G799" i="37" s="1"/>
  <c r="G800" i="37" s="1"/>
  <c r="G801" i="37" s="1"/>
  <c r="G802" i="37" s="1"/>
  <c r="G803" i="37" s="1"/>
  <c r="G804" i="37" s="1"/>
  <c r="G805" i="37" s="1"/>
  <c r="G806" i="37" s="1"/>
  <c r="G807" i="37" s="1"/>
  <c r="G808" i="37" s="1"/>
  <c r="G809" i="37" s="1"/>
  <c r="G810" i="37" s="1"/>
  <c r="G811" i="37" s="1"/>
  <c r="G812" i="37" s="1"/>
  <c r="G813" i="37" s="1"/>
  <c r="G814" i="37" s="1"/>
  <c r="G815" i="37" s="1"/>
  <c r="G816" i="37" s="1"/>
  <c r="G817" i="37" s="1"/>
  <c r="G818" i="37" s="1"/>
  <c r="G819" i="37" s="1"/>
  <c r="G820" i="37" s="1"/>
  <c r="G821" i="37" s="1"/>
  <c r="G822" i="37" s="1"/>
  <c r="G823" i="37" s="1"/>
  <c r="G824" i="37" s="1"/>
  <c r="G825" i="37" s="1"/>
  <c r="G826" i="37" s="1"/>
  <c r="G827" i="37" s="1"/>
  <c r="G828" i="37" s="1"/>
  <c r="G829" i="37" s="1"/>
  <c r="G830" i="37" s="1"/>
  <c r="G831" i="37" s="1"/>
  <c r="G832" i="37" s="1"/>
  <c r="G833" i="37" s="1"/>
  <c r="G834" i="37" s="1"/>
  <c r="G835" i="37" s="1"/>
  <c r="G836" i="37" s="1"/>
  <c r="G837" i="37" s="1"/>
  <c r="G838" i="37" s="1"/>
  <c r="G839" i="37" s="1"/>
  <c r="G840" i="37" s="1"/>
  <c r="G841" i="37" s="1"/>
  <c r="G842" i="37" s="1"/>
  <c r="G843" i="37" s="1"/>
  <c r="G844" i="37" s="1"/>
  <c r="G845" i="37" s="1"/>
  <c r="G846" i="37" s="1"/>
  <c r="G847" i="37" s="1"/>
  <c r="G848" i="37" s="1"/>
  <c r="G849" i="37" s="1"/>
  <c r="G850" i="37" s="1"/>
  <c r="G851" i="37" s="1"/>
  <c r="G852" i="37" s="1"/>
  <c r="G853" i="37" s="1"/>
  <c r="G854" i="37" s="1"/>
  <c r="G855" i="37" s="1"/>
  <c r="G856" i="37" s="1"/>
  <c r="G857" i="37" s="1"/>
  <c r="G858" i="37" s="1"/>
  <c r="G859" i="37" s="1"/>
  <c r="G860" i="37" s="1"/>
  <c r="G861" i="37" s="1"/>
  <c r="G862" i="37" s="1"/>
  <c r="G863" i="37" s="1"/>
  <c r="G864" i="37" s="1"/>
  <c r="G865" i="37" s="1"/>
  <c r="G866" i="37" s="1"/>
  <c r="G867" i="37" s="1"/>
  <c r="G868" i="37" s="1"/>
  <c r="G869" i="37" s="1"/>
  <c r="G870" i="37" s="1"/>
  <c r="G871" i="37" s="1"/>
  <c r="G872" i="37" s="1"/>
  <c r="G873" i="37" s="1"/>
  <c r="G874" i="37" s="1"/>
  <c r="G875" i="37" s="1"/>
  <c r="G876" i="37" s="1"/>
  <c r="G877" i="37" s="1"/>
  <c r="G878" i="37" s="1"/>
  <c r="G879" i="37" s="1"/>
  <c r="G880" i="37" s="1"/>
  <c r="G881" i="37" s="1"/>
  <c r="G882" i="37" s="1"/>
  <c r="G883" i="37" s="1"/>
  <c r="G884" i="37" s="1"/>
  <c r="G885" i="37" s="1"/>
  <c r="G886" i="37" s="1"/>
  <c r="G887" i="37" s="1"/>
  <c r="G888" i="37" s="1"/>
  <c r="G889" i="37" s="1"/>
  <c r="G890" i="37" s="1"/>
  <c r="G891" i="37" s="1"/>
  <c r="G892" i="37" s="1"/>
  <c r="G893" i="37" s="1"/>
  <c r="G894" i="37" s="1"/>
  <c r="G895" i="37" s="1"/>
  <c r="G896" i="37" s="1"/>
  <c r="G897" i="37" s="1"/>
  <c r="G898" i="37" s="1"/>
  <c r="G899" i="37" s="1"/>
  <c r="G900" i="37" s="1"/>
  <c r="G901" i="37" s="1"/>
  <c r="G902" i="37" s="1"/>
  <c r="G903" i="37" s="1"/>
  <c r="G904" i="37" s="1"/>
  <c r="G905" i="37" s="1"/>
  <c r="G906" i="37" s="1"/>
  <c r="G907" i="37" s="1"/>
  <c r="G908" i="37" s="1"/>
  <c r="G909" i="37" s="1"/>
  <c r="G910" i="37" s="1"/>
  <c r="G911" i="37" s="1"/>
  <c r="G912" i="37" s="1"/>
  <c r="G913" i="37" s="1"/>
  <c r="G914" i="37" s="1"/>
  <c r="G915" i="37" s="1"/>
  <c r="G916" i="37" s="1"/>
  <c r="G917" i="37" s="1"/>
  <c r="G918" i="37" s="1"/>
  <c r="G919" i="37" s="1"/>
  <c r="G920" i="37" s="1"/>
  <c r="G921" i="37" s="1"/>
  <c r="G922" i="37" s="1"/>
  <c r="G923" i="37" s="1"/>
  <c r="G924" i="37" s="1"/>
  <c r="G925" i="37" s="1"/>
  <c r="G926" i="37" s="1"/>
  <c r="G927" i="37" s="1"/>
  <c r="G928" i="37" s="1"/>
  <c r="G929" i="37" s="1"/>
  <c r="G930" i="37" s="1"/>
  <c r="G931" i="37" s="1"/>
  <c r="G932" i="37" s="1"/>
  <c r="G933" i="37" s="1"/>
  <c r="G934" i="37" s="1"/>
  <c r="G935" i="37" s="1"/>
  <c r="G936" i="37" s="1"/>
  <c r="G937" i="37" s="1"/>
  <c r="G938" i="37" s="1"/>
  <c r="G939" i="37" s="1"/>
  <c r="G940" i="37" s="1"/>
  <c r="G941" i="37" s="1"/>
  <c r="G942" i="37" s="1"/>
  <c r="G943" i="37" s="1"/>
  <c r="G944" i="37" s="1"/>
  <c r="G945" i="37" s="1"/>
  <c r="G946" i="37" s="1"/>
  <c r="G947" i="37" s="1"/>
  <c r="G948" i="37" s="1"/>
  <c r="G949" i="37" s="1"/>
  <c r="G950" i="37" s="1"/>
  <c r="G951" i="37" s="1"/>
  <c r="G952" i="37" s="1"/>
  <c r="G953" i="37" s="1"/>
  <c r="G954" i="37" s="1"/>
  <c r="G955" i="37" s="1"/>
  <c r="G956" i="37" s="1"/>
  <c r="G957" i="37" s="1"/>
  <c r="G958" i="37" s="1"/>
  <c r="G959" i="37" s="1"/>
  <c r="G960" i="37" s="1"/>
  <c r="G961" i="37" s="1"/>
  <c r="G962" i="37" s="1"/>
  <c r="G963" i="37" s="1"/>
  <c r="G964" i="37" s="1"/>
  <c r="G965" i="37" s="1"/>
  <c r="G966" i="37" s="1"/>
  <c r="G967" i="37" s="1"/>
  <c r="G968" i="37" s="1"/>
  <c r="G969" i="37" s="1"/>
  <c r="G970" i="37" s="1"/>
  <c r="G971" i="37" s="1"/>
  <c r="G972" i="37" s="1"/>
  <c r="G973" i="37" s="1"/>
  <c r="G974" i="37" s="1"/>
  <c r="G975" i="37" s="1"/>
  <c r="G976" i="37" s="1"/>
  <c r="G977" i="37" s="1"/>
  <c r="G978" i="37" s="1"/>
  <c r="G979" i="37" s="1"/>
  <c r="G980" i="37" s="1"/>
  <c r="G981" i="37" s="1"/>
  <c r="G982" i="37" s="1"/>
  <c r="G983" i="37" s="1"/>
  <c r="G984" i="37" s="1"/>
  <c r="G985" i="37" s="1"/>
  <c r="G986" i="37" s="1"/>
  <c r="G987" i="37" s="1"/>
  <c r="G988" i="37" s="1"/>
  <c r="G989" i="37" s="1"/>
  <c r="G990" i="37" s="1"/>
  <c r="G991" i="37" s="1"/>
  <c r="G992" i="37" s="1"/>
  <c r="G993" i="37" s="1"/>
  <c r="G994" i="37" s="1"/>
  <c r="G995" i="37" s="1"/>
  <c r="G996" i="37" s="1"/>
  <c r="G997" i="37" s="1"/>
  <c r="G998" i="37" s="1"/>
  <c r="G999" i="37" s="1"/>
  <c r="G1000" i="37" s="1"/>
  <c r="G1001" i="37" s="1"/>
  <c r="G1002" i="37" s="1"/>
  <c r="G1003" i="37" s="1"/>
  <c r="G1004" i="37" s="1"/>
  <c r="G1005" i="37" s="1"/>
  <c r="G1006" i="37" s="1"/>
  <c r="G1007" i="37" s="1"/>
  <c r="G1008" i="37" s="1"/>
  <c r="G1009" i="37" s="1"/>
  <c r="G1010" i="37" s="1"/>
  <c r="G1011" i="37" s="1"/>
  <c r="G1012" i="37" s="1"/>
  <c r="G1013" i="37" s="1"/>
  <c r="G791" i="55"/>
  <c r="E36" i="111"/>
  <c r="AH36" i="111" s="1"/>
  <c r="G1014" i="37"/>
  <c r="G1015" i="37" s="1"/>
  <c r="G1016" i="37" s="1"/>
  <c r="G1017" i="37" s="1"/>
  <c r="G1018" i="37" s="1"/>
  <c r="G1019" i="37" s="1"/>
  <c r="G1020" i="37" s="1"/>
  <c r="G1021" i="37" s="1"/>
  <c r="G1022" i="37" s="1"/>
  <c r="G1023" i="37" s="1"/>
  <c r="G697" i="25"/>
  <c r="G698" i="25" s="1"/>
  <c r="G699" i="25" s="1"/>
  <c r="G700" i="25" s="1"/>
  <c r="G701" i="25" s="1"/>
  <c r="G702" i="25" s="1"/>
  <c r="G717" i="26"/>
  <c r="G879" i="41"/>
  <c r="G880" i="41" s="1"/>
  <c r="G881" i="41" s="1"/>
  <c r="G882" i="41" s="1"/>
  <c r="G883" i="41" s="1"/>
  <c r="G884" i="41" s="1"/>
  <c r="G885" i="41" s="1"/>
  <c r="G886" i="41" s="1"/>
  <c r="G887" i="41" s="1"/>
  <c r="G792" i="55" l="1"/>
  <c r="G793" i="55" s="1"/>
  <c r="G794" i="55" s="1"/>
  <c r="G795" i="55" s="1"/>
  <c r="G718" i="26"/>
  <c r="G719" i="26" s="1"/>
  <c r="G720" i="26" s="1"/>
  <c r="G721" i="26" s="1"/>
  <c r="G722" i="26" s="1"/>
  <c r="G723" i="26" s="1"/>
  <c r="G724" i="26" s="1"/>
  <c r="G725" i="26" s="1"/>
  <c r="G726" i="26" s="1"/>
  <c r="G727" i="26" s="1"/>
  <c r="G728" i="26" s="1"/>
  <c r="G729" i="26" s="1"/>
  <c r="G730" i="26" s="1"/>
  <c r="G740" i="26" s="1"/>
  <c r="G741" i="26" s="1"/>
  <c r="G742" i="26" s="1"/>
  <c r="G743" i="26" s="1"/>
  <c r="G744" i="26" s="1"/>
  <c r="G745" i="26" s="1"/>
  <c r="G746" i="26" s="1"/>
  <c r="G747" i="26" s="1"/>
  <c r="G748" i="26" s="1"/>
  <c r="G749" i="26" s="1"/>
  <c r="G750" i="26" s="1"/>
  <c r="G751" i="26" s="1"/>
  <c r="G752" i="26" s="1"/>
  <c r="G753" i="26" s="1"/>
  <c r="G754" i="26" s="1"/>
  <c r="G755" i="26" s="1"/>
  <c r="G756" i="26" s="1"/>
  <c r="G757" i="26" s="1"/>
  <c r="G758" i="26" s="1"/>
  <c r="G759" i="26" s="1"/>
  <c r="G760" i="26" s="1"/>
  <c r="G761" i="26" s="1"/>
  <c r="G762" i="26" s="1"/>
  <c r="G763" i="26" s="1"/>
  <c r="G764" i="26" s="1"/>
  <c r="G765" i="26" s="1"/>
  <c r="G766" i="26" s="1"/>
  <c r="G767" i="26" s="1"/>
  <c r="G768" i="26" s="1"/>
  <c r="G769" i="26" s="1"/>
  <c r="G770" i="26" s="1"/>
  <c r="G771" i="26" s="1"/>
  <c r="G772" i="26" s="1"/>
  <c r="G773" i="26" s="1"/>
  <c r="G774" i="26" s="1"/>
  <c r="G775" i="26" s="1"/>
  <c r="G776" i="26" s="1"/>
  <c r="G777" i="26" s="1"/>
  <c r="G778" i="26" s="1"/>
  <c r="G779" i="26" s="1"/>
  <c r="G780" i="26" s="1"/>
  <c r="G781" i="26" s="1"/>
  <c r="G782" i="26" s="1"/>
  <c r="G783" i="26" s="1"/>
  <c r="G784" i="26" s="1"/>
  <c r="G785" i="26" s="1"/>
  <c r="G786" i="26" s="1"/>
  <c r="G787" i="26" s="1"/>
  <c r="G788" i="26" s="1"/>
  <c r="G789" i="26" s="1"/>
  <c r="G790" i="26" s="1"/>
  <c r="G791" i="26" s="1"/>
  <c r="G792" i="26" s="1"/>
  <c r="G793" i="26" s="1"/>
  <c r="G794" i="26" s="1"/>
  <c r="G795" i="26" s="1"/>
  <c r="G796" i="26" s="1"/>
  <c r="G797" i="26" s="1"/>
  <c r="G798" i="26" s="1"/>
  <c r="G799" i="26" s="1"/>
  <c r="G800" i="26" s="1"/>
  <c r="G801" i="26" s="1"/>
  <c r="G802" i="26" s="1"/>
  <c r="G803" i="26" s="1"/>
  <c r="G804" i="26" s="1"/>
  <c r="G805" i="26" s="1"/>
  <c r="G806" i="26" s="1"/>
  <c r="G807" i="26" s="1"/>
  <c r="G808" i="26" s="1"/>
  <c r="G809" i="26" s="1"/>
  <c r="G810" i="26" s="1"/>
  <c r="G811" i="26" s="1"/>
  <c r="G812" i="26" s="1"/>
  <c r="G813" i="26" s="1"/>
  <c r="G814" i="26" s="1"/>
  <c r="G815" i="26" s="1"/>
  <c r="G816" i="26" s="1"/>
  <c r="G817" i="26" s="1"/>
  <c r="G818" i="26" s="1"/>
  <c r="G819" i="26" s="1"/>
  <c r="G820" i="26" s="1"/>
  <c r="G821" i="26" s="1"/>
  <c r="G822" i="26" s="1"/>
  <c r="G823" i="26" s="1"/>
  <c r="G824" i="26" s="1"/>
  <c r="G825" i="26" s="1"/>
  <c r="G826" i="26" s="1"/>
  <c r="G827" i="26" s="1"/>
  <c r="G828" i="26" s="1"/>
  <c r="G829" i="26" s="1"/>
  <c r="G830" i="26" s="1"/>
  <c r="G831" i="26" s="1"/>
  <c r="G832" i="26" s="1"/>
  <c r="G833" i="26" s="1"/>
  <c r="G834" i="26" s="1"/>
  <c r="G835" i="26" s="1"/>
  <c r="G836" i="26" s="1"/>
  <c r="G837" i="26" s="1"/>
  <c r="G838" i="26" s="1"/>
  <c r="G839" i="26" s="1"/>
  <c r="G840" i="26" s="1"/>
  <c r="G841" i="26" s="1"/>
  <c r="G842" i="26" s="1"/>
  <c r="G843" i="26" s="1"/>
  <c r="G844" i="26" s="1"/>
  <c r="G845" i="26" s="1"/>
  <c r="G846" i="26" s="1"/>
  <c r="G847" i="26" s="1"/>
  <c r="G848" i="26" s="1"/>
  <c r="G849" i="26" s="1"/>
  <c r="G850" i="26" s="1"/>
  <c r="G851" i="26" s="1"/>
  <c r="G852" i="26" s="1"/>
  <c r="G853" i="26" s="1"/>
  <c r="G854" i="26" s="1"/>
  <c r="G855" i="26" s="1"/>
  <c r="G856" i="26" s="1"/>
  <c r="G857" i="26" s="1"/>
  <c r="G858" i="26" s="1"/>
  <c r="G859" i="26" s="1"/>
  <c r="G860" i="26" s="1"/>
  <c r="G861" i="26" s="1"/>
  <c r="G862" i="26" s="1"/>
  <c r="G863" i="26" s="1"/>
  <c r="G864" i="26" s="1"/>
  <c r="G865" i="26" s="1"/>
  <c r="G866" i="26" s="1"/>
  <c r="G867" i="26" s="1"/>
  <c r="G868" i="26" s="1"/>
  <c r="G869" i="26" s="1"/>
  <c r="G870" i="26" s="1"/>
  <c r="G871" i="26" s="1"/>
  <c r="G872" i="26" s="1"/>
  <c r="G873" i="26" s="1"/>
  <c r="G874" i="26" s="1"/>
  <c r="G875" i="26" s="1"/>
  <c r="G876" i="26" s="1"/>
  <c r="G877" i="26" s="1"/>
  <c r="G878" i="26" s="1"/>
  <c r="G879" i="26" s="1"/>
  <c r="G880" i="26" s="1"/>
  <c r="G881" i="26" s="1"/>
  <c r="G882" i="26" s="1"/>
  <c r="G883" i="26" s="1"/>
  <c r="G884" i="26" s="1"/>
  <c r="G885" i="26" s="1"/>
  <c r="G886" i="26" s="1"/>
  <c r="G887" i="26" s="1"/>
  <c r="G888" i="26" s="1"/>
  <c r="G889" i="26" s="1"/>
  <c r="G890" i="26" s="1"/>
  <c r="G891" i="26" s="1"/>
  <c r="G892" i="26" s="1"/>
  <c r="G893" i="26" s="1"/>
  <c r="G894" i="26" s="1"/>
  <c r="G895" i="26" s="1"/>
  <c r="G896" i="26" s="1"/>
  <c r="G897" i="26" s="1"/>
  <c r="G898" i="26" s="1"/>
  <c r="G899" i="26" s="1"/>
  <c r="G900" i="26" s="1"/>
  <c r="G901" i="26" s="1"/>
  <c r="G902" i="26" s="1"/>
  <c r="G903" i="26" s="1"/>
  <c r="G904" i="26" s="1"/>
  <c r="G905" i="26" s="1"/>
  <c r="G906" i="26" s="1"/>
  <c r="G907" i="26" s="1"/>
  <c r="G908" i="26" s="1"/>
  <c r="G909" i="26" s="1"/>
  <c r="G910" i="26" s="1"/>
  <c r="G911" i="26" s="1"/>
  <c r="G912" i="26" s="1"/>
  <c r="G913" i="26" s="1"/>
  <c r="G914" i="26" s="1"/>
  <c r="G915" i="26" s="1"/>
  <c r="G916" i="26" s="1"/>
  <c r="G917" i="26" s="1"/>
  <c r="G918" i="26" s="1"/>
  <c r="G919" i="26" s="1"/>
  <c r="G920" i="26" s="1"/>
  <c r="G921" i="26" s="1"/>
  <c r="G922" i="26" s="1"/>
  <c r="G923" i="26" s="1"/>
  <c r="G924" i="26" s="1"/>
  <c r="G925" i="26" s="1"/>
  <c r="G926" i="26" s="1"/>
  <c r="G927" i="26" s="1"/>
  <c r="G928" i="26" s="1"/>
  <c r="G929" i="26" s="1"/>
  <c r="G930" i="26" s="1"/>
  <c r="G931" i="26" s="1"/>
  <c r="G932" i="26" s="1"/>
  <c r="G933" i="26" s="1"/>
  <c r="G934" i="26" s="1"/>
  <c r="G935" i="26" s="1"/>
  <c r="G936" i="26" s="1"/>
  <c r="G937" i="26" s="1"/>
  <c r="G938" i="26" s="1"/>
  <c r="G939" i="26" s="1"/>
  <c r="G940" i="26" s="1"/>
  <c r="G941" i="26" s="1"/>
  <c r="G942" i="26" s="1"/>
  <c r="G943" i="26" s="1"/>
  <c r="G944" i="26" s="1"/>
  <c r="G945" i="26" s="1"/>
  <c r="G946" i="26" s="1"/>
  <c r="G947" i="26" s="1"/>
  <c r="G948" i="26" s="1"/>
  <c r="G949" i="26" s="1"/>
  <c r="G950" i="26" s="1"/>
  <c r="G951" i="26" s="1"/>
  <c r="G952" i="26" s="1"/>
  <c r="G953" i="26" s="1"/>
  <c r="G954" i="26" s="1"/>
  <c r="G955" i="26" s="1"/>
  <c r="G956" i="26" s="1"/>
  <c r="G957" i="26" s="1"/>
  <c r="G958" i="26" s="1"/>
  <c r="G959" i="26" s="1"/>
  <c r="G960" i="26" s="1"/>
  <c r="G961" i="26" s="1"/>
  <c r="G962" i="26" s="1"/>
  <c r="G963" i="26" s="1"/>
  <c r="G964" i="26" s="1"/>
  <c r="G965" i="26" s="1"/>
  <c r="G966" i="26" s="1"/>
  <c r="G967" i="26" s="1"/>
  <c r="G968" i="26" s="1"/>
  <c r="G969" i="26" s="1"/>
  <c r="G970" i="26" s="1"/>
  <c r="G971" i="26" s="1"/>
  <c r="G972" i="26" s="1"/>
  <c r="G973" i="26" s="1"/>
  <c r="G974" i="26" s="1"/>
  <c r="G975" i="26" s="1"/>
  <c r="G976" i="26" s="1"/>
  <c r="G977" i="26" s="1"/>
  <c r="G978" i="26" s="1"/>
  <c r="G979" i="26" s="1"/>
  <c r="G980" i="26" s="1"/>
  <c r="G981" i="26" s="1"/>
  <c r="G982" i="26" s="1"/>
  <c r="G983" i="26" s="1"/>
  <c r="G984" i="26" s="1"/>
  <c r="G985" i="26" s="1"/>
  <c r="G986" i="26" s="1"/>
  <c r="G987" i="26" s="1"/>
  <c r="G988" i="26" s="1"/>
  <c r="G989" i="26" s="1"/>
  <c r="G990" i="26" s="1"/>
  <c r="G991" i="26" s="1"/>
  <c r="G992" i="26" s="1"/>
  <c r="G993" i="26" s="1"/>
  <c r="G994" i="26" s="1"/>
  <c r="G995" i="26" s="1"/>
  <c r="G996" i="26" s="1"/>
  <c r="G997" i="26" s="1"/>
  <c r="G998" i="26" s="1"/>
  <c r="G999" i="26" s="1"/>
  <c r="G1000" i="26" s="1"/>
  <c r="G1001" i="26" s="1"/>
  <c r="G1002" i="26" s="1"/>
  <c r="G1003" i="26" s="1"/>
  <c r="G1004" i="26" s="1"/>
  <c r="G1005" i="26" s="1"/>
  <c r="G1006" i="26" s="1"/>
  <c r="G767" i="48"/>
  <c r="G768" i="48" s="1"/>
  <c r="G769" i="48" s="1"/>
  <c r="G770" i="48" s="1"/>
  <c r="G771" i="48" s="1"/>
  <c r="G772" i="48" s="1"/>
  <c r="G703" i="25"/>
  <c r="G704" i="25" s="1"/>
  <c r="G705" i="25" s="1"/>
  <c r="G706" i="25" s="1"/>
  <c r="G707" i="25" s="1"/>
  <c r="G708" i="25" s="1"/>
  <c r="G709" i="25" s="1"/>
  <c r="E24" i="111"/>
  <c r="G1007" i="26"/>
  <c r="G1008" i="26" s="1"/>
  <c r="G1009" i="26" s="1"/>
  <c r="G1010" i="26" s="1"/>
  <c r="G1011" i="26" s="1"/>
  <c r="G1012" i="26" s="1"/>
  <c r="G1013" i="26" s="1"/>
  <c r="G1014" i="26" s="1"/>
  <c r="AH24" i="111"/>
  <c r="G888" i="41"/>
  <c r="G889" i="41" s="1"/>
  <c r="G890" i="41" s="1"/>
  <c r="G891" i="41" s="1"/>
  <c r="G892" i="41" s="1"/>
  <c r="G893" i="41" s="1"/>
  <c r="G894" i="41" s="1"/>
  <c r="G895" i="41" s="1"/>
  <c r="G896" i="41" s="1"/>
  <c r="G897" i="41" s="1"/>
  <c r="G898" i="41" s="1"/>
  <c r="G899" i="41" s="1"/>
  <c r="G900" i="41" s="1"/>
  <c r="G901" i="41" s="1"/>
  <c r="G902" i="41" s="1"/>
  <c r="G903" i="41" s="1"/>
  <c r="G904" i="41" s="1"/>
  <c r="G702" i="15"/>
  <c r="G773" i="48" l="1"/>
  <c r="G774" i="48" s="1"/>
  <c r="G775" i="48" s="1"/>
  <c r="G776" i="48" s="1"/>
  <c r="G777" i="48" s="1"/>
  <c r="G778" i="48" s="1"/>
  <c r="G784" i="48" s="1"/>
  <c r="G785" i="48" s="1"/>
  <c r="G786" i="48" s="1"/>
  <c r="G787" i="48" s="1"/>
  <c r="G788" i="48" s="1"/>
  <c r="G789" i="48" s="1"/>
  <c r="G790" i="48" s="1"/>
  <c r="G791" i="48" s="1"/>
  <c r="G792" i="48" s="1"/>
  <c r="G793" i="48" s="1"/>
  <c r="G794" i="48" s="1"/>
  <c r="G795" i="48" s="1"/>
  <c r="G796" i="48" s="1"/>
  <c r="G797" i="48" s="1"/>
  <c r="G798" i="48" s="1"/>
  <c r="G799" i="48" s="1"/>
  <c r="G800" i="48" s="1"/>
  <c r="G801" i="48" s="1"/>
  <c r="G802" i="48" s="1"/>
  <c r="G803" i="48" s="1"/>
  <c r="G804" i="48" s="1"/>
  <c r="G805" i="48" s="1"/>
  <c r="G806" i="48" s="1"/>
  <c r="G807" i="48" s="1"/>
  <c r="G808" i="48" s="1"/>
  <c r="G809" i="48" s="1"/>
  <c r="G810" i="48" s="1"/>
  <c r="G811" i="48" s="1"/>
  <c r="G812" i="48" s="1"/>
  <c r="G813" i="48" s="1"/>
  <c r="G814" i="48" s="1"/>
  <c r="G815" i="48" s="1"/>
  <c r="G816" i="48" s="1"/>
  <c r="G817" i="48" s="1"/>
  <c r="G818" i="48" s="1"/>
  <c r="G819" i="48" s="1"/>
  <c r="G820" i="48" s="1"/>
  <c r="G821" i="48" s="1"/>
  <c r="G822" i="48" s="1"/>
  <c r="G823" i="48" s="1"/>
  <c r="G824" i="48" s="1"/>
  <c r="G825" i="48" s="1"/>
  <c r="G826" i="48" s="1"/>
  <c r="G827" i="48" s="1"/>
  <c r="G828" i="48" s="1"/>
  <c r="G829" i="48" s="1"/>
  <c r="G830" i="48" s="1"/>
  <c r="G831" i="48" s="1"/>
  <c r="G832" i="48" s="1"/>
  <c r="G833" i="48" s="1"/>
  <c r="G834" i="48" s="1"/>
  <c r="G835" i="48" s="1"/>
  <c r="G836" i="48" s="1"/>
  <c r="G837" i="48" s="1"/>
  <c r="G838" i="48" s="1"/>
  <c r="G839" i="48" s="1"/>
  <c r="G840" i="48" s="1"/>
  <c r="G841" i="48" s="1"/>
  <c r="G842" i="48" s="1"/>
  <c r="G843" i="48" s="1"/>
  <c r="G844" i="48" s="1"/>
  <c r="G845" i="48" s="1"/>
  <c r="G846" i="48" s="1"/>
  <c r="G847" i="48" s="1"/>
  <c r="G848" i="48" s="1"/>
  <c r="G849" i="48" s="1"/>
  <c r="G850" i="48" s="1"/>
  <c r="G851" i="48" s="1"/>
  <c r="G852" i="48" s="1"/>
  <c r="G853" i="48" s="1"/>
  <c r="G854" i="48" s="1"/>
  <c r="G855" i="48" s="1"/>
  <c r="G856" i="48" s="1"/>
  <c r="G857" i="48" s="1"/>
  <c r="G858" i="48" s="1"/>
  <c r="G859" i="48" s="1"/>
  <c r="G860" i="48" s="1"/>
  <c r="G861" i="48" s="1"/>
  <c r="G862" i="48" s="1"/>
  <c r="G863" i="48" s="1"/>
  <c r="G864" i="48" s="1"/>
  <c r="G865" i="48" s="1"/>
  <c r="G866" i="48" s="1"/>
  <c r="G867" i="48" s="1"/>
  <c r="G868" i="48" s="1"/>
  <c r="G869" i="48" s="1"/>
  <c r="G870" i="48" s="1"/>
  <c r="G871" i="48" s="1"/>
  <c r="G872" i="48" s="1"/>
  <c r="G873" i="48" s="1"/>
  <c r="G874" i="48" s="1"/>
  <c r="G875" i="48" s="1"/>
  <c r="G876" i="48" s="1"/>
  <c r="G877" i="48" s="1"/>
  <c r="G878" i="48" s="1"/>
  <c r="G879" i="48" s="1"/>
  <c r="G880" i="48" s="1"/>
  <c r="G881" i="48" s="1"/>
  <c r="G882" i="48" s="1"/>
  <c r="G883" i="48" s="1"/>
  <c r="G884" i="48" s="1"/>
  <c r="G885" i="48" s="1"/>
  <c r="G886" i="48" s="1"/>
  <c r="G887" i="48" s="1"/>
  <c r="G888" i="48" s="1"/>
  <c r="G889" i="48" s="1"/>
  <c r="G890" i="48" s="1"/>
  <c r="G891" i="48" s="1"/>
  <c r="G892" i="48" s="1"/>
  <c r="G893" i="48" s="1"/>
  <c r="G894" i="48" s="1"/>
  <c r="G895" i="48" s="1"/>
  <c r="G896" i="48" s="1"/>
  <c r="G897" i="48" s="1"/>
  <c r="G898" i="48" s="1"/>
  <c r="G899" i="48" s="1"/>
  <c r="G900" i="48" s="1"/>
  <c r="G901" i="48" s="1"/>
  <c r="G902" i="48" s="1"/>
  <c r="G903" i="48" s="1"/>
  <c r="G904" i="48" s="1"/>
  <c r="G905" i="48" s="1"/>
  <c r="G906" i="48" s="1"/>
  <c r="G907" i="48" s="1"/>
  <c r="G908" i="48" s="1"/>
  <c r="G909" i="48" s="1"/>
  <c r="G910" i="48" s="1"/>
  <c r="G911" i="48" s="1"/>
  <c r="G912" i="48" s="1"/>
  <c r="G913" i="48" s="1"/>
  <c r="G914" i="48" s="1"/>
  <c r="G915" i="48" s="1"/>
  <c r="G916" i="48" s="1"/>
  <c r="G917" i="48" s="1"/>
  <c r="G918" i="48" s="1"/>
  <c r="G919" i="48" s="1"/>
  <c r="G920" i="48" s="1"/>
  <c r="G921" i="48" s="1"/>
  <c r="G922" i="48" s="1"/>
  <c r="G923" i="48" s="1"/>
  <c r="G924" i="48" s="1"/>
  <c r="G925" i="48" s="1"/>
  <c r="G926" i="48" s="1"/>
  <c r="G927" i="48" s="1"/>
  <c r="G928" i="48" s="1"/>
  <c r="G929" i="48" s="1"/>
  <c r="G930" i="48" s="1"/>
  <c r="G931" i="48" s="1"/>
  <c r="G932" i="48" s="1"/>
  <c r="G933" i="48" s="1"/>
  <c r="G934" i="48" s="1"/>
  <c r="G935" i="48" s="1"/>
  <c r="G936" i="48" s="1"/>
  <c r="G937" i="48" s="1"/>
  <c r="G938" i="48" s="1"/>
  <c r="G939" i="48" s="1"/>
  <c r="G940" i="48" s="1"/>
  <c r="G941" i="48" s="1"/>
  <c r="G942" i="48" s="1"/>
  <c r="G943" i="48" s="1"/>
  <c r="G944" i="48" s="1"/>
  <c r="G945" i="48" s="1"/>
  <c r="G946" i="48" s="1"/>
  <c r="G947" i="48" s="1"/>
  <c r="G948" i="48" s="1"/>
  <c r="G949" i="48" s="1"/>
  <c r="G950" i="48" s="1"/>
  <c r="G951" i="48" s="1"/>
  <c r="G952" i="48" s="1"/>
  <c r="G953" i="48" s="1"/>
  <c r="G954" i="48" s="1"/>
  <c r="G955" i="48" s="1"/>
  <c r="G956" i="48" s="1"/>
  <c r="G957" i="48" s="1"/>
  <c r="G958" i="48" s="1"/>
  <c r="G959" i="48" s="1"/>
  <c r="G960" i="48" s="1"/>
  <c r="G961" i="48" s="1"/>
  <c r="G962" i="48" s="1"/>
  <c r="G963" i="48" s="1"/>
  <c r="G964" i="48" s="1"/>
  <c r="G965" i="48" s="1"/>
  <c r="G966" i="48" s="1"/>
  <c r="G967" i="48" s="1"/>
  <c r="G968" i="48" s="1"/>
  <c r="G969" i="48" s="1"/>
  <c r="G970" i="48" s="1"/>
  <c r="G971" i="48" s="1"/>
  <c r="G972" i="48" s="1"/>
  <c r="G973" i="48" s="1"/>
  <c r="G974" i="48" s="1"/>
  <c r="G975" i="48" s="1"/>
  <c r="G976" i="48" s="1"/>
  <c r="G977" i="48" s="1"/>
  <c r="G978" i="48" s="1"/>
  <c r="G979" i="48" s="1"/>
  <c r="G980" i="48" s="1"/>
  <c r="G981" i="48" s="1"/>
  <c r="G982" i="48" s="1"/>
  <c r="G983" i="48" s="1"/>
  <c r="G984" i="48" s="1"/>
  <c r="G985" i="48" s="1"/>
  <c r="G986" i="48" s="1"/>
  <c r="G987" i="48" s="1"/>
  <c r="G988" i="48" s="1"/>
  <c r="G989" i="48" s="1"/>
  <c r="G990" i="48" s="1"/>
  <c r="G991" i="48" s="1"/>
  <c r="G992" i="48" s="1"/>
  <c r="G993" i="48" s="1"/>
  <c r="G994" i="48" s="1"/>
  <c r="G995" i="48" s="1"/>
  <c r="G996" i="48" s="1"/>
  <c r="G997" i="48" s="1"/>
  <c r="G998" i="48" s="1"/>
  <c r="G999" i="48" s="1"/>
  <c r="G1000" i="48" s="1"/>
  <c r="G1001" i="48" s="1"/>
  <c r="G1002" i="48" s="1"/>
  <c r="G1003" i="48" s="1"/>
  <c r="G1004" i="48" s="1"/>
  <c r="G1005" i="48" s="1"/>
  <c r="G1006" i="48" s="1"/>
  <c r="G1007" i="48" s="1"/>
  <c r="G1008" i="48" s="1"/>
  <c r="G796" i="55"/>
  <c r="G797" i="55" s="1"/>
  <c r="G798" i="55" s="1"/>
  <c r="G799" i="55" s="1"/>
  <c r="G710" i="25"/>
  <c r="G711" i="25" s="1"/>
  <c r="G722" i="25" s="1"/>
  <c r="G723" i="25" s="1"/>
  <c r="G724" i="25" s="1"/>
  <c r="G725" i="25" s="1"/>
  <c r="G726" i="25" s="1"/>
  <c r="G727" i="25" s="1"/>
  <c r="G728" i="25" s="1"/>
  <c r="G729" i="25" s="1"/>
  <c r="G730" i="25" s="1"/>
  <c r="G731" i="25" s="1"/>
  <c r="G732" i="25" s="1"/>
  <c r="G733" i="25" s="1"/>
  <c r="G734" i="25" s="1"/>
  <c r="G735" i="25" s="1"/>
  <c r="G736" i="25" s="1"/>
  <c r="G737" i="25" s="1"/>
  <c r="G738" i="25" s="1"/>
  <c r="G739" i="25" s="1"/>
  <c r="G740" i="25" s="1"/>
  <c r="G741" i="25" s="1"/>
  <c r="G742" i="25" s="1"/>
  <c r="G743" i="25" s="1"/>
  <c r="G744" i="25" s="1"/>
  <c r="G745" i="25" s="1"/>
  <c r="G746" i="25" s="1"/>
  <c r="G747" i="25" s="1"/>
  <c r="G748" i="25" s="1"/>
  <c r="G749" i="25" s="1"/>
  <c r="G750" i="25" s="1"/>
  <c r="G751" i="25" s="1"/>
  <c r="G752" i="25" s="1"/>
  <c r="G753" i="25" s="1"/>
  <c r="G754" i="25" s="1"/>
  <c r="G755" i="25" s="1"/>
  <c r="G756" i="25" s="1"/>
  <c r="G757" i="25" s="1"/>
  <c r="G758" i="25" s="1"/>
  <c r="G759" i="25" s="1"/>
  <c r="G760" i="25" s="1"/>
  <c r="G761" i="25" s="1"/>
  <c r="G762" i="25" s="1"/>
  <c r="G763" i="25" s="1"/>
  <c r="G764" i="25" s="1"/>
  <c r="G765" i="25" s="1"/>
  <c r="G766" i="25" s="1"/>
  <c r="G767" i="25" s="1"/>
  <c r="G768" i="25" s="1"/>
  <c r="G769" i="25" s="1"/>
  <c r="G770" i="25" s="1"/>
  <c r="G771" i="25" s="1"/>
  <c r="G772" i="25" s="1"/>
  <c r="G773" i="25" s="1"/>
  <c r="G774" i="25" s="1"/>
  <c r="G775" i="25" s="1"/>
  <c r="G776" i="25" s="1"/>
  <c r="G777" i="25" s="1"/>
  <c r="G778" i="25" s="1"/>
  <c r="G779" i="25" s="1"/>
  <c r="G780" i="25" s="1"/>
  <c r="G781" i="25" s="1"/>
  <c r="G782" i="25" s="1"/>
  <c r="G783" i="25" s="1"/>
  <c r="G784" i="25" s="1"/>
  <c r="G785" i="25" s="1"/>
  <c r="G786" i="25" s="1"/>
  <c r="G787" i="25" s="1"/>
  <c r="G788" i="25" s="1"/>
  <c r="G789" i="25" s="1"/>
  <c r="G790" i="25" s="1"/>
  <c r="G791" i="25" s="1"/>
  <c r="G792" i="25" s="1"/>
  <c r="G793" i="25" s="1"/>
  <c r="G794" i="25" s="1"/>
  <c r="G795" i="25" s="1"/>
  <c r="G796" i="25" s="1"/>
  <c r="G797" i="25" s="1"/>
  <c r="G798" i="25" s="1"/>
  <c r="G799" i="25" s="1"/>
  <c r="G800" i="25" s="1"/>
  <c r="G801" i="25" s="1"/>
  <c r="G802" i="25" s="1"/>
  <c r="G803" i="25" s="1"/>
  <c r="G804" i="25" s="1"/>
  <c r="G805" i="25" s="1"/>
  <c r="G806" i="25" s="1"/>
  <c r="G807" i="25" s="1"/>
  <c r="G808" i="25" s="1"/>
  <c r="G809" i="25" s="1"/>
  <c r="G810" i="25" s="1"/>
  <c r="G811" i="25" s="1"/>
  <c r="G812" i="25" s="1"/>
  <c r="G813" i="25" s="1"/>
  <c r="G814" i="25" s="1"/>
  <c r="G815" i="25" s="1"/>
  <c r="G816" i="25" s="1"/>
  <c r="G817" i="25" s="1"/>
  <c r="G818" i="25" s="1"/>
  <c r="G819" i="25" s="1"/>
  <c r="G820" i="25" s="1"/>
  <c r="G821" i="25" s="1"/>
  <c r="G822" i="25" s="1"/>
  <c r="G823" i="25" s="1"/>
  <c r="G824" i="25" s="1"/>
  <c r="G825" i="25" s="1"/>
  <c r="G826" i="25" s="1"/>
  <c r="G827" i="25" s="1"/>
  <c r="G828" i="25" s="1"/>
  <c r="G829" i="25" s="1"/>
  <c r="G830" i="25" s="1"/>
  <c r="G831" i="25" s="1"/>
  <c r="G832" i="25" s="1"/>
  <c r="G833" i="25" s="1"/>
  <c r="G834" i="25" s="1"/>
  <c r="G835" i="25" s="1"/>
  <c r="G836" i="25" s="1"/>
  <c r="G837" i="25" s="1"/>
  <c r="G838" i="25" s="1"/>
  <c r="G839" i="25" s="1"/>
  <c r="G840" i="25" s="1"/>
  <c r="G841" i="25" s="1"/>
  <c r="G842" i="25" s="1"/>
  <c r="G843" i="25" s="1"/>
  <c r="G844" i="25" s="1"/>
  <c r="G845" i="25" s="1"/>
  <c r="G846" i="25" s="1"/>
  <c r="G847" i="25" s="1"/>
  <c r="G848" i="25" s="1"/>
  <c r="G849" i="25" s="1"/>
  <c r="G850" i="25" s="1"/>
  <c r="G851" i="25" s="1"/>
  <c r="G852" i="25" s="1"/>
  <c r="G853" i="25" s="1"/>
  <c r="G854" i="25" s="1"/>
  <c r="G855" i="25" s="1"/>
  <c r="G856" i="25" s="1"/>
  <c r="G857" i="25" s="1"/>
  <c r="G858" i="25" s="1"/>
  <c r="G859" i="25" s="1"/>
  <c r="G860" i="25" s="1"/>
  <c r="G861" i="25" s="1"/>
  <c r="G862" i="25" s="1"/>
  <c r="G863" i="25" s="1"/>
  <c r="G864" i="25" s="1"/>
  <c r="G865" i="25" s="1"/>
  <c r="G866" i="25" s="1"/>
  <c r="G867" i="25" s="1"/>
  <c r="G868" i="25" s="1"/>
  <c r="G869" i="25" s="1"/>
  <c r="G870" i="25" s="1"/>
  <c r="G871" i="25" s="1"/>
  <c r="G872" i="25" s="1"/>
  <c r="G873" i="25" s="1"/>
  <c r="G874" i="25" s="1"/>
  <c r="G875" i="25" s="1"/>
  <c r="G876" i="25" s="1"/>
  <c r="G877" i="25" s="1"/>
  <c r="G878" i="25" s="1"/>
  <c r="G879" i="25" s="1"/>
  <c r="G880" i="25" s="1"/>
  <c r="G881" i="25" s="1"/>
  <c r="G882" i="25" s="1"/>
  <c r="G883" i="25" s="1"/>
  <c r="G884" i="25" s="1"/>
  <c r="G885" i="25" s="1"/>
  <c r="G886" i="25" s="1"/>
  <c r="G887" i="25" s="1"/>
  <c r="G888" i="25" s="1"/>
  <c r="G889" i="25" s="1"/>
  <c r="G890" i="25" s="1"/>
  <c r="G891" i="25" s="1"/>
  <c r="G892" i="25" s="1"/>
  <c r="G893" i="25" s="1"/>
  <c r="G894" i="25" s="1"/>
  <c r="G895" i="25" s="1"/>
  <c r="G896" i="25" s="1"/>
  <c r="G897" i="25" s="1"/>
  <c r="G898" i="25" s="1"/>
  <c r="G899" i="25" s="1"/>
  <c r="G900" i="25" s="1"/>
  <c r="G901" i="25" s="1"/>
  <c r="G902" i="25" s="1"/>
  <c r="G903" i="25" s="1"/>
  <c r="G904" i="25" s="1"/>
  <c r="G905" i="25" s="1"/>
  <c r="G906" i="25" s="1"/>
  <c r="G907" i="25" s="1"/>
  <c r="G908" i="25" s="1"/>
  <c r="G909" i="25" s="1"/>
  <c r="G910" i="25" s="1"/>
  <c r="G911" i="25" s="1"/>
  <c r="G912" i="25" s="1"/>
  <c r="G913" i="25" s="1"/>
  <c r="G914" i="25" s="1"/>
  <c r="G915" i="25" s="1"/>
  <c r="G916" i="25" s="1"/>
  <c r="G917" i="25" s="1"/>
  <c r="G918" i="25" s="1"/>
  <c r="G919" i="25" s="1"/>
  <c r="G920" i="25" s="1"/>
  <c r="G921" i="25" s="1"/>
  <c r="G922" i="25" s="1"/>
  <c r="G923" i="25" s="1"/>
  <c r="G924" i="25" s="1"/>
  <c r="G925" i="25" s="1"/>
  <c r="G926" i="25" s="1"/>
  <c r="G927" i="25" s="1"/>
  <c r="G928" i="25" s="1"/>
  <c r="G929" i="25" s="1"/>
  <c r="G930" i="25" s="1"/>
  <c r="G931" i="25" s="1"/>
  <c r="G932" i="25" s="1"/>
  <c r="G933" i="25" s="1"/>
  <c r="G934" i="25" s="1"/>
  <c r="G935" i="25" s="1"/>
  <c r="G936" i="25" s="1"/>
  <c r="G937" i="25" s="1"/>
  <c r="G938" i="25" s="1"/>
  <c r="G939" i="25" s="1"/>
  <c r="G940" i="25" s="1"/>
  <c r="G941" i="25" s="1"/>
  <c r="G942" i="25" s="1"/>
  <c r="G943" i="25" s="1"/>
  <c r="G944" i="25" s="1"/>
  <c r="G945" i="25" s="1"/>
  <c r="G946" i="25" s="1"/>
  <c r="G947" i="25" s="1"/>
  <c r="G948" i="25" s="1"/>
  <c r="G949" i="25" s="1"/>
  <c r="G950" i="25" s="1"/>
  <c r="G951" i="25" s="1"/>
  <c r="G952" i="25" s="1"/>
  <c r="G953" i="25" s="1"/>
  <c r="G954" i="25" s="1"/>
  <c r="G955" i="25" s="1"/>
  <c r="G956" i="25" s="1"/>
  <c r="G957" i="25" s="1"/>
  <c r="G958" i="25" s="1"/>
  <c r="G959" i="25" s="1"/>
  <c r="G960" i="25" s="1"/>
  <c r="G961" i="25" s="1"/>
  <c r="G962" i="25" s="1"/>
  <c r="G963" i="25" s="1"/>
  <c r="G964" i="25" s="1"/>
  <c r="G965" i="25" s="1"/>
  <c r="G966" i="25" s="1"/>
  <c r="G967" i="25" s="1"/>
  <c r="G968" i="25" s="1"/>
  <c r="G969" i="25" s="1"/>
  <c r="G970" i="25" s="1"/>
  <c r="G971" i="25" s="1"/>
  <c r="G972" i="25" s="1"/>
  <c r="G973" i="25" s="1"/>
  <c r="G974" i="25" s="1"/>
  <c r="G975" i="25" s="1"/>
  <c r="G976" i="25" s="1"/>
  <c r="G977" i="25" s="1"/>
  <c r="G978" i="25" s="1"/>
  <c r="G979" i="25" s="1"/>
  <c r="G980" i="25" s="1"/>
  <c r="G981" i="25" s="1"/>
  <c r="G982" i="25" s="1"/>
  <c r="G983" i="25" s="1"/>
  <c r="G984" i="25" s="1"/>
  <c r="G985" i="25" s="1"/>
  <c r="G986" i="25" s="1"/>
  <c r="G987" i="25" s="1"/>
  <c r="G988" i="25" s="1"/>
  <c r="G989" i="25" s="1"/>
  <c r="G990" i="25" s="1"/>
  <c r="G991" i="25" s="1"/>
  <c r="G992" i="25" s="1"/>
  <c r="G993" i="25" s="1"/>
  <c r="G994" i="25" s="1"/>
  <c r="G995" i="25" s="1"/>
  <c r="G996" i="25" s="1"/>
  <c r="G997" i="25" s="1"/>
  <c r="G998" i="25" s="1"/>
  <c r="G999" i="25" s="1"/>
  <c r="G1000" i="25" s="1"/>
  <c r="G1001" i="25" s="1"/>
  <c r="G1002" i="25" s="1"/>
  <c r="G1003" i="25" s="1"/>
  <c r="G1004" i="25" s="1"/>
  <c r="G1005" i="25" s="1"/>
  <c r="G1006" i="25" s="1"/>
  <c r="G1007" i="25" s="1"/>
  <c r="G1008" i="25" s="1"/>
  <c r="G1009" i="25" s="1"/>
  <c r="E20" i="111"/>
  <c r="AH20" i="111" s="1"/>
  <c r="G1010" i="25"/>
  <c r="G1011" i="25" s="1"/>
  <c r="G1012" i="25" s="1"/>
  <c r="G905" i="41"/>
  <c r="G906" i="41" s="1"/>
  <c r="G907" i="41" s="1"/>
  <c r="G908" i="41" s="1"/>
  <c r="G909" i="41" s="1"/>
  <c r="G910" i="41" s="1"/>
  <c r="G911" i="41" s="1"/>
  <c r="G703" i="15"/>
  <c r="G704" i="15" s="1"/>
  <c r="G705" i="15" s="1"/>
  <c r="G706" i="15" s="1"/>
  <c r="G707" i="15" s="1"/>
  <c r="G708" i="15" s="1"/>
  <c r="G709" i="15" s="1"/>
  <c r="G710" i="15" s="1"/>
  <c r="G711" i="15" s="1"/>
  <c r="G712" i="15" s="1"/>
  <c r="G713" i="15" s="1"/>
  <c r="G714" i="15" s="1"/>
  <c r="G715" i="15" s="1"/>
  <c r="G716" i="15" s="1"/>
  <c r="G717" i="15" s="1"/>
  <c r="G718" i="15" s="1"/>
  <c r="G719" i="15" s="1"/>
  <c r="G720" i="15" s="1"/>
  <c r="G721" i="15" s="1"/>
  <c r="G722" i="15" s="1"/>
  <c r="G723" i="15" s="1"/>
  <c r="G724" i="15" s="1"/>
  <c r="G725" i="15" s="1"/>
  <c r="G726" i="15" s="1"/>
  <c r="G727" i="15" s="1"/>
  <c r="G728" i="15" s="1"/>
  <c r="G729" i="15" s="1"/>
  <c r="G730" i="15" s="1"/>
  <c r="G731" i="15" s="1"/>
  <c r="G732" i="15" s="1"/>
  <c r="G733" i="15" s="1"/>
  <c r="G734" i="15" s="1"/>
  <c r="G735" i="15" s="1"/>
  <c r="G736" i="15" s="1"/>
  <c r="G737" i="15" s="1"/>
  <c r="G738" i="15" s="1"/>
  <c r="G739" i="15" s="1"/>
  <c r="G740" i="15" s="1"/>
  <c r="G741" i="15" s="1"/>
  <c r="G742" i="15" s="1"/>
  <c r="G743" i="15" s="1"/>
  <c r="G744" i="15" s="1"/>
  <c r="G745" i="15" s="1"/>
  <c r="G746" i="15" s="1"/>
  <c r="G747" i="15" s="1"/>
  <c r="G748" i="15" s="1"/>
  <c r="G749" i="15" s="1"/>
  <c r="G750" i="15" s="1"/>
  <c r="G751" i="15" s="1"/>
  <c r="G752" i="15" s="1"/>
  <c r="G753" i="15" s="1"/>
  <c r="G754" i="15" s="1"/>
  <c r="G755" i="15" s="1"/>
  <c r="G756" i="15" s="1"/>
  <c r="G757" i="15" s="1"/>
  <c r="G758" i="15" s="1"/>
  <c r="G759" i="15" s="1"/>
  <c r="G760" i="15" s="1"/>
  <c r="G761" i="15" s="1"/>
  <c r="G762" i="15" s="1"/>
  <c r="G763" i="15" s="1"/>
  <c r="G764" i="15" s="1"/>
  <c r="G765" i="15" s="1"/>
  <c r="G766" i="15" s="1"/>
  <c r="G767" i="15" s="1"/>
  <c r="G768" i="15" s="1"/>
  <c r="G769" i="15" s="1"/>
  <c r="G770" i="15" s="1"/>
  <c r="G771" i="15" s="1"/>
  <c r="G772" i="15" s="1"/>
  <c r="G773" i="15" s="1"/>
  <c r="G774" i="15" s="1"/>
  <c r="G775" i="15" s="1"/>
  <c r="G776" i="15" s="1"/>
  <c r="G777" i="15" s="1"/>
  <c r="G778" i="15" s="1"/>
  <c r="G779" i="15" s="1"/>
  <c r="G780" i="15" s="1"/>
  <c r="G781" i="15" s="1"/>
  <c r="G782" i="15" s="1"/>
  <c r="G783" i="15" s="1"/>
  <c r="G784" i="15" s="1"/>
  <c r="G785" i="15" s="1"/>
  <c r="G786" i="15" s="1"/>
  <c r="G787" i="15" s="1"/>
  <c r="G788" i="15" s="1"/>
  <c r="G789" i="15" s="1"/>
  <c r="G790" i="15" s="1"/>
  <c r="G791" i="15" s="1"/>
  <c r="G792" i="15" s="1"/>
  <c r="G793" i="15" s="1"/>
  <c r="G794" i="15" s="1"/>
  <c r="G795" i="15" s="1"/>
  <c r="G796" i="15" s="1"/>
  <c r="G797" i="15" s="1"/>
  <c r="G798" i="15" s="1"/>
  <c r="G799" i="15" s="1"/>
  <c r="G800" i="15" s="1"/>
  <c r="G801" i="15" s="1"/>
  <c r="G802" i="15" s="1"/>
  <c r="G803" i="15" s="1"/>
  <c r="G804" i="15" s="1"/>
  <c r="G805" i="15" s="1"/>
  <c r="G806" i="15" s="1"/>
  <c r="G807" i="15" s="1"/>
  <c r="G808" i="15" s="1"/>
  <c r="G809" i="15" s="1"/>
  <c r="G810" i="15" s="1"/>
  <c r="G811" i="15" s="1"/>
  <c r="G812" i="15" s="1"/>
  <c r="G813" i="15" s="1"/>
  <c r="G814" i="15" s="1"/>
  <c r="G815" i="15" s="1"/>
  <c r="G816" i="15" s="1"/>
  <c r="G817" i="15" s="1"/>
  <c r="G818" i="15" s="1"/>
  <c r="G819" i="15" s="1"/>
  <c r="G820" i="15" s="1"/>
  <c r="G821" i="15" s="1"/>
  <c r="G822" i="15" s="1"/>
  <c r="G823" i="15" s="1"/>
  <c r="G824" i="15" s="1"/>
  <c r="G825" i="15" s="1"/>
  <c r="G826" i="15" s="1"/>
  <c r="G827" i="15" s="1"/>
  <c r="G828" i="15" s="1"/>
  <c r="G829" i="15" s="1"/>
  <c r="G830" i="15" s="1"/>
  <c r="G831" i="15" s="1"/>
  <c r="G832" i="15" s="1"/>
  <c r="G833" i="15" s="1"/>
  <c r="G834" i="15" s="1"/>
  <c r="G835" i="15" s="1"/>
  <c r="G836" i="15" s="1"/>
  <c r="G837" i="15" s="1"/>
  <c r="G838" i="15" s="1"/>
  <c r="G839" i="15" s="1"/>
  <c r="G840" i="15" s="1"/>
  <c r="G841" i="15" s="1"/>
  <c r="G842" i="15" s="1"/>
  <c r="G843" i="15" s="1"/>
  <c r="G844" i="15" s="1"/>
  <c r="G845" i="15" s="1"/>
  <c r="G846" i="15" s="1"/>
  <c r="G847" i="15" s="1"/>
  <c r="G848" i="15" s="1"/>
  <c r="G849" i="15" s="1"/>
  <c r="G850" i="15" s="1"/>
  <c r="G851" i="15" s="1"/>
  <c r="G852" i="15" s="1"/>
  <c r="G853" i="15" s="1"/>
  <c r="G854" i="15" s="1"/>
  <c r="G855" i="15" s="1"/>
  <c r="G856" i="15" s="1"/>
  <c r="G857" i="15" s="1"/>
  <c r="G858" i="15" s="1"/>
  <c r="G859" i="15" s="1"/>
  <c r="G860" i="15" s="1"/>
  <c r="G861" i="15" s="1"/>
  <c r="G862" i="15" s="1"/>
  <c r="G863" i="15" s="1"/>
  <c r="G864" i="15" s="1"/>
  <c r="G865" i="15" s="1"/>
  <c r="G866" i="15" s="1"/>
  <c r="G867" i="15" s="1"/>
  <c r="G868" i="15" s="1"/>
  <c r="G869" i="15" s="1"/>
  <c r="G870" i="15" s="1"/>
  <c r="G871" i="15" s="1"/>
  <c r="G872" i="15" s="1"/>
  <c r="G873" i="15" s="1"/>
  <c r="G874" i="15" s="1"/>
  <c r="G875" i="15" s="1"/>
  <c r="G876" i="15" s="1"/>
  <c r="G877" i="15" s="1"/>
  <c r="G878" i="15" s="1"/>
  <c r="G879" i="15" s="1"/>
  <c r="G880" i="15" s="1"/>
  <c r="G881" i="15" s="1"/>
  <c r="G882" i="15" s="1"/>
  <c r="G883" i="15" s="1"/>
  <c r="G884" i="15" s="1"/>
  <c r="G885" i="15" s="1"/>
  <c r="G886" i="15" s="1"/>
  <c r="G887" i="15" s="1"/>
  <c r="G888" i="15" s="1"/>
  <c r="G889" i="15" s="1"/>
  <c r="G890" i="15" s="1"/>
  <c r="G891" i="15" s="1"/>
  <c r="G892" i="15" s="1"/>
  <c r="G893" i="15" s="1"/>
  <c r="G894" i="15" s="1"/>
  <c r="G895" i="15" s="1"/>
  <c r="G896" i="15" s="1"/>
  <c r="G897" i="15" s="1"/>
  <c r="G898" i="15" s="1"/>
  <c r="G899" i="15" s="1"/>
  <c r="G900" i="15" s="1"/>
  <c r="G901" i="15" s="1"/>
  <c r="G902" i="15" s="1"/>
  <c r="G903" i="15" s="1"/>
  <c r="G904" i="15" s="1"/>
  <c r="G905" i="15" s="1"/>
  <c r="G906" i="15" s="1"/>
  <c r="G907" i="15" s="1"/>
  <c r="G908" i="15" s="1"/>
  <c r="G909" i="15" s="1"/>
  <c r="G910" i="15" s="1"/>
  <c r="G911" i="15" s="1"/>
  <c r="G912" i="15" s="1"/>
  <c r="G913" i="15" s="1"/>
  <c r="G914" i="15" s="1"/>
  <c r="G915" i="15" s="1"/>
  <c r="G916" i="15" s="1"/>
  <c r="G917" i="15" s="1"/>
  <c r="G918" i="15" s="1"/>
  <c r="G919" i="15" s="1"/>
  <c r="G920" i="15" s="1"/>
  <c r="G921" i="15" s="1"/>
  <c r="G922" i="15" s="1"/>
  <c r="G923" i="15" s="1"/>
  <c r="G924" i="15" s="1"/>
  <c r="G925" i="15" s="1"/>
  <c r="G926" i="15" s="1"/>
  <c r="G927" i="15" s="1"/>
  <c r="G928" i="15" s="1"/>
  <c r="G929" i="15" s="1"/>
  <c r="G930" i="15" s="1"/>
  <c r="G931" i="15" s="1"/>
  <c r="G932" i="15" s="1"/>
  <c r="G933" i="15" s="1"/>
  <c r="G934" i="15" s="1"/>
  <c r="G935" i="15" s="1"/>
  <c r="G936" i="15" s="1"/>
  <c r="G937" i="15" s="1"/>
  <c r="G938" i="15" s="1"/>
  <c r="G939" i="15" s="1"/>
  <c r="G940" i="15" s="1"/>
  <c r="G941" i="15" s="1"/>
  <c r="G942" i="15" s="1"/>
  <c r="G943" i="15" s="1"/>
  <c r="G944" i="15" s="1"/>
  <c r="G945" i="15" s="1"/>
  <c r="G946" i="15" s="1"/>
  <c r="G947" i="15" s="1"/>
  <c r="G948" i="15" s="1"/>
  <c r="G949" i="15" s="1"/>
  <c r="G950" i="15" s="1"/>
  <c r="G951" i="15" s="1"/>
  <c r="G952" i="15" s="1"/>
  <c r="G953" i="15" s="1"/>
  <c r="G954" i="15" s="1"/>
  <c r="G955" i="15" s="1"/>
  <c r="G956" i="15" s="1"/>
  <c r="G957" i="15" s="1"/>
  <c r="G958" i="15" s="1"/>
  <c r="G959" i="15" s="1"/>
  <c r="G960" i="15" s="1"/>
  <c r="G961" i="15" s="1"/>
  <c r="G962" i="15" s="1"/>
  <c r="G963" i="15" s="1"/>
  <c r="G964" i="15" s="1"/>
  <c r="G965" i="15" s="1"/>
  <c r="G966" i="15" s="1"/>
  <c r="G967" i="15" s="1"/>
  <c r="G968" i="15" s="1"/>
  <c r="G969" i="15" s="1"/>
  <c r="G970" i="15" s="1"/>
  <c r="G971" i="15" s="1"/>
  <c r="G972" i="15" s="1"/>
  <c r="G973" i="15" s="1"/>
  <c r="G974" i="15" s="1"/>
  <c r="G975" i="15" s="1"/>
  <c r="G976" i="15" s="1"/>
  <c r="G977" i="15" s="1"/>
  <c r="G978" i="15" s="1"/>
  <c r="G979" i="15" s="1"/>
  <c r="G980" i="15" s="1"/>
  <c r="G981" i="15" s="1"/>
  <c r="G982" i="15" s="1"/>
  <c r="G983" i="15" s="1"/>
  <c r="G984" i="15" s="1"/>
  <c r="G985" i="15" s="1"/>
  <c r="G986" i="15" s="1"/>
  <c r="G987" i="15" s="1"/>
  <c r="G988" i="15" s="1"/>
  <c r="G989" i="15" s="1"/>
  <c r="G990" i="15" s="1"/>
  <c r="G991" i="15" s="1"/>
  <c r="G992" i="15" s="1"/>
  <c r="G993" i="15" s="1"/>
  <c r="G994" i="15" s="1"/>
  <c r="G995" i="15" s="1"/>
  <c r="G996" i="15" s="1"/>
  <c r="G997" i="15" s="1"/>
  <c r="G998" i="15" s="1"/>
  <c r="G999" i="15" s="1"/>
  <c r="E7" i="111" s="1"/>
  <c r="G800" i="55" l="1"/>
  <c r="E47" i="111"/>
  <c r="AH47" i="111" s="1"/>
  <c r="G1009" i="48"/>
  <c r="G1010" i="48" s="1"/>
  <c r="G1011" i="48" s="1"/>
  <c r="G1012" i="48" s="1"/>
  <c r="G1013" i="48" s="1"/>
  <c r="G1014" i="48" s="1"/>
  <c r="G1015" i="48" s="1"/>
  <c r="G1016" i="48" s="1"/>
  <c r="G1017" i="48" s="1"/>
  <c r="G912" i="41"/>
  <c r="G913" i="41" s="1"/>
  <c r="G914" i="41" s="1"/>
  <c r="G1000" i="15"/>
  <c r="G801" i="55" l="1"/>
  <c r="G802" i="55" s="1"/>
  <c r="G803" i="55" s="1"/>
  <c r="G804" i="55" s="1"/>
  <c r="G805" i="55" s="1"/>
  <c r="G806" i="55" s="1"/>
  <c r="G814" i="55" s="1"/>
  <c r="G815" i="55" s="1"/>
  <c r="G816" i="55" s="1"/>
  <c r="G817" i="55" s="1"/>
  <c r="G818" i="55" s="1"/>
  <c r="G819" i="55" s="1"/>
  <c r="G820" i="55" s="1"/>
  <c r="G821" i="55" s="1"/>
  <c r="G822" i="55" s="1"/>
  <c r="G823" i="55" s="1"/>
  <c r="G824" i="55" s="1"/>
  <c r="G825" i="55" s="1"/>
  <c r="G826" i="55" s="1"/>
  <c r="G827" i="55" s="1"/>
  <c r="G828" i="55" s="1"/>
  <c r="G829" i="55" s="1"/>
  <c r="G830" i="55" s="1"/>
  <c r="G831" i="55" s="1"/>
  <c r="G832" i="55" s="1"/>
  <c r="G833" i="55" s="1"/>
  <c r="G834" i="55" s="1"/>
  <c r="G835" i="55" s="1"/>
  <c r="G836" i="55" s="1"/>
  <c r="G837" i="55" s="1"/>
  <c r="G838" i="55" s="1"/>
  <c r="G839" i="55" s="1"/>
  <c r="G840" i="55" s="1"/>
  <c r="G841" i="55" s="1"/>
  <c r="G842" i="55" s="1"/>
  <c r="G843" i="55" s="1"/>
  <c r="G844" i="55" s="1"/>
  <c r="G845" i="55" s="1"/>
  <c r="G846" i="55" s="1"/>
  <c r="G847" i="55" s="1"/>
  <c r="G848" i="55" s="1"/>
  <c r="G849" i="55" s="1"/>
  <c r="G850" i="55" s="1"/>
  <c r="G851" i="55" s="1"/>
  <c r="G852" i="55" s="1"/>
  <c r="G853" i="55" s="1"/>
  <c r="G854" i="55" s="1"/>
  <c r="G855" i="55" s="1"/>
  <c r="G856" i="55" s="1"/>
  <c r="G857" i="55" s="1"/>
  <c r="G858" i="55" s="1"/>
  <c r="G859" i="55" s="1"/>
  <c r="G860" i="55" s="1"/>
  <c r="G861" i="55" s="1"/>
  <c r="G862" i="55" s="1"/>
  <c r="G863" i="55" s="1"/>
  <c r="G864" i="55" s="1"/>
  <c r="G865" i="55" s="1"/>
  <c r="G866" i="55" s="1"/>
  <c r="G867" i="55" s="1"/>
  <c r="G868" i="55" s="1"/>
  <c r="G869" i="55" s="1"/>
  <c r="G870" i="55" s="1"/>
  <c r="G871" i="55" s="1"/>
  <c r="G872" i="55" s="1"/>
  <c r="G873" i="55" s="1"/>
  <c r="G874" i="55" s="1"/>
  <c r="G875" i="55" s="1"/>
  <c r="G876" i="55" s="1"/>
  <c r="G877" i="55" s="1"/>
  <c r="G878" i="55" s="1"/>
  <c r="G879" i="55" s="1"/>
  <c r="G880" i="55" s="1"/>
  <c r="G881" i="55" s="1"/>
  <c r="G882" i="55" s="1"/>
  <c r="G883" i="55" s="1"/>
  <c r="G884" i="55" s="1"/>
  <c r="G885" i="55" s="1"/>
  <c r="G886" i="55" s="1"/>
  <c r="G887" i="55" s="1"/>
  <c r="G888" i="55" s="1"/>
  <c r="G889" i="55" s="1"/>
  <c r="G890" i="55" s="1"/>
  <c r="G891" i="55" s="1"/>
  <c r="G892" i="55" s="1"/>
  <c r="G893" i="55" s="1"/>
  <c r="G894" i="55" s="1"/>
  <c r="G895" i="55" s="1"/>
  <c r="G896" i="55" s="1"/>
  <c r="G897" i="55" s="1"/>
  <c r="G898" i="55" s="1"/>
  <c r="G899" i="55" s="1"/>
  <c r="G900" i="55" s="1"/>
  <c r="G901" i="55" s="1"/>
  <c r="G902" i="55" s="1"/>
  <c r="G903" i="55" s="1"/>
  <c r="G904" i="55" s="1"/>
  <c r="G905" i="55" s="1"/>
  <c r="G906" i="55" s="1"/>
  <c r="G907" i="55" s="1"/>
  <c r="G908" i="55" s="1"/>
  <c r="G909" i="55" s="1"/>
  <c r="G910" i="55" s="1"/>
  <c r="G911" i="55" s="1"/>
  <c r="G912" i="55" s="1"/>
  <c r="G913" i="55" s="1"/>
  <c r="G914" i="55" s="1"/>
  <c r="G915" i="55" s="1"/>
  <c r="G916" i="55" s="1"/>
  <c r="G917" i="55" s="1"/>
  <c r="G918" i="55" s="1"/>
  <c r="G919" i="55" s="1"/>
  <c r="G920" i="55" s="1"/>
  <c r="G921" i="55" s="1"/>
  <c r="G922" i="55" s="1"/>
  <c r="G923" i="55" s="1"/>
  <c r="G924" i="55" s="1"/>
  <c r="G925" i="55" s="1"/>
  <c r="G926" i="55" s="1"/>
  <c r="G927" i="55" s="1"/>
  <c r="G928" i="55" s="1"/>
  <c r="G929" i="55" s="1"/>
  <c r="G930" i="55" s="1"/>
  <c r="G931" i="55" s="1"/>
  <c r="G932" i="55" s="1"/>
  <c r="G933" i="55" s="1"/>
  <c r="G934" i="55" s="1"/>
  <c r="G935" i="55" s="1"/>
  <c r="G936" i="55" s="1"/>
  <c r="G937" i="55" s="1"/>
  <c r="G938" i="55" s="1"/>
  <c r="G939" i="55" s="1"/>
  <c r="G940" i="55" s="1"/>
  <c r="G941" i="55" s="1"/>
  <c r="G942" i="55" s="1"/>
  <c r="G943" i="55" s="1"/>
  <c r="G944" i="55" s="1"/>
  <c r="G945" i="55" s="1"/>
  <c r="G946" i="55" s="1"/>
  <c r="G947" i="55" s="1"/>
  <c r="G948" i="55" s="1"/>
  <c r="G949" i="55" s="1"/>
  <c r="G950" i="55" s="1"/>
  <c r="G951" i="55" s="1"/>
  <c r="G952" i="55" s="1"/>
  <c r="G953" i="55" s="1"/>
  <c r="G954" i="55" s="1"/>
  <c r="G955" i="55" s="1"/>
  <c r="G956" i="55" s="1"/>
  <c r="G957" i="55" s="1"/>
  <c r="G958" i="55" s="1"/>
  <c r="G959" i="55" s="1"/>
  <c r="G960" i="55" s="1"/>
  <c r="G961" i="55" s="1"/>
  <c r="G962" i="55" s="1"/>
  <c r="G963" i="55" s="1"/>
  <c r="G964" i="55" s="1"/>
  <c r="G965" i="55" s="1"/>
  <c r="G966" i="55" s="1"/>
  <c r="G967" i="55" s="1"/>
  <c r="G968" i="55" s="1"/>
  <c r="G969" i="55" s="1"/>
  <c r="G970" i="55" s="1"/>
  <c r="G971" i="55" s="1"/>
  <c r="G972" i="55" s="1"/>
  <c r="G973" i="55" s="1"/>
  <c r="G974" i="55" s="1"/>
  <c r="G975" i="55" s="1"/>
  <c r="G976" i="55" s="1"/>
  <c r="G977" i="55" s="1"/>
  <c r="G978" i="55" s="1"/>
  <c r="G979" i="55" s="1"/>
  <c r="G980" i="55" s="1"/>
  <c r="G981" i="55" s="1"/>
  <c r="G982" i="55" s="1"/>
  <c r="G983" i="55" s="1"/>
  <c r="G984" i="55" s="1"/>
  <c r="G985" i="55" s="1"/>
  <c r="G986" i="55" s="1"/>
  <c r="G987" i="55" s="1"/>
  <c r="G988" i="55" s="1"/>
  <c r="G989" i="55" s="1"/>
  <c r="G990" i="55" s="1"/>
  <c r="G991" i="55" s="1"/>
  <c r="G992" i="55" s="1"/>
  <c r="G993" i="55" s="1"/>
  <c r="G994" i="55" s="1"/>
  <c r="G995" i="55" s="1"/>
  <c r="G996" i="55" s="1"/>
  <c r="G997" i="55" s="1"/>
  <c r="G998" i="55" s="1"/>
  <c r="G999" i="55" s="1"/>
  <c r="G1000" i="55" s="1"/>
  <c r="G1001" i="55" s="1"/>
  <c r="G1002" i="55" s="1"/>
  <c r="G1003" i="55" s="1"/>
  <c r="G1004" i="55" s="1"/>
  <c r="G1005" i="55" s="1"/>
  <c r="G1006" i="55" s="1"/>
  <c r="G1007" i="55" s="1"/>
  <c r="G1008" i="55" s="1"/>
  <c r="G1009" i="55" s="1"/>
  <c r="G1010" i="55" s="1"/>
  <c r="G1011" i="55" s="1"/>
  <c r="E22" i="111"/>
  <c r="AH22" i="111" s="1"/>
  <c r="G1012" i="55"/>
  <c r="G1013" i="55" s="1"/>
  <c r="G1014" i="55" s="1"/>
  <c r="G915" i="41"/>
  <c r="G916" i="41" s="1"/>
  <c r="G917" i="41" s="1"/>
  <c r="G918" i="41" s="1"/>
  <c r="G919" i="41" s="1"/>
  <c r="AH7" i="111"/>
  <c r="G920" i="41" l="1"/>
  <c r="G921" i="41" l="1"/>
  <c r="G922" i="41" s="1"/>
  <c r="G923" i="41" l="1"/>
  <c r="G924" i="41" s="1"/>
  <c r="G925" i="41" s="1"/>
  <c r="G926" i="41" s="1"/>
  <c r="G927" i="41" s="1"/>
  <c r="G928" i="41" s="1"/>
  <c r="G929" i="41" s="1"/>
  <c r="G930" i="41" s="1"/>
  <c r="G931" i="41" s="1"/>
  <c r="G932" i="41" s="1"/>
  <c r="G933" i="41" s="1"/>
  <c r="G934" i="41" s="1"/>
  <c r="G935" i="41" s="1"/>
  <c r="G936" i="41" s="1"/>
  <c r="G937" i="41" s="1"/>
  <c r="G938" i="41" s="1"/>
  <c r="G939" i="41" s="1"/>
  <c r="G940" i="41" s="1"/>
  <c r="G941" i="41" s="1"/>
  <c r="G942" i="41" s="1"/>
  <c r="G943" i="41" s="1"/>
  <c r="G944" i="41" s="1"/>
  <c r="G945" i="41" s="1"/>
  <c r="G946" i="41" s="1"/>
  <c r="G947" i="41" s="1"/>
  <c r="G948" i="41" s="1"/>
  <c r="G949" i="41" s="1"/>
  <c r="G950" i="41" s="1"/>
  <c r="G951" i="41" s="1"/>
  <c r="G952" i="41" s="1"/>
  <c r="G953" i="41" s="1"/>
  <c r="G954" i="41" s="1"/>
  <c r="G955" i="41" s="1"/>
  <c r="G956" i="41" s="1"/>
  <c r="G957" i="41" s="1"/>
  <c r="G958" i="41" s="1"/>
  <c r="G959" i="41" s="1"/>
  <c r="G960" i="41" s="1"/>
  <c r="G961" i="41" s="1"/>
  <c r="G962" i="41" s="1"/>
  <c r="G963" i="41" s="1"/>
  <c r="G964" i="41" s="1"/>
  <c r="G965" i="41" s="1"/>
  <c r="G966" i="41" s="1"/>
  <c r="G967" i="41" s="1"/>
  <c r="G968" i="41" s="1"/>
  <c r="G969" i="41" s="1"/>
  <c r="G970" i="41" s="1"/>
  <c r="G971" i="41" s="1"/>
  <c r="G972" i="41" s="1"/>
  <c r="G973" i="41" s="1"/>
  <c r="G974" i="41" s="1"/>
  <c r="G975" i="41" s="1"/>
  <c r="G976" i="41" s="1"/>
  <c r="G977" i="41" s="1"/>
  <c r="G978" i="41" s="1"/>
  <c r="G979" i="41" s="1"/>
  <c r="G980" i="41" s="1"/>
  <c r="G981" i="41" s="1"/>
  <c r="G982" i="41" s="1"/>
  <c r="G983" i="41" s="1"/>
  <c r="G984" i="41" s="1"/>
  <c r="G985" i="41" s="1"/>
  <c r="G986" i="41" s="1"/>
  <c r="G987" i="41" s="1"/>
  <c r="G988" i="41" s="1"/>
  <c r="G989" i="41" s="1"/>
  <c r="G990" i="41" s="1"/>
  <c r="G991" i="41" s="1"/>
  <c r="G992" i="41" s="1"/>
  <c r="G993" i="41" s="1"/>
  <c r="G994" i="41" s="1"/>
  <c r="G995" i="41" s="1"/>
  <c r="G996" i="41" s="1"/>
  <c r="G997" i="41" s="1"/>
  <c r="G998" i="41" s="1"/>
  <c r="G999" i="41" s="1"/>
  <c r="G1000" i="41" s="1"/>
  <c r="G1001" i="41" s="1"/>
  <c r="G1002" i="41" s="1"/>
  <c r="G1003" i="41" s="1"/>
  <c r="G1004" i="41" s="1"/>
  <c r="G1005" i="41" s="1"/>
  <c r="G1006" i="41" s="1"/>
  <c r="G1007" i="41" s="1"/>
  <c r="G1008" i="41" s="1"/>
  <c r="E42" i="111"/>
  <c r="G1009" i="41"/>
  <c r="G1010" i="41" s="1"/>
  <c r="G1011" i="41" s="1"/>
  <c r="G1012" i="41" s="1"/>
  <c r="G1013" i="41" s="1"/>
  <c r="G1014" i="41" s="1"/>
  <c r="G1015" i="41" s="1"/>
  <c r="G1016" i="41" s="1"/>
  <c r="G1017" i="41" s="1"/>
  <c r="AH42" i="111" l="1"/>
  <c r="E61" i="111"/>
  <c r="L708" i="15"/>
  <c r="N281"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F253" authorId="0" shapeId="0" xr:uid="{00000000-0006-0000-0600-000001000000}">
      <text>
        <r>
          <rPr>
            <b/>
            <sz val="9"/>
            <color indexed="81"/>
            <rFont val="Tahoma"/>
            <family val="2"/>
          </rPr>
          <t>MARIA:</t>
        </r>
        <r>
          <rPr>
            <sz val="9"/>
            <color indexed="81"/>
            <rFont val="Tahoma"/>
            <family val="2"/>
          </rPr>
          <t xml:space="preserve">
pago 26 de mayo al 25 de junio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F116" authorId="0" shapeId="0" xr:uid="{00000000-0006-0000-0900-000001000000}">
      <text>
        <r>
          <rPr>
            <b/>
            <sz val="9"/>
            <color indexed="81"/>
            <rFont val="Tahoma"/>
            <family val="2"/>
          </rPr>
          <t>MARIA:</t>
        </r>
        <r>
          <rPr>
            <sz val="9"/>
            <color indexed="81"/>
            <rFont val="Tahoma"/>
            <family val="2"/>
          </rPr>
          <t xml:space="preserve">
CUALQUILER CUANDO VENGA </t>
        </r>
      </text>
    </comment>
    <comment ref="E170" authorId="0" shapeId="0" xr:uid="{061D53A4-1B90-4104-B1C1-4918C9E0C279}">
      <text>
        <r>
          <rPr>
            <b/>
            <sz val="9"/>
            <color indexed="81"/>
            <rFont val="Tahoma"/>
            <family val="2"/>
          </rPr>
          <t>MARIA:</t>
        </r>
        <r>
          <rPr>
            <sz val="9"/>
            <color indexed="81"/>
            <rFont val="Tahoma"/>
            <family val="2"/>
          </rPr>
          <t xml:space="preserve">
DEL 01 AL 18 DE FEB. 126
DEL  19 AL 28 DE FEB. 100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F391" authorId="0" shapeId="0" xr:uid="{D7592632-449E-4CC6-A1DB-DDC6A7E863DC}">
      <text>
        <r>
          <rPr>
            <b/>
            <sz val="9"/>
            <color indexed="81"/>
            <rFont val="Tahoma"/>
            <family val="2"/>
          </rPr>
          <t>MARIA:</t>
        </r>
        <r>
          <rPr>
            <sz val="9"/>
            <color indexed="81"/>
            <rFont val="Tahoma"/>
            <family val="2"/>
          </rPr>
          <t xml:space="preserve">
pasar este monto a luz y agua de julio 2021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author>
    <author>tc={DCEFBFD9-F0C3-4782-ACC9-A3324B7D694D}</author>
    <author>tc={7730E34C-48F0-42A8-9483-E2329554098A}</author>
  </authors>
  <commentList>
    <comment ref="E10" authorId="0" shapeId="0" xr:uid="{571FB885-C46E-444A-B5EC-CC7DB46AA1EA}">
      <text>
        <r>
          <rPr>
            <b/>
            <sz val="9"/>
            <color indexed="81"/>
            <rFont val="Tahoma"/>
            <family val="2"/>
          </rPr>
          <t>MARIA:</t>
        </r>
        <r>
          <rPr>
            <sz val="9"/>
            <color indexed="81"/>
            <rFont val="Tahoma"/>
            <family val="2"/>
          </rPr>
          <t xml:space="preserve">
COMENZO EL DIA 13-09-21 AL 12-10-21</t>
        </r>
      </text>
    </comment>
    <comment ref="F12" authorId="0" shapeId="0" xr:uid="{17371116-387A-4D27-947A-57BA3EC899D0}">
      <text>
        <r>
          <rPr>
            <b/>
            <sz val="9"/>
            <color indexed="81"/>
            <rFont val="Tahoma"/>
            <family val="2"/>
          </rPr>
          <t>MARIA:</t>
        </r>
        <r>
          <rPr>
            <sz val="9"/>
            <color indexed="81"/>
            <rFont val="Tahoma"/>
            <family val="2"/>
          </rPr>
          <t xml:space="preserve">
COMENZO EL DIA 13-09-21 AL 12-10-21</t>
        </r>
      </text>
    </comment>
    <comment ref="E17" authorId="1" shapeId="0" xr:uid="{DCEFBFD9-F0C3-4782-ACC9-A3324B7D694D}">
      <text>
        <t>[Threaded comment]
Your version of Excel allows you to read this threaded comment; however, any edits to it will get removed if the file is opened in a newer version of Excel. Learn more: https://go.microsoft.com/fwlink/?linkid=870924
Comment:
    DEL 13 DE OCTUBRE AL 13 DE NOV 2021</t>
      </text>
    </comment>
    <comment ref="E29" authorId="2" shapeId="0" xr:uid="{7730E34C-48F0-42A8-9483-E2329554098A}">
      <text>
        <t>[Threaded comment]
Your version of Excel allows you to read this threaded comment; however, any edits to it will get removed if the file is opened in a newer version of Excel. Learn more: https://go.microsoft.com/fwlink/?linkid=870924
Comment:
    DEL 13 DE OCTUBRE AL 13 DE NOV 2021</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E9" authorId="0" shapeId="0" xr:uid="{39B9A1A4-521E-4D38-9733-6669DE342078}">
      <text>
        <r>
          <rPr>
            <b/>
            <sz val="9"/>
            <color indexed="81"/>
            <rFont val="Tahoma"/>
            <family val="2"/>
          </rPr>
          <t>usuario:</t>
        </r>
        <r>
          <rPr>
            <sz val="9"/>
            <color indexed="81"/>
            <rFont val="Tahoma"/>
            <family val="2"/>
          </rPr>
          <t xml:space="preserve">
pago por 19 dias del 12 al 30 de julio
</t>
        </r>
      </text>
    </comment>
    <comment ref="F12" authorId="0" shapeId="0" xr:uid="{6C8F9E3A-5BA3-4297-AD59-8125248A6251}">
      <text>
        <r>
          <rPr>
            <b/>
            <sz val="9"/>
            <color indexed="81"/>
            <rFont val="Tahoma"/>
            <family val="2"/>
          </rPr>
          <t>usuario:</t>
        </r>
        <r>
          <rPr>
            <sz val="9"/>
            <color indexed="81"/>
            <rFont val="Tahoma"/>
            <family val="2"/>
          </rPr>
          <t xml:space="preserve">
pago por 19 dias del 12 al 30 de julio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E167" authorId="0" shapeId="0" xr:uid="{00000000-0006-0000-1200-000001000000}">
      <text>
        <r>
          <rPr>
            <b/>
            <sz val="9"/>
            <color indexed="81"/>
            <rFont val="Tahoma"/>
            <family val="2"/>
          </rPr>
          <t>MARIA:</t>
        </r>
        <r>
          <rPr>
            <sz val="9"/>
            <color indexed="81"/>
            <rFont val="Tahoma"/>
            <family val="2"/>
          </rPr>
          <t xml:space="preserve">
SE ESTA CALCUANDO POR 13 DIAS
300/30=10*13=130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F257" authorId="0" shapeId="0" xr:uid="{00000000-0006-0000-1800-000001000000}">
      <text>
        <r>
          <rPr>
            <b/>
            <sz val="9"/>
            <color indexed="81"/>
            <rFont val="Tahoma"/>
            <family val="2"/>
          </rPr>
          <t>MARIA:</t>
        </r>
        <r>
          <rPr>
            <sz val="9"/>
            <color indexed="81"/>
            <rFont val="Tahoma"/>
            <family val="2"/>
          </rPr>
          <t xml:space="preserve">
27 DE MAYO AL 26 DE JUNIO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E343" authorId="0" shapeId="0" xr:uid="{802B97AC-CB9E-43FD-BE38-A3A0ADCC1C47}">
      <text>
        <r>
          <rPr>
            <b/>
            <sz val="9"/>
            <color indexed="81"/>
            <rFont val="Tahoma"/>
            <family val="2"/>
          </rPr>
          <t>usuario:
ingreso el 19 de diciembre 2020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E393" authorId="0" shapeId="0" xr:uid="{A69F8A41-E8A5-478C-AB4F-C49996A1831E}">
      <text>
        <r>
          <rPr>
            <b/>
            <sz val="9"/>
            <color indexed="81"/>
            <rFont val="Tahoma"/>
            <family val="2"/>
          </rPr>
          <t xml:space="preserve">SE RETIRO CUMPLIENDO EL MES
</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Mercado</author>
  </authors>
  <commentList>
    <comment ref="E451" authorId="0" shapeId="0" xr:uid="{820DAA0D-CC9C-4A28-A016-EC47FB3C6701}">
      <text>
        <r>
          <rPr>
            <b/>
            <sz val="9"/>
            <color indexed="81"/>
            <rFont val="Tahoma"/>
            <family val="2"/>
          </rPr>
          <t>PAGO DE LUZ POR 15 DIAS</t>
        </r>
        <r>
          <rPr>
            <sz val="9"/>
            <color indexed="81"/>
            <rFont val="Tahoma"/>
            <family val="2"/>
          </rPr>
          <t xml:space="preserve">
</t>
        </r>
      </text>
    </comment>
    <comment ref="E452" authorId="0" shapeId="0" xr:uid="{4BF1C397-E184-4CD6-901D-A2D8C6AFE56F}">
      <text>
        <r>
          <rPr>
            <b/>
            <sz val="9"/>
            <color indexed="81"/>
            <rFont val="Tahoma"/>
            <family val="2"/>
          </rPr>
          <t>PAGO DE AGUA X 15 DIAS</t>
        </r>
        <r>
          <rPr>
            <sz val="9"/>
            <color indexed="81"/>
            <rFont val="Tahoma"/>
            <family val="2"/>
          </rPr>
          <t xml:space="preserve">
</t>
        </r>
      </text>
    </comment>
    <comment ref="F454" authorId="0" shapeId="0" xr:uid="{4FBC29C4-8CD1-4220-9F81-D2EF1B184C78}">
      <text>
        <r>
          <rPr>
            <b/>
            <sz val="9"/>
            <color indexed="81"/>
            <rFont val="Tahoma"/>
            <family val="2"/>
          </rPr>
          <t>PAGO DE LUZ POR 15 DIAS</t>
        </r>
        <r>
          <rPr>
            <sz val="9"/>
            <color indexed="81"/>
            <rFont val="Tahoma"/>
            <family val="2"/>
          </rPr>
          <t xml:space="preserve">
</t>
        </r>
      </text>
    </comment>
    <comment ref="F455" authorId="0" shapeId="0" xr:uid="{EC64C497-4E38-4A14-BAD0-0AA825846786}">
      <text>
        <r>
          <rPr>
            <b/>
            <sz val="9"/>
            <color indexed="81"/>
            <rFont val="Tahoma"/>
            <family val="2"/>
          </rPr>
          <t>PAGO DE AGUA X 15 DIAS</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usuario</author>
    <author>MARIA</author>
  </authors>
  <commentList>
    <comment ref="F305" authorId="0" shapeId="0" xr:uid="{090E0CA1-518A-4438-B01D-8B4C410D9745}">
      <text>
        <r>
          <rPr>
            <b/>
            <sz val="9"/>
            <color indexed="81"/>
            <rFont val="Tahoma"/>
            <family val="2"/>
          </rPr>
          <t>usuario:</t>
        </r>
        <r>
          <rPr>
            <sz val="9"/>
            <color indexed="81"/>
            <rFont val="Tahoma"/>
            <family val="2"/>
          </rPr>
          <t xml:space="preserve">
saldo que pago por fiscalización</t>
        </r>
      </text>
    </comment>
    <comment ref="E395" authorId="1" shapeId="0" xr:uid="{8D296A87-42F2-4707-A903-02C1220721E2}">
      <text>
        <r>
          <rPr>
            <b/>
            <sz val="9"/>
            <color indexed="81"/>
            <rFont val="Tahoma"/>
            <family val="2"/>
          </rPr>
          <t>EMPESO A USAR ZONA DE DESCARGA</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Primero De Mayo</author>
  </authors>
  <commentList>
    <comment ref="G11" authorId="0" shapeId="0" xr:uid="{79535B34-1D7E-444A-8515-88E1DDD80403}">
      <text>
        <r>
          <rPr>
            <sz val="11"/>
            <color theme="1"/>
            <rFont val="Calibri"/>
            <family val="2"/>
            <scheme val="minor"/>
          </rPr>
          <t xml:space="preserve">Primero De Mayo:
ALQUILER DE MAYO 2024 = 165.00
CARGA Y DESCARGA DE MAYO 2024 = 29.90
</t>
        </r>
      </text>
    </comment>
    <comment ref="G14" authorId="0" shapeId="0" xr:uid="{CB41D3B7-6C77-4D60-8681-7A4EB2FECCAB}">
      <text>
        <r>
          <rPr>
            <sz val="11"/>
            <color theme="1"/>
            <rFont val="Calibri"/>
            <family val="2"/>
            <scheme val="minor"/>
          </rPr>
          <t>Primero De Mayo:
TALONARIO DIA DE LA MADRE 2024</t>
        </r>
      </text>
    </comment>
    <comment ref="G23" authorId="0" shapeId="0" xr:uid="{9DE88047-95E2-451A-8678-124D8001250C}">
      <text>
        <r>
          <rPr>
            <sz val="11"/>
            <color theme="1"/>
            <rFont val="Calibri"/>
            <family val="2"/>
            <scheme val="minor"/>
          </rPr>
          <t xml:space="preserve">Primero De Mayo:
TALONARIO DIA DE LA MADRE 2023
</t>
        </r>
      </text>
    </comment>
    <comment ref="G33" authorId="0" shapeId="0" xr:uid="{4F388E63-C34A-46C3-9137-FC9110C558D9}">
      <text>
        <r>
          <rPr>
            <sz val="11"/>
            <color theme="1"/>
            <rFont val="Calibri"/>
            <family val="2"/>
            <scheme val="minor"/>
          </rPr>
          <t>Primero De Mayo:
TALONARIO DÍA DE LA MADRE 2023</t>
        </r>
      </text>
    </comment>
    <comment ref="G45" authorId="0" shapeId="0" xr:uid="{C2316849-D19E-4675-B123-F9484050B932}">
      <text>
        <r>
          <rPr>
            <sz val="11"/>
            <color theme="1"/>
            <rFont val="Calibri"/>
            <family val="2"/>
            <scheme val="minor"/>
          </rPr>
          <t>Primero De Mayo:
TALONARIO DÍA DE LA MADRE 2024</t>
        </r>
      </text>
    </comment>
  </commentList>
</comments>
</file>

<file path=xl/sharedStrings.xml><?xml version="1.0" encoding="utf-8"?>
<sst xmlns="http://schemas.openxmlformats.org/spreadsheetml/2006/main" count="64268" uniqueCount="6284">
  <si>
    <t>AIRE MALPARTIDA HECTOR</t>
  </si>
  <si>
    <t>FECHA</t>
  </si>
  <si>
    <t>DOCUMENTO</t>
  </si>
  <si>
    <t>PERIODO</t>
  </si>
  <si>
    <t xml:space="preserve">CONCEPTO </t>
  </si>
  <si>
    <t xml:space="preserve">POR COBRAR </t>
  </si>
  <si>
    <t>PAGADO</t>
  </si>
  <si>
    <t>SALDO POR COBRAR</t>
  </si>
  <si>
    <t>SALDO AL 2016</t>
  </si>
  <si>
    <t>A CUENTA 2016</t>
  </si>
  <si>
    <t>POR COBRAR</t>
  </si>
  <si>
    <t>ENERO</t>
  </si>
  <si>
    <t>LUZ</t>
  </si>
  <si>
    <t>AGUA</t>
  </si>
  <si>
    <t>ALQUILER</t>
  </si>
  <si>
    <t>FEBRERO</t>
  </si>
  <si>
    <t>MARZO</t>
  </si>
  <si>
    <t>ABRIL</t>
  </si>
  <si>
    <t>MAYO</t>
  </si>
  <si>
    <t>JUNIO</t>
  </si>
  <si>
    <t>JULIO</t>
  </si>
  <si>
    <t>AGOSTO</t>
  </si>
  <si>
    <t>SEPTIEMBRE</t>
  </si>
  <si>
    <t>OCTUBRE</t>
  </si>
  <si>
    <t>NOVIEMBRE</t>
  </si>
  <si>
    <t>DICIEMBRE</t>
  </si>
  <si>
    <t>B001-0000221</t>
  </si>
  <si>
    <t>B001-0000432</t>
  </si>
  <si>
    <t>B001-0000641</t>
  </si>
  <si>
    <t xml:space="preserve"> </t>
  </si>
  <si>
    <t>B001-0000845</t>
  </si>
  <si>
    <t>B001-0000950</t>
  </si>
  <si>
    <t>B001-0001062</t>
  </si>
  <si>
    <t>B001-0001397</t>
  </si>
  <si>
    <t>B001-001507</t>
  </si>
  <si>
    <t>RII 000098</t>
  </si>
  <si>
    <t>B001-0001822</t>
  </si>
  <si>
    <t>B001-0001842</t>
  </si>
  <si>
    <t>B001-0001910</t>
  </si>
  <si>
    <t>B001-0001975</t>
  </si>
  <si>
    <t>FISCALIZACION</t>
  </si>
  <si>
    <t>B001-0002030</t>
  </si>
  <si>
    <t>B001-0002095</t>
  </si>
  <si>
    <t>B001-0001618</t>
  </si>
  <si>
    <t>RII 000590</t>
  </si>
  <si>
    <t>RII 000625</t>
  </si>
  <si>
    <t>B001-0002164</t>
  </si>
  <si>
    <t>B001-0001792</t>
  </si>
  <si>
    <t>B001-0002224</t>
  </si>
  <si>
    <t>B001-0002295</t>
  </si>
  <si>
    <t>B001-0001886</t>
  </si>
  <si>
    <t>RII 1308</t>
  </si>
  <si>
    <t>EB01-38</t>
  </si>
  <si>
    <t>EB01-415</t>
  </si>
  <si>
    <t>EB01-317</t>
  </si>
  <si>
    <t>EB01-746</t>
  </si>
  <si>
    <t>EB01-2156</t>
  </si>
  <si>
    <t>EB01-947</t>
  </si>
  <si>
    <t>EB01-1063</t>
  </si>
  <si>
    <t>EB01-1181</t>
  </si>
  <si>
    <t>EB01-1287</t>
  </si>
  <si>
    <t>EB01-1500</t>
  </si>
  <si>
    <t>RII 1309</t>
  </si>
  <si>
    <t>EB01-105</t>
  </si>
  <si>
    <t>EB01-850</t>
  </si>
  <si>
    <t>EB01-163</t>
  </si>
  <si>
    <t>RII 1310</t>
  </si>
  <si>
    <t>EB01-515</t>
  </si>
  <si>
    <t>EB01-623</t>
  </si>
  <si>
    <t>FUMIGACION</t>
  </si>
  <si>
    <t>RII 1456</t>
  </si>
  <si>
    <t>EB01-1382</t>
  </si>
  <si>
    <t>EB01-1600</t>
  </si>
  <si>
    <t>RII 1457</t>
  </si>
  <si>
    <t>EB01-1710</t>
  </si>
  <si>
    <t>EB01-2157</t>
  </si>
  <si>
    <t>EB01-1816</t>
  </si>
  <si>
    <t>EB01-1937</t>
  </si>
  <si>
    <t>RII 1572</t>
  </si>
  <si>
    <t>EB01-2059</t>
  </si>
  <si>
    <t>EB01-2388</t>
  </si>
  <si>
    <t xml:space="preserve">TALONARIO MAMÁ </t>
  </si>
  <si>
    <t>EB01-2188</t>
  </si>
  <si>
    <t>EB01-2238</t>
  </si>
  <si>
    <t>EB01-2314</t>
  </si>
  <si>
    <t>RII 1733</t>
  </si>
  <si>
    <t xml:space="preserve">AIRE HECTOR </t>
  </si>
  <si>
    <t>EB01-2438</t>
  </si>
  <si>
    <t>EB01-2622</t>
  </si>
  <si>
    <t>EB01-2573</t>
  </si>
  <si>
    <t>RII 1796</t>
  </si>
  <si>
    <t>SETIEMBRE</t>
  </si>
  <si>
    <t>EB01-2690</t>
  </si>
  <si>
    <t xml:space="preserve">SETIEMBRE </t>
  </si>
  <si>
    <t xml:space="preserve">ALQUILER </t>
  </si>
  <si>
    <t>EB01-2826</t>
  </si>
  <si>
    <t>EB01-2871</t>
  </si>
  <si>
    <t>EB01-2960</t>
  </si>
  <si>
    <t>RII 1910</t>
  </si>
  <si>
    <t>EB01-3096</t>
  </si>
  <si>
    <t>EB01-3151</t>
  </si>
  <si>
    <t>RII 2206</t>
  </si>
  <si>
    <t>RII 2284</t>
  </si>
  <si>
    <t>EB01-3252</t>
  </si>
  <si>
    <t>EB01-3359</t>
  </si>
  <si>
    <t>EB01-3414</t>
  </si>
  <si>
    <t>EB01-3469</t>
  </si>
  <si>
    <t>EB01-3597</t>
  </si>
  <si>
    <t>EB01-3738</t>
  </si>
  <si>
    <t>EB01-3865</t>
  </si>
  <si>
    <t>RII 2360</t>
  </si>
  <si>
    <t>EB01-4011</t>
  </si>
  <si>
    <t>EB01-4119</t>
  </si>
  <si>
    <t>RII 2439</t>
  </si>
  <si>
    <t>EB01-4294</t>
  </si>
  <si>
    <t>EB01-4449</t>
  </si>
  <si>
    <t>RII 2535</t>
  </si>
  <si>
    <t>EB01-4599</t>
  </si>
  <si>
    <t>EB01-4745</t>
  </si>
  <si>
    <t>AIRE HECTOR</t>
  </si>
  <si>
    <t>RII 2737</t>
  </si>
  <si>
    <t>RII 2841</t>
  </si>
  <si>
    <t>EB01-4925</t>
  </si>
  <si>
    <t>EB01-4976</t>
  </si>
  <si>
    <t>EB01-5097</t>
  </si>
  <si>
    <t>EB01-5259</t>
  </si>
  <si>
    <t>EB01-5414</t>
  </si>
  <si>
    <t>EB01-5543</t>
  </si>
  <si>
    <t>RII 2921</t>
  </si>
  <si>
    <t>EB01-5675</t>
  </si>
  <si>
    <t>EB01-5792</t>
  </si>
  <si>
    <t>EB01-5793</t>
  </si>
  <si>
    <t>RII 2991</t>
  </si>
  <si>
    <t>EB01 - 5919</t>
  </si>
  <si>
    <t>.</t>
  </si>
  <si>
    <t>RII 3089</t>
  </si>
  <si>
    <t>31/09/2025</t>
  </si>
  <si>
    <t>EB01-6049 </t>
  </si>
  <si>
    <t>EB01-6226</t>
  </si>
  <si>
    <t>RII 3143</t>
  </si>
  <si>
    <t>DNI</t>
  </si>
  <si>
    <t>EB01-6378</t>
  </si>
  <si>
    <t>EB01-6488</t>
  </si>
  <si>
    <t>RII 3187</t>
  </si>
  <si>
    <t>EB01-6569</t>
  </si>
  <si>
    <t>EB01-6659</t>
  </si>
  <si>
    <t>RII 3261</t>
  </si>
  <si>
    <t xml:space="preserve">MULTA X CAPACITACION </t>
  </si>
  <si>
    <t>EB01-6757</t>
  </si>
  <si>
    <t>EB01-6892</t>
  </si>
  <si>
    <t>RII 3352</t>
  </si>
  <si>
    <t>EB01-6930</t>
  </si>
  <si>
    <t>EB01-7015</t>
  </si>
  <si>
    <t>EB01-7083</t>
  </si>
  <si>
    <t>EB01-7197</t>
  </si>
  <si>
    <t>EB01-7282</t>
  </si>
  <si>
    <t xml:space="preserve">ALARCON ESPINOZA MARTHA </t>
  </si>
  <si>
    <t>CANCELACION DEL 2016</t>
  </si>
  <si>
    <t>F001-0000002</t>
  </si>
  <si>
    <t>B001-0000147</t>
  </si>
  <si>
    <t>B001-0000255</t>
  </si>
  <si>
    <t>B001-0000356</t>
  </si>
  <si>
    <t>F001-0000009</t>
  </si>
  <si>
    <t>B001-0000019</t>
  </si>
  <si>
    <t>F001-0000025</t>
  </si>
  <si>
    <t>F001-0000019</t>
  </si>
  <si>
    <t>F001-0000037</t>
  </si>
  <si>
    <t>F001-0000045</t>
  </si>
  <si>
    <t>F001-0000051</t>
  </si>
  <si>
    <t>F001-0000053</t>
  </si>
  <si>
    <t>F001-0000057</t>
  </si>
  <si>
    <t>F001-0000062</t>
  </si>
  <si>
    <t>RII 000189</t>
  </si>
  <si>
    <t>RII 000268</t>
  </si>
  <si>
    <t>F001-0000083</t>
  </si>
  <si>
    <t>F001-0000087</t>
  </si>
  <si>
    <t>F001-0000088</t>
  </si>
  <si>
    <t>F001-0000091</t>
  </si>
  <si>
    <t>F001-0000094</t>
  </si>
  <si>
    <t>F001-0000096</t>
  </si>
  <si>
    <t>F001-0000065</t>
  </si>
  <si>
    <t>RII 000314</t>
  </si>
  <si>
    <t>F001-0000066</t>
  </si>
  <si>
    <t>F001-0000067</t>
  </si>
  <si>
    <t>RII 000367</t>
  </si>
  <si>
    <t>F001-0000071</t>
  </si>
  <si>
    <t>F001-0000078</t>
  </si>
  <si>
    <t>RII 000482</t>
  </si>
  <si>
    <t>RII 000572</t>
  </si>
  <si>
    <t>FUMIGACION Y DESRATIZACION</t>
  </si>
  <si>
    <t>RII 000616</t>
  </si>
  <si>
    <t>F001-0000099</t>
  </si>
  <si>
    <t>RII 000650</t>
  </si>
  <si>
    <t>B001-0000109</t>
  </si>
  <si>
    <t>RII 000692</t>
  </si>
  <si>
    <t>F001-0000116</t>
  </si>
  <si>
    <t>RII 000717</t>
  </si>
  <si>
    <t>RII 000760</t>
  </si>
  <si>
    <t>RII 000850</t>
  </si>
  <si>
    <t>FT E001-3</t>
  </si>
  <si>
    <t>EB01-92</t>
  </si>
  <si>
    <t>RII 000900</t>
  </si>
  <si>
    <t>EB01-155</t>
  </si>
  <si>
    <t>RII 000931</t>
  </si>
  <si>
    <t xml:space="preserve">EB01-280 </t>
  </si>
  <si>
    <t>RII 000973</t>
  </si>
  <si>
    <t>RII 001010</t>
  </si>
  <si>
    <t>EB01-392</t>
  </si>
  <si>
    <t>RII 1043</t>
  </si>
  <si>
    <t>EB01-493</t>
  </si>
  <si>
    <t>RII 1087</t>
  </si>
  <si>
    <t>RII 1121</t>
  </si>
  <si>
    <t>EB01-588</t>
  </si>
  <si>
    <t>RII 1154</t>
  </si>
  <si>
    <t>EB01-714</t>
  </si>
  <si>
    <t>RII 1205</t>
  </si>
  <si>
    <t>RII 1348</t>
  </si>
  <si>
    <t>EB01-810</t>
  </si>
  <si>
    <t>RII 1398</t>
  </si>
  <si>
    <t>RII 1433</t>
  </si>
  <si>
    <t>EB01-918</t>
  </si>
  <si>
    <t>RII 1568</t>
  </si>
  <si>
    <t>EB01-1025</t>
  </si>
  <si>
    <t>TALONARIO SANTA ROSA</t>
  </si>
  <si>
    <t>EB01-1142</t>
  </si>
  <si>
    <t>EB01-1360</t>
  </si>
  <si>
    <t>EB01-1470</t>
  </si>
  <si>
    <t>EB01-2022</t>
  </si>
  <si>
    <t>EB01-2154</t>
  </si>
  <si>
    <t>EB01-1565</t>
  </si>
  <si>
    <t>RII 1569</t>
  </si>
  <si>
    <t>EB01-1679</t>
  </si>
  <si>
    <t>EB01-1788</t>
  </si>
  <si>
    <t>EB01-1892</t>
  </si>
  <si>
    <t>EB01-2153</t>
  </si>
  <si>
    <t>RII 1620</t>
  </si>
  <si>
    <t>RII 1674</t>
  </si>
  <si>
    <t xml:space="preserve">MAYO </t>
  </si>
  <si>
    <t>EB01-2274</t>
  </si>
  <si>
    <t>EB01-2275</t>
  </si>
  <si>
    <t>EB01-2402</t>
  </si>
  <si>
    <t>RII 1779</t>
  </si>
  <si>
    <t>EB01-2537</t>
  </si>
  <si>
    <t>RII 1842</t>
  </si>
  <si>
    <t>EB01-2648</t>
  </si>
  <si>
    <t>RII 1886</t>
  </si>
  <si>
    <t>EB01-2798</t>
  </si>
  <si>
    <t>EB01-2916</t>
  </si>
  <si>
    <t>EB01-3086</t>
  </si>
  <si>
    <t>RII 1955</t>
  </si>
  <si>
    <t>EB01-3237</t>
  </si>
  <si>
    <t>RII 2008</t>
  </si>
  <si>
    <t>RII 2084</t>
  </si>
  <si>
    <t>EB01-3412</t>
  </si>
  <si>
    <t>RII 2114</t>
  </si>
  <si>
    <t>EB01-3461</t>
  </si>
  <si>
    <t>RII 2143</t>
  </si>
  <si>
    <t>EB01-3560</t>
  </si>
  <si>
    <t>RII 2192</t>
  </si>
  <si>
    <t>EB01-3705</t>
  </si>
  <si>
    <t>RII 2246</t>
  </si>
  <si>
    <t>EB01-3850</t>
  </si>
  <si>
    <t>EDGAR SALVADOR ALVAREZ CHIARA</t>
  </si>
  <si>
    <t>RII 2338</t>
  </si>
  <si>
    <t>EB01-4051</t>
  </si>
  <si>
    <t>SSHH</t>
  </si>
  <si>
    <t>RII 2359</t>
  </si>
  <si>
    <t>EB01-4116</t>
  </si>
  <si>
    <t>RII 2436</t>
  </si>
  <si>
    <t>RII 2466</t>
  </si>
  <si>
    <t>EB01-4387</t>
  </si>
  <si>
    <t>EB01-4657</t>
  </si>
  <si>
    <t>PARQUEO</t>
  </si>
  <si>
    <t>RII 2558</t>
  </si>
  <si>
    <t>RII 2604</t>
  </si>
  <si>
    <t>EB01-4812</t>
  </si>
  <si>
    <t>EB01-4895</t>
  </si>
  <si>
    <t>RII 2635</t>
  </si>
  <si>
    <t>EB01-4968</t>
  </si>
  <si>
    <t>BLANCA DURAND</t>
  </si>
  <si>
    <t>RII 2719</t>
  </si>
  <si>
    <t>EB01-5150</t>
  </si>
  <si>
    <t>RII 2746</t>
  </si>
  <si>
    <t>EB01-5257</t>
  </si>
  <si>
    <t>RII 2798</t>
  </si>
  <si>
    <t>RII 2851</t>
  </si>
  <si>
    <t>EB01-5492</t>
  </si>
  <si>
    <t>EB01-5647</t>
  </si>
  <si>
    <t>RII 2875</t>
  </si>
  <si>
    <t>RII 2914</t>
  </si>
  <si>
    <t>EB01-5784</t>
  </si>
  <si>
    <t>EB01-5963</t>
  </si>
  <si>
    <t>DAYSI AZURZA</t>
  </si>
  <si>
    <t>RII 2983</t>
  </si>
  <si>
    <t>ANULADO</t>
  </si>
  <si>
    <t>EB01-5992 </t>
  </si>
  <si>
    <t>RII 2993</t>
  </si>
  <si>
    <t>TOTAL</t>
  </si>
  <si>
    <t>EB01-6142</t>
  </si>
  <si>
    <t>RII 3035</t>
  </si>
  <si>
    <t>09350799 </t>
  </si>
  <si>
    <t>RII 3090</t>
  </si>
  <si>
    <t>EB01-6320</t>
  </si>
  <si>
    <t>RII 3139</t>
  </si>
  <si>
    <t>EB01-6478</t>
  </si>
  <si>
    <t>RII 3197</t>
  </si>
  <si>
    <t>EB01-6679</t>
  </si>
  <si>
    <t>ALARCON MARTHA</t>
  </si>
  <si>
    <t>EB01-6874</t>
  </si>
  <si>
    <t>RII 3257</t>
  </si>
  <si>
    <t>RII 3304</t>
  </si>
  <si>
    <t>EB01-7035</t>
  </si>
  <si>
    <t>RII 3348</t>
  </si>
  <si>
    <t>EB01-7191</t>
  </si>
  <si>
    <t>ALVARO HUAMANI GUSTAVO</t>
  </si>
  <si>
    <t>EB01-1112</t>
  </si>
  <si>
    <t>RII 1360</t>
  </si>
  <si>
    <t>RII 1507</t>
  </si>
  <si>
    <t>EB01-1327</t>
  </si>
  <si>
    <t>EB01-1499</t>
  </si>
  <si>
    <t>EB01-1589</t>
  </si>
  <si>
    <t>EB01-1701</t>
  </si>
  <si>
    <t>EB01-1812</t>
  </si>
  <si>
    <t>EB01-1978</t>
  </si>
  <si>
    <t>RII 1508</t>
  </si>
  <si>
    <t>EB01-2147</t>
  </si>
  <si>
    <t>RII 1564</t>
  </si>
  <si>
    <t>EB01-2182</t>
  </si>
  <si>
    <t>EB01-2399</t>
  </si>
  <si>
    <t>RII 1711</t>
  </si>
  <si>
    <t>EB01-2366</t>
  </si>
  <si>
    <t>RII 1760</t>
  </si>
  <si>
    <t>EB01-2514</t>
  </si>
  <si>
    <t>EB01-2624</t>
  </si>
  <si>
    <t>EB01-2754</t>
  </si>
  <si>
    <t>RII 1847</t>
  </si>
  <si>
    <t>EB01-2815</t>
  </si>
  <si>
    <t>EB01-2868</t>
  </si>
  <si>
    <t>GARANTIA</t>
  </si>
  <si>
    <t xml:space="preserve">ALVAREZ CHIARA EDGAR  SALVADOR </t>
  </si>
  <si>
    <t>A CUENTA DEL 2016</t>
  </si>
  <si>
    <t>B001-0000150</t>
  </si>
  <si>
    <t>B001-0000290</t>
  </si>
  <si>
    <t>B001-0000369</t>
  </si>
  <si>
    <t>B001-0000209</t>
  </si>
  <si>
    <t>B001-0000460</t>
  </si>
  <si>
    <t>B001-0000527</t>
  </si>
  <si>
    <t>B001-0000549</t>
  </si>
  <si>
    <t>b001-0000646</t>
  </si>
  <si>
    <t>B001-0000703</t>
  </si>
  <si>
    <t>B001-0000729</t>
  </si>
  <si>
    <t>B001-0000849</t>
  </si>
  <si>
    <t>B001-0000963</t>
  </si>
  <si>
    <t>B001-0001081</t>
  </si>
  <si>
    <t>B001-0001180</t>
  </si>
  <si>
    <t>B001-0001260</t>
  </si>
  <si>
    <t>B001-0001727</t>
  </si>
  <si>
    <t>B001-0001395</t>
  </si>
  <si>
    <t>RII 000173</t>
  </si>
  <si>
    <t>B001-0001418</t>
  </si>
  <si>
    <t>RII 000174</t>
  </si>
  <si>
    <t>B001-0001444</t>
  </si>
  <si>
    <t>B001-0001457</t>
  </si>
  <si>
    <t>B001-0001542</t>
  </si>
  <si>
    <t>RII 000175</t>
  </si>
  <si>
    <t>RII 000176</t>
  </si>
  <si>
    <t>B001-0001595</t>
  </si>
  <si>
    <t>B001-0001614</t>
  </si>
  <si>
    <t>B001-0001713</t>
  </si>
  <si>
    <t>RII 000213</t>
  </si>
  <si>
    <t>B001-0001760</t>
  </si>
  <si>
    <t>RII 000632</t>
  </si>
  <si>
    <t>B001-0001839</t>
  </si>
  <si>
    <t>RII 1473</t>
  </si>
  <si>
    <t>B001-0001939</t>
  </si>
  <si>
    <t>B001-0001974</t>
  </si>
  <si>
    <t>B001-0002138</t>
  </si>
  <si>
    <t>B001-0002254</t>
  </si>
  <si>
    <t>EB01-24</t>
  </si>
  <si>
    <t>RII 1474</t>
  </si>
  <si>
    <t>EB01-290</t>
  </si>
  <si>
    <t>EB01-888</t>
  </si>
  <si>
    <t>EB01-1137</t>
  </si>
  <si>
    <t>EB01-1925</t>
  </si>
  <si>
    <t>EB01-1461</t>
  </si>
  <si>
    <t>EB01-1064</t>
  </si>
  <si>
    <t>EB01-1183</t>
  </si>
  <si>
    <t>EB01-1926</t>
  </si>
  <si>
    <t>EB01-1289</t>
  </si>
  <si>
    <t>RII 1349</t>
  </si>
  <si>
    <t>EB01-1394</t>
  </si>
  <si>
    <t>EB01-1502</t>
  </si>
  <si>
    <t>EB01-1602</t>
  </si>
  <si>
    <t>EB01-1712</t>
  </si>
  <si>
    <t>RII 1639</t>
  </si>
  <si>
    <t>EB01--2409</t>
  </si>
  <si>
    <t>EB01-1818</t>
  </si>
  <si>
    <t>EB01-1939</t>
  </si>
  <si>
    <t>EB01-2409</t>
  </si>
  <si>
    <t>RII 1678</t>
  </si>
  <si>
    <t>EB01-2538</t>
  </si>
  <si>
    <t>EB01-2061</t>
  </si>
  <si>
    <t>EB01-2190</t>
  </si>
  <si>
    <t>EB01-2546</t>
  </si>
  <si>
    <t>EB01-2634</t>
  </si>
  <si>
    <t>EB01-2319</t>
  </si>
  <si>
    <t>RII 1825</t>
  </si>
  <si>
    <t xml:space="preserve">JULIO </t>
  </si>
  <si>
    <t>EB012440</t>
  </si>
  <si>
    <t>EB01-2807</t>
  </si>
  <si>
    <t>EB01-2808</t>
  </si>
  <si>
    <t xml:space="preserve">AGOSTO </t>
  </si>
  <si>
    <t>EB01-2575</t>
  </si>
  <si>
    <t>EB01-2665</t>
  </si>
  <si>
    <t>EB01-2997</t>
  </si>
  <si>
    <t>RII 1876</t>
  </si>
  <si>
    <t>EB01-3033</t>
  </si>
  <si>
    <t xml:space="preserve">OCTUBRE </t>
  </si>
  <si>
    <t>EB02-2828</t>
  </si>
  <si>
    <t>EB01-3062</t>
  </si>
  <si>
    <t>EB01-3186</t>
  </si>
  <si>
    <t>EB01-2962</t>
  </si>
  <si>
    <t>RII 1941</t>
  </si>
  <si>
    <t>EB01-3234</t>
  </si>
  <si>
    <t>RII 2049</t>
  </si>
  <si>
    <t>EB01-3322</t>
  </si>
  <si>
    <t>EB01-3852</t>
  </si>
  <si>
    <t>EB01-3233</t>
  </si>
  <si>
    <t>RII 2113</t>
  </si>
  <si>
    <t>ALVAREZ EDGAR</t>
  </si>
  <si>
    <t>EB01-3415</t>
  </si>
  <si>
    <t>RI 2199</t>
  </si>
  <si>
    <t>EB01-3562</t>
  </si>
  <si>
    <t>RII 2238</t>
  </si>
  <si>
    <t>EB01-3721</t>
  </si>
  <si>
    <t>RII 2267</t>
  </si>
  <si>
    <t>EB01-3980</t>
  </si>
  <si>
    <t>EB01-4003</t>
  </si>
  <si>
    <t>RII 2353</t>
  </si>
  <si>
    <t>EB01-4110</t>
  </si>
  <si>
    <t>RII 2393</t>
  </si>
  <si>
    <t>EB01-4185</t>
  </si>
  <si>
    <t>RII 2469</t>
  </si>
  <si>
    <t>RII 2504</t>
  </si>
  <si>
    <t>EB01-4435</t>
  </si>
  <si>
    <t>EB01-4504</t>
  </si>
  <si>
    <t>EB01-4508</t>
  </si>
  <si>
    <t>EB01-</t>
  </si>
  <si>
    <t>NO HAY BOLETA</t>
  </si>
  <si>
    <t>RII 2553</t>
  </si>
  <si>
    <t xml:space="preserve">ALVAREZ EDGAR </t>
  </si>
  <si>
    <t>EB01-4825</t>
  </si>
  <si>
    <t>RII 2626</t>
  </si>
  <si>
    <t>EB01-5052</t>
  </si>
  <si>
    <t>EB01-5201</t>
  </si>
  <si>
    <t>EB01-5307</t>
  </si>
  <si>
    <t>MARISOL CHAVEZ</t>
  </si>
  <si>
    <t>RII 2734</t>
  </si>
  <si>
    <t>RII 2882</t>
  </si>
  <si>
    <t>EB01-5316</t>
  </si>
  <si>
    <t xml:space="preserve">PARA JUNIO </t>
  </si>
  <si>
    <t>EB01-5315</t>
  </si>
  <si>
    <t>EB01-5665</t>
  </si>
  <si>
    <t>NO VA</t>
  </si>
  <si>
    <t>RII 2942</t>
  </si>
  <si>
    <t>EB01-5843</t>
  </si>
  <si>
    <t>RII 3047</t>
  </si>
  <si>
    <t>09706677 </t>
  </si>
  <si>
    <t>EB01-5982 </t>
  </si>
  <si>
    <t>EB01-6184</t>
  </si>
  <si>
    <t>RII 3126</t>
  </si>
  <si>
    <t>EB01-6421</t>
  </si>
  <si>
    <t>RII 3155</t>
  </si>
  <si>
    <t>EB01-6494</t>
  </si>
  <si>
    <t>EB01-6554</t>
  </si>
  <si>
    <t>RII 3198</t>
  </si>
  <si>
    <t>EB01- 6686</t>
  </si>
  <si>
    <t>EB01-6915</t>
  </si>
  <si>
    <t>EB01-6929</t>
  </si>
  <si>
    <t>RII 3292</t>
  </si>
  <si>
    <t>EB01-6993</t>
  </si>
  <si>
    <t>RII 3373</t>
  </si>
  <si>
    <t xml:space="preserve">EB01-7130 </t>
  </si>
  <si>
    <t xml:space="preserve">EB01-7262 </t>
  </si>
  <si>
    <t>ALVAREZ BERRIO FLORENCIA</t>
  </si>
  <si>
    <t>10 DE CADA MES</t>
  </si>
  <si>
    <t>RII 3183</t>
  </si>
  <si>
    <t>EB01-6648</t>
  </si>
  <si>
    <t>RII 3291</t>
  </si>
  <si>
    <t>EB01-7000</t>
  </si>
  <si>
    <t xml:space="preserve">EB01-7061 </t>
  </si>
  <si>
    <t>RII 3374</t>
  </si>
  <si>
    <t xml:space="preserve">EB01-7211 </t>
  </si>
  <si>
    <t>ABEL ANCHAYA HUAMAN</t>
  </si>
  <si>
    <t>EB01-690</t>
  </si>
  <si>
    <t>EB01-689</t>
  </si>
  <si>
    <t>RII 1131</t>
  </si>
  <si>
    <t>EB01-812</t>
  </si>
  <si>
    <t>RII 1665</t>
  </si>
  <si>
    <t>EB01-926</t>
  </si>
  <si>
    <t>RII 1305</t>
  </si>
  <si>
    <t>EB01-1052</t>
  </si>
  <si>
    <t>RII 1381</t>
  </si>
  <si>
    <t>EB01-1182</t>
  </si>
  <si>
    <t>RII 1666</t>
  </si>
  <si>
    <t>EB01-2428</t>
  </si>
  <si>
    <t>EB01-2533</t>
  </si>
  <si>
    <t>EB01-1288</t>
  </si>
  <si>
    <t>EB01-1338</t>
  </si>
  <si>
    <t>RII 1439</t>
  </si>
  <si>
    <t>EB01-1393</t>
  </si>
  <si>
    <t>EB01-1441</t>
  </si>
  <si>
    <t>EB01-1501</t>
  </si>
  <si>
    <t>EB01-1545</t>
  </si>
  <si>
    <t>RII 1625</t>
  </si>
  <si>
    <t>EB01-1601</t>
  </si>
  <si>
    <t>EB01-1711</t>
  </si>
  <si>
    <t>EB01-1817</t>
  </si>
  <si>
    <t>RII 1638</t>
  </si>
  <si>
    <t>EB01-2812</t>
  </si>
  <si>
    <t>EB01-1938</t>
  </si>
  <si>
    <t>EB01-2410</t>
  </si>
  <si>
    <t>EB01-2060</t>
  </si>
  <si>
    <t>EB01-2189</t>
  </si>
  <si>
    <t>EB01-2384</t>
  </si>
  <si>
    <t>EB01-2318</t>
  </si>
  <si>
    <t>EB01-2390</t>
  </si>
  <si>
    <t>RII 1720</t>
  </si>
  <si>
    <t xml:space="preserve">LUZ </t>
  </si>
  <si>
    <t>EB01-2439</t>
  </si>
  <si>
    <t>RII 1789</t>
  </si>
  <si>
    <t>EB01-2574</t>
  </si>
  <si>
    <t>EB01-2741</t>
  </si>
  <si>
    <t>EB01-2691</t>
  </si>
  <si>
    <t>RII 1878</t>
  </si>
  <si>
    <t>EB01-2900</t>
  </si>
  <si>
    <t>EB01-2827</t>
  </si>
  <si>
    <t>EB01-2925</t>
  </si>
  <si>
    <t>EB01-3061</t>
  </si>
  <si>
    <t>EB01-2961</t>
  </si>
  <si>
    <t>RII 1949</t>
  </si>
  <si>
    <t>EB01-3178</t>
  </si>
  <si>
    <t>EB01-3246</t>
  </si>
  <si>
    <t>EB01-3097</t>
  </si>
  <si>
    <t>EB01-3420</t>
  </si>
  <si>
    <t>RII 2089</t>
  </si>
  <si>
    <t>EB01-3253</t>
  </si>
  <si>
    <t>EB01-3650</t>
  </si>
  <si>
    <t>EB01-3360</t>
  </si>
  <si>
    <t>RII 2152</t>
  </si>
  <si>
    <t>EB01-3730</t>
  </si>
  <si>
    <t>RII 2220</t>
  </si>
  <si>
    <t>EB01-3823</t>
  </si>
  <si>
    <t>EB01-3838</t>
  </si>
  <si>
    <t>EB01-3905</t>
  </si>
  <si>
    <t>RII 2232</t>
  </si>
  <si>
    <t>ANCHAYA ABEL</t>
  </si>
  <si>
    <t>EB01-3977</t>
  </si>
  <si>
    <t>RII 2396</t>
  </si>
  <si>
    <t>EB01-4184</t>
  </si>
  <si>
    <t>RII 2434</t>
  </si>
  <si>
    <t>EB01-4226</t>
  </si>
  <si>
    <t>EB01-4276</t>
  </si>
  <si>
    <t>EB01-4446</t>
  </si>
  <si>
    <t>RII 2530</t>
  </si>
  <si>
    <t>EB01-4588</t>
  </si>
  <si>
    <t>EB01-4679</t>
  </si>
  <si>
    <t>RII 2614</t>
  </si>
  <si>
    <t>EB01-4884</t>
  </si>
  <si>
    <t>EB01-4994</t>
  </si>
  <si>
    <t>RII 2683</t>
  </si>
  <si>
    <t>EB01-5051</t>
  </si>
  <si>
    <t>EB01-5180</t>
  </si>
  <si>
    <t>RII 2758</t>
  </si>
  <si>
    <t>EB01-5467</t>
  </si>
  <si>
    <t>NO TIENE BOLETA</t>
  </si>
  <si>
    <t>EB01-5493</t>
  </si>
  <si>
    <t>RII 2814</t>
  </si>
  <si>
    <t>NO HAY RECIBO</t>
  </si>
  <si>
    <t>EB01-5618</t>
  </si>
  <si>
    <t>EB01-5656</t>
  </si>
  <si>
    <t>RII 2890</t>
  </si>
  <si>
    <t>EB01-5717</t>
  </si>
  <si>
    <t>EB01-5845</t>
  </si>
  <si>
    <t>RII 2912</t>
  </si>
  <si>
    <t>RII 2955</t>
  </si>
  <si>
    <t>EB01-6031</t>
  </si>
  <si>
    <t>RII 3039</t>
  </si>
  <si>
    <t>RII 3055</t>
  </si>
  <si>
    <t>EB01-6309</t>
  </si>
  <si>
    <t>EB01-6429</t>
  </si>
  <si>
    <t>EB01-6435</t>
  </si>
  <si>
    <t>EB01-6441</t>
  </si>
  <si>
    <t>EB01-6461</t>
  </si>
  <si>
    <t>EB01-6470</t>
  </si>
  <si>
    <t>EB01-6473</t>
  </si>
  <si>
    <t>EB01-6481</t>
  </si>
  <si>
    <t>RII 3140</t>
  </si>
  <si>
    <t>EB01-6500</t>
  </si>
  <si>
    <t>EB01-6520</t>
  </si>
  <si>
    <t>EB01-6528</t>
  </si>
  <si>
    <t>EB01-6531</t>
  </si>
  <si>
    <t>EB01-6539</t>
  </si>
  <si>
    <t>EB01-6550</t>
  </si>
  <si>
    <t>EB01-6591</t>
  </si>
  <si>
    <t>EB01-6596</t>
  </si>
  <si>
    <t>EB01-6617</t>
  </si>
  <si>
    <t>EB01-6623</t>
  </si>
  <si>
    <t>EB01-6637</t>
  </si>
  <si>
    <t>EB01-6642</t>
  </si>
  <si>
    <t>RII 3250</t>
  </si>
  <si>
    <t>EB01-6646</t>
  </si>
  <si>
    <t>EB01-6655</t>
  </si>
  <si>
    <t>EB01-6660</t>
  </si>
  <si>
    <t>EB01-6669</t>
  </si>
  <si>
    <t>EB01-6680</t>
  </si>
  <si>
    <t>EB01-6693</t>
  </si>
  <si>
    <t>EB01-6700</t>
  </si>
  <si>
    <t>EB01-6728</t>
  </si>
  <si>
    <t>EB01-6786</t>
  </si>
  <si>
    <t>DIEGO</t>
  </si>
  <si>
    <t>EB01-6800</t>
  </si>
  <si>
    <t>EB01-6801</t>
  </si>
  <si>
    <t>EB01-6846</t>
  </si>
  <si>
    <t>EB01-6749 </t>
  </si>
  <si>
    <t>EB01-6880</t>
  </si>
  <si>
    <t>EB01-6965</t>
  </si>
  <si>
    <t>EB01-7004</t>
  </si>
  <si>
    <t>EB01-7194</t>
  </si>
  <si>
    <t>EB01-7235</t>
  </si>
  <si>
    <t xml:space="preserve">EB01-7272 </t>
  </si>
  <si>
    <t>ARMESTAR GODOS JUANA JACKELYNE</t>
  </si>
  <si>
    <t>B001-0000120</t>
  </si>
  <si>
    <t>B001-0000195</t>
  </si>
  <si>
    <t>B001-0000222</t>
  </si>
  <si>
    <t>B001-0000401</t>
  </si>
  <si>
    <t>B001-0000325</t>
  </si>
  <si>
    <t>B001-0000492</t>
  </si>
  <si>
    <t>B001-0000582</t>
  </si>
  <si>
    <t>B001-0000680</t>
  </si>
  <si>
    <t>B001-0000763</t>
  </si>
  <si>
    <t>B001-0001216</t>
  </si>
  <si>
    <t>B001-0001324</t>
  </si>
  <si>
    <t>B001-00001376</t>
  </si>
  <si>
    <t>B001-0001384</t>
  </si>
  <si>
    <t>B001-0001382</t>
  </si>
  <si>
    <t>B001-0000882</t>
  </si>
  <si>
    <t>B001-0000997</t>
  </si>
  <si>
    <t>B001-0001116</t>
  </si>
  <si>
    <t>B001-0001292</t>
  </si>
  <si>
    <t>B001-0001482</t>
  </si>
  <si>
    <t>RII 000330</t>
  </si>
  <si>
    <t>B001-0001376</t>
  </si>
  <si>
    <t>B001-0001583</t>
  </si>
  <si>
    <t>B001-0001530</t>
  </si>
  <si>
    <t>B001-0001637</t>
  </si>
  <si>
    <t>RII 000338</t>
  </si>
  <si>
    <t>B001-0001972</t>
  </si>
  <si>
    <t>RII 000390</t>
  </si>
  <si>
    <t>B001-0002073</t>
  </si>
  <si>
    <t>RII 000558</t>
  </si>
  <si>
    <t>B001-0001696</t>
  </si>
  <si>
    <t>B001-0002145</t>
  </si>
  <si>
    <t>B001-0001784</t>
  </si>
  <si>
    <t>RII 000654</t>
  </si>
  <si>
    <t>B001-0002319</t>
  </si>
  <si>
    <t>EB01-441</t>
  </si>
  <si>
    <t>B001-0001869</t>
  </si>
  <si>
    <t>EB01-540</t>
  </si>
  <si>
    <t>EB01-617</t>
  </si>
  <si>
    <t>B001-0001930</t>
  </si>
  <si>
    <t>RII 1050</t>
  </si>
  <si>
    <t>B001-0001998</t>
  </si>
  <si>
    <t>B001-0002052</t>
  </si>
  <si>
    <t>RII 1118</t>
  </si>
  <si>
    <t>B001-0002118</t>
  </si>
  <si>
    <t>RII 000596</t>
  </si>
  <si>
    <t>B001-0002186</t>
  </si>
  <si>
    <t>EB01-672</t>
  </si>
  <si>
    <t>EB01-706</t>
  </si>
  <si>
    <t>EB01-64</t>
  </si>
  <si>
    <t>EB01-130</t>
  </si>
  <si>
    <t>EB01-341</t>
  </si>
  <si>
    <t>RII 1119</t>
  </si>
  <si>
    <t>EB01-212</t>
  </si>
  <si>
    <t>RII 1149</t>
  </si>
  <si>
    <t>RII 1515</t>
  </si>
  <si>
    <t>RII 1051</t>
  </si>
  <si>
    <t>EB01-657</t>
  </si>
  <si>
    <t>EB01-1267</t>
  </si>
  <si>
    <t>EB01-769</t>
  </si>
  <si>
    <t xml:space="preserve">FUMIGACION </t>
  </si>
  <si>
    <t>EB01-874</t>
  </si>
  <si>
    <t>EB01-2005</t>
  </si>
  <si>
    <t>RII 1516</t>
  </si>
  <si>
    <t>RII 1613</t>
  </si>
  <si>
    <t>EB01-969</t>
  </si>
  <si>
    <t>EB01-1087</t>
  </si>
  <si>
    <t>EB01-1206</t>
  </si>
  <si>
    <t>RII 1624</t>
  </si>
  <si>
    <t>EB01-1310</t>
  </si>
  <si>
    <t>EB01-1416</t>
  </si>
  <si>
    <t>RII1631</t>
  </si>
  <si>
    <t>EB01-1526</t>
  </si>
  <si>
    <t>EB01-1625</t>
  </si>
  <si>
    <t>EB01-1735</t>
  </si>
  <si>
    <t>EB01-2368</t>
  </si>
  <si>
    <t>RII 1792</t>
  </si>
  <si>
    <t>EB01-1838</t>
  </si>
  <si>
    <t>EB01-1965</t>
  </si>
  <si>
    <t xml:space="preserve">MARZO </t>
  </si>
  <si>
    <t>EB01-2084</t>
  </si>
  <si>
    <t>EB01-2213</t>
  </si>
  <si>
    <t>EB01-2568</t>
  </si>
  <si>
    <t>EB01-2673</t>
  </si>
  <si>
    <t>RII 1943</t>
  </si>
  <si>
    <t>EB01-2779</t>
  </si>
  <si>
    <t>EB01-3023</t>
  </si>
  <si>
    <t>EB01-3077</t>
  </si>
  <si>
    <t>EB01-3191</t>
  </si>
  <si>
    <t>RII 2111</t>
  </si>
  <si>
    <t>EB01-3581</t>
  </si>
  <si>
    <t>EB01-3584</t>
  </si>
  <si>
    <t>RII 2201</t>
  </si>
  <si>
    <t>EB01-3695</t>
  </si>
  <si>
    <t>LIMPIEZA DE POZO SEPTICO</t>
  </si>
  <si>
    <t>EB01-3720</t>
  </si>
  <si>
    <t>EB01-3817</t>
  </si>
  <si>
    <t>EB01-3828</t>
  </si>
  <si>
    <t>EB01-3382</t>
  </si>
  <si>
    <t>EB01-3849</t>
  </si>
  <si>
    <t>ZOSIMA OLINDA HUARCA FERNANDEZ</t>
  </si>
  <si>
    <t>EB01-3925</t>
  </si>
  <si>
    <t>EB01-3494</t>
  </si>
  <si>
    <t>EB01-3926</t>
  </si>
  <si>
    <t>RII 2294</t>
  </si>
  <si>
    <t>EB01-3619</t>
  </si>
  <si>
    <t>RII 2450</t>
  </si>
  <si>
    <t>RII 2512</t>
  </si>
  <si>
    <t>ALQUILER Z. DE CARGA Y DESCARGA</t>
  </si>
  <si>
    <t>EB01-3764</t>
  </si>
  <si>
    <t>EB01-4592</t>
  </si>
  <si>
    <t>EB01-5904</t>
  </si>
  <si>
    <t>DUPLICADO</t>
  </si>
  <si>
    <t>EB01-3891</t>
  </si>
  <si>
    <t>RECIBO ANULADO</t>
  </si>
  <si>
    <t>EB01-4036</t>
  </si>
  <si>
    <t>EB01-4166</t>
  </si>
  <si>
    <t>EB01-4317</t>
  </si>
  <si>
    <t>EB01-4474</t>
  </si>
  <si>
    <t>EB01-4623</t>
  </si>
  <si>
    <t>EB01-4766</t>
  </si>
  <si>
    <t>EB01-4839</t>
  </si>
  <si>
    <t>EB01-4939</t>
  </si>
  <si>
    <t>EB01-5127</t>
  </si>
  <si>
    <t>NO TIENE RECIBO</t>
  </si>
  <si>
    <t>EB01-5281</t>
  </si>
  <si>
    <t>ARMESTAR JUANA</t>
  </si>
  <si>
    <t>EB01-5436</t>
  </si>
  <si>
    <t>EB01-5561</t>
  </si>
  <si>
    <t>EB01-5696</t>
  </si>
  <si>
    <t>EB01-5817</t>
  </si>
  <si>
    <t xml:space="preserve">ERROR DE DIGITACION NUM. BOLETA </t>
  </si>
  <si>
    <t>RII 3056</t>
  </si>
  <si>
    <t>EB01 - 5942</t>
  </si>
  <si>
    <t>EB01-6069 </t>
  </si>
  <si>
    <t>EB01-6245</t>
  </si>
  <si>
    <t>RII 3368</t>
  </si>
  <si>
    <t>EB01-6387</t>
  </si>
  <si>
    <t>EB01-6585</t>
  </si>
  <si>
    <t>EB01-6769</t>
  </si>
  <si>
    <t>EB01-6939</t>
  </si>
  <si>
    <t>EB01-7098</t>
  </si>
  <si>
    <t>RII 3369</t>
  </si>
  <si>
    <t>EB01-7298</t>
  </si>
  <si>
    <t xml:space="preserve">AYALA HUASHUAYO MARLENE </t>
  </si>
  <si>
    <t>PO COBRAR</t>
  </si>
  <si>
    <t>B001-0000234</t>
  </si>
  <si>
    <t>B001-0000433</t>
  </si>
  <si>
    <t>B001-0000023</t>
  </si>
  <si>
    <t>B001-0000168</t>
  </si>
  <si>
    <t>B001-0000294</t>
  </si>
  <si>
    <t>B001-0000372</t>
  </si>
  <si>
    <t>B001-0000620</t>
  </si>
  <si>
    <t>B001-0000463</t>
  </si>
  <si>
    <t>B001-0000552</t>
  </si>
  <si>
    <t>B001-0000814</t>
  </si>
  <si>
    <t>B001-0000650</t>
  </si>
  <si>
    <t>B001-0000733</t>
  </si>
  <si>
    <t>B001-0000846</t>
  </si>
  <si>
    <t>B001-0000852</t>
  </si>
  <si>
    <t>B001-0001045</t>
  </si>
  <si>
    <t>B001-0000967</t>
  </si>
  <si>
    <t>B001-0001170</t>
  </si>
  <si>
    <t>B001-0001085</t>
  </si>
  <si>
    <t>B001-0001183</t>
  </si>
  <si>
    <t>RI-000003</t>
  </si>
  <si>
    <t>B001-0001261</t>
  </si>
  <si>
    <t>RI-000007</t>
  </si>
  <si>
    <t>B001-0001620</t>
  </si>
  <si>
    <t>B001-0001651</t>
  </si>
  <si>
    <t>B001-0001332</t>
  </si>
  <si>
    <t>B001-0001678</t>
  </si>
  <si>
    <t>B001-0001764</t>
  </si>
  <si>
    <t>B001-0001341</t>
  </si>
  <si>
    <t>RI-000009</t>
  </si>
  <si>
    <t>RII 000020</t>
  </si>
  <si>
    <t>LUA</t>
  </si>
  <si>
    <t>B001-0001845</t>
  </si>
  <si>
    <t>B001-0001463</t>
  </si>
  <si>
    <t>RII 000125</t>
  </si>
  <si>
    <t>B001-0001511</t>
  </si>
  <si>
    <t>RII 000163</t>
  </si>
  <si>
    <t>RII 000156</t>
  </si>
  <si>
    <t>B001-0001565</t>
  </si>
  <si>
    <t>RII 000190</t>
  </si>
  <si>
    <t>RII 000200</t>
  </si>
  <si>
    <t>RII 000202</t>
  </si>
  <si>
    <t>RII 000279</t>
  </si>
  <si>
    <t>RII 000333</t>
  </si>
  <si>
    <t>B001-0001913</t>
  </si>
  <si>
    <t>RII 000436</t>
  </si>
  <si>
    <t>B001-0001978</t>
  </si>
  <si>
    <t>RII 000462</t>
  </si>
  <si>
    <t>B001-0002028</t>
  </si>
  <si>
    <t>RII 000499</t>
  </si>
  <si>
    <t>B001-0002097</t>
  </si>
  <si>
    <t>RII 000588</t>
  </si>
  <si>
    <t>B001-0002166</t>
  </si>
  <si>
    <t>RII 000645</t>
  </si>
  <si>
    <t>B001-0002227</t>
  </si>
  <si>
    <t>RII 000694</t>
  </si>
  <si>
    <t>B001-0002297</t>
  </si>
  <si>
    <t>RII 000772</t>
  </si>
  <si>
    <t>RII 000724</t>
  </si>
  <si>
    <t>EB01-40</t>
  </si>
  <si>
    <t>RII 000806</t>
  </si>
  <si>
    <t>EB01-107</t>
  </si>
  <si>
    <t>RII 000867</t>
  </si>
  <si>
    <t>EB01-166</t>
  </si>
  <si>
    <t>RII 000886</t>
  </si>
  <si>
    <t>EB01-319</t>
  </si>
  <si>
    <t>RII 000923</t>
  </si>
  <si>
    <t>EB01-417</t>
  </si>
  <si>
    <t>RII 000980</t>
  </si>
  <si>
    <t>EB01-517</t>
  </si>
  <si>
    <t>RII 001013</t>
  </si>
  <si>
    <t>EB01-625</t>
  </si>
  <si>
    <t>RII 1075</t>
  </si>
  <si>
    <t>EB01-749</t>
  </si>
  <si>
    <t>RII 1080</t>
  </si>
  <si>
    <t>EB01-853</t>
  </si>
  <si>
    <t>RII 1122</t>
  </si>
  <si>
    <t>RII 1609</t>
  </si>
  <si>
    <t>EB01-950</t>
  </si>
  <si>
    <t>RII 1151</t>
  </si>
  <si>
    <t>EB01-1067</t>
  </si>
  <si>
    <t>RII 1202</t>
  </si>
  <si>
    <t>EB01-1186</t>
  </si>
  <si>
    <t>RII 1248</t>
  </si>
  <si>
    <t>EB01-1292</t>
  </si>
  <si>
    <t>RII 1266</t>
  </si>
  <si>
    <t>EB01-2244</t>
  </si>
  <si>
    <t>EB01-1386</t>
  </si>
  <si>
    <t>RII 1312</t>
  </si>
  <si>
    <t>EB01-1505</t>
  </si>
  <si>
    <t>EB01-1323</t>
  </si>
  <si>
    <t>EB01-1605</t>
  </si>
  <si>
    <t>RII 1368</t>
  </si>
  <si>
    <t>RII 1388</t>
  </si>
  <si>
    <t>EB01-2435</t>
  </si>
  <si>
    <t xml:space="preserve">DICIEMBRE </t>
  </si>
  <si>
    <t>EB01-1715</t>
  </si>
  <si>
    <t>RII 1409</t>
  </si>
  <si>
    <t>RII 1472</t>
  </si>
  <si>
    <t>AYALA MARLENE</t>
  </si>
  <si>
    <t>EB01-1821</t>
  </si>
  <si>
    <t>RII 1475</t>
  </si>
  <si>
    <t>EB01-2497</t>
  </si>
  <si>
    <t>EB01-1942</t>
  </si>
  <si>
    <t>RII 1553</t>
  </si>
  <si>
    <t>EB01-2064</t>
  </si>
  <si>
    <t>EB01-2108</t>
  </si>
  <si>
    <t>RII 1619</t>
  </si>
  <si>
    <t>EB01-2193</t>
  </si>
  <si>
    <t>RII 1780</t>
  </si>
  <si>
    <t>RII 1935</t>
  </si>
  <si>
    <t>EB01-2442</t>
  </si>
  <si>
    <t>EB01-2577</t>
  </si>
  <si>
    <t>RII 1812</t>
  </si>
  <si>
    <t>EB01-2693</t>
  </si>
  <si>
    <t>RII 1851</t>
  </si>
  <si>
    <t>RII 1863</t>
  </si>
  <si>
    <t>EB01-2831</t>
  </si>
  <si>
    <t>RII 1922</t>
  </si>
  <si>
    <t>RII 1968</t>
  </si>
  <si>
    <t>EB01-3100</t>
  </si>
  <si>
    <t>RII 2009</t>
  </si>
  <si>
    <t>EB01-3255</t>
  </si>
  <si>
    <t>RII 2071</t>
  </si>
  <si>
    <t>EB01-3363</t>
  </si>
  <si>
    <t>RII 2134</t>
  </si>
  <si>
    <t>EB01-3472</t>
  </si>
  <si>
    <t>RII 2155</t>
  </si>
  <si>
    <t>RII 2172</t>
  </si>
  <si>
    <t>EB01-3599</t>
  </si>
  <si>
    <t>RII 2217</t>
  </si>
  <si>
    <t>TALONARIO MAMÁ</t>
  </si>
  <si>
    <t>EB01-3741</t>
  </si>
  <si>
    <t>RII 2286</t>
  </si>
  <si>
    <t>EB01-3868</t>
  </si>
  <si>
    <t>RII 2346</t>
  </si>
  <si>
    <t>EB01-4014</t>
  </si>
  <si>
    <t>RII 2371</t>
  </si>
  <si>
    <t>RII 2413</t>
  </si>
  <si>
    <t>EB01-4144</t>
  </si>
  <si>
    <t>RII 2470</t>
  </si>
  <si>
    <t>EB01-4297</t>
  </si>
  <si>
    <t>RII 2489</t>
  </si>
  <si>
    <t>EB01-4452</t>
  </si>
  <si>
    <t>RII 2563</t>
  </si>
  <si>
    <t>EB01-4602</t>
  </si>
  <si>
    <t>RII 2589</t>
  </si>
  <si>
    <t>RII 2617</t>
  </si>
  <si>
    <t xml:space="preserve">                                                                                                                                                                                                                                                                                                                                                                                                                                                                                                                                                            </t>
  </si>
  <si>
    <t>EB01-4748</t>
  </si>
  <si>
    <t>RII 2632</t>
  </si>
  <si>
    <t>EB01-4922</t>
  </si>
  <si>
    <t>RII 2706</t>
  </si>
  <si>
    <t>EB01-5100</t>
  </si>
  <si>
    <t>RII 2731</t>
  </si>
  <si>
    <t>EB01-5262</t>
  </si>
  <si>
    <t>RII 2800</t>
  </si>
  <si>
    <t>RII 2801</t>
  </si>
  <si>
    <t>EB01-5417</t>
  </si>
  <si>
    <t>RII 2835</t>
  </si>
  <si>
    <t>EB01-5545</t>
  </si>
  <si>
    <t>RII 2884</t>
  </si>
  <si>
    <t>RII 2889</t>
  </si>
  <si>
    <t>EB01-5678</t>
  </si>
  <si>
    <t>RII 2907</t>
  </si>
  <si>
    <t>EB01-5796</t>
  </si>
  <si>
    <t>RII 2977</t>
  </si>
  <si>
    <t>EB01 - 5922</t>
  </si>
  <si>
    <t>RII 3049</t>
  </si>
  <si>
    <t>EB01-6052 </t>
  </si>
  <si>
    <t>EB01-6228</t>
  </si>
  <si>
    <t>RII 3102</t>
  </si>
  <si>
    <t>EB01-6380</t>
  </si>
  <si>
    <t>RII 3147</t>
  </si>
  <si>
    <t>EB01-6571</t>
  </si>
  <si>
    <t>EB01-6568</t>
  </si>
  <si>
    <t>RII 3213</t>
  </si>
  <si>
    <t>EB01-6759</t>
  </si>
  <si>
    <t>RII 3263</t>
  </si>
  <si>
    <t>EB01-6932</t>
  </si>
  <si>
    <t>RII 3312</t>
  </si>
  <si>
    <t>EB01-7058</t>
  </si>
  <si>
    <t>EB01-7284</t>
  </si>
  <si>
    <t>ARREDONDO GARCIA GLADYS</t>
  </si>
  <si>
    <t>B001-0001371</t>
  </si>
  <si>
    <t>PARRILLA</t>
  </si>
  <si>
    <t>B001-0000021</t>
  </si>
  <si>
    <t>B001-0000166</t>
  </si>
  <si>
    <t>B001-0000220</t>
  </si>
  <si>
    <t>B001-0000292</t>
  </si>
  <si>
    <t>B001-0000371</t>
  </si>
  <si>
    <t>B001-0000461</t>
  </si>
  <si>
    <t>B001-0000550</t>
  </si>
  <si>
    <t>B001-0000645</t>
  </si>
  <si>
    <t>B001-0000648</t>
  </si>
  <si>
    <t>B001-0000731</t>
  </si>
  <si>
    <t>B001-0000850</t>
  </si>
  <si>
    <t>B001-0001031</t>
  </si>
  <si>
    <t>B001-0000965</t>
  </si>
  <si>
    <t>B001-0001142</t>
  </si>
  <si>
    <t>B001-0001083</t>
  </si>
  <si>
    <t>B001-0001245</t>
  </si>
  <si>
    <t>B001-0001181</t>
  </si>
  <si>
    <t>B001-0001564</t>
  </si>
  <si>
    <t>B001-0001763</t>
  </si>
  <si>
    <t>RII 000224</t>
  </si>
  <si>
    <t>RII 000304</t>
  </si>
  <si>
    <t>B001-0001345</t>
  </si>
  <si>
    <t>B001-0001813</t>
  </si>
  <si>
    <t>B001-0001885</t>
  </si>
  <si>
    <t>RII  000304</t>
  </si>
  <si>
    <t>B001-0001462</t>
  </si>
  <si>
    <t>B001-0001510</t>
  </si>
  <si>
    <t>RII 000406</t>
  </si>
  <si>
    <t>RII 000801</t>
  </si>
  <si>
    <t>B001-0002031</t>
  </si>
  <si>
    <t>B001-002296</t>
  </si>
  <si>
    <t>BV EB01-73</t>
  </si>
  <si>
    <t>B001-0001619</t>
  </si>
  <si>
    <t>B001-0001677</t>
  </si>
  <si>
    <t>B001-0001843</t>
  </si>
  <si>
    <t>B001-0002165</t>
  </si>
  <si>
    <t>EB01-318</t>
  </si>
  <si>
    <t>B001-0001911</t>
  </si>
  <si>
    <t>RII 000802</t>
  </si>
  <si>
    <t>B001-0001976</t>
  </si>
  <si>
    <t>B001-0002015</t>
  </si>
  <si>
    <t>B001-0002096</t>
  </si>
  <si>
    <t>B001-0002226</t>
  </si>
  <si>
    <t>EB01-1012</t>
  </si>
  <si>
    <t>RII 000803</t>
  </si>
  <si>
    <t>BV EB01-39</t>
  </si>
  <si>
    <t>EB01-106</t>
  </si>
  <si>
    <t>RII 1214</t>
  </si>
  <si>
    <t>RII 000915</t>
  </si>
  <si>
    <t>EB01-1122</t>
  </si>
  <si>
    <t>EB01-1266</t>
  </si>
  <si>
    <t>EB01-164</t>
  </si>
  <si>
    <t>EB01-228</t>
  </si>
  <si>
    <t>EB01-416</t>
  </si>
  <si>
    <t>EB01-516</t>
  </si>
  <si>
    <t>RII 1215</t>
  </si>
  <si>
    <t>EB01-624</t>
  </si>
  <si>
    <t>EB01-805</t>
  </si>
  <si>
    <t>EB01-747</t>
  </si>
  <si>
    <t>EB01-851</t>
  </si>
  <si>
    <t>EB01-948</t>
  </si>
  <si>
    <t>RII 1218</t>
  </si>
  <si>
    <t>EB01-1065</t>
  </si>
  <si>
    <t>EB01-1184</t>
  </si>
  <si>
    <t>EB01-1643</t>
  </si>
  <si>
    <t>RII 1426</t>
  </si>
  <si>
    <t>RII 1549</t>
  </si>
  <si>
    <t>EB01-1290</t>
  </si>
  <si>
    <t>EB01-1917</t>
  </si>
  <si>
    <t>RII 1548</t>
  </si>
  <si>
    <t>EB01-2140</t>
  </si>
  <si>
    <t>EB01-1682</t>
  </si>
  <si>
    <t>EB01-2173</t>
  </si>
  <si>
    <t>EB01-1503</t>
  </si>
  <si>
    <t>EB01-1544</t>
  </si>
  <si>
    <t>EB01-1603</t>
  </si>
  <si>
    <t>EB01-1713</t>
  </si>
  <si>
    <t>EB01-1819</t>
  </si>
  <si>
    <t>EB01-1876</t>
  </si>
  <si>
    <t>EB01-1940</t>
  </si>
  <si>
    <t>EB01-2003</t>
  </si>
  <si>
    <t>EB01-2062</t>
  </si>
  <si>
    <t>EB01-2180</t>
  </si>
  <si>
    <t>EB01-2265</t>
  </si>
  <si>
    <t>RII 1654</t>
  </si>
  <si>
    <t>EB01-2191</t>
  </si>
  <si>
    <t>EB01-2295</t>
  </si>
  <si>
    <t>EB01-2369</t>
  </si>
  <si>
    <t>EB01-2474</t>
  </si>
  <si>
    <t>RII 1687</t>
  </si>
  <si>
    <t>RII 1752</t>
  </si>
  <si>
    <t>EB01-2565</t>
  </si>
  <si>
    <t>EB01-2725</t>
  </si>
  <si>
    <t>EB01-2608</t>
  </si>
  <si>
    <t>RII 1783</t>
  </si>
  <si>
    <t>RII 1877</t>
  </si>
  <si>
    <t>EB01-2956</t>
  </si>
  <si>
    <t>EB01-2829</t>
  </si>
  <si>
    <t>EB01-2963</t>
  </si>
  <si>
    <t>RII 1970</t>
  </si>
  <si>
    <t>EB01-3098</t>
  </si>
  <si>
    <t>EB01-3134</t>
  </si>
  <si>
    <t>EB01-3194</t>
  </si>
  <si>
    <t>EB01-3293</t>
  </si>
  <si>
    <t>EB01-3297</t>
  </si>
  <si>
    <t>RII 2064</t>
  </si>
  <si>
    <t>EB01-3361</t>
  </si>
  <si>
    <t>EB01-3644</t>
  </si>
  <si>
    <t>RII 2227</t>
  </si>
  <si>
    <t>EB01-3470</t>
  </si>
  <si>
    <t>EB01-3633</t>
  </si>
  <si>
    <t>ARREDONDO GLADYS</t>
  </si>
  <si>
    <t>EB01-3739</t>
  </si>
  <si>
    <t>EB01-3866</t>
  </si>
  <si>
    <t>EB01-3915</t>
  </si>
  <si>
    <t>RII 2322</t>
  </si>
  <si>
    <t>EB01-4007</t>
  </si>
  <si>
    <t>EB01-4012</t>
  </si>
  <si>
    <t>EB01-4096</t>
  </si>
  <si>
    <t>RII 2386</t>
  </si>
  <si>
    <t>EB01-4142</t>
  </si>
  <si>
    <t>EB01-4295</t>
  </si>
  <si>
    <t>RII 2456</t>
  </si>
  <si>
    <t>EB01-4513</t>
  </si>
  <si>
    <t>EB01-4528</t>
  </si>
  <si>
    <t>EB01-4955</t>
  </si>
  <si>
    <t>RII 2484</t>
  </si>
  <si>
    <t>EB01-4974</t>
  </si>
  <si>
    <t>EB01-5098</t>
  </si>
  <si>
    <t>EB01-5260</t>
  </si>
  <si>
    <t>EB01-5415</t>
  </si>
  <si>
    <t>EB01-5517</t>
  </si>
  <si>
    <t>EB01-4450</t>
  </si>
  <si>
    <t>RII 2611</t>
  </si>
  <si>
    <t>EB01-5544</t>
  </si>
  <si>
    <t>EB01-4600</t>
  </si>
  <si>
    <t>EB01-4746</t>
  </si>
  <si>
    <t>EB01-4806</t>
  </si>
  <si>
    <t>RII 2625</t>
  </si>
  <si>
    <t>EB01-5012</t>
  </si>
  <si>
    <t>RII 2769</t>
  </si>
  <si>
    <t>EB01-5160</t>
  </si>
  <si>
    <t>EB01-5367</t>
  </si>
  <si>
    <t>EB01-5393</t>
  </si>
  <si>
    <t>EB01-5411</t>
  </si>
  <si>
    <t>RII 2787</t>
  </si>
  <si>
    <t>RII 2854</t>
  </si>
  <si>
    <t>EB01-5619</t>
  </si>
  <si>
    <t>EB01-5603</t>
  </si>
  <si>
    <t>EB01-5620</t>
  </si>
  <si>
    <t>RII 2876</t>
  </si>
  <si>
    <t>EB01-5676</t>
  </si>
  <si>
    <t>EB01-5794</t>
  </si>
  <si>
    <t>RII 2986</t>
  </si>
  <si>
    <t>EB01-5920</t>
  </si>
  <si>
    <t>EB01-5960</t>
  </si>
  <si>
    <t>RII 3018</t>
  </si>
  <si>
    <t>RII 3175</t>
  </si>
  <si>
    <t>TOTALES</t>
  </si>
  <si>
    <t>EB01-6119 </t>
  </si>
  <si>
    <t>EB01-6310</t>
  </si>
  <si>
    <t>RII 3254</t>
  </si>
  <si>
    <t>EB01-6341</t>
  </si>
  <si>
    <t>EB01-6353</t>
  </si>
  <si>
    <t>EB01-6414</t>
  </si>
  <si>
    <t>EB01-6447</t>
  </si>
  <si>
    <t>EB01-6448</t>
  </si>
  <si>
    <t>EB01-6502</t>
  </si>
  <si>
    <t>EB01-6632</t>
  </si>
  <si>
    <t>EB01-6703</t>
  </si>
  <si>
    <t>EB01-6740</t>
  </si>
  <si>
    <t>EB01-6887</t>
  </si>
  <si>
    <t>EB01-6850</t>
  </si>
  <si>
    <t>EB01-6898</t>
  </si>
  <si>
    <t>RII 3271</t>
  </si>
  <si>
    <t>EB01-6917 </t>
  </si>
  <si>
    <t>EB01-6999</t>
  </si>
  <si>
    <t>EB01-7102</t>
  </si>
  <si>
    <t>RII 3335</t>
  </si>
  <si>
    <t>EB01-7243</t>
  </si>
  <si>
    <t>AVILA CHAVEZ ROSA</t>
  </si>
  <si>
    <t>GUARDIANIA</t>
  </si>
  <si>
    <t>B001-0000022</t>
  </si>
  <si>
    <t>B001-0000167</t>
  </si>
  <si>
    <t>B001-0000293</t>
  </si>
  <si>
    <t>B001-0000417</t>
  </si>
  <si>
    <t>B001-0000462</t>
  </si>
  <si>
    <t>B001-0000551</t>
  </si>
  <si>
    <t>B001-0000649</t>
  </si>
  <si>
    <t>B001-0000732</t>
  </si>
  <si>
    <t>B001-0000851</t>
  </si>
  <si>
    <t>B001-0000966</t>
  </si>
  <si>
    <t>B001-0001084</t>
  </si>
  <si>
    <t>B001-0001182</t>
  </si>
  <si>
    <t>B001-0001794</t>
  </si>
  <si>
    <t>B001-0001844</t>
  </si>
  <si>
    <t>B001-0001912</t>
  </si>
  <si>
    <t>B001-0001977</t>
  </si>
  <si>
    <t>B001-0002061</t>
  </si>
  <si>
    <t>B001-0001312</t>
  </si>
  <si>
    <t>B001-0001365</t>
  </si>
  <si>
    <t>B001-0001374</t>
  </si>
  <si>
    <t>B001-0001439</t>
  </si>
  <si>
    <t>B001-0001455</t>
  </si>
  <si>
    <t>RII 000107</t>
  </si>
  <si>
    <t>B001-0001541</t>
  </si>
  <si>
    <t>RII 000448</t>
  </si>
  <si>
    <t>B001-0001599</t>
  </si>
  <si>
    <t>RII 000166</t>
  </si>
  <si>
    <t>B001-0001613</t>
  </si>
  <si>
    <t>B001-0001672</t>
  </si>
  <si>
    <t>RII 000212</t>
  </si>
  <si>
    <t>B001-0001756</t>
  </si>
  <si>
    <t>RII 000280</t>
  </si>
  <si>
    <t>B001-0001832</t>
  </si>
  <si>
    <t>RII 000334</t>
  </si>
  <si>
    <t>B001-0001909</t>
  </si>
  <si>
    <t>B001-0002013</t>
  </si>
  <si>
    <t>B001-0002075</t>
  </si>
  <si>
    <t>RII 000503</t>
  </si>
  <si>
    <t>B001-0002136</t>
  </si>
  <si>
    <t>RII 000591</t>
  </si>
  <si>
    <t>B001-0002205</t>
  </si>
  <si>
    <t>RII 000626</t>
  </si>
  <si>
    <t>B001-0002281</t>
  </si>
  <si>
    <t>RII 000664</t>
  </si>
  <si>
    <t>BV EB01-1</t>
  </si>
  <si>
    <t>RII 000831</t>
  </si>
  <si>
    <t>BV EB01-85</t>
  </si>
  <si>
    <t>EB01-145</t>
  </si>
  <si>
    <t>EB01-242</t>
  </si>
  <si>
    <t>RII 000891</t>
  </si>
  <si>
    <t>EB01-362</t>
  </si>
  <si>
    <t>RII 000921</t>
  </si>
  <si>
    <t>EB01-460</t>
  </si>
  <si>
    <t>RII 00943</t>
  </si>
  <si>
    <t>EB01-559</t>
  </si>
  <si>
    <t>RII 000997</t>
  </si>
  <si>
    <t>RII 1035</t>
  </si>
  <si>
    <t>EB01-671</t>
  </si>
  <si>
    <t>EB01-789</t>
  </si>
  <si>
    <t>EB01-748</t>
  </si>
  <si>
    <t>RII 1063</t>
  </si>
  <si>
    <t>RII 1134</t>
  </si>
  <si>
    <t>EB01-852</t>
  </si>
  <si>
    <t>RII 1180</t>
  </si>
  <si>
    <t>EB01-949</t>
  </si>
  <si>
    <t>RII 1199</t>
  </si>
  <si>
    <t>EB01-1066</t>
  </si>
  <si>
    <t>EB01-1185</t>
  </si>
  <si>
    <t>RII 1230</t>
  </si>
  <si>
    <t>EB01-1291</t>
  </si>
  <si>
    <t>EB01-1425</t>
  </si>
  <si>
    <t>RII 1255</t>
  </si>
  <si>
    <t>RII 1295</t>
  </si>
  <si>
    <t>EB01-1395</t>
  </si>
  <si>
    <t>EB01-1504</t>
  </si>
  <si>
    <t>EB01-1604</t>
  </si>
  <si>
    <t>RII 1324</t>
  </si>
  <si>
    <t>EB01-1714</t>
  </si>
  <si>
    <t>RII 1367</t>
  </si>
  <si>
    <t>EB01-1820</t>
  </si>
  <si>
    <t>RII 1408</t>
  </si>
  <si>
    <t>RII - 1480</t>
  </si>
  <si>
    <t>EB01-1941</t>
  </si>
  <si>
    <t>EB01-2063</t>
  </si>
  <si>
    <t>EB01-2610</t>
  </si>
  <si>
    <t>EB01-2192</t>
  </si>
  <si>
    <t>RII 1589</t>
  </si>
  <si>
    <t>EB01-2320</t>
  </si>
  <si>
    <t>RII 1742</t>
  </si>
  <si>
    <t>EB01-2441</t>
  </si>
  <si>
    <t>EB01-2576</t>
  </si>
  <si>
    <t>RII 1797</t>
  </si>
  <si>
    <t>EB01-2692</t>
  </si>
  <si>
    <t>RII 1850</t>
  </si>
  <si>
    <t>EB01-2830</t>
  </si>
  <si>
    <t>RII 1911</t>
  </si>
  <si>
    <t>EB01-2964</t>
  </si>
  <si>
    <t>RII 1958</t>
  </si>
  <si>
    <t>EB01-3099</t>
  </si>
  <si>
    <t>EB01-3254</t>
  </si>
  <si>
    <t>RII 2018</t>
  </si>
  <si>
    <t>EB01-3362</t>
  </si>
  <si>
    <t>EB01-3471</t>
  </si>
  <si>
    <t>EB01-3598</t>
  </si>
  <si>
    <t>RII 2154</t>
  </si>
  <si>
    <t>RII 2207</t>
  </si>
  <si>
    <t>RII 2248</t>
  </si>
  <si>
    <t>EB01-3740</t>
  </si>
  <si>
    <t>RII 2323</t>
  </si>
  <si>
    <t>EB01-3867</t>
  </si>
  <si>
    <t>EB01-4013</t>
  </si>
  <si>
    <t>RII 2370</t>
  </si>
  <si>
    <t>E01-4143</t>
  </si>
  <si>
    <t>RII 2491</t>
  </si>
  <si>
    <t>EB01-4296</t>
  </si>
  <si>
    <t>RII 2536</t>
  </si>
  <si>
    <t>EB01-4451</t>
  </si>
  <si>
    <t>EB01-4601</t>
  </si>
  <si>
    <t>RII 2588</t>
  </si>
  <si>
    <t>EB01-4747</t>
  </si>
  <si>
    <t>EB01-4921</t>
  </si>
  <si>
    <t>RII 2649</t>
  </si>
  <si>
    <t>EB01-4914</t>
  </si>
  <si>
    <t>EB01-5099</t>
  </si>
  <si>
    <t>EB01-5226</t>
  </si>
  <si>
    <t>EB01-5261</t>
  </si>
  <si>
    <t>EB01-4915</t>
  </si>
  <si>
    <t>EB01-5095</t>
  </si>
  <si>
    <t>EB01-5416</t>
  </si>
  <si>
    <t>EB01-5677</t>
  </si>
  <si>
    <t>RII 2923</t>
  </si>
  <si>
    <t>EB01-5795</t>
  </si>
  <si>
    <t>RII 2973</t>
  </si>
  <si>
    <t>EB01 - 5921</t>
  </si>
  <si>
    <t>RII 3000</t>
  </si>
  <si>
    <t>RII 3224</t>
  </si>
  <si>
    <t>EB01-6051 </t>
  </si>
  <si>
    <t>RII 3066</t>
  </si>
  <si>
    <t>EB01-6227</t>
  </si>
  <si>
    <t>EB01-6379</t>
  </si>
  <si>
    <t>EB01-6570</t>
  </si>
  <si>
    <t>EB01-6758</t>
  </si>
  <si>
    <t>EB01-6931</t>
  </si>
  <si>
    <t>EB01-7084</t>
  </si>
  <si>
    <t>RII 3317</t>
  </si>
  <si>
    <t>EB01-7283</t>
  </si>
  <si>
    <t>RII 3383</t>
  </si>
  <si>
    <t>AYALA ARIAS HILARY ESPERANZA</t>
  </si>
  <si>
    <t>COMENZO EN MARZO 2024</t>
  </si>
  <si>
    <t xml:space="preserve">DNI </t>
  </si>
  <si>
    <t>EB01-3339</t>
  </si>
  <si>
    <t>EB01-3525</t>
  </si>
  <si>
    <t>RII 2224</t>
  </si>
  <si>
    <t>EB01-3786</t>
  </si>
  <si>
    <t>EB01-3906</t>
  </si>
  <si>
    <t>RII 2271</t>
  </si>
  <si>
    <t>EB01-3964</t>
  </si>
  <si>
    <t>RII 2314</t>
  </si>
  <si>
    <t>EB01-4072</t>
  </si>
  <si>
    <t>RII 2401</t>
  </si>
  <si>
    <t>EB01-4224</t>
  </si>
  <si>
    <t>RII 2729</t>
  </si>
  <si>
    <t>EB01-4417</t>
  </si>
  <si>
    <t>EB01-4537</t>
  </si>
  <si>
    <t>AYALA HILARY</t>
  </si>
  <si>
    <t>EB01-4823</t>
  </si>
  <si>
    <t>RII 2643</t>
  </si>
  <si>
    <t>EB01-5525</t>
  </si>
  <si>
    <t>GARANTIA DE STAND</t>
  </si>
  <si>
    <t>EB01-5106</t>
  </si>
  <si>
    <t>EB01-5170</t>
  </si>
  <si>
    <t>NO HAY MONTO</t>
  </si>
  <si>
    <t>RII 2831</t>
  </si>
  <si>
    <t>RII 2872</t>
  </si>
  <si>
    <t>EB01-5657</t>
  </si>
  <si>
    <t>RII 2936</t>
  </si>
  <si>
    <t>EB01-5841</t>
  </si>
  <si>
    <t>RII 2946</t>
  </si>
  <si>
    <t>DAYSI ELIZABETH AZURZA TRIBIÑOS</t>
  </si>
  <si>
    <t>ACUENTA DEL 2016</t>
  </si>
  <si>
    <t>TARJETA</t>
  </si>
  <si>
    <t>|</t>
  </si>
  <si>
    <t>B001-0000038</t>
  </si>
  <si>
    <t>B001-0000181</t>
  </si>
  <si>
    <t>B001-0000285</t>
  </si>
  <si>
    <t>B001-0000309</t>
  </si>
  <si>
    <t>B001-0000385</t>
  </si>
  <si>
    <t>B001-0000477</t>
  </si>
  <si>
    <t>B001-0000566</t>
  </si>
  <si>
    <t>B001-0000664</t>
  </si>
  <si>
    <t>B001-0001405</t>
  </si>
  <si>
    <t>B001-0000748</t>
  </si>
  <si>
    <t>B001-0000868</t>
  </si>
  <si>
    <t>B001-0000982</t>
  </si>
  <si>
    <t>B001-0001100</t>
  </si>
  <si>
    <t>B001-0001199</t>
  </si>
  <si>
    <t>B001-0001277</t>
  </si>
  <si>
    <t>B001-0001471</t>
  </si>
  <si>
    <t>B001-0001317</t>
  </si>
  <si>
    <t>RII 000225</t>
  </si>
  <si>
    <t>B001-0001347</t>
  </si>
  <si>
    <t>B001-0001809</t>
  </si>
  <si>
    <t>B001-0001519</t>
  </si>
  <si>
    <t>B001-0001573</t>
  </si>
  <si>
    <t>RII 000226</t>
  </si>
  <si>
    <t>B001-0001627</t>
  </si>
  <si>
    <t>B001-0001686</t>
  </si>
  <si>
    <t>B001-0001774</t>
  </si>
  <si>
    <t>RII 000450</t>
  </si>
  <si>
    <t>RII 000505</t>
  </si>
  <si>
    <t>B001-0001856</t>
  </si>
  <si>
    <t>B001-0001920</t>
  </si>
  <si>
    <t>B001-0002107</t>
  </si>
  <si>
    <t>EB01-16</t>
  </si>
  <si>
    <t>RII 000674</t>
  </si>
  <si>
    <t>B001-0001987</t>
  </si>
  <si>
    <t>B001-0002042</t>
  </si>
  <si>
    <t>B001-0002175</t>
  </si>
  <si>
    <t>RII 000675</t>
  </si>
  <si>
    <t>B001-0002236</t>
  </si>
  <si>
    <t>B001-0002308</t>
  </si>
  <si>
    <t>RII 000846</t>
  </si>
  <si>
    <t>EB01-53</t>
  </si>
  <si>
    <t>EB01-274</t>
  </si>
  <si>
    <t>EB01-119</t>
  </si>
  <si>
    <t>EB01-192</t>
  </si>
  <si>
    <t>RII 1535</t>
  </si>
  <si>
    <t>EB01-331</t>
  </si>
  <si>
    <t>EB01-1771</t>
  </si>
  <si>
    <t>EB01-431</t>
  </si>
  <si>
    <t xml:space="preserve">ENERO </t>
  </si>
  <si>
    <t>EB01-530</t>
  </si>
  <si>
    <t>EB01-636</t>
  </si>
  <si>
    <t>EB01-1180</t>
  </si>
  <si>
    <t>EB01-2111</t>
  </si>
  <si>
    <t>EB01-1772</t>
  </si>
  <si>
    <t>EB01-1517</t>
  </si>
  <si>
    <t>EB01-1616</t>
  </si>
  <si>
    <t>EB01-1727</t>
  </si>
  <si>
    <t>RII 1536</t>
  </si>
  <si>
    <t>EB01-1829</t>
  </si>
  <si>
    <t>EB01-1932</t>
  </si>
  <si>
    <t>EB01-1955</t>
  </si>
  <si>
    <t>EB01-2075</t>
  </si>
  <si>
    <t>RII 1822</t>
  </si>
  <si>
    <t>EB01-2204</t>
  </si>
  <si>
    <t>EB01-2747</t>
  </si>
  <si>
    <t>EB01-2331</t>
  </si>
  <si>
    <t>EB01-2453</t>
  </si>
  <si>
    <t>EB01-2793</t>
  </si>
  <si>
    <t>EB01-2588</t>
  </si>
  <si>
    <t>RII 1841</t>
  </si>
  <si>
    <t>EB01-2702</t>
  </si>
  <si>
    <t>EB01-2842</t>
  </si>
  <si>
    <t>RII 1990</t>
  </si>
  <si>
    <t>EB01-2976</t>
  </si>
  <si>
    <t>EB01-3109</t>
  </si>
  <si>
    <t>EB01-3197</t>
  </si>
  <si>
    <t>RII 2047</t>
  </si>
  <si>
    <t>EB01-3208</t>
  </si>
  <si>
    <t>HUAMNAN NAVARRTE MARIA PRES.</t>
  </si>
  <si>
    <t>EB01-3264</t>
  </si>
  <si>
    <t>EB01-3320</t>
  </si>
  <si>
    <t>RII 2105</t>
  </si>
  <si>
    <t>EB01-3372</t>
  </si>
  <si>
    <t>EB01-3539</t>
  </si>
  <si>
    <t>EB01-3484</t>
  </si>
  <si>
    <t>EB01-3659</t>
  </si>
  <si>
    <t>EB01-3681</t>
  </si>
  <si>
    <t>RII 2196</t>
  </si>
  <si>
    <t>EB01-3600</t>
  </si>
  <si>
    <t>FERMIN JESUS AZURZA LOPEZ</t>
  </si>
  <si>
    <t>EB01-3822</t>
  </si>
  <si>
    <t>EB01-3856</t>
  </si>
  <si>
    <t>RII 2298</t>
  </si>
  <si>
    <t>EB01-3742</t>
  </si>
  <si>
    <t>RII 2239</t>
  </si>
  <si>
    <t>EB01-3869</t>
  </si>
  <si>
    <t>EB01-3914</t>
  </si>
  <si>
    <t>EB01-3967</t>
  </si>
  <si>
    <t>RII 2339</t>
  </si>
  <si>
    <t>EB01-4015</t>
  </si>
  <si>
    <t>EB01-4064</t>
  </si>
  <si>
    <t>RI 2395</t>
  </si>
  <si>
    <t>EB01-4145</t>
  </si>
  <si>
    <t>EB01-4190</t>
  </si>
  <si>
    <t>EB01-4220</t>
  </si>
  <si>
    <t>RII 2419</t>
  </si>
  <si>
    <t>EB01-4298</t>
  </si>
  <si>
    <t>EB01-4336</t>
  </si>
  <si>
    <t>RII 2508</t>
  </si>
  <si>
    <t>EB01-4529</t>
  </si>
  <si>
    <t>EB01-4453</t>
  </si>
  <si>
    <t>EB01-4562</t>
  </si>
  <si>
    <t>RII 2561</t>
  </si>
  <si>
    <t>EB01-4603</t>
  </si>
  <si>
    <t>EB01-4646</t>
  </si>
  <si>
    <t>EB01-4676</t>
  </si>
  <si>
    <t>EB01-4829</t>
  </si>
  <si>
    <t>RII 2669</t>
  </si>
  <si>
    <t>EB01-4880</t>
  </si>
  <si>
    <t>EB01-4909</t>
  </si>
  <si>
    <t>EB01-4982</t>
  </si>
  <si>
    <t>RII 2694</t>
  </si>
  <si>
    <t>EB01-5055</t>
  </si>
  <si>
    <t>EB01-5202</t>
  </si>
  <si>
    <t>RII 2757</t>
  </si>
  <si>
    <t>EB01-5336</t>
  </si>
  <si>
    <t>RII 2778</t>
  </si>
  <si>
    <t>EB01-5387</t>
  </si>
  <si>
    <t>EB01-5465</t>
  </si>
  <si>
    <t>EB01-5481</t>
  </si>
  <si>
    <t>RII 2817</t>
  </si>
  <si>
    <t>EB01-5502</t>
  </si>
  <si>
    <t>EB01-5530</t>
  </si>
  <si>
    <t>AZURZA DAYSI</t>
  </si>
  <si>
    <t>RII 2870</t>
  </si>
  <si>
    <t>EB01-5631</t>
  </si>
  <si>
    <t>EB01-5718</t>
  </si>
  <si>
    <t>RII 2917</t>
  </si>
  <si>
    <t>EB01-5788</t>
  </si>
  <si>
    <t>EB01-5848</t>
  </si>
  <si>
    <t>EB01-5970</t>
  </si>
  <si>
    <t>EB01-6023</t>
  </si>
  <si>
    <t>EB01-6117</t>
  </si>
  <si>
    <t>RII 3016</t>
  </si>
  <si>
    <t>EB01-6146</t>
  </si>
  <si>
    <t>EB01-6179</t>
  </si>
  <si>
    <t>RII 3051</t>
  </si>
  <si>
    <t>EB01-6204</t>
  </si>
  <si>
    <t>EB01-6307</t>
  </si>
  <si>
    <t>EB01-6333</t>
  </si>
  <si>
    <t>EB01-6354</t>
  </si>
  <si>
    <t>RII 3106</t>
  </si>
  <si>
    <t>RII3106</t>
  </si>
  <si>
    <t>EB01-6419</t>
  </si>
  <si>
    <t>EB01-6451</t>
  </si>
  <si>
    <t>EB01-6497</t>
  </si>
  <si>
    <t>RII 3153</t>
  </si>
  <si>
    <t>EB01-6552</t>
  </si>
  <si>
    <t>EB01-6630</t>
  </si>
  <si>
    <t>EB01-6701</t>
  </si>
  <si>
    <t>RII 3202</t>
  </si>
  <si>
    <t>EB01-6737</t>
  </si>
  <si>
    <t>EB01-6803</t>
  </si>
  <si>
    <t>EB01-6884</t>
  </si>
  <si>
    <t>EB01-6885</t>
  </si>
  <si>
    <t>RII 3280</t>
  </si>
  <si>
    <t>EB01-6967</t>
  </si>
  <si>
    <t>EB01-7047</t>
  </si>
  <si>
    <t>RII 3326</t>
  </si>
  <si>
    <t>RII 3327</t>
  </si>
  <si>
    <t>EB01-7153</t>
  </si>
  <si>
    <t>EB01-7154</t>
  </si>
  <si>
    <t>EB01-7239</t>
  </si>
  <si>
    <t>RII 3376</t>
  </si>
  <si>
    <t xml:space="preserve">EB01-7269 </t>
  </si>
  <si>
    <t>SILVIA AZURZA</t>
  </si>
  <si>
    <t>ERIKA BENITES TRIBIÑOS</t>
  </si>
  <si>
    <t>B001-0000024</t>
  </si>
  <si>
    <t>B001-0000169</t>
  </si>
  <si>
    <t>B001-0000284</t>
  </si>
  <si>
    <t>B001-0000295</t>
  </si>
  <si>
    <t>B001-0000373</t>
  </si>
  <si>
    <t>B001-0000464</t>
  </si>
  <si>
    <t>B001-0000553</t>
  </si>
  <si>
    <t>B001-0000651</t>
  </si>
  <si>
    <t>B001-0001404</t>
  </si>
  <si>
    <t>B001-0000853</t>
  </si>
  <si>
    <t>B001-0000968</t>
  </si>
  <si>
    <t>0ALQUILER</t>
  </si>
  <si>
    <t>B001-0001086</t>
  </si>
  <si>
    <t>B001-0001184</t>
  </si>
  <si>
    <t>B001-0001262</t>
  </si>
  <si>
    <t>B001-0001464</t>
  </si>
  <si>
    <t>B001-0001313</t>
  </si>
  <si>
    <t>RII 000309</t>
  </si>
  <si>
    <t>B001-0001344</t>
  </si>
  <si>
    <t>B001-0001846</t>
  </si>
  <si>
    <t>B001-0001892</t>
  </si>
  <si>
    <t>B001-0001512</t>
  </si>
  <si>
    <t>B001-0001566</t>
  </si>
  <si>
    <t>RII 000449</t>
  </si>
  <si>
    <t>RII 000504</t>
  </si>
  <si>
    <t>B001-0001648</t>
  </si>
  <si>
    <t>B001-0002098</t>
  </si>
  <si>
    <t>RII 1155</t>
  </si>
  <si>
    <t>B001-0001621</t>
  </si>
  <si>
    <t>B001-0001679</t>
  </si>
  <si>
    <t>EB01-304</t>
  </si>
  <si>
    <t>B001-0001765</t>
  </si>
  <si>
    <t>B001-0001914</t>
  </si>
  <si>
    <t>RII 1156</t>
  </si>
  <si>
    <t>B001-0001979</t>
  </si>
  <si>
    <t>B001-0002032</t>
  </si>
  <si>
    <t>B001-0002167</t>
  </si>
  <si>
    <t>B001-0002228</t>
  </si>
  <si>
    <t>EB01-1117</t>
  </si>
  <si>
    <t>RII 1157</t>
  </si>
  <si>
    <t>B001-0002292</t>
  </si>
  <si>
    <t>EB01-682</t>
  </si>
  <si>
    <t>EB01-41</t>
  </si>
  <si>
    <t>RII 1495</t>
  </si>
  <si>
    <t>EB01-108</t>
  </si>
  <si>
    <t>EB01-169</t>
  </si>
  <si>
    <t>EB01-320</t>
  </si>
  <si>
    <t>EB01-418</t>
  </si>
  <si>
    <t>EB01-518</t>
  </si>
  <si>
    <t>EB01-626</t>
  </si>
  <si>
    <t>EB01-1049</t>
  </si>
  <si>
    <t>RII 1496</t>
  </si>
  <si>
    <t>AZURZA LOPEZ FERMIN</t>
  </si>
  <si>
    <t>EB01-1467</t>
  </si>
  <si>
    <t>RII 1497</t>
  </si>
  <si>
    <t>EB01-1468</t>
  </si>
  <si>
    <t>EB01-2006</t>
  </si>
  <si>
    <t>RII 1537</t>
  </si>
  <si>
    <t>EB01-1506</t>
  </si>
  <si>
    <t>EB01-1606</t>
  </si>
  <si>
    <t>EB01-1716</t>
  </si>
  <si>
    <t>EB01-1822</t>
  </si>
  <si>
    <t>EB01-1931</t>
  </si>
  <si>
    <t>EB01-1943</t>
  </si>
  <si>
    <t>EB01-2065</t>
  </si>
  <si>
    <t>EB01-2112</t>
  </si>
  <si>
    <t>RII 1710</t>
  </si>
  <si>
    <t>EB01-2194</t>
  </si>
  <si>
    <t>EB01-2512</t>
  </si>
  <si>
    <t>EB01-2322</t>
  </si>
  <si>
    <t>EB01-2443</t>
  </si>
  <si>
    <t>RII 1846</t>
  </si>
  <si>
    <t>EB01-2578</t>
  </si>
  <si>
    <t>EB01-2902</t>
  </si>
  <si>
    <t>EB01-2694</t>
  </si>
  <si>
    <t>EB01-2832</t>
  </si>
  <si>
    <t>RII 1883</t>
  </si>
  <si>
    <t>EB01-2966</t>
  </si>
  <si>
    <t>RII 1989</t>
  </si>
  <si>
    <t>EB01-3101</t>
  </si>
  <si>
    <t>EB01-3196</t>
  </si>
  <si>
    <t>RII 2048</t>
  </si>
  <si>
    <t>EB01-3209</t>
  </si>
  <si>
    <t>AZURZA LOPEZ</t>
  </si>
  <si>
    <t>EB01-3256</t>
  </si>
  <si>
    <t>EB01-3319</t>
  </si>
  <si>
    <t>AZURZA FERMIN</t>
  </si>
  <si>
    <t>RII 20106</t>
  </si>
  <si>
    <t>EB01-3364</t>
  </si>
  <si>
    <t>EB01-3446</t>
  </si>
  <si>
    <t>EB01-3473</t>
  </si>
  <si>
    <t>EB01-3697</t>
  </si>
  <si>
    <t>RII 2197</t>
  </si>
  <si>
    <t>EB01-3799</t>
  </si>
  <si>
    <t>AZURZA SILVIA</t>
  </si>
  <si>
    <t>EB01-3821</t>
  </si>
  <si>
    <t>EB01-3609</t>
  </si>
  <si>
    <t>HUAMAN NAVARRETE MARIA PRESENTACION</t>
  </si>
  <si>
    <t>EB01-3779</t>
  </si>
  <si>
    <t>RII 2297</t>
  </si>
  <si>
    <t>EB01-3751</t>
  </si>
  <si>
    <t>SILVIA FABIOLA AZURZA TRIBIÃOS</t>
  </si>
  <si>
    <t>EB01-3878</t>
  </si>
  <si>
    <t>EB01-3913</t>
  </si>
  <si>
    <t>EB01-3968</t>
  </si>
  <si>
    <t>RII 2340</t>
  </si>
  <si>
    <t>EB01-4024</t>
  </si>
  <si>
    <t>EB01-4063</t>
  </si>
  <si>
    <t>EB01-4154</t>
  </si>
  <si>
    <t>EB01-4191</t>
  </si>
  <si>
    <t>EB01-4221</t>
  </si>
  <si>
    <t>RII 2420</t>
  </si>
  <si>
    <t>EB01-4306</t>
  </si>
  <si>
    <t>EB01-4337</t>
  </si>
  <si>
    <t>RII 2509</t>
  </si>
  <si>
    <t>EB01-4530</t>
  </si>
  <si>
    <t>EB01-4461</t>
  </si>
  <si>
    <t>EB01-4563</t>
  </si>
  <si>
    <t>RII 2562</t>
  </si>
  <si>
    <t>EB01-4610</t>
  </si>
  <si>
    <t>EB01-4647</t>
  </si>
  <si>
    <t>EB01-4677</t>
  </si>
  <si>
    <t>RII 2670</t>
  </si>
  <si>
    <t>EB01-4830</t>
  </si>
  <si>
    <t>EB01-4881</t>
  </si>
  <si>
    <t>EB01-4910</t>
  </si>
  <si>
    <t>EB01-4983</t>
  </si>
  <si>
    <t>RII 2695</t>
  </si>
  <si>
    <t>EB01-5056</t>
  </si>
  <si>
    <t>EB01-5203</t>
  </si>
  <si>
    <t>RII 2756</t>
  </si>
  <si>
    <t>EB01-5337</t>
  </si>
  <si>
    <t>RII 2779</t>
  </si>
  <si>
    <t>EB01-5388</t>
  </si>
  <si>
    <t>EB01-5466</t>
  </si>
  <si>
    <t>EB01-5482</t>
  </si>
  <si>
    <t>RII 2818</t>
  </si>
  <si>
    <t>EB01-5503</t>
  </si>
  <si>
    <t>EB01-5531</t>
  </si>
  <si>
    <t>BENITAS ERIKA</t>
  </si>
  <si>
    <t>RII 2871</t>
  </si>
  <si>
    <t>EB01-5632</t>
  </si>
  <si>
    <t>EB0-5719</t>
  </si>
  <si>
    <t>RII 2918</t>
  </si>
  <si>
    <t>EB01-5789</t>
  </si>
  <si>
    <t>EB01-5905</t>
  </si>
  <si>
    <t>BENITES ERIKA</t>
  </si>
  <si>
    <t>EB01-6003</t>
  </si>
  <si>
    <t>RII 2964</t>
  </si>
  <si>
    <t>EB01-6041</t>
  </si>
  <si>
    <t>RII 3017</t>
  </si>
  <si>
    <t>EB01-6118</t>
  </si>
  <si>
    <t>EB01-6147</t>
  </si>
  <si>
    <t>EB01-6180</t>
  </si>
  <si>
    <t>RII 3134</t>
  </si>
  <si>
    <t>RII 3052</t>
  </si>
  <si>
    <t>EB01-6205</t>
  </si>
  <si>
    <t>EB01-6308</t>
  </si>
  <si>
    <t>EB01-6334</t>
  </si>
  <si>
    <t>EB01-6355</t>
  </si>
  <si>
    <t>RII 3105</t>
  </si>
  <si>
    <t>RII3105</t>
  </si>
  <si>
    <t>EB01-6420</t>
  </si>
  <si>
    <t>EB01-6452</t>
  </si>
  <si>
    <t>EB01-6498</t>
  </si>
  <si>
    <t>EB01-6499</t>
  </si>
  <si>
    <t>RII 3154</t>
  </si>
  <si>
    <t>EB01-6553</t>
  </si>
  <si>
    <t>EB01-6631</t>
  </si>
  <si>
    <t>EB01-6702</t>
  </si>
  <si>
    <t>RII 3203</t>
  </si>
  <si>
    <t>EB01-6738</t>
  </si>
  <si>
    <t>EB01-6804</t>
  </si>
  <si>
    <t>EB01-6805</t>
  </si>
  <si>
    <t>EB01-6886</t>
  </si>
  <si>
    <t>RII 3281</t>
  </si>
  <si>
    <t>EB01-6968</t>
  </si>
  <si>
    <t>EB01-7048</t>
  </si>
  <si>
    <t>EB01-7049</t>
  </si>
  <si>
    <t>RII 3328</t>
  </si>
  <si>
    <t>5.6</t>
  </si>
  <si>
    <t>EB01-7155</t>
  </si>
  <si>
    <t>220.4</t>
  </si>
  <si>
    <t>EB01-7240</t>
  </si>
  <si>
    <t>RII 3377</t>
  </si>
  <si>
    <t xml:space="preserve">EB01-7268 </t>
  </si>
  <si>
    <t>BELLIDO DE LA TORRE DE CHUQUITAIPE ZENAIDA</t>
  </si>
  <si>
    <t>B001-0000154</t>
  </si>
  <si>
    <t>B001-0000345</t>
  </si>
  <si>
    <t>B001-0000131</t>
  </si>
  <si>
    <t>B001-0000214</t>
  </si>
  <si>
    <t>B001-0000426</t>
  </si>
  <si>
    <t>B001-0000521</t>
  </si>
  <si>
    <t>B001-0000615</t>
  </si>
  <si>
    <t>B001-0000704</t>
  </si>
  <si>
    <t>B001-0000794</t>
  </si>
  <si>
    <t>B001- 0000704</t>
  </si>
  <si>
    <t>B001-0000913</t>
  </si>
  <si>
    <t>B001-0001038</t>
  </si>
  <si>
    <t>B001-0001151</t>
  </si>
  <si>
    <t>B001-0001241</t>
  </si>
  <si>
    <t>RII 000123</t>
  </si>
  <si>
    <t>RII 000137</t>
  </si>
  <si>
    <t>B001-0001732</t>
  </si>
  <si>
    <t>B001-0001793</t>
  </si>
  <si>
    <t>B001-0001847</t>
  </si>
  <si>
    <t>B001-0001447</t>
  </si>
  <si>
    <t>RII 000395</t>
  </si>
  <si>
    <t>B001-0001503</t>
  </si>
  <si>
    <t>RII 000138</t>
  </si>
  <si>
    <t>B001-0001604</t>
  </si>
  <si>
    <t>B001-0001940</t>
  </si>
  <si>
    <t>B001-0001659</t>
  </si>
  <si>
    <t>B001-0001753</t>
  </si>
  <si>
    <t>B001-0001980</t>
  </si>
  <si>
    <t>B001-0002089</t>
  </si>
  <si>
    <t>B001-0002144</t>
  </si>
  <si>
    <t>RII 1325</t>
  </si>
  <si>
    <t>B001-0002168</t>
  </si>
  <si>
    <t>B001-0002229</t>
  </si>
  <si>
    <t>EB01-109</t>
  </si>
  <si>
    <t>EB01-520</t>
  </si>
  <si>
    <t>EB01-1607</t>
  </si>
  <si>
    <t>EB01-321</t>
  </si>
  <si>
    <t>RII 000599</t>
  </si>
  <si>
    <t>EB01-627</t>
  </si>
  <si>
    <t>EB01-1397</t>
  </si>
  <si>
    <t>EB01-1507</t>
  </si>
  <si>
    <t>RII 1326</t>
  </si>
  <si>
    <t>B001-0002293</t>
  </si>
  <si>
    <t>EB01-42</t>
  </si>
  <si>
    <t>EB01-419</t>
  </si>
  <si>
    <t>EB01-170</t>
  </si>
  <si>
    <t>EB01-750</t>
  </si>
  <si>
    <t>RII 1369</t>
  </si>
  <si>
    <t>EB01-854</t>
  </si>
  <si>
    <t>RII 1411</t>
  </si>
  <si>
    <t>EB01-951</t>
  </si>
  <si>
    <t>RII 1370</t>
  </si>
  <si>
    <t>EB01-1068</t>
  </si>
  <si>
    <t>EB01-1187</t>
  </si>
  <si>
    <t>EB01-1293</t>
  </si>
  <si>
    <t>EB01-1717</t>
  </si>
  <si>
    <t>EB01-1823</t>
  </si>
  <si>
    <t>RII 1815</t>
  </si>
  <si>
    <t>EB01-1944</t>
  </si>
  <si>
    <t>EB01-2066</t>
  </si>
  <si>
    <t>EB01-3000</t>
  </si>
  <si>
    <t>EB01-2195</t>
  </si>
  <si>
    <t>RII 1816</t>
  </si>
  <si>
    <t>EB01-2323</t>
  </si>
  <si>
    <t>EB01-2444</t>
  </si>
  <si>
    <t>EB01-2579</t>
  </si>
  <si>
    <t>EB01-2695</t>
  </si>
  <si>
    <t>RII 1920</t>
  </si>
  <si>
    <t>EB01-2833</t>
  </si>
  <si>
    <t>EB01-2967</t>
  </si>
  <si>
    <t>EB01-3032</t>
  </si>
  <si>
    <t>RII 1971</t>
  </si>
  <si>
    <t>EB01-3102</t>
  </si>
  <si>
    <t>RII 2019</t>
  </si>
  <si>
    <t>EB01-3257</t>
  </si>
  <si>
    <t>EB01-3365</t>
  </si>
  <si>
    <t>RII 2202</t>
  </si>
  <si>
    <t>EB01-3474</t>
  </si>
  <si>
    <t>EB01-3601</t>
  </si>
  <si>
    <t>EB01-3688</t>
  </si>
  <si>
    <t>EB01-3743</t>
  </si>
  <si>
    <t>RII 2282</t>
  </si>
  <si>
    <t>EB01-3870</t>
  </si>
  <si>
    <t>RII 2324</t>
  </si>
  <si>
    <t>EB01-4016</t>
  </si>
  <si>
    <t>RII 2372</t>
  </si>
  <si>
    <t>RII 2390</t>
  </si>
  <si>
    <t>BELLIDO ZENAIDA</t>
  </si>
  <si>
    <t>EB01-4146</t>
  </si>
  <si>
    <t>RII 2646</t>
  </si>
  <si>
    <t>EB01-4334</t>
  </si>
  <si>
    <t>RII 2650</t>
  </si>
  <si>
    <t>EB01-4505</t>
  </si>
  <si>
    <t>RII 2665</t>
  </si>
  <si>
    <t>EB01-4604</t>
  </si>
  <si>
    <t>EB01-4749</t>
  </si>
  <si>
    <t>RII 2673</t>
  </si>
  <si>
    <t>EB01-4923</t>
  </si>
  <si>
    <t>RII 2709</t>
  </si>
  <si>
    <t>EB01-5101</t>
  </si>
  <si>
    <t>RII 2738</t>
  </si>
  <si>
    <t>RII 2796</t>
  </si>
  <si>
    <t>EB01-5263</t>
  </si>
  <si>
    <t>EB01-5418</t>
  </si>
  <si>
    <t>RII 2894</t>
  </si>
  <si>
    <t>EB01-5546</t>
  </si>
  <si>
    <t>EB01-5679</t>
  </si>
  <si>
    <t>RII 2924</t>
  </si>
  <si>
    <t>RII 3135</t>
  </si>
  <si>
    <t>EB01-5797</t>
  </si>
  <si>
    <t>RII 3130</t>
  </si>
  <si>
    <t>EB01 - 5923</t>
  </si>
  <si>
    <t>EB01-6053 </t>
  </si>
  <si>
    <t>EB01-6229</t>
  </si>
  <si>
    <t>EB01-6381</t>
  </si>
  <si>
    <t>RII 3289</t>
  </si>
  <si>
    <t>EB01-6572</t>
  </si>
  <si>
    <t>EB01-6760</t>
  </si>
  <si>
    <t>EB01-6933</t>
  </si>
  <si>
    <t>EB01-7086</t>
  </si>
  <si>
    <t>EB01-7285</t>
  </si>
  <si>
    <t xml:space="preserve">BURGA CARRASCO ELMER </t>
  </si>
  <si>
    <t>TRASPASO AL SR. BURGA CARRASCO ELMER</t>
  </si>
  <si>
    <t>B001-0000537</t>
  </si>
  <si>
    <t>B001-0001410</t>
  </si>
  <si>
    <t>B001-0000696</t>
  </si>
  <si>
    <t>B001-0001247</t>
  </si>
  <si>
    <t>B001-0000780</t>
  </si>
  <si>
    <t>B001-0000898</t>
  </si>
  <si>
    <t>B001-0001012</t>
  </si>
  <si>
    <t>B001-0001132</t>
  </si>
  <si>
    <t>B001-0001233</t>
  </si>
  <si>
    <t>B001-0001307</t>
  </si>
  <si>
    <t>RII 000126</t>
  </si>
  <si>
    <t>B001-0001361</t>
  </si>
  <si>
    <t>B001-0001590</t>
  </si>
  <si>
    <t>B001-0001489</t>
  </si>
  <si>
    <t>RII 000127</t>
  </si>
  <si>
    <t>B001-0001724</t>
  </si>
  <si>
    <t>B001-1538</t>
  </si>
  <si>
    <t>RII 000271</t>
  </si>
  <si>
    <t>B001-0001825</t>
  </si>
  <si>
    <t>B001-0001645</t>
  </si>
  <si>
    <t>B001-0001704</t>
  </si>
  <si>
    <t>B001-0001766</t>
  </si>
  <si>
    <t>RII 000396</t>
  </si>
  <si>
    <t>RII 000565</t>
  </si>
  <si>
    <t>B001-001848</t>
  </si>
  <si>
    <t>RII 000680</t>
  </si>
  <si>
    <t>B001-0001915</t>
  </si>
  <si>
    <t>EB01-694</t>
  </si>
  <si>
    <t>B001-0001981</t>
  </si>
  <si>
    <t>RII 000691</t>
  </si>
  <si>
    <t>B001-0002033</t>
  </si>
  <si>
    <t>B001-0002099</t>
  </si>
  <si>
    <t>RII 000683</t>
  </si>
  <si>
    <t>B001-0002169</t>
  </si>
  <si>
    <t>RII 000864</t>
  </si>
  <si>
    <t>B001-0002230</t>
  </si>
  <si>
    <t>B001-0002298</t>
  </si>
  <si>
    <t>EB01-43</t>
  </si>
  <si>
    <t>EB01-110</t>
  </si>
  <si>
    <t>RII 001003</t>
  </si>
  <si>
    <t>EB01-171</t>
  </si>
  <si>
    <t>EB01-695</t>
  </si>
  <si>
    <t>EB01-322</t>
  </si>
  <si>
    <t>EB01-420</t>
  </si>
  <si>
    <t>EB01-521</t>
  </si>
  <si>
    <t>RII 001004</t>
  </si>
  <si>
    <t>EB01-628</t>
  </si>
  <si>
    <t>RII 1217</t>
  </si>
  <si>
    <t>EB01-751</t>
  </si>
  <si>
    <t>EB01-2000</t>
  </si>
  <si>
    <t>EB01-952</t>
  </si>
  <si>
    <t>RII 1219</t>
  </si>
  <si>
    <t>EB01-1069</t>
  </si>
  <si>
    <t>EB01-1188</t>
  </si>
  <si>
    <t>EB01-1294</t>
  </si>
  <si>
    <t>RII 1493</t>
  </si>
  <si>
    <t>EB01-2144</t>
  </si>
  <si>
    <t>EB01-1398</t>
  </si>
  <si>
    <t>EB01-1508</t>
  </si>
  <si>
    <t>EB01-1608</t>
  </si>
  <si>
    <t>EB01-1718</t>
  </si>
  <si>
    <t>EB01-1824</t>
  </si>
  <si>
    <t>EB01-2531</t>
  </si>
  <si>
    <t>EB01-1945</t>
  </si>
  <si>
    <t>RII 1560</t>
  </si>
  <si>
    <t>EB01-2067</t>
  </si>
  <si>
    <t>RII 1719</t>
  </si>
  <si>
    <t xml:space="preserve">ABRIL </t>
  </si>
  <si>
    <t>EB01-2196</t>
  </si>
  <si>
    <t>TALONARIO MAMA</t>
  </si>
  <si>
    <t>EB-2531</t>
  </si>
  <si>
    <t>EB01-2324</t>
  </si>
  <si>
    <t>EB01-2534</t>
  </si>
  <si>
    <t>EB01-2947</t>
  </si>
  <si>
    <t>EB01-2445</t>
  </si>
  <si>
    <t>RII 1722</t>
  </si>
  <si>
    <t>EB01-2580</t>
  </si>
  <si>
    <t>RII 1905</t>
  </si>
  <si>
    <t>EB01-2696</t>
  </si>
  <si>
    <t>EB01-2834</t>
  </si>
  <si>
    <t>EB01-2968</t>
  </si>
  <si>
    <t>RII 1986</t>
  </si>
  <si>
    <t>EB01-3103</t>
  </si>
  <si>
    <t>RII 2014</t>
  </si>
  <si>
    <t>EB01-3182</t>
  </si>
  <si>
    <t>EB01-3248</t>
  </si>
  <si>
    <t>EB01-3258</t>
  </si>
  <si>
    <t>RII 2063</t>
  </si>
  <si>
    <t>EB01-3366</t>
  </si>
  <si>
    <t>RII 2101</t>
  </si>
  <si>
    <t>EB01-3441</t>
  </si>
  <si>
    <t>EB01-3475</t>
  </si>
  <si>
    <t>EB01-3790</t>
  </si>
  <si>
    <t>RII 2288</t>
  </si>
  <si>
    <t>EB01-3602</t>
  </si>
  <si>
    <t>EB01-3744</t>
  </si>
  <si>
    <t>BURGA ELMER</t>
  </si>
  <si>
    <t>EB01-3951</t>
  </si>
  <si>
    <t>EB01-3871</t>
  </si>
  <si>
    <t>EB01-4066</t>
  </si>
  <si>
    <t>RII 2341</t>
  </si>
  <si>
    <t>EB01-4017</t>
  </si>
  <si>
    <t>EB01-4065</t>
  </si>
  <si>
    <t>RII 2398</t>
  </si>
  <si>
    <t>EB01-4223</t>
  </si>
  <si>
    <t>EB01-4509</t>
  </si>
  <si>
    <t>EB01-4147</t>
  </si>
  <si>
    <t>RII 2505</t>
  </si>
  <si>
    <t>EB01-4567</t>
  </si>
  <si>
    <t>EB01-4299</t>
  </si>
  <si>
    <t>EB01-4648</t>
  </si>
  <si>
    <t>RII 2615</t>
  </si>
  <si>
    <t>EB01-4454</t>
  </si>
  <si>
    <t>EB01-4605</t>
  </si>
  <si>
    <t>EB01-4831</t>
  </si>
  <si>
    <t>EB01-4750</t>
  </si>
  <si>
    <t>RII 2703</t>
  </si>
  <si>
    <t>EB01-5081</t>
  </si>
  <si>
    <t>EB01-4924</t>
  </si>
  <si>
    <t>EB01-5368</t>
  </si>
  <si>
    <t>EB01-5104</t>
  </si>
  <si>
    <t>RII 2770</t>
  </si>
  <si>
    <t>EB01-5264</t>
  </si>
  <si>
    <t>EB01-5494</t>
  </si>
  <si>
    <t>RII 2815</t>
  </si>
  <si>
    <t>EB01-5500</t>
  </si>
  <si>
    <t>EB01-5419</t>
  </si>
  <si>
    <t>EB01-5720</t>
  </si>
  <si>
    <t>EB01-5547</t>
  </si>
  <si>
    <t>RII 2891</t>
  </si>
  <si>
    <t>EB01-5680</t>
  </si>
  <si>
    <t>EB01-5869</t>
  </si>
  <si>
    <t>RII 2965</t>
  </si>
  <si>
    <t>EB01-5798</t>
  </si>
  <si>
    <t>SE CORRIGIO  MONTO DE 100</t>
  </si>
  <si>
    <t>EB01-5906</t>
  </si>
  <si>
    <t>EB01-6022</t>
  </si>
  <si>
    <t>EB01-6116</t>
  </si>
  <si>
    <t>EB01-6154</t>
  </si>
  <si>
    <t>EB01 - 5924</t>
  </si>
  <si>
    <t>SE AGREGO DIF. BOLETA POR 105.50</t>
  </si>
  <si>
    <t>RII 3015</t>
  </si>
  <si>
    <t>EB01-6155</t>
  </si>
  <si>
    <t>EB01-6273</t>
  </si>
  <si>
    <t>EB01-6054 </t>
  </si>
  <si>
    <t>RII 3072</t>
  </si>
  <si>
    <t>EB01-6230</t>
  </si>
  <si>
    <t>EB01-6335</t>
  </si>
  <si>
    <t>EB01-6418</t>
  </si>
  <si>
    <t>RII 3156</t>
  </si>
  <si>
    <t>EB01-6392</t>
  </si>
  <si>
    <t>EB01-6485</t>
  </si>
  <si>
    <t>EB01-6555</t>
  </si>
  <si>
    <t>EB01-6573</t>
  </si>
  <si>
    <t>EB01-6629</t>
  </si>
  <si>
    <t>EB01-6697</t>
  </si>
  <si>
    <t>RII  3201</t>
  </si>
  <si>
    <t>RII 3201</t>
  </si>
  <si>
    <t>EB01-6761</t>
  </si>
  <si>
    <t>EB01-6836</t>
  </si>
  <si>
    <t>EB01-7008</t>
  </si>
  <si>
    <t>RII 3298</t>
  </si>
  <si>
    <t>EB01-7165</t>
  </si>
  <si>
    <t>EB01-7245</t>
  </si>
  <si>
    <t>EB01-7286</t>
  </si>
  <si>
    <t>BUSTAMANTE CHILON GRACIELA</t>
  </si>
  <si>
    <t>B001-0000769</t>
  </si>
  <si>
    <t>B001-0000216</t>
  </si>
  <si>
    <t>B001-00007769</t>
  </si>
  <si>
    <t>B001-0000497</t>
  </si>
  <si>
    <t>B001-0000588</t>
  </si>
  <si>
    <t>B001-0000790</t>
  </si>
  <si>
    <t>B001-0000888</t>
  </si>
  <si>
    <t>B001-0001003</t>
  </si>
  <si>
    <t>B001-0001493</t>
  </si>
  <si>
    <t>B001-0001400</t>
  </si>
  <si>
    <t>B001-0000686</t>
  </si>
  <si>
    <t>B001-0000770</t>
  </si>
  <si>
    <t>B001-0001122</t>
  </si>
  <si>
    <t>B001-0001222</t>
  </si>
  <si>
    <t>B001-0001297</t>
  </si>
  <si>
    <t>B001-0001731</t>
  </si>
  <si>
    <t>B001-0001552</t>
  </si>
  <si>
    <t>B001-0001561</t>
  </si>
  <si>
    <t>RII 000181</t>
  </si>
  <si>
    <t>B001-0001737</t>
  </si>
  <si>
    <t>FISCALIZAICON</t>
  </si>
  <si>
    <t>RII 000188</t>
  </si>
  <si>
    <t>B001-0001587</t>
  </si>
  <si>
    <t>B001-0001642</t>
  </si>
  <si>
    <t>B001-0001701</t>
  </si>
  <si>
    <t>RII 000389</t>
  </si>
  <si>
    <t>B001-0001788</t>
  </si>
  <si>
    <t>B001-0001873</t>
  </si>
  <si>
    <t>B001-0001934</t>
  </si>
  <si>
    <t>RII 000433</t>
  </si>
  <si>
    <t>B001-0002002</t>
  </si>
  <si>
    <t>AG0</t>
  </si>
  <si>
    <t>B001-0002056</t>
  </si>
  <si>
    <t>RII 000540</t>
  </si>
  <si>
    <t>B001-0002122</t>
  </si>
  <si>
    <t>B001-0002137</t>
  </si>
  <si>
    <t>RII 000597</t>
  </si>
  <si>
    <t>B001-0002190</t>
  </si>
  <si>
    <t>RII 000642</t>
  </si>
  <si>
    <t>B001-0002250</t>
  </si>
  <si>
    <t>B001-0002323</t>
  </si>
  <si>
    <t>RII 000702</t>
  </si>
  <si>
    <t>EB10-68</t>
  </si>
  <si>
    <t>RII 000735</t>
  </si>
  <si>
    <t>RII 1145</t>
  </si>
  <si>
    <t>EB01-134</t>
  </si>
  <si>
    <t>RII 000824</t>
  </si>
  <si>
    <t>EB01-218</t>
  </si>
  <si>
    <t>EB01-345</t>
  </si>
  <si>
    <t>RII 000906</t>
  </si>
  <si>
    <t>EB01-773</t>
  </si>
  <si>
    <t>EB01-445</t>
  </si>
  <si>
    <t>RII 001007</t>
  </si>
  <si>
    <t>EB01-544</t>
  </si>
  <si>
    <t>EB01-658</t>
  </si>
  <si>
    <t>RII 001008</t>
  </si>
  <si>
    <t>EB01-878</t>
  </si>
  <si>
    <t>EB01-1113</t>
  </si>
  <si>
    <t>RII 1048</t>
  </si>
  <si>
    <t>RII 1099</t>
  </si>
  <si>
    <t>EB01-973</t>
  </si>
  <si>
    <t>EB01-1091</t>
  </si>
  <si>
    <t>RII 1233</t>
  </si>
  <si>
    <t>EB01-1210</t>
  </si>
  <si>
    <t>EB01-1219</t>
  </si>
  <si>
    <t>RII 1238</t>
  </si>
  <si>
    <t>EB01-1314</t>
  </si>
  <si>
    <t>RII 1294</t>
  </si>
  <si>
    <t>EB01-1420</t>
  </si>
  <si>
    <t>EB01-2145</t>
  </si>
  <si>
    <t>EB01-1529</t>
  </si>
  <si>
    <t>RII 1341</t>
  </si>
  <si>
    <t>EB01-1628</t>
  </si>
  <si>
    <t>RII 1358</t>
  </si>
  <si>
    <t>EB01-1739</t>
  </si>
  <si>
    <t>RII 1458</t>
  </si>
  <si>
    <t>BUSTAMANTE GRACIELA</t>
  </si>
  <si>
    <t>EB01-1841</t>
  </si>
  <si>
    <t>EB01-1856</t>
  </si>
  <si>
    <t>EB01-1968</t>
  </si>
  <si>
    <t>RII 1562</t>
  </si>
  <si>
    <t>EB01-2087</t>
  </si>
  <si>
    <t>EB01-2110</t>
  </si>
  <si>
    <t>RII 1618</t>
  </si>
  <si>
    <t>EB01-2216</t>
  </si>
  <si>
    <t>RII 1731</t>
  </si>
  <si>
    <t>EB01-2341</t>
  </si>
  <si>
    <t>EB01-4419</t>
  </si>
  <si>
    <t>EB01-2478</t>
  </si>
  <si>
    <t>RII 1747</t>
  </si>
  <si>
    <t>RII 1813</t>
  </si>
  <si>
    <t>EB01-2713</t>
  </si>
  <si>
    <t>EB01-2599</t>
  </si>
  <si>
    <t>RII 1885</t>
  </si>
  <si>
    <t>EB01-2853</t>
  </si>
  <si>
    <t>RII 1895</t>
  </si>
  <si>
    <t>EB01-2987</t>
  </si>
  <si>
    <t>RII 1956</t>
  </si>
  <si>
    <t>EB01-3120</t>
  </si>
  <si>
    <t>RII 2034</t>
  </si>
  <si>
    <t>EB01-3275</t>
  </si>
  <si>
    <t>RII 2077</t>
  </si>
  <si>
    <t>EB01-3385</t>
  </si>
  <si>
    <t>RII 2180</t>
  </si>
  <si>
    <t>EB01-3497</t>
  </si>
  <si>
    <t>EB01-3523</t>
  </si>
  <si>
    <t>RII 2181</t>
  </si>
  <si>
    <t>EB01-3622</t>
  </si>
  <si>
    <t>RII 2214</t>
  </si>
  <si>
    <t>RII 2245</t>
  </si>
  <si>
    <t>EB01-3935</t>
  </si>
  <si>
    <t>EB01-3767</t>
  </si>
  <si>
    <t>EB01-3894</t>
  </si>
  <si>
    <t>RII 2431</t>
  </si>
  <si>
    <t>EB01-4039</t>
  </si>
  <si>
    <t>EB01-4169</t>
  </si>
  <si>
    <t>RII 2443</t>
  </si>
  <si>
    <t>RII 2447</t>
  </si>
  <si>
    <t>EB01-4320</t>
  </si>
  <si>
    <t>RII 2498</t>
  </si>
  <si>
    <t>RII 2533</t>
  </si>
  <si>
    <t>EB01-4477</t>
  </si>
  <si>
    <t>EB01-4626</t>
  </si>
  <si>
    <t>EB01-4770</t>
  </si>
  <si>
    <t>RII 2593</t>
  </si>
  <si>
    <t>RII 2618</t>
  </si>
  <si>
    <t>EB01-4769</t>
  </si>
  <si>
    <t>RII 2659</t>
  </si>
  <si>
    <t>RII 2714</t>
  </si>
  <si>
    <t>RII 2749</t>
  </si>
  <si>
    <t>EB01-4942</t>
  </si>
  <si>
    <t>EB01-5131</t>
  </si>
  <si>
    <t>RII 2794</t>
  </si>
  <si>
    <t>RII 2863</t>
  </si>
  <si>
    <t>EB01-5285</t>
  </si>
  <si>
    <t xml:space="preserve">GARANTIA </t>
  </si>
  <si>
    <t>EB01-5325</t>
  </si>
  <si>
    <t>EB01-5441</t>
  </si>
  <si>
    <t>EB01-5626</t>
  </si>
  <si>
    <t>RII 2903</t>
  </si>
  <si>
    <t>EB01-5326</t>
  </si>
  <si>
    <t>EB01-5753</t>
  </si>
  <si>
    <t>RII 3133</t>
  </si>
  <si>
    <t>RII 2997</t>
  </si>
  <si>
    <t>EB01-6045</t>
  </si>
  <si>
    <t>RII 3075</t>
  </si>
  <si>
    <t>EB01-6282</t>
  </si>
  <si>
    <t>EB01-6449</t>
  </si>
  <si>
    <t>RII 3186</t>
  </si>
  <si>
    <t>EB01-6654</t>
  </si>
  <si>
    <t>RII 3249</t>
  </si>
  <si>
    <t>EB01-6839</t>
  </si>
  <si>
    <t>RII 3303</t>
  </si>
  <si>
    <t>EB01-7024</t>
  </si>
  <si>
    <t>RII 3321</t>
  </si>
  <si>
    <t xml:space="preserve">EB01-7143 </t>
  </si>
  <si>
    <t>CAHUANA PUCURIMAY ALEX</t>
  </si>
  <si>
    <t>EB01-12</t>
  </si>
  <si>
    <t>RII 764</t>
  </si>
  <si>
    <t>EB01-157</t>
  </si>
  <si>
    <t>RII 000874</t>
  </si>
  <si>
    <t>EB01-301</t>
  </si>
  <si>
    <t>EB01-502</t>
  </si>
  <si>
    <t>RII 000933</t>
  </si>
  <si>
    <t>RII 000999</t>
  </si>
  <si>
    <t>EB01-655</t>
  </si>
  <si>
    <t>EB01-679</t>
  </si>
  <si>
    <t>RII 1028</t>
  </si>
  <si>
    <t>RII 1052</t>
  </si>
  <si>
    <t>EB01-778</t>
  </si>
  <si>
    <t>MULTA FISCALIZACION</t>
  </si>
  <si>
    <t>EB01-883</t>
  </si>
  <si>
    <t>RII 1071</t>
  </si>
  <si>
    <t>RII 1096</t>
  </si>
  <si>
    <t>RII 1137</t>
  </si>
  <si>
    <t>RII 1181</t>
  </si>
  <si>
    <t>EB01-977</t>
  </si>
  <si>
    <t>EB01-1097</t>
  </si>
  <si>
    <t>EB01-1214</t>
  </si>
  <si>
    <t>RII 1228</t>
  </si>
  <si>
    <t>RII 1259</t>
  </si>
  <si>
    <t>EB01-1318</t>
  </si>
  <si>
    <t>EB01-1424</t>
  </si>
  <si>
    <t>RII 1299</t>
  </si>
  <si>
    <t>EB01-1534</t>
  </si>
  <si>
    <t>RII 1329</t>
  </si>
  <si>
    <t>RII 1375</t>
  </si>
  <si>
    <t>EB01-1633</t>
  </si>
  <si>
    <t>EB01-1744</t>
  </si>
  <si>
    <t>RII 1415</t>
  </si>
  <si>
    <t>EB01-1847</t>
  </si>
  <si>
    <t>RII 1478</t>
  </si>
  <si>
    <t>EB01-1973</t>
  </si>
  <si>
    <t>EB01-2092</t>
  </si>
  <si>
    <t>RII 1522</t>
  </si>
  <si>
    <t>RII 1597</t>
  </si>
  <si>
    <t>EB01-2221</t>
  </si>
  <si>
    <t>EB01-2351</t>
  </si>
  <si>
    <t>EB01-2469</t>
  </si>
  <si>
    <t>RII 1749</t>
  </si>
  <si>
    <t>EB01-2611</t>
  </si>
  <si>
    <t>EB01-2603</t>
  </si>
  <si>
    <t>RII 1807</t>
  </si>
  <si>
    <t>RII 1859</t>
  </si>
  <si>
    <t>EB01-2718</t>
  </si>
  <si>
    <t>RII 1919</t>
  </si>
  <si>
    <t>RII 1965</t>
  </si>
  <si>
    <t>EB01-2858</t>
  </si>
  <si>
    <t>RII 2026</t>
  </si>
  <si>
    <t>EB01-2992</t>
  </si>
  <si>
    <t>EB01-3125</t>
  </si>
  <si>
    <t>RII 2076</t>
  </si>
  <si>
    <t>EB01-3280</t>
  </si>
  <si>
    <t>RII 2128</t>
  </si>
  <si>
    <t>RII 2161</t>
  </si>
  <si>
    <t>EB01-3390</t>
  </si>
  <si>
    <t>RII 2216</t>
  </si>
  <si>
    <t>EB01-3503</t>
  </si>
  <si>
    <t>RII 2254</t>
  </si>
  <si>
    <t>EB01-3626</t>
  </si>
  <si>
    <t>RII 2334</t>
  </si>
  <si>
    <t>EB01-3772</t>
  </si>
  <si>
    <t>RII 2381</t>
  </si>
  <si>
    <t>EB01-3899</t>
  </si>
  <si>
    <t>RII 2407</t>
  </si>
  <si>
    <t>EB01-4044</t>
  </si>
  <si>
    <t>EB01-4174</t>
  </si>
  <si>
    <t>RII 2444</t>
  </si>
  <si>
    <t>EB01-4325</t>
  </si>
  <si>
    <t>RII 2500</t>
  </si>
  <si>
    <t>EB01-4482</t>
  </si>
  <si>
    <t>RII 2545</t>
  </si>
  <si>
    <t>EB01-4631</t>
  </si>
  <si>
    <t>RII 2595</t>
  </si>
  <si>
    <t>RII 2660</t>
  </si>
  <si>
    <t>EB01-4774</t>
  </si>
  <si>
    <t>EB01-4947</t>
  </si>
  <si>
    <t>RII 2715</t>
  </si>
  <si>
    <t>EB01-5136</t>
  </si>
  <si>
    <t>EB01-5289</t>
  </si>
  <si>
    <t>RII 2744</t>
  </si>
  <si>
    <t>EB01-5445</t>
  </si>
  <si>
    <t>RII 2795</t>
  </si>
  <si>
    <t>EB01-5567</t>
  </si>
  <si>
    <t>EB01-5702</t>
  </si>
  <si>
    <t>EB01-6665</t>
  </si>
  <si>
    <t>EB01-5824</t>
  </si>
  <si>
    <t>RII 3189</t>
  </si>
  <si>
    <t>EB01 - 5949</t>
  </si>
  <si>
    <t>RII 2975</t>
  </si>
  <si>
    <t>EB01-6075 </t>
  </si>
  <si>
    <t>EB01-6253</t>
  </si>
  <si>
    <t>EB01-6666</t>
  </si>
  <si>
    <t>RII 3190</t>
  </si>
  <si>
    <t>CAHUANA ALEX</t>
  </si>
  <si>
    <t>EB01-6975</t>
  </si>
  <si>
    <t>RII 3284</t>
  </si>
  <si>
    <t>EB01-7202</t>
  </si>
  <si>
    <t>RII 3355</t>
  </si>
  <si>
    <t>MARIA VALERIA ATO ARREDONDO</t>
  </si>
  <si>
    <t>DNI 76276709</t>
  </si>
  <si>
    <t>EB01-2921</t>
  </si>
  <si>
    <t>EB01-3087</t>
  </si>
  <si>
    <t>RII 2003</t>
  </si>
  <si>
    <t>EB01-3300</t>
  </si>
  <si>
    <t>RII 2082</t>
  </si>
  <si>
    <t>EB01-3447</t>
  </si>
  <si>
    <t xml:space="preserve">LEON DIANA </t>
  </si>
  <si>
    <t>RII 2162</t>
  </si>
  <si>
    <t>EB01-3554</t>
  </si>
  <si>
    <t>EB01-3698</t>
  </si>
  <si>
    <t>RII 2361</t>
  </si>
  <si>
    <t>EB01-3784</t>
  </si>
  <si>
    <t>HUAMANI JUAREZ ALFONSO GONZALES</t>
  </si>
  <si>
    <t>EB01-4120</t>
  </si>
  <si>
    <t>RII 2478</t>
  </si>
  <si>
    <t>EB01-4413</t>
  </si>
  <si>
    <t>EB01-4691</t>
  </si>
  <si>
    <t>RII 2598</t>
  </si>
  <si>
    <t>EB01-4794</t>
  </si>
  <si>
    <t>RII 2668</t>
  </si>
  <si>
    <t>EB01-4981</t>
  </si>
  <si>
    <t>EB01-5032</t>
  </si>
  <si>
    <t>EB01-5145</t>
  </si>
  <si>
    <t>EB01-5211</t>
  </si>
  <si>
    <t>EB01-2880</t>
  </si>
  <si>
    <t>ATO MARIA</t>
  </si>
  <si>
    <t>RII 2689</t>
  </si>
  <si>
    <t>RII 2725</t>
  </si>
  <si>
    <t>EB01-5213</t>
  </si>
  <si>
    <t>EB01-5299</t>
  </si>
  <si>
    <t>EB01-5214</t>
  </si>
  <si>
    <t xml:space="preserve"> CLAROS TORRES JESUS SANTOS </t>
  </si>
  <si>
    <t>RUC</t>
  </si>
  <si>
    <t>31/06/2025</t>
  </si>
  <si>
    <t>RII 2845</t>
  </si>
  <si>
    <t>EB01-5583</t>
  </si>
  <si>
    <t>RII 3027</t>
  </si>
  <si>
    <t>E001-217</t>
  </si>
  <si>
    <t>E001-228</t>
  </si>
  <si>
    <t>E001-242</t>
  </si>
  <si>
    <t>CLAROS SANTOS</t>
  </si>
  <si>
    <t>E001-232</t>
  </si>
  <si>
    <t>E001-243</t>
  </si>
  <si>
    <t>RII 3044</t>
  </si>
  <si>
    <t>E001-252</t>
  </si>
  <si>
    <t>E001-267</t>
  </si>
  <si>
    <t>RII 3103</t>
  </si>
  <si>
    <t>RII3103</t>
  </si>
  <si>
    <t>E001-268</t>
  </si>
  <si>
    <t>E001-272</t>
  </si>
  <si>
    <t>E001-277</t>
  </si>
  <si>
    <t>E001-278</t>
  </si>
  <si>
    <t>RII 3149</t>
  </si>
  <si>
    <t>E001-284</t>
  </si>
  <si>
    <t>E001-285</t>
  </si>
  <si>
    <t>E001-292</t>
  </si>
  <si>
    <t>E001-297</t>
  </si>
  <si>
    <t>E001-305 </t>
  </si>
  <si>
    <t>E001-307</t>
  </si>
  <si>
    <t>RII 3221</t>
  </si>
  <si>
    <t>E001-308 </t>
  </si>
  <si>
    <t>E001-313</t>
  </si>
  <si>
    <t>E001-314</t>
  </si>
  <si>
    <t>E001-317 </t>
  </si>
  <si>
    <t>E001-318</t>
  </si>
  <si>
    <t>E001-319</t>
  </si>
  <si>
    <t>RII 3269</t>
  </si>
  <si>
    <t>E001-323</t>
  </si>
  <si>
    <t>E001-330</t>
  </si>
  <si>
    <t>E001-331</t>
  </si>
  <si>
    <t>E001-336</t>
  </si>
  <si>
    <t>E001-346 </t>
  </si>
  <si>
    <t xml:space="preserve">E001-353 </t>
  </si>
  <si>
    <t xml:space="preserve">E001-358 </t>
  </si>
  <si>
    <t xml:space="preserve">E001-365 </t>
  </si>
  <si>
    <t>RII 3345</t>
  </si>
  <si>
    <t>RII 3346</t>
  </si>
  <si>
    <t>E001-370</t>
  </si>
  <si>
    <t>RII 3379</t>
  </si>
  <si>
    <t xml:space="preserve">E001-376 </t>
  </si>
  <si>
    <t>CALLIRGOS GONZALES FIORELLA JAZMIN</t>
  </si>
  <si>
    <t>EB01-5313</t>
  </si>
  <si>
    <t>EB01-5314</t>
  </si>
  <si>
    <t>RII 2858</t>
  </si>
  <si>
    <t xml:space="preserve">CARRASCO PICHIHUA MERY RUTH </t>
  </si>
  <si>
    <t>CANCELACION 2016</t>
  </si>
  <si>
    <t>B001-0000008</t>
  </si>
  <si>
    <t>B001-0000830</t>
  </si>
  <si>
    <t>B001-0000719</t>
  </si>
  <si>
    <t>B001-0000040</t>
  </si>
  <si>
    <t>B001-0000183</t>
  </si>
  <si>
    <t>B001-0000311</t>
  </si>
  <si>
    <t>B001-0001348</t>
  </si>
  <si>
    <t>B001-0001385</t>
  </si>
  <si>
    <t>B001-0000387</t>
  </si>
  <si>
    <t>B001-0000479</t>
  </si>
  <si>
    <t>B001-0000568</t>
  </si>
  <si>
    <t>B001-0000666</t>
  </si>
  <si>
    <t>B001-0000750</t>
  </si>
  <si>
    <t>B001-0000870</t>
  </si>
  <si>
    <t>B001-0000984</t>
  </si>
  <si>
    <t>B001-0001102</t>
  </si>
  <si>
    <t>B001-0001201</t>
  </si>
  <si>
    <t>B001-0001279</t>
  </si>
  <si>
    <t>B001-0001319</t>
  </si>
  <si>
    <t>RII 000320</t>
  </si>
  <si>
    <t>B001-0001824</t>
  </si>
  <si>
    <t>B001-0001884</t>
  </si>
  <si>
    <t>RII 000648</t>
  </si>
  <si>
    <t>B001-0001473</t>
  </si>
  <si>
    <t>B001-0001776</t>
  </si>
  <si>
    <t>B001-0001521</t>
  </si>
  <si>
    <t>B001-0001575</t>
  </si>
  <si>
    <t>B001-0001898</t>
  </si>
  <si>
    <t>B001-0001629</t>
  </si>
  <si>
    <t>B001-0002239</t>
  </si>
  <si>
    <t>RII 000649</t>
  </si>
  <si>
    <t>EB01-56</t>
  </si>
  <si>
    <t>B001-0001688</t>
  </si>
  <si>
    <t>EB01-839</t>
  </si>
  <si>
    <t>B001-0001858</t>
  </si>
  <si>
    <t>B001-0001922</t>
  </si>
  <si>
    <t>RII 000868</t>
  </si>
  <si>
    <t>B001-0001989</t>
  </si>
  <si>
    <t>B001-0002044</t>
  </si>
  <si>
    <t>B001-0002110</t>
  </si>
  <si>
    <t>B001-0002178</t>
  </si>
  <si>
    <t>B001-0002311</t>
  </si>
  <si>
    <t>RII 1276</t>
  </si>
  <si>
    <t>EB01-2282</t>
  </si>
  <si>
    <t>EB01-122</t>
  </si>
  <si>
    <t>RII 1460</t>
  </si>
  <si>
    <t>EB01-197</t>
  </si>
  <si>
    <t>EB01-334</t>
  </si>
  <si>
    <t>EB01-434</t>
  </si>
  <si>
    <t>EB01-1029</t>
  </si>
  <si>
    <t>EB01-533</t>
  </si>
  <si>
    <t>EB01-641</t>
  </si>
  <si>
    <t>EB01-762</t>
  </si>
  <si>
    <t>RII 1461</t>
  </si>
  <si>
    <t>EB01-866</t>
  </si>
  <si>
    <t>EB01-962</t>
  </si>
  <si>
    <t>EB01-1080</t>
  </si>
  <si>
    <t>RII 1494</t>
  </si>
  <si>
    <t>EB01-1199</t>
  </si>
  <si>
    <t>EB01-1304</t>
  </si>
  <si>
    <t>EB01-1410</t>
  </si>
  <si>
    <t>RII 1533</t>
  </si>
  <si>
    <t>EB01-1520</t>
  </si>
  <si>
    <t>EB01-2304</t>
  </si>
  <si>
    <t>EB01-1619</t>
  </si>
  <si>
    <t>EB01-1730</t>
  </si>
  <si>
    <t xml:space="preserve">LAPAS LIDIA </t>
  </si>
  <si>
    <t>RII 1551</t>
  </si>
  <si>
    <t>EB01-1832</t>
  </si>
  <si>
    <t>EB01-1958</t>
  </si>
  <si>
    <t>EB01-2078</t>
  </si>
  <si>
    <t>RII169</t>
  </si>
  <si>
    <t>RII1629</t>
  </si>
  <si>
    <t>EB01-2299</t>
  </si>
  <si>
    <t>EB01-2207</t>
  </si>
  <si>
    <t>RII1630</t>
  </si>
  <si>
    <t>RII 1769</t>
  </si>
  <si>
    <t>EB01-2643</t>
  </si>
  <si>
    <t>EB01-2333</t>
  </si>
  <si>
    <t>EB01-2460</t>
  </si>
  <si>
    <t>EB01-2792</t>
  </si>
  <si>
    <t>EB01-2882</t>
  </si>
  <si>
    <t>EB01-2591</t>
  </si>
  <si>
    <t>RII 1840</t>
  </si>
  <si>
    <t>EB01-2705</t>
  </si>
  <si>
    <t>EB01-2951</t>
  </si>
  <si>
    <t>EB01-3044</t>
  </si>
  <si>
    <t>EB01-2845</t>
  </si>
  <si>
    <t>RII 1934</t>
  </si>
  <si>
    <t>EB01-2979</t>
  </si>
  <si>
    <t>RII 1966</t>
  </si>
  <si>
    <t>EB01-3112</t>
  </si>
  <si>
    <t>RII 2044</t>
  </si>
  <si>
    <t>EB01-3188</t>
  </si>
  <si>
    <t>EB01-3267</t>
  </si>
  <si>
    <t>LAPAS SALAZAR LIDAI ROXANA</t>
  </si>
  <si>
    <t>EB01-3309</t>
  </si>
  <si>
    <t>RII 2065</t>
  </si>
  <si>
    <t>EB01-3375</t>
  </si>
  <si>
    <t>RII 2151</t>
  </si>
  <si>
    <t>EB01-3487</t>
  </si>
  <si>
    <t>RII 2263</t>
  </si>
  <si>
    <t>EB01-3612</t>
  </si>
  <si>
    <t>EB01-3754</t>
  </si>
  <si>
    <t>EB01-3881</t>
  </si>
  <si>
    <t>RII 2349</t>
  </si>
  <si>
    <t>EB01-4027</t>
  </si>
  <si>
    <t>RII 2404</t>
  </si>
  <si>
    <t>CARRASCO MERY</t>
  </si>
  <si>
    <t>EB01-4157</t>
  </si>
  <si>
    <t>RII 2487</t>
  </si>
  <si>
    <t>EB01-4309</t>
  </si>
  <si>
    <t>EB01-4440</t>
  </si>
  <si>
    <t>EB01-4464</t>
  </si>
  <si>
    <t>RII 2697</t>
  </si>
  <si>
    <t>EB01-4613</t>
  </si>
  <si>
    <t>EB01-4758</t>
  </si>
  <si>
    <t>EB01-5057</t>
  </si>
  <si>
    <t>EB01-4931</t>
  </si>
  <si>
    <t>EB01-5059</t>
  </si>
  <si>
    <t>FEBERERO</t>
  </si>
  <si>
    <t>EB01-5115</t>
  </si>
  <si>
    <t>RII 2771</t>
  </si>
  <si>
    <t>EB01-5369</t>
  </si>
  <si>
    <t>EB01-5515</t>
  </si>
  <si>
    <t>EB01-5273</t>
  </si>
  <si>
    <t>RII 2829</t>
  </si>
  <si>
    <t>EB01-5428</t>
  </si>
  <si>
    <t>EB01-5554</t>
  </si>
  <si>
    <t>RII 2984</t>
  </si>
  <si>
    <t>EB01-5687</t>
  </si>
  <si>
    <t>EB01-5964</t>
  </si>
  <si>
    <t>EB01-5807</t>
  </si>
  <si>
    <t>EB01 - 5932</t>
  </si>
  <si>
    <t>RII 3053</t>
  </si>
  <si>
    <t>EB01-6206</t>
  </si>
  <si>
    <t>EB01-6061 </t>
  </si>
  <si>
    <t>EB01-6238</t>
  </si>
  <si>
    <t>RII 3097</t>
  </si>
  <si>
    <t>EB01-6337</t>
  </si>
  <si>
    <t>EB01-6338</t>
  </si>
  <si>
    <t>EB01-6503</t>
  </si>
  <si>
    <t>RII 3193</t>
  </si>
  <si>
    <t>EB01-6674</t>
  </si>
  <si>
    <t>EB01-6739</t>
  </si>
  <si>
    <t>RII 3219</t>
  </si>
  <si>
    <t>EB01-6840</t>
  </si>
  <si>
    <t>EB01-6841</t>
  </si>
  <si>
    <t>EB01-7006</t>
  </si>
  <si>
    <t>RII 3331</t>
  </si>
  <si>
    <t>EB01-7007</t>
  </si>
  <si>
    <t>EB01-7160</t>
  </si>
  <si>
    <t>EB01-7198</t>
  </si>
  <si>
    <t xml:space="preserve">EB01-7249 </t>
  </si>
  <si>
    <t>RII 3370</t>
  </si>
  <si>
    <t>CASTRO RODRIGUEZ JANETT CONSUELO</t>
  </si>
  <si>
    <t>B001-0000030</t>
  </si>
  <si>
    <t>B001-0000173</t>
  </si>
  <si>
    <t>B001-0000229</t>
  </si>
  <si>
    <t>B001-0000249</t>
  </si>
  <si>
    <t>B001-0000300</t>
  </si>
  <si>
    <t>B001-0000378</t>
  </si>
  <si>
    <t>B001-0000469</t>
  </si>
  <si>
    <t>B001-0000558</t>
  </si>
  <si>
    <t>B001-0000656</t>
  </si>
  <si>
    <t>B001-0000804</t>
  </si>
  <si>
    <t>B001-00008580</t>
  </si>
  <si>
    <t>B001-0000858</t>
  </si>
  <si>
    <t>B001-0000972</t>
  </si>
  <si>
    <t>B001-0001090</t>
  </si>
  <si>
    <t>B001-0001188</t>
  </si>
  <si>
    <t>B001-0001394</t>
  </si>
  <si>
    <t>B001-0001266</t>
  </si>
  <si>
    <t>B001-0001466</t>
  </si>
  <si>
    <t>B001-0001615</t>
  </si>
  <si>
    <t>B001-0001623</t>
  </si>
  <si>
    <t>B001-0001744</t>
  </si>
  <si>
    <t>RII 000281</t>
  </si>
  <si>
    <t>B001-0001768</t>
  </si>
  <si>
    <t>B001-0001834</t>
  </si>
  <si>
    <t>RII 000335</t>
  </si>
  <si>
    <t>RII 000342</t>
  </si>
  <si>
    <t>B001-0001514</t>
  </si>
  <si>
    <t>B001-0001568</t>
  </si>
  <si>
    <t>B001-0001849</t>
  </si>
  <si>
    <t>B001-0001982</t>
  </si>
  <si>
    <t>B001-0002070</t>
  </si>
  <si>
    <t>B001-0001682</t>
  </si>
  <si>
    <t>RII 000460</t>
  </si>
  <si>
    <t>B001-0001916</t>
  </si>
  <si>
    <t>RII 000848</t>
  </si>
  <si>
    <t>B001-0002034</t>
  </si>
  <si>
    <t>B001-0002100</t>
  </si>
  <si>
    <t>B001-0002170</t>
  </si>
  <si>
    <t>RII 000849</t>
  </si>
  <si>
    <t>EB01-279</t>
  </si>
  <si>
    <t>B00-0002231</t>
  </si>
  <si>
    <t>EB01-873</t>
  </si>
  <si>
    <t>B001-0002300</t>
  </si>
  <si>
    <t>EB01-45</t>
  </si>
  <si>
    <t>EB01-112</t>
  </si>
  <si>
    <t>EB01-178</t>
  </si>
  <si>
    <t>RII 1210</t>
  </si>
  <si>
    <t>EB01-324</t>
  </si>
  <si>
    <t>EB01-857</t>
  </si>
  <si>
    <t>EB01-1028</t>
  </si>
  <si>
    <t>EB01-422</t>
  </si>
  <si>
    <t>EB01-523</t>
  </si>
  <si>
    <t>EB01-1339</t>
  </si>
  <si>
    <t>EB01-630</t>
  </si>
  <si>
    <t>EB01-1447</t>
  </si>
  <si>
    <t>RII 1446</t>
  </si>
  <si>
    <t>EB01-75</t>
  </si>
  <si>
    <t>EB01-1071</t>
  </si>
  <si>
    <t>RII 1487</t>
  </si>
  <si>
    <t>EB01-953</t>
  </si>
  <si>
    <t>RII 1481</t>
  </si>
  <si>
    <t>RII 1531</t>
  </si>
  <si>
    <t>EB01-1190</t>
  </si>
  <si>
    <t>EB01-1610</t>
  </si>
  <si>
    <t>EB01-1295</t>
  </si>
  <si>
    <t>EB01-1406</t>
  </si>
  <si>
    <t>EB01-1510</t>
  </si>
  <si>
    <t>RII 1552</t>
  </si>
  <si>
    <t>EB01-1720</t>
  </si>
  <si>
    <t>RII 1561</t>
  </si>
  <si>
    <t>EB01-2248</t>
  </si>
  <si>
    <t>EB01-1825</t>
  </si>
  <si>
    <t>EB01-2527</t>
  </si>
  <si>
    <t>EB01-1947</t>
  </si>
  <si>
    <t>RII 1716</t>
  </si>
  <si>
    <t>EB01-2069</t>
  </si>
  <si>
    <t>EB01-2396</t>
  </si>
  <si>
    <t>RII 1739</t>
  </si>
  <si>
    <t>EB01-2767</t>
  </si>
  <si>
    <t>EB01-2198</t>
  </si>
  <si>
    <t>EB01-2326</t>
  </si>
  <si>
    <t>RII 1754</t>
  </si>
  <si>
    <t>EB01-2447</t>
  </si>
  <si>
    <t>RII 1793</t>
  </si>
  <si>
    <t>EB01-3064</t>
  </si>
  <si>
    <t>EB01-2582</t>
  </si>
  <si>
    <t>EB01-2805</t>
  </si>
  <si>
    <t>RII 1881</t>
  </si>
  <si>
    <t>EB01-2697</t>
  </si>
  <si>
    <t>RII 1843</t>
  </si>
  <si>
    <t>EB01-2949</t>
  </si>
  <si>
    <t>EB01-2836</t>
  </si>
  <si>
    <t>EB01-2901</t>
  </si>
  <si>
    <t>EB01-2970</t>
  </si>
  <si>
    <t>RII 2005</t>
  </si>
  <si>
    <t>EB01-3104</t>
  </si>
  <si>
    <t>EB01-3227</t>
  </si>
  <si>
    <t>RII 2078</t>
  </si>
  <si>
    <t>EB01-3259</t>
  </si>
  <si>
    <t>EB01-3551</t>
  </si>
  <si>
    <t>EB01-3367</t>
  </si>
  <si>
    <t>RII 2171</t>
  </si>
  <si>
    <t>EB01-3477</t>
  </si>
  <si>
    <t>EB01-3658</t>
  </si>
  <si>
    <t>EB01-3603</t>
  </si>
  <si>
    <t>RII 2289</t>
  </si>
  <si>
    <t>EB01-3998</t>
  </si>
  <si>
    <t>EB01-4067</t>
  </si>
  <si>
    <t>EB01-3745</t>
  </si>
  <si>
    <t>EB01-3781</t>
  </si>
  <si>
    <t>EB01-3872</t>
  </si>
  <si>
    <t>RII 2311</t>
  </si>
  <si>
    <t xml:space="preserve">CASTRO CONSUELO </t>
  </si>
  <si>
    <t>EB01-4018</t>
  </si>
  <si>
    <t>EB01-4098</t>
  </si>
  <si>
    <t>RII 2367</t>
  </si>
  <si>
    <t>EB01-4132</t>
  </si>
  <si>
    <t>EB01-4193</t>
  </si>
  <si>
    <t>EB01-4277</t>
  </si>
  <si>
    <t>EB01-4148</t>
  </si>
  <si>
    <t>EB01-4342</t>
  </si>
  <si>
    <t>RII 2459</t>
  </si>
  <si>
    <t>EB01-4300</t>
  </si>
  <si>
    <t>RII 2486</t>
  </si>
  <si>
    <t>CASTRO CONSUELO</t>
  </si>
  <si>
    <t>EB01-4439</t>
  </si>
  <si>
    <t>EB01-4652</t>
  </si>
  <si>
    <t>EB01-4455</t>
  </si>
  <si>
    <t>RII 2580</t>
  </si>
  <si>
    <t>EB01-4710</t>
  </si>
  <si>
    <t>EB01-4606</t>
  </si>
  <si>
    <t>EB01-4862</t>
  </si>
  <si>
    <t>EB01-4751</t>
  </si>
  <si>
    <t>EB01-4904</t>
  </si>
  <si>
    <t>RII 2684</t>
  </si>
  <si>
    <t>EB01-5024</t>
  </si>
  <si>
    <t>EB01-4998</t>
  </si>
  <si>
    <t>EB01-4926</t>
  </si>
  <si>
    <t>EB01-5054</t>
  </si>
  <si>
    <t>RII 2702</t>
  </si>
  <si>
    <t>EB01-5080</t>
  </si>
  <si>
    <t>EB01-5103</t>
  </si>
  <si>
    <t>EB01-5105</t>
  </si>
  <si>
    <t>EB01-5158</t>
  </si>
  <si>
    <t>EB01-5183</t>
  </si>
  <si>
    <t>EB01-5355</t>
  </si>
  <si>
    <t>RII 2855</t>
  </si>
  <si>
    <t>EB01-5265</t>
  </si>
  <si>
    <t>EB01-5351</t>
  </si>
  <si>
    <t>EB01-5184</t>
  </si>
  <si>
    <t>RII 2852</t>
  </si>
  <si>
    <t>EB01-5607</t>
  </si>
  <si>
    <t>EB01-5608</t>
  </si>
  <si>
    <t>RII 2939</t>
  </si>
  <si>
    <t>EB01-5609</t>
  </si>
  <si>
    <t>EB01-5799</t>
  </si>
  <si>
    <t>EB01-5846</t>
  </si>
  <si>
    <t>RII 2985</t>
  </si>
  <si>
    <t>EB01-600</t>
  </si>
  <si>
    <t>EB01-6090</t>
  </si>
  <si>
    <t>EB01-5925</t>
  </si>
  <si>
    <t>RII 3020</t>
  </si>
  <si>
    <r>
      <rPr>
        <b/>
        <sz val="9"/>
        <color rgb="FF000000"/>
        <rFont val="Verdana"/>
      </rPr>
      <t>46405540</t>
    </r>
    <r>
      <rPr>
        <sz val="9"/>
        <color rgb="FF000000"/>
        <rFont val="Verdana"/>
      </rPr>
      <t> </t>
    </r>
  </si>
  <si>
    <t>EB01-6123 </t>
  </si>
  <si>
    <t>EB01-6212</t>
  </si>
  <si>
    <t>EB01-6056 </t>
  </si>
  <si>
    <t>RII 3058</t>
  </si>
  <si>
    <t>EB01-6274</t>
  </si>
  <si>
    <t>EB01-6231</t>
  </si>
  <si>
    <t>RII 3098</t>
  </si>
  <si>
    <t>EB01-6340</t>
  </si>
  <si>
    <t>EB01-6423</t>
  </si>
  <si>
    <t>EB01-6393</t>
  </si>
  <si>
    <t>EB01-6501</t>
  </si>
  <si>
    <t>RII 3152</t>
  </si>
  <si>
    <t>EB01-6551</t>
  </si>
  <si>
    <t>EB01-6634</t>
  </si>
  <si>
    <t>EB01-6708</t>
  </si>
  <si>
    <t>RII 3205</t>
  </si>
  <si>
    <t>EB01-6743</t>
  </si>
  <si>
    <t>EB01-6916 </t>
  </si>
  <si>
    <t>RII 3270</t>
  </si>
  <si>
    <t>EB01-6977</t>
  </si>
  <si>
    <t>EB01-7011</t>
  </si>
  <si>
    <t xml:space="preserve">EB01-7114 </t>
  </si>
  <si>
    <t>RII 3338</t>
  </si>
  <si>
    <t>EB01-7167</t>
  </si>
  <si>
    <t>EB01-7200</t>
  </si>
  <si>
    <t>EB01-7238</t>
  </si>
  <si>
    <t xml:space="preserve">EB01-7271 </t>
  </si>
  <si>
    <t>EB01-7087</t>
  </si>
  <si>
    <t>EB01-7297</t>
  </si>
  <si>
    <t>CASTILLO ZAPATA ASAEL</t>
  </si>
  <si>
    <t>B001-0000009</t>
  </si>
  <si>
    <t>B001-0000027</t>
  </si>
  <si>
    <t>B001-0000277</t>
  </si>
  <si>
    <t>B001-0000172</t>
  </si>
  <si>
    <t>B001-0000299</t>
  </si>
  <si>
    <t>B001-0000377</t>
  </si>
  <si>
    <t>B001-0000453</t>
  </si>
  <si>
    <t>B001-0000468</t>
  </si>
  <si>
    <t>B001-0000557</t>
  </si>
  <si>
    <t>B001-0000655</t>
  </si>
  <si>
    <t>B001-0000802</t>
  </si>
  <si>
    <t>B001-0000928</t>
  </si>
  <si>
    <t>B001-00001446</t>
  </si>
  <si>
    <t>B001-0000803</t>
  </si>
  <si>
    <t>B001-0000856</t>
  </si>
  <si>
    <t>B001-0000971</t>
  </si>
  <si>
    <t>B001-0001089</t>
  </si>
  <si>
    <t>B001-0001187</t>
  </si>
  <si>
    <t>RI-000010</t>
  </si>
  <si>
    <t>B001-0001265</t>
  </si>
  <si>
    <t>RII 000118</t>
  </si>
  <si>
    <t>RII 000160</t>
  </si>
  <si>
    <t>B001-0001838</t>
  </si>
  <si>
    <t>EB01-1217</t>
  </si>
  <si>
    <t>B001-0001494</t>
  </si>
  <si>
    <t>B001-0001558</t>
  </si>
  <si>
    <t>RII 001011</t>
  </si>
  <si>
    <t>B001-0001606</t>
  </si>
  <si>
    <t>RII 000161</t>
  </si>
  <si>
    <t>B001-0001661</t>
  </si>
  <si>
    <t>B001-0001746</t>
  </si>
  <si>
    <t>RII 000286</t>
  </si>
  <si>
    <t>B001-0001818</t>
  </si>
  <si>
    <t>B001-0001900</t>
  </si>
  <si>
    <t>RII 000489</t>
  </si>
  <si>
    <t>B001-0001961</t>
  </si>
  <si>
    <t>RII 000564</t>
  </si>
  <si>
    <t>B001-0002088</t>
  </si>
  <si>
    <t>RII 00622</t>
  </si>
  <si>
    <t>B001-0002149</t>
  </si>
  <si>
    <t>RII 000679</t>
  </si>
  <si>
    <t>B001-0002220</t>
  </si>
  <si>
    <t>B001-0002275</t>
  </si>
  <si>
    <t>EB01-21</t>
  </si>
  <si>
    <t>RII 000718</t>
  </si>
  <si>
    <t>EB01-94</t>
  </si>
  <si>
    <t>RII 000765</t>
  </si>
  <si>
    <t>EB01-158</t>
  </si>
  <si>
    <t>RII 000875</t>
  </si>
  <si>
    <t>EB01-305</t>
  </si>
  <si>
    <t>EB01-399</t>
  </si>
  <si>
    <t>RII 000905</t>
  </si>
  <si>
    <t>EB01-489</t>
  </si>
  <si>
    <t>RII 000947</t>
  </si>
  <si>
    <t>EB01-578</t>
  </si>
  <si>
    <t>RII 001012</t>
  </si>
  <si>
    <t>EB01-717</t>
  </si>
  <si>
    <t>RII 1088</t>
  </si>
  <si>
    <t>EB01-826</t>
  </si>
  <si>
    <t>EB01-924</t>
  </si>
  <si>
    <t>RII 1141</t>
  </si>
  <si>
    <t>RII 1664</t>
  </si>
  <si>
    <t>EB01-1101</t>
  </si>
  <si>
    <t>RII 1186</t>
  </si>
  <si>
    <t>RII 1234</t>
  </si>
  <si>
    <t>EB01-1331</t>
  </si>
  <si>
    <t>EB01-1350</t>
  </si>
  <si>
    <t>RII 1318</t>
  </si>
  <si>
    <t>EB01-1454</t>
  </si>
  <si>
    <t>EB01-1591</t>
  </si>
  <si>
    <t>RII 1364</t>
  </si>
  <si>
    <t>EB01-1709</t>
  </si>
  <si>
    <t>EB01-1895</t>
  </si>
  <si>
    <t>RII 1436</t>
  </si>
  <si>
    <t>RII 1469</t>
  </si>
  <si>
    <t>EB01-2001</t>
  </si>
  <si>
    <t>RII 1555</t>
  </si>
  <si>
    <t>EB01-2137</t>
  </si>
  <si>
    <t>EB01-2164</t>
  </si>
  <si>
    <t>RII 1616</t>
  </si>
  <si>
    <t>EB01-2258</t>
  </si>
  <si>
    <t>EB01-2383</t>
  </si>
  <si>
    <t>RII 1717</t>
  </si>
  <si>
    <t>EB01-2528</t>
  </si>
  <si>
    <t>RII 1781</t>
  </si>
  <si>
    <t>EB01-2649</t>
  </si>
  <si>
    <t>RII 1838</t>
  </si>
  <si>
    <t>EB01-2789</t>
  </si>
  <si>
    <t>RII 1930</t>
  </si>
  <si>
    <t>EB01-2893</t>
  </si>
  <si>
    <t>EB01-3054</t>
  </si>
  <si>
    <t>RII 2043</t>
  </si>
  <si>
    <t>EB01-3201</t>
  </si>
  <si>
    <t>EB01-3344</t>
  </si>
  <si>
    <t>RII 2144</t>
  </si>
  <si>
    <t>EB01-3466</t>
  </si>
  <si>
    <t>EB01-3680</t>
  </si>
  <si>
    <t>EB01-3798</t>
  </si>
  <si>
    <t>RII 2242</t>
  </si>
  <si>
    <t xml:space="preserve">TALANARIO MAMÁ </t>
  </si>
  <si>
    <t>CASTILLO ASAEL</t>
  </si>
  <si>
    <t>EB01-3944</t>
  </si>
  <si>
    <t>EB01-3975</t>
  </si>
  <si>
    <t>RII 2414</t>
  </si>
  <si>
    <t>EB01-4094</t>
  </si>
  <si>
    <t>EB01-4248</t>
  </si>
  <si>
    <t>RII 2435</t>
  </si>
  <si>
    <t>RII 2488</t>
  </si>
  <si>
    <t>EB01-4441</t>
  </si>
  <si>
    <t>EB01-4589</t>
  </si>
  <si>
    <t>RII 2613</t>
  </si>
  <si>
    <t>EB01-4821</t>
  </si>
  <si>
    <t>RII 2641</t>
  </si>
  <si>
    <t>EB01-4908</t>
  </si>
  <si>
    <t>RII 2696</t>
  </si>
  <si>
    <t>EB01-5181</t>
  </si>
  <si>
    <t>EB01-5274</t>
  </si>
  <si>
    <t>ROSANA LEONARDO</t>
  </si>
  <si>
    <t>RII 2735</t>
  </si>
  <si>
    <t>EB01-5410</t>
  </si>
  <si>
    <t>RII 2786</t>
  </si>
  <si>
    <t>EB01-5505</t>
  </si>
  <si>
    <t>RII 2869</t>
  </si>
  <si>
    <t>EB01-5634</t>
  </si>
  <si>
    <t>EB01-5785</t>
  </si>
  <si>
    <t>RII 2913</t>
  </si>
  <si>
    <t>EB01-5969</t>
  </si>
  <si>
    <t>ADELA AGUILAR</t>
  </si>
  <si>
    <t>RII 3033</t>
  </si>
  <si>
    <r>
      <rPr>
        <b/>
        <sz val="9"/>
        <color rgb="FF000000"/>
        <rFont val="Verdana"/>
      </rPr>
      <t>48773769</t>
    </r>
    <r>
      <rPr>
        <sz val="9"/>
        <color rgb="FF000000"/>
        <rFont val="Verdana"/>
      </rPr>
      <t> </t>
    </r>
  </si>
  <si>
    <t>EB01-6129 </t>
  </si>
  <si>
    <t>RII 3087</t>
  </si>
  <si>
    <t>RII 3192</t>
  </si>
  <si>
    <t>RII 3045</t>
  </si>
  <si>
    <t>EB01-6183</t>
  </si>
  <si>
    <t>EB01-6313</t>
  </si>
  <si>
    <t>RII 3145</t>
  </si>
  <si>
    <t>EB01-6504</t>
  </si>
  <si>
    <t>EB01-6673</t>
  </si>
  <si>
    <t>RII 3258</t>
  </si>
  <si>
    <t>EB01-6879</t>
  </si>
  <si>
    <t>RII 3323</t>
  </si>
  <si>
    <t>EB01-7149</t>
  </si>
  <si>
    <t>EB01-7241</t>
  </si>
  <si>
    <t>EB01-7242</t>
  </si>
  <si>
    <t>CAYO HUAMANI BASILIO</t>
  </si>
  <si>
    <t xml:space="preserve">AGUA RESIDUAL </t>
  </si>
  <si>
    <t>NOV.2016</t>
  </si>
  <si>
    <t>B001-0000002</t>
  </si>
  <si>
    <t>B001-0000164</t>
  </si>
  <si>
    <t>B001-0000286</t>
  </si>
  <si>
    <t>B001-0000424</t>
  </si>
  <si>
    <t>B001-0000457</t>
  </si>
  <si>
    <t>B001-0000602</t>
  </si>
  <si>
    <t>B001-0000636</t>
  </si>
  <si>
    <t>B001-0000787</t>
  </si>
  <si>
    <t>B001-0000914</t>
  </si>
  <si>
    <t>B001-0001032</t>
  </si>
  <si>
    <t>B001-0001080</t>
  </si>
  <si>
    <t>B001-0001242</t>
  </si>
  <si>
    <t>B001-0001491</t>
  </si>
  <si>
    <t>B0010001540</t>
  </si>
  <si>
    <t>B001-0001596</t>
  </si>
  <si>
    <t>B001-0001616</t>
  </si>
  <si>
    <t>B001-0001676</t>
  </si>
  <si>
    <t>B001-0001754</t>
  </si>
  <si>
    <t>B001-0001829</t>
  </si>
  <si>
    <t>B001-0001908</t>
  </si>
  <si>
    <t>B001-0001971</t>
  </si>
  <si>
    <t>B001-0002063</t>
  </si>
  <si>
    <t>B001-0002093</t>
  </si>
  <si>
    <t>B001-0002161</t>
  </si>
  <si>
    <t>B001-0002255</t>
  </si>
  <si>
    <t>B001-0002285</t>
  </si>
  <si>
    <t>EB01-51</t>
  </si>
  <si>
    <t>EB01-139</t>
  </si>
  <si>
    <t>EB01-161</t>
  </si>
  <si>
    <t>EB01-313</t>
  </si>
  <si>
    <t>EB01-450</t>
  </si>
  <si>
    <t>EB01-554</t>
  </si>
  <si>
    <t>EB01-631</t>
  </si>
  <si>
    <t>EB01-783</t>
  </si>
  <si>
    <t>EB01-892</t>
  </si>
  <si>
    <t>EB01-989</t>
  </si>
  <si>
    <t>EB01-1108</t>
  </si>
  <si>
    <t>EB01-1168</t>
  </si>
  <si>
    <t>EB01-1332</t>
  </si>
  <si>
    <t>EB01-1437</t>
  </si>
  <si>
    <t>EB01-1542</t>
  </si>
  <si>
    <t>EB01-1644</t>
  </si>
  <si>
    <t>EB01-1764</t>
  </si>
  <si>
    <t>EB01-1859</t>
  </si>
  <si>
    <t>EB01-1997</t>
  </si>
  <si>
    <t>EB01-2119</t>
  </si>
  <si>
    <t>EB01-2236</t>
  </si>
  <si>
    <t>EB01-2364</t>
  </si>
  <si>
    <t>EB01-2502</t>
  </si>
  <si>
    <t>EB01-2627</t>
  </si>
  <si>
    <t>EB01-2753</t>
  </si>
  <si>
    <t>EB01-2889</t>
  </si>
  <si>
    <t>EB01-3010</t>
  </si>
  <si>
    <t>EB01-3157</t>
  </si>
  <si>
    <t>EB01-3302</t>
  </si>
  <si>
    <t>EB01-3411</t>
  </si>
  <si>
    <t>EB01-3540</t>
  </si>
  <si>
    <t>EB01-3667</t>
  </si>
  <si>
    <t>EB01-3811</t>
  </si>
  <si>
    <t xml:space="preserve">JUNIO </t>
  </si>
  <si>
    <t>EB01-3932</t>
  </si>
  <si>
    <t>OCHAVANO FUENTES NERY</t>
  </si>
  <si>
    <t>EB01-4062</t>
  </si>
  <si>
    <t>EB01-4204</t>
  </si>
  <si>
    <t>EB01-4384</t>
  </si>
  <si>
    <t>EB01-4489</t>
  </si>
  <si>
    <t>EB01-4645</t>
  </si>
  <si>
    <t>EB01-4838</t>
  </si>
  <si>
    <t>EB01-5038</t>
  </si>
  <si>
    <t>EB01-5196</t>
  </si>
  <si>
    <t>EB01-5330</t>
  </si>
  <si>
    <t>EB01-5489</t>
  </si>
  <si>
    <t>EB01-5615</t>
  </si>
  <si>
    <t>EB01-5750</t>
  </si>
  <si>
    <t>EB01-5864</t>
  </si>
  <si>
    <t>EB01-5979</t>
  </si>
  <si>
    <t>EB01-6131</t>
  </si>
  <si>
    <t>EB01-6318</t>
  </si>
  <si>
    <t>EB01-6456</t>
  </si>
  <si>
    <t xml:space="preserve">EB01-6645 </t>
  </si>
  <si>
    <t>EB01-6853</t>
  </si>
  <si>
    <t>EB01-7020 </t>
  </si>
  <si>
    <t xml:space="preserve">EB01-7216 </t>
  </si>
  <si>
    <t>DAVID VICENTE CCENCHO CARRASCO</t>
  </si>
  <si>
    <t>B001-0000269</t>
  </si>
  <si>
    <t>B001-0000026</t>
  </si>
  <si>
    <t>B001-0000171</t>
  </si>
  <si>
    <t>B001-0000298</t>
  </si>
  <si>
    <t>B001-0000628</t>
  </si>
  <si>
    <t>B001-0000376</t>
  </si>
  <si>
    <t>B001-0000467</t>
  </si>
  <si>
    <t>B001-0000556</t>
  </si>
  <si>
    <t>B001-0001153</t>
  </si>
  <si>
    <t>B001-0000654</t>
  </si>
  <si>
    <t>B001-0000736</t>
  </si>
  <si>
    <t>B001-0000854</t>
  </si>
  <si>
    <t>B001-0000970</t>
  </si>
  <si>
    <t>B001-0001088</t>
  </si>
  <si>
    <t>B001-0001367</t>
  </si>
  <si>
    <t>B001-0001186</t>
  </si>
  <si>
    <t>B001-0001264</t>
  </si>
  <si>
    <t>RII 000192</t>
  </si>
  <si>
    <t>B001-0001314</t>
  </si>
  <si>
    <t>B001-0001740</t>
  </si>
  <si>
    <t>B001-0001465</t>
  </si>
  <si>
    <t>B001-0001567</t>
  </si>
  <si>
    <t>B001-0001513</t>
  </si>
  <si>
    <t>RII 000193</t>
  </si>
  <si>
    <t>B001-0001622</t>
  </si>
  <si>
    <t>B001-0001681</t>
  </si>
  <si>
    <t>RII 000323</t>
  </si>
  <si>
    <t>B001-0001767</t>
  </si>
  <si>
    <t>B001-0001902</t>
  </si>
  <si>
    <t>RII 000475</t>
  </si>
  <si>
    <t>B001-0002081</t>
  </si>
  <si>
    <t>RII 000842</t>
  </si>
  <si>
    <t>EB01-44</t>
  </si>
  <si>
    <t>EB01-111</t>
  </si>
  <si>
    <t>EB01-233</t>
  </si>
  <si>
    <t>RII 000843</t>
  </si>
  <si>
    <t>EB01-271</t>
  </si>
  <si>
    <t>B001-0002299</t>
  </si>
  <si>
    <t>EB01-177</t>
  </si>
  <si>
    <t>RII 1622</t>
  </si>
  <si>
    <t>EB01-323</t>
  </si>
  <si>
    <t>EB01-704</t>
  </si>
  <si>
    <t>EB01-421</t>
  </si>
  <si>
    <t>EB01-522</t>
  </si>
  <si>
    <t>EB01-629</t>
  </si>
  <si>
    <t>RII 1772</t>
  </si>
  <si>
    <t>EB01-1019</t>
  </si>
  <si>
    <t>EB01-1609</t>
  </si>
  <si>
    <t>EB01-1719</t>
  </si>
  <si>
    <t>EB01-2068</t>
  </si>
  <si>
    <t>EB01-2197</t>
  </si>
  <si>
    <t>EB01-1070</t>
  </si>
  <si>
    <t>EB01-1189</t>
  </si>
  <si>
    <t>RII 1773</t>
  </si>
  <si>
    <t>RII 1798</t>
  </si>
  <si>
    <t>EB01-1509</t>
  </si>
  <si>
    <t>EB01-2487</t>
  </si>
  <si>
    <t>EB01-1946</t>
  </si>
  <si>
    <t>EB01-2325</t>
  </si>
  <si>
    <t>EB01-2446</t>
  </si>
  <si>
    <t>RII 1892</t>
  </si>
  <si>
    <t>EB01-2581</t>
  </si>
  <si>
    <t>EB01-2926</t>
  </si>
  <si>
    <t>EB01-2969</t>
  </si>
  <si>
    <t>EB01-2835</t>
  </si>
  <si>
    <t>EB01-3007</t>
  </si>
  <si>
    <t>RII 1977</t>
  </si>
  <si>
    <t>EB01-3149</t>
  </si>
  <si>
    <t>RII 1999</t>
  </si>
  <si>
    <t>EB01-3171</t>
  </si>
  <si>
    <t>E01-3315</t>
  </si>
  <si>
    <t>RII 2061</t>
  </si>
  <si>
    <t>EB01-3423</t>
  </si>
  <si>
    <t>CARRASCO DEMETRIA</t>
  </si>
  <si>
    <t>RII 2140</t>
  </si>
  <si>
    <t>EB01-3519</t>
  </si>
  <si>
    <t>RII 2194</t>
  </si>
  <si>
    <t>EB01-3479</t>
  </si>
  <si>
    <t>EB01-3708</t>
  </si>
  <si>
    <t>RII 2265</t>
  </si>
  <si>
    <t>EB01-3908</t>
  </si>
  <si>
    <t>EB01-3950</t>
  </si>
  <si>
    <t>RII 2318</t>
  </si>
  <si>
    <t>EB01-4000</t>
  </si>
  <si>
    <t>RII 2399</t>
  </si>
  <si>
    <t>EB01-4187</t>
  </si>
  <si>
    <t>RII 2502</t>
  </si>
  <si>
    <t>EB01-4375</t>
  </si>
  <si>
    <t>EB01-4494</t>
  </si>
  <si>
    <t>RII 2606</t>
  </si>
  <si>
    <t>EB01-4698</t>
  </si>
  <si>
    <t>EB01-4815</t>
  </si>
  <si>
    <t>RII 2681</t>
  </si>
  <si>
    <t>EB01-5018</t>
  </si>
  <si>
    <t>RII 2751</t>
  </si>
  <si>
    <t>EB01-5303</t>
  </si>
  <si>
    <t>EB01-5034</t>
  </si>
  <si>
    <t>RII 2825</t>
  </si>
  <si>
    <t>EB01-5513</t>
  </si>
  <si>
    <t>NO CORRESPONDE - TEREZA VILLNUEVA</t>
  </si>
  <si>
    <t>EB01-5730</t>
  </si>
  <si>
    <t>RII 2898</t>
  </si>
  <si>
    <t>RII 2951</t>
  </si>
  <si>
    <t>EB01-5872</t>
  </si>
  <si>
    <t>RII 3040</t>
  </si>
  <si>
    <t>RII 3026</t>
  </si>
  <si>
    <t>EB01-6125 </t>
  </si>
  <si>
    <t>RII 3054</t>
  </si>
  <si>
    <t>EB01-6207</t>
  </si>
  <si>
    <t>EB01-6213</t>
  </si>
  <si>
    <t>RII 3141</t>
  </si>
  <si>
    <t>EB01-6486</t>
  </si>
  <si>
    <t>RII 3179</t>
  </si>
  <si>
    <t>EB01-6640</t>
  </si>
  <si>
    <t>RII 3237</t>
  </si>
  <si>
    <t>EB01-6807</t>
  </si>
  <si>
    <t>RII 3301</t>
  </si>
  <si>
    <t>RII 3332</t>
  </si>
  <si>
    <t>EB01-7023</t>
  </si>
  <si>
    <t>EB01-7161</t>
  </si>
  <si>
    <t>CERDAN  MUÑOZ MARIA</t>
  </si>
  <si>
    <t>B001-0000343</t>
  </si>
  <si>
    <t>B001-0000031</t>
  </si>
  <si>
    <t>B001-0000174</t>
  </si>
  <si>
    <t>B001-0000301</t>
  </si>
  <si>
    <t>B001-0000522</t>
  </si>
  <si>
    <t>B001-0000523</t>
  </si>
  <si>
    <t>B001-0000379</t>
  </si>
  <si>
    <t>B001-0000470</t>
  </si>
  <si>
    <t>B001-0001248</t>
  </si>
  <si>
    <t>B001-0000559</t>
  </si>
  <si>
    <t>B001-0000657</t>
  </si>
  <si>
    <t>B001-0001411</t>
  </si>
  <si>
    <t>B001-0000739</t>
  </si>
  <si>
    <t>B001-0000859</t>
  </si>
  <si>
    <t>B001-0000973</t>
  </si>
  <si>
    <t>B001-0001091</t>
  </si>
  <si>
    <t>B001-0001393</t>
  </si>
  <si>
    <t>B001-0001189</t>
  </si>
  <si>
    <t>B001-0001267</t>
  </si>
  <si>
    <t>RII 000128</t>
  </si>
  <si>
    <t>B001-0001315</t>
  </si>
  <si>
    <t>B001-0001342</t>
  </si>
  <si>
    <t>B001-0001723</t>
  </si>
  <si>
    <t>B001-0001810</t>
  </si>
  <si>
    <t>RII 000234</t>
  </si>
  <si>
    <t>B001-0001467</t>
  </si>
  <si>
    <t>B001-0001569</t>
  </si>
  <si>
    <t>B001-0001515</t>
  </si>
  <si>
    <t>B001-0001624</t>
  </si>
  <si>
    <t>RII 000397</t>
  </si>
  <si>
    <t>RII 000501</t>
  </si>
  <si>
    <t>B001-0001683</t>
  </si>
  <si>
    <t>RII 000865</t>
  </si>
  <si>
    <t>B001-0001769</t>
  </si>
  <si>
    <t>B001-0001851</t>
  </si>
  <si>
    <t>B001-0001917</t>
  </si>
  <si>
    <t>EB01-291</t>
  </si>
  <si>
    <t>B001-0001983</t>
  </si>
  <si>
    <t>B001-0002035</t>
  </si>
  <si>
    <t>B001-0002101</t>
  </si>
  <si>
    <t>RII 000866</t>
  </si>
  <si>
    <t>B001-0002171</t>
  </si>
  <si>
    <t>B001-0002232</t>
  </si>
  <si>
    <t>B001-0002301</t>
  </si>
  <si>
    <t>RII 001005</t>
  </si>
  <si>
    <t>EB01-46</t>
  </si>
  <si>
    <t>EB01-113</t>
  </si>
  <si>
    <t>EB01-697</t>
  </si>
  <si>
    <t>EB01-179</t>
  </si>
  <si>
    <t>RII 001106</t>
  </si>
  <si>
    <t>EB01-325</t>
  </si>
  <si>
    <t>EB01-423</t>
  </si>
  <si>
    <t>EB01-524</t>
  </si>
  <si>
    <t>RII 1092</t>
  </si>
  <si>
    <t>RII 1164</t>
  </si>
  <si>
    <t>EB01-1363</t>
  </si>
  <si>
    <t>EB01-632</t>
  </si>
  <si>
    <t>EB01-858</t>
  </si>
  <si>
    <t>EB01-753</t>
  </si>
  <si>
    <t>RII 1220</t>
  </si>
  <si>
    <t>EB01-954</t>
  </si>
  <si>
    <t>EB01-1161</t>
  </si>
  <si>
    <t>EB01-1072</t>
  </si>
  <si>
    <t>RII 001105</t>
  </si>
  <si>
    <t>EB01-1191</t>
  </si>
  <si>
    <t>EB01-1296</t>
  </si>
  <si>
    <t>RII 1356</t>
  </si>
  <si>
    <t>EB01-1399</t>
  </si>
  <si>
    <t>RII 1445</t>
  </si>
  <si>
    <t>EB01-1511</t>
  </si>
  <si>
    <t>EB01-2738</t>
  </si>
  <si>
    <t>EB01-1611</t>
  </si>
  <si>
    <t>EB01-1721</t>
  </si>
  <si>
    <t>RII 1679</t>
  </si>
  <si>
    <t>EB01-1850</t>
  </si>
  <si>
    <t>EB01-1948</t>
  </si>
  <si>
    <t>EB01-2070</t>
  </si>
  <si>
    <t>EB01-2172</t>
  </si>
  <si>
    <t>EB01-2199</t>
  </si>
  <si>
    <t>EB01-2266</t>
  </si>
  <si>
    <t>RII 1820</t>
  </si>
  <si>
    <t>EB01-2327</t>
  </si>
  <si>
    <t>EB012448</t>
  </si>
  <si>
    <t>EB01-2583</t>
  </si>
  <si>
    <t>EB01-2698</t>
  </si>
  <si>
    <t>RII 1906</t>
  </si>
  <si>
    <t>EB01-2837</t>
  </si>
  <si>
    <t>RII 1985</t>
  </si>
  <si>
    <t>EB01-3105</t>
  </si>
  <si>
    <t>RII 2015</t>
  </si>
  <si>
    <t>EB01-3184</t>
  </si>
  <si>
    <t>EB01-3249</t>
  </si>
  <si>
    <t>EB01-3260</t>
  </si>
  <si>
    <t>RII 2057</t>
  </si>
  <si>
    <t>EB01-3368</t>
  </si>
  <si>
    <t>RII 2291</t>
  </si>
  <si>
    <t>EB01-3478</t>
  </si>
  <si>
    <t>EB01-3952</t>
  </si>
  <si>
    <t>EB01-3604</t>
  </si>
  <si>
    <t>EB01-3746</t>
  </si>
  <si>
    <t>RII 2394</t>
  </si>
  <si>
    <t>EB01-3873</t>
  </si>
  <si>
    <t>EB01-4019</t>
  </si>
  <si>
    <t>EB01-4149</t>
  </si>
  <si>
    <t>RII 2578</t>
  </si>
  <si>
    <t>EB01-4301</t>
  </si>
  <si>
    <t>EB01-4456</t>
  </si>
  <si>
    <t>EB01-4607</t>
  </si>
  <si>
    <t>EB01-4752</t>
  </si>
  <si>
    <t>RII 2651</t>
  </si>
  <si>
    <t>EB01-5501</t>
  </si>
  <si>
    <t>EB01-4927</t>
  </si>
  <si>
    <t>RII 2816</t>
  </si>
  <si>
    <t>EB01-5107</t>
  </si>
  <si>
    <t>EB01-5266</t>
  </si>
  <si>
    <t>EB01-5420</t>
  </si>
  <si>
    <t>EB01-5548</t>
  </si>
  <si>
    <t>RII 2963</t>
  </si>
  <si>
    <t>EB01-5681</t>
  </si>
  <si>
    <t>EB01-5801</t>
  </si>
  <si>
    <t>EB01-5903</t>
  </si>
  <si>
    <t>EB01-5926</t>
  </si>
  <si>
    <t>RII 3151</t>
  </si>
  <si>
    <t>EB01-6055 </t>
  </si>
  <si>
    <t>EB01-6232</t>
  </si>
  <si>
    <t>EB01-6382</t>
  </si>
  <si>
    <t>EB01-6574</t>
  </si>
  <si>
    <t>RII 3278</t>
  </si>
  <si>
    <t>EB01-6762</t>
  </si>
  <si>
    <t>EB01-6946</t>
  </si>
  <si>
    <t>EB01-6961</t>
  </si>
  <si>
    <t>RII 3337</t>
  </si>
  <si>
    <t>EB01-7088</t>
  </si>
  <si>
    <t>EB01-7288</t>
  </si>
  <si>
    <t xml:space="preserve">OBDULIA CERRON GALVAN </t>
  </si>
  <si>
    <t>EB01-248</t>
  </si>
  <si>
    <t>EB01-360</t>
  </si>
  <si>
    <t>EB01-387</t>
  </si>
  <si>
    <t>EB01-467</t>
  </si>
  <si>
    <t>EB01-561</t>
  </si>
  <si>
    <t>EB01-610</t>
  </si>
  <si>
    <t>POR ARREGLO DE BAÑO</t>
  </si>
  <si>
    <t>EB01-1341</t>
  </si>
  <si>
    <t>EB01-1445</t>
  </si>
  <si>
    <t>EB01-1553</t>
  </si>
  <si>
    <t>EB01-1649</t>
  </si>
  <si>
    <t xml:space="preserve">ALQUILER MARTES Y JUEVES POR UN MES </t>
  </si>
  <si>
    <t>EB01-1688</t>
  </si>
  <si>
    <t>EB01-1668</t>
  </si>
  <si>
    <t>EB01-1853</t>
  </si>
  <si>
    <t>EB01-1980</t>
  </si>
  <si>
    <t>EB01-1993</t>
  </si>
  <si>
    <t>EB01-2121</t>
  </si>
  <si>
    <t>EB01-2246</t>
  </si>
  <si>
    <t>EB01-2370</t>
  </si>
  <si>
    <t>EB01-2427</t>
  </si>
  <si>
    <t>EB01-2525</t>
  </si>
  <si>
    <t>EB01-2670</t>
  </si>
  <si>
    <t>EB01-2874</t>
  </si>
  <si>
    <t>EB01-3011</t>
  </si>
  <si>
    <t>EB01-3165</t>
  </si>
  <si>
    <t>GARCIA CLEMENCIA 08-01-25</t>
  </si>
  <si>
    <t>EB01-3292</t>
  </si>
  <si>
    <t>EB01-3413</t>
  </si>
  <si>
    <t>REBAZA CASILDA 09-03</t>
  </si>
  <si>
    <t>EB01-3529</t>
  </si>
  <si>
    <t>EB01-3797</t>
  </si>
  <si>
    <t>EB01-4073</t>
  </si>
  <si>
    <t>31-09-2024</t>
  </si>
  <si>
    <t>5-Set</t>
  </si>
  <si>
    <t>EB01-4199</t>
  </si>
  <si>
    <t>EB01-4363</t>
  </si>
  <si>
    <t>EB01-4507</t>
  </si>
  <si>
    <t>EB01-4725</t>
  </si>
  <si>
    <t>EB01-4659</t>
  </si>
  <si>
    <t>EB01-4991</t>
  </si>
  <si>
    <t>EB01-5009</t>
  </si>
  <si>
    <t>EB01-5329</t>
  </si>
  <si>
    <t>EB01-5472</t>
  </si>
  <si>
    <t xml:space="preserve">LAURENN BAZAN </t>
  </si>
  <si>
    <t>EB01-5599</t>
  </si>
  <si>
    <t>EB01-5734</t>
  </si>
  <si>
    <t>EB01-5842</t>
  </si>
  <si>
    <t>EB01-5989</t>
  </si>
  <si>
    <t>EB01-6109 </t>
  </si>
  <si>
    <r>
      <rPr>
        <b/>
        <sz val="12"/>
        <color rgb="FF000000"/>
        <rFont val="Calibri"/>
        <scheme val="minor"/>
      </rPr>
      <t>20097655</t>
    </r>
    <r>
      <rPr>
        <sz val="12"/>
        <color rgb="FF000000"/>
        <rFont val="Calibri"/>
        <scheme val="minor"/>
      </rPr>
      <t> </t>
    </r>
  </si>
  <si>
    <t>EB01-6288</t>
  </si>
  <si>
    <t>CERRON OBDULIA</t>
  </si>
  <si>
    <t>EB01-6444</t>
  </si>
  <si>
    <t>EB01-6619</t>
  </si>
  <si>
    <t>31/02/2026</t>
  </si>
  <si>
    <t>EB01-6819</t>
  </si>
  <si>
    <t>EB01-7019</t>
  </si>
  <si>
    <t>EB01-7131</t>
  </si>
  <si>
    <t>CERVANTES GARCIA CARLOS ARTURO</t>
  </si>
  <si>
    <t>B001-0002200</t>
  </si>
  <si>
    <t>B001-0002211</t>
  </si>
  <si>
    <t>RII 000701</t>
  </si>
  <si>
    <t>B001-0002256</t>
  </si>
  <si>
    <t>EB01-37</t>
  </si>
  <si>
    <t>EB01-152</t>
  </si>
  <si>
    <t>RII 000827</t>
  </si>
  <si>
    <t>EB01-259</t>
  </si>
  <si>
    <t>RII 828</t>
  </si>
  <si>
    <t>EB01-369</t>
  </si>
  <si>
    <t>RII 000992</t>
  </si>
  <si>
    <t>EB01-663</t>
  </si>
  <si>
    <t>RII 1053</t>
  </si>
  <si>
    <t>EB01-687</t>
  </si>
  <si>
    <t>EB01-913</t>
  </si>
  <si>
    <t>RII 1127</t>
  </si>
  <si>
    <t>EB01-1039</t>
  </si>
  <si>
    <t>RII 1167</t>
  </si>
  <si>
    <t>EB01-1149</t>
  </si>
  <si>
    <t>RII 1198</t>
  </si>
  <si>
    <t>EB01-1233</t>
  </si>
  <si>
    <t>RII 1237</t>
  </si>
  <si>
    <t>EB01-1328</t>
  </si>
  <si>
    <t>RII 1275</t>
  </si>
  <si>
    <t>EB01-1458</t>
  </si>
  <si>
    <t>RII 1314</t>
  </si>
  <si>
    <t>EB01-1571</t>
  </si>
  <si>
    <t>RII 1340</t>
  </si>
  <si>
    <t>EB01-1705</t>
  </si>
  <si>
    <t>RII 1403</t>
  </si>
  <si>
    <t>EB01-1796</t>
  </si>
  <si>
    <t>RII 1425</t>
  </si>
  <si>
    <t>EB01-1875</t>
  </si>
  <si>
    <t>RII 1454</t>
  </si>
  <si>
    <t>EB01-2045</t>
  </si>
  <si>
    <t>RII 1512</t>
  </si>
  <si>
    <t>EB01-2134</t>
  </si>
  <si>
    <t>RII 1614</t>
  </si>
  <si>
    <t>EB01-2249</t>
  </si>
  <si>
    <t>RII 1667</t>
  </si>
  <si>
    <t>EB01-2385</t>
  </si>
  <si>
    <t>RII 1712</t>
  </si>
  <si>
    <t>EB01-2515</t>
  </si>
  <si>
    <t>RII 1784</t>
  </si>
  <si>
    <t>EB01-2633</t>
  </si>
  <si>
    <t>RII 1811</t>
  </si>
  <si>
    <t>EB01-2731</t>
  </si>
  <si>
    <t>RII 1873</t>
  </si>
  <si>
    <t>EB01-2890</t>
  </si>
  <si>
    <t>RII 1938</t>
  </si>
  <si>
    <t>EB01-3049</t>
  </si>
  <si>
    <t>RII 1976</t>
  </si>
  <si>
    <t>EB01-3146</t>
  </si>
  <si>
    <t>RII 2092</t>
  </si>
  <si>
    <t>EB01-3192</t>
  </si>
  <si>
    <t>EB01-3352</t>
  </si>
  <si>
    <t>EB01-3425</t>
  </si>
  <si>
    <t>RII 2099</t>
  </si>
  <si>
    <t>RII 2142</t>
  </si>
  <si>
    <t>EB01-3575</t>
  </si>
  <si>
    <t>EB01-3710</t>
  </si>
  <si>
    <t>RII 2229</t>
  </si>
  <si>
    <t>EB01-3827</t>
  </si>
  <si>
    <t>RII 2344</t>
  </si>
  <si>
    <t>EB01-3923</t>
  </si>
  <si>
    <t>RII 2417</t>
  </si>
  <si>
    <t>EB01-4071</t>
  </si>
  <si>
    <t>EB01-4252</t>
  </si>
  <si>
    <t>RII 2463</t>
  </si>
  <si>
    <t>EB01-4381</t>
  </si>
  <si>
    <t>RII 2519</t>
  </si>
  <si>
    <t>EB01-4539</t>
  </si>
  <si>
    <t>RII 2584</t>
  </si>
  <si>
    <t>EB01-4715</t>
  </si>
  <si>
    <t>RII 2679</t>
  </si>
  <si>
    <t>CERVANTES CARLOS</t>
  </si>
  <si>
    <t>EB01-4851</t>
  </si>
  <si>
    <t>RII 2691</t>
  </si>
  <si>
    <t>EB01-5050</t>
  </si>
  <si>
    <t>EB01-5217</t>
  </si>
  <si>
    <t>RII 2775</t>
  </si>
  <si>
    <t>EB01-5380</t>
  </si>
  <si>
    <t>RII 2833</t>
  </si>
  <si>
    <t>EB01-5491</t>
  </si>
  <si>
    <t>RII 2868</t>
  </si>
  <si>
    <t>EB01-5633</t>
  </si>
  <si>
    <t>EB01-5760</t>
  </si>
  <si>
    <t>RII 2987</t>
  </si>
  <si>
    <t>EB01-5968</t>
  </si>
  <si>
    <t>EB01-6007</t>
  </si>
  <si>
    <t>RII 3013</t>
  </si>
  <si>
    <t>RII 3144</t>
  </si>
  <si>
    <t>EB01-6113 </t>
  </si>
  <si>
    <t>RII 3086</t>
  </si>
  <si>
    <t>EB01-6306</t>
  </si>
  <si>
    <r>
      <t>41762238</t>
    </r>
    <r>
      <rPr>
        <sz val="13.5"/>
        <color rgb="FF000000"/>
        <rFont val="Myriad"/>
        <charset val="1"/>
      </rPr>
      <t> </t>
    </r>
  </si>
  <si>
    <t>EB01-6495</t>
  </si>
  <si>
    <t>RII 3173</t>
  </si>
  <si>
    <t>EB01-6625</t>
  </si>
  <si>
    <t>RII 3232</t>
  </si>
  <si>
    <t>EB01-6798</t>
  </si>
  <si>
    <t>RII 3294</t>
  </si>
  <si>
    <t>RII 3339</t>
  </si>
  <si>
    <t>EB01-6997</t>
  </si>
  <si>
    <t xml:space="preserve">EB01-7171 </t>
  </si>
  <si>
    <t>CHAMBI APAZA SIMONA</t>
  </si>
  <si>
    <t>TRASPASO AL PUESTO 60-E NOVIEMBRE 2022</t>
  </si>
  <si>
    <t>B001-0000213</t>
  </si>
  <si>
    <t>B001-0000232</t>
  </si>
  <si>
    <t>B001-0000161</t>
  </si>
  <si>
    <t>B001-0000287</t>
  </si>
  <si>
    <t>B001-0000422</t>
  </si>
  <si>
    <t>B001-0000455</t>
  </si>
  <si>
    <t>B001-0000548</t>
  </si>
  <si>
    <t>B001-0000635</t>
  </si>
  <si>
    <t>B001-0000726</t>
  </si>
  <si>
    <t>B001-0000848</t>
  </si>
  <si>
    <t>B001-0000955</t>
  </si>
  <si>
    <t>B001-0001070</t>
  </si>
  <si>
    <t>B001-0001176</t>
  </si>
  <si>
    <t>RII 000388</t>
  </si>
  <si>
    <t>B001-0001904</t>
  </si>
  <si>
    <t>B001-0001968</t>
  </si>
  <si>
    <t>B001-0002066</t>
  </si>
  <si>
    <t>RII 000455</t>
  </si>
  <si>
    <t>B001-0001662</t>
  </si>
  <si>
    <t>RII 000350</t>
  </si>
  <si>
    <t>B001-0001748</t>
  </si>
  <si>
    <t>B001-0001758</t>
  </si>
  <si>
    <t>B001-0001830</t>
  </si>
  <si>
    <t>B001-0001950</t>
  </si>
  <si>
    <t>RII 000456</t>
  </si>
  <si>
    <t>B001-0001967</t>
  </si>
  <si>
    <t>B001-0002067</t>
  </si>
  <si>
    <t>RII 000598</t>
  </si>
  <si>
    <t>B001-0002139</t>
  </si>
  <si>
    <t>B001-0002199</t>
  </si>
  <si>
    <t>RII 000637</t>
  </si>
  <si>
    <t>B001-0002223</t>
  </si>
  <si>
    <t>RII 000663</t>
  </si>
  <si>
    <t>B001-0002286</t>
  </si>
  <si>
    <t>RII 000710</t>
  </si>
  <si>
    <t>BV EB01-82</t>
  </si>
  <si>
    <t>RII 001016</t>
  </si>
  <si>
    <t>EB01-151</t>
  </si>
  <si>
    <t>RII 000818</t>
  </si>
  <si>
    <t>EB01-254</t>
  </si>
  <si>
    <t>EB01-367</t>
  </si>
  <si>
    <t>EB01-503</t>
  </si>
  <si>
    <t>RII 000985</t>
  </si>
  <si>
    <t>EB01-691</t>
  </si>
  <si>
    <t>EB01-720</t>
  </si>
  <si>
    <t>RII 1117</t>
  </si>
  <si>
    <t>EB01-815</t>
  </si>
  <si>
    <t>EB01-914</t>
  </si>
  <si>
    <t>RII 1144</t>
  </si>
  <si>
    <t>EB01-1109</t>
  </si>
  <si>
    <t>EB01-1228</t>
  </si>
  <si>
    <t>RII 1194</t>
  </si>
  <si>
    <t>EB01-1353</t>
  </si>
  <si>
    <t>RII 1250</t>
  </si>
  <si>
    <t>EB01-1403</t>
  </si>
  <si>
    <t>RII 1365</t>
  </si>
  <si>
    <t>EB01-1248</t>
  </si>
  <si>
    <t>EB01-1404</t>
  </si>
  <si>
    <t>EB01-1762</t>
  </si>
  <si>
    <t>EB01-1916</t>
  </si>
  <si>
    <t>RII 1559</t>
  </si>
  <si>
    <t>EB01-1979</t>
  </si>
  <si>
    <t>EB01-2106</t>
  </si>
  <si>
    <t>EB01-2243</t>
  </si>
  <si>
    <t>EB01-2283</t>
  </si>
  <si>
    <t>EB01-2412</t>
  </si>
  <si>
    <t>RII 1787</t>
  </si>
  <si>
    <t>EB01-2511</t>
  </si>
  <si>
    <t>EB01-2662</t>
  </si>
  <si>
    <t>EB01-2680</t>
  </si>
  <si>
    <t>EB01-2740</t>
  </si>
  <si>
    <t>RII 1868</t>
  </si>
  <si>
    <t>EB01-2924</t>
  </si>
  <si>
    <t>RII 1981</t>
  </si>
  <si>
    <t>EB01-3154</t>
  </si>
  <si>
    <t>RII 1995</t>
  </si>
  <si>
    <t>EB01-3212</t>
  </si>
  <si>
    <t>RII 2167</t>
  </si>
  <si>
    <t>EB01-3647</t>
  </si>
  <si>
    <t>RII 2222</t>
  </si>
  <si>
    <t>EB01-3729</t>
  </si>
  <si>
    <t>EB01-3791</t>
  </si>
  <si>
    <t>EB01-3835</t>
  </si>
  <si>
    <t>RII 2292</t>
  </si>
  <si>
    <t>RII 3953</t>
  </si>
  <si>
    <t>RII 2307</t>
  </si>
  <si>
    <t>EB01-3993</t>
  </si>
  <si>
    <t>RII 2366</t>
  </si>
  <si>
    <t>EB01-4131</t>
  </si>
  <si>
    <t>EB01-4188</t>
  </si>
  <si>
    <t>RII 2418</t>
  </si>
  <si>
    <t>EB01-4253</t>
  </si>
  <si>
    <t>RII 2468</t>
  </si>
  <si>
    <t>EB01-4389</t>
  </si>
  <si>
    <t>EB01-4437</t>
  </si>
  <si>
    <t>EB01-4590</t>
  </si>
  <si>
    <t>RII 2575</t>
  </si>
  <si>
    <t>CHAMBI SIMONA</t>
  </si>
  <si>
    <t>EB01-4705</t>
  </si>
  <si>
    <t>EB01-4832</t>
  </si>
  <si>
    <t>RII 2671</t>
  </si>
  <si>
    <t>EB01-4986</t>
  </si>
  <si>
    <t>EB01-5022</t>
  </si>
  <si>
    <t>RII 2723</t>
  </si>
  <si>
    <t xml:space="preserve">PARA DESCONTAR </t>
  </si>
  <si>
    <t>EB01-5078</t>
  </si>
  <si>
    <t>EB01-5079</t>
  </si>
  <si>
    <t>EB01-5195</t>
  </si>
  <si>
    <t>RII 2760</t>
  </si>
  <si>
    <t>APLICA GARANTIA</t>
  </si>
  <si>
    <t>RII 2843</t>
  </si>
  <si>
    <t>RII 2895</t>
  </si>
  <si>
    <t>EB01-5776</t>
  </si>
  <si>
    <t>RII 2910</t>
  </si>
  <si>
    <t>EB01-5777</t>
  </si>
  <si>
    <t>RII 3074</t>
  </si>
  <si>
    <t>EB01-5886</t>
  </si>
  <si>
    <t>RII 3011</t>
  </si>
  <si>
    <t>RII 3188</t>
  </si>
  <si>
    <t>EB01-6107</t>
  </si>
  <si>
    <t>EB01-6304</t>
  </si>
  <si>
    <t>RI 3127</t>
  </si>
  <si>
    <t>RII 3127</t>
  </si>
  <si>
    <t>EB01-6422</t>
  </si>
  <si>
    <t>EB01-6493</t>
  </si>
  <si>
    <t>EB01-6664</t>
  </si>
  <si>
    <t>RII 23247</t>
  </si>
  <si>
    <t>RII 3247</t>
  </si>
  <si>
    <t>EB01-6835</t>
  </si>
  <si>
    <t>RII 3351</t>
  </si>
  <si>
    <t>EB01-7095</t>
  </si>
  <si>
    <t xml:space="preserve">EB01-7270 </t>
  </si>
  <si>
    <t>RII 3378</t>
  </si>
  <si>
    <t>CHOQUEHUANCA HUAMAN DERSE</t>
  </si>
  <si>
    <t>B001-002012</t>
  </si>
  <si>
    <t>B001-002016</t>
  </si>
  <si>
    <t>RII 000566</t>
  </si>
  <si>
    <t>B001-0002080</t>
  </si>
  <si>
    <t>RII 00614</t>
  </si>
  <si>
    <t>B001-0002150</t>
  </si>
  <si>
    <t>RII 000685</t>
  </si>
  <si>
    <t>B001-0002212</t>
  </si>
  <si>
    <t>B001-0002272</t>
  </si>
  <si>
    <t>RII 000713</t>
  </si>
  <si>
    <t>BV EB01-28</t>
  </si>
  <si>
    <t>RII 000836</t>
  </si>
  <si>
    <t>BV EB01-86</t>
  </si>
  <si>
    <t>RII 1042</t>
  </si>
  <si>
    <t>EB01-268</t>
  </si>
  <si>
    <t>EB01-486</t>
  </si>
  <si>
    <t>RII 1113</t>
  </si>
  <si>
    <t>EB01-602</t>
  </si>
  <si>
    <t>RII 1289</t>
  </si>
  <si>
    <t>EB01-804</t>
  </si>
  <si>
    <t>EB01-1007</t>
  </si>
  <si>
    <t>EB01-1262</t>
  </si>
  <si>
    <t>RII 1290</t>
  </si>
  <si>
    <t>RII 1405</t>
  </si>
  <si>
    <t>RII 1455</t>
  </si>
  <si>
    <t>EB01-1998</t>
  </si>
  <si>
    <t>EB01-1494</t>
  </si>
  <si>
    <t>EB01-1675</t>
  </si>
  <si>
    <t>RII 1470</t>
  </si>
  <si>
    <t>EB01-1805</t>
  </si>
  <si>
    <t>CHOQUEHUANCA DERSE</t>
  </si>
  <si>
    <t>EB01-1996</t>
  </si>
  <si>
    <t>EB01-1999</t>
  </si>
  <si>
    <t>RII 1566</t>
  </si>
  <si>
    <t>EB01-2149</t>
  </si>
  <si>
    <t>RII 1617</t>
  </si>
  <si>
    <t>EB01-2261</t>
  </si>
  <si>
    <t>RII 1662</t>
  </si>
  <si>
    <t>EB01-2381</t>
  </si>
  <si>
    <t>RII 1715</t>
  </si>
  <si>
    <t>EB01-2526</t>
  </si>
  <si>
    <t>RII 1782</t>
  </si>
  <si>
    <t>EB01-2657</t>
  </si>
  <si>
    <t>RII 1836</t>
  </si>
  <si>
    <t>EB01-2787</t>
  </si>
  <si>
    <t>RII 1897</t>
  </si>
  <si>
    <t>RII 1898</t>
  </si>
  <si>
    <t>EB01-2932</t>
  </si>
  <si>
    <t>EB01-3078</t>
  </si>
  <si>
    <t>RII 1950</t>
  </si>
  <si>
    <t>EB01-3207</t>
  </si>
  <si>
    <t>RII 1994</t>
  </si>
  <si>
    <t>RII 2068</t>
  </si>
  <si>
    <t>EB01-3343</t>
  </si>
  <si>
    <t>EB01-3429</t>
  </si>
  <si>
    <t>MALLMA CONDORI LIZBETH 13-03</t>
  </si>
  <si>
    <t>RII 2183</t>
  </si>
  <si>
    <t>EB01-3678</t>
  </si>
  <si>
    <t>EB01-3794</t>
  </si>
  <si>
    <t>RII 2283</t>
  </si>
  <si>
    <t>EB01-3940</t>
  </si>
  <si>
    <t>EB01-4010</t>
  </si>
  <si>
    <t>RII 2409</t>
  </si>
  <si>
    <t>EB01-4233</t>
  </si>
  <si>
    <t>RII 2415</t>
  </si>
  <si>
    <t>RII 2416</t>
  </si>
  <si>
    <t>EB01-4250</t>
  </si>
  <si>
    <t>RII 2483</t>
  </si>
  <si>
    <t>RII 4430</t>
  </si>
  <si>
    <t>RII 2573</t>
  </si>
  <si>
    <t>EB01-4713</t>
  </si>
  <si>
    <t>RII 2622</t>
  </si>
  <si>
    <t>EB01-4865</t>
  </si>
  <si>
    <t>RII 2666</t>
  </si>
  <si>
    <t>EB01-4979</t>
  </si>
  <si>
    <t>EB01-5037</t>
  </si>
  <si>
    <t>RII 2774</t>
  </si>
  <si>
    <t>RECIBO DUPLICADO</t>
  </si>
  <si>
    <t>EB01-5218</t>
  </si>
  <si>
    <t>EB01-5376</t>
  </si>
  <si>
    <t>RII 2864</t>
  </si>
  <si>
    <t>EB01-5625</t>
  </si>
  <si>
    <t>EB01-5744</t>
  </si>
  <si>
    <t>RII 2944</t>
  </si>
  <si>
    <t>EB01-5862</t>
  </si>
  <si>
    <t>RII 3032</t>
  </si>
  <si>
    <t>EB01-6018</t>
  </si>
  <si>
    <t>RII 3031</t>
  </si>
  <si>
    <t>EB01-6128 </t>
  </si>
  <si>
    <t>RII 3068</t>
  </si>
  <si>
    <t>EB01-6259</t>
  </si>
  <si>
    <t>RII 3111</t>
  </si>
  <si>
    <t>EB01 - 6368</t>
  </si>
  <si>
    <t xml:space="preserve">RII 3168 </t>
  </si>
  <si>
    <t>EB01-6614</t>
  </si>
  <si>
    <t>RII 3227</t>
  </si>
  <si>
    <t>EB01-6784</t>
  </si>
  <si>
    <t>RII 3286</t>
  </si>
  <si>
    <t>EB01-6982 </t>
  </si>
  <si>
    <t>RII 3314</t>
  </si>
  <si>
    <t>EB01-7104</t>
  </si>
  <si>
    <t>RII 3363</t>
  </si>
  <si>
    <t>SIRLEY KARINA COLINA CORREA</t>
  </si>
  <si>
    <t>0/3901433</t>
  </si>
  <si>
    <t>EB01-3400</t>
  </si>
  <si>
    <t>EB01-3402</t>
  </si>
  <si>
    <t>EB01-3574</t>
  </si>
  <si>
    <t>RII 2437</t>
  </si>
  <si>
    <t>EB01-3829</t>
  </si>
  <si>
    <t>RII 2352</t>
  </si>
  <si>
    <t>EB01-3911</t>
  </si>
  <si>
    <t>EB01-4101</t>
  </si>
  <si>
    <t>EB01-4273</t>
  </si>
  <si>
    <t>EB01-4524</t>
  </si>
  <si>
    <t>RII 2586</t>
  </si>
  <si>
    <t>EB01-4535</t>
  </si>
  <si>
    <t>EB01-4727</t>
  </si>
  <si>
    <t>COLINA SIRLEY</t>
  </si>
  <si>
    <t>EB01-4920</t>
  </si>
  <si>
    <t>RII 2822</t>
  </si>
  <si>
    <t>EB01-5227</t>
  </si>
  <si>
    <t>EB01-5394</t>
  </si>
  <si>
    <t>EB01-5498</t>
  </si>
  <si>
    <t>RII 2823</t>
  </si>
  <si>
    <t>EB01-5659</t>
  </si>
  <si>
    <t>RII 2920</t>
  </si>
  <si>
    <t>EB01-5791</t>
  </si>
  <si>
    <t>EB01-6006</t>
  </si>
  <si>
    <t>RII 3034</t>
  </si>
  <si>
    <t>EB01-6027</t>
  </si>
  <si>
    <t>EB01-6028</t>
  </si>
  <si>
    <t>EB01-6140</t>
  </si>
  <si>
    <t>RII 3137</t>
  </si>
  <si>
    <t>EB01-6141</t>
  </si>
  <si>
    <t>EB01-6148</t>
  </si>
  <si>
    <t>EB01-6149</t>
  </si>
  <si>
    <t>RII 3083</t>
  </si>
  <si>
    <t>EB01-6279</t>
  </si>
  <si>
    <t>EB01-6280</t>
  </si>
  <si>
    <t>EB01-6302</t>
  </si>
  <si>
    <t>EB01-6462</t>
  </si>
  <si>
    <t>RII 3191</t>
  </si>
  <si>
    <t>EB01-6671</t>
  </si>
  <si>
    <t>EB01-6672</t>
  </si>
  <si>
    <t>RII 3220</t>
  </si>
  <si>
    <t>EB01-6857</t>
  </si>
  <si>
    <t>RII 3341</t>
  </si>
  <si>
    <t xml:space="preserve">EB01-7068 </t>
  </si>
  <si>
    <t xml:space="preserve">EB01-7209 </t>
  </si>
  <si>
    <t>CONDORI MAMANI LIDIA</t>
  </si>
  <si>
    <t>B001-0002036</t>
  </si>
  <si>
    <t>B001-0002092</t>
  </si>
  <si>
    <t>RII 1173</t>
  </si>
  <si>
    <t>EB01-1234</t>
  </si>
  <si>
    <t>B001-0002102</t>
  </si>
  <si>
    <t>B001-0002157</t>
  </si>
  <si>
    <t>B001-0002214</t>
  </si>
  <si>
    <t>BV EB01-4</t>
  </si>
  <si>
    <t>BV EB01-87</t>
  </si>
  <si>
    <t>RII 1174</t>
  </si>
  <si>
    <t>EB01-1167</t>
  </si>
  <si>
    <t>EB01-713</t>
  </si>
  <si>
    <t>EB01-160</t>
  </si>
  <si>
    <t>EB01-156</t>
  </si>
  <si>
    <t>EB01-1166</t>
  </si>
  <si>
    <t>EB01-2245</t>
  </si>
  <si>
    <t>EB01-2268</t>
  </si>
  <si>
    <t>EB01-5043</t>
  </si>
  <si>
    <t>EB01-5152</t>
  </si>
  <si>
    <t>EB01-365</t>
  </si>
  <si>
    <t>EB01-405</t>
  </si>
  <si>
    <t>EB01-413</t>
  </si>
  <si>
    <t>RII 1399</t>
  </si>
  <si>
    <t>EB01-494</t>
  </si>
  <si>
    <t>EB01-507</t>
  </si>
  <si>
    <t>EB01-571</t>
  </si>
  <si>
    <t>RII 1170</t>
  </si>
  <si>
    <t>EB01-596</t>
  </si>
  <si>
    <t>EB01-685</t>
  </si>
  <si>
    <t>EB01-660</t>
  </si>
  <si>
    <t>EB01-686</t>
  </si>
  <si>
    <t>EB01-891</t>
  </si>
  <si>
    <t>EB01-915</t>
  </si>
  <si>
    <t>EB01-1008</t>
  </si>
  <si>
    <t>EB01-1041</t>
  </si>
  <si>
    <t>EB01-1115</t>
  </si>
  <si>
    <t>EB01-1131</t>
  </si>
  <si>
    <t>RII 1171</t>
  </si>
  <si>
    <t>EB01-1154</t>
  </si>
  <si>
    <t>EB01-1245</t>
  </si>
  <si>
    <t>EB01-1284</t>
  </si>
  <si>
    <t>RII 1225</t>
  </si>
  <si>
    <t>EB01-5153</t>
  </si>
  <si>
    <t>EB01-1324</t>
  </si>
  <si>
    <t>EB01-1355</t>
  </si>
  <si>
    <t>EB01-1377</t>
  </si>
  <si>
    <t>RII 1249</t>
  </si>
  <si>
    <t>EB01-1453</t>
  </si>
  <si>
    <t>EB01-1380</t>
  </si>
  <si>
    <t>EB01-1435</t>
  </si>
  <si>
    <t>EB01-1482</t>
  </si>
  <si>
    <t>RII 1304</t>
  </si>
  <si>
    <t>EB01-1556</t>
  </si>
  <si>
    <t>EB01-1567</t>
  </si>
  <si>
    <t>EB01-1755</t>
  </si>
  <si>
    <t>RII 1528</t>
  </si>
  <si>
    <t>EB01-1647</t>
  </si>
  <si>
    <t>EB01-1673</t>
  </si>
  <si>
    <t>EB01-1694</t>
  </si>
  <si>
    <t>RII 1542</t>
  </si>
  <si>
    <t>EB01-1802</t>
  </si>
  <si>
    <t>EB01-1877</t>
  </si>
  <si>
    <t>EB01-1885</t>
  </si>
  <si>
    <t>EB01-1912</t>
  </si>
  <si>
    <t>RII 1558</t>
  </si>
  <si>
    <t>RII 1563</t>
  </si>
  <si>
    <t>EB01-1989</t>
  </si>
  <si>
    <t>EB01-2031</t>
  </si>
  <si>
    <t>EB01-2048</t>
  </si>
  <si>
    <t>RII 1557</t>
  </si>
  <si>
    <t>EB01-2102</t>
  </si>
  <si>
    <t>RII 1556</t>
  </si>
  <si>
    <t>EB01-2103</t>
  </si>
  <si>
    <t>EB01-2138</t>
  </si>
  <si>
    <t>RII 1683</t>
  </si>
  <si>
    <t>EB01-2269</t>
  </si>
  <si>
    <t>EB01-2297</t>
  </si>
  <si>
    <t>EB01-2306</t>
  </si>
  <si>
    <t>EB01-2307</t>
  </si>
  <si>
    <t>EB01-2375</t>
  </si>
  <si>
    <t>EB01-2407</t>
  </si>
  <si>
    <t>RII 1705</t>
  </si>
  <si>
    <t>EB01-2507</t>
  </si>
  <si>
    <t>EB01-2671</t>
  </si>
  <si>
    <t>RII 1765</t>
  </si>
  <si>
    <t>EB01-2672</t>
  </si>
  <si>
    <t>RII 1795</t>
  </si>
  <si>
    <t>EB01-2681</t>
  </si>
  <si>
    <t>EB01-3024</t>
  </si>
  <si>
    <t>RII 1946</t>
  </si>
  <si>
    <t>EB01-2810</t>
  </si>
  <si>
    <t>EB01-2877</t>
  </si>
  <si>
    <t>RII 1869</t>
  </si>
  <si>
    <t>RII 1882</t>
  </si>
  <si>
    <t>EB01-3015</t>
  </si>
  <si>
    <t>EB01-3068</t>
  </si>
  <si>
    <t>EB01-3091</t>
  </si>
  <si>
    <t>EB01-3140</t>
  </si>
  <si>
    <t>EB01-3173</t>
  </si>
  <si>
    <t>EB01-3220</t>
  </si>
  <si>
    <t>EB01-3287</t>
  </si>
  <si>
    <t>RII 2050</t>
  </si>
  <si>
    <t>EB01-3323</t>
  </si>
  <si>
    <t>EB01-3353</t>
  </si>
  <si>
    <t>RII 2087</t>
  </si>
  <si>
    <t>EB01-3524</t>
  </si>
  <si>
    <t>EB01-3534</t>
  </si>
  <si>
    <t>EB01-3593</t>
  </si>
  <si>
    <t>RII 2165</t>
  </si>
  <si>
    <t>EB01-3645</t>
  </si>
  <si>
    <t>EB01-3670</t>
  </si>
  <si>
    <t>EB01-3706</t>
  </si>
  <si>
    <t>EB01-3714</t>
  </si>
  <si>
    <t>EB01-3782</t>
  </si>
  <si>
    <t>RII 2230</t>
  </si>
  <si>
    <t>EB01-3815</t>
  </si>
  <si>
    <t>EB01-3855</t>
  </si>
  <si>
    <t>EB01-3919</t>
  </si>
  <si>
    <t>EB01-3921</t>
  </si>
  <si>
    <t>EB01-3922</t>
  </si>
  <si>
    <t>EB01-3945</t>
  </si>
  <si>
    <t>EB01-3978</t>
  </si>
  <si>
    <t>EB01-3992</t>
  </si>
  <si>
    <t>RII 2276</t>
  </si>
  <si>
    <t>RII 2452</t>
  </si>
  <si>
    <t>EB01-4074</t>
  </si>
  <si>
    <t>RII 2345</t>
  </si>
  <si>
    <t>EB01-4135</t>
  </si>
  <si>
    <t>EB01-4215</t>
  </si>
  <si>
    <t>EB01-4257</t>
  </si>
  <si>
    <t>EB01-4339</t>
  </si>
  <si>
    <t>EB01-4431</t>
  </si>
  <si>
    <t>EB01-4506</t>
  </si>
  <si>
    <t>RII 2451</t>
  </si>
  <si>
    <t>EB01-4564</t>
  </si>
  <si>
    <t>EB01-4654</t>
  </si>
  <si>
    <t>EB01-4672</t>
  </si>
  <si>
    <t>RII 2503</t>
  </si>
  <si>
    <t>CONDORI LIDIA</t>
  </si>
  <si>
    <t>EB01-4702</t>
  </si>
  <si>
    <t>RII 2571</t>
  </si>
  <si>
    <t>EB01-4792</t>
  </si>
  <si>
    <t>EB01-4835</t>
  </si>
  <si>
    <t>RII 2603</t>
  </si>
  <si>
    <t>EB01-4853</t>
  </si>
  <si>
    <t>EB01-4877</t>
  </si>
  <si>
    <t>EB01-4913</t>
  </si>
  <si>
    <t>RII 2664</t>
  </si>
  <si>
    <t xml:space="preserve">ADELANTO DE ALQUILER </t>
  </si>
  <si>
    <t>EB01-4975</t>
  </si>
  <si>
    <t>EB01-5026</t>
  </si>
  <si>
    <t>RII 2716</t>
  </si>
  <si>
    <t>EB01-4989</t>
  </si>
  <si>
    <t>EB01-5154</t>
  </si>
  <si>
    <t>RII 2856</t>
  </si>
  <si>
    <t>EB01-5589</t>
  </si>
  <si>
    <t>EB01-5606</t>
  </si>
  <si>
    <t>EB01-5155</t>
  </si>
  <si>
    <t>EB01-5650</t>
  </si>
  <si>
    <t>EB01-5722</t>
  </si>
  <si>
    <t>RII 2904</t>
  </si>
  <si>
    <t>EB01-5852</t>
  </si>
  <si>
    <t>EB01-5875</t>
  </si>
  <si>
    <t>EB01-6361</t>
  </si>
  <si>
    <t>EB01-5965</t>
  </si>
  <si>
    <t>MIRIAN PRADO</t>
  </si>
  <si>
    <t>RII 2989</t>
  </si>
  <si>
    <t>EB01-6019</t>
  </si>
  <si>
    <t>EB01-6138</t>
  </si>
  <si>
    <t>RII 3046</t>
  </si>
  <si>
    <t>RII 3364</t>
  </si>
  <si>
    <t>EB01-6187</t>
  </si>
  <si>
    <r>
      <rPr>
        <b/>
        <sz val="9"/>
        <color rgb="FF000000"/>
        <rFont val="Verdana"/>
      </rPr>
      <t>08995920</t>
    </r>
    <r>
      <rPr>
        <sz val="9"/>
        <color rgb="FF000000"/>
        <rFont val="Verdana"/>
      </rPr>
      <t> </t>
    </r>
  </si>
  <si>
    <t>EB01-6268</t>
  </si>
  <si>
    <t>RII 3092</t>
  </si>
  <si>
    <t>EB01-6325</t>
  </si>
  <si>
    <t>EB01-6489</t>
  </si>
  <si>
    <t>EB01-6597</t>
  </si>
  <si>
    <t>RII 3239</t>
  </si>
  <si>
    <t>EB01-6744</t>
  </si>
  <si>
    <t>EB01-6808</t>
  </si>
  <si>
    <t>EB01-6889</t>
  </si>
  <si>
    <t>RII 3260</t>
  </si>
  <si>
    <t>EB01-6976</t>
  </si>
  <si>
    <t>EB01-7014</t>
  </si>
  <si>
    <t xml:space="preserve">EB01-7069 </t>
  </si>
  <si>
    <t>EB01-7168</t>
  </si>
  <si>
    <t>EB01-7246</t>
  </si>
  <si>
    <t xml:space="preserve">EB01-7276 </t>
  </si>
  <si>
    <t>CUINIAS SANTOS MARIELA</t>
  </si>
  <si>
    <t>DNI:</t>
  </si>
  <si>
    <t xml:space="preserve">CADA 16 </t>
  </si>
  <si>
    <t>RII 2988</t>
  </si>
  <si>
    <t>EB01-5973 </t>
  </si>
  <si>
    <t>RII 3262</t>
  </si>
  <si>
    <t>EB01-6151</t>
  </si>
  <si>
    <t>EB01-6329</t>
  </si>
  <si>
    <t>EB01-6330</t>
  </si>
  <si>
    <t>CUNIAS MARIELA</t>
  </si>
  <si>
    <t>EB01-6496</t>
  </si>
  <si>
    <t>EB01-6713</t>
  </si>
  <si>
    <t>EB01-6714</t>
  </si>
  <si>
    <t xml:space="preserve">EB01-6893 </t>
  </si>
  <si>
    <t>EB01-6894</t>
  </si>
  <si>
    <t>EB01-7044</t>
  </si>
  <si>
    <t xml:space="preserve">EB01-7224 </t>
  </si>
  <si>
    <t>DAVILA HILARES YESENIA</t>
  </si>
  <si>
    <t>A CUENTA DEL 2017</t>
  </si>
  <si>
    <t>CANCELACION DEL 2017</t>
  </si>
  <si>
    <t>B001-0000367</t>
  </si>
  <si>
    <t>B001-0000518</t>
  </si>
  <si>
    <t>B001-0000560</t>
  </si>
  <si>
    <t>B001-0000606</t>
  </si>
  <si>
    <t>B001-0000637</t>
  </si>
  <si>
    <t>B001-0000797</t>
  </si>
  <si>
    <t>B001-0000658</t>
  </si>
  <si>
    <t>B001-0000741</t>
  </si>
  <si>
    <t>B001-0000925</t>
  </si>
  <si>
    <t>B001-0000861</t>
  </si>
  <si>
    <t>B001-0001158</t>
  </si>
  <si>
    <t>B001-0000976</t>
  </si>
  <si>
    <t>B001-0001094</t>
  </si>
  <si>
    <t>B001-0001333</t>
  </si>
  <si>
    <t>B001-0001192</t>
  </si>
  <si>
    <t>B001-0001270</t>
  </si>
  <si>
    <t>RII 000194</t>
  </si>
  <si>
    <t>B001-0001316</t>
  </si>
  <si>
    <t>B001-0001343</t>
  </si>
  <si>
    <t>B001-0001368</t>
  </si>
  <si>
    <t>B001-0001741</t>
  </si>
  <si>
    <t>B001-0001468</t>
  </si>
  <si>
    <t>B001-0001570</t>
  </si>
  <si>
    <t>RII 000196</t>
  </si>
  <si>
    <t>B001-0001516</t>
  </si>
  <si>
    <t>RII 000197</t>
  </si>
  <si>
    <t>B001-0001625</t>
  </si>
  <si>
    <t>B001-0001710</t>
  </si>
  <si>
    <t>RII 000322</t>
  </si>
  <si>
    <t>B001-0001770</t>
  </si>
  <si>
    <t>B001-0001901</t>
  </si>
  <si>
    <t>RII 000485</t>
  </si>
  <si>
    <t>B001-0002085</t>
  </si>
  <si>
    <t>RII 000840</t>
  </si>
  <si>
    <t>EB01-48</t>
  </si>
  <si>
    <t>EB01-115</t>
  </si>
  <si>
    <t>EB01-234</t>
  </si>
  <si>
    <t>EB01-270</t>
  </si>
  <si>
    <t>B001-0002304</t>
  </si>
  <si>
    <t>RII 000841</t>
  </si>
  <si>
    <t>EB01-181</t>
  </si>
  <si>
    <t>RII 1621</t>
  </si>
  <si>
    <t>EB01-327</t>
  </si>
  <si>
    <t>EB01-703</t>
  </si>
  <si>
    <t>EB01-426</t>
  </si>
  <si>
    <t>EB01-525</t>
  </si>
  <si>
    <t>RII 1688</t>
  </si>
  <si>
    <t>EB01-633</t>
  </si>
  <si>
    <t>EB01-1018</t>
  </si>
  <si>
    <t>EB01-1612</t>
  </si>
  <si>
    <t>EB01-1722</t>
  </si>
  <si>
    <t>EB01-2071</t>
  </si>
  <si>
    <t>RII 1774</t>
  </si>
  <si>
    <t>EB01-2200</t>
  </si>
  <si>
    <t>EB01-1073</t>
  </si>
  <si>
    <t>EB01-1192</t>
  </si>
  <si>
    <t>EB01-1949</t>
  </si>
  <si>
    <t>EB01-1512</t>
  </si>
  <si>
    <t>EB01-2449</t>
  </si>
  <si>
    <t>RII 1775</t>
  </si>
  <si>
    <t>RII 1799</t>
  </si>
  <si>
    <t>EB01-2328</t>
  </si>
  <si>
    <t>EB01-2584</t>
  </si>
  <si>
    <t>EB01-2927</t>
  </si>
  <si>
    <t>EB01-2972</t>
  </si>
  <si>
    <t>EB01-2838</t>
  </si>
  <si>
    <t>EB01-3006</t>
  </si>
  <si>
    <t>RII 1978</t>
  </si>
  <si>
    <t>EB01-3150</t>
  </si>
  <si>
    <t>RII 2000</t>
  </si>
  <si>
    <t>EB01-3170</t>
  </si>
  <si>
    <t>EB01-3316</t>
  </si>
  <si>
    <t>RII 2062</t>
  </si>
  <si>
    <t>EB01-3422</t>
  </si>
  <si>
    <t>RI 2141</t>
  </si>
  <si>
    <t>EB01-3518</t>
  </si>
  <si>
    <t xml:space="preserve">RII 2193 </t>
  </si>
  <si>
    <t>EB01-3707</t>
  </si>
  <si>
    <t>RII 2264</t>
  </si>
  <si>
    <t>EB01-3909</t>
  </si>
  <si>
    <t>EB01-3949</t>
  </si>
  <si>
    <t>RII 2317</t>
  </si>
  <si>
    <t>EB01-4001</t>
  </si>
  <si>
    <t>RII 2400</t>
  </si>
  <si>
    <t>EB01-4186</t>
  </si>
  <si>
    <t>RII 2501</t>
  </si>
  <si>
    <t>EB01-4374</t>
  </si>
  <si>
    <t>EB01-4495</t>
  </si>
  <si>
    <t>RII 2607</t>
  </si>
  <si>
    <t>EB01-4697</t>
  </si>
  <si>
    <t>EB01-4814</t>
  </si>
  <si>
    <t>RII 2682</t>
  </si>
  <si>
    <t>EB01-5017</t>
  </si>
  <si>
    <t>RII 2745</t>
  </si>
  <si>
    <t>EB01-5305</t>
  </si>
  <si>
    <t>ROSA QUISPE</t>
  </si>
  <si>
    <t>DAVILA YESENIA</t>
  </si>
  <si>
    <t>EB01-5306</t>
  </si>
  <si>
    <t>RII 2824</t>
  </si>
  <si>
    <t>EB01-5512</t>
  </si>
  <si>
    <t>EB01-5731</t>
  </si>
  <si>
    <t>RII 2897</t>
  </si>
  <si>
    <t>SSHH DUPLICADO</t>
  </si>
  <si>
    <t>RII 2950</t>
  </si>
  <si>
    <t>EB01-5873</t>
  </si>
  <si>
    <t>RII 3041</t>
  </si>
  <si>
    <t>RII 3025</t>
  </si>
  <si>
    <t>EB01-6124 </t>
  </si>
  <si>
    <t>RII 3142</t>
  </si>
  <si>
    <t>EB01-6208</t>
  </si>
  <si>
    <t>EB01-6487</t>
  </si>
  <si>
    <t>RII 3180</t>
  </si>
  <si>
    <t>RII3180</t>
  </si>
  <si>
    <t>EB01-6641</t>
  </si>
  <si>
    <t>RII 3238</t>
  </si>
  <si>
    <t>EB01-6806</t>
  </si>
  <si>
    <t>RII 3302</t>
  </si>
  <si>
    <t>RII 3333</t>
  </si>
  <si>
    <t>EB01-7022</t>
  </si>
  <si>
    <t>EB01-7162</t>
  </si>
  <si>
    <t xml:space="preserve">DURAND CHACON  BLANCA   </t>
  </si>
  <si>
    <t>F001-0000003</t>
  </si>
  <si>
    <t>B001-0000146</t>
  </si>
  <si>
    <t>B001-0000248</t>
  </si>
  <si>
    <t>B001-0000355</t>
  </si>
  <si>
    <t>F001-000008</t>
  </si>
  <si>
    <t>F001-0000021</t>
  </si>
  <si>
    <t>F001-0000027</t>
  </si>
  <si>
    <t>F001-0000022</t>
  </si>
  <si>
    <t>F001-0000034</t>
  </si>
  <si>
    <t>B001-0000622</t>
  </si>
  <si>
    <t>F001-0000046</t>
  </si>
  <si>
    <t>F001-0000052</t>
  </si>
  <si>
    <t>F001-0000054</t>
  </si>
  <si>
    <t>F001-0000058</t>
  </si>
  <si>
    <t>F001-0000063</t>
  </si>
  <si>
    <t>B001-0001454</t>
  </si>
  <si>
    <t>B001-0001546</t>
  </si>
  <si>
    <t>RI-000070</t>
  </si>
  <si>
    <t>RI-000002</t>
  </si>
  <si>
    <t>F001-0000064</t>
  </si>
  <si>
    <t>F001-0000069</t>
  </si>
  <si>
    <t>RII 000169</t>
  </si>
  <si>
    <t>F001-0000074</t>
  </si>
  <si>
    <t>F001-0000081</t>
  </si>
  <si>
    <t>RII 000211</t>
  </si>
  <si>
    <t>F001-0000084</t>
  </si>
  <si>
    <t>RII 000275</t>
  </si>
  <si>
    <t>B001-0001828</t>
  </si>
  <si>
    <t>RII 000331</t>
  </si>
  <si>
    <t>F001-0000089</t>
  </si>
  <si>
    <t>RII 000502</t>
  </si>
  <si>
    <t>F001-0000092</t>
  </si>
  <si>
    <t>F00-0000095</t>
  </si>
  <si>
    <t>RII 000633</t>
  </si>
  <si>
    <t>F001-0000097</t>
  </si>
  <si>
    <t>RII 1201</t>
  </si>
  <si>
    <t>F001-0000100</t>
  </si>
  <si>
    <t>F001-000115</t>
  </si>
  <si>
    <t>RII 000668</t>
  </si>
  <si>
    <t>FT E001-1</t>
  </si>
  <si>
    <t>RII 000697</t>
  </si>
  <si>
    <t>FT E001-4</t>
  </si>
  <si>
    <t>RII 000804</t>
  </si>
  <si>
    <t>EB01-103</t>
  </si>
  <si>
    <t xml:space="preserve">NOVIEMBRE </t>
  </si>
  <si>
    <t>EB01-230</t>
  </si>
  <si>
    <t>RII 000912</t>
  </si>
  <si>
    <t>EB01-297</t>
  </si>
  <si>
    <t>EB01-412</t>
  </si>
  <si>
    <t>RII 000981</t>
  </si>
  <si>
    <t>EB01-511</t>
  </si>
  <si>
    <t>RII 000995</t>
  </si>
  <si>
    <t>EB01-618</t>
  </si>
  <si>
    <t>RII 1056</t>
  </si>
  <si>
    <t>EB01-742</t>
  </si>
  <si>
    <t>EB01-837</t>
  </si>
  <si>
    <t>RII 1098</t>
  </si>
  <si>
    <t>RII 1138</t>
  </si>
  <si>
    <t>EB01-1058</t>
  </si>
  <si>
    <t>EB01-1170</t>
  </si>
  <si>
    <t>RII 1359</t>
  </si>
  <si>
    <t>EB01-1321</t>
  </si>
  <si>
    <t>RII 1264</t>
  </si>
  <si>
    <t>EB01-1700</t>
  </si>
  <si>
    <t>EB01-1429</t>
  </si>
  <si>
    <t>RII 1292</t>
  </si>
  <si>
    <t>EB01-1496</t>
  </si>
  <si>
    <t>RII 1317</t>
  </si>
  <si>
    <t>EB01-1587</t>
  </si>
  <si>
    <t>EB01-1699</t>
  </si>
  <si>
    <t>RII 1450</t>
  </si>
  <si>
    <t>EB01-1810</t>
  </si>
  <si>
    <t>RII 1541</t>
  </si>
  <si>
    <t>EB01-1914</t>
  </si>
  <si>
    <t>EB01-2105</t>
  </si>
  <si>
    <t>RII 1675</t>
  </si>
  <si>
    <t>EB01-2187</t>
  </si>
  <si>
    <t>EB01-2300</t>
  </si>
  <si>
    <t>RII 1831</t>
  </si>
  <si>
    <t>EB01-2426</t>
  </si>
  <si>
    <t>EB01-2555</t>
  </si>
  <si>
    <t>EB01-2730</t>
  </si>
  <si>
    <t>RII 1909</t>
  </si>
  <si>
    <t>EB01-2817</t>
  </si>
  <si>
    <t>EB01-2958</t>
  </si>
  <si>
    <t>RII 1982</t>
  </si>
  <si>
    <t>EB01-3089</t>
  </si>
  <si>
    <t>RII 2017</t>
  </si>
  <si>
    <t>EB01-3251</t>
  </si>
  <si>
    <t>RII 2083</t>
  </si>
  <si>
    <t>EB01-3355</t>
  </si>
  <si>
    <t>RII 2133</t>
  </si>
  <si>
    <t>EB01-3517</t>
  </si>
  <si>
    <t>RII 2228</t>
  </si>
  <si>
    <t>EB01-3590</t>
  </si>
  <si>
    <t>EB01-3780</t>
  </si>
  <si>
    <t>RII 2430</t>
  </si>
  <si>
    <t>EB01-3912</t>
  </si>
  <si>
    <t>EB01-4052</t>
  </si>
  <si>
    <t>EB01-4134</t>
  </si>
  <si>
    <t>EB01-4281</t>
  </si>
  <si>
    <t>RII 2546</t>
  </si>
  <si>
    <t>EB01-4496</t>
  </si>
  <si>
    <t>EB01-4640</t>
  </si>
  <si>
    <t>RII 2661</t>
  </si>
  <si>
    <t>EB01-4799</t>
  </si>
  <si>
    <t>RII 2785</t>
  </si>
  <si>
    <t>EB01-5169</t>
  </si>
  <si>
    <t>EB01-5309</t>
  </si>
  <si>
    <t>EB01-5408</t>
  </si>
  <si>
    <t>RII 2916</t>
  </si>
  <si>
    <t>EB01-5581</t>
  </si>
  <si>
    <t>EB01-5673</t>
  </si>
  <si>
    <t>EB01-5787</t>
  </si>
  <si>
    <t>RII 3121</t>
  </si>
  <si>
    <t>GLADIS ARREDONDO</t>
  </si>
  <si>
    <t>EB01-6098</t>
  </si>
  <si>
    <t>EB01-6220</t>
  </si>
  <si>
    <t>EB01-6410</t>
  </si>
  <si>
    <t>DURAND BLANCA</t>
  </si>
  <si>
    <t>EB01-6560</t>
  </si>
  <si>
    <t>EB01-6754</t>
  </si>
  <si>
    <t>RII 3381</t>
  </si>
  <si>
    <t>EB01-6926</t>
  </si>
  <si>
    <t>RII 3307</t>
  </si>
  <si>
    <t xml:space="preserve">EB01-7060 </t>
  </si>
  <si>
    <t xml:space="preserve">EB01-7274 </t>
  </si>
  <si>
    <t>GLADYS ENCARNACION PAUCARPOMA</t>
  </si>
  <si>
    <t>EMPIEZA CUANDO ACABEN LOS TRABAJOS EN LOS PUESTOS DE LA PAMPITA</t>
  </si>
  <si>
    <t>ENTRO 15 DE MARZO A TRABAJAR</t>
  </si>
  <si>
    <t>EB01-3341</t>
  </si>
  <si>
    <t>EB01-3342</t>
  </si>
  <si>
    <t>EB01-3561</t>
  </si>
  <si>
    <t>RII 2231</t>
  </si>
  <si>
    <t>EB01-3696</t>
  </si>
  <si>
    <t>EB01-3834</t>
  </si>
  <si>
    <t>RII 2299</t>
  </si>
  <si>
    <t>EB01-3970</t>
  </si>
  <si>
    <t>RII 2354</t>
  </si>
  <si>
    <t>EB01-4109</t>
  </si>
  <si>
    <t>RII 2412</t>
  </si>
  <si>
    <t>EB01-4244</t>
  </si>
  <si>
    <t>RII 2472</t>
  </si>
  <si>
    <t>EB01-4398</t>
  </si>
  <si>
    <t>RII 2526</t>
  </si>
  <si>
    <t>EB01-4560</t>
  </si>
  <si>
    <t>RII 2583</t>
  </si>
  <si>
    <t>EB01-4714</t>
  </si>
  <si>
    <t>RII 2620</t>
  </si>
  <si>
    <t>EB01-4858</t>
  </si>
  <si>
    <t>EB01-5042</t>
  </si>
  <si>
    <t>RII 2699</t>
  </si>
  <si>
    <t>EB01-5228</t>
  </si>
  <si>
    <t>RII 2732</t>
  </si>
  <si>
    <t>EB01-5386</t>
  </si>
  <si>
    <t>RII 2808</t>
  </si>
  <si>
    <t>RII 2827</t>
  </si>
  <si>
    <t>RII 2879</t>
  </si>
  <si>
    <t>EB01-5660</t>
  </si>
  <si>
    <t>EB01-5773</t>
  </si>
  <si>
    <t>FEDERICO MANUEL LEONARDO</t>
  </si>
  <si>
    <t>RII 2906</t>
  </si>
  <si>
    <t>RII 2981</t>
  </si>
  <si>
    <t>EB01-5961</t>
  </si>
  <si>
    <t>HERNANDEZ LILIBETH</t>
  </si>
  <si>
    <t>ENCARNACION GLADYS</t>
  </si>
  <si>
    <t>RII 2995</t>
  </si>
  <si>
    <t>EB01-6030 </t>
  </si>
  <si>
    <t>RII 3060</t>
  </si>
  <si>
    <t>EB01-6223</t>
  </si>
  <si>
    <t>RII 3122</t>
  </si>
  <si>
    <t>EB01-6411</t>
  </si>
  <si>
    <t>RII 3174</t>
  </si>
  <si>
    <t>EB01-6628</t>
  </si>
  <si>
    <t>RII 3242</t>
  </si>
  <si>
    <t>EB01-6812</t>
  </si>
  <si>
    <t>RII 3309</t>
  </si>
  <si>
    <t>RII 3310</t>
  </si>
  <si>
    <t>EB01-7062</t>
  </si>
  <si>
    <t>RII 3372</t>
  </si>
  <si>
    <t xml:space="preserve">EB01-7253 </t>
  </si>
  <si>
    <t>ESPARTRA CARDENAS JULIO HECTOR</t>
  </si>
  <si>
    <t>B001-0000623</t>
  </si>
  <si>
    <t>B001-0000727</t>
  </si>
  <si>
    <t>B001-0000717</t>
  </si>
  <si>
    <t>B001-0000918</t>
  </si>
  <si>
    <t>B001-0000827</t>
  </si>
  <si>
    <t>B001-0000958</t>
  </si>
  <si>
    <t>B001-0000938</t>
  </si>
  <si>
    <t>B001-0001075</t>
  </si>
  <si>
    <t>B001-0001056</t>
  </si>
  <si>
    <t>B001-0001243</t>
  </si>
  <si>
    <t>B001-0001162</t>
  </si>
  <si>
    <t>B001-0001500</t>
  </si>
  <si>
    <t>B001-0001428</t>
  </si>
  <si>
    <t>RII 000203</t>
  </si>
  <si>
    <t>RI-000015</t>
  </si>
  <si>
    <t>B001-0001495</t>
  </si>
  <si>
    <t>B001-0001551</t>
  </si>
  <si>
    <t>RI-000058</t>
  </si>
  <si>
    <t>B001-0001562</t>
  </si>
  <si>
    <t>B001-0001612</t>
  </si>
  <si>
    <t>B001-0001673</t>
  </si>
  <si>
    <t>RII 000274</t>
  </si>
  <si>
    <t>B001-0001751</t>
  </si>
  <si>
    <t>B001-0001827</t>
  </si>
  <si>
    <t>RII 000332</t>
  </si>
  <si>
    <t>B001-0001907</t>
  </si>
  <si>
    <t>RII 000409</t>
  </si>
  <si>
    <t>B001-0001965</t>
  </si>
  <si>
    <t>RII 000470</t>
  </si>
  <si>
    <t>B001-0002027</t>
  </si>
  <si>
    <t>RII 000573</t>
  </si>
  <si>
    <t>B001-0002094</t>
  </si>
  <si>
    <t>RII 000589</t>
  </si>
  <si>
    <t>RII 000624</t>
  </si>
  <si>
    <t>B001-0002163</t>
  </si>
  <si>
    <t>B001-0002222</t>
  </si>
  <si>
    <t>RII 000693</t>
  </si>
  <si>
    <t>B001-0002287</t>
  </si>
  <si>
    <t>RII 000716</t>
  </si>
  <si>
    <t>RII 000743</t>
  </si>
  <si>
    <t>EB01-31</t>
  </si>
  <si>
    <t>RII 000794</t>
  </si>
  <si>
    <t>EB01-104</t>
  </si>
  <si>
    <t>EB01-159</t>
  </si>
  <si>
    <t>RII 000901</t>
  </si>
  <si>
    <t>EB01-310</t>
  </si>
  <si>
    <t>RII 000914</t>
  </si>
  <si>
    <t>EB01-424</t>
  </si>
  <si>
    <t>RII 000944</t>
  </si>
  <si>
    <t>EB01-551</t>
  </si>
  <si>
    <t>RII 986</t>
  </si>
  <si>
    <t>EB01-656</t>
  </si>
  <si>
    <t>RII 1025</t>
  </si>
  <si>
    <t>EB01-745</t>
  </si>
  <si>
    <t>RII 1060</t>
  </si>
  <si>
    <t>EB01-846</t>
  </si>
  <si>
    <t>RII 1100</t>
  </si>
  <si>
    <t>RII 1187</t>
  </si>
  <si>
    <t>EB01-980</t>
  </si>
  <si>
    <t>EB01-1059</t>
  </si>
  <si>
    <t>EB01-1179</t>
  </si>
  <si>
    <t>RII 1293</t>
  </si>
  <si>
    <t>EB01-1325</t>
  </si>
  <si>
    <t>EB01-1388</t>
  </si>
  <si>
    <t>RII 1331</t>
  </si>
  <si>
    <t>EB01-1497</t>
  </si>
  <si>
    <t>RII 1361</t>
  </si>
  <si>
    <t>EB01-1638</t>
  </si>
  <si>
    <t>EB01-1703</t>
  </si>
  <si>
    <t>RII 1477</t>
  </si>
  <si>
    <t>EB01-1860</t>
  </si>
  <si>
    <t>RII 1526</t>
  </si>
  <si>
    <t>EB01-1935</t>
  </si>
  <si>
    <t>RII 1585</t>
  </si>
  <si>
    <t>EB01-2089</t>
  </si>
  <si>
    <t>RII 1644</t>
  </si>
  <si>
    <t>EB01-2177</t>
  </si>
  <si>
    <t>RII 1696</t>
  </si>
  <si>
    <t>EB01-2311</t>
  </si>
  <si>
    <t>RII 1751</t>
  </si>
  <si>
    <t>EB01-2482</t>
  </si>
  <si>
    <t>RII 1809</t>
  </si>
  <si>
    <t>EB01-2614</t>
  </si>
  <si>
    <t>RII 1848</t>
  </si>
  <si>
    <t>EB01-2727</t>
  </si>
  <si>
    <t>RII 1908</t>
  </si>
  <si>
    <t>EB01-2823</t>
  </si>
  <si>
    <t>RII 1975</t>
  </si>
  <si>
    <t>EB01-2957</t>
  </si>
  <si>
    <t>RII 2011</t>
  </si>
  <si>
    <t>EB01-3142</t>
  </si>
  <si>
    <t>RII 2079</t>
  </si>
  <si>
    <t>EB01-3245</t>
  </si>
  <si>
    <t>RII 2131</t>
  </si>
  <si>
    <t>EB01-3394</t>
  </si>
  <si>
    <t>RII 2153</t>
  </si>
  <si>
    <t>EB01-3515</t>
  </si>
  <si>
    <t>RII 2204</t>
  </si>
  <si>
    <t>EB01-3596</t>
  </si>
  <si>
    <t>RII 2255</t>
  </si>
  <si>
    <t>EB01-3736</t>
  </si>
  <si>
    <t>RII 2337</t>
  </si>
  <si>
    <t>EB01-3904</t>
  </si>
  <si>
    <t>RII 2387</t>
  </si>
  <si>
    <t>EB01-4050</t>
  </si>
  <si>
    <t>RII 2454</t>
  </si>
  <si>
    <t>EB01-4197</t>
  </si>
  <si>
    <t>RII 2517</t>
  </si>
  <si>
    <t>EB01-4347</t>
  </si>
  <si>
    <t>RII 2534</t>
  </si>
  <si>
    <t>EB01-4525</t>
  </si>
  <si>
    <t>RII 2597</t>
  </si>
  <si>
    <t>EB01-4596</t>
  </si>
  <si>
    <t>RII 2663</t>
  </si>
  <si>
    <t>EB01-4795</t>
  </si>
  <si>
    <t>RII 2710</t>
  </si>
  <si>
    <t>EB01-4973</t>
  </si>
  <si>
    <t>RII 2747</t>
  </si>
  <si>
    <t>EB01-5102</t>
  </si>
  <si>
    <t>RII 2809</t>
  </si>
  <si>
    <t>EB01-5256</t>
  </si>
  <si>
    <t>RII 2849</t>
  </si>
  <si>
    <t>EB01-5488</t>
  </si>
  <si>
    <t>RII 2893</t>
  </si>
  <si>
    <t>EB01-5584</t>
  </si>
  <si>
    <t>RII 2943</t>
  </si>
  <si>
    <t>EB01-5721</t>
  </si>
  <si>
    <t>RII 3007</t>
  </si>
  <si>
    <t>EB01 - 6096</t>
  </si>
  <si>
    <t>RII 3067</t>
  </si>
  <si>
    <t>EB01-6258</t>
  </si>
  <si>
    <t>RII 3123</t>
  </si>
  <si>
    <t>EB01-6412</t>
  </si>
  <si>
    <t>RII 3164</t>
  </si>
  <si>
    <t>EB01-6602</t>
  </si>
  <si>
    <t>ESPARTA JULIO</t>
  </si>
  <si>
    <t>RII 3230</t>
  </si>
  <si>
    <t>EB01-6792</t>
  </si>
  <si>
    <t>RII 3275</t>
  </si>
  <si>
    <t>EB01-6951</t>
  </si>
  <si>
    <t>RII 3313</t>
  </si>
  <si>
    <t>EB01-7103</t>
  </si>
  <si>
    <t>RII 3385</t>
  </si>
  <si>
    <t>EB01-7303</t>
  </si>
  <si>
    <t>FERREYRA COSME TANIA MABEL</t>
  </si>
  <si>
    <t>EB01-4211</t>
  </si>
  <si>
    <t>RUC:</t>
  </si>
  <si>
    <t>EB01-4661</t>
  </si>
  <si>
    <t>EB01-4820</t>
  </si>
  <si>
    <t>EB01-4997</t>
  </si>
  <si>
    <t>E001-188</t>
  </si>
  <si>
    <t>MARO</t>
  </si>
  <si>
    <t>E001-196</t>
  </si>
  <si>
    <t>E001-203</t>
  </si>
  <si>
    <t>E001-207</t>
  </si>
  <si>
    <t>E001-212</t>
  </si>
  <si>
    <t>E001-221</t>
  </si>
  <si>
    <t>E001-233</t>
  </si>
  <si>
    <t>E001-244</t>
  </si>
  <si>
    <t>E001-260</t>
  </si>
  <si>
    <t>E001-279</t>
  </si>
  <si>
    <t>E001-280</t>
  </si>
  <si>
    <t>E001-298</t>
  </si>
  <si>
    <t>FERREYRA TANIA</t>
  </si>
  <si>
    <t>E001.315</t>
  </si>
  <si>
    <t>E001-345</t>
  </si>
  <si>
    <t>pOR COBRAR</t>
  </si>
  <si>
    <t xml:space="preserve">E001-371 </t>
  </si>
  <si>
    <t>DOMINICIA LUCINANA FLORES LADERO</t>
  </si>
  <si>
    <t>EMPEZO EL 17 DE AGOSTO</t>
  </si>
  <si>
    <t>POR  COBRAR</t>
  </si>
  <si>
    <t>GARNTIA</t>
  </si>
  <si>
    <t>EB01-4089</t>
  </si>
  <si>
    <t>EB01-4090</t>
  </si>
  <si>
    <t>EB01-4104</t>
  </si>
  <si>
    <t>EB01-4251</t>
  </si>
  <si>
    <t>RII 2567</t>
  </si>
  <si>
    <t>EB01-4401</t>
  </si>
  <si>
    <t>EB01-4742</t>
  </si>
  <si>
    <t>RII 2727</t>
  </si>
  <si>
    <t>EB01-4875</t>
  </si>
  <si>
    <t>EB01-4972</t>
  </si>
  <si>
    <t>EB01-5075</t>
  </si>
  <si>
    <t>EB01-5370</t>
  </si>
  <si>
    <t>RII 2837</t>
  </si>
  <si>
    <t>EB01-5529</t>
  </si>
  <si>
    <t>EB01-5224</t>
  </si>
  <si>
    <t>FELICITAS MIRANDA</t>
  </si>
  <si>
    <t>EB01-5627</t>
  </si>
  <si>
    <t>RII 2899</t>
  </si>
  <si>
    <t>EB01-5746</t>
  </si>
  <si>
    <t>RII 2911</t>
  </si>
  <si>
    <t>EB01-5781</t>
  </si>
  <si>
    <t>EB01-5907</t>
  </si>
  <si>
    <t>EB01-5977</t>
  </si>
  <si>
    <t>EB01-6002</t>
  </si>
  <si>
    <t>EB01-6024</t>
  </si>
  <si>
    <t>RII 3019</t>
  </si>
  <si>
    <t>EB01-6101</t>
  </si>
  <si>
    <t>EB01-6120 </t>
  </si>
  <si>
    <t>EB01-6156</t>
  </si>
  <si>
    <t>EB01-6198</t>
  </si>
  <si>
    <t>E01-6272</t>
  </si>
  <si>
    <t>RII 3071</t>
  </si>
  <si>
    <t>EB01-6314</t>
  </si>
  <si>
    <t>EB01-6342</t>
  </si>
  <si>
    <t>EB01-6424</t>
  </si>
  <si>
    <t>RII 3170</t>
  </si>
  <si>
    <t>EB01-6460</t>
  </si>
  <si>
    <t>EB01-6515</t>
  </si>
  <si>
    <t>EB01-6620</t>
  </si>
  <si>
    <t>EB01-6706</t>
  </si>
  <si>
    <t>EB01-6811</t>
  </si>
  <si>
    <t>RII 3240</t>
  </si>
  <si>
    <t>FLORES DOMINICA</t>
  </si>
  <si>
    <t>EB01-6888</t>
  </si>
  <si>
    <t>RII 3282</t>
  </si>
  <si>
    <t>EB01-6969</t>
  </si>
  <si>
    <t xml:space="preserve">EB01-7115 </t>
  </si>
  <si>
    <t>EB01-7166</t>
  </si>
  <si>
    <t>EB01-7201</t>
  </si>
  <si>
    <t>EB01-7244</t>
  </si>
  <si>
    <t>FUENTES AREVALO VANESSA GEORGIA</t>
  </si>
  <si>
    <t xml:space="preserve">9 DE SETIEMBRE </t>
  </si>
  <si>
    <t>EB01-4124</t>
  </si>
  <si>
    <t>EB01-4673</t>
  </si>
  <si>
    <t>EB01-4822</t>
  </si>
  <si>
    <t>RII 2630</t>
  </si>
  <si>
    <t>EB01-4885</t>
  </si>
  <si>
    <t>EB01-4918</t>
  </si>
  <si>
    <t>EB01-5149</t>
  </si>
  <si>
    <t>FUENTES VANESSA</t>
  </si>
  <si>
    <t>EB01-5166</t>
  </si>
  <si>
    <t>RII 2789</t>
  </si>
  <si>
    <t>EB01-5464</t>
  </si>
  <si>
    <t>EB01-5479</t>
  </si>
  <si>
    <t>GARCIA MEDINA VDA DE MOLINA CLEMENCIA BEATRIZ</t>
  </si>
  <si>
    <t>TIENE UN SALDO DE S/. 18.40 RC. N° 14043 CONSIDERARLO PARA ENERO 2018</t>
  </si>
  <si>
    <t>B001-00000012</t>
  </si>
  <si>
    <t>B001-0000821</t>
  </si>
  <si>
    <t>B001-0000034</t>
  </si>
  <si>
    <t>B001-0000177</t>
  </si>
  <si>
    <t>B001-0000305</t>
  </si>
  <si>
    <t>B001-0000382</t>
  </si>
  <si>
    <t>B001-0000474</t>
  </si>
  <si>
    <t>B001-0001390</t>
  </si>
  <si>
    <t>B001-0000563</t>
  </si>
  <si>
    <t>B001-0000661</t>
  </si>
  <si>
    <t>B001-0000745</t>
  </si>
  <si>
    <t>B001-0000865</t>
  </si>
  <si>
    <t>B001-0000979</t>
  </si>
  <si>
    <t>B001-0001097</t>
  </si>
  <si>
    <t>B001-0001195</t>
  </si>
  <si>
    <t>B001-0001274</t>
  </si>
  <si>
    <t>RI-000012</t>
  </si>
  <si>
    <t>B001-0001660</t>
  </si>
  <si>
    <t>RII 000117</t>
  </si>
  <si>
    <t>B001-0001670</t>
  </si>
  <si>
    <t>RII 000141</t>
  </si>
  <si>
    <t>B001-0001608</t>
  </si>
  <si>
    <t>B001-0001718</t>
  </si>
  <si>
    <t>RII 000157</t>
  </si>
  <si>
    <t>B001-0001752</t>
  </si>
  <si>
    <t>RII 000249</t>
  </si>
  <si>
    <t>RII 000325</t>
  </si>
  <si>
    <t>B001-0001816</t>
  </si>
  <si>
    <t>B001-0001905</t>
  </si>
  <si>
    <t>RII 000608</t>
  </si>
  <si>
    <t>B001-0002082</t>
  </si>
  <si>
    <t>B001-0002206</t>
  </si>
  <si>
    <t>RII 000634</t>
  </si>
  <si>
    <t>B001-0002259</t>
  </si>
  <si>
    <t>BV  EB01-11</t>
  </si>
  <si>
    <t>BV EB01-11</t>
  </si>
  <si>
    <t>RII 001019</t>
  </si>
  <si>
    <t>BV EB01-75</t>
  </si>
  <si>
    <t>EB01-149</t>
  </si>
  <si>
    <t>EB01-266</t>
  </si>
  <si>
    <t>EB01-376</t>
  </si>
  <si>
    <t>RII 001020</t>
  </si>
  <si>
    <t>EB01-483</t>
  </si>
  <si>
    <t>EB01-574</t>
  </si>
  <si>
    <t>RII 001021</t>
  </si>
  <si>
    <t>EB01-729</t>
  </si>
  <si>
    <t>RII 1097</t>
  </si>
  <si>
    <t>EB01-835</t>
  </si>
  <si>
    <t>RII 1055</t>
  </si>
  <si>
    <t>EB01-1006</t>
  </si>
  <si>
    <t>RII 1200</t>
  </si>
  <si>
    <t>EB01-1114</t>
  </si>
  <si>
    <t>RII 1239</t>
  </si>
  <si>
    <t>EB01-1216</t>
  </si>
  <si>
    <t>RII 1303</t>
  </si>
  <si>
    <t>EB01-1345</t>
  </si>
  <si>
    <t>RII 1354</t>
  </si>
  <si>
    <t>EB01-1440</t>
  </si>
  <si>
    <t>EB01-1541</t>
  </si>
  <si>
    <t>EB01-1593</t>
  </si>
  <si>
    <t>RII 1463</t>
  </si>
  <si>
    <t>EB01-1751</t>
  </si>
  <si>
    <t>EB01-1874</t>
  </si>
  <si>
    <t>EB01-1913</t>
  </si>
  <si>
    <t>RII 1684</t>
  </si>
  <si>
    <t>EB01-2175</t>
  </si>
  <si>
    <t>RII 1721</t>
  </si>
  <si>
    <t>EB01-2404</t>
  </si>
  <si>
    <t>EB01-2423</t>
  </si>
  <si>
    <t>RII 1723</t>
  </si>
  <si>
    <t>RII 1791</t>
  </si>
  <si>
    <t xml:space="preserve">GARCIA CLEMENCIA </t>
  </si>
  <si>
    <t>EB01-2557</t>
  </si>
  <si>
    <t>EB01-2626</t>
  </si>
  <si>
    <t>EB01-2659</t>
  </si>
  <si>
    <t>EB01-2806</t>
  </si>
  <si>
    <t>RII 1890</t>
  </si>
  <si>
    <t>EB01-2819</t>
  </si>
  <si>
    <t>EB01-2940</t>
  </si>
  <si>
    <t>EB01-3081</t>
  </si>
  <si>
    <t>RII 1952</t>
  </si>
  <si>
    <t>RII 2056</t>
  </si>
  <si>
    <t>EB01-3166</t>
  </si>
  <si>
    <t>EB1-3298</t>
  </si>
  <si>
    <t>GARICIA CLEMENCIA</t>
  </si>
  <si>
    <t>RII 2100</t>
  </si>
  <si>
    <t>EB01-3440</t>
  </si>
  <si>
    <t>EB01-3480</t>
  </si>
  <si>
    <t>EB01-3533</t>
  </si>
  <si>
    <t>EB01-2203</t>
  </si>
  <si>
    <t>EB01-3605</t>
  </si>
  <si>
    <t>EB01-3747</t>
  </si>
  <si>
    <t>RII 2261</t>
  </si>
  <si>
    <t>EB01-3816</t>
  </si>
  <si>
    <t>EB01-3874</t>
  </si>
  <si>
    <t>RII 2273</t>
  </si>
  <si>
    <t>RII 2388</t>
  </si>
  <si>
    <t>EB01-4020</t>
  </si>
  <si>
    <t>RII 2350</t>
  </si>
  <si>
    <t>EB01-4150</t>
  </si>
  <si>
    <t>EB01-4302</t>
  </si>
  <si>
    <t>EB01-4348</t>
  </si>
  <si>
    <t>RII 2462</t>
  </si>
  <si>
    <t>EB01-4399</t>
  </si>
  <si>
    <t>RII 2479</t>
  </si>
  <si>
    <t>EB01-4538</t>
  </si>
  <si>
    <t>EB01-4457</t>
  </si>
  <si>
    <t>EB01-4549</t>
  </si>
  <si>
    <t>RII 2556</t>
  </si>
  <si>
    <t>EB01-4608</t>
  </si>
  <si>
    <t>EB01-4780</t>
  </si>
  <si>
    <t>RII 2621</t>
  </si>
  <si>
    <t>EB01-4781</t>
  </si>
  <si>
    <t>RII 2648</t>
  </si>
  <si>
    <t>EB01-4956</t>
  </si>
  <si>
    <t>EB01-4957</t>
  </si>
  <si>
    <t>RII 2720</t>
  </si>
  <si>
    <t>EB01-5108</t>
  </si>
  <si>
    <t>EB01-5109</t>
  </si>
  <si>
    <t>EB01-5171</t>
  </si>
  <si>
    <t>EB01-5267</t>
  </si>
  <si>
    <t>RII 2750</t>
  </si>
  <si>
    <t>EB01-5268</t>
  </si>
  <si>
    <t>EB01-5421</t>
  </si>
  <si>
    <t>RII 2803</t>
  </si>
  <si>
    <t>EB01-5422</t>
  </si>
  <si>
    <t>RII 2834</t>
  </si>
  <si>
    <t>EB01-5549</t>
  </si>
  <si>
    <t>EB01-5550</t>
  </si>
  <si>
    <t>RII 2887</t>
  </si>
  <si>
    <t>EB01-5682</t>
  </si>
  <si>
    <t>EB01-5802</t>
  </si>
  <si>
    <t>RII 2957</t>
  </si>
  <si>
    <t>EB01-5927</t>
  </si>
  <si>
    <t>RII 2968</t>
  </si>
  <si>
    <t>EB01-6087 </t>
  </si>
  <si>
    <t>EB01-6233</t>
  </si>
  <si>
    <t>RII 3081</t>
  </si>
  <si>
    <t>RII 3225</t>
  </si>
  <si>
    <t>EB01-6202</t>
  </si>
  <si>
    <t>EB01-6383</t>
  </si>
  <si>
    <t>EB01-6466</t>
  </si>
  <si>
    <t>EB01-6548</t>
  </si>
  <si>
    <t>EB01-6575</t>
  </si>
  <si>
    <t>EBO1-6626</t>
  </si>
  <si>
    <t>EB01-6763</t>
  </si>
  <si>
    <t>RII 3324</t>
  </si>
  <si>
    <t>EB01-6947</t>
  </si>
  <si>
    <t>EB01-7089</t>
  </si>
  <si>
    <t xml:space="preserve">EB01-7150 </t>
  </si>
  <si>
    <t>EB01-7289</t>
  </si>
  <si>
    <t>GOMERO DULANTO MARGARITA</t>
  </si>
  <si>
    <t>MODULO</t>
  </si>
  <si>
    <t>B001-0000015</t>
  </si>
  <si>
    <t>B001-0000307</t>
  </si>
  <si>
    <t>B001-0000036</t>
  </si>
  <si>
    <t>B001-0000179</t>
  </si>
  <si>
    <t>B001-0000383</t>
  </si>
  <si>
    <t>B001-0000475</t>
  </si>
  <si>
    <t>B001-0000515</t>
  </si>
  <si>
    <t>B001-0000564</t>
  </si>
  <si>
    <t>B001-0000662</t>
  </si>
  <si>
    <t>B001-0000746</t>
  </si>
  <si>
    <t>B001-0000866</t>
  </si>
  <si>
    <t>B001-0000951</t>
  </si>
  <si>
    <t>B001-0000980</t>
  </si>
  <si>
    <t>B001-0001386</t>
  </si>
  <si>
    <t>B001- 0000746</t>
  </si>
  <si>
    <t>B001-0001098</t>
  </si>
  <si>
    <t>B001-0001197</t>
  </si>
  <si>
    <t>B001-0001275</t>
  </si>
  <si>
    <t>B001-0001736</t>
  </si>
  <si>
    <t>RII 000186</t>
  </si>
  <si>
    <t>B001-0001417</t>
  </si>
  <si>
    <t>B001-0001469</t>
  </si>
  <si>
    <t>B001-001571</t>
  </si>
  <si>
    <t>B001-0001517</t>
  </si>
  <si>
    <t>B001-000736</t>
  </si>
  <si>
    <t>B001-0002039</t>
  </si>
  <si>
    <t>B001-0002173</t>
  </si>
  <si>
    <t>RII 000592</t>
  </si>
  <si>
    <t>B001-0001626</t>
  </si>
  <si>
    <t>B001-0002234</t>
  </si>
  <si>
    <t>RII 1430</t>
  </si>
  <si>
    <t>B001-0001684</t>
  </si>
  <si>
    <t>B001-0002305</t>
  </si>
  <si>
    <t>B001-0001771</t>
  </si>
  <si>
    <t>B001-0001853</t>
  </si>
  <si>
    <t>B001-0001918</t>
  </si>
  <si>
    <t>B001-0001984</t>
  </si>
  <si>
    <t>EB01-49</t>
  </si>
  <si>
    <t>RII 1431</t>
  </si>
  <si>
    <t>B001-0002105</t>
  </si>
  <si>
    <t>RII 000602</t>
  </si>
  <si>
    <t>EB01-116</t>
  </si>
  <si>
    <t>EB01-328</t>
  </si>
  <si>
    <t>RII 000811</t>
  </si>
  <si>
    <t>RII 1432</t>
  </si>
  <si>
    <t>RII1451</t>
  </si>
  <si>
    <t>EB01-182</t>
  </si>
  <si>
    <t>EB01-427</t>
  </si>
  <si>
    <t>EB01-526</t>
  </si>
  <si>
    <t>EB01-1045</t>
  </si>
  <si>
    <t>EB01-1193</t>
  </si>
  <si>
    <t>EB01-1342</t>
  </si>
  <si>
    <t>EB01-634</t>
  </si>
  <si>
    <t>EB01-755</t>
  </si>
  <si>
    <t>EB01-1017</t>
  </si>
  <si>
    <t>RII 1452</t>
  </si>
  <si>
    <t>EB01-859</t>
  </si>
  <si>
    <t>EB01-955</t>
  </si>
  <si>
    <t>EB01-1074</t>
  </si>
  <si>
    <t>EB01-1297</t>
  </si>
  <si>
    <t>RII 1453</t>
  </si>
  <si>
    <t>EB01-1400</t>
  </si>
  <si>
    <t>EB01-1513</t>
  </si>
  <si>
    <t>EB01-1613</t>
  </si>
  <si>
    <t>EB01-1723</t>
  </si>
  <si>
    <t>EB01-1826</t>
  </si>
  <si>
    <t>RII 1588</t>
  </si>
  <si>
    <t>EB01-1950</t>
  </si>
  <si>
    <t>EB01-2072</t>
  </si>
  <si>
    <t>EB01-2411</t>
  </si>
  <si>
    <t>RII 1677</t>
  </si>
  <si>
    <t>EB01-2746</t>
  </si>
  <si>
    <t>EB01-2201</t>
  </si>
  <si>
    <t>EB01-2329</t>
  </si>
  <si>
    <t>RII 1725</t>
  </si>
  <si>
    <t>EB01-3041</t>
  </si>
  <si>
    <t>EB01-2450</t>
  </si>
  <si>
    <t>ALQUIER</t>
  </si>
  <si>
    <t>EB01-2585</t>
  </si>
  <si>
    <t>RII 1819</t>
  </si>
  <si>
    <t>GOMERO MARGARITA</t>
  </si>
  <si>
    <t>EB01-2699</t>
  </si>
  <si>
    <t>RII 1880</t>
  </si>
  <si>
    <t>EB01-2839</t>
  </si>
  <si>
    <t>EB01-2973</t>
  </si>
  <si>
    <t>RII 2262</t>
  </si>
  <si>
    <t>EB01-3106</t>
  </si>
  <si>
    <t>EB01-3261</t>
  </si>
  <si>
    <t>RII 2290</t>
  </si>
  <si>
    <t>EB01-3369</t>
  </si>
  <si>
    <t>EB01-3481</t>
  </si>
  <si>
    <t>RII 2300</t>
  </si>
  <si>
    <t>EB01-3606</t>
  </si>
  <si>
    <t>EB01-4008</t>
  </si>
  <si>
    <t>EB01-4097</t>
  </si>
  <si>
    <t>EB01-3748</t>
  </si>
  <si>
    <t>RII 2312</t>
  </si>
  <si>
    <t>EB01-4133</t>
  </si>
  <si>
    <t>EB01-3875</t>
  </si>
  <si>
    <t>EB01-4021</t>
  </si>
  <si>
    <t>RII 2368</t>
  </si>
  <si>
    <t>EB01-4219</t>
  </si>
  <si>
    <t>EB01-4151</t>
  </si>
  <si>
    <t>RII 2485</t>
  </si>
  <si>
    <t>EB01-4303</t>
  </si>
  <si>
    <t>EB01-4438</t>
  </si>
  <si>
    <t>EB01-4540</t>
  </si>
  <si>
    <t>EB01-4458</t>
  </si>
  <si>
    <t>RII 2579</t>
  </si>
  <si>
    <t>EB01-4609</t>
  </si>
  <si>
    <t>EB01-4708</t>
  </si>
  <si>
    <t>EB01-4753</t>
  </si>
  <si>
    <t>EB01-5023</t>
  </si>
  <si>
    <t>RII 2693</t>
  </si>
  <si>
    <t>EB01-5053</t>
  </si>
  <si>
    <t>EB01-4928</t>
  </si>
  <si>
    <t>EB01-5200</t>
  </si>
  <si>
    <t>EB01-5110</t>
  </si>
  <si>
    <t>RII 2765</t>
  </si>
  <si>
    <t>EB01-5350</t>
  </si>
  <si>
    <t>EB01-5233</t>
  </si>
  <si>
    <t>EB01-5269</t>
  </si>
  <si>
    <t>RII 2892</t>
  </si>
  <si>
    <t>EB01-5423</t>
  </si>
  <si>
    <t>RII 2902</t>
  </si>
  <si>
    <t>EB01-5683</t>
  </si>
  <si>
    <t>EB01-5234</t>
  </si>
  <si>
    <t>RII 2959</t>
  </si>
  <si>
    <t>EB01-5803</t>
  </si>
  <si>
    <t>EB01-5928</t>
  </si>
  <si>
    <t>RII 3043</t>
  </si>
  <si>
    <t>EB01-6057 </t>
  </si>
  <si>
    <t>EB01-6178</t>
  </si>
  <si>
    <t>EB01-6225</t>
  </si>
  <si>
    <t>EB01-6234</t>
  </si>
  <si>
    <t>RII 3112</t>
  </si>
  <si>
    <t>EB01 - 6369</t>
  </si>
  <si>
    <t>EB01-6394</t>
  </si>
  <si>
    <t>RII 3162</t>
  </si>
  <si>
    <t>EB01-6594</t>
  </si>
  <si>
    <t>EB01-6595</t>
  </si>
  <si>
    <t>RII 3214</t>
  </si>
  <si>
    <t>EB01-6732</t>
  </si>
  <si>
    <t>RII 3272</t>
  </si>
  <si>
    <t>EB01-6924 </t>
  </si>
  <si>
    <t>EB01-6925</t>
  </si>
  <si>
    <t>RII 3315</t>
  </si>
  <si>
    <t xml:space="preserve">EB01-7107 </t>
  </si>
  <si>
    <t>RII 3386</t>
  </si>
  <si>
    <t>EB01-7304</t>
  </si>
  <si>
    <t>GOMEZ MITMA MARIBEL</t>
  </si>
  <si>
    <t>EB01-4269</t>
  </si>
  <si>
    <t>EB01-4237</t>
  </si>
  <si>
    <t>RII 2619</t>
  </si>
  <si>
    <t>EB01-4497</t>
  </si>
  <si>
    <t>EB01-4636</t>
  </si>
  <si>
    <t>EB01-4664</t>
  </si>
  <si>
    <t>EB01-4717</t>
  </si>
  <si>
    <t>RII 2820</t>
  </si>
  <si>
    <t>EB01-4779</t>
  </si>
  <si>
    <t>EB01-4798</t>
  </si>
  <si>
    <t>EB01-4801</t>
  </si>
  <si>
    <t>EB01-4811</t>
  </si>
  <si>
    <t>EB01-4816</t>
  </si>
  <si>
    <t>EB01-4833</t>
  </si>
  <si>
    <t>EB01-4951</t>
  </si>
  <si>
    <t>DAVID CHOQUEHUANCA</t>
  </si>
  <si>
    <t>EB01-5141</t>
  </si>
  <si>
    <t>EB01-5216</t>
  </si>
  <si>
    <t>MARCOS RODRIGUEZ</t>
  </si>
  <si>
    <t>EB01-5295</t>
  </si>
  <si>
    <t>EB01-5504</t>
  </si>
  <si>
    <t>EB01-5450</t>
  </si>
  <si>
    <t>GOMEZ MARIBEL</t>
  </si>
  <si>
    <t>EB01-5571</t>
  </si>
  <si>
    <t>EB01-5707</t>
  </si>
  <si>
    <t>RII 2938</t>
  </si>
  <si>
    <t>EB01-5844</t>
  </si>
  <si>
    <t>EB01-5828</t>
  </si>
  <si>
    <t>RII 3005</t>
  </si>
  <si>
    <t>EB01-5954</t>
  </si>
  <si>
    <t>EB01-6079 </t>
  </si>
  <si>
    <t>EB01-6089 </t>
  </si>
  <si>
    <t>RII 3244</t>
  </si>
  <si>
    <t>EB01-6193</t>
  </si>
  <si>
    <t>EB01-6283</t>
  </si>
  <si>
    <t>EB01-6284</t>
  </si>
  <si>
    <t>RII 3076</t>
  </si>
  <si>
    <t>EB01-6326</t>
  </si>
  <si>
    <t>EB01-6540</t>
  </si>
  <si>
    <t>EB01-6541</t>
  </si>
  <si>
    <t>RII 3241</t>
  </si>
  <si>
    <t>EB01-6675</t>
  </si>
  <si>
    <t>EB01-6676</t>
  </si>
  <si>
    <t>EB01-6752</t>
  </si>
  <si>
    <t>EB01-6753</t>
  </si>
  <si>
    <t>EB01 - 6815</t>
  </si>
  <si>
    <t>EB01-7025 </t>
  </si>
  <si>
    <t>EB01-7173</t>
  </si>
  <si>
    <t xml:space="preserve">EB01-7210 </t>
  </si>
  <si>
    <t xml:space="preserve">EB01-7277 </t>
  </si>
  <si>
    <t xml:space="preserve">EB01-7278 </t>
  </si>
  <si>
    <t>ROMINA DEL CARMEN HERRARA PEVES</t>
  </si>
  <si>
    <t>COMENZO EL 25/11/24</t>
  </si>
  <si>
    <t>EB01-4428</t>
  </si>
  <si>
    <t>RII 2587</t>
  </si>
  <si>
    <t>EB01-4730</t>
  </si>
  <si>
    <t>RII 2647</t>
  </si>
  <si>
    <t>EB01-4901</t>
  </si>
  <si>
    <t>RII 2707</t>
  </si>
  <si>
    <t>EB01-5093</t>
  </si>
  <si>
    <t>EB01-5455</t>
  </si>
  <si>
    <t>RII 2881</t>
  </si>
  <si>
    <t>EB01-5474</t>
  </si>
  <si>
    <t xml:space="preserve">PARQUEO </t>
  </si>
  <si>
    <t>HERRERA ROMINA</t>
  </si>
  <si>
    <t>RII 2846</t>
  </si>
  <si>
    <t>DUPLICADO DE JUNIO</t>
  </si>
  <si>
    <t>EB01-5835</t>
  </si>
  <si>
    <t>RII 2934</t>
  </si>
  <si>
    <t>RII 3008</t>
  </si>
  <si>
    <t>EB01-6097</t>
  </si>
  <si>
    <t>RII 3070</t>
  </si>
  <si>
    <t>MONTO QUE YAPEO A DIEGO</t>
  </si>
  <si>
    <t>EB01-6269</t>
  </si>
  <si>
    <t>RII 3124</t>
  </si>
  <si>
    <t>EB01-6413</t>
  </si>
  <si>
    <t>RII3178</t>
  </si>
  <si>
    <t>RII 3178</t>
  </si>
  <si>
    <t>EB01-6638</t>
  </si>
  <si>
    <t>RII 3229</t>
  </si>
  <si>
    <t>EB01-6791</t>
  </si>
  <si>
    <t>RII 3295</t>
  </si>
  <si>
    <t>RII 3296</t>
  </si>
  <si>
    <t>EB01-6998</t>
  </si>
  <si>
    <t>RII 3322</t>
  </si>
  <si>
    <t>EB01-7144</t>
  </si>
  <si>
    <t>HERRERA DIAZ ELIZABETH</t>
  </si>
  <si>
    <t>GASTOS DE CONCILIACION</t>
  </si>
  <si>
    <t>B001-0000037</t>
  </si>
  <si>
    <t>B001-0000180</t>
  </si>
  <si>
    <t>B001-0000231</t>
  </si>
  <si>
    <t>B001-0000308</t>
  </si>
  <si>
    <t>B001-0000384</t>
  </si>
  <si>
    <t>B001-0000476</t>
  </si>
  <si>
    <t>B001-0000565</t>
  </si>
  <si>
    <t>B001-0000663</t>
  </si>
  <si>
    <t>B001-0000786</t>
  </si>
  <si>
    <t>B001-0000799</t>
  </si>
  <si>
    <t>B001-0000921</t>
  </si>
  <si>
    <t>B001-0001420</t>
  </si>
  <si>
    <t>B001-0000747</t>
  </si>
  <si>
    <t>B001-0000867</t>
  </si>
  <si>
    <t>B001-0000981</t>
  </si>
  <si>
    <t>B001-0001470</t>
  </si>
  <si>
    <t>B001-0001099</t>
  </si>
  <si>
    <t>B001-0001572</t>
  </si>
  <si>
    <t>B001-0001198</t>
  </si>
  <si>
    <t>B001-0001747</t>
  </si>
  <si>
    <t>RII 000206</t>
  </si>
  <si>
    <t>B001-0001276</t>
  </si>
  <si>
    <t>B001-0001445</t>
  </si>
  <si>
    <t>RII 000207</t>
  </si>
  <si>
    <t>B001-0001518</t>
  </si>
  <si>
    <t>B001-0001899</t>
  </si>
  <si>
    <t>B001-0001986</t>
  </si>
  <si>
    <t>RII 000398</t>
  </si>
  <si>
    <t>RII 000474</t>
  </si>
  <si>
    <t>B001-0001685</t>
  </si>
  <si>
    <t>B001-0002064</t>
  </si>
  <si>
    <t>EB01-528</t>
  </si>
  <si>
    <t>EB01-552</t>
  </si>
  <si>
    <t>B001-0001773</t>
  </si>
  <si>
    <t>RII 885</t>
  </si>
  <si>
    <t>B001-0001855</t>
  </si>
  <si>
    <t>RII 000885</t>
  </si>
  <si>
    <t>EB01-637</t>
  </si>
  <si>
    <t>RII 000478</t>
  </si>
  <si>
    <t>RII 000481</t>
  </si>
  <si>
    <t>B001-0002041</t>
  </si>
  <si>
    <t>RII 000655</t>
  </si>
  <si>
    <t>B001-0002129</t>
  </si>
  <si>
    <t>B001-0002196</t>
  </si>
  <si>
    <t>B001-0002271</t>
  </si>
  <si>
    <t>RII 000884</t>
  </si>
  <si>
    <t>EB01-22</t>
  </si>
  <si>
    <t>EB01-93</t>
  </si>
  <si>
    <t>EB01-187</t>
  </si>
  <si>
    <t>EB01-429</t>
  </si>
  <si>
    <t>RII 000939</t>
  </si>
  <si>
    <t>EB01-314</t>
  </si>
  <si>
    <t>RII 1061</t>
  </si>
  <si>
    <t>EB01-757</t>
  </si>
  <si>
    <t>EB01-861</t>
  </si>
  <si>
    <t>EB01-890</t>
  </si>
  <si>
    <t>RII 1265</t>
  </si>
  <si>
    <t>EB01-957</t>
  </si>
  <si>
    <t>RII 1327</t>
  </si>
  <si>
    <t>EB01-1076</t>
  </si>
  <si>
    <t>EB01-1105</t>
  </si>
  <si>
    <t>RII 1404</t>
  </si>
  <si>
    <t>EB01-1195</t>
  </si>
  <si>
    <t>EB01-1299</t>
  </si>
  <si>
    <t>EB01-1408</t>
  </si>
  <si>
    <t>EB01-1433</t>
  </si>
  <si>
    <t>EB01-1515</t>
  </si>
  <si>
    <t>EB01-1725</t>
  </si>
  <si>
    <t>EB01-1828</t>
  </si>
  <si>
    <t>RII 573</t>
  </si>
  <si>
    <t>EB01-1952</t>
  </si>
  <si>
    <t>EB01-1953</t>
  </si>
  <si>
    <t>EB01-2294</t>
  </si>
  <si>
    <t>EB01-2074</t>
  </si>
  <si>
    <t>EB01-2158</t>
  </si>
  <si>
    <t>RII 1635</t>
  </si>
  <si>
    <t>EB01-2452</t>
  </si>
  <si>
    <t>EB01-2540</t>
  </si>
  <si>
    <t>EB01-2541</t>
  </si>
  <si>
    <t>RII 1727</t>
  </si>
  <si>
    <t>EB01-2558</t>
  </si>
  <si>
    <t>EB01-2330</t>
  </si>
  <si>
    <t>EB01-2403</t>
  </si>
  <si>
    <t>RII 1758</t>
  </si>
  <si>
    <t>EB01-2975</t>
  </si>
  <si>
    <t>EB01-3045</t>
  </si>
  <si>
    <t>DEPOSITO ENERO 2019- HASTA AGOSTO 2023</t>
  </si>
  <si>
    <t>EB01-2587</t>
  </si>
  <si>
    <t>EB01-2647</t>
  </si>
  <si>
    <t>RII 1929</t>
  </si>
  <si>
    <t>RII 2226</t>
  </si>
  <si>
    <t>RII 2280</t>
  </si>
  <si>
    <t>RII 2343</t>
  </si>
  <si>
    <t>RII 2446</t>
  </si>
  <si>
    <t>RII 2507</t>
  </si>
  <si>
    <t>RII 2599</t>
  </si>
  <si>
    <t xml:space="preserve">DEPOSITO </t>
  </si>
  <si>
    <t>EB01-2701</t>
  </si>
  <si>
    <t>RII 1833</t>
  </si>
  <si>
    <t>EB01-2781</t>
  </si>
  <si>
    <t>EB01-2841</t>
  </si>
  <si>
    <t>RII 1936</t>
  </si>
  <si>
    <t>EB01-3108</t>
  </si>
  <si>
    <t>EB01-3177</t>
  </si>
  <si>
    <t>RII 1953</t>
  </si>
  <si>
    <t>RII 1988</t>
  </si>
  <si>
    <t>EB01-3263</t>
  </si>
  <si>
    <t>EB01-3304</t>
  </si>
  <si>
    <t>RII 2042</t>
  </si>
  <si>
    <t>EB01-3371</t>
  </si>
  <si>
    <t>EB01-3483</t>
  </si>
  <si>
    <t>RII 2129</t>
  </si>
  <si>
    <t>EB01-3510</t>
  </si>
  <si>
    <t>RII 2168</t>
  </si>
  <si>
    <t>EB01-3608</t>
  </si>
  <si>
    <t>EB01-3649</t>
  </si>
  <si>
    <t>EB01-3750</t>
  </si>
  <si>
    <t>RII 2259</t>
  </si>
  <si>
    <t>EB01-3877</t>
  </si>
  <si>
    <t>EB01-3930</t>
  </si>
  <si>
    <t>EB01-4023</t>
  </si>
  <si>
    <t>EB01-4070</t>
  </si>
  <si>
    <t>RII 2428</t>
  </si>
  <si>
    <t>EB01-4153</t>
  </si>
  <si>
    <t>EB01-4305</t>
  </si>
  <si>
    <t>EB01-4340</t>
  </si>
  <si>
    <t>RII 2506</t>
  </si>
  <si>
    <t>EB01-4341</t>
  </si>
  <si>
    <t>HERRERA ELIZABETH</t>
  </si>
  <si>
    <t>DEPOSITO</t>
  </si>
  <si>
    <t>EB01-4460</t>
  </si>
  <si>
    <t>EB01-4511</t>
  </si>
  <si>
    <t>RII 2581</t>
  </si>
  <si>
    <t>EB01-4649</t>
  </si>
  <si>
    <t>EB01-4800</t>
  </si>
  <si>
    <t>EB01-4755</t>
  </si>
  <si>
    <t>EB01-4856</t>
  </si>
  <si>
    <t>RII 2688</t>
  </si>
  <si>
    <t>RII 2722</t>
  </si>
  <si>
    <t>EB01-5112</t>
  </si>
  <si>
    <t>EB01-5191</t>
  </si>
  <si>
    <t>EB01-5192</t>
  </si>
  <si>
    <t>RII 2752</t>
  </si>
  <si>
    <t>EB01-5310</t>
  </si>
  <si>
    <t>EB01-5425</t>
  </si>
  <si>
    <t>HERNANDEZ HERNANDEZ LILIBETH MARIA</t>
  </si>
  <si>
    <t>B001-0000436</t>
  </si>
  <si>
    <t>B001-0000612</t>
  </si>
  <si>
    <t>B001-0000716</t>
  </si>
  <si>
    <t>B001-0000709</t>
  </si>
  <si>
    <t>B001-0000728</t>
  </si>
  <si>
    <t>B001-0000832</t>
  </si>
  <si>
    <t>B001-0000833</t>
  </si>
  <si>
    <t>B001-0000943</t>
  </si>
  <si>
    <t>B001-0000781</t>
  </si>
  <si>
    <t>B001-0001073</t>
  </si>
  <si>
    <t>B001-0001362</t>
  </si>
  <si>
    <t>B001-0000899</t>
  </si>
  <si>
    <t>B001-0001415</t>
  </si>
  <si>
    <t>B001-0001015</t>
  </si>
  <si>
    <t>B001-0001135</t>
  </si>
  <si>
    <t>B001-0001235</t>
  </si>
  <si>
    <t>B001-0001252</t>
  </si>
  <si>
    <t>B0001-0001309</t>
  </si>
  <si>
    <t>B001-0001437</t>
  </si>
  <si>
    <t>RII 000121</t>
  </si>
  <si>
    <t>B001-0001331</t>
  </si>
  <si>
    <t>B001-0001490</t>
  </si>
  <si>
    <t>B001-0001504</t>
  </si>
  <si>
    <t>RII 000172</t>
  </si>
  <si>
    <t>B001-0001539</t>
  </si>
  <si>
    <t>RII 000410</t>
  </si>
  <si>
    <t>B001-0001591</t>
  </si>
  <si>
    <t>B001-0001646</t>
  </si>
  <si>
    <t>B001-0001705</t>
  </si>
  <si>
    <t>B001-001726</t>
  </si>
  <si>
    <t>RII 000491</t>
  </si>
  <si>
    <t>B001-0001772</t>
  </si>
  <si>
    <t>B001-0001948</t>
  </si>
  <si>
    <t>B001-0001854</t>
  </si>
  <si>
    <t>B001-0001954</t>
  </si>
  <si>
    <t>RII 000651</t>
  </si>
  <si>
    <t>B001-0001919</t>
  </si>
  <si>
    <t>B001-0002154</t>
  </si>
  <si>
    <t>B001-0001985</t>
  </si>
  <si>
    <t>B001-0002235</t>
  </si>
  <si>
    <t>B001-0002283</t>
  </si>
  <si>
    <t>RII 000690</t>
  </si>
  <si>
    <t>B001-0002040</t>
  </si>
  <si>
    <t>EB01-32</t>
  </si>
  <si>
    <t>RII 000708</t>
  </si>
  <si>
    <t>BV EB01-74</t>
  </si>
  <si>
    <t>B001-0002106</t>
  </si>
  <si>
    <t>RII 000729</t>
  </si>
  <si>
    <t>EB01-185</t>
  </si>
  <si>
    <t>B001-0002174</t>
  </si>
  <si>
    <t>RII 000837</t>
  </si>
  <si>
    <t>RII 000854</t>
  </si>
  <si>
    <t>B001-0002306</t>
  </si>
  <si>
    <t>EB01-23</t>
  </si>
  <si>
    <t>RII 000862</t>
  </si>
  <si>
    <t>EB01-50</t>
  </si>
  <si>
    <t>EB01-307</t>
  </si>
  <si>
    <t>EB01-353</t>
  </si>
  <si>
    <t>RII 000907</t>
  </si>
  <si>
    <t>EB01-117</t>
  </si>
  <si>
    <t>RII 000887</t>
  </si>
  <si>
    <t>EB01-237</t>
  </si>
  <si>
    <t>EB01-303</t>
  </si>
  <si>
    <t>EB01-840</t>
  </si>
  <si>
    <t>EB01-329</t>
  </si>
  <si>
    <t>EB01-692</t>
  </si>
  <si>
    <t>RII 1091</t>
  </si>
  <si>
    <t>EB01-428</t>
  </si>
  <si>
    <t>EB01-897</t>
  </si>
  <si>
    <t>RII 1112</t>
  </si>
  <si>
    <t>EB01-527</t>
  </si>
  <si>
    <t>RII 1114</t>
  </si>
  <si>
    <t>EB01-1027</t>
  </si>
  <si>
    <t>EB01-635</t>
  </si>
  <si>
    <t>RII 1142</t>
  </si>
  <si>
    <t>EB01-1218</t>
  </si>
  <si>
    <t>EB01-756</t>
  </si>
  <si>
    <t>EB01-1171</t>
  </si>
  <si>
    <t>RII 1169</t>
  </si>
  <si>
    <t>EB01-860</t>
  </si>
  <si>
    <t>RII 1203</t>
  </si>
  <si>
    <t>EB01-1374</t>
  </si>
  <si>
    <t>EB01-956</t>
  </si>
  <si>
    <t>EB01-1106</t>
  </si>
  <si>
    <t>RII 1278</t>
  </si>
  <si>
    <t>EB01-1075</t>
  </si>
  <si>
    <t>EB01-1464</t>
  </si>
  <si>
    <t>CUOTA SANTA ROSA</t>
  </si>
  <si>
    <t>EB01-1194</t>
  </si>
  <si>
    <t>RII 1178</t>
  </si>
  <si>
    <t>EB01-1537</t>
  </si>
  <si>
    <t>RII 1286</t>
  </si>
  <si>
    <t>EB01-1781</t>
  </si>
  <si>
    <t>EB01-1298</t>
  </si>
  <si>
    <t>RII 1423</t>
  </si>
  <si>
    <t>EB01-1923</t>
  </si>
  <si>
    <t>EB01-2013</t>
  </si>
  <si>
    <t>EB01-1407</t>
  </si>
  <si>
    <t>RII 1466</t>
  </si>
  <si>
    <t>EB01-1514</t>
  </si>
  <si>
    <t>EB01-1614</t>
  </si>
  <si>
    <t>EB01-1724</t>
  </si>
  <si>
    <t>EB01-2133</t>
  </si>
  <si>
    <t>EB01-2151</t>
  </si>
  <si>
    <t>EB01-2170</t>
  </si>
  <si>
    <t>EB01-2237</t>
  </si>
  <si>
    <t>EB01-2267</t>
  </si>
  <si>
    <t>FEBREO</t>
  </si>
  <si>
    <t>EB01-1827</t>
  </si>
  <si>
    <t>EB01-2395</t>
  </si>
  <si>
    <t>EB01-2451</t>
  </si>
  <si>
    <t>EB01-2625</t>
  </si>
  <si>
    <t>EB01-1951</t>
  </si>
  <si>
    <t>RII 1532</t>
  </si>
  <si>
    <t>EB01-2073</t>
  </si>
  <si>
    <t>RII 1756</t>
  </si>
  <si>
    <t>EB01-2735</t>
  </si>
  <si>
    <t>EB01-2202</t>
  </si>
  <si>
    <t>RII 1776</t>
  </si>
  <si>
    <t>EB01-2349</t>
  </si>
  <si>
    <t>EB01-2744</t>
  </si>
  <si>
    <t>RII 1821</t>
  </si>
  <si>
    <t>EB01-2586</t>
  </si>
  <si>
    <t>RII 1879</t>
  </si>
  <si>
    <t>EB01-2700</t>
  </si>
  <si>
    <t>EB01-3092</t>
  </si>
  <si>
    <t>EB01-3135</t>
  </si>
  <si>
    <t>EB01-2840</t>
  </si>
  <si>
    <t>EB01-3190</t>
  </si>
  <si>
    <t>EB01-3348</t>
  </si>
  <si>
    <t>EB01-2974</t>
  </si>
  <si>
    <t>EB01-3012</t>
  </si>
  <si>
    <t>RII 1954</t>
  </si>
  <si>
    <t>EB01-3107</t>
  </si>
  <si>
    <t>RII 2069</t>
  </si>
  <si>
    <t>EB01-3189</t>
  </si>
  <si>
    <t>EB01-3262</t>
  </si>
  <si>
    <t>HERNANDEZ LILIETH</t>
  </si>
  <si>
    <t>EB01-3370</t>
  </si>
  <si>
    <t>RII 2103</t>
  </si>
  <si>
    <t>EB01-3443</t>
  </si>
  <si>
    <t>EB01-3482</t>
  </si>
  <si>
    <t>EB01-3671</t>
  </si>
  <si>
    <t>RII 2195</t>
  </si>
  <si>
    <t>EB01-3711</t>
  </si>
  <si>
    <t>EB01-3607</t>
  </si>
  <si>
    <t>EB01-3735</t>
  </si>
  <si>
    <t>RII 2223</t>
  </si>
  <si>
    <t>EB01-3796</t>
  </si>
  <si>
    <t>EB01-3749</t>
  </si>
  <si>
    <t>RII 2293</t>
  </si>
  <si>
    <t>EB01-3981</t>
  </si>
  <si>
    <t>EB01-3994</t>
  </si>
  <si>
    <t>EB01-3876</t>
  </si>
  <si>
    <t>EB01-3934</t>
  </si>
  <si>
    <t>RII 2355</t>
  </si>
  <si>
    <t>EB01-4022</t>
  </si>
  <si>
    <t>EB01-4079</t>
  </si>
  <si>
    <t>EB01-4084</t>
  </si>
  <si>
    <t>RII 2421</t>
  </si>
  <si>
    <t>EB01-4152</t>
  </si>
  <si>
    <t>EB01-4234</t>
  </si>
  <si>
    <t>EB01-4304</t>
  </si>
  <si>
    <t>RII 2474</t>
  </si>
  <si>
    <t>EB01-4393</t>
  </si>
  <si>
    <t>EB01-4418</t>
  </si>
  <si>
    <t>EB01-4436</t>
  </si>
  <si>
    <t>EB01-4548</t>
  </si>
  <si>
    <t>EB01-4459</t>
  </si>
  <si>
    <t>EB01-4678</t>
  </si>
  <si>
    <t>RII 2633</t>
  </si>
  <si>
    <t>EB01-4622</t>
  </si>
  <si>
    <t>EB01-4709</t>
  </si>
  <si>
    <t>EB01-4817</t>
  </si>
  <si>
    <t>EB01-4848</t>
  </si>
  <si>
    <t>RII 2631</t>
  </si>
  <si>
    <t>EB01-4754</t>
  </si>
  <si>
    <t>EB01-4876</t>
  </si>
  <si>
    <t>RII 2644</t>
  </si>
  <si>
    <t>EB01-5045</t>
  </si>
  <si>
    <t>EB01-4958</t>
  </si>
  <si>
    <t>EB01-5164</t>
  </si>
  <si>
    <t>EB01-5215</t>
  </si>
  <si>
    <t>RII 2726</t>
  </si>
  <si>
    <t>EB01-5341</t>
  </si>
  <si>
    <t>EB01-5111</t>
  </si>
  <si>
    <t>RII 2759</t>
  </si>
  <si>
    <t>EB01-5375</t>
  </si>
  <si>
    <t>EB01-5412</t>
  </si>
  <si>
    <t>EB01-5270</t>
  </si>
  <si>
    <t>RII 2788</t>
  </si>
  <si>
    <t>EB01-5468</t>
  </si>
  <si>
    <t>EB01-5424</t>
  </si>
  <si>
    <t>EB01-5484</t>
  </si>
  <si>
    <t>RII 2811</t>
  </si>
  <si>
    <t>EB01-5499</t>
  </si>
  <si>
    <t>EB01-5516</t>
  </si>
  <si>
    <t>EB01-5551</t>
  </si>
  <si>
    <t>EB01-549</t>
  </si>
  <si>
    <t>EB01-5646</t>
  </si>
  <si>
    <t>RII 2941</t>
  </si>
  <si>
    <t>EB01-5684</t>
  </si>
  <si>
    <t>NO ESTA IMPRESA LA BOLETA</t>
  </si>
  <si>
    <t>EB01-5855</t>
  </si>
  <si>
    <t>EB01-5850</t>
  </si>
  <si>
    <t>EB01-5804</t>
  </si>
  <si>
    <t>RII 2980</t>
  </si>
  <si>
    <t>EB01-5985</t>
  </si>
  <si>
    <t>EB01-6001</t>
  </si>
  <si>
    <t>EB01-5929</t>
  </si>
  <si>
    <t>RII 3024</t>
  </si>
  <si>
    <t>EB01-6122 </t>
  </si>
  <si>
    <t>EB01-6159</t>
  </si>
  <si>
    <t>EB01-6058</t>
  </si>
  <si>
    <t>EB01-6277</t>
  </si>
  <si>
    <t>RII 3073</t>
  </si>
  <si>
    <t>EB01-6315</t>
  </si>
  <si>
    <t>EB01-6332</t>
  </si>
  <si>
    <t>EB01-6237</t>
  </si>
  <si>
    <t>EB01-6425</t>
  </si>
  <si>
    <t>RII 3128</t>
  </si>
  <si>
    <t>EB01-6453</t>
  </si>
  <si>
    <t>EB01-6562</t>
  </si>
  <si>
    <t>EB01-6395</t>
  </si>
  <si>
    <t>RII 3159</t>
  </si>
  <si>
    <t>CE</t>
  </si>
  <si>
    <t>EB01-6576</t>
  </si>
  <si>
    <t>EB01-6802</t>
  </si>
  <si>
    <t>RII 3233</t>
  </si>
  <si>
    <t>EB01-6966</t>
  </si>
  <si>
    <t>RII 3279</t>
  </si>
  <si>
    <t>EB01-7163</t>
  </si>
  <si>
    <t>RII 3334</t>
  </si>
  <si>
    <t>EB01-7090</t>
  </si>
  <si>
    <t xml:space="preserve">EB01-7250 </t>
  </si>
  <si>
    <t>RII 3371</t>
  </si>
  <si>
    <t>EB01-7290</t>
  </si>
  <si>
    <t>HERRERA CAMPOS ORFELITA</t>
  </si>
  <si>
    <t>23 DE JUNIO EMPEZO EN EL PUESTO</t>
  </si>
  <si>
    <t>RII 2859</t>
  </si>
  <si>
    <t>RII 2867</t>
  </si>
  <si>
    <t>EB01-5630</t>
  </si>
  <si>
    <t>RII 2905</t>
  </si>
  <si>
    <t>RII 3050</t>
  </si>
  <si>
    <t>EB01-5971</t>
  </si>
  <si>
    <t>EB01-6199</t>
  </si>
  <si>
    <t>RII 3138</t>
  </si>
  <si>
    <t>EB01-6457</t>
  </si>
  <si>
    <t>RII 3184</t>
  </si>
  <si>
    <t>EB01-6651</t>
  </si>
  <si>
    <t>RII 3234</t>
  </si>
  <si>
    <t>EB01-6877</t>
  </si>
  <si>
    <t>RII 3300</t>
  </si>
  <si>
    <t>HERRERA ORFELITA</t>
  </si>
  <si>
    <t>EB01-7018</t>
  </si>
  <si>
    <t>RII 3343</t>
  </si>
  <si>
    <t xml:space="preserve">EB01-7177 </t>
  </si>
  <si>
    <t>EB01-7178</t>
  </si>
  <si>
    <t>MAXIMO FLAVIO HUAMANI CONTRERAS</t>
  </si>
  <si>
    <t>EB01-2492</t>
  </si>
  <si>
    <t>EB01-2493</t>
  </si>
  <si>
    <t>EB01-2752</t>
  </si>
  <si>
    <t>EB01-3169</t>
  </si>
  <si>
    <t>EB01-3308</t>
  </si>
  <si>
    <t>MALLMA LISBETH - DUPLICADO</t>
  </si>
  <si>
    <t>EB01-3427</t>
  </si>
  <si>
    <t>EB01-3569</t>
  </si>
  <si>
    <t>EB01-3717</t>
  </si>
  <si>
    <t>EB01-3806</t>
  </si>
  <si>
    <t>EB01-3963</t>
  </si>
  <si>
    <t>EB01-4086</t>
  </si>
  <si>
    <t>EB01-4216</t>
  </si>
  <si>
    <t>EB01-4380</t>
  </si>
  <si>
    <t>EB01-4701</t>
  </si>
  <si>
    <t>EB01-4837</t>
  </si>
  <si>
    <t>EB01-5008</t>
  </si>
  <si>
    <t>EB01-5219</t>
  </si>
  <si>
    <t>EB01-5399</t>
  </si>
  <si>
    <t>EB01-5542</t>
  </si>
  <si>
    <t>EB01-5640</t>
  </si>
  <si>
    <t>EB01-5766</t>
  </si>
  <si>
    <t>EB01-6016</t>
  </si>
  <si>
    <t>EB01-6176</t>
  </si>
  <si>
    <t>EB01-6350</t>
  </si>
  <si>
    <t>EB01-6549</t>
  </si>
  <si>
    <t>EB01-6727</t>
  </si>
  <si>
    <t>EB01-6913 </t>
  </si>
  <si>
    <t>HUAMANI MAXIMO</t>
  </si>
  <si>
    <t xml:space="preserve">EB01-7067 </t>
  </si>
  <si>
    <t>EB01-7233</t>
  </si>
  <si>
    <t>KARINA LUZ LUCIANO INGA</t>
  </si>
  <si>
    <t>EB01-3636</t>
  </si>
  <si>
    <t>EB01-3637</t>
  </si>
  <si>
    <t>EB01-3803</t>
  </si>
  <si>
    <t>EB01-3941</t>
  </si>
  <si>
    <t>EB01-4230</t>
  </si>
  <si>
    <t>EB01-4357</t>
  </si>
  <si>
    <t>EB01-4526</t>
  </si>
  <si>
    <t>EB01-466</t>
  </si>
  <si>
    <t>EB01-4818</t>
  </si>
  <si>
    <t>EB01-5011</t>
  </si>
  <si>
    <t>EB01-5096</t>
  </si>
  <si>
    <t>EB01-5379</t>
  </si>
  <si>
    <t>EB01-5475</t>
  </si>
  <si>
    <t>EB01-5600</t>
  </si>
  <si>
    <t>EB01-5854</t>
  </si>
  <si>
    <t>EB01-6032</t>
  </si>
  <si>
    <t>EB01-6215</t>
  </si>
  <si>
    <t>EB01-6521</t>
  </si>
  <si>
    <t>EB01-6482</t>
  </si>
  <si>
    <t>EB01-6687</t>
  </si>
  <si>
    <t>EB01-6955</t>
  </si>
  <si>
    <t>EB01-4077</t>
  </si>
  <si>
    <t>NO SE HA CONSIDERADO</t>
  </si>
  <si>
    <t>LUCIANO KARINA</t>
  </si>
  <si>
    <t>EB01-7223</t>
  </si>
  <si>
    <t>LA ROSA LOPEZ MARGARITA LILIANA</t>
  </si>
  <si>
    <t>B001-0000043</t>
  </si>
  <si>
    <t>B001-0000215</t>
  </si>
  <si>
    <t>B001-0000240</t>
  </si>
  <si>
    <t>B001-0000314</t>
  </si>
  <si>
    <t>B001-0000390</t>
  </si>
  <si>
    <t>B001-0000459</t>
  </si>
  <si>
    <t>B001-0001079</t>
  </si>
  <si>
    <t>B001-0001165</t>
  </si>
  <si>
    <t>B001-0000482</t>
  </si>
  <si>
    <t>B001-0000571</t>
  </si>
  <si>
    <t>B001-0001501</t>
  </si>
  <si>
    <t>B001-0000669</t>
  </si>
  <si>
    <t>B001-0000753</t>
  </si>
  <si>
    <t>B001-0000796</t>
  </si>
  <si>
    <t>B001-0000873</t>
  </si>
  <si>
    <t>B001-0000987</t>
  </si>
  <si>
    <t>B001-0001077</t>
  </si>
  <si>
    <t>B001-0001078</t>
  </si>
  <si>
    <t>B001-0001105</t>
  </si>
  <si>
    <t>RII 000177</t>
  </si>
  <si>
    <t>B001-0001205</t>
  </si>
  <si>
    <t>B001-0001577</t>
  </si>
  <si>
    <t>B001-0001283</t>
  </si>
  <si>
    <t>B001-0001631</t>
  </si>
  <si>
    <t>B001-0001690</t>
  </si>
  <si>
    <t>B001-0001728</t>
  </si>
  <si>
    <t>RII 000178</t>
  </si>
  <si>
    <t>B001-0001476</t>
  </si>
  <si>
    <t>B001-0001524</t>
  </si>
  <si>
    <t>RII 000179</t>
  </si>
  <si>
    <t>EXONERADO POR EL CONSEJO DE ADM</t>
  </si>
  <si>
    <t>CAMBIO DE INQUILINA : 
LA ROSA LOPEZ MARGARITA LILIANA</t>
  </si>
  <si>
    <t>B001-0001797</t>
  </si>
  <si>
    <t>RII 000295</t>
  </si>
  <si>
    <t>B001-0001859</t>
  </si>
  <si>
    <t>B001-0001881</t>
  </si>
  <si>
    <t>RII 000358</t>
  </si>
  <si>
    <t>B001-0001880</t>
  </si>
  <si>
    <t>B001-0001923</t>
  </si>
  <si>
    <t>RII 000446</t>
  </si>
  <si>
    <t>B001-0001990</t>
  </si>
  <si>
    <t>B001-0002045</t>
  </si>
  <si>
    <t>B001-0002127</t>
  </si>
  <si>
    <t>B001-0002237</t>
  </si>
  <si>
    <t>RII 000545</t>
  </si>
  <si>
    <t>RII 000623</t>
  </si>
  <si>
    <t>B001-0002176</t>
  </si>
  <si>
    <t>RII 000706</t>
  </si>
  <si>
    <t>RII 000946</t>
  </si>
  <si>
    <t>EB01-864</t>
  </si>
  <si>
    <t>EB01-1020</t>
  </si>
  <si>
    <t>RII 000879</t>
  </si>
  <si>
    <t>B001-0002309</t>
  </si>
  <si>
    <t>EB01-2</t>
  </si>
  <si>
    <t>EB01-54</t>
  </si>
  <si>
    <t>RII 000730</t>
  </si>
  <si>
    <t>RII 000731</t>
  </si>
  <si>
    <t>EB01-120</t>
  </si>
  <si>
    <t>EB01-146</t>
  </si>
  <si>
    <t>RII 000916</t>
  </si>
  <si>
    <t>EB01-195</t>
  </si>
  <si>
    <t>EB01-1026</t>
  </si>
  <si>
    <t>EB01-332</t>
  </si>
  <si>
    <t>EB01-374</t>
  </si>
  <si>
    <t>EB01-432</t>
  </si>
  <si>
    <t>RII 001006</t>
  </si>
  <si>
    <t>EB01-1956</t>
  </si>
  <si>
    <t>EB01-531</t>
  </si>
  <si>
    <t>EB01-1197</t>
  </si>
  <si>
    <t>EB01-1434</t>
  </si>
  <si>
    <t>EB01-639</t>
  </si>
  <si>
    <t>RII 1150</t>
  </si>
  <si>
    <t>EB01-760</t>
  </si>
  <si>
    <t>RII 1153</t>
  </si>
  <si>
    <t>EB01-960</t>
  </si>
  <si>
    <t>RII 1227</t>
  </si>
  <si>
    <t>RII 1267</t>
  </si>
  <si>
    <t>EB01-1078</t>
  </si>
  <si>
    <t>EB01-1457</t>
  </si>
  <si>
    <t>RII 1273</t>
  </si>
  <si>
    <t>EB01-1302</t>
  </si>
  <si>
    <t>EB01-2378</t>
  </si>
  <si>
    <t>EB01-1402</t>
  </si>
  <si>
    <t>RII 1435</t>
  </si>
  <si>
    <t>EB01-2616</t>
  </si>
  <si>
    <t>EB01-1518</t>
  </si>
  <si>
    <t>EB01-1617</t>
  </si>
  <si>
    <t>RII 1438</t>
  </si>
  <si>
    <t>EB01-1728</t>
  </si>
  <si>
    <t>RII 1530</t>
  </si>
  <si>
    <t>EB01-1830</t>
  </si>
  <si>
    <t>RII 1623</t>
  </si>
  <si>
    <t>RII 1590</t>
  </si>
  <si>
    <t>EB01-2076</t>
  </si>
  <si>
    <t>EB01-3137</t>
  </si>
  <si>
    <t>EB01-2205</t>
  </si>
  <si>
    <t>RII1645</t>
  </si>
  <si>
    <t>RII 1657</t>
  </si>
  <si>
    <t>RII 1676</t>
  </si>
  <si>
    <t>EB01-2332</t>
  </si>
  <si>
    <t>RII 1755</t>
  </si>
  <si>
    <t>EB01-2454</t>
  </si>
  <si>
    <t>RII 1864</t>
  </si>
  <si>
    <t>EB01-2589</t>
  </si>
  <si>
    <t>EB01-2703</t>
  </si>
  <si>
    <t>LA ROSA MARGARITA</t>
  </si>
  <si>
    <t>EB01-2843</t>
  </si>
  <si>
    <t>RII 1944</t>
  </si>
  <si>
    <t>EB01-2977</t>
  </si>
  <si>
    <t>RII 2035</t>
  </si>
  <si>
    <t>EB01-3110</t>
  </si>
  <si>
    <t>EB01-3265</t>
  </si>
  <si>
    <t>RII 2175</t>
  </si>
  <si>
    <t>EB01-3373</t>
  </si>
  <si>
    <t>RII 2258</t>
  </si>
  <si>
    <t>EB01-3485</t>
  </si>
  <si>
    <t>EB01-3610</t>
  </si>
  <si>
    <t>EB01-3664</t>
  </si>
  <si>
    <t>EB01-3665</t>
  </si>
  <si>
    <t>RII 2278</t>
  </si>
  <si>
    <t>RII 2304</t>
  </si>
  <si>
    <t>EB01-3752</t>
  </si>
  <si>
    <t>EB01-3879</t>
  </si>
  <si>
    <t>RII 2364</t>
  </si>
  <si>
    <t>EB01-4025</t>
  </si>
  <si>
    <t>EB01-4155</t>
  </si>
  <si>
    <t>RII 2490</t>
  </si>
  <si>
    <t>EB01-4307</t>
  </si>
  <si>
    <t>EB01-4346</t>
  </si>
  <si>
    <t>RII 2537</t>
  </si>
  <si>
    <t>RII 2559</t>
  </si>
  <si>
    <t>EB01-4462</t>
  </si>
  <si>
    <t>RII 2590</t>
  </si>
  <si>
    <t>EB01-4611</t>
  </si>
  <si>
    <t>RII 2652</t>
  </si>
  <si>
    <t>EB01-4756</t>
  </si>
  <si>
    <t>EB01-4929</t>
  </si>
  <si>
    <t>RII 2711</t>
  </si>
  <si>
    <t>EB01-5113</t>
  </si>
  <si>
    <t>RII 2739</t>
  </si>
  <si>
    <t>RII 2754</t>
  </si>
  <si>
    <t>EB01-5271</t>
  </si>
  <si>
    <t>RII 2791</t>
  </si>
  <si>
    <t>EB01-5426</t>
  </si>
  <si>
    <t>RII 2847</t>
  </si>
  <si>
    <t>EB01-5552</t>
  </si>
  <si>
    <t>RII 2885</t>
  </si>
  <si>
    <t>RII 2925</t>
  </si>
  <si>
    <t>EB01-5685</t>
  </si>
  <si>
    <t>RII 2935</t>
  </si>
  <si>
    <t>EB01-5805</t>
  </si>
  <si>
    <t>RII 2974</t>
  </si>
  <si>
    <t>RII 2998</t>
  </si>
  <si>
    <t>EB01-5930</t>
  </si>
  <si>
    <t>RII 3059</t>
  </si>
  <si>
    <t>EB01-6059 </t>
  </si>
  <si>
    <t>RII 3100</t>
  </si>
  <si>
    <t>EB01-6221</t>
  </si>
  <si>
    <t>EB01-6222</t>
  </si>
  <si>
    <t>RII 3148</t>
  </si>
  <si>
    <t>EB01-6374</t>
  </si>
  <si>
    <t>RII 3165</t>
  </si>
  <si>
    <t>EB01-6604</t>
  </si>
  <si>
    <t>SE AUMENTO 250.00 DE ALQ.</t>
  </si>
  <si>
    <t>EB01-6780</t>
  </si>
  <si>
    <t>RII 3285</t>
  </si>
  <si>
    <t>EB01-6979</t>
  </si>
  <si>
    <t>RII 3316</t>
  </si>
  <si>
    <t>EB01-7108</t>
  </si>
  <si>
    <t>RII 3388</t>
  </si>
  <si>
    <t>LAPAS SALAZAR ANA MARIA</t>
  </si>
  <si>
    <t>B001-000004</t>
  </si>
  <si>
    <t>B001-0000441</t>
  </si>
  <si>
    <t>B001-0000039</t>
  </si>
  <si>
    <t>B001-0000182</t>
  </si>
  <si>
    <t>B001-0000310</t>
  </si>
  <si>
    <t>B001-0000386</t>
  </si>
  <si>
    <t>B001-0000610</t>
  </si>
  <si>
    <t>B001-0000478</t>
  </si>
  <si>
    <t>B001-0000567</t>
  </si>
  <si>
    <t>B001-0000642</t>
  </si>
  <si>
    <t>B001-0000665</t>
  </si>
  <si>
    <t>B001-0000935</t>
  </si>
  <si>
    <t>B001-0000749</t>
  </si>
  <si>
    <t>B001-0000869</t>
  </si>
  <si>
    <t>B001-0001101</t>
  </si>
  <si>
    <t>B001-0001175</t>
  </si>
  <si>
    <t>B001-0000983</t>
  </si>
  <si>
    <t>B001-0001349</t>
  </si>
  <si>
    <t>B001-0001200</t>
  </si>
  <si>
    <t>B001-00012778</t>
  </si>
  <si>
    <t>B001-0001318</t>
  </si>
  <si>
    <t>B001-0001379</t>
  </si>
  <si>
    <t>RII 000124</t>
  </si>
  <si>
    <t>B001-0001472</t>
  </si>
  <si>
    <t>B001-0001433</t>
  </si>
  <si>
    <t>B001-0001520</t>
  </si>
  <si>
    <t>RII 000171</t>
  </si>
  <si>
    <t>B001-0001574</t>
  </si>
  <si>
    <t>B001-0001628</t>
  </si>
  <si>
    <t>B001-0001687</t>
  </si>
  <si>
    <t>RII 000316</t>
  </si>
  <si>
    <t>B001-0001775</t>
  </si>
  <si>
    <t>RII 000329</t>
  </si>
  <si>
    <t>B001-0001857</t>
  </si>
  <si>
    <t>RII 000444</t>
  </si>
  <si>
    <t>B001-0001921</t>
  </si>
  <si>
    <t>B001-0001988</t>
  </si>
  <si>
    <t>RII 000487</t>
  </si>
  <si>
    <t>B001-0002043</t>
  </si>
  <si>
    <t>RII 000579</t>
  </si>
  <si>
    <t>B001-0002109</t>
  </si>
  <si>
    <t>RII 000610</t>
  </si>
  <si>
    <t>B001-0002177</t>
  </si>
  <si>
    <t>RI 00620</t>
  </si>
  <si>
    <t>B001-0002238</t>
  </si>
  <si>
    <t>RII 000669</t>
  </si>
  <si>
    <t>B001-0002310</t>
  </si>
  <si>
    <t>RII 000696</t>
  </si>
  <si>
    <t>EB01-55</t>
  </si>
  <si>
    <t>RII 000869</t>
  </si>
  <si>
    <t>ZONA DESCARGA</t>
  </si>
  <si>
    <t>EB01-121</t>
  </si>
  <si>
    <t>RII 00820</t>
  </si>
  <si>
    <t>EB01-196</t>
  </si>
  <si>
    <t>RII 000908</t>
  </si>
  <si>
    <t>RII 000929</t>
  </si>
  <si>
    <t>EB01-333</t>
  </si>
  <si>
    <t>RII 001002</t>
  </si>
  <si>
    <t>EB01-433</t>
  </si>
  <si>
    <t>RII 1082</t>
  </si>
  <si>
    <t>RII 1206</t>
  </si>
  <si>
    <t>EB01-532</t>
  </si>
  <si>
    <t>RII 1107</t>
  </si>
  <si>
    <t>EB01-640</t>
  </si>
  <si>
    <t>RII 1132</t>
  </si>
  <si>
    <t>EB01-761</t>
  </si>
  <si>
    <t>EB01-961</t>
  </si>
  <si>
    <t>EB01-1079</t>
  </si>
  <si>
    <t>EB01-1198</t>
  </si>
  <si>
    <t>EB01-1303</t>
  </si>
  <si>
    <t>RII 1353</t>
  </si>
  <si>
    <t>EB01-2350</t>
  </si>
  <si>
    <t>EB01-1409</t>
  </si>
  <si>
    <t>EB01-1519</t>
  </si>
  <si>
    <t>RII 1392</t>
  </si>
  <si>
    <t>EB01-1618</t>
  </si>
  <si>
    <t>LAPAS MARIA</t>
  </si>
  <si>
    <t>EB01-1729</t>
  </si>
  <si>
    <t>RII 1583</t>
  </si>
  <si>
    <t>EB01-1831</t>
  </si>
  <si>
    <t>EB01-1957</t>
  </si>
  <si>
    <t>EB01-2077</t>
  </si>
  <si>
    <t>RII 1686</t>
  </si>
  <si>
    <t>EB01-2206</t>
  </si>
  <si>
    <t>EB01-2459</t>
  </si>
  <si>
    <t>RII 1741</t>
  </si>
  <si>
    <t>RII 1777</t>
  </si>
  <si>
    <t>EB01-2590</t>
  </si>
  <si>
    <t>RII 1932</t>
  </si>
  <si>
    <t>EB01-2704</t>
  </si>
  <si>
    <t>EB01-2844</t>
  </si>
  <si>
    <t>RII 1973</t>
  </si>
  <si>
    <t>EB01-2978</t>
  </si>
  <si>
    <t>EB01-3111</t>
  </si>
  <si>
    <t>RII 2020</t>
  </si>
  <si>
    <t>RII 2013</t>
  </si>
  <si>
    <t>GARANTIA 26-E</t>
  </si>
  <si>
    <t>EB01-3141</t>
  </si>
  <si>
    <t>EB01-3266</t>
  </si>
  <si>
    <t>RII 2053</t>
  </si>
  <si>
    <t>EB01-3374</t>
  </si>
  <si>
    <t>RII 2072</t>
  </si>
  <si>
    <t>EB01-3486</t>
  </si>
  <si>
    <t>RII 2156</t>
  </si>
  <si>
    <t>EB01-3611</t>
  </si>
  <si>
    <t>RII 2208</t>
  </si>
  <si>
    <t>EB01-3753</t>
  </si>
  <si>
    <t>RII 2249</t>
  </si>
  <si>
    <t>EB01-3880</t>
  </si>
  <si>
    <t>RII 2325</t>
  </si>
  <si>
    <t>EB01-4026</t>
  </si>
  <si>
    <t>RII 2373</t>
  </si>
  <si>
    <t>EB01-4156</t>
  </si>
  <si>
    <t>RII 2492</t>
  </si>
  <si>
    <t>EB01-4308</t>
  </si>
  <si>
    <t>EB01-4463</t>
  </si>
  <si>
    <t>RII 2564</t>
  </si>
  <si>
    <t>EB01-4612</t>
  </si>
  <si>
    <t>RII 2623</t>
  </si>
  <si>
    <t>EB01-4757</t>
  </si>
  <si>
    <t>EB01-4930</t>
  </si>
  <si>
    <t>RII 2724</t>
  </si>
  <si>
    <t>EB01-5114</t>
  </si>
  <si>
    <t>RII 2733</t>
  </si>
  <si>
    <t>EB01-5272</t>
  </si>
  <si>
    <t>RII 2804</t>
  </si>
  <si>
    <t>EB01-5427</t>
  </si>
  <si>
    <t>RII 2813</t>
  </si>
  <si>
    <t>EB01-5553</t>
  </si>
  <si>
    <t>RII 2952</t>
  </si>
  <si>
    <t>EB01-5686</t>
  </si>
  <si>
    <t>RII 2979</t>
  </si>
  <si>
    <t>EB01-5806</t>
  </si>
  <si>
    <t>RII 2978</t>
  </si>
  <si>
    <t>EB01 - 5931</t>
  </si>
  <si>
    <t>RII 3095</t>
  </si>
  <si>
    <t>EB01-6060 </t>
  </si>
  <si>
    <t>EB01-6235</t>
  </si>
  <si>
    <t>EB01-6384</t>
  </si>
  <si>
    <t>RII 3268</t>
  </si>
  <si>
    <t>EB01-6577</t>
  </si>
  <si>
    <t>EB01-6764</t>
  </si>
  <si>
    <t>EB01-6934</t>
  </si>
  <si>
    <t>RII 3311</t>
  </si>
  <si>
    <t>EB01-7091</t>
  </si>
  <si>
    <t>EB01-7291</t>
  </si>
  <si>
    <t>LEON RODRIGUEZ ANGIE MARGARITA (FUENTES QUIJANDRIA LEONOR)</t>
  </si>
  <si>
    <t>B001-0000153</t>
  </si>
  <si>
    <t>B001-0000254</t>
  </si>
  <si>
    <t>B001-0000304</t>
  </si>
  <si>
    <t>B001-0000381</t>
  </si>
  <si>
    <t>B001-0000473</t>
  </si>
  <si>
    <t>B001-0000562</t>
  </si>
  <si>
    <t>B001-0000660</t>
  </si>
  <si>
    <t>B001-0000743</t>
  </si>
  <si>
    <t>B001-0000863</t>
  </si>
  <si>
    <t>B001-0000978</t>
  </si>
  <si>
    <t>B001-00001451</t>
  </si>
  <si>
    <t>B001-0001065</t>
  </si>
  <si>
    <t>B001-0001147</t>
  </si>
  <si>
    <t>B001-0001096</t>
  </si>
  <si>
    <t>B001-0001194</t>
  </si>
  <si>
    <t>B001-0002018</t>
  </si>
  <si>
    <t>EB01-380</t>
  </si>
  <si>
    <t>ACUENTA</t>
  </si>
  <si>
    <t>1700 PAGO</t>
  </si>
  <si>
    <t>B001-0001272</t>
  </si>
  <si>
    <t>FALTA PAGAR 188.7</t>
  </si>
  <si>
    <t>RII 000418</t>
  </si>
  <si>
    <t>PREGUNTAR AL SR. ROLANDO</t>
  </si>
  <si>
    <t>B001-0001959</t>
  </si>
  <si>
    <t>RII 000382</t>
  </si>
  <si>
    <t>RII 000417</t>
  </si>
  <si>
    <t>B001-0001592</t>
  </si>
  <si>
    <t>B001-0001647</t>
  </si>
  <si>
    <t>B001-0001716</t>
  </si>
  <si>
    <t>B001-0001817</t>
  </si>
  <si>
    <t>B001-0001894</t>
  </si>
  <si>
    <t>ARII 000417</t>
  </si>
  <si>
    <t>B001-0001906</t>
  </si>
  <si>
    <t>RII 000463</t>
  </si>
  <si>
    <t>B001-0002155</t>
  </si>
  <si>
    <t>RII 000948</t>
  </si>
  <si>
    <t>RII 000678</t>
  </si>
  <si>
    <t>B001-0002215</t>
  </si>
  <si>
    <t>EB01-20</t>
  </si>
  <si>
    <t>EB01-269</t>
  </si>
  <si>
    <t>EB01-381</t>
  </si>
  <si>
    <t>RII 000949</t>
  </si>
  <si>
    <t>EB01-470</t>
  </si>
  <si>
    <t>EB01-580</t>
  </si>
  <si>
    <t>RII 000984</t>
  </si>
  <si>
    <t>VERIFICAR PUESTO</t>
  </si>
  <si>
    <t>EB01-886</t>
  </si>
  <si>
    <t>RII 1074</t>
  </si>
  <si>
    <t>EB01-887</t>
  </si>
  <si>
    <t>RII 1128</t>
  </si>
  <si>
    <t>RII 1129</t>
  </si>
  <si>
    <t>EB01-1040</t>
  </si>
  <si>
    <t>RII 1333</t>
  </si>
  <si>
    <t>EB01-1641</t>
  </si>
  <si>
    <t>EB01-1642</t>
  </si>
  <si>
    <t>RII 1400</t>
  </si>
  <si>
    <t>EB01-1759</t>
  </si>
  <si>
    <t>RII 1464</t>
  </si>
  <si>
    <t>EB01-1815</t>
  </si>
  <si>
    <t>EB01-2099</t>
  </si>
  <si>
    <t>EB01-2101</t>
  </si>
  <si>
    <t>RII 1525</t>
  </si>
  <si>
    <t>EB01-2174</t>
  </si>
  <si>
    <t>RII 1608</t>
  </si>
  <si>
    <t>RII 1663</t>
  </si>
  <si>
    <t>EB01-2382</t>
  </si>
  <si>
    <t>RII 1728</t>
  </si>
  <si>
    <t>EB01-2547</t>
  </si>
  <si>
    <t>RII 1839</t>
  </si>
  <si>
    <t>EB01-2791</t>
  </si>
  <si>
    <t>LEON RODRIGUEZ</t>
  </si>
  <si>
    <t>RII 1939</t>
  </si>
  <si>
    <t>EB01-3058</t>
  </si>
  <si>
    <t>RII 2007</t>
  </si>
  <si>
    <t>EB01-3235</t>
  </si>
  <si>
    <t xml:space="preserve">FEBRERO </t>
  </si>
  <si>
    <t>RII 2080</t>
  </si>
  <si>
    <t>EB01-3396</t>
  </si>
  <si>
    <t>RII 2166</t>
  </si>
  <si>
    <t>EB01-3648</t>
  </si>
  <si>
    <t>RII 2205</t>
  </si>
  <si>
    <t>RII 2281</t>
  </si>
  <si>
    <t>EB01-3931</t>
  </si>
  <si>
    <t>RII 2382</t>
  </si>
  <si>
    <t>EB01-4180</t>
  </si>
  <si>
    <t>RII 2455</t>
  </si>
  <si>
    <t>EB01-4361</t>
  </si>
  <si>
    <t>RII 2521</t>
  </si>
  <si>
    <t>EB01-4544</t>
  </si>
  <si>
    <t>RII 2602</t>
  </si>
  <si>
    <t>EB01-4808</t>
  </si>
  <si>
    <t>RII 2686</t>
  </si>
  <si>
    <t>EB01-5030</t>
  </si>
  <si>
    <t>RII 2777</t>
  </si>
  <si>
    <t>EB01-5392</t>
  </si>
  <si>
    <t>RII 2805</t>
  </si>
  <si>
    <t>PARQUEO DUPLICADO</t>
  </si>
  <si>
    <t>RII 2883</t>
  </si>
  <si>
    <t>EB01-5669</t>
  </si>
  <si>
    <t>EB01-5991</t>
  </si>
  <si>
    <t>RII 2992</t>
  </si>
  <si>
    <t>RII 3080</t>
  </si>
  <si>
    <t>EB01-6132 </t>
  </si>
  <si>
    <t>EB01-6289</t>
  </si>
  <si>
    <t>RII 3157</t>
  </si>
  <si>
    <t>LEON RODRIGUEZ ANGIE</t>
  </si>
  <si>
    <t>EB01-6556</t>
  </si>
  <si>
    <t>RII 3200</t>
  </si>
  <si>
    <t>EB01-6690</t>
  </si>
  <si>
    <t>EB01-6908</t>
  </si>
  <si>
    <t>RII 3267</t>
  </si>
  <si>
    <t>RII 3347</t>
  </si>
  <si>
    <t>EB01-7010</t>
  </si>
  <si>
    <t>EB01-7190</t>
  </si>
  <si>
    <t>RII 3357</t>
  </si>
  <si>
    <t>LEONARDO AMARILLO ROSANA PILAR</t>
  </si>
  <si>
    <t>B001-0000013</t>
  </si>
  <si>
    <t>B001-0000273</t>
  </si>
  <si>
    <t>B001-0000041</t>
  </si>
  <si>
    <t>B001-0000184</t>
  </si>
  <si>
    <t>B001-0000516</t>
  </si>
  <si>
    <t>B001-0000312</t>
  </si>
  <si>
    <t>B001-0000388</t>
  </si>
  <si>
    <t>B001-0000480</t>
  </si>
  <si>
    <t>B001-0000941</t>
  </si>
  <si>
    <t>B001-0000569</t>
  </si>
  <si>
    <t>B001-0001202</t>
  </si>
  <si>
    <t>B001-0000667</t>
  </si>
  <si>
    <t>B001-0001402</t>
  </si>
  <si>
    <t>B001-0000751</t>
  </si>
  <si>
    <t>B001-0001178</t>
  </si>
  <si>
    <t>B001-0001391</t>
  </si>
  <si>
    <t>B001-0000871</t>
  </si>
  <si>
    <t>B001-0000985</t>
  </si>
  <si>
    <t>B001-0001103</t>
  </si>
  <si>
    <t>B001-0001280</t>
  </si>
  <si>
    <t>RII 000656</t>
  </si>
  <si>
    <t>B001-0001777</t>
  </si>
  <si>
    <t>B001-0001815</t>
  </si>
  <si>
    <t>B001-0001378</t>
  </si>
  <si>
    <t>B001-0001474</t>
  </si>
  <si>
    <t>B001-0001576</t>
  </si>
  <si>
    <t>RII 000657</t>
  </si>
  <si>
    <t>B001-0001522</t>
  </si>
  <si>
    <t>RII 000847</t>
  </si>
  <si>
    <t>EB01-275</t>
  </si>
  <si>
    <t>B001-0001630</t>
  </si>
  <si>
    <t>B001-0001689</t>
  </si>
  <si>
    <t>RII 000658</t>
  </si>
  <si>
    <t>RII 000676</t>
  </si>
  <si>
    <t>B001-0001860</t>
  </si>
  <si>
    <t>B001-0001924</t>
  </si>
  <si>
    <t>B001-0001991</t>
  </si>
  <si>
    <t>B001-0002046</t>
  </si>
  <si>
    <t>RII 000677</t>
  </si>
  <si>
    <t>B001-0002111</t>
  </si>
  <si>
    <t>B001-0002179</t>
  </si>
  <si>
    <t>B001-0002240</t>
  </si>
  <si>
    <t>B001-0002312</t>
  </si>
  <si>
    <t>EB01-123</t>
  </si>
  <si>
    <t>EB01-198</t>
  </si>
  <si>
    <t>EB01-276</t>
  </si>
  <si>
    <t>RII 000904</t>
  </si>
  <si>
    <t>EB01-335</t>
  </si>
  <si>
    <t>EB01-357</t>
  </si>
  <si>
    <t>RII 000961</t>
  </si>
  <si>
    <t>EB01-435</t>
  </si>
  <si>
    <t>EB01-461</t>
  </si>
  <si>
    <t>EB01-534</t>
  </si>
  <si>
    <t>EB01-582</t>
  </si>
  <si>
    <t>RII 1022</t>
  </si>
  <si>
    <t>EB01-642</t>
  </si>
  <si>
    <t>EB01-763</t>
  </si>
  <si>
    <t>RII 1212</t>
  </si>
  <si>
    <t>EB01-867</t>
  </si>
  <si>
    <t>EB01-941</t>
  </si>
  <si>
    <t>EB01-963</t>
  </si>
  <si>
    <t>RII 1251</t>
  </si>
  <si>
    <t>EB01-1081</t>
  </si>
  <si>
    <t>EB01-1200</t>
  </si>
  <si>
    <t>RII 1385</t>
  </si>
  <si>
    <t>EB01-1305</t>
  </si>
  <si>
    <t>EB01-2942</t>
  </si>
  <si>
    <t>EB01-1411</t>
  </si>
  <si>
    <t>EB01-1451</t>
  </si>
  <si>
    <t>EB01-1521</t>
  </si>
  <si>
    <t>EB01-1551</t>
  </si>
  <si>
    <t>EB01-1620</t>
  </si>
  <si>
    <t>RII 1482</t>
  </si>
  <si>
    <t>RII 1610</t>
  </si>
  <si>
    <t>EB01-1731</t>
  </si>
  <si>
    <t>EB01-1833</t>
  </si>
  <si>
    <t>EB01-1854</t>
  </si>
  <si>
    <t>RII 1750</t>
  </si>
  <si>
    <t>EB01-1659</t>
  </si>
  <si>
    <t>RII 1800</t>
  </si>
  <si>
    <t>EB01-2079</t>
  </si>
  <si>
    <t>RII 1845</t>
  </si>
  <si>
    <t>EB01-2208</t>
  </si>
  <si>
    <t>EB01-2334</t>
  </si>
  <si>
    <t>EB01-2391</t>
  </si>
  <si>
    <t>RII 1852</t>
  </si>
  <si>
    <t>EB01-2846</t>
  </si>
  <si>
    <t>RII 1901</t>
  </si>
  <si>
    <t>EB01-2461</t>
  </si>
  <si>
    <t>EB01-2542</t>
  </si>
  <si>
    <t>EB01-2592</t>
  </si>
  <si>
    <t>EB01-2706</t>
  </si>
  <si>
    <t>EB01-2980</t>
  </si>
  <si>
    <t>RII 1912</t>
  </si>
  <si>
    <t>RII 1959</t>
  </si>
  <si>
    <t>RII 2021</t>
  </si>
  <si>
    <t>EB01-3113</t>
  </si>
  <si>
    <t>RII 2038</t>
  </si>
  <si>
    <t>EB01-3268</t>
  </si>
  <si>
    <t>RII 2073</t>
  </si>
  <si>
    <t>RII 2112</t>
  </si>
  <si>
    <t>EB01-3376</t>
  </si>
  <si>
    <t>RII2123</t>
  </si>
  <si>
    <t>EB01-3488</t>
  </si>
  <si>
    <t>RII 2157</t>
  </si>
  <si>
    <t>RII 2209</t>
  </si>
  <si>
    <t>EB01-3613</t>
  </si>
  <si>
    <t>RII 2250</t>
  </si>
  <si>
    <t>RII 2326</t>
  </si>
  <si>
    <t>EB01-3755</t>
  </si>
  <si>
    <t>RII 2347</t>
  </si>
  <si>
    <t>EB01-3882</t>
  </si>
  <si>
    <t>EB01-4028</t>
  </si>
  <si>
    <t>EB01-2374</t>
  </si>
  <si>
    <t>RII 2402</t>
  </si>
  <si>
    <t>EB01-4158</t>
  </si>
  <si>
    <t>RII 2426</t>
  </si>
  <si>
    <t>LEONARDO ROSANA</t>
  </si>
  <si>
    <t>RII 2440</t>
  </si>
  <si>
    <t>EB01-4330</t>
  </si>
  <si>
    <t>RII 2493</t>
  </si>
  <si>
    <t>RII 2550</t>
  </si>
  <si>
    <t>EB01-4465</t>
  </si>
  <si>
    <t>EB01-4614</t>
  </si>
  <si>
    <t>RII 2539</t>
  </si>
  <si>
    <t>RII 2654</t>
  </si>
  <si>
    <t>EB01-4759</t>
  </si>
  <si>
    <t>RII 2712</t>
  </si>
  <si>
    <t>EB01-4932</t>
  </si>
  <si>
    <t>RII 2740</t>
  </si>
  <si>
    <t>EB01-5116</t>
  </si>
  <si>
    <t>RII 2792</t>
  </si>
  <si>
    <t>RII 2927</t>
  </si>
  <si>
    <t>EB01-5245</t>
  </si>
  <si>
    <t>RII 2930</t>
  </si>
  <si>
    <t>RII 2999</t>
  </si>
  <si>
    <t>EB01-5429</t>
  </si>
  <si>
    <t>EB01-5688</t>
  </si>
  <si>
    <t>RII 3114</t>
  </si>
  <si>
    <t>EB01-5246</t>
  </si>
  <si>
    <t>EB01-5808</t>
  </si>
  <si>
    <t>EB01-5933 </t>
  </si>
  <si>
    <t>EB01-6062 </t>
  </si>
  <si>
    <t>RII 3115</t>
  </si>
  <si>
    <t>EB01-6239</t>
  </si>
  <si>
    <t>EB01-6385</t>
  </si>
  <si>
    <t>RII 3367</t>
  </si>
  <si>
    <t>EB01-6578</t>
  </si>
  <si>
    <t>EB01-6765</t>
  </si>
  <si>
    <t>EB01-6935</t>
  </si>
  <si>
    <t>EB01-7092</t>
  </si>
  <si>
    <t xml:space="preserve">EB01-7138 </t>
  </si>
  <si>
    <t>EB01-7292</t>
  </si>
  <si>
    <r>
      <t>FEDERICO MANUEL LEONARDO AMARILLO</t>
    </r>
    <r>
      <rPr>
        <sz val="12"/>
        <color rgb="FF000000"/>
        <rFont val="Calibri"/>
        <family val="2"/>
        <scheme val="minor"/>
      </rPr>
      <t> </t>
    </r>
  </si>
  <si>
    <r>
      <t>09575838</t>
    </r>
    <r>
      <rPr>
        <sz val="11"/>
        <color rgb="FF000000"/>
        <rFont val="Calibri"/>
        <family val="2"/>
        <scheme val="minor"/>
      </rPr>
      <t> </t>
    </r>
  </si>
  <si>
    <t>EB01-5572</t>
  </si>
  <si>
    <t>LEONARDO FEDERICO</t>
  </si>
  <si>
    <t>EB01-5573</t>
  </si>
  <si>
    <t>RII 3001</t>
  </si>
  <si>
    <t>RII3116</t>
  </si>
  <si>
    <t>RII 3116</t>
  </si>
  <si>
    <t>EB01 - 6082</t>
  </si>
  <si>
    <t>EB01-6252</t>
  </si>
  <si>
    <t>EB01-6391</t>
  </si>
  <si>
    <t xml:space="preserve">RII 3365 </t>
  </si>
  <si>
    <t>EB01-6580</t>
  </si>
  <si>
    <t>EB01-6767</t>
  </si>
  <si>
    <t>EB01-6937</t>
  </si>
  <si>
    <t>EB01-7093</t>
  </si>
  <si>
    <t>EB01-7137</t>
  </si>
  <si>
    <t>RII 3366</t>
  </si>
  <si>
    <t>EB01-7294</t>
  </si>
  <si>
    <t>JOSE LUIS LOAYZA ALCANTARA</t>
  </si>
  <si>
    <t>EB01-5146</t>
  </si>
  <si>
    <t>EB01-5300</t>
  </si>
  <si>
    <t>EB01-5453</t>
  </si>
  <si>
    <t>EB01-5575</t>
  </si>
  <si>
    <t>NO ESTABA REGISTADO</t>
  </si>
  <si>
    <t>LOPEZ CERRON HAYDEE</t>
  </si>
  <si>
    <t>B001-0000224</t>
  </si>
  <si>
    <t>B001-0000360</t>
  </si>
  <si>
    <t>B001-0000446</t>
  </si>
  <si>
    <t>B001-0000607</t>
  </si>
  <si>
    <t>B001-0000841</t>
  </si>
  <si>
    <t>B001-0001148</t>
  </si>
  <si>
    <t>B001-0001203</t>
  </si>
  <si>
    <t>B001-0001337</t>
  </si>
  <si>
    <t>B001-0001281</t>
  </si>
  <si>
    <t>RII 000129</t>
  </si>
  <si>
    <t>B001-0001840</t>
  </si>
  <si>
    <t>B001-0001475</t>
  </si>
  <si>
    <t>B001-0001523</t>
  </si>
  <si>
    <t>B001-0001601</t>
  </si>
  <si>
    <t>RII 000130</t>
  </si>
  <si>
    <t>B001-0001545</t>
  </si>
  <si>
    <t>RII 000131</t>
  </si>
  <si>
    <t>RII 000170</t>
  </si>
  <si>
    <t>B001-0001666</t>
  </si>
  <si>
    <t>B001-0001725</t>
  </si>
  <si>
    <t>RII 000292</t>
  </si>
  <si>
    <t>RII 000585</t>
  </si>
  <si>
    <t>B001-0001952</t>
  </si>
  <si>
    <t>RII 000442</t>
  </si>
  <si>
    <t>B001-0002026</t>
  </si>
  <si>
    <t>B001-0002159</t>
  </si>
  <si>
    <t>RII 000640</t>
  </si>
  <si>
    <t>B001-0002265</t>
  </si>
  <si>
    <t>RII 000815</t>
  </si>
  <si>
    <t>EB01-5</t>
  </si>
  <si>
    <t>EB01-97</t>
  </si>
  <si>
    <t>EB01-243</t>
  </si>
  <si>
    <t>RII 1057</t>
  </si>
  <si>
    <t>RII 000920</t>
  </si>
  <si>
    <t>EB01-455</t>
  </si>
  <si>
    <t>Z. DE DESCARGA</t>
  </si>
  <si>
    <t>EB01-568</t>
  </si>
  <si>
    <t>RII 000974</t>
  </si>
  <si>
    <t>RII 000998</t>
  </si>
  <si>
    <t>EB01-674</t>
  </si>
  <si>
    <t>RII 1041</t>
  </si>
  <si>
    <t>RII 1031</t>
  </si>
  <si>
    <t>EB01-781</t>
  </si>
  <si>
    <t>EB01-844</t>
  </si>
  <si>
    <t>RII 1059</t>
  </si>
  <si>
    <t>RII 1133</t>
  </si>
  <si>
    <t>EB01-992</t>
  </si>
  <si>
    <t>RII 1103</t>
  </si>
  <si>
    <t>RII 1224</t>
  </si>
  <si>
    <t>EB01-1146</t>
  </si>
  <si>
    <t>RII 1160</t>
  </si>
  <si>
    <t>EB01-1230</t>
  </si>
  <si>
    <t>RII 1195</t>
  </si>
  <si>
    <t>EB01-1283</t>
  </si>
  <si>
    <t>RII 1302</t>
  </si>
  <si>
    <t>EB01-1430</t>
  </si>
  <si>
    <t>RII 1261</t>
  </si>
  <si>
    <t>EB01-1538</t>
  </si>
  <si>
    <t>RII 1301</t>
  </si>
  <si>
    <t>RII 1335</t>
  </si>
  <si>
    <t>EB01-1657</t>
  </si>
  <si>
    <t>RII 1420</t>
  </si>
  <si>
    <t>RII 1380</t>
  </si>
  <si>
    <t>EB01-1747</t>
  </si>
  <si>
    <t>EB01-1866</t>
  </si>
  <si>
    <t>RII 1419</t>
  </si>
  <si>
    <t>RII 1490</t>
  </si>
  <si>
    <t>EB01-1985</t>
  </si>
  <si>
    <t>RII 1491</t>
  </si>
  <si>
    <t>RII 1539</t>
  </si>
  <si>
    <t>EB01-2114</t>
  </si>
  <si>
    <t>RII 1606</t>
  </si>
  <si>
    <t>EB01-2239</t>
  </si>
  <si>
    <t>RII 1651</t>
  </si>
  <si>
    <t>Z. DE DESCARGA N°7 1PISO</t>
  </si>
  <si>
    <t>EB01-2356</t>
  </si>
  <si>
    <t>RII 1698</t>
  </si>
  <si>
    <t>EB01-2484</t>
  </si>
  <si>
    <t>RII 1761</t>
  </si>
  <si>
    <t>EB01-2630</t>
  </si>
  <si>
    <t>RII 1826</t>
  </si>
  <si>
    <t>EB01-2756</t>
  </si>
  <si>
    <t>RII 1888</t>
  </si>
  <si>
    <t>EB01-2918</t>
  </si>
  <si>
    <t>RII 1923</t>
  </si>
  <si>
    <t>EB01-3016</t>
  </si>
  <si>
    <t>RII 1979</t>
  </si>
  <si>
    <t>EB01-3152</t>
  </si>
  <si>
    <t>RII 2016</t>
  </si>
  <si>
    <t>EB01-3175</t>
  </si>
  <si>
    <t>EB01-3250</t>
  </si>
  <si>
    <t>RII 2055</t>
  </si>
  <si>
    <t>RII 2104</t>
  </si>
  <si>
    <t>EB01-3444</t>
  </si>
  <si>
    <t>RII 2135</t>
  </si>
  <si>
    <t>EB01-3537</t>
  </si>
  <si>
    <t>RII 2186</t>
  </si>
  <si>
    <t>EB01-3682</t>
  </si>
  <si>
    <t>EB01-3756</t>
  </si>
  <si>
    <t>RII 2235</t>
  </si>
  <si>
    <t>EB01-3841</t>
  </si>
  <si>
    <t>EB01-3883</t>
  </si>
  <si>
    <t>EB01-4029</t>
  </si>
  <si>
    <t>RII 2327</t>
  </si>
  <si>
    <t>RII 2408</t>
  </si>
  <si>
    <t>EB01-4159</t>
  </si>
  <si>
    <t>EB01-4229</t>
  </si>
  <si>
    <t>RII 2480</t>
  </si>
  <si>
    <t>EB01-4310</t>
  </si>
  <si>
    <t>EB01-4466</t>
  </si>
  <si>
    <t>RII 2570</t>
  </si>
  <si>
    <t>EB01-4615</t>
  </si>
  <si>
    <t>RII 2610</t>
  </si>
  <si>
    <t>EB01-5204</t>
  </si>
  <si>
    <t>EB01-4760</t>
  </si>
  <si>
    <t>EB01-4797</t>
  </si>
  <si>
    <t>RII 2766</t>
  </si>
  <si>
    <t>EB01-4933</t>
  </si>
  <si>
    <t>EB01-5119</t>
  </si>
  <si>
    <t>EB01-5363</t>
  </si>
  <si>
    <t>EB01-5275</t>
  </si>
  <si>
    <t>RII 2797</t>
  </si>
  <si>
    <t>EB01-5430</t>
  </si>
  <si>
    <t>RII 2830</t>
  </si>
  <si>
    <t>EB01-5555</t>
  </si>
  <si>
    <t>RII 2873</t>
  </si>
  <si>
    <t>EB01-5648</t>
  </si>
  <si>
    <t>EB01-5689</t>
  </si>
  <si>
    <t>EB01-5774</t>
  </si>
  <si>
    <t>RII 2908</t>
  </si>
  <si>
    <t>EB01-5809</t>
  </si>
  <si>
    <t>RII 2962</t>
  </si>
  <si>
    <t>EB01-6044 </t>
  </si>
  <si>
    <t>EB01-4228</t>
  </si>
  <si>
    <t>NO LO HA CONSIDERADO</t>
  </si>
  <si>
    <t>EB01-5934 </t>
  </si>
  <si>
    <t>EB01-4704</t>
  </si>
  <si>
    <t>EB01-6042 </t>
  </si>
  <si>
    <t>RII 2996</t>
  </si>
  <si>
    <t>EB01-6063 </t>
  </si>
  <si>
    <t>EB01-6263</t>
  </si>
  <si>
    <t>RII 3069</t>
  </si>
  <si>
    <t>EB01-6262</t>
  </si>
  <si>
    <t>RII 3129</t>
  </si>
  <si>
    <t>EB01-6430</t>
  </si>
  <si>
    <t>rRII 3171</t>
  </si>
  <si>
    <t>RII 3171</t>
  </si>
  <si>
    <t>EB01-6621</t>
  </si>
  <si>
    <t>RII 3246</t>
  </si>
  <si>
    <t>EB01-6822</t>
  </si>
  <si>
    <t>RII 3293</t>
  </si>
  <si>
    <t>EB01-6994</t>
  </si>
  <si>
    <t>RII 3319</t>
  </si>
  <si>
    <t>EB01-7142</t>
  </si>
  <si>
    <r>
      <rPr>
        <b/>
        <sz val="13.5"/>
        <color rgb="FF000000"/>
        <rFont val="Myriad"/>
      </rPr>
      <t>DEISSY YESENIA LUJAN HUERTA</t>
    </r>
    <r>
      <rPr>
        <sz val="13.5"/>
        <color rgb="FF000000"/>
        <rFont val="Myriad"/>
      </rPr>
      <t> </t>
    </r>
  </si>
  <si>
    <r>
      <rPr>
        <b/>
        <sz val="11"/>
        <color rgb="FF000000"/>
        <rFont val="Myriad"/>
      </rPr>
      <t>45381407</t>
    </r>
    <r>
      <rPr>
        <sz val="11"/>
        <color rgb="FF000000"/>
        <rFont val="Myriad"/>
      </rPr>
      <t> </t>
    </r>
  </si>
  <si>
    <t>LUZ - ARREGLO</t>
  </si>
  <si>
    <t>B001-0000251</t>
  </si>
  <si>
    <t>B001-0000534</t>
  </si>
  <si>
    <t>B001-0000624</t>
  </si>
  <si>
    <t>B001-0000715</t>
  </si>
  <si>
    <t>B001-0000812</t>
  </si>
  <si>
    <t>B001-0001030</t>
  </si>
  <si>
    <t>B001-0001497</t>
  </si>
  <si>
    <t>RII 0001749</t>
  </si>
  <si>
    <t>EB01-727</t>
  </si>
  <si>
    <t>EB01-758</t>
  </si>
  <si>
    <t>ALQUIELR</t>
  </si>
  <si>
    <t>EB01-863</t>
  </si>
  <si>
    <t>B001-0001821</t>
  </si>
  <si>
    <t>B001-0001887</t>
  </si>
  <si>
    <t>B001-0001891</t>
  </si>
  <si>
    <t>B001-0002010</t>
  </si>
  <si>
    <t>B001-0002087</t>
  </si>
  <si>
    <t>B001-0002279</t>
  </si>
  <si>
    <t>EB01-638</t>
  </si>
  <si>
    <t>EB01-959</t>
  </si>
  <si>
    <t>EB01-1301</t>
  </si>
  <si>
    <t>EB01-1401</t>
  </si>
  <si>
    <t>EB01-1516</t>
  </si>
  <si>
    <t>EB01-1615</t>
  </si>
  <si>
    <t>EB01-1726</t>
  </si>
  <si>
    <t>RII 000715</t>
  </si>
  <si>
    <t>B001-0002307</t>
  </si>
  <si>
    <t>EB01-89</t>
  </si>
  <si>
    <t>EB01-52</t>
  </si>
  <si>
    <t>EB01-90</t>
  </si>
  <si>
    <t>EB01-118</t>
  </si>
  <si>
    <t>EB01-190</t>
  </si>
  <si>
    <t>EB01-330</t>
  </si>
  <si>
    <t>RII 001000</t>
  </si>
  <si>
    <t>EB01-430</t>
  </si>
  <si>
    <t>EB01-529</t>
  </si>
  <si>
    <t>EB01-759</t>
  </si>
  <si>
    <t>EB01-862</t>
  </si>
  <si>
    <t>EB01-958</t>
  </si>
  <si>
    <t>EB01-1077</t>
  </si>
  <si>
    <t>EB01-1196</t>
  </si>
  <si>
    <t>EB01-1300</t>
  </si>
  <si>
    <t>RII 1262</t>
  </si>
  <si>
    <t>EB01-1428</t>
  </si>
  <si>
    <t>RII 1334</t>
  </si>
  <si>
    <t>EB01-1548</t>
  </si>
  <si>
    <t>RII 1391</t>
  </si>
  <si>
    <t>EB01-1648</t>
  </si>
  <si>
    <t>RII 1770</t>
  </si>
  <si>
    <t>RII 1434</t>
  </si>
  <si>
    <t>EB01-1893</t>
  </si>
  <si>
    <t>RII 1574</t>
  </si>
  <si>
    <t>EB01-1954</t>
  </si>
  <si>
    <t>EB01-2047</t>
  </si>
  <si>
    <t>RII 1514</t>
  </si>
  <si>
    <t>EB01-2159</t>
  </si>
  <si>
    <t>RII 1633</t>
  </si>
  <si>
    <t>RII 1634</t>
  </si>
  <si>
    <t>RII 1699</t>
  </si>
  <si>
    <t>EXONERACION</t>
  </si>
  <si>
    <t>EB01-2488</t>
  </si>
  <si>
    <t>RII 1726</t>
  </si>
  <si>
    <t>EB01-2638</t>
  </si>
  <si>
    <t>RII 1764</t>
  </si>
  <si>
    <t>EB01-2751</t>
  </si>
  <si>
    <t>RII 1824</t>
  </si>
  <si>
    <t>RII 1875</t>
  </si>
  <si>
    <t>EB01-2899</t>
  </si>
  <si>
    <t>EB01-3094</t>
  </si>
  <si>
    <t>RII 1957</t>
  </si>
  <si>
    <t>EB01-3241</t>
  </si>
  <si>
    <t>RII 2010</t>
  </si>
  <si>
    <t>EB01-3428</t>
  </si>
  <si>
    <t>RII 2094</t>
  </si>
  <si>
    <t>EB01-3526</t>
  </si>
  <si>
    <t>DEISSY LUJAN</t>
  </si>
  <si>
    <t>RII 2184</t>
  </si>
  <si>
    <t>EB01-3679</t>
  </si>
  <si>
    <t>RII 2234</t>
  </si>
  <si>
    <t xml:space="preserve">DEISSY LUJAN </t>
  </si>
  <si>
    <t>EB01-3986</t>
  </si>
  <si>
    <t>RII 2303</t>
  </si>
  <si>
    <t>EB01-4122</t>
  </si>
  <si>
    <t>RII 2362</t>
  </si>
  <si>
    <t>EB01-4411</t>
  </si>
  <si>
    <t>RII 2461</t>
  </si>
  <si>
    <t>EB01-4553</t>
  </si>
  <si>
    <t>RII 2525</t>
  </si>
  <si>
    <t>EB01-4650</t>
  </si>
  <si>
    <t>RII 2548</t>
  </si>
  <si>
    <t>EB01-4716</t>
  </si>
  <si>
    <t>EB01-4784</t>
  </si>
  <si>
    <t>EB01-4807</t>
  </si>
  <si>
    <t>RII 2601</t>
  </si>
  <si>
    <t>EB01-4953</t>
  </si>
  <si>
    <t>RII 2685</t>
  </si>
  <si>
    <t>EB01-5027</t>
  </si>
  <si>
    <t>EB01-5143</t>
  </si>
  <si>
    <t>EB01-5297</t>
  </si>
  <si>
    <t>RII 2753</t>
  </si>
  <si>
    <t>EB01-5395</t>
  </si>
  <si>
    <t>EB01-5451</t>
  </si>
  <si>
    <t>EB01-5483</t>
  </si>
  <si>
    <t>RII 2780</t>
  </si>
  <si>
    <t>RII 2862</t>
  </si>
  <si>
    <t>EB01-5709</t>
  </si>
  <si>
    <t>EB01-5830</t>
  </si>
  <si>
    <t>EB01-5595</t>
  </si>
  <si>
    <t>RII 2937</t>
  </si>
  <si>
    <t>MERY CARRASCO</t>
  </si>
  <si>
    <t>RII 2982</t>
  </si>
  <si>
    <t>EB01-5956</t>
  </si>
  <si>
    <t>EB01-6025 </t>
  </si>
  <si>
    <t>EB01-6083 </t>
  </si>
  <si>
    <t>RII 2994</t>
  </si>
  <si>
    <t>EB01-6163</t>
  </si>
  <si>
    <t>EB01-6364</t>
  </si>
  <si>
    <t>RII 3109</t>
  </si>
  <si>
    <t>WILLIAMS FLORES PONCE DE LEON</t>
  </si>
  <si>
    <t>EB01-1270</t>
  </si>
  <si>
    <t>EB01-1492</t>
  </si>
  <si>
    <t>RII 1288</t>
  </si>
  <si>
    <t>EB01-1595</t>
  </si>
  <si>
    <t>RII 1321</t>
  </si>
  <si>
    <t>EB01-1754</t>
  </si>
  <si>
    <t>RII 1387</t>
  </si>
  <si>
    <t>EB01-1879</t>
  </si>
  <si>
    <t>RII 1427</t>
  </si>
  <si>
    <t>EB01-1903</t>
  </si>
  <si>
    <t>RII 1489</t>
  </si>
  <si>
    <t>EB01-2039</t>
  </si>
  <si>
    <t>RII 1546</t>
  </si>
  <si>
    <t>EB01-2259</t>
  </si>
  <si>
    <t>RII 1673</t>
  </si>
  <si>
    <t>EB01-2280</t>
  </si>
  <si>
    <t>EB01-2414</t>
  </si>
  <si>
    <t>RII 1714</t>
  </si>
  <si>
    <t>RII 1729</t>
  </si>
  <si>
    <t>CARMEN ROSA GONZALEZ GONZALEZ</t>
  </si>
  <si>
    <t>EB01-2923</t>
  </si>
  <si>
    <t>EB01-2929</t>
  </si>
  <si>
    <t>EB01-3088</t>
  </si>
  <si>
    <t>RII 2150</t>
  </si>
  <si>
    <t>EB01-3345</t>
  </si>
  <si>
    <t>EB01-3538</t>
  </si>
  <si>
    <t>EB01-3583</t>
  </si>
  <si>
    <t>RII 2237</t>
  </si>
  <si>
    <t>GONZALEZ CARMEN</t>
  </si>
  <si>
    <t>EB01-3851</t>
  </si>
  <si>
    <t>RII 2464</t>
  </si>
  <si>
    <t>EB01-4272</t>
  </si>
  <si>
    <t>EB01-4083</t>
  </si>
  <si>
    <t>MACEDO TARZONA ANTONIO ENRIQUE</t>
  </si>
  <si>
    <t>EB01-4383</t>
  </si>
  <si>
    <t>GONZALES RIVAS ROSMARY RAQUEL</t>
  </si>
  <si>
    <t>EB01-1277</t>
  </si>
  <si>
    <t>EB01-1419</t>
  </si>
  <si>
    <t>EB01-1634</t>
  </si>
  <si>
    <t>EB01-1738</t>
  </si>
  <si>
    <t>RII 1394</t>
  </si>
  <si>
    <t>HUAMANI CONTRERAS MAXIMO</t>
  </si>
  <si>
    <t>B001-0002072</t>
  </si>
  <si>
    <t>B001-0002091</t>
  </si>
  <si>
    <t>PAGO HASTA EL 22-06-21 QUE CUMPLE EL MES MAS 08 DIAS ES DECIR PARA EL MES DE JULIO SE LE COBRA MES COMPLETO 200.00 HASTA EL MES DE SETIEMBRE, LUEGO EL CONSEJO DE ADM. EVALUARA EL PAGO DE ALQUILER</t>
  </si>
  <si>
    <t>B001-0002197</t>
  </si>
  <si>
    <t>B001-0002280</t>
  </si>
  <si>
    <t>B001-0002269</t>
  </si>
  <si>
    <t>EB01-10</t>
  </si>
  <si>
    <t>BV EB01-77</t>
  </si>
  <si>
    <t>EB01-153</t>
  </si>
  <si>
    <t>EB01-253</t>
  </si>
  <si>
    <t>EB01-370</t>
  </si>
  <si>
    <t>EB01-458</t>
  </si>
  <si>
    <t>EB01-556</t>
  </si>
  <si>
    <t>EB01-670</t>
  </si>
  <si>
    <t>EB01-811</t>
  </si>
  <si>
    <t>IBARRA MITMA EMMA MARIBEL</t>
  </si>
  <si>
    <t>INGRESO 20/08/22</t>
  </si>
  <si>
    <t>EB01-1164</t>
  </si>
  <si>
    <t>EB01-1368</t>
  </si>
  <si>
    <t>RII 1499</t>
  </si>
  <si>
    <t>EB01-1873</t>
  </si>
  <si>
    <t>RII 1524</t>
  </si>
  <si>
    <t>EB01-1976</t>
  </si>
  <si>
    <t>EB01-2096</t>
  </si>
  <si>
    <t>RII1626</t>
  </si>
  <si>
    <t>EB01-2223</t>
  </si>
  <si>
    <t>EB01-2348</t>
  </si>
  <si>
    <t>RII 1701</t>
  </si>
  <si>
    <t>EB01-2386</t>
  </si>
  <si>
    <t>EB01-2472</t>
  </si>
  <si>
    <t>RII 1718</t>
  </si>
  <si>
    <t>EB01-2934</t>
  </si>
  <si>
    <t>RII 1767</t>
  </si>
  <si>
    <t>EB01-2606</t>
  </si>
  <si>
    <t>RII 1860</t>
  </si>
  <si>
    <t>EB01-2721</t>
  </si>
  <si>
    <t>EB01-2861</t>
  </si>
  <si>
    <t>RII 1900</t>
  </si>
  <si>
    <t>EB01-2995</t>
  </si>
  <si>
    <t>EB01-3039</t>
  </si>
  <si>
    <t>RII 1997</t>
  </si>
  <si>
    <t>EB01-3128</t>
  </si>
  <si>
    <t>RII 2033</t>
  </si>
  <si>
    <t>EB01-3288</t>
  </si>
  <si>
    <t>RII 2109</t>
  </si>
  <si>
    <t>EB01-3418</t>
  </si>
  <si>
    <t>RII 2147</t>
  </si>
  <si>
    <t>EB01-3512</t>
  </si>
  <si>
    <t>RII 2163</t>
  </si>
  <si>
    <t>EB01-3631</t>
  </si>
  <si>
    <t>RII 2191</t>
  </si>
  <si>
    <t>LUZ ANGELICA LUCAS SALAZAR</t>
  </si>
  <si>
    <t>COMENZO EL 22 DE DICIEMBRE</t>
  </si>
  <si>
    <t>EB01-3066</t>
  </si>
  <si>
    <t>EB01-3084</t>
  </si>
  <si>
    <t>RESUMEN DE DEUDA - INQUILINOS</t>
  </si>
  <si>
    <t>DEUDA</t>
  </si>
  <si>
    <t>LUZ Y AGUA</t>
  </si>
  <si>
    <t>PUESTO</t>
  </si>
  <si>
    <t>NOMBRE Y APELLIDOS</t>
  </si>
  <si>
    <t>TOTAl DEUDA</t>
  </si>
  <si>
    <t>ANTERIOR</t>
  </si>
  <si>
    <t>OTROS</t>
  </si>
  <si>
    <t>31E</t>
  </si>
  <si>
    <t>AIRE MALPARTIDA  HECTOR</t>
  </si>
  <si>
    <t>62E</t>
  </si>
  <si>
    <t>51E</t>
  </si>
  <si>
    <t>2E</t>
  </si>
  <si>
    <t>ANCHAYA HUAMAN ABEL</t>
  </si>
  <si>
    <t>29E</t>
  </si>
  <si>
    <t>ARMESTAR GODOS JUANA JAKELINE</t>
  </si>
  <si>
    <t>16E</t>
  </si>
  <si>
    <t>48E</t>
  </si>
  <si>
    <t>3E</t>
  </si>
  <si>
    <t>15E</t>
  </si>
  <si>
    <t>4E</t>
  </si>
  <si>
    <t>25E</t>
  </si>
  <si>
    <t>BURGA CARRASCO ELMER</t>
  </si>
  <si>
    <t>37E</t>
  </si>
  <si>
    <t>30E</t>
  </si>
  <si>
    <t>20E</t>
  </si>
  <si>
    <t xml:space="preserve">CCENCHO CARRASCO DAVID VICENTE </t>
  </si>
  <si>
    <t>1E</t>
  </si>
  <si>
    <t>CASTILLO ZAPATA ESAEL</t>
  </si>
  <si>
    <t>45E</t>
  </si>
  <si>
    <t xml:space="preserve">CASTRO RODRIGUEZ YANET  CONSUELO </t>
  </si>
  <si>
    <t>13E</t>
  </si>
  <si>
    <t>60E</t>
  </si>
  <si>
    <t>57E</t>
  </si>
  <si>
    <t xml:space="preserve">CLAROS SANTOS </t>
  </si>
  <si>
    <t>66E</t>
  </si>
  <si>
    <t xml:space="preserve">DURAN CHACON  BLANCA   </t>
  </si>
  <si>
    <t>65E</t>
  </si>
  <si>
    <t>ESPARTA CARDENAS JULIO HECTOR</t>
  </si>
  <si>
    <t>46E</t>
  </si>
  <si>
    <t>22E</t>
  </si>
  <si>
    <t>HERNANDEZ HERNANDEZ LILIBETH</t>
  </si>
  <si>
    <t>38E</t>
  </si>
  <si>
    <t>34E</t>
  </si>
  <si>
    <t xml:space="preserve">DEISSY YESENIA LUJAN HUERTA </t>
  </si>
  <si>
    <t>14E</t>
  </si>
  <si>
    <t>AZURZA TRIBIÑOS DAYSI ELIZABETH</t>
  </si>
  <si>
    <t>59E</t>
  </si>
  <si>
    <t>IBARRA MITTMA EMMA</t>
  </si>
  <si>
    <t>47E</t>
  </si>
  <si>
    <t>26E</t>
  </si>
  <si>
    <t>24E</t>
  </si>
  <si>
    <t>33E</t>
  </si>
  <si>
    <t xml:space="preserve">LEON RODRIGUEZ ANGIE MARGARITA </t>
  </si>
  <si>
    <t>40E</t>
  </si>
  <si>
    <t>LEONARDO AMARILLO FEDERICO MANUEL</t>
  </si>
  <si>
    <t>ATO ARREDONDO MARIA VALERIA</t>
  </si>
  <si>
    <t xml:space="preserve">GONZALES GONZALES CARMEN ROSA </t>
  </si>
  <si>
    <t>CERRON GALVAN OBDULIA</t>
  </si>
  <si>
    <t>ENCARNACION PAUCARPOMA GLADYS</t>
  </si>
  <si>
    <t xml:space="preserve"> COLINA CORREA SIRLEY KARINA</t>
  </si>
  <si>
    <t>10E</t>
  </si>
  <si>
    <t>VAN</t>
  </si>
  <si>
    <t>RESUMEN FALTANTE - INQUILINOS - ARCHIVO 01</t>
  </si>
  <si>
    <t>APELLIDOS Y  NOMBRES</t>
  </si>
  <si>
    <t>MONTO</t>
  </si>
  <si>
    <t>67E</t>
  </si>
  <si>
    <t>36E</t>
  </si>
  <si>
    <t xml:space="preserve">AZURZA TRIBIÑOS DAYSI ELIZABETH </t>
  </si>
  <si>
    <t xml:space="preserve">ATO ARREDONDO MARIA VALERIA </t>
  </si>
  <si>
    <t>RETIRADA??</t>
  </si>
  <si>
    <t xml:space="preserve">CLAROS TORRES JESUS SANTOS </t>
  </si>
  <si>
    <t xml:space="preserve">CERRON GALVAN  OBDULIA </t>
  </si>
  <si>
    <t xml:space="preserve">ENCARNACION PAUCARPOMA GLADYS </t>
  </si>
  <si>
    <t xml:space="preserve">FLORES LADERO DOMINICIA LUCINANA </t>
  </si>
  <si>
    <t xml:space="preserve">HERRERA PEVES ROMINA DEL CARMEN </t>
  </si>
  <si>
    <t xml:space="preserve">LUCIANO INGA KARINA LUZ </t>
  </si>
  <si>
    <t xml:space="preserve">LUJAN HUERTA  DEISSY YESENIA </t>
  </si>
  <si>
    <t>TOTAL ARCHIVO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</si>
</sst>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43" formatCode="_-* #,##0.00_-;\-* #,##0.00_-;_-* &quot;-&quot;??_-;_-@_-"/>
    <numFmt numFmtId="164" formatCode="_ * #,##0.00_ ;_ * \-#,##0.00_ ;_ * &quot;-&quot;??_ ;_ @_ "/>
    <numFmt numFmtId="165" formatCode="_-* #,##0.00\ _€_-;\-* #,##0.00\ _€_-;_-* &quot;-&quot;??\ _€_-;_-@_-"/>
    <numFmt numFmtId="166" formatCode="&quot;S/.&quot;#,##0.00"/>
    <numFmt numFmtId="167" formatCode="_(&quot;S/.&quot;\ * #,##0.00_);_(&quot;S/.&quot;\ * \(#,##0.00\);_(&quot;S/.&quot;\ * &quot;-&quot;??_);_(@_)"/>
    <numFmt numFmtId="168" formatCode="0.0000000000"/>
    <numFmt numFmtId="169" formatCode="_-* #,##0.00000_-;\-* #,##0.00000_-;_-* &quot;-&quot;??_-;_-@_-"/>
  </numFmts>
  <fonts count="90">
    <font>
      <sz val="11"/>
      <color theme="1"/>
      <name val="Calibri"/>
      <family val="2"/>
      <scheme val="minor"/>
    </font>
    <font>
      <sz val="11"/>
      <color theme="1"/>
      <name val="Calibri"/>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sz val="9"/>
      <color indexed="81"/>
      <name val="Tahoma"/>
      <family val="2"/>
    </font>
    <font>
      <b/>
      <sz val="9"/>
      <color indexed="81"/>
      <name val="Tahoma"/>
      <family val="2"/>
    </font>
    <font>
      <b/>
      <sz val="11"/>
      <name val="Calibri"/>
      <family val="2"/>
      <scheme val="minor"/>
    </font>
    <font>
      <b/>
      <sz val="11"/>
      <color rgb="FFFF0000"/>
      <name val="Calibri"/>
      <family val="2"/>
      <scheme val="minor"/>
    </font>
    <font>
      <b/>
      <sz val="14"/>
      <color theme="1"/>
      <name val="Calibri"/>
      <family val="2"/>
      <scheme val="minor"/>
    </font>
    <font>
      <sz val="11"/>
      <color rgb="FFFF0000"/>
      <name val="Calibri"/>
      <family val="2"/>
      <scheme val="minor"/>
    </font>
    <font>
      <b/>
      <sz val="11"/>
      <color rgb="FF0070C0"/>
      <name val="Calibri"/>
      <family val="2"/>
      <scheme val="minor"/>
    </font>
    <font>
      <b/>
      <sz val="12"/>
      <color theme="1"/>
      <name val="Calibri"/>
      <family val="2"/>
      <scheme val="minor"/>
    </font>
    <font>
      <sz val="8"/>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b/>
      <sz val="26"/>
      <color rgb="FFFF0000"/>
      <name val="Calibri"/>
      <family val="2"/>
      <scheme val="minor"/>
    </font>
    <font>
      <b/>
      <sz val="14"/>
      <color rgb="FFFF0000"/>
      <name val="Calibri"/>
      <family val="2"/>
      <scheme val="minor"/>
    </font>
    <font>
      <b/>
      <sz val="12"/>
      <color rgb="FFFF0000"/>
      <name val="Calibri"/>
      <family val="2"/>
      <scheme val="minor"/>
    </font>
    <font>
      <sz val="12"/>
      <name val="Calibri"/>
      <family val="2"/>
      <scheme val="minor"/>
    </font>
    <font>
      <sz val="11"/>
      <color rgb="FF000000"/>
      <name val="Calibri"/>
      <family val="2"/>
    </font>
    <font>
      <sz val="11"/>
      <name val="Calibri"/>
      <family val="2"/>
    </font>
    <font>
      <sz val="9"/>
      <color theme="1"/>
      <name val="Calibri"/>
      <family val="2"/>
      <scheme val="minor"/>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u/>
      <sz val="10"/>
      <color indexed="12"/>
      <name val="Arial"/>
      <family val="2"/>
    </font>
    <font>
      <u/>
      <sz val="11"/>
      <color indexed="12"/>
      <name val="Calibri"/>
      <family val="2"/>
    </font>
    <font>
      <sz val="11"/>
      <color indexed="20"/>
      <name val="Calibri"/>
      <family val="2"/>
    </font>
    <font>
      <sz val="11"/>
      <color indexed="60"/>
      <name val="Calibri"/>
      <family val="2"/>
    </font>
    <font>
      <sz val="10"/>
      <color indexed="8"/>
      <name val="Arial"/>
      <family val="2"/>
    </font>
    <font>
      <sz val="8"/>
      <color indexed="8"/>
      <name val="Tahoma"/>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11"/>
      <color rgb="FF444444"/>
      <name val="Calibri"/>
      <family val="2"/>
      <charset val="1"/>
    </font>
    <font>
      <sz val="11"/>
      <color rgb="FF242424"/>
      <name val="Calibri"/>
      <family val="2"/>
    </font>
    <font>
      <sz val="11"/>
      <color rgb="FF242424"/>
      <name val="Aptos Narrow"/>
      <family val="2"/>
    </font>
    <font>
      <b/>
      <sz val="13.5"/>
      <color rgb="FF000000"/>
      <name val="Myriad"/>
    </font>
    <font>
      <sz val="13.5"/>
      <color rgb="FF000000"/>
      <name val="Myriad"/>
    </font>
    <font>
      <b/>
      <sz val="13.5"/>
      <color rgb="FF000000"/>
      <name val="Myriad"/>
      <charset val="1"/>
    </font>
    <font>
      <sz val="11"/>
      <color rgb="FF000000"/>
      <name val="Aptos Narrow"/>
      <family val="2"/>
    </font>
    <font>
      <b/>
      <sz val="8"/>
      <color rgb="FF000000"/>
      <name val="Verdana"/>
      <family val="2"/>
    </font>
    <font>
      <sz val="11"/>
      <color rgb="FF000000"/>
      <name val="Arial"/>
      <family val="2"/>
      <charset val="1"/>
    </font>
    <font>
      <sz val="11"/>
      <color rgb="FF000000"/>
      <name val="Calibri"/>
      <family val="2"/>
      <scheme val="minor"/>
    </font>
    <font>
      <b/>
      <sz val="11"/>
      <color rgb="FF000000"/>
      <name val="Myriad"/>
    </font>
    <font>
      <sz val="11"/>
      <color rgb="FF000000"/>
      <name val="Myriad"/>
    </font>
    <font>
      <b/>
      <sz val="11"/>
      <color rgb="FF000000"/>
      <name val="Calibri"/>
      <family val="2"/>
    </font>
    <font>
      <sz val="12"/>
      <color theme="1"/>
      <name val="Calibri"/>
      <family val="2"/>
      <scheme val="minor"/>
    </font>
    <font>
      <sz val="11"/>
      <color theme="1"/>
      <name val="Myriad"/>
      <charset val="1"/>
    </font>
    <font>
      <b/>
      <sz val="12"/>
      <color rgb="FF000000"/>
      <name val="Myriad"/>
    </font>
    <font>
      <sz val="10"/>
      <color rgb="FF000000"/>
      <name val="Calibri"/>
      <family val="2"/>
      <scheme val="minor"/>
    </font>
    <font>
      <b/>
      <sz val="13.5"/>
      <color rgb="FF000000"/>
      <name val="Calibri"/>
      <family val="2"/>
      <scheme val="minor"/>
    </font>
    <font>
      <sz val="12"/>
      <name val="Arial"/>
      <family val="2"/>
    </font>
    <font>
      <sz val="12"/>
      <color rgb="FF000000"/>
      <name val="Aptos Narrow"/>
      <family val="2"/>
    </font>
    <font>
      <b/>
      <u/>
      <sz val="12"/>
      <color theme="1"/>
      <name val="Calibri"/>
      <family val="2"/>
      <scheme val="minor"/>
    </font>
    <font>
      <b/>
      <sz val="12"/>
      <name val="Arial"/>
      <family val="2"/>
    </font>
    <font>
      <b/>
      <sz val="11"/>
      <color rgb="FF000000"/>
      <name val="Calibri"/>
      <family val="2"/>
      <scheme val="minor"/>
    </font>
    <font>
      <b/>
      <sz val="12"/>
      <color rgb="FF000000"/>
      <name val="Calibri"/>
      <family val="2"/>
      <scheme val="minor"/>
    </font>
    <font>
      <sz val="12"/>
      <color rgb="FF000000"/>
      <name val="Calibri"/>
      <family val="2"/>
      <scheme val="minor"/>
    </font>
    <font>
      <sz val="11"/>
      <color rgb="FF000000"/>
      <name val="Myriad"/>
      <charset val="1"/>
    </font>
    <font>
      <b/>
      <sz val="18"/>
      <color theme="1"/>
      <name val="Calibri"/>
      <family val="2"/>
      <scheme val="minor"/>
    </font>
    <font>
      <sz val="11"/>
      <color theme="1"/>
      <name val="Tahoma"/>
      <family val="2"/>
    </font>
    <font>
      <b/>
      <sz val="11"/>
      <color theme="1"/>
      <name val="Tahoma"/>
      <family val="2"/>
    </font>
    <font>
      <b/>
      <sz val="9"/>
      <color rgb="FF000000"/>
      <name val="Verdana"/>
      <family val="2"/>
    </font>
    <font>
      <b/>
      <sz val="12"/>
      <color rgb="FF000000"/>
      <name val="Calibri"/>
      <scheme val="minor"/>
    </font>
    <font>
      <sz val="12"/>
      <color rgb="FF000000"/>
      <name val="Calibri"/>
      <scheme val="minor"/>
    </font>
    <font>
      <b/>
      <sz val="9"/>
      <color rgb="FF000000"/>
      <name val="Verdana"/>
    </font>
    <font>
      <sz val="9"/>
      <color rgb="FF000000"/>
      <name val="Verdana"/>
    </font>
    <font>
      <b/>
      <u/>
      <sz val="11"/>
      <color theme="1"/>
      <name val="Calibri"/>
      <scheme val="minor"/>
    </font>
    <font>
      <sz val="11"/>
      <color rgb="FF000000"/>
      <name val="Calibri"/>
      <scheme val="minor"/>
    </font>
    <font>
      <sz val="11"/>
      <name val="Calibri"/>
      <scheme val="minor"/>
    </font>
    <font>
      <b/>
      <sz val="11"/>
      <color rgb="FF000000"/>
      <name val="Verdana"/>
      <family val="2"/>
    </font>
    <font>
      <sz val="13.5"/>
      <color rgb="FF000000"/>
      <name val="Myriad"/>
      <charset val="1"/>
    </font>
    <font>
      <b/>
      <sz val="11"/>
      <color rgb="FF000000"/>
      <name val="Calibri"/>
    </font>
    <font>
      <sz val="11"/>
      <color rgb="FF242424"/>
      <name val="Aptos Narrow"/>
      <charset val="1"/>
    </font>
    <font>
      <b/>
      <sz val="14"/>
      <color theme="1"/>
      <name val="Calibri"/>
      <scheme val="minor"/>
    </font>
    <font>
      <sz val="11"/>
      <color rgb="FF000000"/>
      <name val="Calibri"/>
    </font>
    <font>
      <b/>
      <sz val="11"/>
      <color rgb="FF242424"/>
      <name val="Aptos Narrow"/>
      <charset val="1"/>
    </font>
  </fonts>
  <fills count="4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0"/>
        <bgColor indexed="64"/>
      </patternFill>
    </fill>
    <fill>
      <patternFill patternType="solid">
        <fgColor rgb="FFC7E7F1"/>
        <bgColor indexed="64"/>
      </patternFill>
    </fill>
    <fill>
      <patternFill patternType="solid">
        <fgColor rgb="FFFCD5B4"/>
        <bgColor indexed="64"/>
      </patternFill>
    </fill>
    <fill>
      <patternFill patternType="solid">
        <fgColor rgb="FFE6F397"/>
        <bgColor indexed="64"/>
      </patternFill>
    </fill>
    <fill>
      <patternFill patternType="solid">
        <fgColor rgb="FFFFC000"/>
        <bgColor indexed="64"/>
      </patternFill>
    </fill>
    <fill>
      <patternFill patternType="solid">
        <fgColor theme="7" tint="0.79998168889431442"/>
        <bgColor indexed="64"/>
      </patternFill>
    </fill>
    <fill>
      <patternFill patternType="solid">
        <fgColor rgb="FF00B0F0"/>
        <bgColor indexed="64"/>
      </patternFill>
    </fill>
    <fill>
      <patternFill patternType="solid">
        <fgColor rgb="FFE9D1CF"/>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5" tint="0.39997558519241921"/>
        <bgColor indexed="64"/>
      </patternFill>
    </fill>
    <fill>
      <patternFill patternType="solid">
        <fgColor rgb="FFFF000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C5D9F1"/>
        <bgColor indexed="64"/>
      </patternFill>
    </fill>
    <fill>
      <patternFill patternType="solid">
        <fgColor theme="5" tint="0.79998168889431442"/>
        <bgColor indexed="64"/>
      </patternFill>
    </fill>
    <fill>
      <patternFill patternType="solid">
        <fgColor rgb="FFFFCCCC"/>
        <bgColor indexed="64"/>
      </patternFill>
    </fill>
    <fill>
      <patternFill patternType="solid">
        <fgColor rgb="FFFDBBC9"/>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FFFF00"/>
        <bgColor rgb="FF000000"/>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right/>
      <top/>
      <bottom style="thin">
        <color rgb="FF000000"/>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top style="thin">
        <color indexed="64"/>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bottom style="thin">
        <color rgb="FF000000"/>
      </bottom>
      <diagonal/>
    </border>
  </borders>
  <cellStyleXfs count="582">
    <xf numFmtId="0" fontId="0" fillId="0" borderId="0"/>
    <xf numFmtId="164" fontId="2" fillId="0" borderId="0" applyFont="0" applyFill="0" applyBorder="0" applyAlignment="0" applyProtection="0"/>
    <xf numFmtId="0" fontId="4" fillId="0" borderId="0"/>
    <xf numFmtId="0" fontId="4" fillId="0" borderId="0"/>
    <xf numFmtId="0" fontId="22" fillId="0" borderId="0"/>
    <xf numFmtId="43" fontId="2" fillId="0" borderId="0" applyFont="0" applyFill="0" applyBorder="0" applyAlignment="0" applyProtection="0"/>
    <xf numFmtId="43" fontId="2" fillId="0" borderId="0" applyFont="0" applyFill="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8" fillId="27" borderId="1"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29" fillId="28" borderId="2" applyNumberFormat="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4" fillId="0" borderId="0" applyFill="0" applyBorder="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0" fontId="32" fillId="18" borderId="1" applyNumberFormat="0" applyAlignment="0" applyProtection="0"/>
    <xf numFmtId="44" fontId="4" fillId="0" borderId="0" applyFont="0" applyFill="0" applyBorder="0" applyAlignment="0" applyProtection="0"/>
    <xf numFmtId="0" fontId="3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37" fillId="0" borderId="0">
      <alignment vertical="top"/>
    </xf>
    <xf numFmtId="0" fontId="37" fillId="0" borderId="0">
      <alignment vertical="top"/>
    </xf>
    <xf numFmtId="0" fontId="38" fillId="0" borderId="0"/>
    <xf numFmtId="0" fontId="4" fillId="0" borderId="0"/>
    <xf numFmtId="0" fontId="4" fillId="0" borderId="0"/>
    <xf numFmtId="0" fontId="4" fillId="0" borderId="0"/>
    <xf numFmtId="0" fontId="37" fillId="0" borderId="0">
      <alignment vertical="top"/>
    </xf>
    <xf numFmtId="0" fontId="38" fillId="0" borderId="0"/>
    <xf numFmtId="0" fontId="38" fillId="0" borderId="0"/>
    <xf numFmtId="0" fontId="2" fillId="0" borderId="0"/>
    <xf numFmtId="0" fontId="4" fillId="0" borderId="0"/>
    <xf numFmtId="0" fontId="4" fillId="0" borderId="0"/>
    <xf numFmtId="0" fontId="38"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ill="0" applyBorder="0"/>
    <xf numFmtId="0" fontId="38" fillId="0" borderId="0"/>
    <xf numFmtId="0" fontId="4" fillId="0" borderId="0" applyFill="0" applyBorder="0"/>
    <xf numFmtId="0" fontId="4" fillId="0" borderId="0"/>
    <xf numFmtId="0" fontId="4" fillId="0" borderId="0"/>
    <xf numFmtId="0" fontId="4" fillId="0" borderId="0"/>
    <xf numFmtId="0" fontId="4" fillId="0" borderId="0"/>
    <xf numFmtId="0" fontId="4" fillId="0" borderId="0"/>
    <xf numFmtId="0" fontId="4"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25" fillId="34" borderId="4" applyNumberFormat="0" applyFon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39" fillId="27" borderId="5"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2" fillId="0" borderId="6"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43" fillId="0" borderId="7"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0" fontId="45" fillId="0" borderId="9" applyNumberFormat="0" applyFill="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22" fillId="0" borderId="0"/>
    <xf numFmtId="43" fontId="2" fillId="0" borderId="0" applyFont="0" applyFill="0" applyBorder="0" applyAlignment="0" applyProtection="0"/>
    <xf numFmtId="164" fontId="2" fillId="0" borderId="0" applyFont="0" applyFill="0" applyBorder="0" applyAlignment="0" applyProtection="0"/>
    <xf numFmtId="0" fontId="4" fillId="0" borderId="0"/>
    <xf numFmtId="0" fontId="22" fillId="0" borderId="0"/>
    <xf numFmtId="43" fontId="2" fillId="0" borderId="0" applyFont="0" applyFill="0" applyBorder="0" applyAlignment="0" applyProtection="0"/>
    <xf numFmtId="43" fontId="2" fillId="0" borderId="0" applyFont="0" applyFill="0" applyBorder="0" applyAlignment="0" applyProtection="0"/>
  </cellStyleXfs>
  <cellXfs count="988">
    <xf numFmtId="0" fontId="0" fillId="0" borderId="0" xfId="0"/>
    <xf numFmtId="164" fontId="2" fillId="0" borderId="0" xfId="1"/>
    <xf numFmtId="0" fontId="5" fillId="0" borderId="0" xfId="0" applyFont="1"/>
    <xf numFmtId="0" fontId="5" fillId="2" borderId="0" xfId="0" applyFont="1" applyFill="1"/>
    <xf numFmtId="164" fontId="0" fillId="0" borderId="0" xfId="1" applyFont="1"/>
    <xf numFmtId="16" fontId="0" fillId="0" borderId="0" xfId="0" applyNumberFormat="1"/>
    <xf numFmtId="0" fontId="0" fillId="0" borderId="0" xfId="0" applyAlignment="1">
      <alignment horizontal="center"/>
    </xf>
    <xf numFmtId="0" fontId="3" fillId="0" borderId="0" xfId="0" applyFont="1" applyAlignment="1">
      <alignment horizontal="center"/>
    </xf>
    <xf numFmtId="164" fontId="3" fillId="0" borderId="0" xfId="1" applyFont="1" applyAlignment="1">
      <alignment horizontal="center"/>
    </xf>
    <xf numFmtId="16" fontId="3" fillId="0" borderId="0" xfId="0" applyNumberFormat="1" applyFont="1"/>
    <xf numFmtId="0" fontId="3" fillId="0" borderId="0" xfId="0" applyFont="1"/>
    <xf numFmtId="164" fontId="3" fillId="0" borderId="0" xfId="1" applyFont="1"/>
    <xf numFmtId="164" fontId="0" fillId="0" borderId="0" xfId="0" applyNumberFormat="1"/>
    <xf numFmtId="164" fontId="8" fillId="0" borderId="0" xfId="1" applyFont="1" applyAlignment="1">
      <alignment horizontal="center" vertical="center" wrapText="1"/>
    </xf>
    <xf numFmtId="164" fontId="3" fillId="0" borderId="0" xfId="1" applyFont="1" applyAlignment="1">
      <alignment horizontal="center" vertical="center" wrapText="1"/>
    </xf>
    <xf numFmtId="16" fontId="0" fillId="0" borderId="0" xfId="0" applyNumberFormat="1" applyAlignment="1">
      <alignment horizontal="center"/>
    </xf>
    <xf numFmtId="164" fontId="5" fillId="0" borderId="0" xfId="1" applyFont="1"/>
    <xf numFmtId="0" fontId="9" fillId="0" borderId="0" xfId="0" applyFont="1"/>
    <xf numFmtId="164" fontId="0" fillId="9" borderId="0" xfId="1" applyFont="1" applyFill="1"/>
    <xf numFmtId="164" fontId="2" fillId="0" borderId="0" xfId="1" applyAlignment="1">
      <alignment horizontal="center"/>
    </xf>
    <xf numFmtId="0" fontId="5" fillId="0" borderId="0" xfId="0" applyFont="1" applyAlignment="1">
      <alignment horizontal="center"/>
    </xf>
    <xf numFmtId="164" fontId="2" fillId="0" borderId="0" xfId="1" applyAlignment="1">
      <alignment horizontal="center" vertical="center" wrapText="1"/>
    </xf>
    <xf numFmtId="0" fontId="11" fillId="0" borderId="0" xfId="0" applyFont="1" applyAlignment="1">
      <alignment vertical="center" wrapText="1"/>
    </xf>
    <xf numFmtId="0" fontId="11" fillId="0" borderId="0" xfId="0" applyFont="1"/>
    <xf numFmtId="17" fontId="3" fillId="0" borderId="0" xfId="0" applyNumberFormat="1" applyFont="1" applyAlignment="1">
      <alignment horizontal="center"/>
    </xf>
    <xf numFmtId="0" fontId="12" fillId="0" borderId="0" xfId="0" applyFont="1" applyAlignment="1">
      <alignment horizontal="center"/>
    </xf>
    <xf numFmtId="43" fontId="0" fillId="0" borderId="0" xfId="0" applyNumberFormat="1"/>
    <xf numFmtId="165" fontId="0" fillId="0" borderId="0" xfId="0" applyNumberFormat="1"/>
    <xf numFmtId="164" fontId="3" fillId="0" borderId="0" xfId="0" applyNumberFormat="1" applyFont="1"/>
    <xf numFmtId="0" fontId="0" fillId="0" borderId="0" xfId="0" applyProtection="1">
      <protection locked="0"/>
    </xf>
    <xf numFmtId="0" fontId="3" fillId="0" borderId="0" xfId="0" applyFont="1" applyAlignment="1" applyProtection="1">
      <alignment horizontal="center" vertical="center" wrapText="1"/>
      <protection locked="0"/>
    </xf>
    <xf numFmtId="164" fontId="8" fillId="0" borderId="0" xfId="1" applyFont="1" applyAlignment="1" applyProtection="1">
      <alignment horizontal="center" vertical="center" wrapText="1"/>
      <protection locked="0"/>
    </xf>
    <xf numFmtId="164" fontId="3" fillId="0" borderId="0" xfId="1" applyFont="1" applyAlignment="1" applyProtection="1">
      <alignment horizontal="center" vertical="center" wrapText="1"/>
      <protection locked="0"/>
    </xf>
    <xf numFmtId="0" fontId="0" fillId="0" borderId="0" xfId="0" applyAlignment="1" applyProtection="1">
      <alignment horizontal="center"/>
      <protection locked="0"/>
    </xf>
    <xf numFmtId="164" fontId="0" fillId="0" borderId="0" xfId="1" applyFont="1" applyProtection="1">
      <protection locked="0"/>
    </xf>
    <xf numFmtId="0" fontId="5" fillId="0" borderId="0" xfId="0" applyFont="1" applyAlignment="1" applyProtection="1">
      <alignment horizontal="center"/>
      <protection locked="0"/>
    </xf>
    <xf numFmtId="0" fontId="5" fillId="0" borderId="0" xfId="0" applyFont="1" applyProtection="1">
      <protection locked="0"/>
    </xf>
    <xf numFmtId="164" fontId="5" fillId="0" borderId="0" xfId="1" applyFont="1" applyProtection="1">
      <protection locked="0"/>
    </xf>
    <xf numFmtId="164" fontId="11" fillId="0" borderId="0" xfId="0" applyNumberFormat="1" applyFont="1" applyAlignment="1">
      <alignment vertical="center" wrapText="1"/>
    </xf>
    <xf numFmtId="14" fontId="0" fillId="0" borderId="0" xfId="0" applyNumberFormat="1"/>
    <xf numFmtId="14" fontId="3" fillId="0" borderId="0" xfId="0" applyNumberFormat="1" applyFont="1" applyAlignment="1">
      <alignment horizontal="center" vertical="center" wrapText="1"/>
    </xf>
    <xf numFmtId="14" fontId="3" fillId="0" borderId="0" xfId="0" applyNumberFormat="1" applyFont="1"/>
    <xf numFmtId="0" fontId="0" fillId="5" borderId="0" xfId="0" applyFill="1"/>
    <xf numFmtId="0" fontId="8" fillId="0" borderId="0" xfId="0" applyFont="1"/>
    <xf numFmtId="0" fontId="3" fillId="0" borderId="0" xfId="0" applyFont="1" applyAlignment="1">
      <alignment horizontal="left"/>
    </xf>
    <xf numFmtId="0" fontId="0" fillId="0" borderId="0" xfId="0" applyAlignment="1">
      <alignment horizontal="left"/>
    </xf>
    <xf numFmtId="164" fontId="0" fillId="0" borderId="0" xfId="1" applyFont="1" applyFill="1"/>
    <xf numFmtId="14" fontId="5" fillId="0" borderId="0" xfId="0" applyNumberFormat="1" applyFont="1"/>
    <xf numFmtId="164" fontId="2" fillId="0" borderId="0" xfId="1" applyFont="1"/>
    <xf numFmtId="14" fontId="0" fillId="0" borderId="0" xfId="0" applyNumberFormat="1" applyProtection="1">
      <protection locked="0"/>
    </xf>
    <xf numFmtId="14" fontId="3" fillId="0" borderId="0" xfId="0" applyNumberFormat="1" applyFont="1" applyAlignment="1" applyProtection="1">
      <alignment horizontal="center" vertical="center" wrapText="1"/>
      <protection locked="0"/>
    </xf>
    <xf numFmtId="14" fontId="5" fillId="0" borderId="0" xfId="0" applyNumberFormat="1" applyFont="1" applyProtection="1">
      <protection locked="0"/>
    </xf>
    <xf numFmtId="14" fontId="3" fillId="0" borderId="0" xfId="0" applyNumberFormat="1" applyFont="1" applyProtection="1">
      <protection locked="0"/>
    </xf>
    <xf numFmtId="164" fontId="11" fillId="0" borderId="0" xfId="1" applyFont="1"/>
    <xf numFmtId="164" fontId="5" fillId="5" borderId="0" xfId="1" applyFont="1" applyFill="1"/>
    <xf numFmtId="0" fontId="8" fillId="0" borderId="0" xfId="0" applyFont="1" applyAlignment="1">
      <alignment horizontal="center"/>
    </xf>
    <xf numFmtId="164" fontId="2" fillId="0" borderId="0" xfId="1" applyFill="1"/>
    <xf numFmtId="164" fontId="2" fillId="0" borderId="0" xfId="1" applyFont="1" applyFill="1"/>
    <xf numFmtId="0" fontId="0" fillId="9" borderId="0" xfId="0" applyFill="1"/>
    <xf numFmtId="14" fontId="8" fillId="0" borderId="0" xfId="0" applyNumberFormat="1" applyFont="1"/>
    <xf numFmtId="14" fontId="5" fillId="9" borderId="0" xfId="0" applyNumberFormat="1" applyFont="1" applyFill="1"/>
    <xf numFmtId="0" fontId="5" fillId="9" borderId="0" xfId="0" applyFont="1" applyFill="1" applyAlignment="1">
      <alignment horizontal="center"/>
    </xf>
    <xf numFmtId="0" fontId="5" fillId="9" borderId="0" xfId="0" applyFont="1" applyFill="1"/>
    <xf numFmtId="164" fontId="5" fillId="9" borderId="0" xfId="1" applyFont="1" applyFill="1"/>
    <xf numFmtId="0" fontId="0" fillId="3" borderId="0" xfId="0" applyFill="1"/>
    <xf numFmtId="164" fontId="5" fillId="0" borderId="0" xfId="0" applyNumberFormat="1" applyFont="1"/>
    <xf numFmtId="43" fontId="3" fillId="0" borderId="0" xfId="1" applyNumberFormat="1" applyFont="1" applyAlignment="1">
      <alignment horizontal="center" vertical="center" wrapText="1"/>
    </xf>
    <xf numFmtId="43" fontId="0" fillId="0" borderId="0" xfId="1" applyNumberFormat="1" applyFont="1"/>
    <xf numFmtId="43" fontId="8" fillId="0" borderId="0" xfId="1" applyNumberFormat="1" applyFont="1" applyAlignment="1">
      <alignment horizontal="center" vertical="center" wrapText="1"/>
    </xf>
    <xf numFmtId="2" fontId="0" fillId="0" borderId="0" xfId="0" applyNumberFormat="1" applyProtection="1">
      <protection locked="0"/>
    </xf>
    <xf numFmtId="0" fontId="15" fillId="0" borderId="0" xfId="0" applyFont="1"/>
    <xf numFmtId="164" fontId="15" fillId="0" borderId="0" xfId="1" applyFont="1"/>
    <xf numFmtId="0" fontId="15" fillId="0" borderId="0" xfId="0" applyFont="1" applyAlignment="1">
      <alignment horizontal="center"/>
    </xf>
    <xf numFmtId="164" fontId="15" fillId="0" borderId="0" xfId="0" applyNumberFormat="1" applyFont="1"/>
    <xf numFmtId="0" fontId="10" fillId="0" borderId="0" xfId="0" applyFont="1"/>
    <xf numFmtId="164" fontId="10" fillId="0" borderId="0" xfId="0" applyNumberFormat="1" applyFont="1"/>
    <xf numFmtId="0" fontId="17" fillId="0" borderId="0" xfId="0" applyFont="1"/>
    <xf numFmtId="0" fontId="16" fillId="0" borderId="0" xfId="0" applyFont="1"/>
    <xf numFmtId="164" fontId="17" fillId="0" borderId="0" xfId="1" applyFont="1"/>
    <xf numFmtId="164" fontId="17" fillId="0" borderId="0" xfId="0" applyNumberFormat="1" applyFont="1"/>
    <xf numFmtId="164" fontId="5" fillId="2" borderId="0" xfId="1" applyFont="1" applyFill="1"/>
    <xf numFmtId="164" fontId="0" fillId="2" borderId="0" xfId="1" applyFont="1" applyFill="1"/>
    <xf numFmtId="43" fontId="5" fillId="0" borderId="0" xfId="1" applyNumberFormat="1" applyFont="1"/>
    <xf numFmtId="0" fontId="3" fillId="0" borderId="0" xfId="0" applyFont="1" applyAlignment="1">
      <alignment horizontal="left" vertical="center" wrapText="1"/>
    </xf>
    <xf numFmtId="164" fontId="5" fillId="0" borderId="0" xfId="1" applyFont="1" applyFill="1"/>
    <xf numFmtId="164" fontId="8" fillId="0" borderId="0" xfId="1" applyFont="1" applyFill="1" applyAlignment="1">
      <alignment horizontal="center" vertical="center" wrapText="1"/>
    </xf>
    <xf numFmtId="164" fontId="9" fillId="0" borderId="0" xfId="0" applyNumberFormat="1" applyFont="1"/>
    <xf numFmtId="164" fontId="16" fillId="0" borderId="0" xfId="1"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164" fontId="0" fillId="0" borderId="0" xfId="1" applyFont="1" applyAlignment="1">
      <alignment horizontal="right"/>
    </xf>
    <xf numFmtId="43" fontId="11" fillId="0" borderId="0" xfId="0" applyNumberFormat="1" applyFont="1" applyAlignment="1">
      <alignment vertical="center" wrapText="1"/>
    </xf>
    <xf numFmtId="43" fontId="2" fillId="0" borderId="0" xfId="1" applyNumberFormat="1" applyFont="1"/>
    <xf numFmtId="17" fontId="0" fillId="0" borderId="0" xfId="0" applyNumberFormat="1" applyAlignment="1">
      <alignment horizontal="center"/>
    </xf>
    <xf numFmtId="164" fontId="3" fillId="0" borderId="0" xfId="1" applyFont="1" applyProtection="1">
      <protection locked="0"/>
    </xf>
    <xf numFmtId="164" fontId="0" fillId="0" borderId="0" xfId="1" applyFont="1" applyAlignment="1"/>
    <xf numFmtId="14" fontId="20" fillId="0" borderId="0" xfId="0" applyNumberFormat="1" applyFont="1" applyAlignment="1">
      <alignment vertical="center"/>
    </xf>
    <xf numFmtId="0" fontId="20" fillId="0" borderId="0" xfId="0" applyFont="1" applyAlignment="1">
      <alignment horizontal="center" vertical="center"/>
    </xf>
    <xf numFmtId="0" fontId="20" fillId="0" borderId="0" xfId="0" applyFont="1" applyAlignment="1">
      <alignment vertical="center"/>
    </xf>
    <xf numFmtId="164" fontId="20" fillId="0" borderId="0" xfId="1" applyFont="1" applyAlignment="1">
      <alignment vertical="center"/>
    </xf>
    <xf numFmtId="0" fontId="21" fillId="0" borderId="0" xfId="0" applyFont="1" applyAlignment="1">
      <alignment vertical="center"/>
    </xf>
    <xf numFmtId="164" fontId="23" fillId="0" borderId="0" xfId="4" applyNumberFormat="1" applyFont="1"/>
    <xf numFmtId="14" fontId="0" fillId="0" borderId="0" xfId="0" applyNumberFormat="1" applyAlignment="1">
      <alignment horizontal="right"/>
    </xf>
    <xf numFmtId="14" fontId="3" fillId="0" borderId="0" xfId="0" applyNumberFormat="1" applyFont="1" applyAlignment="1">
      <alignment horizontal="right" vertical="center" wrapText="1"/>
    </xf>
    <xf numFmtId="14" fontId="3" fillId="0" borderId="0" xfId="0" applyNumberFormat="1" applyFont="1" applyAlignment="1">
      <alignment horizontal="right"/>
    </xf>
    <xf numFmtId="14" fontId="0" fillId="0" borderId="0" xfId="0" applyNumberFormat="1" applyAlignment="1">
      <alignment horizontal="center"/>
    </xf>
    <xf numFmtId="0" fontId="3" fillId="7" borderId="0" xfId="0" applyFont="1" applyFill="1" applyAlignment="1">
      <alignment horizontal="center"/>
    </xf>
    <xf numFmtId="0" fontId="0" fillId="7" borderId="0" xfId="0" applyFill="1"/>
    <xf numFmtId="16" fontId="0" fillId="2" borderId="0" xfId="0" applyNumberFormat="1" applyFill="1"/>
    <xf numFmtId="0" fontId="0" fillId="2" borderId="0" xfId="0" applyFill="1" applyAlignment="1">
      <alignment horizontal="center"/>
    </xf>
    <xf numFmtId="0" fontId="0" fillId="2" borderId="0" xfId="0" applyFill="1"/>
    <xf numFmtId="14" fontId="0" fillId="2" borderId="0" xfId="0" applyNumberFormat="1" applyFill="1"/>
    <xf numFmtId="164" fontId="2" fillId="2" borderId="0" xfId="1" applyFill="1"/>
    <xf numFmtId="164" fontId="2" fillId="2" borderId="0" xfId="1" applyFill="1" applyAlignment="1">
      <alignment horizontal="center"/>
    </xf>
    <xf numFmtId="164" fontId="2" fillId="2" borderId="0" xfId="1" applyFill="1" applyAlignment="1">
      <alignment horizontal="center" vertical="center" wrapText="1"/>
    </xf>
    <xf numFmtId="16" fontId="3" fillId="0" borderId="0" xfId="0" applyNumberFormat="1" applyFont="1" applyAlignment="1">
      <alignment horizontal="center"/>
    </xf>
    <xf numFmtId="2" fontId="0" fillId="0" borderId="0" xfId="0" applyNumberFormat="1" applyAlignment="1">
      <alignment horizontal="right"/>
    </xf>
    <xf numFmtId="2" fontId="0" fillId="0" borderId="0" xfId="1" applyNumberFormat="1" applyFont="1"/>
    <xf numFmtId="164" fontId="23" fillId="2" borderId="0" xfId="4" applyNumberFormat="1" applyFont="1" applyFill="1"/>
    <xf numFmtId="164" fontId="0" fillId="8" borderId="0" xfId="1" applyFont="1" applyFill="1"/>
    <xf numFmtId="2" fontId="0" fillId="0" borderId="0" xfId="0" applyNumberFormat="1"/>
    <xf numFmtId="164" fontId="0" fillId="0" borderId="0" xfId="0" applyNumberFormat="1" applyAlignment="1">
      <alignment vertical="center"/>
    </xf>
    <xf numFmtId="0" fontId="3" fillId="3" borderId="0" xfId="0" applyFont="1" applyFill="1" applyAlignment="1">
      <alignment horizontal="center"/>
    </xf>
    <xf numFmtId="164" fontId="0" fillId="3" borderId="0" xfId="1" applyFont="1" applyFill="1"/>
    <xf numFmtId="0" fontId="0" fillId="3" borderId="0" xfId="0" applyFill="1" applyAlignment="1">
      <alignment horizontal="center"/>
    </xf>
    <xf numFmtId="14" fontId="0" fillId="12" borderId="0" xfId="0" applyNumberFormat="1" applyFill="1"/>
    <xf numFmtId="0" fontId="0" fillId="12" borderId="0" xfId="0" applyFill="1"/>
    <xf numFmtId="164" fontId="0" fillId="12" borderId="0" xfId="1" applyFont="1" applyFill="1"/>
    <xf numFmtId="164" fontId="0" fillId="12" borderId="0" xfId="0" applyNumberFormat="1" applyFill="1"/>
    <xf numFmtId="14" fontId="0" fillId="0" borderId="0" xfId="0" applyNumberFormat="1" applyAlignment="1">
      <alignment vertical="center"/>
    </xf>
    <xf numFmtId="2" fontId="8" fillId="0" borderId="0" xfId="1" applyNumberFormat="1" applyFont="1" applyAlignment="1">
      <alignment horizontal="center" vertical="center" wrapText="1"/>
    </xf>
    <xf numFmtId="2" fontId="0" fillId="0" borderId="0" xfId="0" applyNumberFormat="1" applyAlignment="1">
      <alignment horizontal="center"/>
    </xf>
    <xf numFmtId="14" fontId="3" fillId="0" borderId="0" xfId="0" applyNumberFormat="1" applyFont="1" applyAlignment="1">
      <alignment horizontal="center"/>
    </xf>
    <xf numFmtId="0" fontId="0" fillId="2" borderId="0" xfId="0" applyFill="1" applyAlignment="1">
      <alignment horizontal="center" vertical="center"/>
    </xf>
    <xf numFmtId="164" fontId="0" fillId="2" borderId="0" xfId="0" applyNumberFormat="1" applyFill="1"/>
    <xf numFmtId="2" fontId="3" fillId="0" borderId="0" xfId="0" applyNumberFormat="1" applyFont="1"/>
    <xf numFmtId="0" fontId="3" fillId="0" borderId="0" xfId="0" applyFont="1" applyAlignment="1">
      <alignment vertical="center" wrapText="1"/>
    </xf>
    <xf numFmtId="2" fontId="0" fillId="0" borderId="0" xfId="1" applyNumberFormat="1" applyFont="1" applyFill="1"/>
    <xf numFmtId="2" fontId="8" fillId="0" borderId="0" xfId="1" applyNumberFormat="1" applyFont="1" applyFill="1" applyAlignment="1">
      <alignment horizontal="center" vertical="center" wrapText="1"/>
    </xf>
    <xf numFmtId="2" fontId="3" fillId="0" borderId="0" xfId="1" applyNumberFormat="1" applyFont="1" applyAlignment="1">
      <alignment horizontal="center" vertical="center" wrapText="1"/>
    </xf>
    <xf numFmtId="14" fontId="0" fillId="4" borderId="0" xfId="0" applyNumberFormat="1" applyFill="1"/>
    <xf numFmtId="0" fontId="0" fillId="4"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14" fontId="0" fillId="8" borderId="0" xfId="0" applyNumberFormat="1" applyFill="1"/>
    <xf numFmtId="0" fontId="0" fillId="8" borderId="0" xfId="0" applyFill="1" applyAlignment="1">
      <alignment horizontal="center"/>
    </xf>
    <xf numFmtId="14" fontId="3" fillId="0" borderId="0" xfId="0" applyNumberFormat="1" applyFont="1" applyAlignment="1">
      <alignment horizontal="center" vertical="center"/>
    </xf>
    <xf numFmtId="166" fontId="3" fillId="0" borderId="0" xfId="0" applyNumberFormat="1" applyFont="1" applyAlignment="1">
      <alignment horizontal="center"/>
    </xf>
    <xf numFmtId="0" fontId="9" fillId="0" borderId="0" xfId="0" applyFont="1" applyProtection="1">
      <protection locked="0"/>
    </xf>
    <xf numFmtId="2" fontId="0" fillId="0" borderId="0" xfId="0" applyNumberFormat="1" applyAlignment="1">
      <alignment vertical="center"/>
    </xf>
    <xf numFmtId="2" fontId="2" fillId="0" borderId="0" xfId="1" applyNumberFormat="1" applyFont="1"/>
    <xf numFmtId="2" fontId="2" fillId="0" borderId="0" xfId="1" applyNumberFormat="1" applyFont="1" applyFill="1"/>
    <xf numFmtId="2" fontId="2" fillId="0" borderId="0" xfId="1" applyNumberFormat="1"/>
    <xf numFmtId="2" fontId="0" fillId="2" borderId="0" xfId="1" applyNumberFormat="1" applyFont="1" applyFill="1"/>
    <xf numFmtId="14" fontId="12" fillId="0" borderId="0" xfId="0" applyNumberFormat="1" applyFont="1"/>
    <xf numFmtId="2" fontId="0" fillId="0" borderId="0" xfId="1" applyNumberFormat="1" applyFont="1" applyAlignment="1">
      <alignment horizontal="right"/>
    </xf>
    <xf numFmtId="2" fontId="2" fillId="0" borderId="0" xfId="1" applyNumberFormat="1" applyAlignment="1">
      <alignment horizontal="center"/>
    </xf>
    <xf numFmtId="0" fontId="3" fillId="0" borderId="0" xfId="0" applyFont="1" applyAlignment="1">
      <alignment horizontal="right"/>
    </xf>
    <xf numFmtId="164" fontId="3" fillId="0" borderId="0" xfId="1" applyFont="1" applyAlignment="1">
      <alignment horizontal="right" vertical="center" wrapText="1"/>
    </xf>
    <xf numFmtId="0" fontId="0" fillId="0" borderId="0" xfId="0" applyAlignment="1">
      <alignment horizontal="right"/>
    </xf>
    <xf numFmtId="2" fontId="0" fillId="2" borderId="0" xfId="0" applyNumberFormat="1" applyFill="1"/>
    <xf numFmtId="2" fontId="0" fillId="4" borderId="0" xfId="1" applyNumberFormat="1" applyFont="1" applyFill="1"/>
    <xf numFmtId="43" fontId="0" fillId="0" borderId="0" xfId="0" applyNumberFormat="1" applyProtection="1">
      <protection locked="0"/>
    </xf>
    <xf numFmtId="164" fontId="2" fillId="3" borderId="0" xfId="1" applyFill="1"/>
    <xf numFmtId="43" fontId="3" fillId="0" borderId="0" xfId="0" applyNumberFormat="1" applyFont="1" applyAlignment="1">
      <alignment horizontal="center"/>
    </xf>
    <xf numFmtId="164" fontId="0" fillId="35" borderId="0" xfId="1" applyFont="1" applyFill="1"/>
    <xf numFmtId="2" fontId="0" fillId="2" borderId="0" xfId="0" applyNumberFormat="1" applyFill="1" applyAlignment="1">
      <alignment horizontal="right"/>
    </xf>
    <xf numFmtId="16" fontId="0" fillId="2" borderId="0" xfId="0" applyNumberFormat="1" applyFill="1" applyAlignment="1">
      <alignment horizontal="center"/>
    </xf>
    <xf numFmtId="2" fontId="0" fillId="2" borderId="0" xfId="0" applyNumberFormat="1" applyFill="1" applyAlignment="1">
      <alignment horizontal="center"/>
    </xf>
    <xf numFmtId="2" fontId="23" fillId="0" borderId="0" xfId="4" applyNumberFormat="1" applyFont="1"/>
    <xf numFmtId="14" fontId="3" fillId="2" borderId="0" xfId="0" applyNumberFormat="1" applyFont="1" applyFill="1"/>
    <xf numFmtId="0" fontId="3" fillId="2" borderId="0" xfId="0" applyFont="1" applyFill="1" applyAlignment="1">
      <alignment horizontal="center"/>
    </xf>
    <xf numFmtId="0" fontId="0" fillId="0" borderId="0" xfId="0" applyAlignment="1">
      <alignment horizontal="center" wrapText="1"/>
    </xf>
    <xf numFmtId="2" fontId="5" fillId="0" borderId="0" xfId="1" applyNumberFormat="1" applyFont="1"/>
    <xf numFmtId="2" fontId="0" fillId="0" borderId="0" xfId="1" applyNumberFormat="1" applyFont="1" applyAlignment="1"/>
    <xf numFmtId="2" fontId="0" fillId="10" borderId="0" xfId="1" applyNumberFormat="1" applyFont="1" applyFill="1"/>
    <xf numFmtId="164" fontId="0" fillId="2" borderId="0" xfId="1" applyFont="1" applyFill="1" applyProtection="1">
      <protection locked="0"/>
    </xf>
    <xf numFmtId="164" fontId="5" fillId="2" borderId="0" xfId="1" applyFont="1" applyFill="1" applyProtection="1">
      <protection locked="0"/>
    </xf>
    <xf numFmtId="2" fontId="5" fillId="9" borderId="0" xfId="1" applyNumberFormat="1" applyFont="1" applyFill="1"/>
    <xf numFmtId="2" fontId="5" fillId="2" borderId="0" xfId="1" applyNumberFormat="1" applyFont="1" applyFill="1"/>
    <xf numFmtId="2" fontId="2" fillId="2" borderId="0" xfId="1" applyNumberFormat="1" applyFill="1"/>
    <xf numFmtId="2" fontId="11" fillId="0" borderId="0" xfId="1" applyNumberFormat="1" applyFont="1"/>
    <xf numFmtId="2" fontId="0" fillId="11" borderId="0" xfId="1" applyNumberFormat="1" applyFont="1" applyFill="1"/>
    <xf numFmtId="2" fontId="5" fillId="5" borderId="0" xfId="1" applyNumberFormat="1" applyFont="1" applyFill="1"/>
    <xf numFmtId="0" fontId="0" fillId="0" borderId="0" xfId="1" applyNumberFormat="1" applyFont="1"/>
    <xf numFmtId="2" fontId="0" fillId="0" borderId="0" xfId="1" applyNumberFormat="1" applyFont="1" applyAlignment="1">
      <alignment vertical="center"/>
    </xf>
    <xf numFmtId="2" fontId="0" fillId="0" borderId="0" xfId="580" applyNumberFormat="1" applyFont="1"/>
    <xf numFmtId="43" fontId="0" fillId="0" borderId="0" xfId="580" applyFont="1"/>
    <xf numFmtId="1" fontId="3" fillId="0" borderId="0" xfId="0" applyNumberFormat="1" applyFont="1" applyAlignment="1">
      <alignment horizontal="center"/>
    </xf>
    <xf numFmtId="2" fontId="5" fillId="0" borderId="0" xfId="1" applyNumberFormat="1" applyFont="1" applyFill="1"/>
    <xf numFmtId="2" fontId="5" fillId="12" borderId="0" xfId="1" applyNumberFormat="1" applyFont="1" applyFill="1"/>
    <xf numFmtId="164" fontId="0" fillId="0" borderId="0" xfId="0" applyNumberFormat="1" applyProtection="1">
      <protection locked="0"/>
    </xf>
    <xf numFmtId="0" fontId="22" fillId="0" borderId="0" xfId="0" applyFont="1"/>
    <xf numFmtId="168" fontId="0" fillId="0" borderId="0" xfId="0" applyNumberFormat="1"/>
    <xf numFmtId="43" fontId="0" fillId="0" borderId="0" xfId="580" applyFont="1" applyAlignment="1"/>
    <xf numFmtId="43" fontId="0" fillId="0" borderId="0" xfId="580" applyFont="1" applyFill="1"/>
    <xf numFmtId="169" fontId="0" fillId="0" borderId="0" xfId="0" applyNumberFormat="1"/>
    <xf numFmtId="2" fontId="8" fillId="0" borderId="0" xfId="580" applyNumberFormat="1" applyFont="1" applyAlignment="1">
      <alignment horizontal="center" vertical="center" wrapText="1"/>
    </xf>
    <xf numFmtId="43" fontId="3" fillId="0" borderId="0" xfId="580" applyFont="1" applyAlignment="1">
      <alignment horizontal="center" vertical="center" wrapText="1"/>
    </xf>
    <xf numFmtId="43" fontId="8" fillId="0" borderId="0" xfId="580" applyFont="1" applyAlignment="1">
      <alignment horizontal="center" vertical="center" wrapText="1"/>
    </xf>
    <xf numFmtId="14" fontId="0" fillId="0" borderId="0" xfId="0" applyNumberFormat="1" applyAlignment="1">
      <alignment horizontal="left"/>
    </xf>
    <xf numFmtId="14" fontId="3" fillId="0" borderId="0" xfId="0" applyNumberFormat="1" applyFont="1" applyAlignment="1">
      <alignment horizontal="left" vertical="center" wrapText="1"/>
    </xf>
    <xf numFmtId="14" fontId="3" fillId="0" borderId="0" xfId="0" applyNumberFormat="1" applyFont="1" applyAlignment="1">
      <alignment horizontal="left"/>
    </xf>
    <xf numFmtId="2" fontId="8" fillId="0" borderId="0" xfId="580" applyNumberFormat="1" applyFont="1" applyFill="1" applyAlignment="1">
      <alignment horizontal="center" vertical="center" wrapText="1"/>
    </xf>
    <xf numFmtId="43" fontId="3" fillId="0" borderId="0" xfId="580" applyFont="1" applyFill="1" applyAlignment="1">
      <alignment horizontal="center" vertical="center" wrapText="1"/>
    </xf>
    <xf numFmtId="2" fontId="0" fillId="0" borderId="0" xfId="1" applyNumberFormat="1" applyFont="1" applyAlignment="1">
      <alignment horizontal="center"/>
    </xf>
    <xf numFmtId="14" fontId="3" fillId="7" borderId="0" xfId="0" applyNumberFormat="1" applyFont="1" applyFill="1"/>
    <xf numFmtId="2" fontId="3" fillId="0" borderId="0" xfId="1" applyNumberFormat="1" applyFont="1" applyAlignment="1">
      <alignment horizontal="center"/>
    </xf>
    <xf numFmtId="0" fontId="0" fillId="0" borderId="0" xfId="0" applyAlignment="1">
      <alignment horizontal="left" vertical="center" indent="1"/>
    </xf>
    <xf numFmtId="0" fontId="3" fillId="0" borderId="0" xfId="0" applyFont="1" applyAlignment="1">
      <alignment horizontal="left" vertical="center" indent="1"/>
    </xf>
    <xf numFmtId="0" fontId="48" fillId="0" borderId="0" xfId="0" applyFont="1"/>
    <xf numFmtId="0" fontId="0" fillId="0" borderId="0" xfId="0" applyAlignment="1">
      <alignment horizontal="center" vertical="center" indent="1"/>
    </xf>
    <xf numFmtId="0" fontId="3" fillId="0" borderId="0" xfId="0" applyFont="1" applyAlignment="1">
      <alignment horizontal="center" vertical="center" wrapText="1" indent="1"/>
    </xf>
    <xf numFmtId="0" fontId="3" fillId="0" borderId="0" xfId="0" applyFont="1" applyAlignment="1">
      <alignment horizontal="center" vertical="center" indent="1"/>
    </xf>
    <xf numFmtId="2" fontId="0" fillId="0" borderId="0" xfId="580" applyNumberFormat="1" applyFont="1" applyFill="1"/>
    <xf numFmtId="0" fontId="0" fillId="0" borderId="0" xfId="0" applyAlignment="1">
      <alignment vertical="center" indent="1"/>
    </xf>
    <xf numFmtId="0" fontId="3" fillId="0" borderId="0" xfId="0" applyFont="1" applyAlignment="1">
      <alignment vertical="center" indent="1"/>
    </xf>
    <xf numFmtId="0" fontId="3" fillId="0" borderId="0" xfId="0" applyFont="1" applyAlignment="1">
      <alignment vertical="center"/>
    </xf>
    <xf numFmtId="1" fontId="51" fillId="0" borderId="0" xfId="0" applyNumberFormat="1" applyFont="1"/>
    <xf numFmtId="0" fontId="52" fillId="0" borderId="0" xfId="0" applyFont="1"/>
    <xf numFmtId="0" fontId="0" fillId="0" borderId="0" xfId="0" applyAlignment="1">
      <alignment horizontal="center" vertical="center" wrapText="1" indent="1"/>
    </xf>
    <xf numFmtId="14" fontId="3" fillId="0" borderId="0" xfId="0" applyNumberFormat="1" applyFont="1" applyAlignment="1">
      <alignment horizontal="center" wrapText="1"/>
    </xf>
    <xf numFmtId="0" fontId="3" fillId="0" borderId="0" xfId="0" applyFont="1" applyAlignment="1">
      <alignment horizontal="center" indent="1"/>
    </xf>
    <xf numFmtId="0" fontId="0" fillId="0" borderId="0" xfId="0" applyAlignment="1">
      <alignment horizontal="center" indent="1"/>
    </xf>
    <xf numFmtId="0" fontId="53" fillId="0" borderId="0" xfId="0" applyFont="1"/>
    <xf numFmtId="0" fontId="0" fillId="5" borderId="0" xfId="0" applyFill="1" applyAlignment="1">
      <alignment horizontal="center"/>
    </xf>
    <xf numFmtId="0" fontId="54" fillId="0" borderId="0" xfId="0" applyFont="1"/>
    <xf numFmtId="2" fontId="5" fillId="0" borderId="0" xfId="0" applyNumberFormat="1" applyFont="1"/>
    <xf numFmtId="2" fontId="8" fillId="0" borderId="0" xfId="1" applyNumberFormat="1" applyFont="1" applyAlignment="1">
      <alignment horizontal="right" vertical="center" wrapText="1"/>
    </xf>
    <xf numFmtId="2" fontId="3" fillId="0" borderId="0" xfId="1" applyNumberFormat="1" applyFont="1" applyAlignment="1">
      <alignment horizontal="right"/>
    </xf>
    <xf numFmtId="164" fontId="55" fillId="0" borderId="0" xfId="1" applyFont="1"/>
    <xf numFmtId="0" fontId="55" fillId="0" borderId="0" xfId="0" applyFont="1"/>
    <xf numFmtId="0" fontId="0" fillId="36" borderId="0" xfId="0" applyFill="1"/>
    <xf numFmtId="164" fontId="0" fillId="36" borderId="0" xfId="0" applyNumberFormat="1" applyFill="1"/>
    <xf numFmtId="0" fontId="56" fillId="0" borderId="0" xfId="0" applyFont="1"/>
    <xf numFmtId="2" fontId="8" fillId="0" borderId="0" xfId="1" applyNumberFormat="1" applyFont="1" applyAlignment="1">
      <alignment vertical="center" wrapText="1"/>
    </xf>
    <xf numFmtId="2" fontId="0" fillId="0" borderId="0" xfId="0" applyNumberFormat="1" applyAlignment="1">
      <alignment horizontal="right" vertical="center"/>
    </xf>
    <xf numFmtId="0" fontId="51" fillId="0" borderId="0" xfId="0" applyFont="1"/>
    <xf numFmtId="0" fontId="58" fillId="0" borderId="0" xfId="0" applyFont="1"/>
    <xf numFmtId="14" fontId="58" fillId="0" borderId="0" xfId="0" applyNumberFormat="1" applyFont="1"/>
    <xf numFmtId="14" fontId="22" fillId="0" borderId="0" xfId="0" applyNumberFormat="1" applyFont="1"/>
    <xf numFmtId="0" fontId="22" fillId="0" borderId="0" xfId="0" applyFont="1" applyAlignment="1">
      <alignment wrapText="1"/>
    </xf>
    <xf numFmtId="0" fontId="59" fillId="0" borderId="0" xfId="0" applyFont="1"/>
    <xf numFmtId="164" fontId="59" fillId="0" borderId="0" xfId="0" applyNumberFormat="1" applyFont="1"/>
    <xf numFmtId="2" fontId="0" fillId="0" borderId="0" xfId="0" applyNumberFormat="1" applyAlignment="1">
      <alignment horizontal="center" vertical="center"/>
    </xf>
    <xf numFmtId="2" fontId="0" fillId="0" borderId="0" xfId="0" applyNumberFormat="1" applyAlignment="1">
      <alignment wrapText="1"/>
    </xf>
    <xf numFmtId="0" fontId="0" fillId="0" borderId="0" xfId="0" applyAlignment="1">
      <alignment wrapText="1"/>
    </xf>
    <xf numFmtId="43" fontId="59" fillId="0" borderId="0" xfId="0" applyNumberFormat="1" applyFont="1"/>
    <xf numFmtId="2" fontId="59" fillId="0" borderId="0" xfId="0" applyNumberFormat="1" applyFont="1"/>
    <xf numFmtId="43" fontId="0" fillId="2" borderId="0" xfId="0" applyNumberFormat="1" applyFill="1"/>
    <xf numFmtId="164" fontId="0" fillId="2" borderId="26" xfId="1" applyFont="1" applyFill="1" applyBorder="1"/>
    <xf numFmtId="2" fontId="3" fillId="0" borderId="0" xfId="1" applyNumberFormat="1" applyFont="1"/>
    <xf numFmtId="164" fontId="2" fillId="0" borderId="0" xfId="1" applyFill="1" applyAlignment="1">
      <alignment horizontal="center" vertical="center" wrapText="1"/>
    </xf>
    <xf numFmtId="164" fontId="0" fillId="0" borderId="0" xfId="1" applyFont="1" applyAlignment="1">
      <alignment wrapText="1"/>
    </xf>
    <xf numFmtId="0" fontId="60" fillId="0" borderId="0" xfId="0" applyFont="1"/>
    <xf numFmtId="43" fontId="3" fillId="0" borderId="0" xfId="0" applyNumberFormat="1" applyFont="1"/>
    <xf numFmtId="14" fontId="0" fillId="0" borderId="0" xfId="1" applyNumberFormat="1" applyFont="1"/>
    <xf numFmtId="14" fontId="0" fillId="0" borderId="0" xfId="0" applyNumberFormat="1" applyAlignment="1">
      <alignment horizontal="center" vertical="center"/>
    </xf>
    <xf numFmtId="16" fontId="3" fillId="0" borderId="0" xfId="0" applyNumberFormat="1" applyFont="1" applyAlignment="1">
      <alignment horizontal="center" vertical="center"/>
    </xf>
    <xf numFmtId="0" fontId="0" fillId="8" borderId="0" xfId="0" applyFill="1"/>
    <xf numFmtId="164" fontId="0" fillId="8" borderId="0" xfId="0" applyNumberFormat="1" applyFill="1"/>
    <xf numFmtId="164" fontId="5" fillId="8" borderId="0" xfId="0" applyNumberFormat="1" applyFont="1" applyFill="1"/>
    <xf numFmtId="43" fontId="0" fillId="8" borderId="0" xfId="0" applyNumberFormat="1" applyFill="1"/>
    <xf numFmtId="0" fontId="3" fillId="8" borderId="0" xfId="0" applyFont="1" applyFill="1" applyAlignment="1">
      <alignment horizontal="center"/>
    </xf>
    <xf numFmtId="2" fontId="0" fillId="8" borderId="0" xfId="0" applyNumberFormat="1" applyFill="1"/>
    <xf numFmtId="2" fontId="0" fillId="12" borderId="0" xfId="0" applyNumberFormat="1" applyFill="1"/>
    <xf numFmtId="164" fontId="5" fillId="12" borderId="0" xfId="0" applyNumberFormat="1" applyFont="1" applyFill="1"/>
    <xf numFmtId="16" fontId="0" fillId="8" borderId="0" xfId="0" applyNumberFormat="1" applyFill="1"/>
    <xf numFmtId="14" fontId="0" fillId="36" borderId="0" xfId="0" applyNumberFormat="1" applyFill="1"/>
    <xf numFmtId="0" fontId="0" fillId="36" borderId="0" xfId="0" applyFill="1" applyAlignment="1">
      <alignment horizontal="center"/>
    </xf>
    <xf numFmtId="164" fontId="0" fillId="36" borderId="0" xfId="1" applyFont="1" applyFill="1"/>
    <xf numFmtId="2" fontId="0" fillId="8" borderId="0" xfId="0" applyNumberFormat="1" applyFill="1" applyAlignment="1">
      <alignment horizontal="right"/>
    </xf>
    <xf numFmtId="2" fontId="0" fillId="36" borderId="0" xfId="0" applyNumberFormat="1" applyFill="1"/>
    <xf numFmtId="2" fontId="0" fillId="12" borderId="0" xfId="0" applyNumberFormat="1" applyFill="1" applyAlignment="1">
      <alignment horizontal="right"/>
    </xf>
    <xf numFmtId="43" fontId="0" fillId="12" borderId="0" xfId="0" applyNumberFormat="1" applyFill="1"/>
    <xf numFmtId="16" fontId="0" fillId="36" borderId="0" xfId="0" applyNumberFormat="1" applyFill="1"/>
    <xf numFmtId="2" fontId="0" fillId="36" borderId="0" xfId="0" applyNumberFormat="1" applyFill="1" applyAlignment="1">
      <alignment horizontal="right"/>
    </xf>
    <xf numFmtId="0" fontId="62" fillId="12" borderId="0" xfId="0" applyFont="1" applyFill="1" applyAlignment="1">
      <alignment horizontal="center"/>
    </xf>
    <xf numFmtId="14" fontId="0" fillId="12" borderId="0" xfId="0" applyNumberFormat="1" applyFill="1" applyAlignment="1">
      <alignment horizontal="center"/>
    </xf>
    <xf numFmtId="2" fontId="0" fillId="36" borderId="0" xfId="0" applyNumberFormat="1" applyFill="1" applyAlignment="1">
      <alignment horizontal="center"/>
    </xf>
    <xf numFmtId="14" fontId="0" fillId="36" borderId="0" xfId="0" applyNumberFormat="1" applyFill="1" applyAlignment="1">
      <alignment horizontal="center"/>
    </xf>
    <xf numFmtId="164" fontId="5" fillId="12" borderId="0" xfId="1" applyFont="1" applyFill="1"/>
    <xf numFmtId="164" fontId="5" fillId="36" borderId="0" xfId="1" applyFont="1" applyFill="1"/>
    <xf numFmtId="0" fontId="3" fillId="36" borderId="0" xfId="0" applyFont="1" applyFill="1" applyAlignment="1">
      <alignment horizontal="center"/>
    </xf>
    <xf numFmtId="16" fontId="0" fillId="12" borderId="0" xfId="0" applyNumberFormat="1" applyFill="1"/>
    <xf numFmtId="43" fontId="0" fillId="12" borderId="0" xfId="580" applyFont="1" applyFill="1"/>
    <xf numFmtId="43" fontId="0" fillId="36" borderId="0" xfId="580" applyFont="1" applyFill="1"/>
    <xf numFmtId="43" fontId="0" fillId="36" borderId="0" xfId="0" applyNumberFormat="1" applyFill="1"/>
    <xf numFmtId="14" fontId="0" fillId="12" borderId="0" xfId="0" applyNumberFormat="1" applyFill="1" applyProtection="1">
      <protection locked="0"/>
    </xf>
    <xf numFmtId="0" fontId="0" fillId="12" borderId="0" xfId="0" applyFill="1" applyAlignment="1" applyProtection="1">
      <alignment horizontal="center"/>
      <protection locked="0"/>
    </xf>
    <xf numFmtId="164" fontId="0" fillId="12" borderId="0" xfId="1" applyFont="1" applyFill="1" applyProtection="1">
      <protection locked="0"/>
    </xf>
    <xf numFmtId="0" fontId="0" fillId="12" borderId="0" xfId="0" applyFill="1" applyProtection="1">
      <protection locked="0"/>
    </xf>
    <xf numFmtId="164" fontId="0" fillId="12" borderId="0" xfId="0" applyNumberFormat="1" applyFill="1" applyProtection="1">
      <protection locked="0"/>
    </xf>
    <xf numFmtId="164" fontId="2" fillId="12" borderId="0" xfId="1" applyFill="1"/>
    <xf numFmtId="164" fontId="2" fillId="36" borderId="0" xfId="1" applyFill="1"/>
    <xf numFmtId="0" fontId="3" fillId="12" borderId="0" xfId="0" applyFont="1" applyFill="1"/>
    <xf numFmtId="14" fontId="0" fillId="12" borderId="0" xfId="0" applyNumberFormat="1" applyFill="1" applyAlignment="1">
      <alignment horizontal="center" vertical="center"/>
    </xf>
    <xf numFmtId="14" fontId="0" fillId="36" borderId="0" xfId="0" applyNumberFormat="1" applyFill="1" applyAlignment="1">
      <alignment horizontal="center" vertical="center"/>
    </xf>
    <xf numFmtId="43" fontId="0" fillId="12" borderId="0" xfId="1" applyNumberFormat="1" applyFont="1" applyFill="1"/>
    <xf numFmtId="43" fontId="0" fillId="36" borderId="0" xfId="1" applyNumberFormat="1" applyFont="1" applyFill="1"/>
    <xf numFmtId="2" fontId="0" fillId="12" borderId="0" xfId="1" applyNumberFormat="1" applyFont="1" applyFill="1"/>
    <xf numFmtId="2" fontId="0" fillId="36" borderId="0" xfId="1" applyNumberFormat="1" applyFont="1" applyFill="1"/>
    <xf numFmtId="164" fontId="0" fillId="12" borderId="0" xfId="1" applyFont="1" applyFill="1" applyAlignment="1">
      <alignment horizontal="center"/>
    </xf>
    <xf numFmtId="14" fontId="22" fillId="36" borderId="0" xfId="0" applyNumberFormat="1" applyFont="1" applyFill="1"/>
    <xf numFmtId="0" fontId="22" fillId="36" borderId="0" xfId="0" applyFont="1" applyFill="1"/>
    <xf numFmtId="0" fontId="22" fillId="36" borderId="0" xfId="0" applyFont="1" applyFill="1" applyAlignment="1">
      <alignment wrapText="1"/>
    </xf>
    <xf numFmtId="14" fontId="22" fillId="12" borderId="0" xfId="0" applyNumberFormat="1" applyFont="1" applyFill="1"/>
    <xf numFmtId="0" fontId="22" fillId="12" borderId="0" xfId="0" applyFont="1" applyFill="1"/>
    <xf numFmtId="0" fontId="22" fillId="12" borderId="0" xfId="0" applyFont="1" applyFill="1" applyAlignment="1">
      <alignment wrapText="1"/>
    </xf>
    <xf numFmtId="14" fontId="5" fillId="12" borderId="0" xfId="0" applyNumberFormat="1" applyFont="1" applyFill="1"/>
    <xf numFmtId="0" fontId="5" fillId="12" borderId="0" xfId="0" applyFont="1" applyFill="1" applyAlignment="1">
      <alignment horizontal="center"/>
    </xf>
    <xf numFmtId="0" fontId="5" fillId="12" borderId="0" xfId="0" applyFont="1" applyFill="1"/>
    <xf numFmtId="2" fontId="5" fillId="12" borderId="0" xfId="0" applyNumberFormat="1" applyFont="1" applyFill="1"/>
    <xf numFmtId="0" fontId="0" fillId="12" borderId="0" xfId="0" applyFill="1" applyAlignment="1">
      <alignment wrapText="1"/>
    </xf>
    <xf numFmtId="0" fontId="0" fillId="12" borderId="0" xfId="0" applyFill="1" applyAlignment="1">
      <alignment horizontal="center" vertical="center"/>
    </xf>
    <xf numFmtId="0" fontId="0" fillId="36" borderId="0" xfId="0" applyFill="1" applyAlignment="1">
      <alignment horizontal="center" vertical="center"/>
    </xf>
    <xf numFmtId="2" fontId="0" fillId="12" borderId="0" xfId="580" applyNumberFormat="1" applyFont="1" applyFill="1"/>
    <xf numFmtId="0" fontId="0" fillId="4" borderId="0" xfId="0" applyFill="1"/>
    <xf numFmtId="2" fontId="0" fillId="4" borderId="0" xfId="0" applyNumberFormat="1" applyFill="1"/>
    <xf numFmtId="164" fontId="2" fillId="12" borderId="0" xfId="1" applyFill="1" applyAlignment="1">
      <alignment horizontal="center" vertical="center" wrapText="1"/>
    </xf>
    <xf numFmtId="2" fontId="0" fillId="12" borderId="0" xfId="0" applyNumberFormat="1" applyFill="1" applyAlignment="1">
      <alignment wrapText="1"/>
    </xf>
    <xf numFmtId="164" fontId="2" fillId="36" borderId="0" xfId="1" applyFill="1" applyAlignment="1">
      <alignment horizontal="center" vertical="center" wrapText="1"/>
    </xf>
    <xf numFmtId="0" fontId="0" fillId="37" borderId="0" xfId="0" applyFill="1" applyAlignment="1">
      <alignment horizontal="center"/>
    </xf>
    <xf numFmtId="164" fontId="2" fillId="12" borderId="0" xfId="1" applyFill="1" applyAlignment="1">
      <alignment horizontal="center"/>
    </xf>
    <xf numFmtId="0" fontId="0" fillId="12" borderId="0" xfId="0" applyFill="1" applyAlignment="1">
      <alignment horizontal="left"/>
    </xf>
    <xf numFmtId="164" fontId="0" fillId="4" borderId="0" xfId="1" applyFont="1" applyFill="1"/>
    <xf numFmtId="2" fontId="0" fillId="12" borderId="0" xfId="0" applyNumberFormat="1" applyFill="1" applyAlignment="1">
      <alignment vertical="center"/>
    </xf>
    <xf numFmtId="2" fontId="0" fillId="36" borderId="0" xfId="0" applyNumberFormat="1" applyFill="1" applyAlignment="1">
      <alignment vertical="center"/>
    </xf>
    <xf numFmtId="16" fontId="0" fillId="36" borderId="0" xfId="0" applyNumberFormat="1" applyFill="1" applyAlignment="1">
      <alignment horizontal="center"/>
    </xf>
    <xf numFmtId="164" fontId="2" fillId="36" borderId="0" xfId="1" applyFill="1" applyAlignment="1">
      <alignment horizontal="center"/>
    </xf>
    <xf numFmtId="14" fontId="0" fillId="12" borderId="0" xfId="0" applyNumberFormat="1" applyFill="1" applyAlignment="1">
      <alignment horizontal="right"/>
    </xf>
    <xf numFmtId="2" fontId="0" fillId="12" borderId="0" xfId="1" applyNumberFormat="1" applyFont="1" applyFill="1" applyAlignment="1">
      <alignment horizontal="right"/>
    </xf>
    <xf numFmtId="14" fontId="3" fillId="12" borderId="0" xfId="0" applyNumberFormat="1" applyFont="1" applyFill="1"/>
    <xf numFmtId="16" fontId="0" fillId="12" borderId="0" xfId="0" applyNumberFormat="1" applyFill="1" applyAlignment="1">
      <alignment horizontal="center"/>
    </xf>
    <xf numFmtId="0" fontId="0" fillId="12" borderId="0" xfId="0" applyFill="1" applyAlignment="1">
      <alignment horizontal="center" indent="1"/>
    </xf>
    <xf numFmtId="0" fontId="0" fillId="12" borderId="0" xfId="0" applyFill="1" applyAlignment="1">
      <alignment horizontal="center" vertical="center" indent="1"/>
    </xf>
    <xf numFmtId="14" fontId="0" fillId="38" borderId="0" xfId="0" applyNumberFormat="1" applyFill="1"/>
    <xf numFmtId="0" fontId="0" fillId="38" borderId="0" xfId="0" applyFill="1" applyAlignment="1">
      <alignment horizontal="center"/>
    </xf>
    <xf numFmtId="0" fontId="0" fillId="38" borderId="0" xfId="0" applyFill="1"/>
    <xf numFmtId="164" fontId="0" fillId="38" borderId="0" xfId="1" applyFont="1" applyFill="1"/>
    <xf numFmtId="164" fontId="2" fillId="38" borderId="0" xfId="1" applyFill="1"/>
    <xf numFmtId="0" fontId="3" fillId="38" borderId="0" xfId="0" applyFont="1" applyFill="1" applyAlignment="1">
      <alignment horizontal="center"/>
    </xf>
    <xf numFmtId="2" fontId="0" fillId="38" borderId="0" xfId="0" applyNumberFormat="1" applyFill="1"/>
    <xf numFmtId="164" fontId="0" fillId="38" borderId="0" xfId="0" applyNumberFormat="1" applyFill="1"/>
    <xf numFmtId="2" fontId="0" fillId="9" borderId="0" xfId="0" applyNumberFormat="1" applyFill="1"/>
    <xf numFmtId="14" fontId="0" fillId="39" borderId="0" xfId="0" applyNumberFormat="1" applyFill="1"/>
    <xf numFmtId="0" fontId="0" fillId="39" borderId="0" xfId="0" applyFill="1" applyAlignment="1">
      <alignment horizontal="center"/>
    </xf>
    <xf numFmtId="0" fontId="0" fillId="39" borderId="0" xfId="0" applyFill="1"/>
    <xf numFmtId="164" fontId="0" fillId="39" borderId="0" xfId="1" applyFont="1" applyFill="1"/>
    <xf numFmtId="164" fontId="2" fillId="39" borderId="0" xfId="1" applyFill="1"/>
    <xf numFmtId="164" fontId="0" fillId="39" borderId="0" xfId="0" applyNumberFormat="1" applyFill="1"/>
    <xf numFmtId="0" fontId="59" fillId="12" borderId="0" xfId="0" applyFont="1" applyFill="1"/>
    <xf numFmtId="2" fontId="0" fillId="9" borderId="0" xfId="1" applyNumberFormat="1" applyFont="1" applyFill="1"/>
    <xf numFmtId="164" fontId="0" fillId="9" borderId="0" xfId="0" applyNumberFormat="1" applyFill="1"/>
    <xf numFmtId="14" fontId="0" fillId="40" borderId="0" xfId="0" applyNumberFormat="1" applyFill="1"/>
    <xf numFmtId="14" fontId="0" fillId="40" borderId="0" xfId="0" applyNumberFormat="1" applyFill="1" applyAlignment="1">
      <alignment horizontal="center"/>
    </xf>
    <xf numFmtId="0" fontId="0" fillId="40" borderId="0" xfId="0" applyFill="1" applyAlignment="1">
      <alignment horizontal="center"/>
    </xf>
    <xf numFmtId="0" fontId="0" fillId="40" borderId="0" xfId="0" applyFill="1"/>
    <xf numFmtId="2" fontId="0" fillId="40" borderId="0" xfId="0" applyNumberFormat="1" applyFill="1"/>
    <xf numFmtId="2" fontId="0" fillId="40" borderId="0" xfId="1" applyNumberFormat="1" applyFont="1" applyFill="1"/>
    <xf numFmtId="164" fontId="0" fillId="40" borderId="0" xfId="1" applyFont="1" applyFill="1"/>
    <xf numFmtId="0" fontId="3" fillId="40" borderId="0" xfId="0" applyFont="1" applyFill="1" applyAlignment="1" applyProtection="1">
      <alignment horizontal="center"/>
      <protection locked="0"/>
    </xf>
    <xf numFmtId="164" fontId="0" fillId="40" borderId="0" xfId="0" applyNumberFormat="1" applyFill="1"/>
    <xf numFmtId="14" fontId="0" fillId="41" borderId="0" xfId="0" applyNumberFormat="1" applyFill="1"/>
    <xf numFmtId="0" fontId="0" fillId="41" borderId="0" xfId="0" applyFill="1"/>
    <xf numFmtId="2" fontId="0" fillId="41" borderId="0" xfId="1" applyNumberFormat="1" applyFont="1" applyFill="1"/>
    <xf numFmtId="1" fontId="3" fillId="41" borderId="0" xfId="0" applyNumberFormat="1" applyFont="1" applyFill="1" applyAlignment="1">
      <alignment horizontal="center"/>
    </xf>
    <xf numFmtId="2" fontId="0" fillId="41" borderId="0" xfId="0" applyNumberFormat="1" applyFill="1"/>
    <xf numFmtId="164" fontId="0" fillId="41" borderId="0" xfId="1" applyFont="1" applyFill="1"/>
    <xf numFmtId="164" fontId="0" fillId="41" borderId="0" xfId="0" applyNumberFormat="1" applyFill="1"/>
    <xf numFmtId="2" fontId="3" fillId="41" borderId="0" xfId="0" applyNumberFormat="1" applyFont="1" applyFill="1" applyAlignment="1">
      <alignment horizontal="center"/>
    </xf>
    <xf numFmtId="164" fontId="5" fillId="41" borderId="0" xfId="0" applyNumberFormat="1" applyFont="1" applyFill="1"/>
    <xf numFmtId="43" fontId="0" fillId="41" borderId="0" xfId="1" applyNumberFormat="1" applyFont="1" applyFill="1"/>
    <xf numFmtId="0" fontId="0" fillId="41" borderId="0" xfId="0" applyFill="1" applyAlignment="1">
      <alignment horizontal="left"/>
    </xf>
    <xf numFmtId="164" fontId="5" fillId="41" borderId="0" xfId="1" applyFont="1" applyFill="1"/>
    <xf numFmtId="0" fontId="0" fillId="36" borderId="0" xfId="0" applyFill="1" applyAlignment="1">
      <alignment horizontal="left"/>
    </xf>
    <xf numFmtId="14" fontId="0" fillId="42" borderId="0" xfId="0" applyNumberFormat="1" applyFill="1"/>
    <xf numFmtId="0" fontId="0" fillId="42" borderId="0" xfId="0" applyFill="1"/>
    <xf numFmtId="2" fontId="0" fillId="42" borderId="0" xfId="0" applyNumberFormat="1" applyFill="1"/>
    <xf numFmtId="164" fontId="0" fillId="42" borderId="0" xfId="0" applyNumberFormat="1" applyFill="1"/>
    <xf numFmtId="164" fontId="5" fillId="42" borderId="0" xfId="1" applyFont="1" applyFill="1"/>
    <xf numFmtId="43" fontId="0" fillId="41" borderId="0" xfId="580" applyFont="1" applyFill="1"/>
    <xf numFmtId="43" fontId="0" fillId="41" borderId="0" xfId="0" applyNumberFormat="1" applyFill="1"/>
    <xf numFmtId="0" fontId="0" fillId="41" borderId="0" xfId="0" applyFill="1" applyAlignment="1" applyProtection="1">
      <alignment horizontal="center"/>
      <protection locked="0"/>
    </xf>
    <xf numFmtId="14" fontId="0" fillId="41" borderId="0" xfId="0" applyNumberFormat="1" applyFill="1" applyAlignment="1">
      <alignment horizontal="center"/>
    </xf>
    <xf numFmtId="164" fontId="2" fillId="41" borderId="0" xfId="1" applyFill="1"/>
    <xf numFmtId="164" fontId="0" fillId="41" borderId="0" xfId="1" applyFont="1" applyFill="1" applyAlignment="1">
      <alignment horizontal="center"/>
    </xf>
    <xf numFmtId="2" fontId="0" fillId="41" borderId="0" xfId="0" applyNumberFormat="1" applyFill="1" applyAlignment="1">
      <alignment horizontal="right"/>
    </xf>
    <xf numFmtId="14" fontId="0" fillId="40" borderId="0" xfId="0" applyNumberFormat="1" applyFill="1" applyProtection="1">
      <protection locked="0"/>
    </xf>
    <xf numFmtId="164" fontId="0" fillId="40" borderId="0" xfId="1" applyFont="1" applyFill="1" applyProtection="1">
      <protection locked="0"/>
    </xf>
    <xf numFmtId="0" fontId="0" fillId="40" borderId="0" xfId="0" applyFill="1" applyProtection="1">
      <protection locked="0"/>
    </xf>
    <xf numFmtId="164" fontId="0" fillId="40" borderId="0" xfId="0" applyNumberFormat="1" applyFill="1" applyProtection="1">
      <protection locked="0"/>
    </xf>
    <xf numFmtId="14" fontId="0" fillId="41" borderId="0" xfId="0" applyNumberFormat="1" applyFill="1" applyAlignment="1">
      <alignment horizontal="center" vertical="center"/>
    </xf>
    <xf numFmtId="2" fontId="5" fillId="41" borderId="0" xfId="0" applyNumberFormat="1" applyFont="1" applyFill="1"/>
    <xf numFmtId="14" fontId="0" fillId="41" borderId="0" xfId="0" applyNumberFormat="1" applyFill="1" applyProtection="1">
      <protection locked="0"/>
    </xf>
    <xf numFmtId="164" fontId="0" fillId="41" borderId="0" xfId="1" applyFont="1" applyFill="1" applyProtection="1">
      <protection locked="0"/>
    </xf>
    <xf numFmtId="0" fontId="0" fillId="41" borderId="0" xfId="0" applyFill="1" applyProtection="1">
      <protection locked="0"/>
    </xf>
    <xf numFmtId="164" fontId="2" fillId="41" borderId="0" xfId="1" applyFill="1" applyAlignment="1">
      <alignment horizontal="center" vertical="center" wrapText="1"/>
    </xf>
    <xf numFmtId="14" fontId="3" fillId="41" borderId="0" xfId="0" applyNumberFormat="1" applyFont="1" applyFill="1"/>
    <xf numFmtId="164" fontId="2" fillId="41" borderId="0" xfId="1" applyFill="1" applyAlignment="1">
      <alignment horizontal="center"/>
    </xf>
    <xf numFmtId="14" fontId="0" fillId="41" borderId="0" xfId="0" applyNumberFormat="1" applyFill="1" applyAlignment="1">
      <alignment horizontal="right"/>
    </xf>
    <xf numFmtId="0" fontId="0" fillId="41" borderId="0" xfId="0" applyFill="1" applyAlignment="1">
      <alignment horizontal="center" indent="1"/>
    </xf>
    <xf numFmtId="0" fontId="0" fillId="41" borderId="0" xfId="0" applyFill="1" applyAlignment="1">
      <alignment horizontal="center" vertical="center" indent="1"/>
    </xf>
    <xf numFmtId="164" fontId="0" fillId="41" borderId="0" xfId="0" applyNumberFormat="1" applyFill="1" applyProtection="1">
      <protection locked="0"/>
    </xf>
    <xf numFmtId="2" fontId="0" fillId="41" borderId="0" xfId="580" applyNumberFormat="1" applyFont="1" applyFill="1"/>
    <xf numFmtId="0" fontId="0" fillId="41" borderId="0" xfId="0" applyFill="1" applyAlignment="1">
      <alignment horizontal="center" vertical="center"/>
    </xf>
    <xf numFmtId="16" fontId="0" fillId="41" borderId="0" xfId="0" applyNumberFormat="1" applyFill="1"/>
    <xf numFmtId="0" fontId="0" fillId="41" borderId="0" xfId="0" applyFill="1" applyAlignment="1">
      <alignment horizontal="center" wrapText="1"/>
    </xf>
    <xf numFmtId="0" fontId="3" fillId="41" borderId="0" xfId="0" applyFont="1" applyFill="1" applyAlignment="1">
      <alignment horizontal="left" vertical="center" indent="1"/>
    </xf>
    <xf numFmtId="0" fontId="0" fillId="36" borderId="0" xfId="0" applyFill="1" applyAlignment="1">
      <alignment horizontal="center" indent="1"/>
    </xf>
    <xf numFmtId="0" fontId="0" fillId="36" borderId="0" xfId="0" applyFill="1" applyAlignment="1">
      <alignment horizontal="center" vertical="center" indent="1"/>
    </xf>
    <xf numFmtId="0" fontId="3" fillId="36" borderId="0" xfId="0" applyFont="1" applyFill="1" applyAlignment="1">
      <alignment vertical="center"/>
    </xf>
    <xf numFmtId="0" fontId="3" fillId="41" borderId="0" xfId="0" applyFont="1" applyFill="1"/>
    <xf numFmtId="16" fontId="0" fillId="41" borderId="0" xfId="0" applyNumberFormat="1" applyFill="1" applyAlignment="1">
      <alignment horizontal="center"/>
    </xf>
    <xf numFmtId="0" fontId="0" fillId="41" borderId="0" xfId="0" applyFill="1" applyAlignment="1">
      <alignment horizontal="center" vertical="center" wrapText="1" indent="1"/>
    </xf>
    <xf numFmtId="2" fontId="0" fillId="41" borderId="0" xfId="1" applyNumberFormat="1" applyFont="1" applyFill="1" applyAlignment="1">
      <alignment horizontal="right"/>
    </xf>
    <xf numFmtId="0" fontId="3" fillId="41" borderId="0" xfId="0" applyFont="1" applyFill="1" applyAlignment="1">
      <alignment horizontal="left"/>
    </xf>
    <xf numFmtId="164" fontId="5" fillId="42" borderId="0" xfId="0" applyNumberFormat="1" applyFont="1" applyFill="1"/>
    <xf numFmtId="164" fontId="0" fillId="42" borderId="0" xfId="1" applyFont="1" applyFill="1"/>
    <xf numFmtId="0" fontId="0" fillId="42" borderId="0" xfId="0" applyFill="1" applyProtection="1">
      <protection locked="0"/>
    </xf>
    <xf numFmtId="43" fontId="0" fillId="42" borderId="0" xfId="1" applyNumberFormat="1" applyFont="1" applyFill="1"/>
    <xf numFmtId="2" fontId="0" fillId="42" borderId="0" xfId="1" applyNumberFormat="1" applyFont="1" applyFill="1"/>
    <xf numFmtId="43" fontId="0" fillId="42" borderId="0" xfId="0" applyNumberFormat="1" applyFill="1"/>
    <xf numFmtId="0" fontId="0" fillId="42" borderId="0" xfId="0" applyFill="1" applyAlignment="1" applyProtection="1">
      <alignment horizontal="center"/>
      <protection locked="0"/>
    </xf>
    <xf numFmtId="0" fontId="3" fillId="42" borderId="0" xfId="0" applyFont="1" applyFill="1" applyAlignment="1">
      <alignment horizontal="center"/>
    </xf>
    <xf numFmtId="14" fontId="0" fillId="42" borderId="0" xfId="0" applyNumberFormat="1" applyFill="1" applyProtection="1">
      <protection locked="0"/>
    </xf>
    <xf numFmtId="164" fontId="0" fillId="42" borderId="0" xfId="1" applyFont="1" applyFill="1" applyProtection="1">
      <protection locked="0"/>
    </xf>
    <xf numFmtId="16" fontId="0" fillId="42" borderId="0" xfId="0" applyNumberFormat="1" applyFill="1" applyAlignment="1">
      <alignment horizontal="center"/>
    </xf>
    <xf numFmtId="164" fontId="55" fillId="41" borderId="0" xfId="1" applyFont="1" applyFill="1"/>
    <xf numFmtId="0" fontId="55" fillId="41" borderId="0" xfId="0" applyFont="1" applyFill="1"/>
    <xf numFmtId="0" fontId="22" fillId="41" borderId="0" xfId="0" applyFont="1" applyFill="1" applyAlignment="1">
      <alignment horizontal="center"/>
    </xf>
    <xf numFmtId="0" fontId="22" fillId="41" borderId="0" xfId="0" applyFont="1" applyFill="1" applyAlignment="1">
      <alignment wrapText="1"/>
    </xf>
    <xf numFmtId="43" fontId="0" fillId="41" borderId="0" xfId="580" applyFont="1" applyFill="1" applyAlignment="1"/>
    <xf numFmtId="2" fontId="0" fillId="4" borderId="0" xfId="0" applyNumberFormat="1" applyFill="1" applyAlignment="1">
      <alignment horizontal="right"/>
    </xf>
    <xf numFmtId="2" fontId="0" fillId="41" borderId="0" xfId="0" applyNumberFormat="1" applyFill="1" applyProtection="1">
      <protection locked="0"/>
    </xf>
    <xf numFmtId="0" fontId="0" fillId="42" borderId="0" xfId="0" applyFill="1" applyAlignment="1">
      <alignment horizontal="left"/>
    </xf>
    <xf numFmtId="164" fontId="2" fillId="42" borderId="0" xfId="1" applyFill="1" applyAlignment="1">
      <alignment horizontal="center" vertical="center" wrapText="1"/>
    </xf>
    <xf numFmtId="164" fontId="2" fillId="42" borderId="0" xfId="1" applyFill="1" applyAlignment="1">
      <alignment horizontal="center"/>
    </xf>
    <xf numFmtId="2" fontId="5" fillId="42" borderId="0" xfId="1" applyNumberFormat="1" applyFont="1" applyFill="1"/>
    <xf numFmtId="14" fontId="0" fillId="42" borderId="0" xfId="0" applyNumberFormat="1" applyFill="1" applyAlignment="1">
      <alignment horizontal="center"/>
    </xf>
    <xf numFmtId="2" fontId="0" fillId="42" borderId="0" xfId="0" applyNumberFormat="1" applyFill="1" applyAlignment="1">
      <alignment vertical="center"/>
    </xf>
    <xf numFmtId="2" fontId="0" fillId="42" borderId="0" xfId="0" applyNumberFormat="1" applyFill="1" applyAlignment="1">
      <alignment horizontal="center"/>
    </xf>
    <xf numFmtId="2" fontId="0" fillId="42" borderId="0" xfId="0" applyNumberFormat="1" applyFill="1" applyAlignment="1">
      <alignment horizontal="right"/>
    </xf>
    <xf numFmtId="16" fontId="0" fillId="42" borderId="0" xfId="0" applyNumberFormat="1" applyFill="1"/>
    <xf numFmtId="14" fontId="0" fillId="42" borderId="0" xfId="0" applyNumberFormat="1" applyFill="1" applyAlignment="1">
      <alignment horizontal="center" vertical="center"/>
    </xf>
    <xf numFmtId="164" fontId="2" fillId="42" borderId="0" xfId="1" applyFill="1"/>
    <xf numFmtId="164" fontId="0" fillId="42" borderId="0" xfId="1" applyFont="1" applyFill="1" applyAlignment="1">
      <alignment horizontal="center"/>
    </xf>
    <xf numFmtId="14" fontId="0" fillId="42" borderId="0" xfId="0" applyNumberFormat="1" applyFill="1" applyAlignment="1">
      <alignment horizontal="right"/>
    </xf>
    <xf numFmtId="43" fontId="0" fillId="42" borderId="0" xfId="580" applyFont="1" applyFill="1"/>
    <xf numFmtId="2" fontId="5" fillId="42" borderId="0" xfId="0" applyNumberFormat="1" applyFont="1" applyFill="1"/>
    <xf numFmtId="0" fontId="22" fillId="36" borderId="0" xfId="0" applyFont="1" applyFill="1" applyAlignment="1">
      <alignment horizontal="center"/>
    </xf>
    <xf numFmtId="2" fontId="0" fillId="42" borderId="0" xfId="0" applyNumberFormat="1" applyFill="1" applyAlignment="1">
      <alignment horizontal="right" vertical="center"/>
    </xf>
    <xf numFmtId="16" fontId="0" fillId="4" borderId="0" xfId="0" applyNumberFormat="1" applyFill="1"/>
    <xf numFmtId="43" fontId="0" fillId="4" borderId="0" xfId="0" applyNumberFormat="1" applyFill="1"/>
    <xf numFmtId="0" fontId="3" fillId="4" borderId="0" xfId="0" applyFont="1" applyFill="1" applyAlignment="1">
      <alignment horizontal="center"/>
    </xf>
    <xf numFmtId="14" fontId="0" fillId="5" borderId="0" xfId="0" applyNumberFormat="1" applyFill="1"/>
    <xf numFmtId="164" fontId="3" fillId="36" borderId="0" xfId="1" applyFont="1" applyFill="1"/>
    <xf numFmtId="0" fontId="3" fillId="36" borderId="0" xfId="0" applyFont="1" applyFill="1"/>
    <xf numFmtId="0" fontId="0" fillId="9" borderId="0" xfId="0" applyFill="1" applyAlignment="1">
      <alignment horizontal="center"/>
    </xf>
    <xf numFmtId="2" fontId="3" fillId="36" borderId="0" xfId="0" applyNumberFormat="1" applyFont="1" applyFill="1"/>
    <xf numFmtId="164" fontId="8" fillId="36" borderId="0" xfId="1" applyFont="1" applyFill="1"/>
    <xf numFmtId="43" fontId="3" fillId="36" borderId="0" xfId="0" applyNumberFormat="1" applyFont="1" applyFill="1"/>
    <xf numFmtId="164" fontId="3" fillId="36" borderId="0" xfId="1" applyFont="1" applyFill="1" applyAlignment="1">
      <alignment horizontal="center"/>
    </xf>
    <xf numFmtId="0" fontId="3" fillId="5" borderId="0" xfId="0" applyFont="1" applyFill="1" applyAlignment="1">
      <alignment horizontal="center"/>
    </xf>
    <xf numFmtId="164" fontId="0" fillId="5" borderId="0" xfId="0" applyNumberFormat="1" applyFill="1"/>
    <xf numFmtId="164" fontId="2" fillId="5" borderId="0" xfId="1" applyFill="1" applyAlignment="1">
      <alignment horizontal="center"/>
    </xf>
    <xf numFmtId="164" fontId="3" fillId="36" borderId="0" xfId="0" applyNumberFormat="1" applyFont="1" applyFill="1"/>
    <xf numFmtId="14" fontId="0" fillId="9" borderId="0" xfId="0" applyNumberFormat="1" applyFill="1"/>
    <xf numFmtId="43" fontId="3" fillId="36" borderId="0" xfId="580" applyFont="1" applyFill="1"/>
    <xf numFmtId="164" fontId="3" fillId="36" borderId="0" xfId="1" applyFont="1" applyFill="1" applyAlignment="1">
      <alignment horizontal="center" vertical="center" wrapText="1"/>
    </xf>
    <xf numFmtId="164" fontId="3" fillId="0" borderId="30" xfId="1" applyFont="1" applyFill="1" applyBorder="1"/>
    <xf numFmtId="0" fontId="59" fillId="0" borderId="11" xfId="0" applyFont="1" applyBorder="1" applyAlignment="1">
      <alignment horizontal="center" vertical="center"/>
    </xf>
    <xf numFmtId="0" fontId="64" fillId="5" borderId="12" xfId="2" applyFont="1" applyFill="1" applyBorder="1" applyAlignment="1">
      <alignment horizontal="left" vertical="center"/>
    </xf>
    <xf numFmtId="164" fontId="59" fillId="0" borderId="13" xfId="1" applyFont="1" applyFill="1" applyBorder="1" applyAlignment="1">
      <alignment horizontal="left" vertical="center"/>
    </xf>
    <xf numFmtId="0" fontId="59" fillId="0" borderId="14" xfId="0" applyFont="1" applyBorder="1" applyAlignment="1">
      <alignment horizontal="center" vertical="center"/>
    </xf>
    <xf numFmtId="0" fontId="64" fillId="5" borderId="10" xfId="2" applyFont="1" applyFill="1" applyBorder="1" applyAlignment="1">
      <alignment horizontal="left" vertical="center"/>
    </xf>
    <xf numFmtId="164" fontId="59" fillId="0" borderId="15" xfId="1" applyFont="1" applyFill="1" applyBorder="1" applyAlignment="1">
      <alignment horizontal="left" vertical="center"/>
    </xf>
    <xf numFmtId="0" fontId="59" fillId="0" borderId="19" xfId="0" applyFont="1" applyBorder="1" applyAlignment="1">
      <alignment horizontal="center" vertical="center"/>
    </xf>
    <xf numFmtId="0" fontId="64" fillId="5" borderId="20" xfId="2" applyFont="1" applyFill="1" applyBorder="1" applyAlignment="1">
      <alignment horizontal="left" vertical="center"/>
    </xf>
    <xf numFmtId="164" fontId="59" fillId="0" borderId="21" xfId="1" applyFont="1" applyFill="1" applyBorder="1" applyAlignment="1">
      <alignment horizontal="left" vertical="center"/>
    </xf>
    <xf numFmtId="0" fontId="59" fillId="0" borderId="23" xfId="0" applyFont="1" applyBorder="1" applyAlignment="1">
      <alignment horizontal="center" vertical="center"/>
    </xf>
    <xf numFmtId="0" fontId="65" fillId="0" borderId="22" xfId="0" applyFont="1" applyBorder="1"/>
    <xf numFmtId="164" fontId="59" fillId="0" borderId="24" xfId="1" applyFont="1" applyFill="1" applyBorder="1" applyAlignment="1">
      <alignment horizontal="left" vertical="center"/>
    </xf>
    <xf numFmtId="0" fontId="59" fillId="0" borderId="16" xfId="0" applyFont="1" applyBorder="1" applyAlignment="1">
      <alignment horizontal="center" vertical="center"/>
    </xf>
    <xf numFmtId="0" fontId="64" fillId="5" borderId="17" xfId="2" applyFont="1" applyFill="1" applyBorder="1" applyAlignment="1">
      <alignment horizontal="left" vertical="center"/>
    </xf>
    <xf numFmtId="164" fontId="59" fillId="0" borderId="18" xfId="1" applyFont="1" applyFill="1" applyBorder="1" applyAlignment="1">
      <alignment horizontal="left" vertical="center"/>
    </xf>
    <xf numFmtId="0" fontId="59" fillId="5" borderId="0" xfId="0" applyFont="1" applyFill="1"/>
    <xf numFmtId="0" fontId="59" fillId="5" borderId="0" xfId="0" applyFont="1" applyFill="1" applyAlignment="1">
      <alignment horizontal="left" vertical="center"/>
    </xf>
    <xf numFmtId="0" fontId="66" fillId="5" borderId="0" xfId="0" applyFont="1" applyFill="1" applyAlignment="1">
      <alignment horizontal="center"/>
    </xf>
    <xf numFmtId="164" fontId="59" fillId="5" borderId="0" xfId="1" applyFont="1" applyFill="1"/>
    <xf numFmtId="0" fontId="59" fillId="0" borderId="0" xfId="0" applyFont="1" applyAlignment="1">
      <alignment horizontal="center" vertical="center"/>
    </xf>
    <xf numFmtId="0" fontId="67" fillId="5" borderId="0" xfId="2" applyFont="1" applyFill="1" applyAlignment="1">
      <alignment horizontal="left" vertical="center"/>
    </xf>
    <xf numFmtId="164" fontId="13" fillId="0" borderId="0" xfId="0" applyNumberFormat="1" applyFont="1"/>
    <xf numFmtId="0" fontId="3" fillId="36" borderId="0" xfId="0" applyFont="1" applyFill="1" applyAlignment="1">
      <alignment horizontal="left"/>
    </xf>
    <xf numFmtId="0" fontId="61" fillId="0" borderId="0" xfId="0" applyFont="1" applyAlignment="1">
      <alignment horizontal="center"/>
    </xf>
    <xf numFmtId="14" fontId="0" fillId="8" borderId="0" xfId="0" applyNumberFormat="1" applyFill="1" applyAlignment="1">
      <alignment horizontal="center"/>
    </xf>
    <xf numFmtId="0" fontId="55" fillId="0" borderId="0" xfId="0" applyFont="1" applyAlignment="1">
      <alignment horizontal="center" vertical="center"/>
    </xf>
    <xf numFmtId="0" fontId="55" fillId="0" borderId="0" xfId="0" applyFont="1" applyAlignment="1">
      <alignment horizontal="center"/>
    </xf>
    <xf numFmtId="0" fontId="55" fillId="0" borderId="0" xfId="0" applyFont="1" applyAlignment="1">
      <alignment horizontal="center" vertical="center" wrapText="1"/>
    </xf>
    <xf numFmtId="2" fontId="55" fillId="0" borderId="0" xfId="0" applyNumberFormat="1" applyFont="1"/>
    <xf numFmtId="14" fontId="55" fillId="0" borderId="0" xfId="0" applyNumberFormat="1" applyFont="1"/>
    <xf numFmtId="14" fontId="3" fillId="0" borderId="0" xfId="0" applyNumberFormat="1" applyFont="1" applyAlignment="1">
      <alignment vertical="center" wrapText="1"/>
    </xf>
    <xf numFmtId="14" fontId="68" fillId="0" borderId="0" xfId="0" applyNumberFormat="1" applyFont="1"/>
    <xf numFmtId="14" fontId="22" fillId="41" borderId="0" xfId="0" applyNumberFormat="1" applyFont="1" applyFill="1"/>
    <xf numFmtId="164" fontId="2" fillId="0" borderId="0" xfId="1" applyFill="1" applyAlignment="1">
      <alignment horizontal="center"/>
    </xf>
    <xf numFmtId="0" fontId="3" fillId="43" borderId="10" xfId="0" applyFont="1" applyFill="1" applyBorder="1" applyAlignment="1">
      <alignment horizontal="center"/>
    </xf>
    <xf numFmtId="0" fontId="68" fillId="0" borderId="0" xfId="0" applyFont="1" applyAlignment="1">
      <alignment horizontal="center" vertical="center"/>
    </xf>
    <xf numFmtId="0" fontId="71" fillId="0" borderId="0" xfId="0" applyFont="1"/>
    <xf numFmtId="0" fontId="68" fillId="0" borderId="0" xfId="0" applyFont="1" applyAlignment="1">
      <alignment horizontal="center" vertical="center" wrapText="1"/>
    </xf>
    <xf numFmtId="14" fontId="68" fillId="0" borderId="0" xfId="0" applyNumberFormat="1" applyFont="1" applyAlignment="1">
      <alignment horizontal="center" vertical="center" wrapText="1"/>
    </xf>
    <xf numFmtId="14" fontId="55" fillId="0" borderId="0" xfId="0" applyNumberFormat="1" applyFont="1" applyAlignment="1">
      <alignment horizontal="center" vertical="center"/>
    </xf>
    <xf numFmtId="14" fontId="71" fillId="0" borderId="0" xfId="0" applyNumberFormat="1" applyFont="1" applyAlignment="1">
      <alignment horizontal="center" vertical="center" wrapText="1"/>
    </xf>
    <xf numFmtId="14" fontId="68" fillId="0" borderId="0" xfId="0" applyNumberFormat="1" applyFont="1" applyAlignment="1">
      <alignment horizontal="center" vertical="center"/>
    </xf>
    <xf numFmtId="0" fontId="55" fillId="0" borderId="0" xfId="0" applyFont="1" applyAlignment="1">
      <alignment horizontal="left" vertical="center"/>
    </xf>
    <xf numFmtId="0" fontId="68" fillId="0" borderId="0" xfId="0" applyFont="1" applyAlignment="1">
      <alignment horizontal="left" vertical="center" wrapText="1"/>
    </xf>
    <xf numFmtId="0" fontId="0" fillId="0" borderId="0" xfId="0" applyAlignment="1">
      <alignment horizontal="left" vertical="center"/>
    </xf>
    <xf numFmtId="0" fontId="73" fillId="0" borderId="0" xfId="0" applyFont="1" applyAlignment="1">
      <alignment vertical="center" wrapText="1"/>
    </xf>
    <xf numFmtId="164" fontId="3" fillId="44" borderId="0" xfId="1" applyFont="1" applyFill="1" applyAlignment="1">
      <alignment horizontal="center"/>
    </xf>
    <xf numFmtId="0" fontId="75" fillId="44" borderId="0" xfId="0" applyFont="1" applyFill="1"/>
    <xf numFmtId="164" fontId="3" fillId="45" borderId="0" xfId="1" applyFont="1" applyFill="1" applyAlignment="1">
      <alignment horizontal="center"/>
    </xf>
    <xf numFmtId="0" fontId="75" fillId="45" borderId="0" xfId="0" applyFont="1" applyFill="1"/>
    <xf numFmtId="164" fontId="0" fillId="0" borderId="27" xfId="1" applyFont="1" applyFill="1" applyBorder="1"/>
    <xf numFmtId="0" fontId="12" fillId="0" borderId="0" xfId="0" applyFont="1" applyAlignment="1">
      <alignment horizontal="center" vertical="center"/>
    </xf>
    <xf numFmtId="0" fontId="0" fillId="42" borderId="0" xfId="0" applyFill="1" applyAlignment="1">
      <alignment horizontal="center" vertical="center"/>
    </xf>
    <xf numFmtId="14" fontId="0" fillId="0" borderId="0" xfId="0" applyNumberFormat="1" applyFill="1"/>
    <xf numFmtId="0" fontId="0" fillId="0" borderId="0" xfId="0" applyFill="1" applyAlignment="1">
      <alignment horizontal="center"/>
    </xf>
    <xf numFmtId="0" fontId="0" fillId="0" borderId="0" xfId="0" applyFill="1"/>
    <xf numFmtId="2" fontId="0" fillId="0" borderId="0" xfId="0" applyNumberFormat="1" applyFill="1"/>
    <xf numFmtId="164" fontId="0" fillId="0" borderId="0" xfId="0" applyNumberFormat="1" applyFill="1"/>
    <xf numFmtId="0" fontId="3" fillId="0" borderId="0" xfId="0" applyFont="1" applyFill="1"/>
    <xf numFmtId="0" fontId="0" fillId="0" borderId="0" xfId="0" applyFill="1" applyProtection="1">
      <protection locked="0"/>
    </xf>
    <xf numFmtId="0" fontId="3" fillId="0" borderId="0" xfId="0" applyFont="1" applyFill="1" applyProtection="1">
      <protection locked="0"/>
    </xf>
    <xf numFmtId="164" fontId="0" fillId="0" borderId="0" xfId="1" applyFont="1" applyFill="1" applyProtection="1">
      <protection locked="0"/>
    </xf>
    <xf numFmtId="0" fontId="8" fillId="0" borderId="0" xfId="0" applyFont="1" applyFill="1"/>
    <xf numFmtId="164" fontId="0" fillId="0" borderId="0" xfId="0" applyNumberFormat="1" applyFill="1" applyAlignment="1">
      <alignment horizontal="center"/>
    </xf>
    <xf numFmtId="0" fontId="3" fillId="0" borderId="0" xfId="0" applyFont="1" applyAlignment="1"/>
    <xf numFmtId="0" fontId="55" fillId="12" borderId="0" xfId="0" applyFont="1" applyFill="1" applyAlignment="1">
      <alignment horizontal="center" wrapText="1"/>
    </xf>
    <xf numFmtId="0" fontId="55" fillId="12" borderId="0" xfId="0" applyFont="1" applyFill="1" applyAlignment="1">
      <alignment horizontal="center"/>
    </xf>
    <xf numFmtId="0" fontId="55" fillId="12" borderId="0" xfId="0" applyFont="1" applyFill="1" applyAlignment="1">
      <alignment horizontal="center" vertical="center"/>
    </xf>
    <xf numFmtId="0" fontId="55" fillId="12" borderId="0" xfId="0" applyFont="1" applyFill="1"/>
    <xf numFmtId="0" fontId="0" fillId="0" borderId="0" xfId="0" applyAlignment="1">
      <alignment horizontal="center"/>
    </xf>
    <xf numFmtId="0" fontId="0" fillId="0" borderId="0" xfId="0" applyAlignment="1" applyProtection="1">
      <alignment horizontal="center" vertical="top"/>
      <protection locked="0"/>
    </xf>
    <xf numFmtId="0" fontId="3" fillId="0" borderId="0" xfId="0" applyFont="1" applyAlignment="1" applyProtection="1">
      <alignment horizontal="center" vertical="top" wrapText="1"/>
      <protection locked="0"/>
    </xf>
    <xf numFmtId="0" fontId="5" fillId="0" borderId="0" xfId="0" applyFont="1" applyAlignment="1" applyProtection="1">
      <alignment horizontal="center" vertical="top"/>
      <protection locked="0"/>
    </xf>
    <xf numFmtId="0" fontId="3" fillId="0" borderId="0" xfId="0" applyFont="1" applyAlignment="1" applyProtection="1">
      <alignment horizontal="center" vertical="top"/>
      <protection locked="0"/>
    </xf>
    <xf numFmtId="0" fontId="0" fillId="0" borderId="0" xfId="0" applyAlignment="1">
      <alignment horizontal="center" vertical="top"/>
    </xf>
    <xf numFmtId="14" fontId="0" fillId="0" borderId="0" xfId="0" applyNumberFormat="1" applyAlignment="1">
      <alignment horizontal="center" vertical="top"/>
    </xf>
    <xf numFmtId="0" fontId="0" fillId="40" borderId="0" xfId="0" applyFill="1" applyAlignment="1" applyProtection="1">
      <alignment horizontal="center" vertical="top"/>
      <protection locked="0"/>
    </xf>
    <xf numFmtId="0" fontId="0" fillId="41" borderId="0" xfId="0" applyFill="1" applyAlignment="1" applyProtection="1">
      <alignment horizontal="center" vertical="top"/>
      <protection locked="0"/>
    </xf>
    <xf numFmtId="0" fontId="0" fillId="41" borderId="0" xfId="0" applyFill="1" applyAlignment="1">
      <alignment horizontal="center" vertical="top"/>
    </xf>
    <xf numFmtId="0" fontId="0" fillId="42" borderId="0" xfId="0" applyFill="1" applyAlignment="1">
      <alignment horizontal="center" vertical="top"/>
    </xf>
    <xf numFmtId="0" fontId="0" fillId="42" borderId="0" xfId="0" applyFill="1" applyAlignment="1" applyProtection="1">
      <alignment horizontal="center" vertical="top"/>
      <protection locked="0"/>
    </xf>
    <xf numFmtId="0" fontId="0" fillId="12" borderId="0" xfId="0" applyFill="1" applyAlignment="1" applyProtection="1">
      <alignment horizontal="center" vertical="top"/>
      <protection locked="0"/>
    </xf>
    <xf numFmtId="0" fontId="0" fillId="12" borderId="0" xfId="0" applyFill="1" applyAlignment="1">
      <alignment horizontal="center" vertical="top"/>
    </xf>
    <xf numFmtId="0" fontId="55" fillId="0" borderId="0" xfId="0" applyFont="1" applyAlignment="1">
      <alignment horizontal="center" vertical="top"/>
    </xf>
    <xf numFmtId="0" fontId="55" fillId="0" borderId="0" xfId="0" applyFont="1" applyFill="1" applyAlignment="1">
      <alignment horizontal="center"/>
    </xf>
    <xf numFmtId="14" fontId="0" fillId="0" borderId="0" xfId="0" applyNumberFormat="1" applyFill="1" applyBorder="1"/>
    <xf numFmtId="0" fontId="0" fillId="0" borderId="0" xfId="0" applyFill="1" applyBorder="1" applyAlignment="1">
      <alignment horizontal="center"/>
    </xf>
    <xf numFmtId="0" fontId="0" fillId="0" borderId="0" xfId="0" applyFill="1" applyBorder="1"/>
    <xf numFmtId="43" fontId="0" fillId="0" borderId="0" xfId="580" applyFont="1" applyFill="1" applyBorder="1"/>
    <xf numFmtId="164" fontId="5" fillId="0" borderId="0" xfId="1" applyFont="1" applyFill="1" applyBorder="1"/>
    <xf numFmtId="2" fontId="0" fillId="0" borderId="0" xfId="0" applyNumberFormat="1" applyFill="1" applyBorder="1"/>
    <xf numFmtId="0" fontId="0" fillId="0" borderId="0" xfId="0" applyAlignment="1">
      <alignment horizontal="center"/>
    </xf>
    <xf numFmtId="0" fontId="3" fillId="0" borderId="0" xfId="0" applyFont="1" applyBorder="1" applyAlignment="1">
      <alignment horizontal="center"/>
    </xf>
    <xf numFmtId="0" fontId="22" fillId="0" borderId="0" xfId="0" applyFont="1" applyBorder="1" applyAlignment="1">
      <alignment wrapText="1"/>
    </xf>
    <xf numFmtId="2" fontId="0" fillId="0" borderId="0" xfId="0" applyNumberFormat="1" applyBorder="1"/>
    <xf numFmtId="0" fontId="0" fillId="5" borderId="0" xfId="0" applyFill="1" applyBorder="1" applyAlignment="1">
      <alignment horizontal="center"/>
    </xf>
    <xf numFmtId="2" fontId="0" fillId="5" borderId="0" xfId="0" applyNumberFormat="1" applyFill="1" applyBorder="1"/>
    <xf numFmtId="2" fontId="0" fillId="0" borderId="0" xfId="0" applyNumberFormat="1" applyBorder="1" applyAlignment="1">
      <alignment horizontal="right"/>
    </xf>
    <xf numFmtId="2" fontId="0" fillId="5" borderId="0" xfId="0" applyNumberFormat="1" applyFill="1" applyBorder="1" applyAlignment="1">
      <alignment horizontal="right"/>
    </xf>
    <xf numFmtId="14" fontId="3" fillId="0" borderId="0" xfId="0" applyNumberFormat="1" applyFont="1" applyAlignment="1"/>
    <xf numFmtId="14" fontId="0" fillId="0" borderId="0" xfId="0" applyNumberFormat="1" applyAlignment="1"/>
    <xf numFmtId="14" fontId="0" fillId="12" borderId="0" xfId="0" applyNumberFormat="1" applyFill="1" applyAlignment="1"/>
    <xf numFmtId="14" fontId="3" fillId="0" borderId="0" xfId="0" applyNumberFormat="1" applyFont="1" applyBorder="1" applyAlignment="1"/>
    <xf numFmtId="14" fontId="0" fillId="41" borderId="0" xfId="0" applyNumberFormat="1" applyFill="1" applyAlignment="1"/>
    <xf numFmtId="14" fontId="0" fillId="36" borderId="0" xfId="0" applyNumberFormat="1" applyFill="1" applyAlignment="1"/>
    <xf numFmtId="14" fontId="0" fillId="5" borderId="0" xfId="0" applyNumberFormat="1" applyFill="1" applyBorder="1" applyAlignment="1"/>
    <xf numFmtId="164" fontId="3" fillId="0" borderId="39" xfId="1" applyFont="1" applyBorder="1" applyAlignment="1">
      <alignment horizontal="center"/>
    </xf>
    <xf numFmtId="0" fontId="13" fillId="0" borderId="40" xfId="0" applyFont="1" applyBorder="1" applyAlignment="1">
      <alignment horizontal="center"/>
    </xf>
    <xf numFmtId="43" fontId="0" fillId="0" borderId="0" xfId="0" applyNumberFormat="1" applyFill="1"/>
    <xf numFmtId="0" fontId="3" fillId="0" borderId="40" xfId="0" applyFont="1" applyBorder="1" applyAlignment="1">
      <alignment horizontal="center"/>
    </xf>
    <xf numFmtId="0" fontId="76" fillId="43" borderId="10" xfId="0" applyFont="1" applyFill="1" applyBorder="1" applyAlignment="1">
      <alignment horizontal="center"/>
    </xf>
    <xf numFmtId="164" fontId="0" fillId="7" borderId="0" xfId="1" applyFont="1" applyFill="1"/>
    <xf numFmtId="0" fontId="3" fillId="0" borderId="22" xfId="0" applyFont="1" applyBorder="1" applyAlignment="1">
      <alignment horizontal="center"/>
    </xf>
    <xf numFmtId="0" fontId="74" fillId="0" borderId="22" xfId="0" applyFont="1" applyBorder="1" applyAlignment="1">
      <alignment horizontal="center" vertical="center" wrapText="1"/>
    </xf>
    <xf numFmtId="0" fontId="55" fillId="0" borderId="0" xfId="0" applyFont="1" applyFill="1" applyAlignment="1">
      <alignment horizontal="center" wrapText="1"/>
    </xf>
    <xf numFmtId="0" fontId="0" fillId="0" borderId="0" xfId="0" applyFont="1" applyAlignment="1">
      <alignment horizontal="center"/>
    </xf>
    <xf numFmtId="0" fontId="0" fillId="0" borderId="0" xfId="0" applyFont="1" applyFill="1" applyAlignment="1">
      <alignment horizontal="right"/>
    </xf>
    <xf numFmtId="0" fontId="78" fillId="45" borderId="0" xfId="0" applyFont="1" applyFill="1"/>
    <xf numFmtId="0" fontId="3" fillId="0" borderId="39" xfId="0" applyFont="1" applyBorder="1" applyAlignment="1">
      <alignment horizontal="center"/>
    </xf>
    <xf numFmtId="14" fontId="0" fillId="3" borderId="0" xfId="0" applyNumberFormat="1" applyFill="1"/>
    <xf numFmtId="2" fontId="0" fillId="3" borderId="0" xfId="0" applyNumberFormat="1" applyFill="1"/>
    <xf numFmtId="2" fontId="0" fillId="3" borderId="0" xfId="580" applyNumberFormat="1" applyFont="1" applyFill="1"/>
    <xf numFmtId="164" fontId="5" fillId="3" borderId="0" xfId="1" applyFont="1" applyFill="1"/>
    <xf numFmtId="2" fontId="0" fillId="5" borderId="0" xfId="0" applyNumberFormat="1" applyFill="1"/>
    <xf numFmtId="2" fontId="0" fillId="5" borderId="0" xfId="580" applyNumberFormat="1" applyFont="1" applyFill="1"/>
    <xf numFmtId="0" fontId="80" fillId="0" borderId="0" xfId="0" applyFont="1" applyAlignment="1">
      <alignment horizontal="center"/>
    </xf>
    <xf numFmtId="0" fontId="81" fillId="0" borderId="0" xfId="0" applyFont="1" applyFill="1" applyBorder="1" applyAlignment="1">
      <alignment horizontal="center"/>
    </xf>
    <xf numFmtId="0" fontId="82" fillId="5" borderId="10" xfId="2" applyFont="1" applyFill="1" applyBorder="1" applyAlignment="1">
      <alignment horizontal="left" vertical="center"/>
    </xf>
    <xf numFmtId="0" fontId="82" fillId="2" borderId="10" xfId="2" applyFont="1" applyFill="1" applyBorder="1" applyAlignment="1">
      <alignment horizontal="left" vertical="center"/>
    </xf>
    <xf numFmtId="0" fontId="82" fillId="5" borderId="20" xfId="2" applyFont="1" applyFill="1" applyBorder="1" applyAlignment="1">
      <alignment horizontal="left" vertical="center"/>
    </xf>
    <xf numFmtId="0" fontId="82" fillId="5" borderId="42" xfId="2" applyFont="1" applyFill="1" applyBorder="1" applyAlignment="1">
      <alignment horizontal="left" vertical="center"/>
    </xf>
    <xf numFmtId="0" fontId="82" fillId="2" borderId="20" xfId="2" applyFont="1" applyFill="1" applyBorder="1" applyAlignment="1">
      <alignment horizontal="left" vertical="center"/>
    </xf>
    <xf numFmtId="0" fontId="81" fillId="0" borderId="22" xfId="0" applyFont="1" applyBorder="1"/>
    <xf numFmtId="0" fontId="82" fillId="5" borderId="25" xfId="2" applyFont="1" applyFill="1" applyBorder="1" applyAlignment="1">
      <alignment horizontal="left" vertical="center"/>
    </xf>
    <xf numFmtId="2" fontId="0" fillId="5" borderId="0" xfId="1" applyNumberFormat="1" applyFont="1" applyFill="1"/>
    <xf numFmtId="164" fontId="0" fillId="5" borderId="0" xfId="1" applyFont="1" applyFill="1"/>
    <xf numFmtId="0" fontId="55" fillId="0" borderId="0" xfId="0" applyFont="1" applyAlignment="1">
      <alignment horizontal="right"/>
    </xf>
    <xf numFmtId="2" fontId="55" fillId="0" borderId="0" xfId="0" applyNumberFormat="1" applyFont="1" applyAlignment="1">
      <alignment horizontal="right" vertical="center"/>
    </xf>
    <xf numFmtId="0" fontId="68" fillId="0" borderId="0" xfId="0" applyFont="1"/>
    <xf numFmtId="2" fontId="55" fillId="2" borderId="0" xfId="0" applyNumberFormat="1" applyFont="1" applyFill="1" applyAlignment="1">
      <alignment horizontal="right"/>
    </xf>
    <xf numFmtId="0" fontId="3" fillId="5" borderId="0" xfId="0" applyFont="1" applyFill="1"/>
    <xf numFmtId="2" fontId="68" fillId="0" borderId="0" xfId="0" applyNumberFormat="1" applyFont="1" applyAlignment="1">
      <alignment horizontal="right" vertical="center" wrapText="1"/>
    </xf>
    <xf numFmtId="2" fontId="8" fillId="0" borderId="0" xfId="0" applyNumberFormat="1" applyFont="1" applyAlignment="1">
      <alignment horizontal="right" vertical="center" wrapText="1"/>
    </xf>
    <xf numFmtId="0" fontId="0" fillId="0" borderId="0" xfId="0" applyFont="1" applyFill="1"/>
    <xf numFmtId="2" fontId="0" fillId="0" borderId="68" xfId="0" applyNumberFormat="1" applyBorder="1"/>
    <xf numFmtId="2" fontId="0" fillId="0" borderId="69" xfId="0" applyNumberFormat="1" applyBorder="1"/>
    <xf numFmtId="2" fontId="0" fillId="5" borderId="69" xfId="0" applyNumberFormat="1" applyFill="1" applyBorder="1"/>
    <xf numFmtId="2" fontId="0" fillId="2" borderId="69" xfId="0" applyNumberFormat="1" applyFill="1" applyBorder="1"/>
    <xf numFmtId="2" fontId="0" fillId="0" borderId="70" xfId="0" applyNumberFormat="1" applyBorder="1"/>
    <xf numFmtId="0" fontId="0" fillId="5" borderId="0" xfId="0" applyFill="1" applyAlignment="1">
      <alignment horizontal="center" wrapText="1"/>
    </xf>
    <xf numFmtId="0" fontId="83" fillId="12" borderId="0" xfId="0" applyFont="1" applyFill="1"/>
    <xf numFmtId="2" fontId="0" fillId="0" borderId="39" xfId="0" applyNumberFormat="1" applyBorder="1" applyAlignment="1">
      <alignment horizontal="center" vertical="center"/>
    </xf>
    <xf numFmtId="0" fontId="0" fillId="0" borderId="40" xfId="0" applyBorder="1" applyAlignment="1">
      <alignment horizontal="center" vertical="center"/>
    </xf>
    <xf numFmtId="2" fontId="3" fillId="0" borderId="0" xfId="0" applyNumberFormat="1" applyFont="1" applyAlignment="1"/>
    <xf numFmtId="0" fontId="3" fillId="0" borderId="0" xfId="0" applyFont="1" applyFill="1" applyAlignment="1" applyProtection="1">
      <protection locked="0"/>
    </xf>
    <xf numFmtId="0" fontId="0" fillId="0" borderId="0" xfId="0" applyAlignment="1"/>
    <xf numFmtId="2" fontId="0" fillId="0" borderId="0" xfId="0" applyNumberFormat="1" applyFill="1" applyAlignment="1"/>
    <xf numFmtId="0" fontId="3" fillId="0" borderId="0" xfId="0" applyFont="1" applyFill="1" applyAlignment="1"/>
    <xf numFmtId="0" fontId="0" fillId="0" borderId="0" xfId="0" applyFill="1" applyAlignment="1"/>
    <xf numFmtId="0" fontId="81" fillId="0" borderId="0" xfId="0" applyFont="1" applyAlignment="1">
      <alignment horizontal="center"/>
    </xf>
    <xf numFmtId="14" fontId="0" fillId="0" borderId="0" xfId="0" applyNumberFormat="1" applyAlignment="1">
      <alignment horizontal="center" wrapText="1"/>
    </xf>
    <xf numFmtId="14" fontId="3" fillId="0" borderId="0" xfId="0" applyNumberFormat="1" applyFont="1" applyAlignment="1" applyProtection="1">
      <alignment horizontal="center" wrapText="1"/>
      <protection locked="0"/>
    </xf>
    <xf numFmtId="14" fontId="0" fillId="0" borderId="0" xfId="0" applyNumberFormat="1" applyAlignment="1" applyProtection="1">
      <alignment horizontal="center" wrapText="1"/>
      <protection locked="0"/>
    </xf>
    <xf numFmtId="14" fontId="0" fillId="41" borderId="0" xfId="0" applyNumberFormat="1" applyFill="1" applyAlignment="1">
      <alignment horizontal="center" wrapText="1"/>
    </xf>
    <xf numFmtId="14" fontId="0" fillId="42" borderId="0" xfId="0" applyNumberFormat="1" applyFill="1" applyAlignment="1">
      <alignment horizontal="center" wrapText="1"/>
    </xf>
    <xf numFmtId="14" fontId="0" fillId="12" borderId="0" xfId="0" applyNumberFormat="1" applyFill="1" applyAlignment="1">
      <alignment horizontal="center" wrapText="1"/>
    </xf>
    <xf numFmtId="14" fontId="0" fillId="36" borderId="0" xfId="0" applyNumberFormat="1" applyFill="1" applyAlignment="1">
      <alignment horizontal="center" wrapText="1"/>
    </xf>
    <xf numFmtId="14" fontId="0" fillId="0" borderId="0" xfId="0" applyNumberFormat="1" applyFont="1"/>
    <xf numFmtId="2" fontId="0" fillId="0" borderId="0" xfId="0" applyNumberFormat="1" applyFont="1" applyBorder="1"/>
    <xf numFmtId="0" fontId="3" fillId="3" borderId="52" xfId="0" applyFont="1" applyFill="1" applyBorder="1"/>
    <xf numFmtId="0" fontId="3" fillId="3" borderId="0" xfId="0" applyFont="1" applyFill="1" applyBorder="1" applyAlignment="1">
      <alignment horizontal="center"/>
    </xf>
    <xf numFmtId="0" fontId="0" fillId="3" borderId="0" xfId="0" applyFill="1" applyBorder="1"/>
    <xf numFmtId="2" fontId="0" fillId="3" borderId="53" xfId="0" applyNumberFormat="1" applyFill="1" applyBorder="1" applyAlignment="1">
      <alignment vertical="center"/>
    </xf>
    <xf numFmtId="0" fontId="0" fillId="3" borderId="52" xfId="0" applyFill="1" applyBorder="1"/>
    <xf numFmtId="0" fontId="0" fillId="3" borderId="0" xfId="0" applyFill="1" applyBorder="1" applyAlignment="1">
      <alignment horizontal="center"/>
    </xf>
    <xf numFmtId="2" fontId="0" fillId="3" borderId="53" xfId="0" applyNumberFormat="1" applyFill="1" applyBorder="1"/>
    <xf numFmtId="0" fontId="68" fillId="3" borderId="0" xfId="0" applyFont="1" applyFill="1" applyBorder="1" applyAlignment="1">
      <alignment horizontal="center"/>
    </xf>
    <xf numFmtId="0" fontId="55" fillId="3" borderId="0" xfId="0" applyFont="1" applyFill="1" applyBorder="1"/>
    <xf numFmtId="0" fontId="0" fillId="3" borderId="54" xfId="0" applyFill="1" applyBorder="1"/>
    <xf numFmtId="0" fontId="0" fillId="3" borderId="55" xfId="0" applyFill="1" applyBorder="1" applyAlignment="1">
      <alignment horizontal="center"/>
    </xf>
    <xf numFmtId="0" fontId="0" fillId="3" borderId="55" xfId="0" applyFill="1" applyBorder="1"/>
    <xf numFmtId="2" fontId="0" fillId="2" borderId="56" xfId="0" applyNumberFormat="1" applyFill="1" applyBorder="1"/>
    <xf numFmtId="0" fontId="78" fillId="0" borderId="41" xfId="0" applyFont="1" applyBorder="1" applyAlignment="1">
      <alignment horizontal="center"/>
    </xf>
    <xf numFmtId="0" fontId="81" fillId="0" borderId="41" xfId="0" applyFont="1" applyFill="1" applyBorder="1" applyAlignment="1">
      <alignment horizontal="center"/>
    </xf>
    <xf numFmtId="0" fontId="0" fillId="0" borderId="22" xfId="0" applyBorder="1" applyAlignment="1">
      <alignment horizontal="center"/>
    </xf>
    <xf numFmtId="0" fontId="3" fillId="0" borderId="22" xfId="0" applyFont="1" applyBorder="1"/>
    <xf numFmtId="164" fontId="3" fillId="0" borderId="0" xfId="0" applyNumberFormat="1" applyFont="1" applyFill="1" applyAlignment="1"/>
    <xf numFmtId="0" fontId="13" fillId="0" borderId="39" xfId="0" applyFont="1" applyBorder="1" applyAlignment="1">
      <alignment horizontal="center" vertical="center"/>
    </xf>
    <xf numFmtId="0" fontId="13" fillId="0" borderId="41" xfId="0" applyFont="1" applyBorder="1" applyAlignment="1">
      <alignment horizontal="center" vertical="center"/>
    </xf>
    <xf numFmtId="2" fontId="3" fillId="0" borderId="0" xfId="580" applyNumberFormat="1" applyFont="1" applyAlignment="1">
      <alignment horizontal="center" vertical="center" wrapText="1"/>
    </xf>
    <xf numFmtId="164" fontId="0" fillId="0" borderId="0" xfId="0" applyNumberFormat="1" applyFont="1" applyFill="1"/>
    <xf numFmtId="2" fontId="10" fillId="0" borderId="0" xfId="0" applyNumberFormat="1" applyFont="1"/>
    <xf numFmtId="2" fontId="15" fillId="0" borderId="0" xfId="0" applyNumberFormat="1" applyFont="1"/>
    <xf numFmtId="2" fontId="3" fillId="12" borderId="0" xfId="0" applyNumberFormat="1" applyFont="1" applyFill="1" applyAlignment="1">
      <alignment horizontal="center"/>
    </xf>
    <xf numFmtId="0" fontId="3" fillId="0" borderId="39" xfId="0" applyFont="1" applyBorder="1" applyAlignment="1">
      <alignment horizontal="center" vertical="center"/>
    </xf>
    <xf numFmtId="0" fontId="3" fillId="0" borderId="40" xfId="0" applyFont="1" applyBorder="1"/>
    <xf numFmtId="0" fontId="51" fillId="0" borderId="41" xfId="0" applyFont="1" applyBorder="1" applyAlignment="1">
      <alignment horizontal="center" vertical="center"/>
    </xf>
    <xf numFmtId="0" fontId="13" fillId="0" borderId="40" xfId="0" applyFont="1" applyBorder="1" applyAlignment="1">
      <alignment horizontal="center" vertical="center"/>
    </xf>
    <xf numFmtId="0" fontId="3" fillId="0" borderId="39" xfId="0" applyFont="1" applyBorder="1" applyAlignment="1">
      <alignment horizontal="center" wrapText="1"/>
    </xf>
    <xf numFmtId="0" fontId="3" fillId="0" borderId="40" xfId="0" applyFont="1" applyBorder="1" applyAlignment="1">
      <alignment horizontal="center" wrapText="1"/>
    </xf>
    <xf numFmtId="2" fontId="8" fillId="0" borderId="0" xfId="0" applyNumberFormat="1" applyFont="1" applyAlignment="1">
      <alignment horizontal="center" vertical="center" wrapText="1"/>
    </xf>
    <xf numFmtId="2" fontId="3" fillId="42" borderId="0" xfId="0" applyNumberFormat="1" applyFont="1" applyFill="1" applyAlignment="1">
      <alignment horizontal="center"/>
    </xf>
    <xf numFmtId="2" fontId="0" fillId="41" borderId="0" xfId="0" applyNumberFormat="1" applyFill="1" applyAlignment="1">
      <alignment horizontal="center"/>
    </xf>
    <xf numFmtId="0" fontId="0" fillId="0" borderId="0" xfId="0" applyAlignment="1">
      <alignment horizontal="center"/>
    </xf>
    <xf numFmtId="0" fontId="3" fillId="46" borderId="0" xfId="0" applyFont="1" applyFill="1"/>
    <xf numFmtId="0" fontId="0" fillId="0" borderId="0" xfId="0" applyAlignment="1">
      <alignment vertical="center" wrapText="1"/>
    </xf>
    <xf numFmtId="0" fontId="13" fillId="45" borderId="73" xfId="0" applyFont="1" applyFill="1" applyBorder="1" applyAlignment="1">
      <alignment horizontal="center"/>
    </xf>
    <xf numFmtId="0" fontId="13" fillId="45" borderId="74" xfId="0" applyFont="1" applyFill="1" applyBorder="1" applyAlignment="1">
      <alignment horizontal="center"/>
    </xf>
    <xf numFmtId="0" fontId="19" fillId="0" borderId="0" xfId="0" applyFont="1" applyAlignment="1">
      <alignment horizontal="center" vertical="center" wrapText="1"/>
    </xf>
    <xf numFmtId="0" fontId="19" fillId="0" borderId="0" xfId="0" applyFont="1" applyAlignment="1">
      <alignment horizontal="center" vertical="center"/>
    </xf>
    <xf numFmtId="0" fontId="3" fillId="0" borderId="0" xfId="0" applyFont="1" applyFill="1" applyAlignment="1">
      <alignment vertical="center" wrapText="1"/>
    </xf>
    <xf numFmtId="0" fontId="0" fillId="6" borderId="0" xfId="0" applyFill="1"/>
    <xf numFmtId="164" fontId="0" fillId="6" borderId="0" xfId="0" applyNumberFormat="1" applyFill="1"/>
    <xf numFmtId="2" fontId="0" fillId="0" borderId="62" xfId="0" applyNumberFormat="1" applyBorder="1"/>
    <xf numFmtId="2" fontId="0" fillId="0" borderId="50" xfId="0" applyNumberFormat="1" applyBorder="1"/>
    <xf numFmtId="2" fontId="0" fillId="5" borderId="50" xfId="0" applyNumberFormat="1" applyFill="1" applyBorder="1"/>
    <xf numFmtId="2" fontId="0" fillId="2" borderId="50" xfId="0" applyNumberFormat="1" applyFill="1" applyBorder="1"/>
    <xf numFmtId="2" fontId="0" fillId="0" borderId="51" xfId="0" applyNumberFormat="1" applyBorder="1"/>
    <xf numFmtId="2" fontId="0" fillId="0" borderId="26" xfId="0" applyNumberFormat="1" applyBorder="1"/>
    <xf numFmtId="0" fontId="22" fillId="0" borderId="0" xfId="0" applyFont="1" applyFill="1" applyBorder="1" applyAlignment="1">
      <alignment horizontal="center"/>
    </xf>
    <xf numFmtId="2" fontId="0" fillId="6" borderId="0" xfId="0" applyNumberFormat="1" applyFill="1"/>
    <xf numFmtId="0" fontId="81" fillId="0" borderId="0" xfId="0" applyFont="1" applyAlignment="1">
      <alignment horizontal="center" vertical="center"/>
    </xf>
    <xf numFmtId="2" fontId="0" fillId="0" borderId="0" xfId="0" applyNumberFormat="1" applyFont="1" applyAlignment="1">
      <alignment horizontal="right"/>
    </xf>
    <xf numFmtId="0" fontId="85" fillId="0" borderId="40" xfId="0" applyFont="1" applyBorder="1" applyAlignment="1">
      <alignment horizontal="center"/>
    </xf>
    <xf numFmtId="14" fontId="0" fillId="2" borderId="0" xfId="0" applyNumberFormat="1" applyFill="1" applyAlignment="1">
      <alignment horizontal="right"/>
    </xf>
    <xf numFmtId="14" fontId="0" fillId="4" borderId="0" xfId="0" applyNumberFormat="1" applyFill="1" applyAlignment="1">
      <alignment horizontal="right"/>
    </xf>
    <xf numFmtId="14" fontId="0" fillId="6" borderId="0" xfId="0" applyNumberFormat="1" applyFill="1" applyAlignment="1">
      <alignment horizontal="right"/>
    </xf>
    <xf numFmtId="14" fontId="0" fillId="7" borderId="0" xfId="0" applyNumberFormat="1" applyFill="1" applyAlignment="1">
      <alignment horizontal="right"/>
    </xf>
    <xf numFmtId="14" fontId="0" fillId="8" borderId="0" xfId="0" applyNumberFormat="1" applyFill="1" applyAlignment="1">
      <alignment horizontal="right"/>
    </xf>
    <xf numFmtId="14" fontId="3" fillId="0" borderId="0" xfId="0" applyNumberFormat="1" applyFont="1" applyAlignment="1" applyProtection="1">
      <alignment horizontal="right"/>
      <protection locked="0"/>
    </xf>
    <xf numFmtId="14" fontId="0" fillId="0" borderId="0" xfId="0" applyNumberFormat="1" applyAlignment="1" applyProtection="1">
      <alignment horizontal="right"/>
      <protection locked="0"/>
    </xf>
    <xf numFmtId="0" fontId="86" fillId="0" borderId="0" xfId="0" applyFont="1" applyAlignment="1">
      <alignment horizontal="center"/>
    </xf>
    <xf numFmtId="2" fontId="0" fillId="3" borderId="0" xfId="0" applyNumberFormat="1" applyFill="1" applyBorder="1" applyAlignment="1">
      <alignment vertical="center"/>
    </xf>
    <xf numFmtId="2" fontId="0" fillId="3" borderId="0" xfId="0" applyNumberFormat="1" applyFill="1" applyBorder="1"/>
    <xf numFmtId="0" fontId="0" fillId="0" borderId="0" xfId="0" applyAlignment="1">
      <alignment horizontal="center" vertical="center"/>
    </xf>
    <xf numFmtId="0" fontId="58" fillId="0" borderId="0" xfId="0" applyFont="1" applyAlignment="1">
      <alignment horizontal="center" vertical="center"/>
    </xf>
    <xf numFmtId="0" fontId="22" fillId="36" borderId="0" xfId="0" applyFont="1" applyFill="1" applyAlignment="1">
      <alignment horizontal="center" vertical="center"/>
    </xf>
    <xf numFmtId="0" fontId="22" fillId="0" borderId="0" xfId="0" applyFont="1" applyAlignment="1">
      <alignment horizontal="center" vertical="center"/>
    </xf>
    <xf numFmtId="0" fontId="22" fillId="12" borderId="0" xfId="0" applyFont="1" applyFill="1" applyAlignment="1">
      <alignment horizontal="center" vertical="center"/>
    </xf>
    <xf numFmtId="0" fontId="83" fillId="0" borderId="40" xfId="0" applyFont="1" applyFill="1" applyBorder="1" applyAlignment="1">
      <alignment horizontal="center"/>
    </xf>
    <xf numFmtId="0" fontId="3" fillId="0" borderId="39" xfId="0" applyFont="1" applyFill="1" applyBorder="1" applyAlignment="1" applyProtection="1">
      <alignment horizontal="center"/>
      <protection locked="0"/>
    </xf>
    <xf numFmtId="0" fontId="58" fillId="0" borderId="40" xfId="0" applyFont="1" applyBorder="1" applyAlignment="1">
      <alignment horizontal="center"/>
    </xf>
    <xf numFmtId="0" fontId="3" fillId="3" borderId="0" xfId="0" applyFont="1" applyFill="1"/>
    <xf numFmtId="0" fontId="3" fillId="35" borderId="0" xfId="0" applyFont="1" applyFill="1" applyAlignment="1">
      <alignment horizontal="center"/>
    </xf>
    <xf numFmtId="0" fontId="0" fillId="35" borderId="0" xfId="0" applyFill="1"/>
    <xf numFmtId="2" fontId="0" fillId="35" borderId="0" xfId="0" applyNumberFormat="1" applyFill="1"/>
    <xf numFmtId="0" fontId="78" fillId="44" borderId="0" xfId="0" applyFont="1" applyFill="1"/>
    <xf numFmtId="164" fontId="3" fillId="0" borderId="39" xfId="1" applyFont="1" applyBorder="1" applyAlignment="1">
      <alignment horizontal="center" wrapText="1"/>
    </xf>
    <xf numFmtId="0" fontId="3" fillId="0" borderId="41" xfId="0" applyFont="1" applyBorder="1" applyAlignment="1">
      <alignment horizontal="center" wrapText="1"/>
    </xf>
    <xf numFmtId="164" fontId="5" fillId="35" borderId="0" xfId="1" applyFont="1" applyFill="1"/>
    <xf numFmtId="164" fontId="3" fillId="35" borderId="0" xfId="0" applyNumberFormat="1" applyFont="1" applyFill="1" applyAlignment="1">
      <alignment horizontal="center"/>
    </xf>
    <xf numFmtId="0" fontId="0" fillId="0" borderId="40" xfId="0" applyBorder="1" applyAlignment="1">
      <alignment horizontal="center"/>
    </xf>
    <xf numFmtId="0" fontId="0" fillId="0" borderId="41" xfId="0" applyBorder="1" applyAlignment="1">
      <alignment horizontal="center"/>
    </xf>
    <xf numFmtId="14" fontId="0" fillId="0" borderId="0" xfId="0" applyNumberFormat="1" applyFont="1" applyAlignment="1">
      <alignment horizontal="center"/>
    </xf>
    <xf numFmtId="0" fontId="0" fillId="0" borderId="0" xfId="0" applyFont="1"/>
    <xf numFmtId="14" fontId="3" fillId="47" borderId="0" xfId="0" applyNumberFormat="1" applyFont="1" applyFill="1"/>
    <xf numFmtId="0" fontId="3" fillId="47" borderId="0" xfId="0" applyFont="1" applyFill="1" applyAlignment="1">
      <alignment horizontal="center"/>
    </xf>
    <xf numFmtId="0" fontId="0" fillId="47" borderId="0" xfId="0" applyFill="1"/>
    <xf numFmtId="2" fontId="0" fillId="47" borderId="0" xfId="0" applyNumberFormat="1" applyFill="1"/>
    <xf numFmtId="164" fontId="2" fillId="47" borderId="0" xfId="1" applyFill="1"/>
    <xf numFmtId="14" fontId="0" fillId="47" borderId="0" xfId="0" applyNumberFormat="1" applyFill="1"/>
    <xf numFmtId="0" fontId="0" fillId="47" borderId="0" xfId="0" applyFill="1" applyAlignment="1">
      <alignment horizontal="center"/>
    </xf>
    <xf numFmtId="14" fontId="3" fillId="47" borderId="0" xfId="0" applyNumberFormat="1" applyFont="1" applyFill="1" applyAlignment="1">
      <alignment horizontal="center"/>
    </xf>
    <xf numFmtId="0" fontId="0" fillId="47" borderId="0" xfId="0" applyFill="1" applyAlignment="1">
      <alignment horizontal="left"/>
    </xf>
    <xf numFmtId="164" fontId="2" fillId="47" borderId="0" xfId="1" applyFill="1" applyAlignment="1">
      <alignment horizontal="center" vertical="center" wrapText="1"/>
    </xf>
    <xf numFmtId="2" fontId="55" fillId="47" borderId="0" xfId="0" applyNumberFormat="1" applyFont="1" applyFill="1" applyAlignment="1">
      <alignment horizontal="right" vertical="center"/>
    </xf>
    <xf numFmtId="0" fontId="55" fillId="47" borderId="0" xfId="0" applyFont="1" applyFill="1" applyAlignment="1">
      <alignment horizontal="center" vertical="center"/>
    </xf>
    <xf numFmtId="14" fontId="3" fillId="0" borderId="0" xfId="0" applyNumberFormat="1" applyFont="1" applyFill="1"/>
    <xf numFmtId="164" fontId="5" fillId="0" borderId="0" xfId="0" applyNumberFormat="1" applyFont="1" applyFill="1"/>
    <xf numFmtId="0" fontId="0" fillId="0" borderId="0" xfId="0" applyAlignment="1">
      <alignment horizontal="center"/>
    </xf>
    <xf numFmtId="164" fontId="55" fillId="36" borderId="0" xfId="1" applyFont="1" applyFill="1"/>
    <xf numFmtId="0" fontId="81" fillId="0" borderId="39" xfId="0" applyFont="1" applyFill="1" applyBorder="1" applyAlignment="1">
      <alignment horizontal="center"/>
    </xf>
    <xf numFmtId="0" fontId="81" fillId="0" borderId="54" xfId="0" applyFont="1" applyFill="1" applyBorder="1" applyAlignment="1">
      <alignment horizontal="center"/>
    </xf>
    <xf numFmtId="0" fontId="70" fillId="0" borderId="73" xfId="0" applyFont="1" applyBorder="1" applyAlignment="1">
      <alignment horizontal="center"/>
    </xf>
    <xf numFmtId="0" fontId="77" fillId="0" borderId="88" xfId="0" applyFont="1" applyFill="1" applyBorder="1" applyAlignment="1">
      <alignment horizontal="center"/>
    </xf>
    <xf numFmtId="0" fontId="55" fillId="0" borderId="88" xfId="0" applyFont="1" applyBorder="1" applyAlignment="1">
      <alignment horizontal="center"/>
    </xf>
    <xf numFmtId="0" fontId="81" fillId="0" borderId="88" xfId="0" applyFont="1" applyFill="1" applyBorder="1" applyAlignment="1">
      <alignment horizontal="center"/>
    </xf>
    <xf numFmtId="0" fontId="55" fillId="0" borderId="88" xfId="0" applyFont="1" applyBorder="1" applyAlignment="1">
      <alignment horizontal="center" wrapText="1"/>
    </xf>
    <xf numFmtId="0" fontId="81" fillId="0" borderId="88" xfId="0" applyFont="1" applyFill="1" applyBorder="1" applyAlignment="1">
      <alignment horizontal="center" wrapText="1"/>
    </xf>
    <xf numFmtId="0" fontId="81" fillId="0" borderId="89" xfId="0" applyFont="1" applyFill="1" applyBorder="1" applyAlignment="1">
      <alignment horizontal="center"/>
    </xf>
    <xf numFmtId="0" fontId="81" fillId="0" borderId="73" xfId="0" applyFont="1" applyFill="1" applyBorder="1" applyAlignment="1">
      <alignment horizontal="center"/>
    </xf>
    <xf numFmtId="0" fontId="70" fillId="0" borderId="88" xfId="0" applyFont="1" applyBorder="1" applyAlignment="1">
      <alignment horizontal="center"/>
    </xf>
    <xf numFmtId="0" fontId="81" fillId="0" borderId="74" xfId="0" applyFont="1" applyFill="1" applyBorder="1" applyAlignment="1">
      <alignment horizontal="center" wrapText="1"/>
    </xf>
    <xf numFmtId="164" fontId="3" fillId="0" borderId="0" xfId="1" applyFont="1" applyBorder="1" applyAlignment="1">
      <alignment horizontal="center" wrapText="1"/>
    </xf>
    <xf numFmtId="0" fontId="3" fillId="0" borderId="0" xfId="0" applyFont="1" applyBorder="1" applyAlignment="1">
      <alignment horizontal="center" wrapText="1"/>
    </xf>
    <xf numFmtId="2" fontId="0" fillId="35" borderId="0" xfId="0" applyNumberFormat="1" applyFill="1" applyAlignment="1">
      <alignment horizontal="center"/>
    </xf>
    <xf numFmtId="2" fontId="3" fillId="35" borderId="0" xfId="0" applyNumberFormat="1" applyFont="1" applyFill="1" applyAlignment="1">
      <alignment horizontal="right"/>
    </xf>
    <xf numFmtId="0" fontId="0" fillId="0" borderId="0" xfId="0" applyAlignment="1">
      <alignment horizontal="center" vertical="center"/>
    </xf>
    <xf numFmtId="0" fontId="0" fillId="2" borderId="0" xfId="0" applyFill="1" applyAlignment="1">
      <alignment horizontal="left"/>
    </xf>
    <xf numFmtId="2" fontId="0" fillId="2" borderId="0" xfId="580" applyNumberFormat="1" applyFont="1" applyFill="1"/>
    <xf numFmtId="14" fontId="0" fillId="2" borderId="0" xfId="0" applyNumberFormat="1" applyFill="1" applyAlignment="1">
      <alignment horizontal="center"/>
    </xf>
    <xf numFmtId="14" fontId="0" fillId="2" borderId="0" xfId="0" applyNumberFormat="1" applyFill="1" applyAlignment="1"/>
    <xf numFmtId="0" fontId="0" fillId="2" borderId="0" xfId="0" applyFill="1" applyAlignment="1">
      <alignment horizontal="center" wrapText="1"/>
    </xf>
    <xf numFmtId="2" fontId="0" fillId="2" borderId="0" xfId="1" applyNumberFormat="1" applyFont="1" applyFill="1" applyAlignment="1">
      <alignment horizontal="right"/>
    </xf>
    <xf numFmtId="0" fontId="55" fillId="2" borderId="0" xfId="0" applyFont="1" applyFill="1" applyAlignment="1">
      <alignment horizontal="left" vertical="center"/>
    </xf>
    <xf numFmtId="2" fontId="55" fillId="2" borderId="0" xfId="0" applyNumberFormat="1" applyFont="1" applyFill="1" applyAlignment="1">
      <alignment horizontal="right" vertical="center"/>
    </xf>
    <xf numFmtId="14" fontId="55" fillId="2" borderId="0" xfId="0" applyNumberFormat="1" applyFont="1" applyFill="1" applyAlignment="1">
      <alignment horizontal="center" vertical="center"/>
    </xf>
    <xf numFmtId="0" fontId="55" fillId="2" borderId="0" xfId="0" applyFont="1" applyFill="1" applyAlignment="1">
      <alignment horizontal="center" vertical="center"/>
    </xf>
    <xf numFmtId="0" fontId="3" fillId="47" borderId="0" xfId="0" applyFont="1" applyFill="1" applyAlignment="1">
      <alignment horizontal="center" vertical="center"/>
    </xf>
    <xf numFmtId="0" fontId="0" fillId="47" borderId="0" xfId="0" applyFill="1" applyAlignment="1">
      <alignment horizontal="center" vertical="center"/>
    </xf>
    <xf numFmtId="43" fontId="0" fillId="35" borderId="0" xfId="580" applyFont="1" applyFill="1"/>
    <xf numFmtId="164" fontId="0" fillId="35" borderId="0" xfId="0" applyNumberFormat="1" applyFill="1"/>
    <xf numFmtId="0" fontId="0" fillId="35" borderId="0" xfId="0" applyFill="1" applyAlignment="1">
      <alignment horizontal="center"/>
    </xf>
    <xf numFmtId="0" fontId="3" fillId="35" borderId="0" xfId="0" applyFont="1" applyFill="1"/>
    <xf numFmtId="0" fontId="3" fillId="35" borderId="0" xfId="0" applyFont="1" applyFill="1" applyAlignment="1">
      <alignment horizontal="center" wrapText="1"/>
    </xf>
    <xf numFmtId="0" fontId="88" fillId="35" borderId="0" xfId="0" applyFont="1" applyFill="1"/>
    <xf numFmtId="2" fontId="88" fillId="35" borderId="0" xfId="0" applyNumberFormat="1" applyFont="1" applyFill="1" applyAlignment="1">
      <alignment wrapText="1"/>
    </xf>
    <xf numFmtId="0" fontId="88" fillId="35" borderId="0" xfId="0" applyFont="1" applyFill="1" applyAlignment="1">
      <alignment wrapText="1"/>
    </xf>
    <xf numFmtId="0" fontId="0" fillId="0" borderId="0" xfId="0" applyFont="1" applyAlignment="1">
      <alignment horizontal="center" vertical="center" wrapText="1"/>
    </xf>
    <xf numFmtId="43" fontId="0" fillId="2" borderId="0" xfId="580" applyFont="1" applyFill="1" applyAlignment="1"/>
    <xf numFmtId="0" fontId="22" fillId="0" borderId="0" xfId="0" applyFont="1" applyFill="1" applyBorder="1" applyAlignment="1"/>
    <xf numFmtId="0" fontId="58" fillId="0" borderId="0" xfId="0" applyFont="1" applyFill="1" applyBorder="1" applyAlignment="1"/>
    <xf numFmtId="2" fontId="22" fillId="0" borderId="0" xfId="0" applyNumberFormat="1" applyFont="1" applyFill="1" applyBorder="1" applyAlignment="1">
      <alignment horizontal="right" wrapText="1"/>
    </xf>
    <xf numFmtId="2" fontId="22" fillId="48" borderId="0" xfId="0" applyNumberFormat="1" applyFont="1" applyFill="1" applyBorder="1" applyAlignment="1">
      <alignment horizontal="right" wrapText="1"/>
    </xf>
    <xf numFmtId="0" fontId="3"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164" fontId="0" fillId="0" borderId="0" xfId="0" applyNumberFormat="1" applyAlignment="1">
      <alignment horizontal="center"/>
    </xf>
    <xf numFmtId="0" fontId="3" fillId="0" borderId="0" xfId="0" applyFont="1" applyAlignment="1">
      <alignment horizontal="center" vertical="center"/>
    </xf>
    <xf numFmtId="0" fontId="3" fillId="12" borderId="0" xfId="0" applyFont="1" applyFill="1" applyAlignment="1">
      <alignment horizontal="center"/>
    </xf>
    <xf numFmtId="0" fontId="3" fillId="3" borderId="0" xfId="0" applyFont="1" applyFill="1" applyAlignment="1">
      <alignment horizontal="center" vertical="center"/>
    </xf>
    <xf numFmtId="2" fontId="3" fillId="0" borderId="0" xfId="0" applyNumberFormat="1" applyFont="1" applyAlignment="1">
      <alignment horizontal="center"/>
    </xf>
    <xf numFmtId="2" fontId="0" fillId="12" borderId="0" xfId="0" applyNumberFormat="1" applyFill="1" applyAlignment="1">
      <alignment horizontal="center"/>
    </xf>
    <xf numFmtId="0" fontId="0" fillId="0" borderId="0" xfId="0" applyAlignment="1" applyProtection="1">
      <alignment horizontal="center"/>
      <protection locked="0"/>
    </xf>
    <xf numFmtId="0" fontId="3" fillId="0" borderId="0" xfId="0" applyFont="1" applyAlignment="1" applyProtection="1">
      <alignment horizontal="center"/>
      <protection locked="0"/>
    </xf>
    <xf numFmtId="0" fontId="0" fillId="12" borderId="0" xfId="0" applyFill="1" applyAlignment="1">
      <alignment horizontal="center"/>
    </xf>
    <xf numFmtId="0" fontId="0" fillId="12" borderId="0" xfId="0" applyFill="1" applyAlignment="1">
      <alignment horizontal="center" wrapText="1"/>
    </xf>
    <xf numFmtId="0" fontId="3" fillId="0" borderId="0" xfId="0" applyFont="1" applyAlignment="1">
      <alignment horizontal="center" vertical="top"/>
    </xf>
    <xf numFmtId="0" fontId="3" fillId="0" borderId="0" xfId="0" applyFont="1" applyFill="1" applyAlignment="1">
      <alignment horizontal="center"/>
    </xf>
    <xf numFmtId="0" fontId="0" fillId="42" borderId="0" xfId="0" applyFill="1" applyAlignment="1">
      <alignment horizontal="center"/>
    </xf>
    <xf numFmtId="164" fontId="0" fillId="0" borderId="0" xfId="1" applyFont="1" applyAlignment="1">
      <alignment horizontal="center"/>
    </xf>
    <xf numFmtId="0" fontId="0" fillId="0" borderId="0" xfId="0" applyAlignment="1">
      <alignment horizontal="center" vertical="center"/>
    </xf>
    <xf numFmtId="0" fontId="3" fillId="0" borderId="0" xfId="0" applyFont="1" applyAlignment="1">
      <alignment horizontal="center" vertical="center" wrapText="1"/>
    </xf>
    <xf numFmtId="43" fontId="0" fillId="0" borderId="0" xfId="0" applyNumberFormat="1" applyAlignment="1">
      <alignment horizontal="center"/>
    </xf>
    <xf numFmtId="164" fontId="3" fillId="0" borderId="0" xfId="0" applyNumberFormat="1" applyFont="1" applyAlignment="1">
      <alignment horizontal="center"/>
    </xf>
    <xf numFmtId="0" fontId="0" fillId="41" borderId="0" xfId="0" applyFill="1" applyAlignment="1">
      <alignment horizontal="center"/>
    </xf>
    <xf numFmtId="0" fontId="13" fillId="0" borderId="0" xfId="0" applyFont="1" applyAlignment="1">
      <alignment horizontal="center"/>
    </xf>
    <xf numFmtId="0" fontId="8" fillId="0" borderId="0" xfId="0" applyFont="1" applyAlignment="1">
      <alignment horizontal="center" vertical="center" wrapText="1"/>
    </xf>
    <xf numFmtId="0" fontId="49" fillId="0" borderId="0" xfId="0" applyFont="1" applyAlignment="1">
      <alignment horizontal="center" vertical="center" wrapText="1"/>
    </xf>
    <xf numFmtId="0" fontId="49" fillId="0" borderId="0" xfId="0" applyFont="1" applyAlignment="1">
      <alignment horizontal="center"/>
    </xf>
    <xf numFmtId="0" fontId="63" fillId="0" borderId="0" xfId="0" applyFont="1" applyAlignment="1">
      <alignment horizontal="center" wrapText="1"/>
    </xf>
    <xf numFmtId="14" fontId="16" fillId="0" borderId="0" xfId="0" applyNumberFormat="1" applyFont="1" applyAlignment="1">
      <alignment horizontal="center" vertical="center"/>
    </xf>
    <xf numFmtId="2" fontId="0" fillId="0" borderId="0" xfId="0" applyNumberFormat="1" applyAlignment="1">
      <alignment horizontal="center"/>
    </xf>
    <xf numFmtId="0" fontId="0" fillId="0" borderId="0" xfId="0" applyAlignment="1">
      <alignment horizontal="left"/>
    </xf>
    <xf numFmtId="0" fontId="68" fillId="0" borderId="0" xfId="0" applyFont="1" applyAlignment="1">
      <alignment horizontal="center"/>
    </xf>
    <xf numFmtId="0" fontId="3" fillId="0" borderId="0" xfId="0" applyFont="1" applyAlignment="1">
      <alignment horizontal="center" wrapText="1"/>
    </xf>
    <xf numFmtId="0" fontId="3" fillId="41" borderId="0" xfId="0" applyFont="1" applyFill="1" applyAlignment="1">
      <alignment horizontal="center"/>
    </xf>
    <xf numFmtId="0" fontId="3" fillId="0" borderId="0" xfId="0" applyFont="1" applyAlignment="1">
      <alignment horizontal="center" vertical="center" wrapText="1"/>
    </xf>
    <xf numFmtId="0" fontId="3" fillId="0" borderId="0" xfId="0" applyFont="1" applyAlignment="1">
      <alignment horizontal="center"/>
    </xf>
    <xf numFmtId="2" fontId="0" fillId="0" borderId="0" xfId="0" applyNumberFormat="1" applyAlignment="1">
      <alignment horizontal="center"/>
    </xf>
    <xf numFmtId="0" fontId="0" fillId="0" borderId="0" xfId="0" applyAlignment="1">
      <alignment horizontal="center"/>
    </xf>
    <xf numFmtId="0" fontId="10" fillId="0" borderId="0" xfId="0" applyFont="1" applyAlignment="1">
      <alignment horizontal="center"/>
    </xf>
    <xf numFmtId="0" fontId="16" fillId="0" borderId="0" xfId="0" applyFont="1" applyAlignment="1">
      <alignment horizontal="center"/>
    </xf>
    <xf numFmtId="0" fontId="10" fillId="0" borderId="0" xfId="0" applyFont="1" applyAlignment="1">
      <alignment horizontal="center" vertical="center"/>
    </xf>
    <xf numFmtId="164" fontId="0" fillId="0" borderId="0" xfId="0" applyNumberFormat="1" applyAlignment="1">
      <alignment horizontal="center"/>
    </xf>
    <xf numFmtId="0" fontId="59" fillId="0" borderId="0" xfId="0" applyFont="1" applyAlignment="1">
      <alignment horizontal="center"/>
    </xf>
    <xf numFmtId="0" fontId="3" fillId="0" borderId="0" xfId="0" applyFont="1" applyAlignment="1">
      <alignment horizontal="center" vertical="center"/>
    </xf>
    <xf numFmtId="0" fontId="3" fillId="12" borderId="0" xfId="0" applyFont="1" applyFill="1" applyAlignment="1">
      <alignment horizontal="center"/>
    </xf>
    <xf numFmtId="0" fontId="3" fillId="3" borderId="0" xfId="0" applyFont="1" applyFill="1" applyAlignment="1">
      <alignment horizontal="center" vertical="center"/>
    </xf>
    <xf numFmtId="0" fontId="17" fillId="0" borderId="0" xfId="0" applyFont="1" applyAlignment="1">
      <alignment horizontal="center"/>
    </xf>
    <xf numFmtId="0" fontId="24" fillId="0" borderId="0" xfId="0" applyFont="1" applyAlignment="1">
      <alignment horizontal="center"/>
    </xf>
    <xf numFmtId="0" fontId="47" fillId="0" borderId="0" xfId="0" applyFont="1" applyAlignment="1">
      <alignment horizontal="center"/>
    </xf>
    <xf numFmtId="2" fontId="0" fillId="12" borderId="0" xfId="0" applyNumberFormat="1" applyFill="1" applyAlignment="1">
      <alignment horizontal="center"/>
    </xf>
    <xf numFmtId="2" fontId="3" fillId="0" borderId="0" xfId="0" applyNumberFormat="1" applyFont="1" applyAlignment="1">
      <alignment horizontal="center"/>
    </xf>
    <xf numFmtId="0" fontId="58" fillId="0" borderId="0" xfId="0" applyFont="1" applyFill="1" applyBorder="1" applyAlignment="1">
      <alignment horizontal="center"/>
    </xf>
    <xf numFmtId="0" fontId="3" fillId="0" borderId="0" xfId="0" applyFont="1" applyFill="1" applyAlignment="1" applyProtection="1">
      <alignment horizontal="center"/>
      <protection locked="0"/>
    </xf>
    <xf numFmtId="0" fontId="0" fillId="0" borderId="0" xfId="0" applyAlignment="1" applyProtection="1">
      <alignment horizontal="center"/>
      <protection locked="0"/>
    </xf>
    <xf numFmtId="0" fontId="3" fillId="0" borderId="0" xfId="0" applyFont="1" applyAlignment="1" applyProtection="1">
      <alignment horizontal="center"/>
      <protection locked="0"/>
    </xf>
    <xf numFmtId="0" fontId="87" fillId="0" borderId="0" xfId="0" applyFont="1" applyAlignment="1">
      <alignment horizontal="center" vertical="center"/>
    </xf>
    <xf numFmtId="0" fontId="3" fillId="39" borderId="0" xfId="0" applyFont="1" applyFill="1" applyAlignment="1">
      <alignment horizontal="center"/>
    </xf>
    <xf numFmtId="0" fontId="0" fillId="12" borderId="0" xfId="0" applyFill="1" applyAlignment="1">
      <alignment horizontal="center"/>
    </xf>
    <xf numFmtId="0" fontId="0" fillId="12" borderId="0" xfId="0" applyFill="1" applyAlignment="1">
      <alignment horizontal="center" wrapText="1"/>
    </xf>
    <xf numFmtId="0" fontId="3" fillId="0" borderId="0" xfId="0" applyFont="1" applyFill="1" applyAlignment="1">
      <alignment horizontal="center" wrapText="1"/>
    </xf>
    <xf numFmtId="0" fontId="3" fillId="0" borderId="0" xfId="0" applyFont="1" applyAlignment="1">
      <alignment horizontal="center" vertical="top"/>
    </xf>
    <xf numFmtId="0" fontId="3" fillId="0" borderId="0" xfId="0" applyFont="1" applyFill="1" applyAlignment="1">
      <alignment horizontal="center"/>
    </xf>
    <xf numFmtId="0" fontId="0" fillId="42" borderId="0" xfId="0" applyFill="1" applyAlignment="1">
      <alignment horizontal="center"/>
    </xf>
    <xf numFmtId="164" fontId="0" fillId="0" borderId="0" xfId="1" applyFont="1" applyAlignment="1">
      <alignment horizontal="center"/>
    </xf>
    <xf numFmtId="0" fontId="46" fillId="0" borderId="0" xfId="0" applyFont="1" applyAlignment="1">
      <alignment horizontal="center"/>
    </xf>
    <xf numFmtId="0" fontId="89" fillId="0" borderId="0" xfId="0" applyFont="1" applyAlignment="1">
      <alignment horizontal="center"/>
    </xf>
    <xf numFmtId="0" fontId="0" fillId="0" borderId="0" xfId="0" applyAlignment="1">
      <alignment horizontal="center" vertical="center"/>
    </xf>
    <xf numFmtId="43" fontId="0" fillId="0" borderId="0" xfId="0" applyNumberFormat="1" applyAlignment="1">
      <alignment horizontal="center"/>
    </xf>
    <xf numFmtId="0" fontId="11" fillId="0" borderId="0" xfId="0" applyFont="1" applyAlignment="1">
      <alignment horizontal="center" vertical="center"/>
    </xf>
    <xf numFmtId="0" fontId="10" fillId="0" borderId="0" xfId="0" applyFont="1" applyAlignment="1">
      <alignment horizontal="center" vertical="center" wrapText="1"/>
    </xf>
    <xf numFmtId="0" fontId="72" fillId="0" borderId="0" xfId="0" applyFont="1" applyAlignment="1">
      <alignment horizontal="center" vertical="center"/>
    </xf>
    <xf numFmtId="164" fontId="3" fillId="0" borderId="0" xfId="0" applyNumberFormat="1" applyFont="1" applyFill="1" applyAlignment="1">
      <alignment horizontal="center"/>
    </xf>
    <xf numFmtId="164" fontId="3" fillId="0" borderId="0" xfId="0" applyNumberFormat="1" applyFont="1" applyAlignment="1">
      <alignment horizontal="center"/>
    </xf>
    <xf numFmtId="164" fontId="0" fillId="12" borderId="0" xfId="0" applyNumberFormat="1" applyFill="1" applyAlignment="1">
      <alignment horizontal="center"/>
    </xf>
    <xf numFmtId="0" fontId="72" fillId="0" borderId="31" xfId="0" applyFont="1" applyBorder="1" applyAlignment="1">
      <alignment horizontal="center" vertical="center"/>
    </xf>
    <xf numFmtId="0" fontId="72" fillId="0" borderId="32" xfId="0" applyFont="1" applyBorder="1" applyAlignment="1">
      <alignment horizontal="center" vertical="center"/>
    </xf>
    <xf numFmtId="0" fontId="72" fillId="0" borderId="33" xfId="0" applyFont="1" applyBorder="1" applyAlignment="1">
      <alignment horizontal="center" vertical="center"/>
    </xf>
    <xf numFmtId="0" fontId="72" fillId="0" borderId="34" xfId="0" applyFont="1" applyBorder="1" applyAlignment="1">
      <alignment horizontal="center" vertical="center"/>
    </xf>
    <xf numFmtId="0" fontId="72" fillId="0" borderId="35" xfId="0" applyFont="1" applyBorder="1" applyAlignment="1">
      <alignment horizontal="center" vertical="center"/>
    </xf>
    <xf numFmtId="0" fontId="72" fillId="0" borderId="36" xfId="0" applyFont="1" applyBorder="1" applyAlignment="1">
      <alignment horizontal="center" vertical="center"/>
    </xf>
    <xf numFmtId="0" fontId="72" fillId="0" borderId="37" xfId="0" applyFont="1" applyBorder="1" applyAlignment="1">
      <alignment horizontal="center" vertical="center"/>
    </xf>
    <xf numFmtId="0" fontId="72" fillId="0" borderId="38" xfId="0" applyFont="1" applyBorder="1" applyAlignment="1">
      <alignment horizontal="center" vertical="center"/>
    </xf>
    <xf numFmtId="0" fontId="0" fillId="41" borderId="0" xfId="0" applyFill="1" applyAlignment="1">
      <alignment horizontal="center"/>
    </xf>
    <xf numFmtId="0" fontId="3" fillId="35" borderId="0" xfId="0" applyFont="1" applyFill="1" applyAlignment="1">
      <alignment horizontal="center" vertical="center"/>
    </xf>
    <xf numFmtId="0" fontId="13" fillId="0" borderId="0" xfId="0" applyFont="1" applyAlignment="1">
      <alignment horizontal="center"/>
    </xf>
    <xf numFmtId="0" fontId="61" fillId="0" borderId="0" xfId="0" applyFont="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horizontal="center" vertical="center" wrapText="1"/>
    </xf>
    <xf numFmtId="0" fontId="49" fillId="0" borderId="0" xfId="0" applyFont="1" applyAlignment="1">
      <alignment horizontal="center" vertical="center" wrapText="1"/>
    </xf>
    <xf numFmtId="0" fontId="49" fillId="0" borderId="0" xfId="0" applyFont="1" applyAlignment="1">
      <alignment horizontal="center"/>
    </xf>
    <xf numFmtId="0" fontId="3" fillId="3" borderId="39" xfId="0" applyFont="1" applyFill="1" applyBorder="1" applyAlignment="1">
      <alignment horizontal="center"/>
    </xf>
    <xf numFmtId="0" fontId="3" fillId="3" borderId="49" xfId="0" applyFont="1" applyFill="1" applyBorder="1" applyAlignment="1">
      <alignment horizontal="center"/>
    </xf>
    <xf numFmtId="0" fontId="3" fillId="3" borderId="41" xfId="0" applyFont="1" applyFill="1" applyBorder="1" applyAlignment="1">
      <alignment horizontal="center"/>
    </xf>
    <xf numFmtId="0" fontId="16" fillId="40" borderId="46" xfId="0" applyFont="1" applyFill="1" applyBorder="1" applyAlignment="1">
      <alignment horizontal="center" vertical="center"/>
    </xf>
    <xf numFmtId="0" fontId="16" fillId="40" borderId="45" xfId="0" applyFont="1" applyFill="1" applyBorder="1" applyAlignment="1">
      <alignment horizontal="center" vertical="center"/>
    </xf>
    <xf numFmtId="0" fontId="16" fillId="40" borderId="47" xfId="0" applyFont="1" applyFill="1" applyBorder="1" applyAlignment="1">
      <alignment horizontal="center" vertical="center"/>
    </xf>
    <xf numFmtId="0" fontId="16" fillId="40" borderId="52" xfId="0" applyFont="1" applyFill="1" applyBorder="1" applyAlignment="1">
      <alignment horizontal="center" vertical="center"/>
    </xf>
    <xf numFmtId="0" fontId="16" fillId="40" borderId="0" xfId="0" applyFont="1" applyFill="1" applyBorder="1" applyAlignment="1">
      <alignment horizontal="center" vertical="center"/>
    </xf>
    <xf numFmtId="0" fontId="16" fillId="40" borderId="53" xfId="0" applyFont="1" applyFill="1" applyBorder="1" applyAlignment="1">
      <alignment horizontal="center" vertical="center"/>
    </xf>
    <xf numFmtId="0" fontId="16" fillId="40" borderId="54" xfId="0" applyFont="1" applyFill="1" applyBorder="1" applyAlignment="1">
      <alignment horizontal="center" vertical="center"/>
    </xf>
    <xf numFmtId="0" fontId="16" fillId="40" borderId="55" xfId="0" applyFont="1" applyFill="1" applyBorder="1" applyAlignment="1">
      <alignment horizontal="center" vertical="center"/>
    </xf>
    <xf numFmtId="0" fontId="16" fillId="40" borderId="56" xfId="0" applyFont="1" applyFill="1" applyBorder="1" applyAlignment="1">
      <alignment horizontal="center" vertical="center"/>
    </xf>
    <xf numFmtId="0" fontId="63" fillId="0" borderId="0" xfId="0" applyFont="1" applyAlignment="1">
      <alignment horizontal="center" wrapText="1"/>
    </xf>
    <xf numFmtId="14" fontId="16" fillId="0" borderId="0" xfId="0" applyNumberFormat="1" applyFont="1" applyAlignment="1">
      <alignment horizontal="center" vertical="center"/>
    </xf>
    <xf numFmtId="0" fontId="18" fillId="0" borderId="0" xfId="0" applyFont="1" applyAlignment="1">
      <alignment horizontal="center" vertical="center"/>
    </xf>
    <xf numFmtId="0" fontId="0" fillId="0" borderId="0" xfId="0" applyAlignment="1">
      <alignment horizontal="left"/>
    </xf>
    <xf numFmtId="0" fontId="68" fillId="0" borderId="0" xfId="0" applyFont="1" applyAlignment="1">
      <alignment horizontal="center"/>
    </xf>
    <xf numFmtId="0" fontId="3" fillId="0" borderId="0" xfId="0" applyFont="1" applyAlignment="1">
      <alignment horizontal="center" wrapText="1"/>
    </xf>
    <xf numFmtId="0" fontId="69" fillId="0" borderId="0" xfId="0" applyFont="1" applyAlignment="1">
      <alignment horizontal="center" vertical="center" wrapText="1"/>
    </xf>
    <xf numFmtId="0" fontId="3" fillId="41" borderId="0" xfId="0" applyFont="1" applyFill="1" applyAlignment="1">
      <alignment horizontal="center"/>
    </xf>
    <xf numFmtId="0" fontId="20" fillId="0" borderId="0" xfId="0" applyFont="1" applyAlignment="1">
      <alignment horizontal="left" vertical="center" wrapText="1"/>
    </xf>
    <xf numFmtId="0" fontId="81" fillId="0" borderId="46" xfId="0" applyFont="1" applyFill="1" applyBorder="1" applyAlignment="1">
      <alignment horizontal="center"/>
    </xf>
    <xf numFmtId="0" fontId="81" fillId="0" borderId="45" xfId="0" applyFont="1" applyFill="1" applyBorder="1" applyAlignment="1">
      <alignment horizontal="center"/>
    </xf>
    <xf numFmtId="0" fontId="81" fillId="0" borderId="47" xfId="0" applyFont="1" applyFill="1" applyBorder="1" applyAlignment="1">
      <alignment horizontal="center"/>
    </xf>
    <xf numFmtId="0" fontId="3" fillId="0" borderId="28" xfId="0" applyFont="1" applyBorder="1" applyAlignment="1">
      <alignment horizontal="center"/>
    </xf>
    <xf numFmtId="0" fontId="3" fillId="0" borderId="29" xfId="0" applyFont="1" applyBorder="1" applyAlignment="1">
      <alignment horizontal="center"/>
    </xf>
    <xf numFmtId="2" fontId="1" fillId="0" borderId="0" xfId="0" applyNumberFormat="1" applyFont="1"/>
    <xf numFmtId="0" fontId="1" fillId="0" borderId="0" xfId="0" applyFont="1" applyAlignment="1">
      <alignment horizontal="center" vertical="center"/>
    </xf>
    <xf numFmtId="164" fontId="1" fillId="0" borderId="0" xfId="1" applyFont="1" applyFill="1"/>
    <xf numFmtId="0" fontId="1" fillId="0" borderId="0" xfId="0" applyFont="1"/>
    <xf numFmtId="164" fontId="1" fillId="0" borderId="0" xfId="0" applyNumberFormat="1" applyFont="1"/>
    <xf numFmtId="2" fontId="1" fillId="0" borderId="46" xfId="0" applyNumberFormat="1" applyFont="1" applyBorder="1"/>
    <xf numFmtId="0" fontId="1" fillId="0" borderId="40" xfId="0" applyFont="1" applyBorder="1" applyAlignment="1">
      <alignment horizontal="center" vertical="center" wrapText="1"/>
    </xf>
    <xf numFmtId="0" fontId="1" fillId="0" borderId="49" xfId="0" applyFont="1" applyBorder="1" applyAlignment="1">
      <alignment horizontal="center"/>
    </xf>
    <xf numFmtId="164" fontId="1" fillId="0" borderId="40" xfId="1" applyFont="1" applyFill="1" applyBorder="1" applyAlignment="1">
      <alignment wrapText="1"/>
    </xf>
    <xf numFmtId="0" fontId="1" fillId="0" borderId="41" xfId="0" applyFont="1" applyBorder="1" applyAlignment="1">
      <alignment horizontal="center"/>
    </xf>
    <xf numFmtId="0" fontId="1" fillId="0" borderId="71" xfId="0" applyFont="1" applyBorder="1"/>
    <xf numFmtId="0" fontId="1" fillId="0" borderId="63" xfId="0" applyFont="1" applyBorder="1" applyAlignment="1">
      <alignment horizontal="center" vertical="center"/>
    </xf>
    <xf numFmtId="164" fontId="1" fillId="0" borderId="43" xfId="1" applyFont="1" applyFill="1" applyBorder="1" applyAlignment="1">
      <alignment horizontal="left" vertical="center"/>
    </xf>
    <xf numFmtId="2" fontId="1" fillId="0" borderId="60" xfId="0" applyNumberFormat="1" applyFont="1" applyBorder="1"/>
    <xf numFmtId="2" fontId="1" fillId="0" borderId="86" xfId="0" applyNumberFormat="1" applyFont="1" applyBorder="1"/>
    <xf numFmtId="2" fontId="1" fillId="0" borderId="77" xfId="0" applyNumberFormat="1" applyFont="1" applyBorder="1"/>
    <xf numFmtId="2" fontId="1" fillId="0" borderId="62" xfId="0" applyNumberFormat="1" applyFont="1" applyBorder="1"/>
    <xf numFmtId="2" fontId="1" fillId="0" borderId="26" xfId="0" applyNumberFormat="1" applyFont="1" applyBorder="1"/>
    <xf numFmtId="2" fontId="1" fillId="0" borderId="87" xfId="0" applyNumberFormat="1" applyFont="1" applyBorder="1"/>
    <xf numFmtId="2" fontId="1" fillId="0" borderId="90" xfId="0" applyNumberFormat="1" applyFont="1" applyBorder="1"/>
    <xf numFmtId="2" fontId="1" fillId="0" borderId="78" xfId="0" applyNumberFormat="1" applyFont="1" applyBorder="1"/>
    <xf numFmtId="2" fontId="1" fillId="0" borderId="59" xfId="0" applyNumberFormat="1" applyFont="1" applyBorder="1"/>
    <xf numFmtId="43" fontId="1" fillId="0" borderId="0" xfId="0" applyNumberFormat="1" applyFont="1"/>
    <xf numFmtId="0" fontId="1" fillId="0" borderId="57" xfId="0" applyFont="1" applyBorder="1"/>
    <xf numFmtId="0" fontId="1" fillId="0" borderId="64" xfId="0" applyFont="1" applyBorder="1" applyAlignment="1">
      <alignment horizontal="center" vertical="center"/>
    </xf>
    <xf numFmtId="164" fontId="1" fillId="0" borderId="15" xfId="1" applyFont="1" applyFill="1" applyBorder="1" applyAlignment="1">
      <alignment horizontal="left" vertical="center"/>
    </xf>
    <xf numFmtId="2" fontId="1" fillId="0" borderId="57" xfId="0" applyNumberFormat="1" applyFont="1" applyBorder="1"/>
    <xf numFmtId="2" fontId="1" fillId="0" borderId="81" xfId="0" applyNumberFormat="1" applyFont="1" applyBorder="1"/>
    <xf numFmtId="2" fontId="1" fillId="0" borderId="22" xfId="0" applyNumberFormat="1" applyFont="1" applyBorder="1"/>
    <xf numFmtId="2" fontId="1" fillId="0" borderId="50" xfId="0" applyNumberFormat="1" applyFont="1" applyBorder="1"/>
    <xf numFmtId="2" fontId="1" fillId="0" borderId="75" xfId="0" applyNumberFormat="1" applyFont="1" applyBorder="1"/>
    <xf numFmtId="2" fontId="1" fillId="0" borderId="82" xfId="0" applyNumberFormat="1" applyFont="1" applyBorder="1"/>
    <xf numFmtId="2" fontId="1" fillId="0" borderId="66" xfId="0" applyNumberFormat="1" applyFont="1" applyBorder="1"/>
    <xf numFmtId="2" fontId="1" fillId="0" borderId="79" xfId="0" applyNumberFormat="1" applyFont="1" applyBorder="1"/>
    <xf numFmtId="2" fontId="1" fillId="2" borderId="57" xfId="0" applyNumberFormat="1" applyFont="1" applyFill="1" applyBorder="1"/>
    <xf numFmtId="0" fontId="1" fillId="0" borderId="75" xfId="0" applyFont="1" applyBorder="1"/>
    <xf numFmtId="2" fontId="1" fillId="5" borderId="75" xfId="0" applyNumberFormat="1" applyFont="1" applyFill="1" applyBorder="1"/>
    <xf numFmtId="43" fontId="1" fillId="2" borderId="0" xfId="0" applyNumberFormat="1" applyFont="1" applyFill="1"/>
    <xf numFmtId="0" fontId="1" fillId="5" borderId="64" xfId="0" applyFont="1" applyFill="1" applyBorder="1" applyAlignment="1">
      <alignment horizontal="center" vertical="center"/>
    </xf>
    <xf numFmtId="164" fontId="1" fillId="5" borderId="15" xfId="1" applyFont="1" applyFill="1" applyBorder="1" applyAlignment="1">
      <alignment horizontal="left" vertical="center"/>
    </xf>
    <xf numFmtId="0" fontId="1" fillId="5" borderId="0" xfId="0" applyFont="1" applyFill="1"/>
    <xf numFmtId="2" fontId="1" fillId="5" borderId="57" xfId="0" applyNumberFormat="1" applyFont="1" applyFill="1" applyBorder="1"/>
    <xf numFmtId="2" fontId="1" fillId="5" borderId="81" xfId="0" applyNumberFormat="1" applyFont="1" applyFill="1" applyBorder="1"/>
    <xf numFmtId="2" fontId="1" fillId="5" borderId="22" xfId="0" applyNumberFormat="1" applyFont="1" applyFill="1" applyBorder="1"/>
    <xf numFmtId="2" fontId="1" fillId="5" borderId="50" xfId="0" applyNumberFormat="1" applyFont="1" applyFill="1" applyBorder="1"/>
    <xf numFmtId="2" fontId="1" fillId="5" borderId="82" xfId="0" applyNumberFormat="1" applyFont="1" applyFill="1" applyBorder="1"/>
    <xf numFmtId="2" fontId="1" fillId="5" borderId="66" xfId="0" applyNumberFormat="1" applyFont="1" applyFill="1" applyBorder="1"/>
    <xf numFmtId="2" fontId="1" fillId="5" borderId="79" xfId="0" applyNumberFormat="1" applyFont="1" applyFill="1" applyBorder="1"/>
    <xf numFmtId="0" fontId="1" fillId="2" borderId="64" xfId="0" applyFont="1" applyFill="1" applyBorder="1" applyAlignment="1">
      <alignment horizontal="center" vertical="center"/>
    </xf>
    <xf numFmtId="164" fontId="1" fillId="2" borderId="15" xfId="1" applyFont="1" applyFill="1" applyBorder="1" applyAlignment="1">
      <alignment horizontal="left" vertical="center"/>
    </xf>
    <xf numFmtId="0" fontId="1" fillId="0" borderId="65" xfId="0" applyFont="1" applyBorder="1" applyAlignment="1">
      <alignment horizontal="center" vertical="center"/>
    </xf>
    <xf numFmtId="164" fontId="1" fillId="0" borderId="21" xfId="1" applyFont="1" applyFill="1" applyBorder="1" applyAlignment="1">
      <alignment horizontal="left" vertical="center"/>
    </xf>
    <xf numFmtId="0" fontId="1" fillId="0" borderId="66" xfId="0" applyFont="1" applyBorder="1" applyAlignment="1">
      <alignment horizontal="center" vertical="center"/>
    </xf>
    <xf numFmtId="0" fontId="1" fillId="0" borderId="22" xfId="0" applyFont="1" applyBorder="1"/>
    <xf numFmtId="164" fontId="1" fillId="0" borderId="44" xfId="1" applyFont="1" applyFill="1" applyBorder="1" applyAlignment="1">
      <alignment horizontal="left" vertical="center"/>
    </xf>
    <xf numFmtId="0" fontId="1" fillId="5" borderId="63" xfId="0" applyFont="1" applyFill="1" applyBorder="1" applyAlignment="1">
      <alignment horizontal="center" vertical="center"/>
    </xf>
    <xf numFmtId="164" fontId="1" fillId="5" borderId="43" xfId="1" applyFont="1" applyFill="1" applyBorder="1" applyAlignment="1">
      <alignment horizontal="left" vertical="center"/>
    </xf>
    <xf numFmtId="0" fontId="1" fillId="5" borderId="65" xfId="0" applyFont="1" applyFill="1" applyBorder="1" applyAlignment="1">
      <alignment horizontal="center" vertical="center"/>
    </xf>
    <xf numFmtId="0" fontId="1" fillId="2" borderId="65" xfId="0" applyFont="1" applyFill="1" applyBorder="1" applyAlignment="1">
      <alignment horizontal="center" vertical="center"/>
    </xf>
    <xf numFmtId="164" fontId="1" fillId="2" borderId="21" xfId="1" applyFont="1" applyFill="1" applyBorder="1" applyAlignment="1">
      <alignment horizontal="left" vertical="center"/>
    </xf>
    <xf numFmtId="0" fontId="1" fillId="2" borderId="0" xfId="0" applyFont="1" applyFill="1"/>
    <xf numFmtId="2" fontId="1" fillId="2" borderId="81" xfId="0" applyNumberFormat="1" applyFont="1" applyFill="1" applyBorder="1"/>
    <xf numFmtId="2" fontId="1" fillId="2" borderId="22" xfId="0" applyNumberFormat="1" applyFont="1" applyFill="1" applyBorder="1"/>
    <xf numFmtId="2" fontId="1" fillId="2" borderId="50" xfId="0" applyNumberFormat="1" applyFont="1" applyFill="1" applyBorder="1"/>
    <xf numFmtId="2" fontId="1" fillId="2" borderId="75" xfId="0" applyNumberFormat="1" applyFont="1" applyFill="1" applyBorder="1"/>
    <xf numFmtId="2" fontId="1" fillId="2" borderId="82" xfId="0" applyNumberFormat="1" applyFont="1" applyFill="1" applyBorder="1"/>
    <xf numFmtId="2" fontId="1" fillId="2" borderId="66" xfId="0" applyNumberFormat="1" applyFont="1" applyFill="1" applyBorder="1"/>
    <xf numFmtId="2" fontId="1" fillId="2" borderId="79" xfId="0" applyNumberFormat="1" applyFont="1" applyFill="1" applyBorder="1"/>
    <xf numFmtId="0" fontId="1" fillId="0" borderId="67" xfId="0" applyFont="1" applyBorder="1" applyAlignment="1">
      <alignment horizontal="center" vertical="center"/>
    </xf>
    <xf numFmtId="164" fontId="1" fillId="0" borderId="24" xfId="1" applyFont="1" applyFill="1" applyBorder="1" applyAlignment="1">
      <alignment horizontal="left" vertical="center"/>
    </xf>
    <xf numFmtId="164" fontId="1" fillId="5" borderId="21" xfId="1" applyFont="1" applyFill="1" applyBorder="1" applyAlignment="1">
      <alignment horizontal="left" vertical="center"/>
    </xf>
    <xf numFmtId="2" fontId="1" fillId="0" borderId="58" xfId="0" applyNumberFormat="1" applyFont="1" applyBorder="1"/>
    <xf numFmtId="2" fontId="1" fillId="0" borderId="83" xfId="0" applyNumberFormat="1" applyFont="1" applyBorder="1"/>
    <xf numFmtId="2" fontId="1" fillId="0" borderId="48" xfId="0" applyNumberFormat="1" applyFont="1" applyBorder="1"/>
    <xf numFmtId="2" fontId="1" fillId="0" borderId="51" xfId="0" applyNumberFormat="1" applyFont="1" applyBorder="1"/>
    <xf numFmtId="2" fontId="1" fillId="0" borderId="76" xfId="0" applyNumberFormat="1" applyFont="1" applyBorder="1"/>
    <xf numFmtId="2" fontId="1" fillId="0" borderId="84" xfId="0" applyNumberFormat="1" applyFont="1" applyBorder="1"/>
    <xf numFmtId="2" fontId="1" fillId="0" borderId="85" xfId="0" applyNumberFormat="1" applyFont="1" applyBorder="1"/>
    <xf numFmtId="2" fontId="1" fillId="0" borderId="80" xfId="0" applyNumberFormat="1" applyFont="1" applyBorder="1"/>
    <xf numFmtId="2" fontId="1" fillId="0" borderId="72" xfId="0" applyNumberFormat="1" applyFont="1" applyBorder="1"/>
    <xf numFmtId="0" fontId="1" fillId="0" borderId="39" xfId="0" applyFont="1" applyBorder="1" applyAlignment="1">
      <alignment horizontal="center"/>
    </xf>
    <xf numFmtId="0" fontId="1" fillId="0" borderId="41" xfId="0" applyFont="1" applyBorder="1" applyAlignment="1">
      <alignment horizontal="center"/>
    </xf>
    <xf numFmtId="164" fontId="1" fillId="0" borderId="41" xfId="0" applyNumberFormat="1" applyFont="1" applyBorder="1"/>
    <xf numFmtId="2" fontId="1" fillId="0" borderId="40" xfId="0" applyNumberFormat="1" applyFont="1" applyBorder="1"/>
    <xf numFmtId="2" fontId="1" fillId="0" borderId="61" xfId="0" applyNumberFormat="1" applyFont="1" applyBorder="1"/>
    <xf numFmtId="2" fontId="1" fillId="0" borderId="54" xfId="0" applyNumberFormat="1" applyFont="1" applyBorder="1"/>
    <xf numFmtId="2" fontId="1" fillId="0" borderId="49" xfId="0" applyNumberFormat="1" applyFont="1" applyBorder="1"/>
  </cellXfs>
  <cellStyles count="582">
    <cellStyle name="20% - Énfasis1 2" xfId="7" xr:uid="{275E4B1F-F0F4-4756-A998-EDC62EB260EB}"/>
    <cellStyle name="20% - Énfasis1 2 10" xfId="8" xr:uid="{0D991A13-9CEE-4B51-A2A2-EDCDDDCD7E36}"/>
    <cellStyle name="20% - Énfasis1 2 11" xfId="9" xr:uid="{732C3CE3-8A39-4155-A973-BEE481BB0904}"/>
    <cellStyle name="20% - Énfasis1 2 12" xfId="10" xr:uid="{299A2DF3-FC2B-4B41-BCA1-A2CC197A1B90}"/>
    <cellStyle name="20% - Énfasis1 2 2" xfId="11" xr:uid="{0936FF90-05A8-4BEE-8B97-F675E985D1CE}"/>
    <cellStyle name="20% - Énfasis1 2 3" xfId="12" xr:uid="{D2E808F5-7696-4B28-9313-1C2C747D9A59}"/>
    <cellStyle name="20% - Énfasis1 2 4" xfId="13" xr:uid="{D9411F8A-FC62-4B6B-918F-07B0F0521F75}"/>
    <cellStyle name="20% - Énfasis1 2 5" xfId="14" xr:uid="{C05332EE-67F9-4980-921A-0272EE7CA171}"/>
    <cellStyle name="20% - Énfasis1 2 6" xfId="15" xr:uid="{A0A507FA-12A5-4BC4-9EA7-46941FADF32E}"/>
    <cellStyle name="20% - Énfasis1 2 7" xfId="16" xr:uid="{5179566E-B8E9-4FEF-90A8-DD2D172125A9}"/>
    <cellStyle name="20% - Énfasis1 2 8" xfId="17" xr:uid="{9B400F05-A84F-494A-9B2D-5F7064C18EB0}"/>
    <cellStyle name="20% - Énfasis1 2 9" xfId="18" xr:uid="{BD6382B5-8827-4A25-A4AD-E87A419843C3}"/>
    <cellStyle name="20% - Énfasis2 2" xfId="19" xr:uid="{2AF64635-EC01-4723-8EBA-87048C72A4B1}"/>
    <cellStyle name="20% - Énfasis2 2 10" xfId="20" xr:uid="{69647EF8-3E40-42C7-9400-33AC8469B1A3}"/>
    <cellStyle name="20% - Énfasis2 2 11" xfId="21" xr:uid="{FCEC5BE7-A267-44F6-B4B9-598FA07049FB}"/>
    <cellStyle name="20% - Énfasis2 2 12" xfId="22" xr:uid="{AA541B16-EF85-4376-837F-226C64F42D37}"/>
    <cellStyle name="20% - Énfasis2 2 2" xfId="23" xr:uid="{389E5831-6B2E-422D-8B67-84ACDB39EC6D}"/>
    <cellStyle name="20% - Énfasis2 2 3" xfId="24" xr:uid="{AEDBB87B-CB9F-4FFB-927B-4A0654ADFA48}"/>
    <cellStyle name="20% - Énfasis2 2 4" xfId="25" xr:uid="{DD3C2FFA-C612-49B1-8467-04E27DDA9948}"/>
    <cellStyle name="20% - Énfasis2 2 5" xfId="26" xr:uid="{26B73CF8-0BCB-488A-AB27-8AF20A29478B}"/>
    <cellStyle name="20% - Énfasis2 2 6" xfId="27" xr:uid="{096E3C39-267E-43B2-BC5F-C0A60D34B1B6}"/>
    <cellStyle name="20% - Énfasis2 2 7" xfId="28" xr:uid="{A3D1C799-59FD-40E1-AA63-B258F9788D54}"/>
    <cellStyle name="20% - Énfasis2 2 8" xfId="29" xr:uid="{9734513E-1AF4-483C-878B-7471044FB813}"/>
    <cellStyle name="20% - Énfasis2 2 9" xfId="30" xr:uid="{E627D1FA-40DF-4B28-B974-685622F497F8}"/>
    <cellStyle name="20% - Énfasis3 2" xfId="31" xr:uid="{C984CDB7-7A92-4B03-BA47-B91D1F336CD5}"/>
    <cellStyle name="20% - Énfasis3 2 10" xfId="32" xr:uid="{F0FB00FA-6E15-4262-A865-7A323AC1F8E8}"/>
    <cellStyle name="20% - Énfasis3 2 11" xfId="33" xr:uid="{C0FF95EA-4598-4A10-B553-8C70FAC0516C}"/>
    <cellStyle name="20% - Énfasis3 2 12" xfId="34" xr:uid="{5439DB37-0DDC-4AD3-AAC6-D277801C9C02}"/>
    <cellStyle name="20% - Énfasis3 2 2" xfId="35" xr:uid="{78343B90-42A7-44EE-BDB5-5B5BBD421E88}"/>
    <cellStyle name="20% - Énfasis3 2 3" xfId="36" xr:uid="{A097F617-5C4A-4E5B-B8F5-1E9660569E88}"/>
    <cellStyle name="20% - Énfasis3 2 4" xfId="37" xr:uid="{E596DA42-94B1-4FB1-BBE3-AFEC85F410FA}"/>
    <cellStyle name="20% - Énfasis3 2 5" xfId="38" xr:uid="{AAC8B53E-649D-4DFD-83E1-0E8F8B256019}"/>
    <cellStyle name="20% - Énfasis3 2 6" xfId="39" xr:uid="{FF74A08B-3C3D-40E3-BD1B-42E5EC453380}"/>
    <cellStyle name="20% - Énfasis3 2 7" xfId="40" xr:uid="{8A12D786-A943-4AAF-9A0C-2AF32B2B1DC2}"/>
    <cellStyle name="20% - Énfasis3 2 8" xfId="41" xr:uid="{D69AD529-1484-49AF-B7AC-654D420EFCB7}"/>
    <cellStyle name="20% - Énfasis3 2 9" xfId="42" xr:uid="{CB8C3598-8068-40A4-AB5B-5B59D96A26E1}"/>
    <cellStyle name="20% - Énfasis4 2" xfId="43" xr:uid="{0251389A-5360-4127-B54E-820EFF7C6CB6}"/>
    <cellStyle name="20% - Énfasis4 2 10" xfId="44" xr:uid="{7CC5ED52-751F-4106-A024-7D361112988F}"/>
    <cellStyle name="20% - Énfasis4 2 11" xfId="45" xr:uid="{BD626469-0FAA-4671-B86C-F4F66BA4E28E}"/>
    <cellStyle name="20% - Énfasis4 2 12" xfId="46" xr:uid="{D11F850A-8EE0-4B55-A4FF-7DEEC02EC562}"/>
    <cellStyle name="20% - Énfasis4 2 2" xfId="47" xr:uid="{059483C6-60C4-477C-AF19-AF412534577A}"/>
    <cellStyle name="20% - Énfasis4 2 3" xfId="48" xr:uid="{A4DC378A-D106-47AE-9293-B046A749B9B9}"/>
    <cellStyle name="20% - Énfasis4 2 4" xfId="49" xr:uid="{5FCD5D2D-8A04-4E66-9426-57F01527F147}"/>
    <cellStyle name="20% - Énfasis4 2 5" xfId="50" xr:uid="{078DB9E2-E0CF-4268-84C0-65B0F907D367}"/>
    <cellStyle name="20% - Énfasis4 2 6" xfId="51" xr:uid="{A0E03B1C-1574-45A8-832E-4B8587935BCB}"/>
    <cellStyle name="20% - Énfasis4 2 7" xfId="52" xr:uid="{DE62B982-D86F-4D6C-8C33-296BE3304059}"/>
    <cellStyle name="20% - Énfasis4 2 8" xfId="53" xr:uid="{A5EB8354-C66A-4989-A07A-4D67FBDA96C8}"/>
    <cellStyle name="20% - Énfasis4 2 9" xfId="54" xr:uid="{DC112362-0276-459A-BD47-1BAF6502CE5E}"/>
    <cellStyle name="20% - Énfasis5 2" xfId="55" xr:uid="{B0EDF495-A38D-4DBB-99FF-B44C4D182412}"/>
    <cellStyle name="20% - Énfasis5 2 10" xfId="56" xr:uid="{8E0F6C69-D015-479E-874F-DBC83DF1345B}"/>
    <cellStyle name="20% - Énfasis5 2 11" xfId="57" xr:uid="{8DDD5691-A6A4-4F7B-BFD4-4F6D6D5FD83B}"/>
    <cellStyle name="20% - Énfasis5 2 12" xfId="58" xr:uid="{877DDC8B-5B0C-4B8A-B935-B0080302FEE8}"/>
    <cellStyle name="20% - Énfasis5 2 2" xfId="59" xr:uid="{0AB7CFAB-6D24-4A29-A7BC-22CE91AA5BB4}"/>
    <cellStyle name="20% - Énfasis5 2 3" xfId="60" xr:uid="{C3C8C287-9D05-4474-8328-9CFD4F0C64F6}"/>
    <cellStyle name="20% - Énfasis5 2 4" xfId="61" xr:uid="{8E38BB58-9FFA-45D2-9EB8-0381207F06E1}"/>
    <cellStyle name="20% - Énfasis5 2 5" xfId="62" xr:uid="{23D08BE8-6D47-4794-8EEF-8AAB468E2497}"/>
    <cellStyle name="20% - Énfasis5 2 6" xfId="63" xr:uid="{CF41E8AD-EC39-4702-9550-E53CE9A19263}"/>
    <cellStyle name="20% - Énfasis5 2 7" xfId="64" xr:uid="{5A4A0650-55B9-4BF4-9359-AE62187E4DBB}"/>
    <cellStyle name="20% - Énfasis5 2 8" xfId="65" xr:uid="{51E08382-7E27-430F-BFB1-14CEEBBFF1E9}"/>
    <cellStyle name="20% - Énfasis5 2 9" xfId="66" xr:uid="{097BFBCD-A782-4944-98C8-AC9F2F2D4E04}"/>
    <cellStyle name="20% - Énfasis6 2" xfId="67" xr:uid="{CB3046C1-A0A8-41B6-A74C-7F9C570050C0}"/>
    <cellStyle name="20% - Énfasis6 2 10" xfId="68" xr:uid="{B5A500FA-3BA2-46C0-A5AD-19507ADF61B0}"/>
    <cellStyle name="20% - Énfasis6 2 11" xfId="69" xr:uid="{BA8E23AF-68B9-4526-8DE9-6D42FD7912D7}"/>
    <cellStyle name="20% - Énfasis6 2 12" xfId="70" xr:uid="{459139C3-4971-45B1-8492-25AF9402B78A}"/>
    <cellStyle name="20% - Énfasis6 2 2" xfId="71" xr:uid="{C42249EF-A7DB-48DD-B352-05EFF6A20C38}"/>
    <cellStyle name="20% - Énfasis6 2 3" xfId="72" xr:uid="{4D0F35AB-72E9-4CB6-85BC-FAE7C516DF1B}"/>
    <cellStyle name="20% - Énfasis6 2 4" xfId="73" xr:uid="{A8E21326-D5D1-4636-B4D2-420F8F7841CD}"/>
    <cellStyle name="20% - Énfasis6 2 5" xfId="74" xr:uid="{8C12C70A-204C-4C1A-89D4-3517644A6342}"/>
    <cellStyle name="20% - Énfasis6 2 6" xfId="75" xr:uid="{F1D00ADD-DAED-414D-9C98-FC95608710E2}"/>
    <cellStyle name="20% - Énfasis6 2 7" xfId="76" xr:uid="{DF6EF39E-DB6D-4CD5-AE62-96AA5D7EBD49}"/>
    <cellStyle name="20% - Énfasis6 2 8" xfId="77" xr:uid="{D1211343-3CC9-412A-B121-9DC5BB578293}"/>
    <cellStyle name="20% - Énfasis6 2 9" xfId="78" xr:uid="{0A903D05-A7FF-484D-ABE8-E30DF80B307A}"/>
    <cellStyle name="40% - Énfasis1 2" xfId="79" xr:uid="{772357EE-19FA-4FCB-9D85-E3CF0D7F0939}"/>
    <cellStyle name="40% - Énfasis1 2 10" xfId="80" xr:uid="{252D7417-47AF-4DD1-B8E3-5F8FA8F23A60}"/>
    <cellStyle name="40% - Énfasis1 2 11" xfId="81" xr:uid="{4CAE898E-3357-4E19-88DC-EB731CA1488D}"/>
    <cellStyle name="40% - Énfasis1 2 12" xfId="82" xr:uid="{9E656691-122E-431E-A8BE-8704C2149EB7}"/>
    <cellStyle name="40% - Énfasis1 2 2" xfId="83" xr:uid="{0F62B635-0BF8-4033-9911-713437984288}"/>
    <cellStyle name="40% - Énfasis1 2 3" xfId="84" xr:uid="{A7734A79-0D3C-4146-B5D5-F45BDADCB3A8}"/>
    <cellStyle name="40% - Énfasis1 2 4" xfId="85" xr:uid="{0575BB11-B468-4DBA-A143-C689990B6272}"/>
    <cellStyle name="40% - Énfasis1 2 5" xfId="86" xr:uid="{9497C87D-DB54-446A-AA51-F6B3756CF8D5}"/>
    <cellStyle name="40% - Énfasis1 2 6" xfId="87" xr:uid="{0B8B92EA-64F9-4884-9E93-A6E05FB29772}"/>
    <cellStyle name="40% - Énfasis1 2 7" xfId="88" xr:uid="{79CECC2D-36B4-4D10-8F38-31D5321F00CF}"/>
    <cellStyle name="40% - Énfasis1 2 8" xfId="89" xr:uid="{BEB40F77-A80A-4128-8DD5-CA7CECB1CD4C}"/>
    <cellStyle name="40% - Énfasis1 2 9" xfId="90" xr:uid="{808A6DCB-D2D7-437C-B95A-F0BCDCF889CA}"/>
    <cellStyle name="40% - Énfasis2 2" xfId="91" xr:uid="{29E7E68F-A617-44CA-ADA0-D24C7E2E08B0}"/>
    <cellStyle name="40% - Énfasis2 2 10" xfId="92" xr:uid="{720A8334-FF25-435E-8A83-6FF75A22AA7F}"/>
    <cellStyle name="40% - Énfasis2 2 11" xfId="93" xr:uid="{D5B33870-325B-4C8D-87DE-B3A98295EC35}"/>
    <cellStyle name="40% - Énfasis2 2 12" xfId="94" xr:uid="{1D1F91F9-C716-4A5C-845C-590716866B10}"/>
    <cellStyle name="40% - Énfasis2 2 2" xfId="95" xr:uid="{0FBF8176-CFDE-4593-8E02-9875B950EE0B}"/>
    <cellStyle name="40% - Énfasis2 2 3" xfId="96" xr:uid="{CFAE4F0A-F900-4FE1-8A5B-A645B82DE7C1}"/>
    <cellStyle name="40% - Énfasis2 2 4" xfId="97" xr:uid="{D303600A-87C8-4FC9-B2E9-703C555E93F5}"/>
    <cellStyle name="40% - Énfasis2 2 5" xfId="98" xr:uid="{97C2F452-0362-4C10-852D-A7ED96FB454C}"/>
    <cellStyle name="40% - Énfasis2 2 6" xfId="99" xr:uid="{35638CC7-64F0-43C4-8F0D-19DE8331B9E3}"/>
    <cellStyle name="40% - Énfasis2 2 7" xfId="100" xr:uid="{3F9FD648-4005-4EFD-A500-740E970FEF89}"/>
    <cellStyle name="40% - Énfasis2 2 8" xfId="101" xr:uid="{3644D447-FBE3-46C5-8377-964F4EA3D441}"/>
    <cellStyle name="40% - Énfasis2 2 9" xfId="102" xr:uid="{973DACAB-73C5-4D72-8192-A06C6E13844C}"/>
    <cellStyle name="40% - Énfasis3 2" xfId="103" xr:uid="{7C50A6A2-803C-4DEB-9523-9308D9359FE6}"/>
    <cellStyle name="40% - Énfasis3 2 10" xfId="104" xr:uid="{82926C8F-2084-4655-A9F5-878B8CD12325}"/>
    <cellStyle name="40% - Énfasis3 2 11" xfId="105" xr:uid="{38FE01B5-CDC1-4AB2-AF49-B7822FF9D37E}"/>
    <cellStyle name="40% - Énfasis3 2 12" xfId="106" xr:uid="{83576570-B251-4868-963F-213856F002F1}"/>
    <cellStyle name="40% - Énfasis3 2 2" xfId="107" xr:uid="{0FB2D740-81F9-4CCE-90FB-F2F9C815BA42}"/>
    <cellStyle name="40% - Énfasis3 2 3" xfId="108" xr:uid="{184E422B-2283-400C-8CAA-306634C30203}"/>
    <cellStyle name="40% - Énfasis3 2 4" xfId="109" xr:uid="{9E7C5E6A-E44A-4957-8FB8-B648B5062FD9}"/>
    <cellStyle name="40% - Énfasis3 2 5" xfId="110" xr:uid="{6D891FF2-74F7-4BAD-857D-1680ED02648D}"/>
    <cellStyle name="40% - Énfasis3 2 6" xfId="111" xr:uid="{7E9B21CA-B4F9-4412-B884-0F5B943262A2}"/>
    <cellStyle name="40% - Énfasis3 2 7" xfId="112" xr:uid="{4EDA0F21-73D9-470E-8266-E04F61CC5F4F}"/>
    <cellStyle name="40% - Énfasis3 2 8" xfId="113" xr:uid="{D0CAD221-6340-4365-8708-85C5577F89A6}"/>
    <cellStyle name="40% - Énfasis3 2 9" xfId="114" xr:uid="{F4DF828D-7712-4752-ACDF-FF44C2A9D28A}"/>
    <cellStyle name="40% - Énfasis4 2" xfId="115" xr:uid="{FCFFFF97-A219-4302-9DC5-8ABFA80E9673}"/>
    <cellStyle name="40% - Énfasis4 2 10" xfId="116" xr:uid="{8E67780D-5393-4CCE-A78C-D8EEC73C4820}"/>
    <cellStyle name="40% - Énfasis4 2 11" xfId="117" xr:uid="{5C466469-193C-4CEA-919E-55F399B5392E}"/>
    <cellStyle name="40% - Énfasis4 2 12" xfId="118" xr:uid="{3140AEC7-8164-46D5-9C0A-D727050A8897}"/>
    <cellStyle name="40% - Énfasis4 2 2" xfId="119" xr:uid="{4E219AB2-E50F-40BF-9E38-4C984334E9A3}"/>
    <cellStyle name="40% - Énfasis4 2 3" xfId="120" xr:uid="{53F2D596-8F8C-479C-9046-8FEAA2A33CA2}"/>
    <cellStyle name="40% - Énfasis4 2 4" xfId="121" xr:uid="{705CC797-DF22-46D5-BD45-7D4E5CEDBA8A}"/>
    <cellStyle name="40% - Énfasis4 2 5" xfId="122" xr:uid="{C738B67E-2CAB-413F-B77C-DF21C25FFF72}"/>
    <cellStyle name="40% - Énfasis4 2 6" xfId="123" xr:uid="{A3F41D10-41D6-453B-9F24-576976E1ACBF}"/>
    <cellStyle name="40% - Énfasis4 2 7" xfId="124" xr:uid="{83C97464-1E13-4525-BD07-FFB70CBDE51D}"/>
    <cellStyle name="40% - Énfasis4 2 8" xfId="125" xr:uid="{C984DD28-1B70-4C98-967B-E26EB6188629}"/>
    <cellStyle name="40% - Énfasis4 2 9" xfId="126" xr:uid="{21A8E2CF-6A10-4911-8E24-CD44741C0624}"/>
    <cellStyle name="40% - Énfasis5 2" xfId="127" xr:uid="{CB24FB1E-BFCC-44DA-B69A-63403A857B73}"/>
    <cellStyle name="40% - Énfasis5 2 10" xfId="128" xr:uid="{AB0F2819-5354-4739-BC39-27B879B72430}"/>
    <cellStyle name="40% - Énfasis5 2 11" xfId="129" xr:uid="{699E59C6-E333-4277-8DBD-081ED7C84FE7}"/>
    <cellStyle name="40% - Énfasis5 2 12" xfId="130" xr:uid="{5B0BA00D-C914-47B4-A689-4C2B8D84D3E9}"/>
    <cellStyle name="40% - Énfasis5 2 2" xfId="131" xr:uid="{C30A1F77-90DC-4B4C-902D-3A74D3F14CB1}"/>
    <cellStyle name="40% - Énfasis5 2 3" xfId="132" xr:uid="{8AE2DDE9-C0C1-409A-A9EF-9CE03A0DBD9F}"/>
    <cellStyle name="40% - Énfasis5 2 4" xfId="133" xr:uid="{9ECE1FB5-4B3A-42D4-895F-6F9F65635489}"/>
    <cellStyle name="40% - Énfasis5 2 5" xfId="134" xr:uid="{3243F25A-6EB1-43AE-B9DE-1C4D32FBCB29}"/>
    <cellStyle name="40% - Énfasis5 2 6" xfId="135" xr:uid="{DC20CEAF-F677-4081-9F38-3C03286A7A32}"/>
    <cellStyle name="40% - Énfasis5 2 7" xfId="136" xr:uid="{9420C923-1BA2-4CC0-8903-1EC3AE71411E}"/>
    <cellStyle name="40% - Énfasis5 2 8" xfId="137" xr:uid="{6EFFE1DB-A70D-4653-A496-58939513125B}"/>
    <cellStyle name="40% - Énfasis5 2 9" xfId="138" xr:uid="{56DC3E8F-8219-4FA9-8416-0BE27A226848}"/>
    <cellStyle name="40% - Énfasis6 2" xfId="139" xr:uid="{7FC454B0-760C-4F0D-A5D4-9799363FEDFC}"/>
    <cellStyle name="40% - Énfasis6 2 10" xfId="140" xr:uid="{AFEE2514-89A8-45C3-918D-142A6784283B}"/>
    <cellStyle name="40% - Énfasis6 2 11" xfId="141" xr:uid="{68FC5310-5B3C-4D1F-85A5-7C4F68F73CBC}"/>
    <cellStyle name="40% - Énfasis6 2 12" xfId="142" xr:uid="{E9B54EB0-5347-4D89-8547-03915D4657DB}"/>
    <cellStyle name="40% - Énfasis6 2 2" xfId="143" xr:uid="{1E53C709-A826-4BF6-ACB5-5A4103A7FD3B}"/>
    <cellStyle name="40% - Énfasis6 2 3" xfId="144" xr:uid="{93C46396-D307-4BE5-85F8-B4578F02258E}"/>
    <cellStyle name="40% - Énfasis6 2 4" xfId="145" xr:uid="{C0F18D51-633B-42D1-8D78-BB5C5A9EA512}"/>
    <cellStyle name="40% - Énfasis6 2 5" xfId="146" xr:uid="{ECCBD6BC-4800-46DB-BF97-6868685A5D94}"/>
    <cellStyle name="40% - Énfasis6 2 6" xfId="147" xr:uid="{59DA6D56-BD10-44AD-B98E-70ADAE71026E}"/>
    <cellStyle name="40% - Énfasis6 2 7" xfId="148" xr:uid="{4F462230-6B28-47D9-B912-E41CE2ADEBFF}"/>
    <cellStyle name="40% - Énfasis6 2 8" xfId="149" xr:uid="{931CE225-7F33-4486-9B8A-D94DA740F448}"/>
    <cellStyle name="40% - Énfasis6 2 9" xfId="150" xr:uid="{0A062B46-B345-4CE3-BC9E-9194EB71F698}"/>
    <cellStyle name="60% - Énfasis1 2" xfId="151" xr:uid="{5D35EEDA-0B00-45AB-B368-EBB9DB9C74A3}"/>
    <cellStyle name="60% - Énfasis1 2 10" xfId="152" xr:uid="{4AECC8AF-5C86-42FA-89FA-15B5D884EBB9}"/>
    <cellStyle name="60% - Énfasis1 2 11" xfId="153" xr:uid="{C6BB5FF4-857A-4D29-8C48-33D201F4C9E6}"/>
    <cellStyle name="60% - Énfasis1 2 12" xfId="154" xr:uid="{7A269419-DB98-43F5-9D8C-FF7D60326BA2}"/>
    <cellStyle name="60% - Énfasis1 2 2" xfId="155" xr:uid="{9B1866D4-D1A9-4B50-AED7-488FD84815EC}"/>
    <cellStyle name="60% - Énfasis1 2 3" xfId="156" xr:uid="{E57CFF85-437D-4EEB-9690-EE211D69D0CB}"/>
    <cellStyle name="60% - Énfasis1 2 4" xfId="157" xr:uid="{8BC1A793-B84C-4868-8535-27FFF1DC9FFA}"/>
    <cellStyle name="60% - Énfasis1 2 5" xfId="158" xr:uid="{48DBBD84-016F-4146-AA81-9A79DA5E560C}"/>
    <cellStyle name="60% - Énfasis1 2 6" xfId="159" xr:uid="{17412C87-2714-4F74-8028-A172A0EED45E}"/>
    <cellStyle name="60% - Énfasis1 2 7" xfId="160" xr:uid="{434BB528-ADD8-4308-8C2A-9AB88C5D8DE4}"/>
    <cellStyle name="60% - Énfasis1 2 8" xfId="161" xr:uid="{E92F2F90-64F4-4A73-AA1C-1CC248AC7200}"/>
    <cellStyle name="60% - Énfasis1 2 9" xfId="162" xr:uid="{EF58A62B-1E6E-4680-9577-954082302557}"/>
    <cellStyle name="60% - Énfasis2 2" xfId="163" xr:uid="{75F32C2E-573A-426A-8CC8-2B5E247F2F6F}"/>
    <cellStyle name="60% - Énfasis2 2 10" xfId="164" xr:uid="{F8C26651-6D0F-42CA-A439-9FFCD3CF819F}"/>
    <cellStyle name="60% - Énfasis2 2 11" xfId="165" xr:uid="{064C1CC9-B219-40F0-B0FF-1816BCFD4E21}"/>
    <cellStyle name="60% - Énfasis2 2 12" xfId="166" xr:uid="{45B70275-B597-4B48-9A03-48AB0DE43375}"/>
    <cellStyle name="60% - Énfasis2 2 2" xfId="167" xr:uid="{BB6CEB3B-5361-4C77-B7E2-F4D6E75C2453}"/>
    <cellStyle name="60% - Énfasis2 2 3" xfId="168" xr:uid="{8260A0DE-D2A3-404F-86B0-20C18792D6AB}"/>
    <cellStyle name="60% - Énfasis2 2 4" xfId="169" xr:uid="{86121E41-EA93-4AC2-ADBD-0D4D576BA63A}"/>
    <cellStyle name="60% - Énfasis2 2 5" xfId="170" xr:uid="{52F17C49-B9A9-4284-92FC-4247608CCA49}"/>
    <cellStyle name="60% - Énfasis2 2 6" xfId="171" xr:uid="{97EDF374-E46D-4E94-8402-745439974FCD}"/>
    <cellStyle name="60% - Énfasis2 2 7" xfId="172" xr:uid="{25902F84-85DD-48CD-A9FE-02963A73ED52}"/>
    <cellStyle name="60% - Énfasis2 2 8" xfId="173" xr:uid="{026B5FCF-C4CE-4FAE-AE71-99F7469F4F02}"/>
    <cellStyle name="60% - Énfasis2 2 9" xfId="174" xr:uid="{4D92457E-C291-4983-9023-1453168A1F41}"/>
    <cellStyle name="60% - Énfasis3 2" xfId="175" xr:uid="{D2F9372E-99D3-42E6-8F8D-A44511B35892}"/>
    <cellStyle name="60% - Énfasis3 2 10" xfId="176" xr:uid="{784705C4-54DF-4006-B4A1-510DDD92E2E1}"/>
    <cellStyle name="60% - Énfasis3 2 11" xfId="177" xr:uid="{ADC03735-97BC-409C-8F48-A7429E0BFA31}"/>
    <cellStyle name="60% - Énfasis3 2 12" xfId="178" xr:uid="{9F380E3A-9A34-49C6-82AF-91EFC03ACD67}"/>
    <cellStyle name="60% - Énfasis3 2 2" xfId="179" xr:uid="{9877AAE7-7EAB-48E2-8E2D-309FE1E818FD}"/>
    <cellStyle name="60% - Énfasis3 2 3" xfId="180" xr:uid="{6A2B914F-6112-4D1B-AA2F-409179B600EE}"/>
    <cellStyle name="60% - Énfasis3 2 4" xfId="181" xr:uid="{8B693439-3B44-4666-868A-CCA317942B6D}"/>
    <cellStyle name="60% - Énfasis3 2 5" xfId="182" xr:uid="{8E99E6B7-9C12-48A3-A7E9-92C089C1A529}"/>
    <cellStyle name="60% - Énfasis3 2 6" xfId="183" xr:uid="{04ACA181-1D0A-4EAA-A882-1E55D805A049}"/>
    <cellStyle name="60% - Énfasis3 2 7" xfId="184" xr:uid="{D4ADFD2D-BEE8-452F-A15B-EAF8D1B201FD}"/>
    <cellStyle name="60% - Énfasis3 2 8" xfId="185" xr:uid="{31701593-72CF-465C-82EF-60C8FF40C0CC}"/>
    <cellStyle name="60% - Énfasis3 2 9" xfId="186" xr:uid="{DA69B961-B0F9-4305-A0F9-15D64DCF801E}"/>
    <cellStyle name="60% - Énfasis4 2" xfId="187" xr:uid="{1EC249F2-F847-4D2A-AB03-F564C5257285}"/>
    <cellStyle name="60% - Énfasis4 2 10" xfId="188" xr:uid="{9AB0FB44-32BA-466E-B9BF-5048F6A93B96}"/>
    <cellStyle name="60% - Énfasis4 2 11" xfId="189" xr:uid="{3CE16CF5-AF47-466F-AB9C-7E9B1453664B}"/>
    <cellStyle name="60% - Énfasis4 2 12" xfId="190" xr:uid="{9F2E2F09-6050-40AC-9AC3-C4AA05F1E76A}"/>
    <cellStyle name="60% - Énfasis4 2 2" xfId="191" xr:uid="{346E6759-0B9B-432A-8B00-07B260F12008}"/>
    <cellStyle name="60% - Énfasis4 2 3" xfId="192" xr:uid="{EE975CFF-A3D0-4EBD-82D2-67CE5259B8CD}"/>
    <cellStyle name="60% - Énfasis4 2 4" xfId="193" xr:uid="{1C5222D8-ABF7-4D78-AB33-0089D1DF1757}"/>
    <cellStyle name="60% - Énfasis4 2 5" xfId="194" xr:uid="{985FD38D-C447-498B-8C4A-045B06EF3372}"/>
    <cellStyle name="60% - Énfasis4 2 6" xfId="195" xr:uid="{48B7B50D-DF02-449D-8BA6-DC2BB9E4C493}"/>
    <cellStyle name="60% - Énfasis4 2 7" xfId="196" xr:uid="{6CCB4013-BB31-4D52-AACE-4D3390F063A5}"/>
    <cellStyle name="60% - Énfasis4 2 8" xfId="197" xr:uid="{93CBA9A5-9171-41F5-ACB9-09FDEBDDB715}"/>
    <cellStyle name="60% - Énfasis4 2 9" xfId="198" xr:uid="{1E3E7390-888F-44CB-8E92-0EEB2C01F4F1}"/>
    <cellStyle name="60% - Énfasis5 2" xfId="199" xr:uid="{F0B2AA54-3F66-4E82-A306-EDC1450108BB}"/>
    <cellStyle name="60% - Énfasis5 2 10" xfId="200" xr:uid="{AB45D187-9CBB-4D96-B199-32640768CD62}"/>
    <cellStyle name="60% - Énfasis5 2 11" xfId="201" xr:uid="{5AF2B2F1-F14E-422E-BE2A-08CEF494C123}"/>
    <cellStyle name="60% - Énfasis5 2 12" xfId="202" xr:uid="{08BB7843-A700-4DC0-A037-2A2A7B7202EA}"/>
    <cellStyle name="60% - Énfasis5 2 2" xfId="203" xr:uid="{B9832E5F-D16D-43E0-BA1B-DEE8122D7756}"/>
    <cellStyle name="60% - Énfasis5 2 3" xfId="204" xr:uid="{5FE07AB4-6817-4516-A374-D4C400301B75}"/>
    <cellStyle name="60% - Énfasis5 2 4" xfId="205" xr:uid="{9308CCAE-4DEE-49D5-961A-A92D4723E80E}"/>
    <cellStyle name="60% - Énfasis5 2 5" xfId="206" xr:uid="{173C2C6E-7EE3-4F04-A30B-89F8D72EACCF}"/>
    <cellStyle name="60% - Énfasis5 2 6" xfId="207" xr:uid="{AB0907D9-79BE-4D03-BDF3-CA5CB1DDC704}"/>
    <cellStyle name="60% - Énfasis5 2 7" xfId="208" xr:uid="{4DA7C67F-3284-448E-A456-0E68B24A4BCC}"/>
    <cellStyle name="60% - Énfasis5 2 8" xfId="209" xr:uid="{1068D449-728F-4850-9528-1AB6C769AA6C}"/>
    <cellStyle name="60% - Énfasis5 2 9" xfId="210" xr:uid="{DD169480-B585-464B-836D-79E4F2FD003D}"/>
    <cellStyle name="60% - Énfasis6 2" xfId="211" xr:uid="{CBC78484-DEC1-45DB-A76A-CD4E7AA9B743}"/>
    <cellStyle name="60% - Énfasis6 2 10" xfId="212" xr:uid="{F07E195F-E222-4334-BBB2-FE4BC4F47C86}"/>
    <cellStyle name="60% - Énfasis6 2 11" xfId="213" xr:uid="{727BCFCF-EF41-43C3-B2D0-FC09B486C104}"/>
    <cellStyle name="60% - Énfasis6 2 12" xfId="214" xr:uid="{4C1A4DBD-5F76-4DFB-AAC0-38F6D444BF64}"/>
    <cellStyle name="60% - Énfasis6 2 2" xfId="215" xr:uid="{6F8C7798-30C1-4BEA-978D-A405769A74FE}"/>
    <cellStyle name="60% - Énfasis6 2 3" xfId="216" xr:uid="{DBA70793-1ED4-4E47-B044-1BB5D4A9B840}"/>
    <cellStyle name="60% - Énfasis6 2 4" xfId="217" xr:uid="{397EB572-8810-4C3A-802A-497C3327A861}"/>
    <cellStyle name="60% - Énfasis6 2 5" xfId="218" xr:uid="{6D87C870-F984-4FD6-9CCE-FBFDF390E463}"/>
    <cellStyle name="60% - Énfasis6 2 6" xfId="219" xr:uid="{F8AFB988-F043-4DEE-859B-81999D8324CF}"/>
    <cellStyle name="60% - Énfasis6 2 7" xfId="220" xr:uid="{B08AD3D0-A128-4A78-A862-82E20B275CEF}"/>
    <cellStyle name="60% - Énfasis6 2 8" xfId="221" xr:uid="{3748ABFD-B59B-4267-8EB7-4B6BA319343D}"/>
    <cellStyle name="60% - Énfasis6 2 9" xfId="222" xr:uid="{06E27E4F-0F65-4879-9750-75FE2F342482}"/>
    <cellStyle name="Buena 2" xfId="223" xr:uid="{50867636-30AA-4CB5-95B4-F11558AD2780}"/>
    <cellStyle name="Buena 2 10" xfId="224" xr:uid="{FDA0F9E9-2024-4607-A4A8-B9192DCA0B26}"/>
    <cellStyle name="Buena 2 11" xfId="225" xr:uid="{D8738E6A-4BC0-4652-BB0D-21D9CF98EDD0}"/>
    <cellStyle name="Buena 2 12" xfId="226" xr:uid="{57D018BE-B415-46BC-971A-F900FB529C73}"/>
    <cellStyle name="Buena 2 2" xfId="227" xr:uid="{5164336C-10EF-4AD1-A92C-89C8C3EFC0B9}"/>
    <cellStyle name="Buena 2 3" xfId="228" xr:uid="{3F8E949D-4997-4F61-8B87-74FBE4A21890}"/>
    <cellStyle name="Buena 2 4" xfId="229" xr:uid="{BB4FAC79-85D0-4DCB-8AC3-2087F55BD64E}"/>
    <cellStyle name="Buena 2 5" xfId="230" xr:uid="{13761490-0E34-4F91-82D9-E7D4A1623B43}"/>
    <cellStyle name="Buena 2 6" xfId="231" xr:uid="{84F4E045-E7D0-437F-81EB-F4F9529D16EF}"/>
    <cellStyle name="Buena 2 7" xfId="232" xr:uid="{6B916B44-D3FD-41A1-990A-43827DF22D77}"/>
    <cellStyle name="Buena 2 8" xfId="233" xr:uid="{63D85FB9-FB4B-4A6E-A4FD-A6D3A31AFCD3}"/>
    <cellStyle name="Buena 2 9" xfId="234" xr:uid="{279A2CF0-DE9F-4EE3-8094-C0A0A8B8F3A9}"/>
    <cellStyle name="Cálculo 2" xfId="235" xr:uid="{C243CD41-B9AE-4939-8FBF-B6B471AE1D6A}"/>
    <cellStyle name="Cálculo 2 10" xfId="236" xr:uid="{3B1A9C92-190B-4767-A6E1-BA2D22C6BC47}"/>
    <cellStyle name="Cálculo 2 11" xfId="237" xr:uid="{3610E7E3-4E34-48DC-A1FB-51F600B0787E}"/>
    <cellStyle name="Cálculo 2 12" xfId="238" xr:uid="{D043CE18-3ECA-4D29-B301-B28179FB9B79}"/>
    <cellStyle name="Cálculo 2 2" xfId="239" xr:uid="{ECA92831-A93E-4248-90C8-D60D731869AA}"/>
    <cellStyle name="Cálculo 2 3" xfId="240" xr:uid="{019D13AF-A9C3-4B33-98A6-2F899CAB01AB}"/>
    <cellStyle name="Cálculo 2 4" xfId="241" xr:uid="{610F08A8-FA13-4A2C-A205-FA0577AF7183}"/>
    <cellStyle name="Cálculo 2 5" xfId="242" xr:uid="{0A67BF53-41D0-4516-AA23-64C568E29F80}"/>
    <cellStyle name="Cálculo 2 6" xfId="243" xr:uid="{B9FA522F-A41B-4BBC-8988-41265DB87516}"/>
    <cellStyle name="Cálculo 2 7" xfId="244" xr:uid="{60E8B7BB-595B-46DB-9B81-4459CB9D1C88}"/>
    <cellStyle name="Cálculo 2 8" xfId="245" xr:uid="{A0EE7D83-BA08-438B-9D55-274535375860}"/>
    <cellStyle name="Cálculo 2 9" xfId="246" xr:uid="{C2DB5AC9-CE0B-42CF-B0DE-A6EA18DCFB2E}"/>
    <cellStyle name="Celda de comprobación 2" xfId="247" xr:uid="{3A93D707-B5F7-415E-B485-31414DC9D27F}"/>
    <cellStyle name="Celda de comprobación 2 10" xfId="248" xr:uid="{95C769F4-79AF-4523-97BB-62C059697B34}"/>
    <cellStyle name="Celda de comprobación 2 11" xfId="249" xr:uid="{BD2C159B-6577-4707-A4F8-1A9022E983A4}"/>
    <cellStyle name="Celda de comprobación 2 12" xfId="250" xr:uid="{FF15F939-5A56-446F-877E-55D94AF57BD0}"/>
    <cellStyle name="Celda de comprobación 2 2" xfId="251" xr:uid="{09ADD8E0-846B-47D0-A72C-0C218AFF03D5}"/>
    <cellStyle name="Celda de comprobación 2 3" xfId="252" xr:uid="{845EADB7-DB5B-4BF3-91C7-B5DC8A831CEA}"/>
    <cellStyle name="Celda de comprobación 2 4" xfId="253" xr:uid="{D689D811-43BC-4782-99D4-A2C9F81DBFF6}"/>
    <cellStyle name="Celda de comprobación 2 5" xfId="254" xr:uid="{A094116A-41F9-4F22-9436-0AC4D40DA32E}"/>
    <cellStyle name="Celda de comprobación 2 6" xfId="255" xr:uid="{FA3DAB3C-7B04-4077-91C9-A584748030EA}"/>
    <cellStyle name="Celda de comprobación 2 7" xfId="256" xr:uid="{FE4F8ECD-42C6-4D85-8E68-F39DFA4558D1}"/>
    <cellStyle name="Celda de comprobación 2 8" xfId="257" xr:uid="{6EA60890-9B3F-4023-B0C8-90215DF3C736}"/>
    <cellStyle name="Celda de comprobación 2 9" xfId="258" xr:uid="{23ED9C97-8CA6-4C79-BFB8-619A2661206D}"/>
    <cellStyle name="Celda vinculada 2" xfId="259" xr:uid="{D0EEEA83-B471-420F-9F60-FD68B514547A}"/>
    <cellStyle name="Celda vinculada 2 10" xfId="260" xr:uid="{488FFFED-102E-4397-BA64-E5AA8D00903E}"/>
    <cellStyle name="Celda vinculada 2 11" xfId="261" xr:uid="{CF6513B3-BCB1-493D-BE1A-D95FDD201531}"/>
    <cellStyle name="Celda vinculada 2 12" xfId="262" xr:uid="{0A36F2B6-65E4-4D4F-BF88-D03AEF87E9C1}"/>
    <cellStyle name="Celda vinculada 2 2" xfId="263" xr:uid="{44AA51B8-E127-42FA-BFEE-96F1DE4BC4ED}"/>
    <cellStyle name="Celda vinculada 2 3" xfId="264" xr:uid="{408A3FFE-0262-47DC-BED3-DEB854620B1C}"/>
    <cellStyle name="Celda vinculada 2 4" xfId="265" xr:uid="{A87B38F2-EBBF-4A68-9D84-FE43C70C9184}"/>
    <cellStyle name="Celda vinculada 2 5" xfId="266" xr:uid="{7DE4DB15-4A56-4149-9E46-0DBC04C1D132}"/>
    <cellStyle name="Celda vinculada 2 6" xfId="267" xr:uid="{29EB42FF-16BA-40A3-8616-42D25D29A55C}"/>
    <cellStyle name="Celda vinculada 2 7" xfId="268" xr:uid="{6A1551F7-9F9D-49DA-92FD-09837CEEF2CC}"/>
    <cellStyle name="Celda vinculada 2 8" xfId="269" xr:uid="{B182F5E9-957E-4CD3-9CEE-737BE37A8948}"/>
    <cellStyle name="Celda vinculada 2 9" xfId="270" xr:uid="{85A81100-A992-41E1-97B3-EB337885F3D3}"/>
    <cellStyle name="Diseño" xfId="271" xr:uid="{59B931C9-30F9-4C69-A228-D5DB84E56FE9}"/>
    <cellStyle name="Encabezado 4 2" xfId="272" xr:uid="{CC89E362-E9AE-4A67-947A-1E048BC2450D}"/>
    <cellStyle name="Encabezado 4 2 10" xfId="273" xr:uid="{E5AE7342-8FCC-49D8-A4BC-2039BD1C5E14}"/>
    <cellStyle name="Encabezado 4 2 11" xfId="274" xr:uid="{0371DD98-E3A4-405E-861D-C9D845C1F681}"/>
    <cellStyle name="Encabezado 4 2 12" xfId="275" xr:uid="{06ED3295-FD10-46EC-ABE1-5F8F25AFF5C5}"/>
    <cellStyle name="Encabezado 4 2 2" xfId="276" xr:uid="{6BBA6ADB-47B6-42A8-8170-484456CA08B5}"/>
    <cellStyle name="Encabezado 4 2 3" xfId="277" xr:uid="{2019034E-9F5F-49A5-A0E5-C8FAEFB8FDF0}"/>
    <cellStyle name="Encabezado 4 2 4" xfId="278" xr:uid="{35C1A671-4B5D-4E1E-9E9D-D9B05F8AA309}"/>
    <cellStyle name="Encabezado 4 2 5" xfId="279" xr:uid="{627D76A4-5DD5-4ECA-A8E7-17BC87877299}"/>
    <cellStyle name="Encabezado 4 2 6" xfId="280" xr:uid="{6A3AF1A8-D706-4751-B3EF-44A1C9809FED}"/>
    <cellStyle name="Encabezado 4 2 7" xfId="281" xr:uid="{1D4CAB45-6287-4C55-9AC1-980C4619A92C}"/>
    <cellStyle name="Encabezado 4 2 8" xfId="282" xr:uid="{2773C55C-9C13-4442-8873-230767D85D89}"/>
    <cellStyle name="Encabezado 4 2 9" xfId="283" xr:uid="{710C3D31-AE09-45B5-9302-01FA9F49C3D9}"/>
    <cellStyle name="Énfasis1 2" xfId="284" xr:uid="{9E9225A1-B9F0-4F08-831B-893D0BF240CD}"/>
    <cellStyle name="Énfasis1 2 10" xfId="285" xr:uid="{517A1E5F-D0D3-43BF-8CC2-78B36C210269}"/>
    <cellStyle name="Énfasis1 2 11" xfId="286" xr:uid="{4AD5BBAD-EAB9-4003-9F3A-D4BD17649537}"/>
    <cellStyle name="Énfasis1 2 12" xfId="287" xr:uid="{C597E41B-76CC-4F05-8277-6F7B311461C4}"/>
    <cellStyle name="Énfasis1 2 2" xfId="288" xr:uid="{B4BC72CC-BB3D-433C-8964-F3DC5592B3D6}"/>
    <cellStyle name="Énfasis1 2 3" xfId="289" xr:uid="{6F5551EF-18C8-475A-A044-EEC29FF3BDC3}"/>
    <cellStyle name="Énfasis1 2 4" xfId="290" xr:uid="{3A1FAA46-4757-400C-8BF4-5E15F0065BC8}"/>
    <cellStyle name="Énfasis1 2 5" xfId="291" xr:uid="{EE6E5439-FC42-4E71-AC6E-BB8B52F3A659}"/>
    <cellStyle name="Énfasis1 2 6" xfId="292" xr:uid="{F85ABEF5-3CC3-4CD0-8758-DA3C6E3142E5}"/>
    <cellStyle name="Énfasis1 2 7" xfId="293" xr:uid="{78328D62-3A32-400F-AD87-8590805D0208}"/>
    <cellStyle name="Énfasis1 2 8" xfId="294" xr:uid="{2259717D-8B2B-4CBF-9040-C230EA091447}"/>
    <cellStyle name="Énfasis1 2 9" xfId="295" xr:uid="{C31C55F6-88F7-4B03-B1D0-F3C2FAD82354}"/>
    <cellStyle name="Énfasis2 2" xfId="296" xr:uid="{3123D09C-7C22-4D14-ABA5-51B6F9A5E02F}"/>
    <cellStyle name="Énfasis2 2 10" xfId="297" xr:uid="{C78563E5-14CB-4B30-B29A-DA29558BC7D7}"/>
    <cellStyle name="Énfasis2 2 11" xfId="298" xr:uid="{BD60B2A1-1DCC-4AC4-86E8-319F6C5C535D}"/>
    <cellStyle name="Énfasis2 2 12" xfId="299" xr:uid="{769CDD83-29FB-41B0-A569-3425F36BBF84}"/>
    <cellStyle name="Énfasis2 2 2" xfId="300" xr:uid="{598CF1FB-5CA2-4DB6-90F2-BAB2633BD5BA}"/>
    <cellStyle name="Énfasis2 2 3" xfId="301" xr:uid="{57E2CFEB-574B-49D9-8DD1-BD08021D47C1}"/>
    <cellStyle name="Énfasis2 2 4" xfId="302" xr:uid="{8FE3C994-A919-4E0D-A1C6-9FCBDAB6EB76}"/>
    <cellStyle name="Énfasis2 2 5" xfId="303" xr:uid="{93AF3CCC-7865-49F9-AD61-660307776D64}"/>
    <cellStyle name="Énfasis2 2 6" xfId="304" xr:uid="{67E8BE6D-89D1-4E41-86F7-6BAA60177CC2}"/>
    <cellStyle name="Énfasis2 2 7" xfId="305" xr:uid="{E39073EA-1FC5-4BA4-98D0-8739214A877F}"/>
    <cellStyle name="Énfasis2 2 8" xfId="306" xr:uid="{C9825A6E-002B-46F7-BABA-16CE721A6CC5}"/>
    <cellStyle name="Énfasis2 2 9" xfId="307" xr:uid="{4997E907-6CA0-447A-9DBF-6DB85CA0A2C6}"/>
    <cellStyle name="Énfasis3 2" xfId="308" xr:uid="{33BAA972-023B-447E-98FB-AE4B8D3CCC2C}"/>
    <cellStyle name="Énfasis3 2 10" xfId="309" xr:uid="{480B4B26-FF73-4F70-8A28-BCCC234A3A52}"/>
    <cellStyle name="Énfasis3 2 11" xfId="310" xr:uid="{266DC2F4-BF65-4688-BCE8-A1D1E5412637}"/>
    <cellStyle name="Énfasis3 2 12" xfId="311" xr:uid="{2CFEDF53-4399-4EDA-A1DA-AFCBA56984BF}"/>
    <cellStyle name="Énfasis3 2 2" xfId="312" xr:uid="{9E5CAC2A-DA28-4AD4-B97D-5876A8234F6B}"/>
    <cellStyle name="Énfasis3 2 3" xfId="313" xr:uid="{079B799F-B2B7-467E-B9C6-FE0F3FC3A784}"/>
    <cellStyle name="Énfasis3 2 4" xfId="314" xr:uid="{095AA9CC-2541-42FC-BA90-C97CD75525C2}"/>
    <cellStyle name="Énfasis3 2 5" xfId="315" xr:uid="{D5800119-C874-482F-8C26-BDA09FFCDD02}"/>
    <cellStyle name="Énfasis3 2 6" xfId="316" xr:uid="{9780D461-6B27-4F0E-8164-263AD2229677}"/>
    <cellStyle name="Énfasis3 2 7" xfId="317" xr:uid="{F7B1B6BF-42EA-4328-A7FF-FF81F26845BB}"/>
    <cellStyle name="Énfasis3 2 8" xfId="318" xr:uid="{567E9275-45D2-47ED-AC91-D4C9F854F041}"/>
    <cellStyle name="Énfasis3 2 9" xfId="319" xr:uid="{A36A8F4F-9208-4120-B3C3-1529EB3E7C7F}"/>
    <cellStyle name="Énfasis4 2" xfId="320" xr:uid="{6512B5E3-7E17-4B4E-B418-C65D716D937F}"/>
    <cellStyle name="Énfasis4 2 10" xfId="321" xr:uid="{6C10AD1C-F7A2-463F-B468-BDC48C239415}"/>
    <cellStyle name="Énfasis4 2 11" xfId="322" xr:uid="{A3BB8D11-6A96-466C-AC50-12DFD7BA310E}"/>
    <cellStyle name="Énfasis4 2 12" xfId="323" xr:uid="{1D24B458-02AF-4E75-BD5A-E19B2BFD2977}"/>
    <cellStyle name="Énfasis4 2 2" xfId="324" xr:uid="{1CAF3DB7-8042-4BF9-A3E2-F0E6AC6411A6}"/>
    <cellStyle name="Énfasis4 2 3" xfId="325" xr:uid="{D9EC7AD3-D9B4-44A1-BA5F-90CBEFCFBCF2}"/>
    <cellStyle name="Énfasis4 2 4" xfId="326" xr:uid="{E6798A17-6088-4774-8F78-262EC3EF023F}"/>
    <cellStyle name="Énfasis4 2 5" xfId="327" xr:uid="{D5CE5B24-08AD-4BD9-8D3E-E053D8C8D54C}"/>
    <cellStyle name="Énfasis4 2 6" xfId="328" xr:uid="{60679AA5-9328-4F44-822E-0F26C986F575}"/>
    <cellStyle name="Énfasis4 2 7" xfId="329" xr:uid="{6FE34216-EEFC-4E44-8B28-902763270411}"/>
    <cellStyle name="Énfasis4 2 8" xfId="330" xr:uid="{2FE8DEA8-ADBF-442B-982F-3E05EC963038}"/>
    <cellStyle name="Énfasis4 2 9" xfId="331" xr:uid="{E97B36E5-F473-49D5-8A18-966A0E6E4334}"/>
    <cellStyle name="Énfasis5 2" xfId="332" xr:uid="{AFEDC524-4EDE-4EB8-B38A-839761526345}"/>
    <cellStyle name="Énfasis5 2 10" xfId="333" xr:uid="{00416A07-7B73-4F1F-AD94-A8BD75CF4A93}"/>
    <cellStyle name="Énfasis5 2 11" xfId="334" xr:uid="{BC1EAC5C-798B-4542-922E-CFC7CADBA7AD}"/>
    <cellStyle name="Énfasis5 2 12" xfId="335" xr:uid="{59CED61F-9348-4166-A9B0-7EBAE92F2F84}"/>
    <cellStyle name="Énfasis5 2 2" xfId="336" xr:uid="{C2B42A6D-5E42-47A4-BB14-E9A5421F4DFB}"/>
    <cellStyle name="Énfasis5 2 3" xfId="337" xr:uid="{A09771E5-78F3-4F9F-98D9-50BC078073F6}"/>
    <cellStyle name="Énfasis5 2 4" xfId="338" xr:uid="{C2D4B3E5-1FE7-486A-82CC-ABD21C5643DA}"/>
    <cellStyle name="Énfasis5 2 5" xfId="339" xr:uid="{0DA2CFDB-B710-4241-B336-3A469A1B40BB}"/>
    <cellStyle name="Énfasis5 2 6" xfId="340" xr:uid="{60CF2F72-3139-4478-A17F-781438D9A7F2}"/>
    <cellStyle name="Énfasis5 2 7" xfId="341" xr:uid="{7D44CE0A-CE40-4F12-932C-9DFFC5C354B4}"/>
    <cellStyle name="Énfasis5 2 8" xfId="342" xr:uid="{65980EB3-B391-4EAF-B967-9106D9B80576}"/>
    <cellStyle name="Énfasis5 2 9" xfId="343" xr:uid="{7A7730CB-9B79-43F1-88C2-DFA9E2BF5EB5}"/>
    <cellStyle name="Énfasis6 2" xfId="344" xr:uid="{16FFA281-B788-4020-806F-FD261272513D}"/>
    <cellStyle name="Énfasis6 2 10" xfId="345" xr:uid="{3B9178C7-B304-4335-93AA-F7D525321B6E}"/>
    <cellStyle name="Énfasis6 2 11" xfId="346" xr:uid="{09DE91FF-F20F-454D-A0B7-C86B021472BE}"/>
    <cellStyle name="Énfasis6 2 12" xfId="347" xr:uid="{C882511D-2E94-4A3F-A225-8A75C9798334}"/>
    <cellStyle name="Énfasis6 2 2" xfId="348" xr:uid="{23391BE9-AE35-4E52-B936-5CF9D655DC82}"/>
    <cellStyle name="Énfasis6 2 3" xfId="349" xr:uid="{F3851DBA-D502-46DF-BC98-DE5515442049}"/>
    <cellStyle name="Énfasis6 2 4" xfId="350" xr:uid="{518F7E89-2488-4179-8ECA-893530EE6536}"/>
    <cellStyle name="Énfasis6 2 5" xfId="351" xr:uid="{3E3D9D6B-8F00-4CE6-9662-2113888596E1}"/>
    <cellStyle name="Énfasis6 2 6" xfId="352" xr:uid="{A5B8456B-8ED4-4952-AF9C-8D8F635886A2}"/>
    <cellStyle name="Énfasis6 2 7" xfId="353" xr:uid="{91FBF30D-6DAB-43E9-A5B2-A5C3D3533F19}"/>
    <cellStyle name="Énfasis6 2 8" xfId="354" xr:uid="{CA193F66-4B49-4459-92C5-EF87F9AE5CD9}"/>
    <cellStyle name="Énfasis6 2 9" xfId="355" xr:uid="{8D3BF441-E31F-4B89-96DD-450DBFB1BE39}"/>
    <cellStyle name="Entrada 2" xfId="356" xr:uid="{355723CA-75A0-4858-9345-6058F586ADFD}"/>
    <cellStyle name="Entrada 2 10" xfId="357" xr:uid="{568145DE-07A8-472F-9870-C36FF334D6F3}"/>
    <cellStyle name="Entrada 2 11" xfId="358" xr:uid="{1AEB84EB-5EB5-468F-8D4E-9072B7C07DD2}"/>
    <cellStyle name="Entrada 2 12" xfId="359" xr:uid="{C9FBE7F1-0331-44A0-82E3-139B2B6290BB}"/>
    <cellStyle name="Entrada 2 2" xfId="360" xr:uid="{734B81D9-1B6D-42E0-94EA-57E5018C8E6F}"/>
    <cellStyle name="Entrada 2 3" xfId="361" xr:uid="{90FFC1A2-84C5-4A06-AEA6-875DF03BCD50}"/>
    <cellStyle name="Entrada 2 4" xfId="362" xr:uid="{F1A404E0-7012-4D65-A915-20CDE5B5ACC5}"/>
    <cellStyle name="Entrada 2 5" xfId="363" xr:uid="{614FE409-726D-4ECF-997D-DA7778BDA2D1}"/>
    <cellStyle name="Entrada 2 6" xfId="364" xr:uid="{D693DE46-A63D-42F5-8B86-250D2ECC767E}"/>
    <cellStyle name="Entrada 2 7" xfId="365" xr:uid="{FB0FD912-7D76-450E-B45C-16688CF33D86}"/>
    <cellStyle name="Entrada 2 8" xfId="366" xr:uid="{C307BCC8-1876-4248-8B66-D41201703046}"/>
    <cellStyle name="Entrada 2 9" xfId="367" xr:uid="{BCB9D6DA-5757-441A-90D4-822DDF4A0482}"/>
    <cellStyle name="Euro" xfId="368" xr:uid="{0DD5591A-D93D-4574-8048-61BB28EEF6B5}"/>
    <cellStyle name="Hipervínculo 2" xfId="369" xr:uid="{45DB098D-055E-4905-938F-67DC9AE8432B}"/>
    <cellStyle name="Hipervínculo 3" xfId="370" xr:uid="{B3585F93-4BD6-413B-8DE5-9F3234FE6019}"/>
    <cellStyle name="Incorrecto 2" xfId="371" xr:uid="{731ACB75-2544-4038-9F5A-77B2192377EF}"/>
    <cellStyle name="Incorrecto 2 10" xfId="372" xr:uid="{CBEE1D01-1D51-41F1-A866-932C7E1987EC}"/>
    <cellStyle name="Incorrecto 2 11" xfId="373" xr:uid="{273233A6-E12D-4493-82E5-22A23CCAE425}"/>
    <cellStyle name="Incorrecto 2 12" xfId="374" xr:uid="{E97AFD83-98FC-46B3-938A-1E6C331A9A86}"/>
    <cellStyle name="Incorrecto 2 2" xfId="375" xr:uid="{5A08C54D-D126-4DF7-93D4-17C9A2809700}"/>
    <cellStyle name="Incorrecto 2 3" xfId="376" xr:uid="{7AB2AA9A-641B-4187-9749-A4C2B8BC7B7B}"/>
    <cellStyle name="Incorrecto 2 4" xfId="377" xr:uid="{4EB43DEB-A7A2-48A9-B626-933441297C33}"/>
    <cellStyle name="Incorrecto 2 5" xfId="378" xr:uid="{A3DB6513-84C7-494E-8889-C569AF06D34C}"/>
    <cellStyle name="Incorrecto 2 6" xfId="379" xr:uid="{9CD663E0-C2F5-458D-9CF2-E0A9846F0A84}"/>
    <cellStyle name="Incorrecto 2 7" xfId="380" xr:uid="{D83F93B6-692E-498E-956F-89974E017B7E}"/>
    <cellStyle name="Incorrecto 2 8" xfId="381" xr:uid="{8C769F33-DD63-40D8-90E7-8EFA0B97D05E}"/>
    <cellStyle name="Incorrecto 2 9" xfId="382" xr:uid="{6B9879B4-6C94-49C8-9142-6C72D8BBFB26}"/>
    <cellStyle name="Millares" xfId="1" builtinId="3"/>
    <cellStyle name="Millares 10" xfId="580" xr:uid="{A7FE66CD-A18E-4A4B-B6F9-C4520FCBF599}"/>
    <cellStyle name="Millares 2" xfId="383" xr:uid="{E16FEC88-EA92-42FB-B92E-A3C3A7D12F17}"/>
    <cellStyle name="Millares 2 10 2" xfId="581" xr:uid="{8F9BDC85-6D93-4BBF-9DE7-2B493E443819}"/>
    <cellStyle name="Millares 2 2" xfId="384" xr:uid="{9BC5BC19-398D-4F64-89E4-E5C16013B490}"/>
    <cellStyle name="Millares 2 2 2" xfId="555" xr:uid="{C3351F3A-5B97-4B73-A875-8FBBD1A4F92A}"/>
    <cellStyle name="Millares 2 2 2 2" xfId="570" xr:uid="{5A1374B3-AC66-42B1-9C61-E2BBF01D81CA}"/>
    <cellStyle name="Millares 2 2 3" xfId="563" xr:uid="{AC555F4B-2F02-47E6-AD5E-BE87501F7F73}"/>
    <cellStyle name="Millares 2 3" xfId="385" xr:uid="{3BC06F85-EBCB-438E-B02F-1F8EE45C68E0}"/>
    <cellStyle name="Millares 2 3 2" xfId="386" xr:uid="{B4024A93-0F66-46F3-B83B-5C9DA2FB3B0F}"/>
    <cellStyle name="Millares 2 4" xfId="387" xr:uid="{22C0A7CD-6620-4DE2-9175-BB0AEE653E39}"/>
    <cellStyle name="Millares 2 4 2" xfId="388" xr:uid="{BFC69FA7-32A0-4E1E-B9CF-0CC7AF765860}"/>
    <cellStyle name="Millares 2 5" xfId="554" xr:uid="{F0002E4A-E1E5-4F1F-AFCB-54CD67AB8237}"/>
    <cellStyle name="Millares 2 5 2" xfId="569" xr:uid="{DD34379C-1BFF-4CB0-B841-B34D61E2C8FF}"/>
    <cellStyle name="Millares 2 6" xfId="576" xr:uid="{38BDB178-DB94-4B4E-9D35-10DC703F19EC}"/>
    <cellStyle name="Millares 2 7" xfId="577" xr:uid="{F1F5DA30-0581-46B6-8683-820C8B1DEB23}"/>
    <cellStyle name="Millares 2 8" xfId="562" xr:uid="{898AF52A-B4AE-44F0-BE60-5E69445E712F}"/>
    <cellStyle name="Millares 3" xfId="389" xr:uid="{1F57C490-5741-4655-9073-8E5F41162350}"/>
    <cellStyle name="Millares 3 2" xfId="390" xr:uid="{FE0F5252-E911-4301-B5A8-F21BDFABD385}"/>
    <cellStyle name="Millares 3 2 2" xfId="391" xr:uid="{621F5676-AE66-49AC-A4D5-9F04A3FE3783}"/>
    <cellStyle name="Millares 3 3" xfId="392" xr:uid="{A1069402-FEE2-475F-B133-01E55AD59817}"/>
    <cellStyle name="Millares 4" xfId="393" xr:uid="{AA26FB2F-9D5A-4073-9B4D-8AEB1DBC72F1}"/>
    <cellStyle name="Millares 4 2" xfId="394" xr:uid="{2FC7D786-DEB6-43C9-B530-1220A27293FA}"/>
    <cellStyle name="Millares 4 2 2" xfId="557" xr:uid="{1850F182-4842-4969-ABCE-2493D6B663B1}"/>
    <cellStyle name="Millares 4 2 2 2" xfId="572" xr:uid="{4C5BA176-7244-4869-A6F6-33FE5BE33C37}"/>
    <cellStyle name="Millares 4 2 3" xfId="565" xr:uid="{9CC9B726-7F07-4667-84B8-99C98D7A8783}"/>
    <cellStyle name="Millares 4 3" xfId="556" xr:uid="{750BA4C6-9E90-4527-9F35-B4A8F389EE83}"/>
    <cellStyle name="Millares 4 3 2" xfId="571" xr:uid="{919809FD-ED43-4F8E-B7C6-B5D5E01429A9}"/>
    <cellStyle name="Millares 4 4" xfId="564" xr:uid="{377C5ABB-91F8-4AA0-88E5-4A0CE582C352}"/>
    <cellStyle name="Millares 5" xfId="395" xr:uid="{126A28B2-C7B3-449A-A5ED-DC321B121971}"/>
    <cellStyle name="Millares 5 2" xfId="396" xr:uid="{B75BB2EB-8E95-4A89-8F99-23CDB60CD385}"/>
    <cellStyle name="Millares 5 2 2" xfId="559" xr:uid="{21F93A43-63CA-4B4C-B390-673FAB38A595}"/>
    <cellStyle name="Millares 5 2 2 2" xfId="574" xr:uid="{08D703CF-3C30-4BF7-9E51-B5478B4E3AFD}"/>
    <cellStyle name="Millares 5 2 3" xfId="567" xr:uid="{EE1E2564-0EA0-4302-BB75-EA06494C2986}"/>
    <cellStyle name="Millares 5 3" xfId="558" xr:uid="{B4AD507E-625A-4E97-982B-7C29A8BC33D2}"/>
    <cellStyle name="Millares 5 3 2" xfId="573" xr:uid="{095AB09B-710F-4C33-8000-807CC492621C}"/>
    <cellStyle name="Millares 5 4" xfId="566" xr:uid="{2E399D5C-FD0C-40D9-BAEB-EC3D178FE0DD}"/>
    <cellStyle name="Millares 6" xfId="6" xr:uid="{2F0A7280-6977-463E-BB14-D1B8057ED0D5}"/>
    <cellStyle name="Millares 6 2" xfId="561" xr:uid="{97BC29D7-C66F-4DDB-A1B6-1DFE529CC205}"/>
    <cellStyle name="Millares 7" xfId="553" xr:uid="{37694094-DC4C-499D-8DE0-7B0C9BCA39F5}"/>
    <cellStyle name="Millares 7 2" xfId="568" xr:uid="{039BA7DE-C559-4D84-8BDE-275A961FE554}"/>
    <cellStyle name="Millares 8" xfId="560" xr:uid="{A45C7D7B-B7E0-4D5E-8D32-B8270B1328AB}"/>
    <cellStyle name="Millares 9" xfId="5" xr:uid="{2421359F-85B3-4879-8225-567F59D82AF6}"/>
    <cellStyle name="Moneda 2" xfId="397" xr:uid="{6FDCC2F0-2CF2-4628-9261-F768CAB48889}"/>
    <cellStyle name="Moneda 2 2" xfId="398" xr:uid="{473E17D5-54F8-4C10-B2DB-5508F9739698}"/>
    <cellStyle name="Neutral 2" xfId="399" xr:uid="{B5B72CAE-9D19-4CB0-8F51-603E5E7B4110}"/>
    <cellStyle name="Neutral 2 10" xfId="400" xr:uid="{DF721AC3-394B-43E9-A38C-CC62B4D878EF}"/>
    <cellStyle name="Neutral 2 11" xfId="401" xr:uid="{671A862C-2A60-4853-BB7A-50A81EACD57E}"/>
    <cellStyle name="Neutral 2 12" xfId="402" xr:uid="{9C697CD0-80E8-4B8C-BB18-B0ADFBC501E3}"/>
    <cellStyle name="Neutral 2 2" xfId="403" xr:uid="{C752C621-7AC5-4B2F-9F74-1396FFC47DE5}"/>
    <cellStyle name="Neutral 2 3" xfId="404" xr:uid="{94D66BD4-184A-433A-8E0D-B99BF93A3870}"/>
    <cellStyle name="Neutral 2 4" xfId="405" xr:uid="{60F14F56-7E09-4D3D-95C1-4BC161CEEE8C}"/>
    <cellStyle name="Neutral 2 5" xfId="406" xr:uid="{2AE27521-EB2B-47FC-A86B-35A20ADB1D1A}"/>
    <cellStyle name="Neutral 2 6" xfId="407" xr:uid="{615E1138-E0A2-47FF-851F-53A84A40C4A9}"/>
    <cellStyle name="Neutral 2 7" xfId="408" xr:uid="{0EDC166C-80DD-4A65-9CC8-548CE4D69944}"/>
    <cellStyle name="Neutral 2 8" xfId="409" xr:uid="{7D19F4A7-693F-403D-A483-03F8A78D1060}"/>
    <cellStyle name="Neutral 2 9" xfId="410" xr:uid="{3FE2A5A4-D12E-42EA-AA43-5DD23B8F1201}"/>
    <cellStyle name="Normal" xfId="0" builtinId="0"/>
    <cellStyle name="Normal 10" xfId="411" xr:uid="{EAC74E60-A7CE-4615-871A-D2A5D35588F9}"/>
    <cellStyle name="Normal 11" xfId="412" xr:uid="{E3D256C8-0B8B-4807-892F-CE6AAEB95200}"/>
    <cellStyle name="Normal 12" xfId="413" xr:uid="{C3B2B397-9728-4EE7-BB8D-D1B8C3214D25}"/>
    <cellStyle name="Normal 13" xfId="414" xr:uid="{25AA5AB2-ABFA-4FB5-92C8-67816BC77584}"/>
    <cellStyle name="Normal 14" xfId="415" xr:uid="{08427358-3E55-4F34-B000-4E4AFAC79AB0}"/>
    <cellStyle name="Normal 15" xfId="416" xr:uid="{FF3D14A1-414C-4AC7-B49C-D4D8EBFCD3D9}"/>
    <cellStyle name="Normal 16" xfId="417" xr:uid="{37C7DAE6-7C73-4F37-AAD9-9E59F5D114E5}"/>
    <cellStyle name="Normal 2" xfId="2" xr:uid="{00000000-0005-0000-0000-000002000000}"/>
    <cellStyle name="Normal 2 10" xfId="3" xr:uid="{00000000-0005-0000-0000-000003000000}"/>
    <cellStyle name="Normal 2 11" xfId="419" xr:uid="{AB749F49-A0FA-40FB-A390-6FCB5FED4B02}"/>
    <cellStyle name="Normal 2 12" xfId="420" xr:uid="{8B914941-767C-47E6-B80D-D65C6F0C8C49}"/>
    <cellStyle name="Normal 2 13" xfId="421" xr:uid="{72A30094-5FBB-4372-8F5D-6DAF4C9C9585}"/>
    <cellStyle name="Normal 2 14" xfId="422" xr:uid="{1DB181CB-C952-495A-9E79-21C4FC853214}"/>
    <cellStyle name="Normal 2 15" xfId="418" xr:uid="{DA14228D-325D-4F9E-A9CB-AAF197BFE984}"/>
    <cellStyle name="Normal 2 2" xfId="423" xr:uid="{C61A0AAD-99AC-4BF3-867D-B3B37ED3844A}"/>
    <cellStyle name="Normal 2 2 2" xfId="424" xr:uid="{23DDB1C1-1C56-4FC7-862C-1D2C3FF5868E}"/>
    <cellStyle name="Normal 2 2 3" xfId="425" xr:uid="{8E70B60A-D07A-4027-9601-AED5D7C611C0}"/>
    <cellStyle name="Normal 2 2 4" xfId="578" xr:uid="{941271A4-8DF8-413B-A8AB-3FD8B3B3BE13}"/>
    <cellStyle name="Normal 2 3" xfId="426" xr:uid="{6D6A3C6A-B71C-45AE-B818-0D90ED9D00AC}"/>
    <cellStyle name="Normal 2 3 2" xfId="427" xr:uid="{323D5E61-82E2-49D7-99B2-6DED8AE00545}"/>
    <cellStyle name="Normal 2 3 3" xfId="428" xr:uid="{04856D79-8380-469F-8CFD-3E66A466AFC6}"/>
    <cellStyle name="Normal 2 4" xfId="429" xr:uid="{41926A1C-B8F8-49F9-972A-D0196F1650D7}"/>
    <cellStyle name="Normal 2 5" xfId="430" xr:uid="{3FF9D028-E9A9-415E-B0B2-954AB6F7093A}"/>
    <cellStyle name="Normal 2 6" xfId="431" xr:uid="{3B3DB8B8-547C-44F8-9DB3-D2EAF01D59AC}"/>
    <cellStyle name="Normal 2 7" xfId="432" xr:uid="{5438C2D7-DF09-4D21-BFA5-3BC8BE9EC0EF}"/>
    <cellStyle name="Normal 2 8" xfId="433" xr:uid="{602A700C-72A7-4EA9-BA71-6DEB930DF42A}"/>
    <cellStyle name="Normal 2 9" xfId="434" xr:uid="{3F27E0F4-8979-4248-B3CD-E3B22B99D725}"/>
    <cellStyle name="Normal 3" xfId="4" xr:uid="{9FE04EE6-0078-4C80-818C-9F9071840428}"/>
    <cellStyle name="Normal 3 2" xfId="436" xr:uid="{849A560D-B5CA-4DF4-95CD-117B9E280F18}"/>
    <cellStyle name="Normal 3 2 2" xfId="579" xr:uid="{FB2130DD-04A8-4040-8C7B-679858C539E5}"/>
    <cellStyle name="Normal 3 3" xfId="437" xr:uid="{61E50344-BE1B-4869-9B5F-47367404536E}"/>
    <cellStyle name="Normal 3 4" xfId="575" xr:uid="{AEA87F63-E5B7-4B4A-AA47-466278EB52CC}"/>
    <cellStyle name="Normal 3 5" xfId="435" xr:uid="{D91ED281-BC42-4E8D-A97E-BB56E8E91C76}"/>
    <cellStyle name="Normal 4" xfId="438" xr:uid="{2E32B29B-366E-4987-8AE6-D2F70A667476}"/>
    <cellStyle name="Normal 5" xfId="439" xr:uid="{F536B933-EE5B-4D6A-8839-938E4E4DC711}"/>
    <cellStyle name="Normal 5 2" xfId="440" xr:uid="{07E0C0CC-BAC0-4557-9863-A0A4044FF87C}"/>
    <cellStyle name="Normal 6" xfId="441" xr:uid="{53361F7C-5F09-4B8A-B7E4-2BDFD2384469}"/>
    <cellStyle name="Normal 7" xfId="442" xr:uid="{6A6D9925-3CB7-4716-9D05-185CA1CC55CB}"/>
    <cellStyle name="Normal 8" xfId="443" xr:uid="{BE2ABF2B-77DF-443D-8CFB-2905290A4B51}"/>
    <cellStyle name="Normal 9" xfId="444" xr:uid="{03ECC94B-DFF1-4831-AAE9-CC060873A17F}"/>
    <cellStyle name="Notas 2" xfId="445" xr:uid="{98013E75-949F-4FF6-BE8C-D3D818290CC8}"/>
    <cellStyle name="Notas 2 10" xfId="446" xr:uid="{02A70D16-DA7A-444D-9146-15BFBC97AC4D}"/>
    <cellStyle name="Notas 2 11" xfId="447" xr:uid="{9F199C1E-A44A-47C8-B292-204A1995C93B}"/>
    <cellStyle name="Notas 2 12" xfId="448" xr:uid="{F41F0C02-4239-44A0-96DB-8E144F54AB86}"/>
    <cellStyle name="Notas 2 2" xfId="449" xr:uid="{AF06C964-306C-4487-B34F-53B2C98A9F5D}"/>
    <cellStyle name="Notas 2 3" xfId="450" xr:uid="{0921FA81-CF33-48E8-AF12-EEAE8E6767B1}"/>
    <cellStyle name="Notas 2 4" xfId="451" xr:uid="{3355B688-C5D7-47C7-A5B9-1F118DCAE851}"/>
    <cellStyle name="Notas 2 5" xfId="452" xr:uid="{FA98E672-54BD-4DA7-86D6-A7F7C30D1551}"/>
    <cellStyle name="Notas 2 6" xfId="453" xr:uid="{CAF23F34-5761-4E46-8F8E-CDC149E4DF65}"/>
    <cellStyle name="Notas 2 7" xfId="454" xr:uid="{AD523ADE-1610-4A9C-8FB5-1FC75645ADB4}"/>
    <cellStyle name="Notas 2 8" xfId="455" xr:uid="{22231539-0EA1-4054-AA4E-90E0F290B769}"/>
    <cellStyle name="Notas 2 9" xfId="456" xr:uid="{90D0D703-D2B5-42B2-8F54-F2BEDDEA3107}"/>
    <cellStyle name="Salida 2" xfId="457" xr:uid="{7A524FE6-4D3F-4E74-BE60-70FEE91156E4}"/>
    <cellStyle name="Salida 2 10" xfId="458" xr:uid="{20612B6B-1352-4AB4-8AB9-62C0BAF4E551}"/>
    <cellStyle name="Salida 2 11" xfId="459" xr:uid="{F55F676B-828F-46F5-B6ED-19F906D7DE48}"/>
    <cellStyle name="Salida 2 12" xfId="460" xr:uid="{C0EA4665-6D19-4217-94F4-1DB04F500B38}"/>
    <cellStyle name="Salida 2 2" xfId="461" xr:uid="{EE7C2918-6448-4A40-9BDD-95F8D1AEC576}"/>
    <cellStyle name="Salida 2 3" xfId="462" xr:uid="{3BB7B60E-7FA2-4EEA-8809-24EA14ED326F}"/>
    <cellStyle name="Salida 2 4" xfId="463" xr:uid="{D9944EA4-C83E-4FE6-B0DA-6E613229CFD7}"/>
    <cellStyle name="Salida 2 5" xfId="464" xr:uid="{567B7775-57B0-4704-BC49-A5B6FCE06071}"/>
    <cellStyle name="Salida 2 6" xfId="465" xr:uid="{D4A8BB18-4EE7-480B-AA1D-65EBF9885BC8}"/>
    <cellStyle name="Salida 2 7" xfId="466" xr:uid="{1A581854-6661-4F34-8670-F483AA67CCD1}"/>
    <cellStyle name="Salida 2 8" xfId="467" xr:uid="{8D7A9865-AC9A-407F-98F6-BDF2E0B0D217}"/>
    <cellStyle name="Salida 2 9" xfId="468" xr:uid="{70E18920-A2CD-4D6D-ACCA-AEA76280D698}"/>
    <cellStyle name="Texto de advertencia 2" xfId="469" xr:uid="{23CD8C9A-3AE2-48D6-8FCF-5659F5832018}"/>
    <cellStyle name="Texto de advertencia 2 10" xfId="470" xr:uid="{DC014EA6-A9C9-49F2-A284-58B9BBC3B275}"/>
    <cellStyle name="Texto de advertencia 2 11" xfId="471" xr:uid="{555CF16A-0768-42E9-92B1-D66399CF69D1}"/>
    <cellStyle name="Texto de advertencia 2 12" xfId="472" xr:uid="{13750434-EBFD-4FE3-A10B-31D3F5C7DEB8}"/>
    <cellStyle name="Texto de advertencia 2 2" xfId="473" xr:uid="{E740F2E8-4CAC-48A4-987B-B8CA0239D6F2}"/>
    <cellStyle name="Texto de advertencia 2 3" xfId="474" xr:uid="{0F14FD0E-9373-4014-B7E9-64B62149CEA1}"/>
    <cellStyle name="Texto de advertencia 2 4" xfId="475" xr:uid="{D7A292B8-3A44-4763-8B47-110DD52AD818}"/>
    <cellStyle name="Texto de advertencia 2 5" xfId="476" xr:uid="{D3DF70D3-357A-4FC0-A402-808C9E17F96C}"/>
    <cellStyle name="Texto de advertencia 2 6" xfId="477" xr:uid="{E7D3BA25-37F6-4277-8921-12A66D9A1129}"/>
    <cellStyle name="Texto de advertencia 2 7" xfId="478" xr:uid="{01AF5BD7-675E-43E5-B3D3-C92B39CC704F}"/>
    <cellStyle name="Texto de advertencia 2 8" xfId="479" xr:uid="{868E4323-5F88-4513-B953-E56022A67AD7}"/>
    <cellStyle name="Texto de advertencia 2 9" xfId="480" xr:uid="{FC0D076F-628B-4EAD-980B-48AF949314E2}"/>
    <cellStyle name="Texto explicativo 2" xfId="481" xr:uid="{1BD9A761-0ECB-4E19-8FFE-733C3F8D506B}"/>
    <cellStyle name="Texto explicativo 2 10" xfId="482" xr:uid="{F01A30B0-6516-4B69-A211-35CCF4C7BB22}"/>
    <cellStyle name="Texto explicativo 2 11" xfId="483" xr:uid="{BBB5C607-736C-4838-B2EC-D813ADB8E7E1}"/>
    <cellStyle name="Texto explicativo 2 12" xfId="484" xr:uid="{8E937DFD-47B6-4EAA-8F1C-FAAF90892271}"/>
    <cellStyle name="Texto explicativo 2 2" xfId="485" xr:uid="{0D9E1FF2-E16A-495B-9270-9F977F5559C8}"/>
    <cellStyle name="Texto explicativo 2 3" xfId="486" xr:uid="{7FFA8101-984F-4EDE-AF21-D8ADC83ADD38}"/>
    <cellStyle name="Texto explicativo 2 4" xfId="487" xr:uid="{98EF4D4E-449A-4C71-9C20-508659A9E982}"/>
    <cellStyle name="Texto explicativo 2 5" xfId="488" xr:uid="{0DD31422-F097-4D0B-A9EA-1935D1B913FD}"/>
    <cellStyle name="Texto explicativo 2 6" xfId="489" xr:uid="{7E96556B-0CE9-4CF1-9076-381948E29749}"/>
    <cellStyle name="Texto explicativo 2 7" xfId="490" xr:uid="{BAA689F4-BD06-42B4-B3FB-82C05378A69E}"/>
    <cellStyle name="Texto explicativo 2 8" xfId="491" xr:uid="{DABED9FF-306C-4DB0-B6A4-CAB97BCDD8F5}"/>
    <cellStyle name="Texto explicativo 2 9" xfId="492" xr:uid="{D204C142-7FE1-4EBD-83E3-397AF570EDB7}"/>
    <cellStyle name="Título 1 2" xfId="493" xr:uid="{62DABC02-5A42-41E8-AD30-E465F5EE339F}"/>
    <cellStyle name="Título 1 2 10" xfId="494" xr:uid="{187A7756-22E4-48D8-8C55-4A2CE444714F}"/>
    <cellStyle name="Título 1 2 11" xfId="495" xr:uid="{B81E808D-392B-44F5-B321-7A553351008C}"/>
    <cellStyle name="Título 1 2 12" xfId="496" xr:uid="{BD546548-6F46-4ECD-BCAE-52D7F08EB790}"/>
    <cellStyle name="Título 1 2 2" xfId="497" xr:uid="{29FAD01A-A606-417C-9013-135A9DD3DB6A}"/>
    <cellStyle name="Título 1 2 3" xfId="498" xr:uid="{62914466-3330-4FF1-ACDF-F9BD8109F2CD}"/>
    <cellStyle name="Título 1 2 4" xfId="499" xr:uid="{AE127D14-0E36-4B6D-B9DA-C2725D365FCB}"/>
    <cellStyle name="Título 1 2 5" xfId="500" xr:uid="{8F8A0E32-51CD-4FF0-B10E-B34175A660C3}"/>
    <cellStyle name="Título 1 2 6" xfId="501" xr:uid="{8E45FFCE-6C09-44C6-B88E-46CE165A2172}"/>
    <cellStyle name="Título 1 2 7" xfId="502" xr:uid="{4857B2BF-1336-4C5C-950C-959A347E3AB7}"/>
    <cellStyle name="Título 1 2 8" xfId="503" xr:uid="{A9E4EDEB-656B-47A1-98BB-AA7AE1D79899}"/>
    <cellStyle name="Título 1 2 9" xfId="504" xr:uid="{591F34D9-4A47-4410-B044-3106FD7CC74F}"/>
    <cellStyle name="Título 2 2" xfId="505" xr:uid="{C0BED236-F569-4EB7-A14C-1230E2B3A637}"/>
    <cellStyle name="Título 2 2 10" xfId="506" xr:uid="{6286A9F1-653C-4EF1-999C-BEE45DF301D4}"/>
    <cellStyle name="Título 2 2 11" xfId="507" xr:uid="{228D881F-C48A-40FD-871E-29DA98C3FE40}"/>
    <cellStyle name="Título 2 2 12" xfId="508" xr:uid="{A4E1D538-1215-44A8-B24D-96AA69B9CC35}"/>
    <cellStyle name="Título 2 2 2" xfId="509" xr:uid="{EC44FF59-3D5C-499E-AE0E-E1864727B0A2}"/>
    <cellStyle name="Título 2 2 3" xfId="510" xr:uid="{EF526617-88F9-4775-AE44-0ABC8D1C2E9A}"/>
    <cellStyle name="Título 2 2 4" xfId="511" xr:uid="{4AB0FDB5-5452-47B3-ADCB-598600FC18AF}"/>
    <cellStyle name="Título 2 2 5" xfId="512" xr:uid="{CCB836CA-2284-49B9-8AA8-E0F54C46DB50}"/>
    <cellStyle name="Título 2 2 6" xfId="513" xr:uid="{57D5C5FF-ADFA-4E2C-A390-D53B0A054FA3}"/>
    <cellStyle name="Título 2 2 7" xfId="514" xr:uid="{546386D4-078B-48E8-BD27-B3917EE4F822}"/>
    <cellStyle name="Título 2 2 8" xfId="515" xr:uid="{79F655F7-D1BB-4831-A66A-A85B41D0EBB5}"/>
    <cellStyle name="Título 2 2 9" xfId="516" xr:uid="{B6BBB1C9-27FF-4343-9D70-D3C1E04DC487}"/>
    <cellStyle name="Título 3 2" xfId="517" xr:uid="{815770E3-17C5-43CB-AC23-14BCD9B47079}"/>
    <cellStyle name="Título 3 2 10" xfId="518" xr:uid="{4BF8792E-C6FA-496E-9AB8-219765FC5BEB}"/>
    <cellStyle name="Título 3 2 11" xfId="519" xr:uid="{DCE41D16-F3C6-4F03-A9BD-ADF745D84E39}"/>
    <cellStyle name="Título 3 2 12" xfId="520" xr:uid="{DFFC4D3C-7709-4316-846A-F762337C4BD5}"/>
    <cellStyle name="Título 3 2 2" xfId="521" xr:uid="{E83ED467-CD02-40A8-8213-725EAEE513DC}"/>
    <cellStyle name="Título 3 2 3" xfId="522" xr:uid="{99802029-17CA-4F0F-826F-F26743546875}"/>
    <cellStyle name="Título 3 2 4" xfId="523" xr:uid="{14C8C3B7-B4C2-4EE3-8579-48984EF99BBC}"/>
    <cellStyle name="Título 3 2 5" xfId="524" xr:uid="{5789C869-53DF-482A-A7BE-3905CD481855}"/>
    <cellStyle name="Título 3 2 6" xfId="525" xr:uid="{B3D9F310-84E0-45C0-896E-5846C1C9D29D}"/>
    <cellStyle name="Título 3 2 7" xfId="526" xr:uid="{2CF5553C-F6BD-4B43-8EAF-B371865D26CD}"/>
    <cellStyle name="Título 3 2 8" xfId="527" xr:uid="{676E0BF9-2C50-431A-842C-3D36BC909428}"/>
    <cellStyle name="Título 3 2 9" xfId="528" xr:uid="{764464B7-F78C-4881-A5D5-6C3CFD9C8712}"/>
    <cellStyle name="Título 4" xfId="529" xr:uid="{57CBBC56-310F-47E8-B498-C38B4A3DC174}"/>
    <cellStyle name="Título 4 10" xfId="530" xr:uid="{A0D9EB78-98C1-4B9C-82B7-16D829EA52CE}"/>
    <cellStyle name="Título 4 11" xfId="531" xr:uid="{91DAF1C8-23E0-4E04-BBBB-A20EFF8F70A4}"/>
    <cellStyle name="Título 4 12" xfId="532" xr:uid="{E6CB17FD-EAF5-4BED-B597-2C1333962ADE}"/>
    <cellStyle name="Título 4 2" xfId="533" xr:uid="{FBF4820A-5F4A-45E0-8515-E05193ED1D78}"/>
    <cellStyle name="Título 4 3" xfId="534" xr:uid="{9A0AF403-8662-4801-84CC-BCC8582B4A8D}"/>
    <cellStyle name="Título 4 4" xfId="535" xr:uid="{6F74EE8E-0EDA-4D6F-9BC4-F87CE6E27C43}"/>
    <cellStyle name="Título 4 5" xfId="536" xr:uid="{C1ED7EB7-4BB5-4F6F-96DC-5E44D9925926}"/>
    <cellStyle name="Título 4 6" xfId="537" xr:uid="{A4B21652-FCF6-480C-8678-32DCC86669C6}"/>
    <cellStyle name="Título 4 7" xfId="538" xr:uid="{092A1676-C812-47B6-82E5-679A5593546A}"/>
    <cellStyle name="Título 4 8" xfId="539" xr:uid="{3993D282-3DC8-43FD-A85C-E391E6D9A036}"/>
    <cellStyle name="Título 4 9" xfId="540" xr:uid="{93348C56-E558-4B8A-B82D-3BA79A95680B}"/>
    <cellStyle name="Total 2" xfId="541" xr:uid="{AE1EC4A1-B108-4DCF-A428-6D92A824EC85}"/>
    <cellStyle name="Total 2 10" xfId="542" xr:uid="{EA5BB74B-7F52-4AC1-B220-7A281AFB4B57}"/>
    <cellStyle name="Total 2 11" xfId="543" xr:uid="{534B1D56-B33A-486E-968B-9F1DF38F8D86}"/>
    <cellStyle name="Total 2 12" xfId="544" xr:uid="{9B1FF2A7-D252-41D9-962E-584585479433}"/>
    <cellStyle name="Total 2 2" xfId="545" xr:uid="{F91F7AF3-871F-4A7D-96F6-310ABA4711C8}"/>
    <cellStyle name="Total 2 3" xfId="546" xr:uid="{D290988C-8A72-4F28-817D-5A83A3063C7C}"/>
    <cellStyle name="Total 2 4" xfId="547" xr:uid="{015189C9-96DB-4BC6-A7FD-35B055767E47}"/>
    <cellStyle name="Total 2 5" xfId="548" xr:uid="{B328780F-6EDF-45D2-8542-00BD2DEE7ABD}"/>
    <cellStyle name="Total 2 6" xfId="549" xr:uid="{10841838-97C6-4AC4-89CE-4096595260F4}"/>
    <cellStyle name="Total 2 7" xfId="550" xr:uid="{BBB3A753-65E4-4F2B-BBE8-AAECBEFE4C13}"/>
    <cellStyle name="Total 2 8" xfId="551" xr:uid="{A63B6084-A792-4CC0-89BA-48C2954DE446}"/>
    <cellStyle name="Total 2 9" xfId="552" xr:uid="{41EFE306-D1A4-4353-9B16-5C682469F9C8}"/>
  </cellStyles>
  <dxfs count="1">
    <dxf>
      <fill>
        <patternFill patternType="solid">
          <fgColor rgb="FFFF0000"/>
          <bgColor rgb="FF000000"/>
        </patternFill>
      </fill>
    </dxf>
  </dxfs>
  <tableStyles count="0" defaultTableStyle="TableStyleMedium9" defaultPivotStyle="PivotStyleLight16"/>
  <colors>
    <mruColors>
      <color rgb="FFC7E7F1"/>
      <color rgb="FFFDBBC9"/>
      <color rgb="FFFCD5B4"/>
      <color rgb="FF92D050"/>
      <color rgb="FFE9D1CF"/>
      <color rgb="FFFFCCCC"/>
      <color rgb="FFC5D9F1"/>
      <color rgb="FFE6F397"/>
      <color rgb="FFEAD0A0"/>
      <color rgb="FF4BAC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persons/person.xml><?xml version="1.0" encoding="utf-8"?>
<personList xmlns="http://schemas.microsoft.com/office/spreadsheetml/2018/threadedcomments" xmlns:x="http://schemas.openxmlformats.org/spreadsheetml/2006/main">
  <person displayName="cooperativa primero de mayo" id="{0B55BA58-BFC6-4816-BF53-693FFB58C87B}" userId="b83400c5eb8c5038"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7" dT="2021-12-17T20:00:21.69" personId="{0B55BA58-BFC6-4816-BF53-693FFB58C87B}" id="{DCEFBFD9-F0C3-4782-ACC9-A3324B7D694D}">
    <text>DEL 13 DE OCTUBRE AL 13 DE NOV 2021</text>
  </threadedComment>
  <threadedComment ref="E29" dT="2021-12-17T20:00:21.69" personId="{0B55BA58-BFC6-4816-BF53-693FFB58C87B}" id="{7730E34C-48F0-42A8-9483-E2329554098A}">
    <text>DEL 13 DE OCTUBRE AL 13 DE NOV 2021</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3.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4.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tabColor rgb="FF00B0F0"/>
    <pageSetUpPr fitToPage="1"/>
  </sheetPr>
  <dimension ref="A3:XFD1010"/>
  <sheetViews>
    <sheetView topLeftCell="A729" zoomScale="98" zoomScaleNormal="98" workbookViewId="0">
      <selection activeCell="F745" sqref="F745"/>
    </sheetView>
  </sheetViews>
  <sheetFormatPr defaultColWidth="11.42578125" defaultRowHeight="15"/>
  <cols>
    <col min="1" max="1" width="11.42578125" style="39"/>
    <col min="2" max="2" width="12.7109375" style="6" bestFit="1" customWidth="1"/>
    <col min="3" max="3" width="14.28515625" style="6" bestFit="1" customWidth="1"/>
    <col min="4" max="4" width="23" bestFit="1" customWidth="1"/>
    <col min="5" max="5" width="11.42578125" style="12"/>
    <col min="6" max="6" width="11.42578125" style="65"/>
    <col min="7" max="7" width="12.42578125" bestFit="1" customWidth="1"/>
    <col min="9" max="9" width="11.85546875" bestFit="1" customWidth="1"/>
    <col min="10" max="10" width="11.85546875" customWidth="1"/>
    <col min="11" max="11" width="21.7109375" customWidth="1"/>
    <col min="12" max="12" width="23" bestFit="1" customWidth="1"/>
    <col min="13" max="13" width="12.28515625" customWidth="1"/>
    <col min="14" max="14" width="12.42578125" customWidth="1"/>
    <col min="15" max="15" width="11.42578125" customWidth="1"/>
  </cols>
  <sheetData>
    <row r="3" spans="1:7">
      <c r="B3" s="820" t="s">
        <v>0</v>
      </c>
      <c r="C3" s="820"/>
      <c r="D3" s="820"/>
      <c r="E3" s="820"/>
      <c r="F3" s="820"/>
      <c r="G3" s="820"/>
    </row>
    <row r="5" spans="1:7" s="7" customFormat="1" ht="30">
      <c r="A5" s="40" t="s">
        <v>1</v>
      </c>
      <c r="B5" s="804" t="s">
        <v>2</v>
      </c>
      <c r="C5" s="804" t="s">
        <v>3</v>
      </c>
      <c r="D5" s="804" t="s">
        <v>4</v>
      </c>
      <c r="E5" s="13" t="s">
        <v>5</v>
      </c>
      <c r="F5" s="13" t="s">
        <v>6</v>
      </c>
      <c r="G5" s="14" t="s">
        <v>7</v>
      </c>
    </row>
    <row r="6" spans="1:7">
      <c r="A6" s="39">
        <v>42736</v>
      </c>
      <c r="B6" s="787" t="s">
        <v>8</v>
      </c>
      <c r="C6" s="787"/>
      <c r="E6" s="4"/>
      <c r="F6" s="16"/>
      <c r="G6" s="4">
        <v>66.7</v>
      </c>
    </row>
    <row r="7" spans="1:7">
      <c r="A7" s="103">
        <v>42766</v>
      </c>
      <c r="B7" s="787">
        <v>12184</v>
      </c>
      <c r="C7" s="787" t="s">
        <v>9</v>
      </c>
      <c r="E7" s="4"/>
      <c r="F7" s="16">
        <v>66.7</v>
      </c>
      <c r="G7" s="4">
        <f>+G6+E7-F7</f>
        <v>0</v>
      </c>
    </row>
    <row r="8" spans="1:7">
      <c r="A8" s="39">
        <v>42766</v>
      </c>
      <c r="B8" s="787" t="s">
        <v>10</v>
      </c>
      <c r="C8" s="787" t="s">
        <v>11</v>
      </c>
      <c r="D8" t="s">
        <v>12</v>
      </c>
      <c r="E8" s="4">
        <v>66.8</v>
      </c>
      <c r="F8" s="16"/>
      <c r="G8" s="4">
        <f t="shared" ref="G8:G71" si="0">+G7+E8-F8</f>
        <v>66.8</v>
      </c>
    </row>
    <row r="9" spans="1:7">
      <c r="B9" s="787"/>
      <c r="C9" s="787"/>
      <c r="D9" t="s">
        <v>13</v>
      </c>
      <c r="E9" s="4">
        <v>2.8</v>
      </c>
      <c r="F9" s="16"/>
      <c r="G9" s="4">
        <f t="shared" si="0"/>
        <v>69.599999999999994</v>
      </c>
    </row>
    <row r="10" spans="1:7">
      <c r="B10" s="787"/>
      <c r="C10" s="787"/>
      <c r="D10" t="s">
        <v>14</v>
      </c>
      <c r="E10" s="4">
        <v>450</v>
      </c>
      <c r="F10" s="16"/>
      <c r="G10" s="4">
        <f t="shared" si="0"/>
        <v>519.6</v>
      </c>
    </row>
    <row r="11" spans="1:7">
      <c r="A11" s="103">
        <v>42766</v>
      </c>
      <c r="B11" s="787">
        <v>12184</v>
      </c>
      <c r="C11" s="787" t="s">
        <v>11</v>
      </c>
      <c r="D11" t="s">
        <v>14</v>
      </c>
      <c r="E11" s="4"/>
      <c r="F11" s="16">
        <v>450</v>
      </c>
      <c r="G11" s="4">
        <f t="shared" si="0"/>
        <v>69.600000000000023</v>
      </c>
    </row>
    <row r="12" spans="1:7">
      <c r="A12" s="39">
        <v>42796</v>
      </c>
      <c r="B12" s="787">
        <v>12321</v>
      </c>
      <c r="C12" s="787" t="s">
        <v>11</v>
      </c>
      <c r="D12" t="s">
        <v>12</v>
      </c>
      <c r="E12" s="4"/>
      <c r="F12" s="16">
        <v>66.8</v>
      </c>
      <c r="G12" s="4">
        <f t="shared" si="0"/>
        <v>2.8000000000000256</v>
      </c>
    </row>
    <row r="13" spans="1:7">
      <c r="A13" s="39">
        <v>42796</v>
      </c>
      <c r="B13" s="787">
        <v>12321</v>
      </c>
      <c r="C13" s="787" t="s">
        <v>11</v>
      </c>
      <c r="D13" t="s">
        <v>13</v>
      </c>
      <c r="E13" s="4"/>
      <c r="F13" s="16">
        <v>2.8</v>
      </c>
      <c r="G13" s="4">
        <f t="shared" si="0"/>
        <v>2.5757174171303632E-14</v>
      </c>
    </row>
    <row r="14" spans="1:7">
      <c r="A14" s="39">
        <v>42794</v>
      </c>
      <c r="B14" s="787" t="s">
        <v>10</v>
      </c>
      <c r="C14" s="787" t="s">
        <v>15</v>
      </c>
      <c r="D14" t="s">
        <v>12</v>
      </c>
      <c r="E14" s="4">
        <v>94.8</v>
      </c>
      <c r="F14" s="16"/>
      <c r="G14" s="4">
        <f t="shared" si="0"/>
        <v>94.800000000000026</v>
      </c>
    </row>
    <row r="15" spans="1:7">
      <c r="B15" s="787"/>
      <c r="C15" s="787"/>
      <c r="D15" t="s">
        <v>13</v>
      </c>
      <c r="E15" s="4">
        <v>2</v>
      </c>
      <c r="F15" s="16"/>
      <c r="G15" s="4">
        <f t="shared" si="0"/>
        <v>96.800000000000026</v>
      </c>
    </row>
    <row r="16" spans="1:7">
      <c r="B16" s="787"/>
      <c r="C16" s="787"/>
      <c r="D16" t="s">
        <v>14</v>
      </c>
      <c r="E16" s="4">
        <v>450</v>
      </c>
      <c r="F16" s="16"/>
      <c r="G16" s="4">
        <f t="shared" si="0"/>
        <v>546.80000000000007</v>
      </c>
    </row>
    <row r="17" spans="1:9">
      <c r="A17" s="39">
        <v>42796</v>
      </c>
      <c r="B17" s="787">
        <v>12320</v>
      </c>
      <c r="C17" s="787" t="s">
        <v>15</v>
      </c>
      <c r="D17" t="s">
        <v>14</v>
      </c>
      <c r="E17" s="4"/>
      <c r="F17" s="16">
        <v>450</v>
      </c>
      <c r="G17" s="4">
        <f t="shared" si="0"/>
        <v>96.800000000000068</v>
      </c>
    </row>
    <row r="18" spans="1:9">
      <c r="A18" s="39">
        <v>42832</v>
      </c>
      <c r="B18" s="787">
        <v>12498</v>
      </c>
      <c r="C18" s="787" t="s">
        <v>15</v>
      </c>
      <c r="D18" t="s">
        <v>12</v>
      </c>
      <c r="E18" s="4"/>
      <c r="F18" s="16">
        <v>94.8</v>
      </c>
      <c r="G18" s="4">
        <f t="shared" si="0"/>
        <v>2.0000000000000711</v>
      </c>
    </row>
    <row r="19" spans="1:9">
      <c r="A19" s="39">
        <v>42832</v>
      </c>
      <c r="B19" s="787">
        <v>12498</v>
      </c>
      <c r="C19" s="787" t="s">
        <v>15</v>
      </c>
      <c r="D19" t="s">
        <v>13</v>
      </c>
      <c r="E19" s="4"/>
      <c r="F19" s="16">
        <v>2</v>
      </c>
      <c r="G19" s="4">
        <f t="shared" si="0"/>
        <v>7.1054273576010019E-14</v>
      </c>
    </row>
    <row r="20" spans="1:9">
      <c r="A20" s="39">
        <v>42825</v>
      </c>
      <c r="B20" s="787" t="s">
        <v>10</v>
      </c>
      <c r="C20" s="787" t="s">
        <v>16</v>
      </c>
      <c r="D20" t="s">
        <v>12</v>
      </c>
      <c r="E20" s="4">
        <v>69.5</v>
      </c>
      <c r="F20" s="16"/>
      <c r="G20" s="4">
        <f t="shared" si="0"/>
        <v>69.500000000000071</v>
      </c>
    </row>
    <row r="21" spans="1:9">
      <c r="B21" s="787"/>
      <c r="C21" s="787"/>
      <c r="D21" t="s">
        <v>13</v>
      </c>
      <c r="E21" s="4">
        <v>2</v>
      </c>
      <c r="F21" s="16"/>
      <c r="G21" s="4">
        <f t="shared" si="0"/>
        <v>71.500000000000071</v>
      </c>
    </row>
    <row r="22" spans="1:9">
      <c r="B22" s="787"/>
      <c r="C22" s="787"/>
      <c r="D22" t="s">
        <v>14</v>
      </c>
      <c r="E22" s="4">
        <v>450</v>
      </c>
      <c r="F22" s="16"/>
      <c r="G22" s="4">
        <f t="shared" si="0"/>
        <v>521.50000000000011</v>
      </c>
    </row>
    <row r="23" spans="1:9">
      <c r="A23" s="39">
        <v>42832</v>
      </c>
      <c r="B23" s="787">
        <v>12499</v>
      </c>
      <c r="C23" s="787" t="s">
        <v>16</v>
      </c>
      <c r="D23" t="s">
        <v>14</v>
      </c>
      <c r="E23" s="4"/>
      <c r="F23" s="16">
        <v>450</v>
      </c>
      <c r="G23" s="4">
        <f t="shared" si="0"/>
        <v>71.500000000000114</v>
      </c>
    </row>
    <row r="24" spans="1:9">
      <c r="A24" s="39">
        <v>42886</v>
      </c>
      <c r="B24" s="787">
        <v>12753</v>
      </c>
      <c r="C24" s="787" t="s">
        <v>16</v>
      </c>
      <c r="D24" t="s">
        <v>12</v>
      </c>
      <c r="E24" s="4"/>
      <c r="F24" s="16">
        <v>69.5</v>
      </c>
      <c r="G24" s="4">
        <f t="shared" si="0"/>
        <v>2.0000000000001137</v>
      </c>
    </row>
    <row r="25" spans="1:9">
      <c r="A25" s="39">
        <v>42886</v>
      </c>
      <c r="B25" s="787">
        <v>12753</v>
      </c>
      <c r="C25" s="787" t="s">
        <v>16</v>
      </c>
      <c r="D25" t="s">
        <v>13</v>
      </c>
      <c r="E25" s="4"/>
      <c r="F25" s="16">
        <v>2</v>
      </c>
      <c r="G25" s="4">
        <f t="shared" si="0"/>
        <v>1.1368683772161603E-13</v>
      </c>
    </row>
    <row r="26" spans="1:9">
      <c r="A26" s="39">
        <v>42855</v>
      </c>
      <c r="B26" s="787" t="s">
        <v>10</v>
      </c>
      <c r="C26" s="787" t="s">
        <v>17</v>
      </c>
      <c r="D26" t="s">
        <v>12</v>
      </c>
      <c r="E26" s="4">
        <v>43.1</v>
      </c>
      <c r="F26" s="16"/>
      <c r="G26" s="4">
        <f t="shared" si="0"/>
        <v>43.100000000000115</v>
      </c>
    </row>
    <row r="27" spans="1:9">
      <c r="B27" s="787"/>
      <c r="C27" s="787"/>
      <c r="D27" t="s">
        <v>13</v>
      </c>
      <c r="E27" s="4">
        <v>2</v>
      </c>
      <c r="F27" s="16"/>
      <c r="G27" s="4">
        <f t="shared" si="0"/>
        <v>45.100000000000115</v>
      </c>
    </row>
    <row r="28" spans="1:9">
      <c r="B28" s="787"/>
      <c r="C28" s="787"/>
      <c r="D28" t="s">
        <v>14</v>
      </c>
      <c r="E28" s="4">
        <v>450</v>
      </c>
      <c r="F28" s="16"/>
      <c r="G28" s="4">
        <f t="shared" si="0"/>
        <v>495.10000000000014</v>
      </c>
    </row>
    <row r="29" spans="1:9">
      <c r="A29" s="39">
        <v>42886</v>
      </c>
      <c r="B29" s="787">
        <v>12753</v>
      </c>
      <c r="C29" s="787" t="s">
        <v>17</v>
      </c>
      <c r="D29" t="s">
        <v>14</v>
      </c>
      <c r="E29" s="4"/>
      <c r="F29" s="16">
        <v>450</v>
      </c>
      <c r="G29" s="4">
        <f t="shared" si="0"/>
        <v>45.100000000000136</v>
      </c>
    </row>
    <row r="30" spans="1:9">
      <c r="A30" s="39">
        <v>42886</v>
      </c>
      <c r="B30" s="787">
        <v>12753</v>
      </c>
      <c r="C30" s="787" t="s">
        <v>17</v>
      </c>
      <c r="D30" t="s">
        <v>12</v>
      </c>
      <c r="E30" s="4"/>
      <c r="F30" s="16">
        <v>43.1</v>
      </c>
      <c r="G30" s="4">
        <f t="shared" si="0"/>
        <v>2.000000000000135</v>
      </c>
    </row>
    <row r="31" spans="1:9">
      <c r="A31" s="39">
        <v>42886</v>
      </c>
      <c r="B31" s="787">
        <v>12753</v>
      </c>
      <c r="C31" s="787" t="s">
        <v>17</v>
      </c>
      <c r="D31" t="s">
        <v>13</v>
      </c>
      <c r="E31" s="4"/>
      <c r="F31" s="16">
        <v>2</v>
      </c>
      <c r="G31" s="4">
        <f t="shared" si="0"/>
        <v>1.3500311979441904E-13</v>
      </c>
    </row>
    <row r="32" spans="1:9">
      <c r="A32" s="41">
        <v>42886</v>
      </c>
      <c r="B32" s="786" t="s">
        <v>10</v>
      </c>
      <c r="C32" s="786" t="s">
        <v>18</v>
      </c>
      <c r="D32" t="s">
        <v>12</v>
      </c>
      <c r="E32" s="4">
        <v>66.5</v>
      </c>
      <c r="F32" s="16"/>
      <c r="G32" s="4">
        <f t="shared" si="0"/>
        <v>66.500000000000142</v>
      </c>
      <c r="I32" s="17"/>
    </row>
    <row r="33" spans="1:7">
      <c r="B33" s="787"/>
      <c r="C33" s="787"/>
      <c r="D33" t="s">
        <v>13</v>
      </c>
      <c r="E33" s="4">
        <v>2</v>
      </c>
      <c r="F33" s="16"/>
      <c r="G33" s="4">
        <f t="shared" si="0"/>
        <v>68.500000000000142</v>
      </c>
    </row>
    <row r="34" spans="1:7">
      <c r="B34" s="787"/>
      <c r="C34" s="787"/>
      <c r="D34" t="s">
        <v>14</v>
      </c>
      <c r="E34" s="4">
        <v>450</v>
      </c>
      <c r="F34" s="16"/>
      <c r="G34" s="4">
        <f t="shared" si="0"/>
        <v>518.50000000000011</v>
      </c>
    </row>
    <row r="35" spans="1:7">
      <c r="A35" s="39">
        <v>42930</v>
      </c>
      <c r="B35" s="787">
        <v>13015</v>
      </c>
      <c r="C35" s="787" t="s">
        <v>18</v>
      </c>
      <c r="D35" t="s">
        <v>14</v>
      </c>
      <c r="E35" s="4"/>
      <c r="F35" s="16">
        <v>450</v>
      </c>
      <c r="G35" s="4">
        <f t="shared" si="0"/>
        <v>68.500000000000114</v>
      </c>
    </row>
    <row r="36" spans="1:7">
      <c r="A36" s="39">
        <v>42930</v>
      </c>
      <c r="B36" s="787">
        <v>13015</v>
      </c>
      <c r="C36" s="787" t="s">
        <v>18</v>
      </c>
      <c r="D36" t="s">
        <v>12</v>
      </c>
      <c r="E36" s="4"/>
      <c r="F36" s="16">
        <v>66.5</v>
      </c>
      <c r="G36" s="4">
        <f t="shared" si="0"/>
        <v>2.0000000000001137</v>
      </c>
    </row>
    <row r="37" spans="1:7">
      <c r="A37" s="39">
        <v>42930</v>
      </c>
      <c r="B37" s="787">
        <v>13015</v>
      </c>
      <c r="C37" s="787" t="s">
        <v>18</v>
      </c>
      <c r="D37" t="s">
        <v>13</v>
      </c>
      <c r="E37" s="4"/>
      <c r="F37" s="16">
        <v>2</v>
      </c>
      <c r="G37" s="4">
        <f t="shared" si="0"/>
        <v>1.1368683772161603E-13</v>
      </c>
    </row>
    <row r="38" spans="1:7">
      <c r="A38" s="41">
        <v>42916</v>
      </c>
      <c r="B38" s="786" t="s">
        <v>10</v>
      </c>
      <c r="C38" s="786" t="s">
        <v>19</v>
      </c>
      <c r="D38" t="s">
        <v>12</v>
      </c>
      <c r="E38" s="4">
        <v>64.900000000000006</v>
      </c>
      <c r="F38" s="16"/>
      <c r="G38" s="4">
        <f t="shared" si="0"/>
        <v>64.900000000000119</v>
      </c>
    </row>
    <row r="39" spans="1:7">
      <c r="B39" s="787"/>
      <c r="C39" s="787"/>
      <c r="D39" t="s">
        <v>13</v>
      </c>
      <c r="E39" s="4">
        <v>2</v>
      </c>
      <c r="F39" s="16"/>
      <c r="G39" s="4">
        <f t="shared" si="0"/>
        <v>66.900000000000119</v>
      </c>
    </row>
    <row r="40" spans="1:7">
      <c r="B40" s="787"/>
      <c r="C40" s="787"/>
      <c r="D40" t="s">
        <v>14</v>
      </c>
      <c r="E40" s="4">
        <v>450</v>
      </c>
      <c r="F40" s="16"/>
      <c r="G40" s="4">
        <f t="shared" si="0"/>
        <v>516.90000000000009</v>
      </c>
    </row>
    <row r="41" spans="1:7">
      <c r="A41" s="39">
        <v>42930</v>
      </c>
      <c r="B41" s="787">
        <v>13015</v>
      </c>
      <c r="C41" s="787" t="s">
        <v>19</v>
      </c>
      <c r="D41" t="s">
        <v>14</v>
      </c>
      <c r="E41" s="4"/>
      <c r="F41" s="16">
        <v>450</v>
      </c>
      <c r="G41" s="4">
        <f t="shared" si="0"/>
        <v>66.900000000000091</v>
      </c>
    </row>
    <row r="42" spans="1:7">
      <c r="A42" s="39">
        <v>42956</v>
      </c>
      <c r="B42" s="787">
        <v>13251</v>
      </c>
      <c r="C42" s="787" t="s">
        <v>19</v>
      </c>
      <c r="D42" t="s">
        <v>12</v>
      </c>
      <c r="E42" s="4"/>
      <c r="F42" s="16">
        <v>64.900000000000006</v>
      </c>
      <c r="G42" s="4">
        <f t="shared" si="0"/>
        <v>2.0000000000000853</v>
      </c>
    </row>
    <row r="43" spans="1:7">
      <c r="A43" s="39">
        <v>42956</v>
      </c>
      <c r="B43" s="787">
        <v>13251</v>
      </c>
      <c r="C43" s="787" t="s">
        <v>19</v>
      </c>
      <c r="D43" t="s">
        <v>13</v>
      </c>
      <c r="E43" s="4"/>
      <c r="F43" s="16">
        <v>2</v>
      </c>
      <c r="G43" s="4">
        <f t="shared" si="0"/>
        <v>8.5265128291212022E-14</v>
      </c>
    </row>
    <row r="44" spans="1:7">
      <c r="A44" s="41">
        <v>42947</v>
      </c>
      <c r="B44" s="786" t="s">
        <v>10</v>
      </c>
      <c r="C44" s="786" t="s">
        <v>20</v>
      </c>
      <c r="D44" t="s">
        <v>12</v>
      </c>
      <c r="E44" s="4">
        <v>58.9</v>
      </c>
      <c r="F44" s="16"/>
      <c r="G44" s="4">
        <f t="shared" si="0"/>
        <v>58.900000000000084</v>
      </c>
    </row>
    <row r="45" spans="1:7">
      <c r="B45" s="787"/>
      <c r="C45" s="787"/>
      <c r="D45" t="s">
        <v>13</v>
      </c>
      <c r="E45" s="4">
        <v>2</v>
      </c>
      <c r="F45" s="16"/>
      <c r="G45" s="4">
        <f t="shared" si="0"/>
        <v>60.900000000000084</v>
      </c>
    </row>
    <row r="46" spans="1:7">
      <c r="B46" s="787"/>
      <c r="C46" s="787"/>
      <c r="D46" t="s">
        <v>14</v>
      </c>
      <c r="E46" s="4">
        <v>450</v>
      </c>
      <c r="F46" s="16"/>
      <c r="G46" s="4">
        <f t="shared" si="0"/>
        <v>510.90000000000009</v>
      </c>
    </row>
    <row r="47" spans="1:7">
      <c r="A47" s="39">
        <v>42930</v>
      </c>
      <c r="B47" s="787">
        <v>13015</v>
      </c>
      <c r="C47" s="787" t="s">
        <v>20</v>
      </c>
      <c r="D47" t="s">
        <v>14</v>
      </c>
      <c r="E47" s="4"/>
      <c r="F47" s="16">
        <v>450</v>
      </c>
      <c r="G47" s="4">
        <f t="shared" si="0"/>
        <v>60.900000000000091</v>
      </c>
    </row>
    <row r="48" spans="1:7">
      <c r="A48" s="39">
        <v>42971</v>
      </c>
      <c r="B48" s="787">
        <v>13314</v>
      </c>
      <c r="C48" s="787" t="s">
        <v>20</v>
      </c>
      <c r="D48" t="s">
        <v>12</v>
      </c>
      <c r="E48" s="4"/>
      <c r="F48" s="16">
        <v>58.9</v>
      </c>
      <c r="G48" s="4">
        <f t="shared" si="0"/>
        <v>2.0000000000000924</v>
      </c>
    </row>
    <row r="49" spans="1:7">
      <c r="A49" s="39">
        <v>42971</v>
      </c>
      <c r="B49" s="787">
        <v>13314</v>
      </c>
      <c r="C49" s="787" t="s">
        <v>20</v>
      </c>
      <c r="D49" t="s">
        <v>13</v>
      </c>
      <c r="E49" s="4"/>
      <c r="F49" s="16">
        <v>2</v>
      </c>
      <c r="G49" s="4">
        <f t="shared" si="0"/>
        <v>9.2370555648813024E-14</v>
      </c>
    </row>
    <row r="50" spans="1:7">
      <c r="A50" s="41">
        <v>42978</v>
      </c>
      <c r="B50" s="786" t="s">
        <v>10</v>
      </c>
      <c r="C50" s="786" t="s">
        <v>21</v>
      </c>
      <c r="D50" t="s">
        <v>12</v>
      </c>
      <c r="E50" s="4">
        <v>58.9</v>
      </c>
      <c r="F50" s="16"/>
      <c r="G50" s="4">
        <f t="shared" si="0"/>
        <v>58.900000000000091</v>
      </c>
    </row>
    <row r="51" spans="1:7">
      <c r="B51" s="787"/>
      <c r="C51" s="787"/>
      <c r="D51" t="s">
        <v>13</v>
      </c>
      <c r="E51" s="4">
        <v>2</v>
      </c>
      <c r="F51" s="16"/>
      <c r="G51" s="4">
        <f t="shared" si="0"/>
        <v>60.900000000000091</v>
      </c>
    </row>
    <row r="52" spans="1:7">
      <c r="B52" s="787"/>
      <c r="C52" s="787"/>
      <c r="D52" t="s">
        <v>14</v>
      </c>
      <c r="E52" s="4">
        <v>450</v>
      </c>
      <c r="F52" s="16"/>
      <c r="G52" s="4">
        <f t="shared" si="0"/>
        <v>510.90000000000009</v>
      </c>
    </row>
    <row r="53" spans="1:7">
      <c r="A53" s="39">
        <v>42984</v>
      </c>
      <c r="B53" s="787">
        <v>13396</v>
      </c>
      <c r="C53" s="787" t="s">
        <v>21</v>
      </c>
      <c r="D53" t="s">
        <v>14</v>
      </c>
      <c r="E53" s="4"/>
      <c r="F53" s="16">
        <v>450</v>
      </c>
      <c r="G53" s="4">
        <f t="shared" si="0"/>
        <v>60.900000000000091</v>
      </c>
    </row>
    <row r="54" spans="1:7">
      <c r="A54" s="39">
        <v>43011</v>
      </c>
      <c r="B54" s="787">
        <v>13592</v>
      </c>
      <c r="C54" s="787" t="s">
        <v>21</v>
      </c>
      <c r="D54" t="s">
        <v>12</v>
      </c>
      <c r="E54" s="4"/>
      <c r="F54" s="16">
        <v>58.9</v>
      </c>
      <c r="G54" s="4">
        <f t="shared" si="0"/>
        <v>2.0000000000000924</v>
      </c>
    </row>
    <row r="55" spans="1:7">
      <c r="A55" s="39">
        <v>43011</v>
      </c>
      <c r="B55" s="787">
        <v>13592</v>
      </c>
      <c r="C55" s="787" t="s">
        <v>21</v>
      </c>
      <c r="D55" t="s">
        <v>13</v>
      </c>
      <c r="E55" s="4"/>
      <c r="F55" s="16">
        <v>2</v>
      </c>
      <c r="G55" s="4">
        <f t="shared" si="0"/>
        <v>9.2370555648813024E-14</v>
      </c>
    </row>
    <row r="56" spans="1:7">
      <c r="A56" s="41">
        <v>43008</v>
      </c>
      <c r="B56" s="786" t="s">
        <v>10</v>
      </c>
      <c r="C56" s="786" t="s">
        <v>22</v>
      </c>
      <c r="D56" t="s">
        <v>12</v>
      </c>
      <c r="E56" s="4">
        <v>60</v>
      </c>
      <c r="F56" s="16"/>
      <c r="G56" s="4">
        <f t="shared" si="0"/>
        <v>60.000000000000092</v>
      </c>
    </row>
    <row r="57" spans="1:7">
      <c r="B57" s="787"/>
      <c r="C57" s="787"/>
      <c r="D57" t="s">
        <v>13</v>
      </c>
      <c r="E57" s="4">
        <v>2</v>
      </c>
      <c r="F57" s="16"/>
      <c r="G57" s="4">
        <f t="shared" si="0"/>
        <v>62.000000000000092</v>
      </c>
    </row>
    <row r="58" spans="1:7">
      <c r="B58" s="787"/>
      <c r="C58" s="787"/>
      <c r="D58" t="s">
        <v>14</v>
      </c>
      <c r="E58" s="4">
        <v>450</v>
      </c>
      <c r="F58" s="16"/>
      <c r="G58" s="4">
        <f t="shared" si="0"/>
        <v>512.00000000000011</v>
      </c>
    </row>
    <row r="59" spans="1:7">
      <c r="A59" s="39">
        <v>42984</v>
      </c>
      <c r="B59" s="787">
        <v>13396</v>
      </c>
      <c r="C59" s="787" t="s">
        <v>22</v>
      </c>
      <c r="D59" t="s">
        <v>14</v>
      </c>
      <c r="E59" s="4"/>
      <c r="F59" s="16">
        <v>450</v>
      </c>
      <c r="G59" s="4">
        <f t="shared" si="0"/>
        <v>62.000000000000114</v>
      </c>
    </row>
    <row r="60" spans="1:7">
      <c r="A60" s="39">
        <v>43049</v>
      </c>
      <c r="B60" s="787">
        <v>13780</v>
      </c>
      <c r="C60" s="787" t="s">
        <v>22</v>
      </c>
      <c r="D60" t="s">
        <v>12</v>
      </c>
      <c r="E60" s="4"/>
      <c r="F60" s="16">
        <v>56</v>
      </c>
      <c r="G60" s="4">
        <f t="shared" si="0"/>
        <v>6.0000000000001137</v>
      </c>
    </row>
    <row r="61" spans="1:7">
      <c r="A61" s="39">
        <v>43049</v>
      </c>
      <c r="B61" s="787">
        <v>13780</v>
      </c>
      <c r="C61" s="787" t="s">
        <v>22</v>
      </c>
      <c r="D61" t="s">
        <v>13</v>
      </c>
      <c r="E61" s="4"/>
      <c r="F61" s="16">
        <v>2</v>
      </c>
      <c r="G61" s="4">
        <f t="shared" si="0"/>
        <v>4.0000000000001137</v>
      </c>
    </row>
    <row r="62" spans="1:7">
      <c r="A62" s="39">
        <v>43115</v>
      </c>
      <c r="B62" s="787">
        <v>14073</v>
      </c>
      <c r="C62" s="787" t="s">
        <v>22</v>
      </c>
      <c r="D62" t="s">
        <v>12</v>
      </c>
      <c r="E62" s="4"/>
      <c r="F62" s="16">
        <v>4</v>
      </c>
      <c r="G62" s="4">
        <f t="shared" si="0"/>
        <v>1.1368683772161603E-13</v>
      </c>
    </row>
    <row r="63" spans="1:7">
      <c r="A63" s="41">
        <v>43039</v>
      </c>
      <c r="B63" s="786" t="s">
        <v>10</v>
      </c>
      <c r="C63" s="786" t="s">
        <v>23</v>
      </c>
      <c r="D63" t="s">
        <v>12</v>
      </c>
      <c r="E63" s="4">
        <v>60</v>
      </c>
      <c r="F63" s="16"/>
      <c r="G63" s="4">
        <f t="shared" si="0"/>
        <v>60.000000000000114</v>
      </c>
    </row>
    <row r="64" spans="1:7">
      <c r="B64" s="787"/>
      <c r="C64" s="787"/>
      <c r="D64" t="s">
        <v>13</v>
      </c>
      <c r="E64" s="4">
        <v>2</v>
      </c>
      <c r="F64" s="16"/>
      <c r="G64" s="4">
        <f t="shared" si="0"/>
        <v>62.000000000000114</v>
      </c>
    </row>
    <row r="65" spans="1:7">
      <c r="B65" s="787"/>
      <c r="C65" s="787"/>
      <c r="D65" t="s">
        <v>14</v>
      </c>
      <c r="E65" s="4">
        <v>450</v>
      </c>
      <c r="F65" s="16"/>
      <c r="G65" s="4">
        <f t="shared" si="0"/>
        <v>512.00000000000011</v>
      </c>
    </row>
    <row r="66" spans="1:7">
      <c r="A66" s="39">
        <v>43049</v>
      </c>
      <c r="B66" s="787">
        <v>13780</v>
      </c>
      <c r="C66" s="787" t="s">
        <v>23</v>
      </c>
      <c r="D66" t="s">
        <v>14</v>
      </c>
      <c r="E66" s="4"/>
      <c r="F66" s="16">
        <v>450</v>
      </c>
      <c r="G66" s="4">
        <f t="shared" si="0"/>
        <v>62.000000000000114</v>
      </c>
    </row>
    <row r="67" spans="1:7">
      <c r="A67" s="39">
        <v>43063</v>
      </c>
      <c r="B67" s="787">
        <v>13830</v>
      </c>
      <c r="C67" s="787" t="s">
        <v>23</v>
      </c>
      <c r="D67" t="s">
        <v>12</v>
      </c>
      <c r="E67" s="4"/>
      <c r="F67" s="16">
        <v>59.7</v>
      </c>
      <c r="G67" s="4">
        <f t="shared" si="0"/>
        <v>2.3000000000001108</v>
      </c>
    </row>
    <row r="68" spans="1:7">
      <c r="A68" s="39">
        <v>43063</v>
      </c>
      <c r="B68" s="787">
        <v>13830</v>
      </c>
      <c r="C68" s="787" t="s">
        <v>23</v>
      </c>
      <c r="D68" t="s">
        <v>13</v>
      </c>
      <c r="E68" s="4"/>
      <c r="F68" s="16">
        <v>2</v>
      </c>
      <c r="G68" s="4">
        <f t="shared" si="0"/>
        <v>0.30000000000011084</v>
      </c>
    </row>
    <row r="69" spans="1:7">
      <c r="A69" s="39">
        <v>43115</v>
      </c>
      <c r="B69" s="787">
        <v>14073</v>
      </c>
      <c r="C69" s="787" t="s">
        <v>23</v>
      </c>
      <c r="D69" t="s">
        <v>12</v>
      </c>
      <c r="E69" s="4"/>
      <c r="F69" s="16">
        <v>0.3</v>
      </c>
      <c r="G69" s="4">
        <f t="shared" si="0"/>
        <v>1.1085576900882188E-13</v>
      </c>
    </row>
    <row r="70" spans="1:7">
      <c r="A70" s="41">
        <v>43069</v>
      </c>
      <c r="B70" s="786" t="s">
        <v>10</v>
      </c>
      <c r="C70" s="786" t="s">
        <v>24</v>
      </c>
      <c r="D70" t="s">
        <v>12</v>
      </c>
      <c r="E70" s="4">
        <v>63.7</v>
      </c>
      <c r="F70" s="16"/>
      <c r="G70" s="4">
        <f t="shared" si="0"/>
        <v>63.700000000000117</v>
      </c>
    </row>
    <row r="71" spans="1:7">
      <c r="B71" s="787"/>
      <c r="C71" s="787"/>
      <c r="D71" t="s">
        <v>13</v>
      </c>
      <c r="E71" s="4">
        <v>2</v>
      </c>
      <c r="F71" s="16"/>
      <c r="G71" s="4">
        <f t="shared" si="0"/>
        <v>65.700000000000117</v>
      </c>
    </row>
    <row r="72" spans="1:7">
      <c r="B72" s="787"/>
      <c r="C72" s="787"/>
      <c r="D72" t="s">
        <v>14</v>
      </c>
      <c r="E72" s="4">
        <v>450</v>
      </c>
      <c r="F72" s="16"/>
      <c r="G72" s="4">
        <f t="shared" ref="G72:G135" si="1">+G71+E72-F72</f>
        <v>515.70000000000016</v>
      </c>
    </row>
    <row r="73" spans="1:7">
      <c r="A73" s="39">
        <v>43095</v>
      </c>
      <c r="B73" s="787">
        <v>13974</v>
      </c>
      <c r="C73" s="787" t="s">
        <v>24</v>
      </c>
      <c r="D73" t="s">
        <v>14</v>
      </c>
      <c r="E73" s="4"/>
      <c r="F73" s="16">
        <v>450</v>
      </c>
      <c r="G73" s="4">
        <f t="shared" si="1"/>
        <v>65.700000000000159</v>
      </c>
    </row>
    <row r="74" spans="1:7">
      <c r="A74" s="39">
        <v>43115</v>
      </c>
      <c r="B74" s="787">
        <v>14073</v>
      </c>
      <c r="C74" s="787" t="s">
        <v>24</v>
      </c>
      <c r="D74" t="s">
        <v>12</v>
      </c>
      <c r="E74" s="4"/>
      <c r="F74" s="16">
        <v>63.7</v>
      </c>
      <c r="G74" s="4">
        <f t="shared" si="1"/>
        <v>2.0000000000001563</v>
      </c>
    </row>
    <row r="75" spans="1:7">
      <c r="A75" s="39">
        <v>43115</v>
      </c>
      <c r="B75" s="787">
        <v>14073</v>
      </c>
      <c r="C75" s="787" t="s">
        <v>24</v>
      </c>
      <c r="D75" t="s">
        <v>13</v>
      </c>
      <c r="E75" s="4"/>
      <c r="F75" s="16">
        <v>2</v>
      </c>
      <c r="G75" s="4">
        <f t="shared" si="1"/>
        <v>1.5631940186722204E-13</v>
      </c>
    </row>
    <row r="76" spans="1:7">
      <c r="A76" s="41">
        <v>43465</v>
      </c>
      <c r="B76" s="786" t="s">
        <v>10</v>
      </c>
      <c r="C76" s="786" t="s">
        <v>25</v>
      </c>
      <c r="D76" t="s">
        <v>12</v>
      </c>
      <c r="E76" s="4">
        <v>69.3</v>
      </c>
      <c r="F76" s="16"/>
      <c r="G76" s="4">
        <f t="shared" si="1"/>
        <v>69.300000000000153</v>
      </c>
    </row>
    <row r="77" spans="1:7">
      <c r="B77" s="787"/>
      <c r="C77" s="787"/>
      <c r="D77" t="s">
        <v>13</v>
      </c>
      <c r="E77" s="4">
        <v>2</v>
      </c>
      <c r="F77" s="16"/>
      <c r="G77" s="4">
        <f t="shared" si="1"/>
        <v>71.300000000000153</v>
      </c>
    </row>
    <row r="78" spans="1:7">
      <c r="B78" s="787"/>
      <c r="C78" s="787"/>
      <c r="D78" t="s">
        <v>14</v>
      </c>
      <c r="E78" s="4">
        <v>450</v>
      </c>
      <c r="F78" s="16"/>
      <c r="G78" s="4">
        <f t="shared" si="1"/>
        <v>521.30000000000018</v>
      </c>
    </row>
    <row r="79" spans="1:7">
      <c r="A79" s="39">
        <v>43095</v>
      </c>
      <c r="B79" s="787">
        <v>13974</v>
      </c>
      <c r="C79" s="787" t="s">
        <v>25</v>
      </c>
      <c r="D79" t="s">
        <v>14</v>
      </c>
      <c r="E79" s="4"/>
      <c r="F79" s="16">
        <v>450</v>
      </c>
      <c r="G79" s="4">
        <f t="shared" si="1"/>
        <v>71.300000000000182</v>
      </c>
    </row>
    <row r="80" spans="1:7">
      <c r="A80" s="39">
        <v>43118</v>
      </c>
      <c r="B80" s="787">
        <v>14108</v>
      </c>
      <c r="C80" s="787" t="s">
        <v>25</v>
      </c>
      <c r="D80" t="s">
        <v>12</v>
      </c>
      <c r="E80" s="4"/>
      <c r="F80" s="16">
        <v>69.3</v>
      </c>
      <c r="G80" s="4">
        <f t="shared" si="1"/>
        <v>2.0000000000001847</v>
      </c>
    </row>
    <row r="81" spans="1:7">
      <c r="A81" s="39">
        <v>43118</v>
      </c>
      <c r="B81" s="787">
        <v>14108</v>
      </c>
      <c r="C81" s="787" t="s">
        <v>25</v>
      </c>
      <c r="D81" t="s">
        <v>13</v>
      </c>
      <c r="E81" s="4"/>
      <c r="F81" s="16">
        <v>2</v>
      </c>
      <c r="G81" s="4">
        <f t="shared" si="1"/>
        <v>1.8474111129762605E-13</v>
      </c>
    </row>
    <row r="82" spans="1:7">
      <c r="A82" s="41">
        <v>43131</v>
      </c>
      <c r="B82" s="786" t="s">
        <v>10</v>
      </c>
      <c r="C82" s="786" t="s">
        <v>11</v>
      </c>
      <c r="D82" t="s">
        <v>12</v>
      </c>
      <c r="E82" s="4">
        <v>61.7</v>
      </c>
      <c r="F82" s="16"/>
      <c r="G82" s="4">
        <f t="shared" si="1"/>
        <v>61.700000000000188</v>
      </c>
    </row>
    <row r="83" spans="1:7">
      <c r="B83" s="787"/>
      <c r="C83" s="787"/>
      <c r="D83" t="s">
        <v>13</v>
      </c>
      <c r="E83" s="4">
        <v>2</v>
      </c>
      <c r="F83" s="16"/>
      <c r="G83" s="4">
        <f t="shared" si="1"/>
        <v>63.700000000000188</v>
      </c>
    </row>
    <row r="84" spans="1:7">
      <c r="B84" s="787"/>
      <c r="C84" s="787"/>
      <c r="D84" t="s">
        <v>14</v>
      </c>
      <c r="E84" s="4">
        <v>450</v>
      </c>
      <c r="F84" s="16"/>
      <c r="G84" s="4">
        <f t="shared" si="1"/>
        <v>513.70000000000016</v>
      </c>
    </row>
    <row r="85" spans="1:7">
      <c r="A85" s="39">
        <v>43153</v>
      </c>
      <c r="B85" s="787">
        <v>14243</v>
      </c>
      <c r="C85" s="787" t="s">
        <v>11</v>
      </c>
      <c r="D85" t="s">
        <v>12</v>
      </c>
      <c r="E85" s="4"/>
      <c r="F85" s="16">
        <v>61.7</v>
      </c>
      <c r="G85" s="4">
        <f t="shared" si="1"/>
        <v>452.00000000000017</v>
      </c>
    </row>
    <row r="86" spans="1:7">
      <c r="A86" s="39">
        <v>43153</v>
      </c>
      <c r="B86" s="787">
        <v>14243</v>
      </c>
      <c r="C86" s="787" t="s">
        <v>11</v>
      </c>
      <c r="D86" t="s">
        <v>13</v>
      </c>
      <c r="E86" s="4"/>
      <c r="F86" s="16">
        <v>2</v>
      </c>
      <c r="G86" s="4">
        <f t="shared" si="1"/>
        <v>450.00000000000017</v>
      </c>
    </row>
    <row r="87" spans="1:7">
      <c r="A87" s="39">
        <v>43153</v>
      </c>
      <c r="B87" s="787">
        <v>14243</v>
      </c>
      <c r="C87" s="787" t="s">
        <v>11</v>
      </c>
      <c r="D87" t="s">
        <v>14</v>
      </c>
      <c r="E87" s="4"/>
      <c r="F87" s="16">
        <v>450</v>
      </c>
      <c r="G87" s="4">
        <f t="shared" si="1"/>
        <v>0</v>
      </c>
    </row>
    <row r="88" spans="1:7">
      <c r="A88" s="41">
        <v>43159</v>
      </c>
      <c r="B88" s="786" t="s">
        <v>10</v>
      </c>
      <c r="C88" s="786" t="s">
        <v>15</v>
      </c>
      <c r="D88" t="s">
        <v>12</v>
      </c>
      <c r="E88" s="4">
        <v>66.5</v>
      </c>
      <c r="F88" s="16"/>
      <c r="G88" s="4">
        <f t="shared" si="1"/>
        <v>66.5</v>
      </c>
    </row>
    <row r="89" spans="1:7">
      <c r="B89" s="787"/>
      <c r="C89" s="787"/>
      <c r="D89" t="s">
        <v>13</v>
      </c>
      <c r="E89" s="4">
        <v>2</v>
      </c>
      <c r="F89" s="16"/>
      <c r="G89" s="4">
        <f t="shared" si="1"/>
        <v>68.5</v>
      </c>
    </row>
    <row r="90" spans="1:7">
      <c r="B90" s="787"/>
      <c r="C90" s="787"/>
      <c r="D90" t="s">
        <v>14</v>
      </c>
      <c r="E90" s="4">
        <v>450</v>
      </c>
      <c r="F90" s="16"/>
      <c r="G90" s="4">
        <f t="shared" si="1"/>
        <v>518.5</v>
      </c>
    </row>
    <row r="91" spans="1:7">
      <c r="A91" s="39">
        <v>43179</v>
      </c>
      <c r="B91" s="787">
        <v>14376</v>
      </c>
      <c r="C91" s="787" t="s">
        <v>15</v>
      </c>
      <c r="D91" t="s">
        <v>12</v>
      </c>
      <c r="E91" s="4"/>
      <c r="F91" s="16">
        <v>66.5</v>
      </c>
      <c r="G91" s="4">
        <f t="shared" si="1"/>
        <v>452</v>
      </c>
    </row>
    <row r="92" spans="1:7">
      <c r="A92" s="39">
        <v>43179</v>
      </c>
      <c r="B92" s="787">
        <v>14376</v>
      </c>
      <c r="C92" s="787" t="s">
        <v>15</v>
      </c>
      <c r="D92" t="s">
        <v>13</v>
      </c>
      <c r="E92" s="4"/>
      <c r="F92" s="16">
        <v>2</v>
      </c>
      <c r="G92" s="4">
        <f t="shared" si="1"/>
        <v>450</v>
      </c>
    </row>
    <row r="93" spans="1:7">
      <c r="A93" s="39">
        <v>43216</v>
      </c>
      <c r="B93" s="787">
        <v>14512</v>
      </c>
      <c r="C93" s="787" t="s">
        <v>15</v>
      </c>
      <c r="D93" t="s">
        <v>14</v>
      </c>
      <c r="E93" s="4"/>
      <c r="F93" s="16">
        <v>450</v>
      </c>
      <c r="G93" s="4">
        <f t="shared" si="1"/>
        <v>0</v>
      </c>
    </row>
    <row r="94" spans="1:7">
      <c r="A94" s="41">
        <v>43190</v>
      </c>
      <c r="B94" s="786" t="s">
        <v>10</v>
      </c>
      <c r="C94" s="786" t="s">
        <v>16</v>
      </c>
      <c r="D94" t="s">
        <v>12</v>
      </c>
      <c r="E94" s="4">
        <v>63.9</v>
      </c>
      <c r="F94" s="16"/>
      <c r="G94" s="4">
        <f t="shared" si="1"/>
        <v>63.9</v>
      </c>
    </row>
    <row r="95" spans="1:7">
      <c r="B95" s="787"/>
      <c r="C95" s="787"/>
      <c r="D95" t="s">
        <v>13</v>
      </c>
      <c r="E95" s="4">
        <v>2</v>
      </c>
      <c r="F95" s="16"/>
      <c r="G95" s="4">
        <f t="shared" si="1"/>
        <v>65.900000000000006</v>
      </c>
    </row>
    <row r="96" spans="1:7">
      <c r="B96" s="787"/>
      <c r="C96" s="787"/>
      <c r="D96" t="s">
        <v>14</v>
      </c>
      <c r="E96" s="4">
        <v>450</v>
      </c>
      <c r="F96" s="16"/>
      <c r="G96" s="4">
        <f t="shared" si="1"/>
        <v>515.9</v>
      </c>
    </row>
    <row r="97" spans="1:7">
      <c r="A97" s="39">
        <v>43216</v>
      </c>
      <c r="B97" s="787">
        <v>14512</v>
      </c>
      <c r="C97" s="787" t="s">
        <v>16</v>
      </c>
      <c r="D97" t="s">
        <v>12</v>
      </c>
      <c r="E97" s="4"/>
      <c r="F97" s="16">
        <v>63.9</v>
      </c>
      <c r="G97" s="4">
        <f t="shared" si="1"/>
        <v>452</v>
      </c>
    </row>
    <row r="98" spans="1:7">
      <c r="A98" s="39">
        <v>43216</v>
      </c>
      <c r="B98" s="787">
        <v>14512</v>
      </c>
      <c r="C98" s="787" t="s">
        <v>16</v>
      </c>
      <c r="D98" t="s">
        <v>13</v>
      </c>
      <c r="E98" s="4"/>
      <c r="F98" s="16">
        <v>2</v>
      </c>
      <c r="G98" s="4">
        <f t="shared" si="1"/>
        <v>450</v>
      </c>
    </row>
    <row r="99" spans="1:7">
      <c r="A99" s="39">
        <v>43228</v>
      </c>
      <c r="B99" s="787">
        <v>14580</v>
      </c>
      <c r="C99" s="787" t="s">
        <v>16</v>
      </c>
      <c r="D99" t="s">
        <v>14</v>
      </c>
      <c r="E99" s="4"/>
      <c r="F99" s="16">
        <v>450</v>
      </c>
      <c r="G99" s="4">
        <f t="shared" si="1"/>
        <v>0</v>
      </c>
    </row>
    <row r="100" spans="1:7">
      <c r="A100" s="41">
        <v>43220</v>
      </c>
      <c r="B100" s="786" t="s">
        <v>10</v>
      </c>
      <c r="C100" s="786" t="s">
        <v>17</v>
      </c>
      <c r="D100" t="s">
        <v>12</v>
      </c>
      <c r="E100" s="4">
        <v>66</v>
      </c>
      <c r="F100" s="16"/>
      <c r="G100" s="4">
        <f t="shared" si="1"/>
        <v>66</v>
      </c>
    </row>
    <row r="101" spans="1:7">
      <c r="B101" s="787"/>
      <c r="C101" s="787"/>
      <c r="D101" t="s">
        <v>13</v>
      </c>
      <c r="E101" s="4">
        <v>2</v>
      </c>
      <c r="F101" s="16"/>
      <c r="G101" s="4">
        <f t="shared" si="1"/>
        <v>68</v>
      </c>
    </row>
    <row r="102" spans="1:7">
      <c r="B102" s="787"/>
      <c r="C102" s="787"/>
      <c r="D102" t="s">
        <v>14</v>
      </c>
      <c r="E102" s="4">
        <v>450</v>
      </c>
      <c r="F102" s="16"/>
      <c r="G102" s="4">
        <f t="shared" si="1"/>
        <v>518</v>
      </c>
    </row>
    <row r="103" spans="1:7">
      <c r="A103" s="39">
        <v>43243</v>
      </c>
      <c r="B103" s="787">
        <v>14667</v>
      </c>
      <c r="C103" s="787" t="s">
        <v>17</v>
      </c>
      <c r="D103" t="s">
        <v>12</v>
      </c>
      <c r="E103" s="4"/>
      <c r="F103" s="16">
        <v>66</v>
      </c>
      <c r="G103" s="4">
        <f t="shared" si="1"/>
        <v>452</v>
      </c>
    </row>
    <row r="104" spans="1:7">
      <c r="A104" s="39">
        <v>43243</v>
      </c>
      <c r="B104" s="787">
        <v>14667</v>
      </c>
      <c r="C104" s="787" t="s">
        <v>17</v>
      </c>
      <c r="D104" t="s">
        <v>13</v>
      </c>
      <c r="E104" s="4"/>
      <c r="F104" s="16">
        <v>2</v>
      </c>
      <c r="G104" s="4">
        <f t="shared" si="1"/>
        <v>450</v>
      </c>
    </row>
    <row r="105" spans="1:7">
      <c r="A105" s="39">
        <v>43259</v>
      </c>
      <c r="B105" s="787">
        <v>14766</v>
      </c>
      <c r="C105" s="787" t="s">
        <v>17</v>
      </c>
      <c r="D105" t="s">
        <v>14</v>
      </c>
      <c r="E105" s="4"/>
      <c r="F105" s="16">
        <v>450</v>
      </c>
      <c r="G105" s="4">
        <f t="shared" si="1"/>
        <v>0</v>
      </c>
    </row>
    <row r="106" spans="1:7">
      <c r="A106" s="41">
        <v>43251</v>
      </c>
      <c r="B106" s="786" t="s">
        <v>10</v>
      </c>
      <c r="C106" s="786" t="s">
        <v>18</v>
      </c>
      <c r="D106" t="s">
        <v>12</v>
      </c>
      <c r="E106" s="4">
        <v>61.5</v>
      </c>
      <c r="F106" s="16"/>
      <c r="G106" s="4">
        <f t="shared" si="1"/>
        <v>61.5</v>
      </c>
    </row>
    <row r="107" spans="1:7">
      <c r="B107" s="787"/>
      <c r="C107" s="787"/>
      <c r="D107" t="s">
        <v>13</v>
      </c>
      <c r="E107" s="4">
        <v>2</v>
      </c>
      <c r="F107" s="16"/>
      <c r="G107" s="4">
        <f t="shared" si="1"/>
        <v>63.5</v>
      </c>
    </row>
    <row r="108" spans="1:7">
      <c r="B108" s="787"/>
      <c r="C108" s="787"/>
      <c r="D108" t="s">
        <v>14</v>
      </c>
      <c r="E108" s="4">
        <v>450</v>
      </c>
      <c r="F108" s="16"/>
      <c r="G108" s="4">
        <f t="shared" si="1"/>
        <v>513.5</v>
      </c>
    </row>
    <row r="109" spans="1:7">
      <c r="A109" s="39">
        <v>43259</v>
      </c>
      <c r="B109" s="787">
        <v>14766</v>
      </c>
      <c r="C109" s="787" t="s">
        <v>18</v>
      </c>
      <c r="D109" t="s">
        <v>14</v>
      </c>
      <c r="E109" s="4"/>
      <c r="F109" s="16">
        <v>450</v>
      </c>
      <c r="G109" s="4">
        <f t="shared" si="1"/>
        <v>63.5</v>
      </c>
    </row>
    <row r="110" spans="1:7">
      <c r="A110" s="39">
        <v>43285</v>
      </c>
      <c r="B110" s="787">
        <v>14891</v>
      </c>
      <c r="C110" s="787" t="s">
        <v>18</v>
      </c>
      <c r="D110" t="s">
        <v>12</v>
      </c>
      <c r="E110" s="4"/>
      <c r="F110" s="16">
        <v>61.5</v>
      </c>
      <c r="G110" s="4">
        <f t="shared" si="1"/>
        <v>2</v>
      </c>
    </row>
    <row r="111" spans="1:7">
      <c r="A111" s="39">
        <v>43285</v>
      </c>
      <c r="B111" s="787">
        <v>14891</v>
      </c>
      <c r="C111" s="787" t="s">
        <v>18</v>
      </c>
      <c r="D111" t="s">
        <v>13</v>
      </c>
      <c r="E111" s="4"/>
      <c r="F111" s="16">
        <v>2</v>
      </c>
      <c r="G111" s="4">
        <f t="shared" si="1"/>
        <v>0</v>
      </c>
    </row>
    <row r="112" spans="1:7">
      <c r="A112" s="41">
        <v>43281</v>
      </c>
      <c r="B112" s="786" t="s">
        <v>10</v>
      </c>
      <c r="C112" s="786" t="s">
        <v>19</v>
      </c>
      <c r="D112" t="s">
        <v>12</v>
      </c>
      <c r="E112" s="4">
        <v>57.4</v>
      </c>
      <c r="F112" s="16"/>
      <c r="G112" s="4">
        <f t="shared" si="1"/>
        <v>57.4</v>
      </c>
    </row>
    <row r="113" spans="1:7">
      <c r="B113" s="787"/>
      <c r="C113" s="787"/>
      <c r="D113" t="s">
        <v>13</v>
      </c>
      <c r="E113" s="4">
        <v>4</v>
      </c>
      <c r="F113" s="16"/>
      <c r="G113" s="4">
        <f t="shared" si="1"/>
        <v>61.4</v>
      </c>
    </row>
    <row r="114" spans="1:7">
      <c r="B114" s="787"/>
      <c r="C114" s="787"/>
      <c r="D114" t="s">
        <v>14</v>
      </c>
      <c r="E114" s="4">
        <v>450</v>
      </c>
      <c r="F114" s="16"/>
      <c r="G114" s="4">
        <f t="shared" si="1"/>
        <v>511.4</v>
      </c>
    </row>
    <row r="115" spans="1:7">
      <c r="A115" s="39">
        <v>43297</v>
      </c>
      <c r="B115" s="787">
        <v>14932</v>
      </c>
      <c r="C115" s="787" t="s">
        <v>19</v>
      </c>
      <c r="D115" t="s">
        <v>14</v>
      </c>
      <c r="E115" s="4"/>
      <c r="F115" s="16">
        <v>450</v>
      </c>
      <c r="G115" s="4">
        <f t="shared" si="1"/>
        <v>61.399999999999977</v>
      </c>
    </row>
    <row r="116" spans="1:7">
      <c r="A116" s="39">
        <v>43305</v>
      </c>
      <c r="B116" s="787">
        <v>14958</v>
      </c>
      <c r="C116" s="787" t="s">
        <v>20</v>
      </c>
      <c r="D116" t="s">
        <v>12</v>
      </c>
      <c r="E116" s="4"/>
      <c r="F116" s="16">
        <v>57.4</v>
      </c>
      <c r="G116" s="4">
        <f t="shared" si="1"/>
        <v>3.9999999999999787</v>
      </c>
    </row>
    <row r="117" spans="1:7">
      <c r="A117" s="39">
        <v>43305</v>
      </c>
      <c r="B117" s="787">
        <v>14958</v>
      </c>
      <c r="C117" s="787" t="s">
        <v>20</v>
      </c>
      <c r="D117" t="s">
        <v>13</v>
      </c>
      <c r="E117" s="4"/>
      <c r="F117" s="16">
        <v>4</v>
      </c>
      <c r="G117" s="4">
        <f t="shared" si="1"/>
        <v>-2.1316282072803006E-14</v>
      </c>
    </row>
    <row r="118" spans="1:7">
      <c r="A118" s="41">
        <v>43312</v>
      </c>
      <c r="B118" s="786" t="s">
        <v>10</v>
      </c>
      <c r="C118" s="786" t="s">
        <v>20</v>
      </c>
      <c r="D118" t="s">
        <v>12</v>
      </c>
      <c r="E118" s="4">
        <v>55.7</v>
      </c>
      <c r="F118" s="16"/>
      <c r="G118" s="4">
        <f t="shared" si="1"/>
        <v>55.699999999999982</v>
      </c>
    </row>
    <row r="119" spans="1:7">
      <c r="B119" s="787"/>
      <c r="C119" s="787"/>
      <c r="D119" t="s">
        <v>13</v>
      </c>
      <c r="E119" s="4">
        <v>2</v>
      </c>
      <c r="F119" s="16"/>
      <c r="G119" s="4">
        <f t="shared" si="1"/>
        <v>57.699999999999982</v>
      </c>
    </row>
    <row r="120" spans="1:7">
      <c r="B120" s="787"/>
      <c r="C120" s="787"/>
      <c r="D120" t="s">
        <v>14</v>
      </c>
      <c r="E120" s="4">
        <v>450</v>
      </c>
      <c r="F120" s="16"/>
      <c r="G120" s="4">
        <f t="shared" si="1"/>
        <v>507.7</v>
      </c>
    </row>
    <row r="121" spans="1:7">
      <c r="A121" s="39">
        <v>43297</v>
      </c>
      <c r="B121" s="787">
        <v>14932</v>
      </c>
      <c r="C121" s="787" t="s">
        <v>20</v>
      </c>
      <c r="D121" t="s">
        <v>14</v>
      </c>
      <c r="E121" s="4"/>
      <c r="F121" s="16">
        <v>450</v>
      </c>
      <c r="G121" s="4">
        <f t="shared" si="1"/>
        <v>57.699999999999989</v>
      </c>
    </row>
    <row r="122" spans="1:7">
      <c r="A122" s="39">
        <v>43360</v>
      </c>
      <c r="B122" s="787">
        <v>15196</v>
      </c>
      <c r="C122" s="787" t="s">
        <v>20</v>
      </c>
      <c r="D122" t="s">
        <v>12</v>
      </c>
      <c r="E122" s="4"/>
      <c r="F122" s="16">
        <v>55.7</v>
      </c>
      <c r="G122" s="4">
        <f t="shared" si="1"/>
        <v>1.9999999999999858</v>
      </c>
    </row>
    <row r="123" spans="1:7">
      <c r="A123" s="39">
        <v>43360</v>
      </c>
      <c r="B123" s="787">
        <v>15196</v>
      </c>
      <c r="C123" s="787" t="s">
        <v>20</v>
      </c>
      <c r="D123" t="s">
        <v>13</v>
      </c>
      <c r="E123" s="4"/>
      <c r="F123" s="16">
        <v>2</v>
      </c>
      <c r="G123" s="4">
        <f t="shared" si="1"/>
        <v>-1.4210854715202004E-14</v>
      </c>
    </row>
    <row r="124" spans="1:7">
      <c r="A124" s="41">
        <v>43343</v>
      </c>
      <c r="B124" s="786" t="s">
        <v>10</v>
      </c>
      <c r="C124" s="786" t="s">
        <v>21</v>
      </c>
      <c r="D124" t="s">
        <v>12</v>
      </c>
      <c r="E124" s="4">
        <v>55.3</v>
      </c>
      <c r="F124" s="16"/>
      <c r="G124" s="4">
        <f t="shared" si="1"/>
        <v>55.299999999999983</v>
      </c>
    </row>
    <row r="125" spans="1:7">
      <c r="B125" s="787"/>
      <c r="C125" s="787"/>
      <c r="D125" t="s">
        <v>13</v>
      </c>
      <c r="E125" s="4">
        <v>2</v>
      </c>
      <c r="F125" s="16"/>
      <c r="G125" s="4">
        <f t="shared" si="1"/>
        <v>57.299999999999983</v>
      </c>
    </row>
    <row r="126" spans="1:7">
      <c r="B126" s="787"/>
      <c r="C126" s="787"/>
      <c r="D126" t="s">
        <v>14</v>
      </c>
      <c r="E126" s="4">
        <v>450</v>
      </c>
      <c r="F126" s="16"/>
      <c r="G126" s="4">
        <f t="shared" si="1"/>
        <v>507.29999999999995</v>
      </c>
    </row>
    <row r="127" spans="1:7">
      <c r="A127" s="39">
        <v>43360</v>
      </c>
      <c r="B127" s="787">
        <v>15196</v>
      </c>
      <c r="C127" s="787" t="s">
        <v>21</v>
      </c>
      <c r="D127" t="s">
        <v>14</v>
      </c>
      <c r="E127" s="4"/>
      <c r="F127" s="16">
        <v>450</v>
      </c>
      <c r="G127" s="4">
        <f t="shared" si="1"/>
        <v>57.299999999999955</v>
      </c>
    </row>
    <row r="128" spans="1:7">
      <c r="A128" s="39">
        <v>43368</v>
      </c>
      <c r="B128" s="787">
        <v>15226</v>
      </c>
      <c r="C128" s="787" t="s">
        <v>21</v>
      </c>
      <c r="D128" t="s">
        <v>12</v>
      </c>
      <c r="E128" s="4"/>
      <c r="F128" s="16">
        <v>55.3</v>
      </c>
      <c r="G128" s="4">
        <f t="shared" si="1"/>
        <v>1.9999999999999574</v>
      </c>
    </row>
    <row r="129" spans="1:7">
      <c r="A129" s="39">
        <v>43368</v>
      </c>
      <c r="B129" s="787">
        <v>15226</v>
      </c>
      <c r="C129" s="787" t="s">
        <v>21</v>
      </c>
      <c r="D129" t="s">
        <v>13</v>
      </c>
      <c r="E129" s="4"/>
      <c r="F129" s="16">
        <v>2</v>
      </c>
      <c r="G129" s="4">
        <f t="shared" si="1"/>
        <v>-4.2632564145606011E-14</v>
      </c>
    </row>
    <row r="130" spans="1:7">
      <c r="A130" s="41">
        <v>43373</v>
      </c>
      <c r="B130" s="786" t="s">
        <v>10</v>
      </c>
      <c r="C130" s="786" t="s">
        <v>22</v>
      </c>
      <c r="D130" t="s">
        <v>12</v>
      </c>
      <c r="E130" s="4">
        <v>56.6</v>
      </c>
      <c r="F130" s="16"/>
      <c r="G130" s="4">
        <f t="shared" si="1"/>
        <v>56.599999999999959</v>
      </c>
    </row>
    <row r="131" spans="1:7">
      <c r="B131" s="787"/>
      <c r="C131" s="787"/>
      <c r="D131" t="s">
        <v>13</v>
      </c>
      <c r="E131" s="4">
        <v>4</v>
      </c>
      <c r="F131" s="16"/>
      <c r="G131" s="4">
        <f t="shared" si="1"/>
        <v>60.599999999999959</v>
      </c>
    </row>
    <row r="132" spans="1:7">
      <c r="B132" s="787"/>
      <c r="C132" s="787"/>
      <c r="D132" t="s">
        <v>14</v>
      </c>
      <c r="E132" s="4">
        <v>450</v>
      </c>
      <c r="F132" s="16"/>
      <c r="G132" s="4">
        <f t="shared" si="1"/>
        <v>510.59999999999997</v>
      </c>
    </row>
    <row r="133" spans="1:7">
      <c r="A133" s="39">
        <v>43392</v>
      </c>
      <c r="B133" s="787">
        <v>15356</v>
      </c>
      <c r="C133" s="787" t="s">
        <v>22</v>
      </c>
      <c r="D133" t="s">
        <v>14</v>
      </c>
      <c r="E133" s="4"/>
      <c r="F133" s="16">
        <v>450</v>
      </c>
      <c r="G133" s="4">
        <f t="shared" si="1"/>
        <v>60.599999999999966</v>
      </c>
    </row>
    <row r="134" spans="1:7">
      <c r="A134" s="39">
        <v>43454</v>
      </c>
      <c r="B134" s="787">
        <v>15633</v>
      </c>
      <c r="C134" s="787" t="s">
        <v>22</v>
      </c>
      <c r="D134" t="s">
        <v>12</v>
      </c>
      <c r="E134" s="4"/>
      <c r="F134" s="16">
        <v>56.6</v>
      </c>
      <c r="G134" s="4">
        <f t="shared" si="1"/>
        <v>3.9999999999999645</v>
      </c>
    </row>
    <row r="135" spans="1:7">
      <c r="A135" s="39">
        <v>43454</v>
      </c>
      <c r="B135" s="787">
        <v>15633</v>
      </c>
      <c r="C135" s="787" t="s">
        <v>22</v>
      </c>
      <c r="D135" t="s">
        <v>13</v>
      </c>
      <c r="E135" s="4"/>
      <c r="F135" s="16">
        <v>4</v>
      </c>
      <c r="G135" s="4">
        <f t="shared" si="1"/>
        <v>-3.5527136788005009E-14</v>
      </c>
    </row>
    <row r="136" spans="1:7">
      <c r="A136" s="41">
        <v>43404</v>
      </c>
      <c r="B136" s="786" t="s">
        <v>10</v>
      </c>
      <c r="C136" s="786" t="s">
        <v>23</v>
      </c>
      <c r="D136" t="s">
        <v>12</v>
      </c>
      <c r="E136" s="4">
        <v>57.1</v>
      </c>
      <c r="F136" s="16"/>
      <c r="G136" s="4">
        <f t="shared" ref="G136:G204" si="2">+G135+E136-F136</f>
        <v>57.099999999999966</v>
      </c>
    </row>
    <row r="137" spans="1:7">
      <c r="B137" s="787"/>
      <c r="C137" s="787"/>
      <c r="D137" t="s">
        <v>13</v>
      </c>
      <c r="E137" s="4">
        <v>5</v>
      </c>
      <c r="F137" s="16"/>
      <c r="G137" s="4">
        <f t="shared" si="2"/>
        <v>62.099999999999966</v>
      </c>
    </row>
    <row r="138" spans="1:7">
      <c r="B138" s="787"/>
      <c r="C138" s="787"/>
      <c r="D138" t="s">
        <v>14</v>
      </c>
      <c r="E138" s="4">
        <v>450</v>
      </c>
      <c r="F138" s="16"/>
      <c r="G138" s="4">
        <f t="shared" si="2"/>
        <v>512.09999999999991</v>
      </c>
    </row>
    <row r="139" spans="1:7">
      <c r="A139" s="39">
        <v>43454</v>
      </c>
      <c r="B139" s="787">
        <v>15633</v>
      </c>
      <c r="C139" s="787" t="s">
        <v>23</v>
      </c>
      <c r="D139" t="s">
        <v>12</v>
      </c>
      <c r="E139" s="4"/>
      <c r="F139" s="16">
        <v>57.1</v>
      </c>
      <c r="G139" s="4">
        <f t="shared" si="2"/>
        <v>454.99999999999989</v>
      </c>
    </row>
    <row r="140" spans="1:7">
      <c r="A140" s="39">
        <v>43454</v>
      </c>
      <c r="B140" s="787">
        <v>15633</v>
      </c>
      <c r="C140" s="787" t="s">
        <v>23</v>
      </c>
      <c r="D140" t="s">
        <v>13</v>
      </c>
      <c r="E140" s="4"/>
      <c r="F140" s="16">
        <v>5</v>
      </c>
      <c r="G140" s="4">
        <f t="shared" si="2"/>
        <v>449.99999999999989</v>
      </c>
    </row>
    <row r="141" spans="1:7">
      <c r="A141" s="39">
        <v>43454</v>
      </c>
      <c r="B141" s="787">
        <v>15633</v>
      </c>
      <c r="C141" s="787" t="s">
        <v>23</v>
      </c>
      <c r="D141" t="s">
        <v>14</v>
      </c>
      <c r="E141" s="4"/>
      <c r="F141" s="16">
        <v>450</v>
      </c>
      <c r="G141" s="4">
        <f t="shared" si="2"/>
        <v>0</v>
      </c>
    </row>
    <row r="142" spans="1:7">
      <c r="A142" s="41">
        <v>43434</v>
      </c>
      <c r="B142" s="786" t="s">
        <v>10</v>
      </c>
      <c r="C142" s="786" t="s">
        <v>24</v>
      </c>
      <c r="D142" t="s">
        <v>12</v>
      </c>
      <c r="E142" s="4">
        <v>58.6</v>
      </c>
      <c r="F142" s="16"/>
      <c r="G142" s="4">
        <f t="shared" si="2"/>
        <v>58.6</v>
      </c>
    </row>
    <row r="143" spans="1:7">
      <c r="B143" s="787"/>
      <c r="C143" s="787"/>
      <c r="D143" t="s">
        <v>13</v>
      </c>
      <c r="E143" s="4">
        <v>5</v>
      </c>
      <c r="F143" s="16"/>
      <c r="G143" s="4">
        <f t="shared" si="2"/>
        <v>63.6</v>
      </c>
    </row>
    <row r="144" spans="1:7">
      <c r="B144" s="787"/>
      <c r="C144" s="787"/>
      <c r="D144" t="s">
        <v>14</v>
      </c>
      <c r="E144" s="4">
        <v>450</v>
      </c>
      <c r="F144" s="16"/>
      <c r="G144" s="4">
        <f t="shared" si="2"/>
        <v>513.6</v>
      </c>
    </row>
    <row r="145" spans="1:7">
      <c r="A145" s="39">
        <v>43474</v>
      </c>
      <c r="B145" s="787">
        <v>15761</v>
      </c>
      <c r="C145" s="787" t="s">
        <v>24</v>
      </c>
      <c r="D145" t="s">
        <v>14</v>
      </c>
      <c r="E145" s="4"/>
      <c r="F145" s="16">
        <v>450</v>
      </c>
      <c r="G145" s="4">
        <f t="shared" si="2"/>
        <v>63.600000000000023</v>
      </c>
    </row>
    <row r="146" spans="1:7">
      <c r="A146" s="39">
        <v>43474</v>
      </c>
      <c r="B146" s="787">
        <v>15761</v>
      </c>
      <c r="C146" s="787" t="s">
        <v>24</v>
      </c>
      <c r="D146" t="s">
        <v>12</v>
      </c>
      <c r="E146" s="4"/>
      <c r="F146" s="16">
        <v>58.6</v>
      </c>
      <c r="G146" s="4">
        <f t="shared" si="2"/>
        <v>5.0000000000000213</v>
      </c>
    </row>
    <row r="147" spans="1:7">
      <c r="A147" s="39">
        <v>43474</v>
      </c>
      <c r="B147" s="787">
        <v>15761</v>
      </c>
      <c r="C147" s="787" t="s">
        <v>24</v>
      </c>
      <c r="D147" t="s">
        <v>13</v>
      </c>
      <c r="E147" s="4"/>
      <c r="F147" s="16">
        <v>5</v>
      </c>
      <c r="G147" s="4">
        <f t="shared" si="2"/>
        <v>2.1316282072803006E-14</v>
      </c>
    </row>
    <row r="148" spans="1:7">
      <c r="A148" s="41">
        <v>43465</v>
      </c>
      <c r="B148" s="786" t="s">
        <v>10</v>
      </c>
      <c r="C148" s="786" t="s">
        <v>25</v>
      </c>
      <c r="D148" t="s">
        <v>12</v>
      </c>
      <c r="E148" s="4">
        <v>62.6</v>
      </c>
      <c r="F148" s="16"/>
      <c r="G148" s="4">
        <f t="shared" si="2"/>
        <v>62.600000000000023</v>
      </c>
    </row>
    <row r="149" spans="1:7">
      <c r="B149" s="787"/>
      <c r="C149" s="787"/>
      <c r="D149" t="s">
        <v>13</v>
      </c>
      <c r="E149" s="4">
        <v>5</v>
      </c>
      <c r="F149" s="16"/>
      <c r="G149" s="4">
        <f t="shared" si="2"/>
        <v>67.600000000000023</v>
      </c>
    </row>
    <row r="150" spans="1:7">
      <c r="B150" s="787"/>
      <c r="C150" s="787"/>
      <c r="D150" t="s">
        <v>14</v>
      </c>
      <c r="E150" s="4">
        <v>450</v>
      </c>
      <c r="F150" s="16"/>
      <c r="G150" s="4">
        <f t="shared" si="2"/>
        <v>517.6</v>
      </c>
    </row>
    <row r="151" spans="1:7">
      <c r="A151" s="39">
        <v>43474</v>
      </c>
      <c r="B151" s="787">
        <v>15761</v>
      </c>
      <c r="C151" s="787" t="s">
        <v>25</v>
      </c>
      <c r="D151" t="s">
        <v>14</v>
      </c>
      <c r="E151" s="4"/>
      <c r="F151" s="16">
        <v>450</v>
      </c>
      <c r="G151" s="4">
        <f t="shared" si="2"/>
        <v>67.600000000000023</v>
      </c>
    </row>
    <row r="152" spans="1:7">
      <c r="A152" s="39">
        <v>43544</v>
      </c>
      <c r="B152" s="787">
        <v>17940</v>
      </c>
      <c r="C152" s="787" t="s">
        <v>25</v>
      </c>
      <c r="D152" t="s">
        <v>12</v>
      </c>
      <c r="E152" s="4"/>
      <c r="F152" s="16">
        <v>62.6</v>
      </c>
      <c r="G152" s="4">
        <f t="shared" si="2"/>
        <v>5.0000000000000213</v>
      </c>
    </row>
    <row r="153" spans="1:7">
      <c r="A153" s="39">
        <v>43544</v>
      </c>
      <c r="B153" s="787">
        <v>17940</v>
      </c>
      <c r="C153" s="787" t="s">
        <v>25</v>
      </c>
      <c r="D153" t="s">
        <v>13</v>
      </c>
      <c r="E153" s="4"/>
      <c r="F153" s="16">
        <v>5</v>
      </c>
      <c r="G153" s="4">
        <f t="shared" si="2"/>
        <v>2.1316282072803006E-14</v>
      </c>
    </row>
    <row r="154" spans="1:7">
      <c r="A154" s="41">
        <v>43496</v>
      </c>
      <c r="B154" s="786" t="s">
        <v>10</v>
      </c>
      <c r="C154" s="786" t="s">
        <v>11</v>
      </c>
      <c r="D154" t="s">
        <v>12</v>
      </c>
      <c r="E154" s="4">
        <v>65.2</v>
      </c>
      <c r="F154" s="16"/>
      <c r="G154" s="4">
        <f t="shared" si="2"/>
        <v>65.200000000000017</v>
      </c>
    </row>
    <row r="155" spans="1:7">
      <c r="B155" s="787"/>
      <c r="C155" s="787"/>
      <c r="D155" t="s">
        <v>13</v>
      </c>
      <c r="E155" s="4">
        <v>5</v>
      </c>
      <c r="F155" s="16"/>
      <c r="G155" s="4">
        <f t="shared" si="2"/>
        <v>70.200000000000017</v>
      </c>
    </row>
    <row r="156" spans="1:7">
      <c r="B156" s="787"/>
      <c r="C156" s="787"/>
      <c r="D156" t="s">
        <v>14</v>
      </c>
      <c r="E156" s="4">
        <v>450</v>
      </c>
      <c r="F156" s="16"/>
      <c r="G156" s="4">
        <f t="shared" si="2"/>
        <v>520.20000000000005</v>
      </c>
    </row>
    <row r="157" spans="1:7">
      <c r="A157" s="39">
        <v>43544</v>
      </c>
      <c r="B157" s="787">
        <v>17940</v>
      </c>
      <c r="C157" s="787" t="s">
        <v>11</v>
      </c>
      <c r="D157" t="s">
        <v>12</v>
      </c>
      <c r="E157" s="4"/>
      <c r="F157" s="16">
        <v>65.2</v>
      </c>
      <c r="G157" s="4">
        <f t="shared" si="2"/>
        <v>455.00000000000006</v>
      </c>
    </row>
    <row r="158" spans="1:7">
      <c r="A158" s="39">
        <v>43544</v>
      </c>
      <c r="B158" s="787">
        <v>17940</v>
      </c>
      <c r="C158" s="787" t="s">
        <v>11</v>
      </c>
      <c r="D158" t="s">
        <v>13</v>
      </c>
      <c r="E158" s="4"/>
      <c r="F158" s="16">
        <v>5</v>
      </c>
      <c r="G158" s="4">
        <f t="shared" si="2"/>
        <v>450.00000000000006</v>
      </c>
    </row>
    <row r="159" spans="1:7">
      <c r="A159" s="39">
        <v>43544</v>
      </c>
      <c r="B159" s="787">
        <v>17940</v>
      </c>
      <c r="C159" s="787" t="s">
        <v>11</v>
      </c>
      <c r="D159" t="s">
        <v>14</v>
      </c>
      <c r="E159" s="4"/>
      <c r="F159" s="16">
        <v>450</v>
      </c>
      <c r="G159" s="4">
        <f t="shared" si="2"/>
        <v>0</v>
      </c>
    </row>
    <row r="160" spans="1:7">
      <c r="A160" s="41">
        <v>43524</v>
      </c>
      <c r="B160" s="786" t="s">
        <v>10</v>
      </c>
      <c r="C160" s="786" t="s">
        <v>15</v>
      </c>
      <c r="D160" t="s">
        <v>12</v>
      </c>
      <c r="E160" s="4">
        <v>69</v>
      </c>
      <c r="F160" s="16"/>
      <c r="G160" s="4">
        <f t="shared" si="2"/>
        <v>69</v>
      </c>
    </row>
    <row r="161" spans="1:7">
      <c r="B161" s="787"/>
      <c r="C161" s="787"/>
      <c r="D161" t="s">
        <v>13</v>
      </c>
      <c r="E161" s="4">
        <v>6.1</v>
      </c>
      <c r="F161" s="16"/>
      <c r="G161" s="4">
        <f t="shared" si="2"/>
        <v>75.099999999999994</v>
      </c>
    </row>
    <row r="162" spans="1:7">
      <c r="B162" s="787"/>
      <c r="C162" s="787"/>
      <c r="D162" t="s">
        <v>14</v>
      </c>
      <c r="E162" s="4">
        <v>450</v>
      </c>
      <c r="F162" s="16"/>
      <c r="G162" s="4">
        <f t="shared" si="2"/>
        <v>525.1</v>
      </c>
    </row>
    <row r="163" spans="1:7">
      <c r="A163" s="39">
        <v>43544</v>
      </c>
      <c r="B163" s="787">
        <v>17940</v>
      </c>
      <c r="C163" s="787" t="s">
        <v>15</v>
      </c>
      <c r="D163" t="s">
        <v>14</v>
      </c>
      <c r="E163" s="4"/>
      <c r="F163" s="16">
        <v>450</v>
      </c>
      <c r="G163" s="4">
        <f t="shared" si="2"/>
        <v>75.100000000000023</v>
      </c>
    </row>
    <row r="164" spans="1:7">
      <c r="A164" s="39">
        <v>43591</v>
      </c>
      <c r="B164" s="787" t="s">
        <v>26</v>
      </c>
      <c r="C164" s="787" t="s">
        <v>15</v>
      </c>
      <c r="D164" t="s">
        <v>12</v>
      </c>
      <c r="E164" s="4"/>
      <c r="F164" s="16">
        <v>69</v>
      </c>
      <c r="G164" s="4">
        <f t="shared" si="2"/>
        <v>6.1000000000000227</v>
      </c>
    </row>
    <row r="165" spans="1:7">
      <c r="A165" s="39">
        <v>43591</v>
      </c>
      <c r="B165" s="787" t="s">
        <v>26</v>
      </c>
      <c r="C165" s="787" t="s">
        <v>15</v>
      </c>
      <c r="D165" t="s">
        <v>13</v>
      </c>
      <c r="E165" s="4"/>
      <c r="F165" s="16">
        <v>6.1</v>
      </c>
      <c r="G165" s="4">
        <f t="shared" si="2"/>
        <v>2.3092638912203256E-14</v>
      </c>
    </row>
    <row r="166" spans="1:7">
      <c r="A166" s="41">
        <v>43555</v>
      </c>
      <c r="B166" s="786" t="s">
        <v>10</v>
      </c>
      <c r="C166" s="786" t="s">
        <v>16</v>
      </c>
      <c r="D166" t="s">
        <v>12</v>
      </c>
      <c r="E166" s="4">
        <v>64</v>
      </c>
      <c r="F166" s="16"/>
      <c r="G166" s="4">
        <f t="shared" si="2"/>
        <v>64.000000000000028</v>
      </c>
    </row>
    <row r="167" spans="1:7">
      <c r="B167" s="787"/>
      <c r="C167" s="787"/>
      <c r="D167" t="s">
        <v>13</v>
      </c>
      <c r="E167" s="4">
        <v>4.9000000000000004</v>
      </c>
      <c r="F167" s="16"/>
      <c r="G167" s="4">
        <f t="shared" si="2"/>
        <v>68.900000000000034</v>
      </c>
    </row>
    <row r="168" spans="1:7">
      <c r="B168" s="787"/>
      <c r="C168" s="787"/>
      <c r="D168" t="s">
        <v>14</v>
      </c>
      <c r="E168" s="4">
        <v>450</v>
      </c>
      <c r="F168" s="16"/>
      <c r="G168" s="4">
        <f t="shared" si="2"/>
        <v>518.90000000000009</v>
      </c>
    </row>
    <row r="169" spans="1:7">
      <c r="A169" s="39">
        <v>43591</v>
      </c>
      <c r="B169" s="787" t="s">
        <v>26</v>
      </c>
      <c r="C169" s="787" t="s">
        <v>16</v>
      </c>
      <c r="D169" t="s">
        <v>12</v>
      </c>
      <c r="E169" s="4"/>
      <c r="F169" s="16">
        <v>64</v>
      </c>
      <c r="G169" s="4">
        <f t="shared" si="2"/>
        <v>454.90000000000009</v>
      </c>
    </row>
    <row r="170" spans="1:7">
      <c r="A170" s="39">
        <v>43591</v>
      </c>
      <c r="B170" s="787" t="s">
        <v>26</v>
      </c>
      <c r="C170" s="787" t="s">
        <v>16</v>
      </c>
      <c r="D170" t="s">
        <v>13</v>
      </c>
      <c r="E170" s="4"/>
      <c r="F170" s="16">
        <v>4.9000000000000004</v>
      </c>
      <c r="G170" s="4">
        <f t="shared" si="2"/>
        <v>450.00000000000011</v>
      </c>
    </row>
    <row r="171" spans="1:7">
      <c r="A171" s="39">
        <v>43591</v>
      </c>
      <c r="B171" s="787" t="s">
        <v>26</v>
      </c>
      <c r="C171" s="787" t="s">
        <v>16</v>
      </c>
      <c r="D171" t="s">
        <v>14</v>
      </c>
      <c r="E171" s="4"/>
      <c r="F171" s="16">
        <v>450</v>
      </c>
      <c r="G171" s="4">
        <f t="shared" si="2"/>
        <v>0</v>
      </c>
    </row>
    <row r="172" spans="1:7">
      <c r="A172" s="41">
        <v>43585</v>
      </c>
      <c r="B172" s="786" t="s">
        <v>10</v>
      </c>
      <c r="C172" s="786" t="s">
        <v>17</v>
      </c>
      <c r="D172" t="s">
        <v>12</v>
      </c>
      <c r="E172" s="4">
        <v>64.8</v>
      </c>
      <c r="F172" s="16"/>
      <c r="G172" s="4">
        <f t="shared" si="2"/>
        <v>64.8</v>
      </c>
    </row>
    <row r="173" spans="1:7">
      <c r="B173" s="787"/>
      <c r="C173" s="787"/>
      <c r="D173" t="s">
        <v>13</v>
      </c>
      <c r="E173" s="4">
        <v>4.5</v>
      </c>
      <c r="F173" s="16"/>
      <c r="G173" s="4">
        <f t="shared" si="2"/>
        <v>69.3</v>
      </c>
    </row>
    <row r="174" spans="1:7">
      <c r="B174" s="787"/>
      <c r="C174" s="787"/>
      <c r="D174" t="s">
        <v>14</v>
      </c>
      <c r="E174" s="4">
        <v>450</v>
      </c>
      <c r="F174" s="16"/>
      <c r="G174" s="4">
        <f t="shared" si="2"/>
        <v>519.29999999999995</v>
      </c>
    </row>
    <row r="175" spans="1:7">
      <c r="A175" s="39">
        <v>43591</v>
      </c>
      <c r="B175" s="787" t="s">
        <v>26</v>
      </c>
      <c r="C175" s="787" t="s">
        <v>17</v>
      </c>
      <c r="D175" t="s">
        <v>14</v>
      </c>
      <c r="E175" s="4"/>
      <c r="F175" s="16">
        <v>450</v>
      </c>
      <c r="G175" s="4">
        <f t="shared" si="2"/>
        <v>69.299999999999955</v>
      </c>
    </row>
    <row r="176" spans="1:7">
      <c r="A176" s="39">
        <v>43651</v>
      </c>
      <c r="B176" s="787" t="s">
        <v>27</v>
      </c>
      <c r="C176" s="787" t="s">
        <v>17</v>
      </c>
      <c r="D176" t="s">
        <v>12</v>
      </c>
      <c r="E176" s="4"/>
      <c r="F176" s="16">
        <v>64.8</v>
      </c>
      <c r="G176" s="4">
        <f t="shared" si="2"/>
        <v>4.4999999999999574</v>
      </c>
    </row>
    <row r="177" spans="1:8">
      <c r="A177" s="39">
        <v>43651</v>
      </c>
      <c r="B177" s="787" t="s">
        <v>27</v>
      </c>
      <c r="C177" s="787" t="s">
        <v>17</v>
      </c>
      <c r="D177" t="s">
        <v>13</v>
      </c>
      <c r="E177" s="4"/>
      <c r="F177" s="16">
        <v>4.5</v>
      </c>
      <c r="G177" s="4">
        <f t="shared" si="2"/>
        <v>-4.2632564145606011E-14</v>
      </c>
    </row>
    <row r="178" spans="1:8">
      <c r="A178" s="41">
        <v>43616</v>
      </c>
      <c r="B178" s="786" t="s">
        <v>10</v>
      </c>
      <c r="C178" s="786" t="s">
        <v>18</v>
      </c>
      <c r="D178" t="s">
        <v>12</v>
      </c>
      <c r="E178" s="4">
        <v>59.7</v>
      </c>
      <c r="F178" s="16"/>
      <c r="G178" s="4">
        <f t="shared" si="2"/>
        <v>59.69999999999996</v>
      </c>
    </row>
    <row r="179" spans="1:8">
      <c r="B179" s="787"/>
      <c r="C179" s="787"/>
      <c r="D179" t="s">
        <v>13</v>
      </c>
      <c r="E179" s="4">
        <v>5.2</v>
      </c>
      <c r="F179" s="16"/>
      <c r="G179" s="4">
        <f t="shared" si="2"/>
        <v>64.899999999999963</v>
      </c>
    </row>
    <row r="180" spans="1:8">
      <c r="B180" s="787"/>
      <c r="C180" s="787"/>
      <c r="D180" t="s">
        <v>14</v>
      </c>
      <c r="E180" s="4">
        <v>450</v>
      </c>
      <c r="F180" s="16"/>
      <c r="G180" s="4">
        <f t="shared" si="2"/>
        <v>514.9</v>
      </c>
      <c r="H180" s="12"/>
    </row>
    <row r="181" spans="1:8">
      <c r="A181" s="39">
        <v>43651</v>
      </c>
      <c r="B181" s="787" t="s">
        <v>27</v>
      </c>
      <c r="C181" s="787" t="s">
        <v>18</v>
      </c>
      <c r="D181" t="s">
        <v>12</v>
      </c>
      <c r="E181" s="4"/>
      <c r="F181" s="16">
        <v>59.7</v>
      </c>
      <c r="G181" s="4">
        <f t="shared" si="2"/>
        <v>455.2</v>
      </c>
      <c r="H181" s="12"/>
    </row>
    <row r="182" spans="1:8">
      <c r="A182" s="39">
        <v>43651</v>
      </c>
      <c r="B182" s="787" t="s">
        <v>27</v>
      </c>
      <c r="C182" s="787" t="s">
        <v>18</v>
      </c>
      <c r="D182" t="s">
        <v>13</v>
      </c>
      <c r="E182" s="4"/>
      <c r="F182" s="16">
        <v>5.2</v>
      </c>
      <c r="G182" s="4">
        <f t="shared" si="2"/>
        <v>450</v>
      </c>
      <c r="H182" s="12"/>
    </row>
    <row r="183" spans="1:8">
      <c r="A183" s="39">
        <v>43651</v>
      </c>
      <c r="B183" s="787" t="s">
        <v>27</v>
      </c>
      <c r="C183" s="787" t="s">
        <v>18</v>
      </c>
      <c r="D183" t="s">
        <v>14</v>
      </c>
      <c r="E183" s="4"/>
      <c r="F183" s="16">
        <v>450</v>
      </c>
      <c r="G183" s="4">
        <f t="shared" si="2"/>
        <v>0</v>
      </c>
      <c r="H183" s="12"/>
    </row>
    <row r="184" spans="1:8">
      <c r="A184" s="41">
        <v>43646</v>
      </c>
      <c r="B184" s="786" t="s">
        <v>10</v>
      </c>
      <c r="C184" s="786" t="s">
        <v>19</v>
      </c>
      <c r="D184" t="s">
        <v>12</v>
      </c>
      <c r="E184" s="4">
        <v>48.4</v>
      </c>
      <c r="F184" s="16"/>
      <c r="G184" s="4">
        <f t="shared" si="2"/>
        <v>48.4</v>
      </c>
      <c r="H184" s="12"/>
    </row>
    <row r="185" spans="1:8">
      <c r="B185" s="787"/>
      <c r="C185" s="787"/>
      <c r="D185" t="s">
        <v>13</v>
      </c>
      <c r="E185" s="4">
        <v>4.9000000000000004</v>
      </c>
      <c r="F185" s="16"/>
      <c r="G185" s="4">
        <f t="shared" si="2"/>
        <v>53.3</v>
      </c>
      <c r="H185" s="12"/>
    </row>
    <row r="186" spans="1:8">
      <c r="B186" s="787"/>
      <c r="C186" s="787"/>
      <c r="D186" t="s">
        <v>14</v>
      </c>
      <c r="E186" s="4">
        <v>450</v>
      </c>
      <c r="F186" s="16"/>
      <c r="G186" s="4">
        <f t="shared" si="2"/>
        <v>503.3</v>
      </c>
      <c r="H186" s="12"/>
    </row>
    <row r="187" spans="1:8">
      <c r="A187" s="39">
        <v>43651</v>
      </c>
      <c r="B187" s="787" t="s">
        <v>27</v>
      </c>
      <c r="C187" s="787" t="s">
        <v>19</v>
      </c>
      <c r="D187" t="s">
        <v>14</v>
      </c>
      <c r="E187" s="4"/>
      <c r="F187" s="16">
        <v>450</v>
      </c>
      <c r="G187" s="4">
        <f t="shared" si="2"/>
        <v>53.300000000000011</v>
      </c>
      <c r="H187" s="12"/>
    </row>
    <row r="188" spans="1:8">
      <c r="A188" s="39">
        <v>43738</v>
      </c>
      <c r="B188" s="787" t="s">
        <v>28</v>
      </c>
      <c r="C188" s="787" t="s">
        <v>19</v>
      </c>
      <c r="D188" t="s">
        <v>12</v>
      </c>
      <c r="E188" s="4"/>
      <c r="F188" s="16">
        <v>48.4</v>
      </c>
      <c r="G188" s="4">
        <f t="shared" si="2"/>
        <v>4.9000000000000128</v>
      </c>
      <c r="H188" s="12"/>
    </row>
    <row r="189" spans="1:8">
      <c r="A189" s="39">
        <v>43738</v>
      </c>
      <c r="B189" s="787" t="s">
        <v>28</v>
      </c>
      <c r="C189" s="787" t="s">
        <v>19</v>
      </c>
      <c r="D189" t="s">
        <v>13</v>
      </c>
      <c r="E189" s="4"/>
      <c r="F189" s="16">
        <v>4.9000000000000004</v>
      </c>
      <c r="G189" s="4">
        <f t="shared" si="2"/>
        <v>1.2434497875801753E-14</v>
      </c>
      <c r="H189" s="12"/>
    </row>
    <row r="190" spans="1:8">
      <c r="A190" s="41">
        <v>43677</v>
      </c>
      <c r="B190" s="786" t="s">
        <v>10</v>
      </c>
      <c r="C190" s="786" t="s">
        <v>20</v>
      </c>
      <c r="D190" t="s">
        <v>12</v>
      </c>
      <c r="E190" s="4">
        <v>48.4</v>
      </c>
      <c r="F190" s="16"/>
      <c r="G190" s="4">
        <f t="shared" si="2"/>
        <v>48.400000000000013</v>
      </c>
    </row>
    <row r="191" spans="1:8">
      <c r="B191" s="787"/>
      <c r="C191" s="787"/>
      <c r="D191" t="s">
        <v>13</v>
      </c>
      <c r="E191" s="4">
        <v>4.8</v>
      </c>
      <c r="F191" s="16"/>
      <c r="G191" s="4">
        <f t="shared" si="2"/>
        <v>53.20000000000001</v>
      </c>
    </row>
    <row r="192" spans="1:8">
      <c r="B192" s="787"/>
      <c r="C192" s="787"/>
      <c r="D192" t="s">
        <v>14</v>
      </c>
      <c r="E192" s="4">
        <v>450</v>
      </c>
      <c r="F192" s="16"/>
      <c r="G192" s="4">
        <f t="shared" si="2"/>
        <v>503.2</v>
      </c>
    </row>
    <row r="193" spans="1:7 16384:16384">
      <c r="A193" s="39">
        <v>43738</v>
      </c>
      <c r="B193" s="787" t="s">
        <v>28</v>
      </c>
      <c r="C193" s="787" t="s">
        <v>20</v>
      </c>
      <c r="D193" t="s">
        <v>12</v>
      </c>
      <c r="E193" s="4"/>
      <c r="F193" s="16">
        <v>48.4</v>
      </c>
      <c r="G193" s="4">
        <f t="shared" si="2"/>
        <v>454.8</v>
      </c>
    </row>
    <row r="194" spans="1:7 16384:16384">
      <c r="A194" s="39">
        <v>43738</v>
      </c>
      <c r="B194" s="787" t="s">
        <v>28</v>
      </c>
      <c r="C194" s="787" t="s">
        <v>20</v>
      </c>
      <c r="D194" t="s">
        <v>13</v>
      </c>
      <c r="E194" s="4"/>
      <c r="F194" s="16">
        <v>4.8</v>
      </c>
      <c r="G194" s="4">
        <f t="shared" si="2"/>
        <v>450</v>
      </c>
      <c r="XFD194" t="s">
        <v>29</v>
      </c>
    </row>
    <row r="195" spans="1:7 16384:16384">
      <c r="A195" s="39">
        <v>43738</v>
      </c>
      <c r="B195" s="787" t="s">
        <v>28</v>
      </c>
      <c r="C195" s="787" t="s">
        <v>20</v>
      </c>
      <c r="D195" t="s">
        <v>14</v>
      </c>
      <c r="E195" s="4"/>
      <c r="F195" s="16">
        <v>450</v>
      </c>
      <c r="G195" s="4">
        <f t="shared" si="2"/>
        <v>0</v>
      </c>
    </row>
    <row r="196" spans="1:7 16384:16384">
      <c r="A196" s="41">
        <v>43708</v>
      </c>
      <c r="B196" s="786" t="s">
        <v>10</v>
      </c>
      <c r="C196" s="786" t="s">
        <v>21</v>
      </c>
      <c r="D196" t="s">
        <v>12</v>
      </c>
      <c r="E196" s="4">
        <v>47.1</v>
      </c>
      <c r="F196" s="16"/>
      <c r="G196" s="4">
        <f t="shared" si="2"/>
        <v>47.1</v>
      </c>
    </row>
    <row r="197" spans="1:7 16384:16384">
      <c r="B197" s="787"/>
      <c r="C197" s="787"/>
      <c r="D197" t="s">
        <v>13</v>
      </c>
      <c r="E197" s="4">
        <v>4.5999999999999996</v>
      </c>
      <c r="F197" s="16"/>
      <c r="G197" s="4">
        <f t="shared" si="2"/>
        <v>51.7</v>
      </c>
    </row>
    <row r="198" spans="1:7 16384:16384">
      <c r="B198" s="787"/>
      <c r="C198" s="787"/>
      <c r="D198" t="s">
        <v>14</v>
      </c>
      <c r="E198" s="4">
        <v>450</v>
      </c>
      <c r="F198" s="16"/>
      <c r="G198" s="4">
        <f t="shared" si="2"/>
        <v>501.7</v>
      </c>
    </row>
    <row r="199" spans="1:7 16384:16384">
      <c r="A199" s="39">
        <v>43738</v>
      </c>
      <c r="B199" s="787" t="s">
        <v>28</v>
      </c>
      <c r="C199" s="787" t="s">
        <v>21</v>
      </c>
      <c r="D199" t="s">
        <v>12</v>
      </c>
      <c r="E199" s="4"/>
      <c r="F199" s="16">
        <v>47.1</v>
      </c>
      <c r="G199" s="4">
        <f t="shared" si="2"/>
        <v>454.59999999999997</v>
      </c>
    </row>
    <row r="200" spans="1:7 16384:16384">
      <c r="A200" s="39">
        <v>43738</v>
      </c>
      <c r="B200" s="787" t="s">
        <v>28</v>
      </c>
      <c r="C200" s="787" t="s">
        <v>21</v>
      </c>
      <c r="D200" t="s">
        <v>13</v>
      </c>
      <c r="E200" s="4"/>
      <c r="F200" s="16">
        <v>4.5999999999999996</v>
      </c>
      <c r="G200" s="4">
        <f t="shared" si="2"/>
        <v>449.99999999999994</v>
      </c>
    </row>
    <row r="201" spans="1:7 16384:16384">
      <c r="A201" s="39">
        <v>43738</v>
      </c>
      <c r="B201" s="787" t="s">
        <v>28</v>
      </c>
      <c r="C201" s="787" t="s">
        <v>21</v>
      </c>
      <c r="D201" t="s">
        <v>14</v>
      </c>
      <c r="E201" s="4"/>
      <c r="F201" s="16">
        <v>450</v>
      </c>
      <c r="G201" s="4">
        <f t="shared" si="2"/>
        <v>0</v>
      </c>
    </row>
    <row r="202" spans="1:7 16384:16384">
      <c r="A202" s="41">
        <v>43738</v>
      </c>
      <c r="B202" s="786" t="s">
        <v>10</v>
      </c>
      <c r="C202" s="786" t="s">
        <v>22</v>
      </c>
      <c r="D202" t="s">
        <v>12</v>
      </c>
      <c r="E202" s="4">
        <v>47.3</v>
      </c>
      <c r="F202" s="16"/>
      <c r="G202" s="4">
        <f t="shared" si="2"/>
        <v>47.3</v>
      </c>
    </row>
    <row r="203" spans="1:7 16384:16384">
      <c r="B203" s="787"/>
      <c r="C203" s="787"/>
      <c r="D203" t="s">
        <v>13</v>
      </c>
      <c r="E203" s="4">
        <v>4.7</v>
      </c>
      <c r="F203" s="16"/>
      <c r="G203" s="4">
        <f t="shared" si="2"/>
        <v>52</v>
      </c>
    </row>
    <row r="204" spans="1:7 16384:16384">
      <c r="B204" s="787"/>
      <c r="C204" s="787"/>
      <c r="D204" t="s">
        <v>14</v>
      </c>
      <c r="E204" s="4">
        <v>450</v>
      </c>
      <c r="F204" s="16"/>
      <c r="G204" s="4">
        <f t="shared" si="2"/>
        <v>502</v>
      </c>
    </row>
    <row r="205" spans="1:7 16384:16384">
      <c r="A205" s="39">
        <v>43738</v>
      </c>
      <c r="B205" s="787" t="s">
        <v>28</v>
      </c>
      <c r="C205" s="787" t="s">
        <v>22</v>
      </c>
      <c r="D205" t="s">
        <v>14</v>
      </c>
      <c r="E205" s="4"/>
      <c r="F205" s="16">
        <v>450</v>
      </c>
      <c r="G205" s="4">
        <f t="shared" ref="G205:G295" si="3">+G204+E205-F205</f>
        <v>52</v>
      </c>
    </row>
    <row r="206" spans="1:7 16384:16384">
      <c r="A206" s="39">
        <v>43798</v>
      </c>
      <c r="B206" s="787" t="s">
        <v>30</v>
      </c>
      <c r="C206" s="787" t="s">
        <v>22</v>
      </c>
      <c r="D206" t="s">
        <v>12</v>
      </c>
      <c r="E206" s="4"/>
      <c r="F206" s="16">
        <v>47.3</v>
      </c>
      <c r="G206" s="4">
        <f t="shared" si="3"/>
        <v>4.7000000000000028</v>
      </c>
    </row>
    <row r="207" spans="1:7 16384:16384">
      <c r="A207" s="39">
        <v>43798</v>
      </c>
      <c r="B207" s="787" t="s">
        <v>30</v>
      </c>
      <c r="C207" s="787" t="s">
        <v>22</v>
      </c>
      <c r="D207" t="s">
        <v>13</v>
      </c>
      <c r="E207" s="4"/>
      <c r="F207" s="16">
        <v>4.7</v>
      </c>
      <c r="G207" s="4">
        <f t="shared" si="3"/>
        <v>0</v>
      </c>
    </row>
    <row r="208" spans="1:7 16384:16384">
      <c r="A208" s="41">
        <v>43769</v>
      </c>
      <c r="B208" s="786" t="s">
        <v>10</v>
      </c>
      <c r="C208" s="786" t="s">
        <v>23</v>
      </c>
      <c r="D208" t="s">
        <v>12</v>
      </c>
      <c r="E208" s="4">
        <v>47.6</v>
      </c>
      <c r="F208" s="16"/>
      <c r="G208" s="4">
        <f t="shared" si="3"/>
        <v>47.6</v>
      </c>
    </row>
    <row r="209" spans="1:7">
      <c r="B209" s="787"/>
      <c r="C209" s="787"/>
      <c r="D209" t="s">
        <v>13</v>
      </c>
      <c r="E209" s="4">
        <v>4.5</v>
      </c>
      <c r="F209" s="16"/>
      <c r="G209" s="4">
        <f t="shared" si="3"/>
        <v>52.1</v>
      </c>
    </row>
    <row r="210" spans="1:7">
      <c r="B210" s="787"/>
      <c r="C210" s="787"/>
      <c r="D210" t="s">
        <v>14</v>
      </c>
      <c r="E210" s="4">
        <v>450</v>
      </c>
      <c r="F210" s="16"/>
      <c r="G210" s="4">
        <f t="shared" si="3"/>
        <v>502.1</v>
      </c>
    </row>
    <row r="211" spans="1:7">
      <c r="A211" s="39">
        <v>43798</v>
      </c>
      <c r="B211" s="787" t="s">
        <v>30</v>
      </c>
      <c r="C211" s="787" t="s">
        <v>23</v>
      </c>
      <c r="D211" t="s">
        <v>12</v>
      </c>
      <c r="E211" s="4"/>
      <c r="F211" s="16">
        <v>47.6</v>
      </c>
      <c r="G211" s="4">
        <f t="shared" si="3"/>
        <v>454.5</v>
      </c>
    </row>
    <row r="212" spans="1:7">
      <c r="A212" s="39">
        <v>43798</v>
      </c>
      <c r="B212" s="787" t="s">
        <v>30</v>
      </c>
      <c r="C212" s="787" t="s">
        <v>23</v>
      </c>
      <c r="D212" t="s">
        <v>13</v>
      </c>
      <c r="E212" s="4"/>
      <c r="F212" s="16">
        <v>4.5</v>
      </c>
      <c r="G212" s="4">
        <f t="shared" si="3"/>
        <v>450</v>
      </c>
    </row>
    <row r="213" spans="1:7">
      <c r="A213" s="39">
        <v>43798</v>
      </c>
      <c r="B213" s="787" t="s">
        <v>30</v>
      </c>
      <c r="C213" s="787" t="s">
        <v>23</v>
      </c>
      <c r="D213" t="s">
        <v>14</v>
      </c>
      <c r="E213" s="4"/>
      <c r="F213" s="16">
        <v>450</v>
      </c>
      <c r="G213" s="4">
        <f t="shared" si="3"/>
        <v>0</v>
      </c>
    </row>
    <row r="214" spans="1:7">
      <c r="A214" s="41">
        <v>43799</v>
      </c>
      <c r="B214" s="786" t="s">
        <v>10</v>
      </c>
      <c r="C214" s="786" t="s">
        <v>24</v>
      </c>
      <c r="D214" t="s">
        <v>12</v>
      </c>
      <c r="E214" s="4">
        <v>53.3</v>
      </c>
      <c r="F214" s="16"/>
      <c r="G214" s="4">
        <f t="shared" si="3"/>
        <v>53.3</v>
      </c>
    </row>
    <row r="215" spans="1:7">
      <c r="B215" s="787"/>
      <c r="C215" s="787"/>
      <c r="D215" t="s">
        <v>13</v>
      </c>
      <c r="E215" s="4">
        <v>4.7</v>
      </c>
      <c r="F215" s="16"/>
      <c r="G215" s="4">
        <f t="shared" si="3"/>
        <v>58</v>
      </c>
    </row>
    <row r="216" spans="1:7">
      <c r="B216" s="787"/>
      <c r="C216" s="787"/>
      <c r="D216" t="s">
        <v>14</v>
      </c>
      <c r="E216" s="4">
        <v>450</v>
      </c>
      <c r="F216" s="16"/>
      <c r="G216" s="4">
        <f t="shared" si="3"/>
        <v>508</v>
      </c>
    </row>
    <row r="217" spans="1:7">
      <c r="A217" s="39">
        <v>43825</v>
      </c>
      <c r="B217" s="787" t="s">
        <v>31</v>
      </c>
      <c r="C217" s="787" t="s">
        <v>24</v>
      </c>
      <c r="D217" t="s">
        <v>12</v>
      </c>
      <c r="E217" s="4"/>
      <c r="F217" s="16">
        <v>53.3</v>
      </c>
      <c r="G217" s="4">
        <f t="shared" si="3"/>
        <v>454.7</v>
      </c>
    </row>
    <row r="218" spans="1:7">
      <c r="A218" s="39">
        <v>43825</v>
      </c>
      <c r="B218" s="787" t="s">
        <v>31</v>
      </c>
      <c r="C218" s="787" t="s">
        <v>24</v>
      </c>
      <c r="D218" t="s">
        <v>13</v>
      </c>
      <c r="E218" s="4"/>
      <c r="F218" s="16">
        <v>4.7</v>
      </c>
      <c r="G218" s="4">
        <f t="shared" si="3"/>
        <v>450</v>
      </c>
    </row>
    <row r="219" spans="1:7">
      <c r="A219" s="39">
        <v>43851</v>
      </c>
      <c r="B219" s="787" t="s">
        <v>32</v>
      </c>
      <c r="C219" s="787" t="s">
        <v>24</v>
      </c>
      <c r="D219" t="s">
        <v>14</v>
      </c>
      <c r="E219" s="4"/>
      <c r="F219" s="16">
        <v>450</v>
      </c>
      <c r="G219" s="4">
        <f t="shared" si="3"/>
        <v>0</v>
      </c>
    </row>
    <row r="220" spans="1:7">
      <c r="A220" s="41">
        <v>43830</v>
      </c>
      <c r="B220" s="786" t="s">
        <v>10</v>
      </c>
      <c r="C220" s="786" t="s">
        <v>25</v>
      </c>
      <c r="D220" t="s">
        <v>12</v>
      </c>
      <c r="E220" s="4">
        <v>55.8</v>
      </c>
      <c r="F220" s="16"/>
      <c r="G220" s="4">
        <f t="shared" si="3"/>
        <v>55.8</v>
      </c>
    </row>
    <row r="221" spans="1:7">
      <c r="B221" s="787"/>
      <c r="C221" s="787"/>
      <c r="D221" t="s">
        <v>13</v>
      </c>
      <c r="E221" s="4">
        <v>4.7</v>
      </c>
      <c r="F221" s="16"/>
      <c r="G221" s="4">
        <f t="shared" si="3"/>
        <v>60.5</v>
      </c>
    </row>
    <row r="222" spans="1:7">
      <c r="B222" s="787"/>
      <c r="C222" s="787"/>
      <c r="D222" t="s">
        <v>14</v>
      </c>
      <c r="E222" s="4">
        <v>450</v>
      </c>
      <c r="F222" s="16"/>
      <c r="G222" s="4">
        <f t="shared" si="3"/>
        <v>510.5</v>
      </c>
    </row>
    <row r="223" spans="1:7">
      <c r="A223" s="39">
        <v>43851</v>
      </c>
      <c r="B223" s="787" t="s">
        <v>32</v>
      </c>
      <c r="C223" s="787" t="s">
        <v>25</v>
      </c>
      <c r="D223" t="s">
        <v>12</v>
      </c>
      <c r="E223" s="4"/>
      <c r="F223" s="16">
        <v>450</v>
      </c>
      <c r="G223" s="4">
        <f t="shared" si="3"/>
        <v>60.5</v>
      </c>
    </row>
    <row r="224" spans="1:7">
      <c r="A224" s="39">
        <v>43998</v>
      </c>
      <c r="B224" s="787" t="s">
        <v>33</v>
      </c>
      <c r="C224" s="787" t="s">
        <v>25</v>
      </c>
      <c r="D224" t="s">
        <v>12</v>
      </c>
      <c r="E224" s="4"/>
      <c r="F224" s="16">
        <v>55.8</v>
      </c>
      <c r="G224" s="4">
        <f t="shared" si="3"/>
        <v>4.7000000000000028</v>
      </c>
    </row>
    <row r="225" spans="1:15">
      <c r="A225" s="39">
        <v>43998</v>
      </c>
      <c r="B225" s="787" t="s">
        <v>33</v>
      </c>
      <c r="C225" s="787" t="s">
        <v>25</v>
      </c>
      <c r="D225" t="s">
        <v>13</v>
      </c>
      <c r="E225" s="4"/>
      <c r="F225" s="16">
        <v>4.7</v>
      </c>
      <c r="G225" s="4">
        <f t="shared" si="3"/>
        <v>0</v>
      </c>
    </row>
    <row r="226" spans="1:15">
      <c r="A226" s="41">
        <v>43861</v>
      </c>
      <c r="B226" s="786" t="s">
        <v>10</v>
      </c>
      <c r="C226" s="786" t="s">
        <v>11</v>
      </c>
      <c r="D226" t="s">
        <v>12</v>
      </c>
      <c r="E226" s="4">
        <v>59.2</v>
      </c>
      <c r="F226" s="16"/>
      <c r="G226" s="4">
        <f t="shared" si="3"/>
        <v>59.2</v>
      </c>
    </row>
    <row r="227" spans="1:15">
      <c r="B227" s="787"/>
      <c r="C227" s="787" t="s">
        <v>11</v>
      </c>
      <c r="D227" t="s">
        <v>13</v>
      </c>
      <c r="E227" s="4">
        <v>4.5</v>
      </c>
      <c r="F227" s="16"/>
      <c r="G227" s="4">
        <f t="shared" si="3"/>
        <v>63.7</v>
      </c>
    </row>
    <row r="228" spans="1:15">
      <c r="B228" s="787"/>
      <c r="C228" s="787" t="s">
        <v>11</v>
      </c>
      <c r="D228" t="s">
        <v>14</v>
      </c>
      <c r="E228" s="4">
        <v>450</v>
      </c>
      <c r="F228" s="16"/>
      <c r="G228" s="4">
        <f t="shared" si="3"/>
        <v>513.70000000000005</v>
      </c>
    </row>
    <row r="229" spans="1:15">
      <c r="A229" s="39">
        <v>43998</v>
      </c>
      <c r="B229" s="787" t="s">
        <v>33</v>
      </c>
      <c r="C229" s="787" t="s">
        <v>11</v>
      </c>
      <c r="D229" t="s">
        <v>14</v>
      </c>
      <c r="E229" s="4"/>
      <c r="F229" s="16">
        <v>450</v>
      </c>
      <c r="G229" s="4">
        <f t="shared" si="3"/>
        <v>63.700000000000045</v>
      </c>
    </row>
    <row r="230" spans="1:15">
      <c r="A230" s="39">
        <v>43998</v>
      </c>
      <c r="B230" s="787" t="s">
        <v>33</v>
      </c>
      <c r="C230" s="787" t="s">
        <v>11</v>
      </c>
      <c r="D230" t="s">
        <v>12</v>
      </c>
      <c r="E230" s="4"/>
      <c r="F230" s="16">
        <v>59.2</v>
      </c>
      <c r="G230" s="4">
        <f t="shared" si="3"/>
        <v>4.5000000000000426</v>
      </c>
    </row>
    <row r="231" spans="1:15">
      <c r="A231" s="39">
        <v>43998</v>
      </c>
      <c r="B231" s="787" t="s">
        <v>33</v>
      </c>
      <c r="C231" s="787" t="s">
        <v>11</v>
      </c>
      <c r="D231" t="s">
        <v>13</v>
      </c>
      <c r="E231" s="4"/>
      <c r="F231" s="16">
        <v>4.5</v>
      </c>
      <c r="G231" s="4">
        <f t="shared" si="3"/>
        <v>4.2632564145606011E-14</v>
      </c>
    </row>
    <row r="232" spans="1:15">
      <c r="A232" s="41">
        <v>43890</v>
      </c>
      <c r="B232" s="786" t="s">
        <v>10</v>
      </c>
      <c r="C232" s="786" t="s">
        <v>15</v>
      </c>
      <c r="D232" t="s">
        <v>12</v>
      </c>
      <c r="E232" s="4">
        <v>61.4</v>
      </c>
      <c r="F232" s="16"/>
      <c r="G232" s="4">
        <f t="shared" si="3"/>
        <v>61.400000000000041</v>
      </c>
    </row>
    <row r="233" spans="1:15">
      <c r="B233" s="787"/>
      <c r="C233" s="787" t="s">
        <v>15</v>
      </c>
      <c r="D233" t="s">
        <v>13</v>
      </c>
      <c r="E233" s="4">
        <v>4.8</v>
      </c>
      <c r="F233" s="16"/>
      <c r="G233" s="4">
        <f t="shared" si="3"/>
        <v>66.200000000000045</v>
      </c>
    </row>
    <row r="234" spans="1:15">
      <c r="B234" s="787"/>
      <c r="C234" s="787" t="s">
        <v>15</v>
      </c>
      <c r="D234" t="s">
        <v>14</v>
      </c>
      <c r="E234" s="4">
        <v>450</v>
      </c>
      <c r="F234" s="16"/>
      <c r="G234" s="4">
        <f t="shared" si="3"/>
        <v>516.20000000000005</v>
      </c>
    </row>
    <row r="235" spans="1:15">
      <c r="A235" s="39">
        <v>43998</v>
      </c>
      <c r="B235" s="787" t="s">
        <v>33</v>
      </c>
      <c r="C235" s="787" t="s">
        <v>15</v>
      </c>
      <c r="D235" t="s">
        <v>12</v>
      </c>
      <c r="E235" s="4"/>
      <c r="F235" s="16">
        <v>61.4</v>
      </c>
      <c r="G235" s="4">
        <f t="shared" si="3"/>
        <v>454.80000000000007</v>
      </c>
    </row>
    <row r="236" spans="1:15">
      <c r="A236" s="39">
        <v>43998</v>
      </c>
      <c r="B236" s="787" t="s">
        <v>33</v>
      </c>
      <c r="C236" s="787" t="s">
        <v>15</v>
      </c>
      <c r="D236" t="s">
        <v>13</v>
      </c>
      <c r="E236" s="4"/>
      <c r="F236" s="16">
        <v>4.8</v>
      </c>
      <c r="G236" s="4">
        <f t="shared" si="3"/>
        <v>450.00000000000006</v>
      </c>
    </row>
    <row r="237" spans="1:15">
      <c r="A237" s="39">
        <v>43998</v>
      </c>
      <c r="B237" s="787" t="s">
        <v>33</v>
      </c>
      <c r="C237" s="787" t="s">
        <v>15</v>
      </c>
      <c r="D237" t="s">
        <v>14</v>
      </c>
      <c r="E237" s="4"/>
      <c r="F237" s="16">
        <v>450</v>
      </c>
      <c r="G237" s="4">
        <f t="shared" si="3"/>
        <v>0</v>
      </c>
    </row>
    <row r="238" spans="1:15">
      <c r="A238" s="41">
        <v>43920</v>
      </c>
      <c r="B238" s="786" t="s">
        <v>10</v>
      </c>
      <c r="C238" s="786" t="s">
        <v>16</v>
      </c>
      <c r="D238" t="s">
        <v>12</v>
      </c>
      <c r="E238" s="4">
        <v>64.2</v>
      </c>
      <c r="F238" s="16"/>
      <c r="G238" s="4">
        <f t="shared" si="3"/>
        <v>64.2</v>
      </c>
    </row>
    <row r="239" spans="1:15">
      <c r="B239" s="787"/>
      <c r="C239" s="787"/>
      <c r="D239" t="s">
        <v>13</v>
      </c>
      <c r="E239" s="4">
        <v>4.9000000000000004</v>
      </c>
      <c r="F239" s="16"/>
      <c r="G239" s="4">
        <f t="shared" si="3"/>
        <v>69.100000000000009</v>
      </c>
    </row>
    <row r="240" spans="1:15" ht="18.75">
      <c r="B240" s="787"/>
      <c r="C240" s="787"/>
      <c r="D240" t="s">
        <v>14</v>
      </c>
      <c r="E240" s="4">
        <v>450</v>
      </c>
      <c r="F240" s="16"/>
      <c r="G240" s="4">
        <f t="shared" si="3"/>
        <v>519.1</v>
      </c>
      <c r="K240" s="70"/>
      <c r="L240" s="70"/>
      <c r="M240" s="70"/>
      <c r="N240" s="70"/>
      <c r="O240" s="70"/>
    </row>
    <row r="241" spans="1:15" ht="18.75">
      <c r="A241" s="39">
        <v>44067</v>
      </c>
      <c r="B241" s="787" t="s">
        <v>34</v>
      </c>
      <c r="C241" s="787" t="s">
        <v>16</v>
      </c>
      <c r="D241" t="s">
        <v>12</v>
      </c>
      <c r="E241" s="4"/>
      <c r="F241" s="16">
        <v>64.2</v>
      </c>
      <c r="G241" s="4">
        <f t="shared" si="3"/>
        <v>454.90000000000003</v>
      </c>
      <c r="K241" s="70"/>
      <c r="L241" s="823"/>
      <c r="M241" s="823"/>
      <c r="N241" s="823"/>
      <c r="O241" s="70"/>
    </row>
    <row r="242" spans="1:15" ht="18.75">
      <c r="A242" s="39">
        <v>44067</v>
      </c>
      <c r="B242" s="787" t="s">
        <v>34</v>
      </c>
      <c r="C242" s="787" t="s">
        <v>16</v>
      </c>
      <c r="D242" t="s">
        <v>13</v>
      </c>
      <c r="E242" s="4"/>
      <c r="F242" s="16">
        <v>4.9000000000000004</v>
      </c>
      <c r="G242" s="4">
        <f t="shared" si="3"/>
        <v>450.00000000000006</v>
      </c>
      <c r="K242" s="70"/>
      <c r="L242" s="823"/>
      <c r="M242" s="823"/>
      <c r="N242" s="823"/>
      <c r="O242" s="70"/>
    </row>
    <row r="243" spans="1:15" ht="18.75">
      <c r="A243" s="39">
        <v>44067</v>
      </c>
      <c r="B243" s="787" t="s">
        <v>34</v>
      </c>
      <c r="C243" s="787" t="s">
        <v>16</v>
      </c>
      <c r="D243" t="s">
        <v>14</v>
      </c>
      <c r="E243" s="4"/>
      <c r="F243" s="16">
        <v>450</v>
      </c>
      <c r="G243" s="4">
        <f t="shared" si="3"/>
        <v>0</v>
      </c>
      <c r="K243" s="70"/>
      <c r="L243" s="788"/>
      <c r="M243" s="70"/>
      <c r="N243" s="71"/>
      <c r="O243" s="70"/>
    </row>
    <row r="244" spans="1:15" ht="18.75">
      <c r="A244" s="41">
        <v>43951</v>
      </c>
      <c r="B244" s="786" t="s">
        <v>10</v>
      </c>
      <c r="C244" s="786" t="s">
        <v>17</v>
      </c>
      <c r="D244" t="s">
        <v>12</v>
      </c>
      <c r="E244" s="4">
        <v>66.5</v>
      </c>
      <c r="F244" s="16"/>
      <c r="G244" s="4">
        <f t="shared" si="3"/>
        <v>66.5</v>
      </c>
      <c r="K244" s="70"/>
      <c r="L244" s="72"/>
      <c r="M244" s="70"/>
      <c r="N244" s="71"/>
      <c r="O244" s="70"/>
    </row>
    <row r="245" spans="1:15" ht="18.75">
      <c r="B245" s="787"/>
      <c r="C245" s="787"/>
      <c r="D245" t="s">
        <v>13</v>
      </c>
      <c r="E245" s="4">
        <v>4.5999999999999996</v>
      </c>
      <c r="F245" s="16"/>
      <c r="G245" s="4">
        <f t="shared" si="3"/>
        <v>71.099999999999994</v>
      </c>
      <c r="K245" s="70"/>
      <c r="L245" s="72"/>
      <c r="M245" s="70"/>
      <c r="N245" s="71"/>
      <c r="O245" s="70"/>
    </row>
    <row r="246" spans="1:15" ht="18.75">
      <c r="B246" s="787"/>
      <c r="C246" s="787"/>
      <c r="D246" t="s">
        <v>14</v>
      </c>
      <c r="E246" s="4">
        <v>450</v>
      </c>
      <c r="F246" s="16"/>
      <c r="G246" s="4">
        <f t="shared" si="3"/>
        <v>521.1</v>
      </c>
      <c r="K246" s="70"/>
      <c r="L246" s="788"/>
      <c r="M246" s="70"/>
      <c r="N246" s="71"/>
      <c r="O246" s="70"/>
    </row>
    <row r="247" spans="1:15" ht="18.75">
      <c r="A247" s="39">
        <v>44067</v>
      </c>
      <c r="B247" s="787" t="s">
        <v>34</v>
      </c>
      <c r="C247" s="787" t="s">
        <v>17</v>
      </c>
      <c r="D247" t="s">
        <v>12</v>
      </c>
      <c r="E247" s="4"/>
      <c r="F247" s="16">
        <v>66.5</v>
      </c>
      <c r="G247" s="4">
        <f t="shared" si="3"/>
        <v>454.6</v>
      </c>
      <c r="K247" s="70"/>
      <c r="L247" s="72"/>
      <c r="M247" s="70"/>
      <c r="N247" s="71"/>
      <c r="O247" s="70"/>
    </row>
    <row r="248" spans="1:15" ht="18.75">
      <c r="A248" s="39">
        <v>44067</v>
      </c>
      <c r="B248" s="787" t="s">
        <v>34</v>
      </c>
      <c r="C248" s="787" t="s">
        <v>17</v>
      </c>
      <c r="D248" t="s">
        <v>13</v>
      </c>
      <c r="E248" s="4"/>
      <c r="F248" s="16">
        <v>4.5999999999999996</v>
      </c>
      <c r="G248" s="4">
        <f t="shared" si="3"/>
        <v>450</v>
      </c>
      <c r="K248" s="70"/>
      <c r="L248" s="72"/>
      <c r="M248" s="70"/>
      <c r="N248" s="71"/>
      <c r="O248" s="70"/>
    </row>
    <row r="249" spans="1:15" ht="18.75">
      <c r="A249" s="39">
        <v>44067</v>
      </c>
      <c r="B249" s="787" t="s">
        <v>34</v>
      </c>
      <c r="C249" s="787" t="s">
        <v>17</v>
      </c>
      <c r="D249" t="s">
        <v>14</v>
      </c>
      <c r="E249" s="4"/>
      <c r="F249" s="16">
        <v>450</v>
      </c>
      <c r="G249" s="4">
        <f t="shared" si="3"/>
        <v>0</v>
      </c>
      <c r="K249" s="70"/>
      <c r="L249" s="788"/>
      <c r="M249" s="70"/>
      <c r="N249" s="71"/>
      <c r="O249" s="70"/>
    </row>
    <row r="250" spans="1:15" ht="18.75">
      <c r="A250" s="41">
        <v>43981</v>
      </c>
      <c r="B250" s="786" t="s">
        <v>10</v>
      </c>
      <c r="C250" s="786" t="s">
        <v>18</v>
      </c>
      <c r="D250" t="s">
        <v>12</v>
      </c>
      <c r="E250" s="4">
        <v>61.9</v>
      </c>
      <c r="F250" s="16"/>
      <c r="G250" s="4">
        <f t="shared" si="3"/>
        <v>61.9</v>
      </c>
      <c r="K250" s="70"/>
      <c r="L250" s="72"/>
      <c r="M250" s="70"/>
      <c r="N250" s="71"/>
      <c r="O250" s="70"/>
    </row>
    <row r="251" spans="1:15" ht="18.75">
      <c r="B251" s="787"/>
      <c r="C251" s="787"/>
      <c r="D251" t="s">
        <v>13</v>
      </c>
      <c r="E251" s="4">
        <v>2.5</v>
      </c>
      <c r="F251" s="16"/>
      <c r="G251" s="4">
        <f t="shared" si="3"/>
        <v>64.400000000000006</v>
      </c>
      <c r="K251" s="70"/>
      <c r="L251" s="72"/>
      <c r="M251" s="70"/>
      <c r="N251" s="71"/>
      <c r="O251" s="70"/>
    </row>
    <row r="252" spans="1:15" ht="18.75">
      <c r="B252" s="787"/>
      <c r="C252" s="787"/>
      <c r="D252" t="s">
        <v>14</v>
      </c>
      <c r="E252" s="4">
        <v>450</v>
      </c>
      <c r="F252" s="16"/>
      <c r="G252" s="4">
        <f t="shared" si="3"/>
        <v>514.4</v>
      </c>
      <c r="K252" s="70"/>
      <c r="L252" s="788"/>
      <c r="M252" s="70"/>
      <c r="N252" s="71"/>
      <c r="O252" s="70"/>
    </row>
    <row r="253" spans="1:15" ht="18.75">
      <c r="A253" s="39">
        <v>44067</v>
      </c>
      <c r="B253" s="787" t="s">
        <v>34</v>
      </c>
      <c r="C253" s="787" t="s">
        <v>18</v>
      </c>
      <c r="D253" t="s">
        <v>12</v>
      </c>
      <c r="E253" s="4"/>
      <c r="F253" s="16">
        <v>61.9</v>
      </c>
      <c r="G253" s="4">
        <f t="shared" si="3"/>
        <v>452.5</v>
      </c>
      <c r="K253" s="70"/>
      <c r="L253" s="72"/>
      <c r="M253" s="70"/>
      <c r="N253" s="71"/>
      <c r="O253" s="70"/>
    </row>
    <row r="254" spans="1:15" ht="18.75">
      <c r="A254" s="39">
        <v>44067</v>
      </c>
      <c r="B254" s="787" t="s">
        <v>34</v>
      </c>
      <c r="C254" s="787" t="s">
        <v>18</v>
      </c>
      <c r="D254" t="s">
        <v>13</v>
      </c>
      <c r="E254" s="4"/>
      <c r="F254" s="16">
        <v>1.2</v>
      </c>
      <c r="G254" s="4">
        <f t="shared" si="3"/>
        <v>451.3</v>
      </c>
      <c r="K254" s="70"/>
      <c r="L254" s="72"/>
      <c r="M254" s="70"/>
      <c r="N254" s="71"/>
      <c r="O254" s="70"/>
    </row>
    <row r="255" spans="1:15" ht="18.75">
      <c r="A255" s="39">
        <v>44135</v>
      </c>
      <c r="B255" s="787" t="s">
        <v>35</v>
      </c>
      <c r="C255" s="787" t="s">
        <v>18</v>
      </c>
      <c r="D255" t="s">
        <v>13</v>
      </c>
      <c r="E255" s="4"/>
      <c r="F255" s="16">
        <v>1.3</v>
      </c>
      <c r="G255" s="4">
        <f t="shared" si="3"/>
        <v>450</v>
      </c>
      <c r="K255" s="70"/>
      <c r="L255" s="72"/>
      <c r="M255" s="70"/>
      <c r="N255" s="71"/>
      <c r="O255" s="70"/>
    </row>
    <row r="256" spans="1:15" ht="18.75">
      <c r="A256" s="39">
        <v>44211</v>
      </c>
      <c r="B256" s="787" t="s">
        <v>36</v>
      </c>
      <c r="C256" s="787" t="s">
        <v>18</v>
      </c>
      <c r="D256" t="s">
        <v>14</v>
      </c>
      <c r="E256" s="4"/>
      <c r="F256" s="16">
        <v>450</v>
      </c>
      <c r="G256" s="4">
        <f t="shared" si="3"/>
        <v>0</v>
      </c>
      <c r="K256" s="70"/>
      <c r="L256" s="72"/>
      <c r="M256" s="70"/>
      <c r="N256" s="71"/>
      <c r="O256" s="70"/>
    </row>
    <row r="257" spans="1:15" ht="18.75">
      <c r="A257" s="41">
        <v>44012</v>
      </c>
      <c r="B257" s="786" t="s">
        <v>10</v>
      </c>
      <c r="C257" s="786" t="s">
        <v>19</v>
      </c>
      <c r="D257" t="s">
        <v>12</v>
      </c>
      <c r="E257" s="4">
        <v>54.7</v>
      </c>
      <c r="F257" s="16"/>
      <c r="G257" s="4">
        <f t="shared" si="3"/>
        <v>54.7</v>
      </c>
      <c r="K257" s="70"/>
      <c r="L257" s="788"/>
      <c r="M257" s="70"/>
      <c r="N257" s="71"/>
      <c r="O257" s="70"/>
    </row>
    <row r="258" spans="1:15" ht="18.75">
      <c r="B258" s="787"/>
      <c r="C258" s="787"/>
      <c r="D258" t="s">
        <v>13</v>
      </c>
      <c r="E258" s="4">
        <v>1.2</v>
      </c>
      <c r="F258" s="16"/>
      <c r="G258" s="4">
        <f t="shared" si="3"/>
        <v>55.900000000000006</v>
      </c>
      <c r="K258" s="70"/>
      <c r="L258" s="72"/>
      <c r="M258" s="70"/>
      <c r="N258" s="71"/>
      <c r="O258" s="70"/>
    </row>
    <row r="259" spans="1:15" ht="18.75">
      <c r="B259" s="787"/>
      <c r="C259" s="787"/>
      <c r="D259" t="s">
        <v>14</v>
      </c>
      <c r="E259" s="4">
        <v>450</v>
      </c>
      <c r="F259" s="16"/>
      <c r="G259" s="4">
        <f t="shared" si="3"/>
        <v>505.9</v>
      </c>
      <c r="K259" s="70"/>
      <c r="L259" s="72"/>
      <c r="M259" s="70"/>
      <c r="N259" s="71"/>
      <c r="O259" s="70"/>
    </row>
    <row r="260" spans="1:15" ht="18.75">
      <c r="A260" s="39">
        <v>44135</v>
      </c>
      <c r="B260" s="787" t="s">
        <v>35</v>
      </c>
      <c r="C260" s="787" t="s">
        <v>19</v>
      </c>
      <c r="D260" t="s">
        <v>12</v>
      </c>
      <c r="E260" s="4"/>
      <c r="F260" s="16">
        <v>54.7</v>
      </c>
      <c r="G260" s="4">
        <f t="shared" si="3"/>
        <v>451.2</v>
      </c>
      <c r="K260" s="70"/>
      <c r="L260" s="72"/>
      <c r="M260" s="70"/>
      <c r="N260" s="71"/>
      <c r="O260" s="70"/>
    </row>
    <row r="261" spans="1:15" ht="18.75">
      <c r="A261" s="39">
        <v>44135</v>
      </c>
      <c r="B261" s="787" t="s">
        <v>35</v>
      </c>
      <c r="C261" s="787" t="s">
        <v>19</v>
      </c>
      <c r="D261" t="s">
        <v>13</v>
      </c>
      <c r="E261" s="4"/>
      <c r="F261" s="16">
        <v>1.2</v>
      </c>
      <c r="G261" s="4">
        <f t="shared" si="3"/>
        <v>450</v>
      </c>
      <c r="K261" s="70"/>
      <c r="L261" s="72"/>
      <c r="M261" s="70"/>
      <c r="N261" s="71"/>
      <c r="O261" s="70"/>
    </row>
    <row r="262" spans="1:15" ht="18.75">
      <c r="A262" s="39">
        <v>44211</v>
      </c>
      <c r="B262" s="787" t="s">
        <v>36</v>
      </c>
      <c r="C262" s="787" t="s">
        <v>19</v>
      </c>
      <c r="D262" t="s">
        <v>14</v>
      </c>
      <c r="E262" s="4"/>
      <c r="F262" s="16">
        <v>50</v>
      </c>
      <c r="G262" s="4">
        <f t="shared" si="3"/>
        <v>400</v>
      </c>
      <c r="K262" s="70"/>
      <c r="L262" s="72"/>
      <c r="M262" s="70"/>
      <c r="N262" s="71"/>
      <c r="O262" s="70"/>
    </row>
    <row r="263" spans="1:15" ht="18.75">
      <c r="A263" s="39">
        <v>44226</v>
      </c>
      <c r="B263" s="787" t="s">
        <v>37</v>
      </c>
      <c r="C263" s="787" t="s">
        <v>19</v>
      </c>
      <c r="D263" t="s">
        <v>14</v>
      </c>
      <c r="E263" s="4"/>
      <c r="F263" s="16">
        <v>250</v>
      </c>
      <c r="G263" s="4">
        <f t="shared" si="3"/>
        <v>150</v>
      </c>
      <c r="K263" s="70"/>
      <c r="L263" s="72"/>
      <c r="M263" s="70"/>
      <c r="N263" s="71"/>
      <c r="O263" s="70"/>
    </row>
    <row r="264" spans="1:15" ht="18.75">
      <c r="A264" s="39">
        <v>44254</v>
      </c>
      <c r="B264" s="787" t="s">
        <v>38</v>
      </c>
      <c r="C264" s="787" t="s">
        <v>19</v>
      </c>
      <c r="D264" t="s">
        <v>14</v>
      </c>
      <c r="E264" s="4"/>
      <c r="F264" s="16">
        <v>150</v>
      </c>
      <c r="G264" s="4">
        <f t="shared" si="3"/>
        <v>0</v>
      </c>
      <c r="K264" s="70"/>
      <c r="L264" s="72"/>
      <c r="M264" s="70"/>
      <c r="N264" s="71"/>
      <c r="O264" s="70"/>
    </row>
    <row r="265" spans="1:15" ht="18.75">
      <c r="A265" s="41">
        <v>44043</v>
      </c>
      <c r="B265" s="786" t="s">
        <v>10</v>
      </c>
      <c r="C265" s="786" t="s">
        <v>20</v>
      </c>
      <c r="D265" t="s">
        <v>12</v>
      </c>
      <c r="E265" s="4">
        <v>18.899999999999999</v>
      </c>
      <c r="F265" s="16"/>
      <c r="G265" s="4">
        <f t="shared" si="3"/>
        <v>18.899999999999999</v>
      </c>
      <c r="K265" s="70"/>
      <c r="L265" s="70"/>
      <c r="M265" s="70"/>
      <c r="N265" s="70"/>
      <c r="O265" s="70"/>
    </row>
    <row r="266" spans="1:15" ht="18.75">
      <c r="B266" s="787"/>
      <c r="C266" s="787"/>
      <c r="D266" t="s">
        <v>13</v>
      </c>
      <c r="E266" s="4">
        <v>8.6999999999999993</v>
      </c>
      <c r="F266" s="16"/>
      <c r="G266" s="4">
        <f t="shared" si="3"/>
        <v>27.599999999999998</v>
      </c>
      <c r="K266" s="70"/>
      <c r="L266" s="70"/>
      <c r="M266" s="74"/>
      <c r="N266" s="75"/>
      <c r="O266" s="70"/>
    </row>
    <row r="267" spans="1:15" ht="18.75">
      <c r="B267" s="787"/>
      <c r="C267" s="787"/>
      <c r="D267" t="s">
        <v>14</v>
      </c>
      <c r="E267" s="4">
        <v>450</v>
      </c>
      <c r="F267" s="16"/>
      <c r="G267" s="4">
        <f t="shared" si="3"/>
        <v>477.6</v>
      </c>
      <c r="K267" s="70"/>
      <c r="L267" s="70"/>
      <c r="M267" s="70"/>
      <c r="N267" s="70"/>
      <c r="O267" s="70"/>
    </row>
    <row r="268" spans="1:15" ht="18.75">
      <c r="A268" s="39">
        <v>44135</v>
      </c>
      <c r="B268" s="787" t="s">
        <v>35</v>
      </c>
      <c r="C268" s="787" t="s">
        <v>20</v>
      </c>
      <c r="D268" t="s">
        <v>12</v>
      </c>
      <c r="E268" s="4"/>
      <c r="F268" s="16">
        <v>18.899999999999999</v>
      </c>
      <c r="G268" s="4">
        <f t="shared" si="3"/>
        <v>458.70000000000005</v>
      </c>
      <c r="K268" s="70"/>
      <c r="L268" s="70"/>
      <c r="M268" s="70"/>
      <c r="N268" s="70"/>
      <c r="O268" s="70"/>
    </row>
    <row r="269" spans="1:15" ht="18.75">
      <c r="A269" s="39">
        <v>44135</v>
      </c>
      <c r="B269" s="787" t="s">
        <v>35</v>
      </c>
      <c r="C269" s="787" t="s">
        <v>20</v>
      </c>
      <c r="D269" t="s">
        <v>13</v>
      </c>
      <c r="E269" s="4"/>
      <c r="F269" s="16">
        <v>8.6999999999999993</v>
      </c>
      <c r="G269" s="4">
        <f t="shared" si="3"/>
        <v>450.00000000000006</v>
      </c>
      <c r="K269" s="70"/>
      <c r="L269" s="70"/>
      <c r="M269" s="70"/>
      <c r="N269" s="70"/>
      <c r="O269" s="70"/>
    </row>
    <row r="270" spans="1:15" ht="18.75">
      <c r="A270" s="39">
        <v>44254</v>
      </c>
      <c r="B270" s="787" t="s">
        <v>38</v>
      </c>
      <c r="C270" s="787" t="s">
        <v>20</v>
      </c>
      <c r="D270" t="s">
        <v>14</v>
      </c>
      <c r="E270" s="4"/>
      <c r="F270" s="16">
        <v>190</v>
      </c>
      <c r="G270" s="4">
        <f t="shared" si="3"/>
        <v>260.00000000000006</v>
      </c>
      <c r="K270" s="70"/>
      <c r="L270" s="70"/>
      <c r="M270" s="70"/>
      <c r="N270" s="70"/>
      <c r="O270" s="70"/>
    </row>
    <row r="271" spans="1:15" ht="18.75">
      <c r="A271" s="39">
        <v>44286</v>
      </c>
      <c r="B271" s="787" t="s">
        <v>39</v>
      </c>
      <c r="C271" s="787" t="s">
        <v>20</v>
      </c>
      <c r="D271" t="s">
        <v>14</v>
      </c>
      <c r="E271" s="4"/>
      <c r="F271" s="16">
        <v>260</v>
      </c>
      <c r="G271" s="4">
        <f t="shared" si="3"/>
        <v>0</v>
      </c>
      <c r="K271" s="70"/>
      <c r="L271" s="70"/>
      <c r="M271" s="70"/>
      <c r="N271" s="70"/>
      <c r="O271" s="70"/>
    </row>
    <row r="272" spans="1:15" ht="18.75">
      <c r="A272" s="41">
        <v>44074</v>
      </c>
      <c r="B272" s="786" t="s">
        <v>10</v>
      </c>
      <c r="C272" s="786" t="s">
        <v>21</v>
      </c>
      <c r="D272" t="s">
        <v>12</v>
      </c>
      <c r="E272" s="4">
        <v>18.100000000000001</v>
      </c>
      <c r="F272" s="16"/>
      <c r="G272" s="4">
        <f t="shared" si="3"/>
        <v>18.100000000000001</v>
      </c>
      <c r="K272" s="70"/>
      <c r="L272" s="70"/>
      <c r="M272" s="70"/>
      <c r="N272" s="70"/>
      <c r="O272" s="70"/>
    </row>
    <row r="273" spans="1:7">
      <c r="B273" s="787"/>
      <c r="C273" s="787"/>
      <c r="D273" t="s">
        <v>13</v>
      </c>
      <c r="E273" s="4">
        <v>6.2</v>
      </c>
      <c r="F273" s="16"/>
      <c r="G273" s="4">
        <f t="shared" si="3"/>
        <v>24.3</v>
      </c>
    </row>
    <row r="274" spans="1:7">
      <c r="B274" s="787"/>
      <c r="C274" s="787"/>
      <c r="D274" t="s">
        <v>14</v>
      </c>
      <c r="E274" s="4">
        <v>450</v>
      </c>
      <c r="F274" s="16"/>
      <c r="G274" s="4">
        <f t="shared" si="3"/>
        <v>474.3</v>
      </c>
    </row>
    <row r="275" spans="1:7">
      <c r="B275" s="787"/>
      <c r="C275" s="787"/>
      <c r="D275" t="s">
        <v>40</v>
      </c>
      <c r="E275" s="4">
        <v>15</v>
      </c>
      <c r="F275" s="16"/>
      <c r="G275" s="4">
        <f t="shared" si="3"/>
        <v>489.3</v>
      </c>
    </row>
    <row r="276" spans="1:7">
      <c r="A276" s="39">
        <v>44135</v>
      </c>
      <c r="B276" s="787" t="s">
        <v>35</v>
      </c>
      <c r="C276" s="787" t="s">
        <v>21</v>
      </c>
      <c r="D276" t="s">
        <v>12</v>
      </c>
      <c r="E276" s="4"/>
      <c r="F276" s="16">
        <v>18.100000000000001</v>
      </c>
      <c r="G276" s="4">
        <f t="shared" si="3"/>
        <v>471.2</v>
      </c>
    </row>
    <row r="277" spans="1:7">
      <c r="A277" s="39">
        <v>44135</v>
      </c>
      <c r="B277" s="787" t="s">
        <v>35</v>
      </c>
      <c r="C277" s="787" t="s">
        <v>21</v>
      </c>
      <c r="D277" t="s">
        <v>13</v>
      </c>
      <c r="E277" s="4"/>
      <c r="F277" s="16">
        <v>6.2</v>
      </c>
      <c r="G277" s="4">
        <f t="shared" si="3"/>
        <v>465</v>
      </c>
    </row>
    <row r="278" spans="1:7">
      <c r="A278" s="39">
        <v>44286</v>
      </c>
      <c r="B278" s="787" t="s">
        <v>39</v>
      </c>
      <c r="C278" s="787" t="s">
        <v>21</v>
      </c>
      <c r="D278" t="s">
        <v>14</v>
      </c>
      <c r="E278" s="4"/>
      <c r="F278" s="16">
        <v>40</v>
      </c>
      <c r="G278" s="4">
        <f t="shared" si="3"/>
        <v>425</v>
      </c>
    </row>
    <row r="279" spans="1:7">
      <c r="A279" s="39">
        <v>44316</v>
      </c>
      <c r="B279" s="787" t="s">
        <v>41</v>
      </c>
      <c r="C279" s="787" t="s">
        <v>21</v>
      </c>
      <c r="D279" t="s">
        <v>14</v>
      </c>
      <c r="E279" s="4"/>
      <c r="F279" s="16">
        <v>300</v>
      </c>
      <c r="G279" s="4">
        <f t="shared" si="3"/>
        <v>125</v>
      </c>
    </row>
    <row r="280" spans="1:7">
      <c r="A280" s="39">
        <v>44347</v>
      </c>
      <c r="B280" s="787" t="s">
        <v>42</v>
      </c>
      <c r="C280" s="787" t="s">
        <v>21</v>
      </c>
      <c r="D280" t="s">
        <v>14</v>
      </c>
      <c r="E280" s="4"/>
      <c r="F280" s="16">
        <v>110</v>
      </c>
      <c r="G280" s="4">
        <f t="shared" si="3"/>
        <v>15</v>
      </c>
    </row>
    <row r="281" spans="1:7">
      <c r="A281" s="39">
        <v>44347</v>
      </c>
      <c r="B281" s="787" t="s">
        <v>42</v>
      </c>
      <c r="C281" s="787" t="s">
        <v>21</v>
      </c>
      <c r="D281" t="s">
        <v>40</v>
      </c>
      <c r="E281" s="4"/>
      <c r="F281" s="16">
        <v>15</v>
      </c>
      <c r="G281" s="4">
        <f t="shared" si="3"/>
        <v>0</v>
      </c>
    </row>
    <row r="282" spans="1:7">
      <c r="A282" s="41">
        <v>44104</v>
      </c>
      <c r="B282" s="786" t="s">
        <v>5</v>
      </c>
      <c r="C282" s="786" t="s">
        <v>22</v>
      </c>
      <c r="D282" t="s">
        <v>12</v>
      </c>
      <c r="E282" s="4">
        <v>18.600000000000001</v>
      </c>
      <c r="F282" s="16"/>
      <c r="G282" s="4">
        <f t="shared" si="3"/>
        <v>18.600000000000001</v>
      </c>
    </row>
    <row r="283" spans="1:7">
      <c r="B283" s="787"/>
      <c r="C283" s="787"/>
      <c r="D283" t="s">
        <v>13</v>
      </c>
      <c r="E283" s="4">
        <v>7.2</v>
      </c>
      <c r="F283" s="16"/>
      <c r="G283" s="4">
        <f t="shared" si="3"/>
        <v>25.8</v>
      </c>
    </row>
    <row r="284" spans="1:7">
      <c r="B284" s="787"/>
      <c r="C284" s="787"/>
      <c r="D284" t="s">
        <v>14</v>
      </c>
      <c r="E284" s="4">
        <v>450</v>
      </c>
      <c r="F284" s="16"/>
      <c r="G284" s="4">
        <f t="shared" si="3"/>
        <v>475.8</v>
      </c>
    </row>
    <row r="285" spans="1:7">
      <c r="B285" s="787"/>
      <c r="C285" s="787"/>
      <c r="D285" t="s">
        <v>40</v>
      </c>
      <c r="E285" s="4">
        <v>8.5</v>
      </c>
      <c r="F285" s="16"/>
      <c r="G285" s="4">
        <f t="shared" si="3"/>
        <v>484.3</v>
      </c>
    </row>
    <row r="286" spans="1:7">
      <c r="A286" s="39">
        <v>44135</v>
      </c>
      <c r="B286" s="787" t="s">
        <v>43</v>
      </c>
      <c r="C286" s="787" t="s">
        <v>22</v>
      </c>
      <c r="D286" t="s">
        <v>14</v>
      </c>
      <c r="E286" s="4"/>
      <c r="F286" s="16">
        <v>450</v>
      </c>
      <c r="G286" s="4">
        <f t="shared" si="3"/>
        <v>34.300000000000011</v>
      </c>
    </row>
    <row r="287" spans="1:7">
      <c r="A287" s="39">
        <v>44377</v>
      </c>
      <c r="B287" s="787" t="s">
        <v>44</v>
      </c>
      <c r="C287" s="787" t="s">
        <v>22</v>
      </c>
      <c r="D287" t="s">
        <v>12</v>
      </c>
      <c r="E287" s="4"/>
      <c r="F287" s="16">
        <v>18.600000000000001</v>
      </c>
      <c r="G287" s="4">
        <f t="shared" si="3"/>
        <v>15.70000000000001</v>
      </c>
    </row>
    <row r="288" spans="1:7">
      <c r="A288" s="39">
        <v>44377</v>
      </c>
      <c r="B288" s="787" t="s">
        <v>44</v>
      </c>
      <c r="C288" s="787" t="s">
        <v>22</v>
      </c>
      <c r="D288" t="s">
        <v>13</v>
      </c>
      <c r="E288" s="4"/>
      <c r="F288" s="16">
        <v>7.2</v>
      </c>
      <c r="G288" s="4">
        <f t="shared" si="3"/>
        <v>8.5000000000000107</v>
      </c>
    </row>
    <row r="289" spans="1:8">
      <c r="A289" s="39">
        <v>44377</v>
      </c>
      <c r="B289" s="787" t="s">
        <v>44</v>
      </c>
      <c r="C289" s="787" t="s">
        <v>22</v>
      </c>
      <c r="D289" t="s">
        <v>40</v>
      </c>
      <c r="E289" s="4"/>
      <c r="F289" s="16">
        <v>8.5</v>
      </c>
      <c r="G289" s="4">
        <f t="shared" si="3"/>
        <v>0</v>
      </c>
    </row>
    <row r="290" spans="1:8">
      <c r="A290" s="41">
        <v>44135</v>
      </c>
      <c r="B290" s="786" t="s">
        <v>5</v>
      </c>
      <c r="C290" s="786" t="s">
        <v>23</v>
      </c>
      <c r="D290" t="s">
        <v>12</v>
      </c>
      <c r="E290" s="4">
        <v>21.8</v>
      </c>
      <c r="F290" s="16"/>
      <c r="G290" s="4">
        <f t="shared" si="3"/>
        <v>21.8</v>
      </c>
    </row>
    <row r="291" spans="1:8">
      <c r="B291" s="787"/>
      <c r="C291" s="787"/>
      <c r="D291" t="s">
        <v>13</v>
      </c>
      <c r="E291" s="4">
        <v>7.6</v>
      </c>
      <c r="F291" s="16"/>
      <c r="G291" s="4">
        <f t="shared" si="3"/>
        <v>29.4</v>
      </c>
    </row>
    <row r="292" spans="1:8">
      <c r="B292" s="787"/>
      <c r="C292" s="787"/>
      <c r="D292" t="s">
        <v>14</v>
      </c>
      <c r="E292" s="4">
        <v>450</v>
      </c>
      <c r="F292" s="16"/>
      <c r="G292" s="4">
        <f t="shared" si="3"/>
        <v>479.4</v>
      </c>
    </row>
    <row r="293" spans="1:8">
      <c r="A293" s="39">
        <v>44135</v>
      </c>
      <c r="B293" s="787" t="s">
        <v>43</v>
      </c>
      <c r="C293" s="787" t="s">
        <v>23</v>
      </c>
      <c r="D293" t="s">
        <v>14</v>
      </c>
      <c r="E293" s="4"/>
      <c r="F293" s="16">
        <v>450</v>
      </c>
      <c r="G293" s="4">
        <f t="shared" ref="G293:G393" si="4">+G292+E293-F293</f>
        <v>29.399999999999977</v>
      </c>
    </row>
    <row r="294" spans="1:8">
      <c r="A294" s="39">
        <v>44377</v>
      </c>
      <c r="B294" s="787" t="s">
        <v>44</v>
      </c>
      <c r="C294" s="787" t="s">
        <v>23</v>
      </c>
      <c r="D294" t="s">
        <v>12</v>
      </c>
      <c r="E294" s="4"/>
      <c r="F294" s="16">
        <v>20.7</v>
      </c>
      <c r="G294" s="4">
        <f t="shared" si="3"/>
        <v>8.699999999999978</v>
      </c>
      <c r="H294" s="26"/>
    </row>
    <row r="295" spans="1:8">
      <c r="A295" s="39">
        <v>44408</v>
      </c>
      <c r="B295" s="787" t="s">
        <v>45</v>
      </c>
      <c r="C295" s="787" t="s">
        <v>23</v>
      </c>
      <c r="D295" t="s">
        <v>12</v>
      </c>
      <c r="E295" s="4"/>
      <c r="F295" s="16">
        <v>1.1000000000000001</v>
      </c>
      <c r="G295" s="4">
        <f t="shared" si="3"/>
        <v>7.5999999999999783</v>
      </c>
      <c r="H295" s="26"/>
    </row>
    <row r="296" spans="1:8">
      <c r="A296" s="39">
        <v>44408</v>
      </c>
      <c r="B296" s="787" t="s">
        <v>45</v>
      </c>
      <c r="C296" s="787" t="s">
        <v>23</v>
      </c>
      <c r="D296" t="s">
        <v>13</v>
      </c>
      <c r="E296" s="4"/>
      <c r="F296" s="4">
        <v>7.6</v>
      </c>
      <c r="G296" s="4">
        <f t="shared" ref="G296:G297" si="5">+G295+E296-F296</f>
        <v>-2.1316282072803006E-14</v>
      </c>
      <c r="H296" s="26"/>
    </row>
    <row r="297" spans="1:8">
      <c r="A297" s="41">
        <v>44165</v>
      </c>
      <c r="B297" s="786" t="s">
        <v>5</v>
      </c>
      <c r="C297" s="786" t="s">
        <v>24</v>
      </c>
      <c r="D297" t="s">
        <v>12</v>
      </c>
      <c r="E297" s="4">
        <v>20.7</v>
      </c>
      <c r="F297" s="16"/>
      <c r="G297" s="4">
        <f t="shared" si="5"/>
        <v>20.699999999999978</v>
      </c>
    </row>
    <row r="298" spans="1:8">
      <c r="B298" s="787"/>
      <c r="C298" s="787"/>
      <c r="D298" t="s">
        <v>13</v>
      </c>
      <c r="E298" s="4">
        <v>7.8</v>
      </c>
      <c r="F298" s="16"/>
      <c r="G298" s="4">
        <f t="shared" si="4"/>
        <v>28.499999999999979</v>
      </c>
    </row>
    <row r="299" spans="1:8">
      <c r="B299" s="787"/>
      <c r="C299" s="787"/>
      <c r="D299" t="s">
        <v>14</v>
      </c>
      <c r="E299" s="4">
        <v>450</v>
      </c>
      <c r="F299" s="16"/>
      <c r="G299" s="4">
        <f t="shared" si="4"/>
        <v>478.5</v>
      </c>
    </row>
    <row r="300" spans="1:8">
      <c r="A300" s="39">
        <v>44347</v>
      </c>
      <c r="B300" s="787" t="s">
        <v>42</v>
      </c>
      <c r="C300" s="787" t="s">
        <v>24</v>
      </c>
      <c r="D300" t="s">
        <v>14</v>
      </c>
      <c r="E300" s="4"/>
      <c r="F300" s="16">
        <v>155</v>
      </c>
      <c r="G300" s="4">
        <f t="shared" si="4"/>
        <v>323.5</v>
      </c>
    </row>
    <row r="301" spans="1:8">
      <c r="A301" s="39">
        <v>44377</v>
      </c>
      <c r="B301" s="787" t="s">
        <v>46</v>
      </c>
      <c r="C301" s="787" t="s">
        <v>24</v>
      </c>
      <c r="D301" t="s">
        <v>14</v>
      </c>
      <c r="E301" s="4"/>
      <c r="F301" s="16">
        <v>295</v>
      </c>
      <c r="G301" s="4">
        <f t="shared" si="4"/>
        <v>28.5</v>
      </c>
    </row>
    <row r="302" spans="1:8">
      <c r="A302" s="39">
        <v>44408</v>
      </c>
      <c r="B302" s="787" t="s">
        <v>45</v>
      </c>
      <c r="C302" s="787" t="s">
        <v>24</v>
      </c>
      <c r="D302" t="s">
        <v>12</v>
      </c>
      <c r="E302" s="4"/>
      <c r="F302" s="4">
        <v>20.7</v>
      </c>
      <c r="G302" s="4">
        <f t="shared" si="4"/>
        <v>7.8000000000000007</v>
      </c>
    </row>
    <row r="303" spans="1:8">
      <c r="A303" s="39">
        <v>44408</v>
      </c>
      <c r="B303" s="787" t="s">
        <v>45</v>
      </c>
      <c r="C303" s="787" t="s">
        <v>24</v>
      </c>
      <c r="D303" t="s">
        <v>13</v>
      </c>
      <c r="E303" s="4"/>
      <c r="F303" s="4">
        <v>7.8</v>
      </c>
      <c r="G303" s="4">
        <f t="shared" si="4"/>
        <v>0</v>
      </c>
    </row>
    <row r="304" spans="1:8">
      <c r="A304" s="41">
        <v>44196</v>
      </c>
      <c r="B304" s="786" t="s">
        <v>5</v>
      </c>
      <c r="C304" s="786" t="s">
        <v>25</v>
      </c>
      <c r="D304" t="s">
        <v>12</v>
      </c>
      <c r="E304" s="4">
        <v>23.8</v>
      </c>
      <c r="F304" s="16"/>
      <c r="G304" s="4">
        <f t="shared" si="4"/>
        <v>23.8</v>
      </c>
    </row>
    <row r="305" spans="1:8">
      <c r="B305" s="787"/>
      <c r="C305" s="787"/>
      <c r="D305" t="s">
        <v>13</v>
      </c>
      <c r="E305" s="4">
        <v>6.9</v>
      </c>
      <c r="F305" s="16"/>
      <c r="G305" s="4">
        <f t="shared" si="4"/>
        <v>30.700000000000003</v>
      </c>
    </row>
    <row r="306" spans="1:8">
      <c r="B306" s="787"/>
      <c r="C306" s="787"/>
      <c r="D306" t="s">
        <v>14</v>
      </c>
      <c r="E306" s="4">
        <v>450</v>
      </c>
      <c r="F306" s="16"/>
      <c r="G306" s="4">
        <f t="shared" si="4"/>
        <v>480.7</v>
      </c>
    </row>
    <row r="307" spans="1:8">
      <c r="A307" s="39">
        <v>44196</v>
      </c>
      <c r="B307" s="787" t="s">
        <v>47</v>
      </c>
      <c r="C307" s="787" t="s">
        <v>25</v>
      </c>
      <c r="D307" t="s">
        <v>14</v>
      </c>
      <c r="E307" s="4"/>
      <c r="F307" s="16">
        <v>130</v>
      </c>
      <c r="G307" s="4">
        <f t="shared" si="4"/>
        <v>350.7</v>
      </c>
    </row>
    <row r="308" spans="1:8">
      <c r="A308" s="39">
        <v>44408</v>
      </c>
      <c r="B308" s="787" t="s">
        <v>48</v>
      </c>
      <c r="C308" s="787" t="s">
        <v>25</v>
      </c>
      <c r="D308" t="s">
        <v>14</v>
      </c>
      <c r="E308" s="4"/>
      <c r="F308" s="16">
        <v>72.099999999999994</v>
      </c>
      <c r="G308" s="4">
        <f t="shared" si="4"/>
        <v>278.60000000000002</v>
      </c>
      <c r="H308" s="26"/>
    </row>
    <row r="309" spans="1:8">
      <c r="A309" s="39">
        <v>44408</v>
      </c>
      <c r="B309" s="787" t="s">
        <v>45</v>
      </c>
      <c r="C309" s="787" t="s">
        <v>25</v>
      </c>
      <c r="D309" t="s">
        <v>12</v>
      </c>
      <c r="E309" s="4"/>
      <c r="F309" s="4">
        <v>23.8</v>
      </c>
      <c r="G309" s="4">
        <f t="shared" si="4"/>
        <v>254.8</v>
      </c>
    </row>
    <row r="310" spans="1:8">
      <c r="A310" s="39">
        <v>44408</v>
      </c>
      <c r="B310" s="787" t="s">
        <v>45</v>
      </c>
      <c r="C310" s="787" t="s">
        <v>25</v>
      </c>
      <c r="D310" t="s">
        <v>13</v>
      </c>
      <c r="E310" s="4"/>
      <c r="F310" s="4">
        <v>6.9</v>
      </c>
      <c r="G310" s="4">
        <f t="shared" si="4"/>
        <v>247.9</v>
      </c>
    </row>
    <row r="311" spans="1:8">
      <c r="A311" s="39">
        <v>44439</v>
      </c>
      <c r="B311" s="787" t="s">
        <v>49</v>
      </c>
      <c r="C311" s="787" t="s">
        <v>25</v>
      </c>
      <c r="D311" t="s">
        <v>14</v>
      </c>
      <c r="E311" s="4"/>
      <c r="F311" s="4">
        <v>247.9</v>
      </c>
      <c r="G311" s="81">
        <f t="shared" si="4"/>
        <v>0</v>
      </c>
    </row>
    <row r="312" spans="1:8">
      <c r="A312" s="41">
        <v>44227</v>
      </c>
      <c r="B312" s="786" t="s">
        <v>10</v>
      </c>
      <c r="C312" s="786" t="s">
        <v>11</v>
      </c>
      <c r="D312" t="s">
        <v>12</v>
      </c>
      <c r="E312" s="4">
        <v>25.3</v>
      </c>
      <c r="F312" s="16"/>
      <c r="G312" s="4">
        <f t="shared" si="4"/>
        <v>25.3</v>
      </c>
    </row>
    <row r="313" spans="1:8">
      <c r="B313" s="787"/>
      <c r="C313" s="787"/>
      <c r="D313" t="s">
        <v>13</v>
      </c>
      <c r="E313" s="4">
        <v>8.8000000000000007</v>
      </c>
      <c r="F313" s="16"/>
      <c r="G313" s="4">
        <f t="shared" si="4"/>
        <v>34.1</v>
      </c>
    </row>
    <row r="314" spans="1:8">
      <c r="B314" s="787"/>
      <c r="C314" s="787"/>
      <c r="D314" t="s">
        <v>14</v>
      </c>
      <c r="E314" s="4">
        <v>450</v>
      </c>
      <c r="F314" s="16"/>
      <c r="G314" s="4">
        <f t="shared" si="4"/>
        <v>484.1</v>
      </c>
    </row>
    <row r="315" spans="1:8">
      <c r="A315" s="39">
        <v>44235</v>
      </c>
      <c r="B315" s="787" t="s">
        <v>50</v>
      </c>
      <c r="C315" s="787" t="s">
        <v>11</v>
      </c>
      <c r="D315" t="s">
        <v>14</v>
      </c>
      <c r="E315" s="4"/>
      <c r="F315" s="16">
        <v>450</v>
      </c>
      <c r="G315" s="4">
        <f t="shared" si="4"/>
        <v>34.100000000000023</v>
      </c>
    </row>
    <row r="316" spans="1:8">
      <c r="A316" s="39">
        <v>44907</v>
      </c>
      <c r="B316" s="787" t="s">
        <v>51</v>
      </c>
      <c r="C316" s="787" t="s">
        <v>11</v>
      </c>
      <c r="D316" t="s">
        <v>12</v>
      </c>
      <c r="E316" s="4"/>
      <c r="F316" s="4">
        <v>25.3</v>
      </c>
      <c r="G316" s="4">
        <f t="shared" si="4"/>
        <v>8.800000000000022</v>
      </c>
    </row>
    <row r="317" spans="1:8">
      <c r="A317" s="39">
        <v>44907</v>
      </c>
      <c r="B317" s="787" t="s">
        <v>51</v>
      </c>
      <c r="C317" s="787" t="s">
        <v>11</v>
      </c>
      <c r="D317" t="s">
        <v>13</v>
      </c>
      <c r="E317" s="4"/>
      <c r="F317" s="4">
        <v>8.8000000000000007</v>
      </c>
      <c r="G317" s="4">
        <f t="shared" si="4"/>
        <v>2.1316282072803006E-14</v>
      </c>
    </row>
    <row r="318" spans="1:8">
      <c r="A318" s="41">
        <v>44255</v>
      </c>
      <c r="B318" s="786" t="s">
        <v>10</v>
      </c>
      <c r="C318" s="786" t="s">
        <v>15</v>
      </c>
      <c r="D318" t="s">
        <v>12</v>
      </c>
      <c r="E318" s="4">
        <v>22.9</v>
      </c>
      <c r="F318" s="16"/>
      <c r="G318" s="4">
        <f t="shared" si="4"/>
        <v>22.90000000000002</v>
      </c>
    </row>
    <row r="319" spans="1:8">
      <c r="B319" s="787"/>
      <c r="C319" s="787"/>
      <c r="D319" t="s">
        <v>13</v>
      </c>
      <c r="E319" s="4">
        <v>8.6999999999999993</v>
      </c>
      <c r="F319" s="16"/>
      <c r="G319" s="4">
        <f t="shared" si="4"/>
        <v>31.600000000000019</v>
      </c>
    </row>
    <row r="320" spans="1:8">
      <c r="B320" s="787"/>
      <c r="C320" s="787"/>
      <c r="D320" t="s">
        <v>14</v>
      </c>
      <c r="E320" s="4">
        <v>450</v>
      </c>
      <c r="F320" s="16"/>
      <c r="G320" s="4">
        <f t="shared" si="4"/>
        <v>481.6</v>
      </c>
      <c r="H320" s="26"/>
    </row>
    <row r="321" spans="1:12">
      <c r="A321" s="39">
        <v>44439</v>
      </c>
      <c r="B321" s="787" t="s">
        <v>49</v>
      </c>
      <c r="C321" s="787" t="s">
        <v>15</v>
      </c>
      <c r="D321" t="s">
        <v>14</v>
      </c>
      <c r="E321" s="4"/>
      <c r="F321" s="16">
        <v>92.1</v>
      </c>
      <c r="G321" s="4">
        <f t="shared" si="4"/>
        <v>389.5</v>
      </c>
      <c r="H321" s="26"/>
      <c r="L321" s="4"/>
    </row>
    <row r="322" spans="1:12">
      <c r="A322" s="39">
        <v>44469</v>
      </c>
      <c r="B322" s="787" t="s">
        <v>52</v>
      </c>
      <c r="C322" s="787" t="s">
        <v>15</v>
      </c>
      <c r="D322" t="s">
        <v>14</v>
      </c>
      <c r="E322" s="4"/>
      <c r="F322" s="16">
        <v>340</v>
      </c>
      <c r="G322" s="4">
        <f t="shared" si="4"/>
        <v>49.5</v>
      </c>
      <c r="H322" s="26"/>
      <c r="L322" s="4"/>
    </row>
    <row r="323" spans="1:12">
      <c r="A323" s="39">
        <v>44592</v>
      </c>
      <c r="B323" s="787" t="s">
        <v>53</v>
      </c>
      <c r="C323" s="787" t="s">
        <v>15</v>
      </c>
      <c r="D323" t="s">
        <v>14</v>
      </c>
      <c r="E323" s="4"/>
      <c r="F323" s="16">
        <v>17.899999999999999</v>
      </c>
      <c r="G323" s="4">
        <f t="shared" si="4"/>
        <v>31.6</v>
      </c>
      <c r="H323" s="26"/>
    </row>
    <row r="324" spans="1:12">
      <c r="A324" s="39">
        <v>44907</v>
      </c>
      <c r="B324" s="787" t="s">
        <v>51</v>
      </c>
      <c r="C324" s="787" t="s">
        <v>15</v>
      </c>
      <c r="D324" t="s">
        <v>12</v>
      </c>
      <c r="E324" s="4"/>
      <c r="F324" s="4">
        <v>22.9</v>
      </c>
      <c r="G324" s="4">
        <f t="shared" si="4"/>
        <v>8.7000000000000028</v>
      </c>
      <c r="H324" s="26"/>
    </row>
    <row r="325" spans="1:12">
      <c r="A325" s="39">
        <v>44907</v>
      </c>
      <c r="B325" s="787" t="s">
        <v>51</v>
      </c>
      <c r="C325" s="787" t="s">
        <v>15</v>
      </c>
      <c r="D325" t="s">
        <v>13</v>
      </c>
      <c r="E325" s="4"/>
      <c r="F325" s="4">
        <v>8.6999999999999993</v>
      </c>
      <c r="G325" s="4">
        <f t="shared" si="4"/>
        <v>0</v>
      </c>
      <c r="H325" s="26"/>
    </row>
    <row r="326" spans="1:12">
      <c r="A326" s="41">
        <v>44286</v>
      </c>
      <c r="B326" s="786" t="s">
        <v>10</v>
      </c>
      <c r="C326" s="786" t="s">
        <v>16</v>
      </c>
      <c r="D326" t="s">
        <v>12</v>
      </c>
      <c r="E326" s="4">
        <v>25.1</v>
      </c>
      <c r="F326" s="16"/>
      <c r="G326" s="4">
        <f t="shared" si="4"/>
        <v>25.1</v>
      </c>
    </row>
    <row r="327" spans="1:12">
      <c r="B327" s="787"/>
      <c r="C327" s="787"/>
      <c r="D327" t="s">
        <v>13</v>
      </c>
      <c r="E327" s="4">
        <v>6.8</v>
      </c>
      <c r="F327" s="16"/>
      <c r="G327" s="4">
        <f t="shared" si="4"/>
        <v>31.900000000000002</v>
      </c>
    </row>
    <row r="328" spans="1:12">
      <c r="B328" s="787"/>
      <c r="C328" s="787"/>
      <c r="D328" t="s">
        <v>14</v>
      </c>
      <c r="E328" s="4">
        <v>450</v>
      </c>
      <c r="F328" s="16"/>
      <c r="G328" s="4">
        <f t="shared" si="4"/>
        <v>481.9</v>
      </c>
    </row>
    <row r="329" spans="1:12">
      <c r="A329" s="39">
        <v>44561</v>
      </c>
      <c r="B329" s="787" t="s">
        <v>54</v>
      </c>
      <c r="C329" s="787" t="s">
        <v>16</v>
      </c>
      <c r="D329" t="s">
        <v>14</v>
      </c>
      <c r="E329" s="4"/>
      <c r="F329" s="16">
        <v>160</v>
      </c>
      <c r="G329" s="4">
        <f t="shared" si="4"/>
        <v>321.89999999999998</v>
      </c>
    </row>
    <row r="330" spans="1:12">
      <c r="A330" s="39">
        <v>44592</v>
      </c>
      <c r="B330" s="787" t="s">
        <v>53</v>
      </c>
      <c r="C330" s="787" t="s">
        <v>16</v>
      </c>
      <c r="D330" t="s">
        <v>14</v>
      </c>
      <c r="E330" s="4"/>
      <c r="F330" s="16">
        <v>152.1</v>
      </c>
      <c r="G330" s="4">
        <f t="shared" si="4"/>
        <v>169.79999999999998</v>
      </c>
    </row>
    <row r="331" spans="1:12">
      <c r="A331" s="39">
        <v>44681</v>
      </c>
      <c r="B331" s="787" t="s">
        <v>55</v>
      </c>
      <c r="C331" s="787" t="s">
        <v>16</v>
      </c>
      <c r="D331" t="s">
        <v>14</v>
      </c>
      <c r="E331" s="4"/>
      <c r="F331" s="16">
        <v>130</v>
      </c>
      <c r="G331" s="4">
        <f t="shared" si="4"/>
        <v>39.799999999999983</v>
      </c>
    </row>
    <row r="332" spans="1:12">
      <c r="A332" s="39">
        <v>44907</v>
      </c>
      <c r="B332" s="787" t="s">
        <v>51</v>
      </c>
      <c r="C332" s="787" t="s">
        <v>16</v>
      </c>
      <c r="D332" t="s">
        <v>12</v>
      </c>
      <c r="E332" s="4"/>
      <c r="F332" s="4">
        <v>25.1</v>
      </c>
      <c r="G332" s="4">
        <f t="shared" si="4"/>
        <v>14.699999999999982</v>
      </c>
    </row>
    <row r="333" spans="1:12">
      <c r="A333" s="39">
        <v>44907</v>
      </c>
      <c r="B333" s="787" t="s">
        <v>51</v>
      </c>
      <c r="C333" s="787" t="s">
        <v>16</v>
      </c>
      <c r="D333" t="s">
        <v>13</v>
      </c>
      <c r="E333" s="4"/>
      <c r="F333" s="4">
        <v>6.8</v>
      </c>
      <c r="G333" s="4">
        <f t="shared" si="4"/>
        <v>7.8999999999999817</v>
      </c>
    </row>
    <row r="334" spans="1:12">
      <c r="A334" s="39">
        <v>45065</v>
      </c>
      <c r="B334" s="787" t="s">
        <v>56</v>
      </c>
      <c r="C334" s="787" t="s">
        <v>16</v>
      </c>
      <c r="D334" t="s">
        <v>14</v>
      </c>
      <c r="E334" s="4"/>
      <c r="F334" s="4">
        <v>7.9</v>
      </c>
      <c r="G334" s="4">
        <f t="shared" si="4"/>
        <v>-1.865174681370263E-14</v>
      </c>
    </row>
    <row r="335" spans="1:12">
      <c r="A335" s="41">
        <v>44316</v>
      </c>
      <c r="B335" s="786" t="s">
        <v>10</v>
      </c>
      <c r="C335" s="786" t="s">
        <v>17</v>
      </c>
      <c r="D335" t="s">
        <v>12</v>
      </c>
      <c r="E335" s="4">
        <v>24.2</v>
      </c>
      <c r="F335" s="16"/>
      <c r="G335" s="4">
        <f t="shared" si="4"/>
        <v>24.199999999999982</v>
      </c>
    </row>
    <row r="336" spans="1:12">
      <c r="B336" s="787"/>
      <c r="C336" s="787"/>
      <c r="D336" t="s">
        <v>13</v>
      </c>
      <c r="E336" s="4">
        <v>7.8</v>
      </c>
      <c r="F336" s="16"/>
      <c r="G336" s="4">
        <f t="shared" si="4"/>
        <v>31.999999999999982</v>
      </c>
    </row>
    <row r="337" spans="1:7">
      <c r="B337" s="787"/>
      <c r="C337" s="787"/>
      <c r="D337" t="s">
        <v>14</v>
      </c>
      <c r="E337" s="4">
        <v>450</v>
      </c>
      <c r="F337" s="16"/>
      <c r="G337" s="4">
        <f t="shared" si="4"/>
        <v>482</v>
      </c>
    </row>
    <row r="338" spans="1:7">
      <c r="A338" s="39">
        <v>44742</v>
      </c>
      <c r="B338" s="787" t="s">
        <v>57</v>
      </c>
      <c r="C338" s="787" t="s">
        <v>17</v>
      </c>
      <c r="D338" t="s">
        <v>14</v>
      </c>
      <c r="E338" s="4"/>
      <c r="F338" s="16">
        <v>90</v>
      </c>
      <c r="G338" s="4">
        <f t="shared" si="4"/>
        <v>392</v>
      </c>
    </row>
    <row r="339" spans="1:7">
      <c r="A339" s="39">
        <v>44773</v>
      </c>
      <c r="B339" s="787" t="s">
        <v>58</v>
      </c>
      <c r="C339" s="787" t="s">
        <v>17</v>
      </c>
      <c r="D339" t="s">
        <v>14</v>
      </c>
      <c r="E339" s="4"/>
      <c r="F339" s="16">
        <v>200</v>
      </c>
      <c r="G339" s="4">
        <f t="shared" si="4"/>
        <v>192</v>
      </c>
    </row>
    <row r="340" spans="1:7">
      <c r="A340" s="39">
        <v>44804</v>
      </c>
      <c r="B340" s="787" t="s">
        <v>59</v>
      </c>
      <c r="C340" s="787" t="s">
        <v>17</v>
      </c>
      <c r="D340" t="s">
        <v>14</v>
      </c>
      <c r="E340" s="4"/>
      <c r="F340" s="16">
        <v>100</v>
      </c>
      <c r="G340" s="4">
        <f t="shared" si="4"/>
        <v>92</v>
      </c>
    </row>
    <row r="341" spans="1:7">
      <c r="A341" s="39">
        <v>44834</v>
      </c>
      <c r="B341" s="787" t="s">
        <v>60</v>
      </c>
      <c r="C341" s="787" t="s">
        <v>17</v>
      </c>
      <c r="D341" t="s">
        <v>14</v>
      </c>
      <c r="E341" s="4"/>
      <c r="F341" s="16">
        <v>20</v>
      </c>
      <c r="G341" s="4">
        <f t="shared" si="4"/>
        <v>72</v>
      </c>
    </row>
    <row r="342" spans="1:7">
      <c r="A342" s="39">
        <v>44895</v>
      </c>
      <c r="B342" s="787" t="s">
        <v>61</v>
      </c>
      <c r="C342" s="787" t="s">
        <v>17</v>
      </c>
      <c r="D342" t="s">
        <v>14</v>
      </c>
      <c r="E342" s="4"/>
      <c r="F342" s="16">
        <v>10</v>
      </c>
      <c r="G342" s="4">
        <f t="shared" si="4"/>
        <v>62</v>
      </c>
    </row>
    <row r="343" spans="1:7">
      <c r="A343" s="39">
        <v>44907</v>
      </c>
      <c r="B343" s="787" t="s">
        <v>51</v>
      </c>
      <c r="C343" s="787" t="s">
        <v>17</v>
      </c>
      <c r="D343" t="s">
        <v>12</v>
      </c>
      <c r="E343" s="4"/>
      <c r="F343" s="4">
        <v>24.2</v>
      </c>
      <c r="G343" s="4">
        <f t="shared" si="4"/>
        <v>37.799999999999997</v>
      </c>
    </row>
    <row r="344" spans="1:7">
      <c r="A344" s="39">
        <v>44907</v>
      </c>
      <c r="B344" s="787" t="s">
        <v>51</v>
      </c>
      <c r="C344" s="787" t="s">
        <v>17</v>
      </c>
      <c r="D344" t="s">
        <v>13</v>
      </c>
      <c r="E344" s="4"/>
      <c r="F344" s="4">
        <v>7.8</v>
      </c>
      <c r="G344" s="4">
        <f t="shared" si="4"/>
        <v>29.999999999999996</v>
      </c>
    </row>
    <row r="345" spans="1:7">
      <c r="A345" s="39">
        <v>45065</v>
      </c>
      <c r="B345" s="787" t="s">
        <v>56</v>
      </c>
      <c r="C345" s="787" t="s">
        <v>17</v>
      </c>
      <c r="D345" t="s">
        <v>14</v>
      </c>
      <c r="E345" s="4"/>
      <c r="F345" s="4">
        <v>30</v>
      </c>
      <c r="G345" s="4">
        <f t="shared" si="4"/>
        <v>0</v>
      </c>
    </row>
    <row r="346" spans="1:7">
      <c r="A346" s="41">
        <v>44347</v>
      </c>
      <c r="B346" s="786" t="s">
        <v>10</v>
      </c>
      <c r="C346" s="786" t="s">
        <v>18</v>
      </c>
      <c r="D346" t="s">
        <v>12</v>
      </c>
      <c r="E346" s="4">
        <v>19.7</v>
      </c>
      <c r="F346" s="16"/>
      <c r="G346" s="4">
        <f t="shared" si="4"/>
        <v>19.7</v>
      </c>
    </row>
    <row r="347" spans="1:7">
      <c r="B347" s="787"/>
      <c r="C347" s="787"/>
      <c r="D347" t="s">
        <v>13</v>
      </c>
      <c r="E347" s="4">
        <v>6.5</v>
      </c>
      <c r="F347" s="16"/>
      <c r="G347" s="4">
        <f t="shared" si="4"/>
        <v>26.2</v>
      </c>
    </row>
    <row r="348" spans="1:7">
      <c r="B348" s="787"/>
      <c r="C348" s="787"/>
      <c r="D348" t="s">
        <v>14</v>
      </c>
      <c r="E348" s="4">
        <v>450</v>
      </c>
      <c r="F348" s="16"/>
      <c r="G348" s="4">
        <f t="shared" si="4"/>
        <v>476.2</v>
      </c>
    </row>
    <row r="349" spans="1:7">
      <c r="A349" s="39">
        <v>44347</v>
      </c>
      <c r="B349" s="5" t="s">
        <v>42</v>
      </c>
      <c r="C349" s="787" t="s">
        <v>18</v>
      </c>
      <c r="D349" t="s">
        <v>14</v>
      </c>
      <c r="E349" s="4"/>
      <c r="F349" s="16">
        <v>450</v>
      </c>
      <c r="G349" s="4">
        <f t="shared" si="4"/>
        <v>26.199999999999989</v>
      </c>
    </row>
    <row r="350" spans="1:7">
      <c r="A350" s="39">
        <v>44907</v>
      </c>
      <c r="B350" s="787" t="s">
        <v>51</v>
      </c>
      <c r="C350" s="787" t="s">
        <v>18</v>
      </c>
      <c r="D350" t="s">
        <v>12</v>
      </c>
      <c r="E350" s="4"/>
      <c r="F350" s="4">
        <v>19.7</v>
      </c>
      <c r="G350" s="4">
        <f t="shared" si="4"/>
        <v>6.4999999999999893</v>
      </c>
    </row>
    <row r="351" spans="1:7">
      <c r="A351" s="39">
        <v>44907</v>
      </c>
      <c r="B351" s="787" t="s">
        <v>51</v>
      </c>
      <c r="C351" s="787" t="s">
        <v>18</v>
      </c>
      <c r="D351" t="s">
        <v>13</v>
      </c>
      <c r="E351" s="4"/>
      <c r="F351" s="4">
        <v>6.5</v>
      </c>
      <c r="G351" s="4">
        <f t="shared" si="4"/>
        <v>-1.0658141036401503E-14</v>
      </c>
    </row>
    <row r="352" spans="1:7">
      <c r="A352" s="41">
        <v>44377</v>
      </c>
      <c r="B352" s="786" t="s">
        <v>10</v>
      </c>
      <c r="C352" s="786" t="s">
        <v>19</v>
      </c>
      <c r="D352" t="s">
        <v>12</v>
      </c>
      <c r="E352" s="4">
        <v>21.6</v>
      </c>
      <c r="F352" s="16"/>
      <c r="G352" s="4">
        <f t="shared" si="4"/>
        <v>21.599999999999991</v>
      </c>
    </row>
    <row r="353" spans="1:7">
      <c r="B353" s="787"/>
      <c r="C353" s="787"/>
      <c r="D353" t="s">
        <v>13</v>
      </c>
      <c r="E353" s="4">
        <v>8.4</v>
      </c>
      <c r="F353" s="16"/>
      <c r="G353" s="4">
        <f t="shared" si="4"/>
        <v>29.999999999999993</v>
      </c>
    </row>
    <row r="354" spans="1:7">
      <c r="B354" s="787"/>
      <c r="C354" s="787"/>
      <c r="D354" t="s">
        <v>14</v>
      </c>
      <c r="E354" s="4">
        <v>450</v>
      </c>
      <c r="F354" s="16"/>
      <c r="G354" s="4">
        <f t="shared" si="4"/>
        <v>480</v>
      </c>
    </row>
    <row r="355" spans="1:7">
      <c r="A355" s="39">
        <v>44377</v>
      </c>
      <c r="B355" s="787" t="s">
        <v>46</v>
      </c>
      <c r="C355" s="787" t="s">
        <v>19</v>
      </c>
      <c r="D355" t="s">
        <v>14</v>
      </c>
      <c r="E355" s="4"/>
      <c r="F355" s="16">
        <v>450</v>
      </c>
      <c r="G355" s="4">
        <f t="shared" si="4"/>
        <v>30</v>
      </c>
    </row>
    <row r="356" spans="1:7">
      <c r="A356" s="39">
        <v>44907</v>
      </c>
      <c r="B356" s="787" t="s">
        <v>51</v>
      </c>
      <c r="C356" s="787" t="s">
        <v>19</v>
      </c>
      <c r="D356" t="s">
        <v>12</v>
      </c>
      <c r="E356" s="4"/>
      <c r="F356" s="4">
        <v>21.6</v>
      </c>
      <c r="G356" s="4">
        <f t="shared" si="4"/>
        <v>8.3999999999999986</v>
      </c>
    </row>
    <row r="357" spans="1:7">
      <c r="A357" s="39">
        <v>44907</v>
      </c>
      <c r="B357" s="787" t="s">
        <v>51</v>
      </c>
      <c r="C357" s="787" t="s">
        <v>19</v>
      </c>
      <c r="D357" t="s">
        <v>13</v>
      </c>
      <c r="E357" s="4"/>
      <c r="F357" s="4">
        <v>8.4</v>
      </c>
      <c r="G357" s="4">
        <f t="shared" si="4"/>
        <v>0</v>
      </c>
    </row>
    <row r="358" spans="1:7">
      <c r="A358" s="41">
        <v>44408</v>
      </c>
      <c r="B358" s="786" t="s">
        <v>10</v>
      </c>
      <c r="C358" s="786" t="s">
        <v>20</v>
      </c>
      <c r="D358" t="s">
        <v>12</v>
      </c>
      <c r="E358" s="4">
        <v>18.899999999999999</v>
      </c>
      <c r="F358" s="16"/>
      <c r="G358" s="4">
        <f t="shared" si="4"/>
        <v>18.899999999999999</v>
      </c>
    </row>
    <row r="359" spans="1:7">
      <c r="B359" s="787"/>
      <c r="C359" s="787"/>
      <c r="D359" t="s">
        <v>13</v>
      </c>
      <c r="E359" s="4">
        <v>1.8</v>
      </c>
      <c r="F359" s="16"/>
      <c r="G359" s="4">
        <f t="shared" si="4"/>
        <v>20.7</v>
      </c>
    </row>
    <row r="360" spans="1:7">
      <c r="B360" s="787"/>
      <c r="C360" s="787"/>
      <c r="D360" t="s">
        <v>14</v>
      </c>
      <c r="E360" s="4">
        <v>450</v>
      </c>
      <c r="F360" s="16"/>
      <c r="G360" s="4">
        <f t="shared" si="4"/>
        <v>470.7</v>
      </c>
    </row>
    <row r="361" spans="1:7">
      <c r="A361" s="39">
        <v>44408</v>
      </c>
      <c r="B361" s="787" t="s">
        <v>48</v>
      </c>
      <c r="C361" s="787" t="s">
        <v>20</v>
      </c>
      <c r="D361" t="s">
        <v>14</v>
      </c>
      <c r="E361" s="4"/>
      <c r="F361" s="16">
        <v>450</v>
      </c>
      <c r="G361" s="4">
        <f t="shared" si="4"/>
        <v>20.699999999999989</v>
      </c>
    </row>
    <row r="362" spans="1:7">
      <c r="A362" s="39">
        <v>44907</v>
      </c>
      <c r="B362" s="787" t="s">
        <v>62</v>
      </c>
      <c r="C362" s="787" t="s">
        <v>20</v>
      </c>
      <c r="D362" t="s">
        <v>12</v>
      </c>
      <c r="E362" s="4"/>
      <c r="F362" s="4">
        <v>18.899999999999999</v>
      </c>
      <c r="G362" s="4">
        <f t="shared" si="4"/>
        <v>1.7999999999999901</v>
      </c>
    </row>
    <row r="363" spans="1:7">
      <c r="A363" s="39">
        <v>44907</v>
      </c>
      <c r="B363" s="787" t="s">
        <v>62</v>
      </c>
      <c r="C363" s="787" t="s">
        <v>20</v>
      </c>
      <c r="D363" t="s">
        <v>13</v>
      </c>
      <c r="E363" s="4"/>
      <c r="F363" s="4">
        <v>1.8</v>
      </c>
      <c r="G363" s="4">
        <f t="shared" si="4"/>
        <v>-9.9920072216264089E-15</v>
      </c>
    </row>
    <row r="364" spans="1:7">
      <c r="A364" s="41">
        <v>44439</v>
      </c>
      <c r="B364" s="786" t="s">
        <v>10</v>
      </c>
      <c r="C364" s="786" t="s">
        <v>21</v>
      </c>
      <c r="D364" t="s">
        <v>12</v>
      </c>
      <c r="E364" s="4">
        <v>21.4</v>
      </c>
      <c r="F364" s="16"/>
      <c r="G364" s="4">
        <f t="shared" si="4"/>
        <v>21.399999999999988</v>
      </c>
    </row>
    <row r="365" spans="1:7">
      <c r="B365" s="787"/>
      <c r="C365" s="787"/>
      <c r="D365" t="s">
        <v>13</v>
      </c>
      <c r="E365" s="4">
        <v>2.1</v>
      </c>
      <c r="F365" s="16"/>
      <c r="G365" s="4">
        <f t="shared" si="4"/>
        <v>23.499999999999989</v>
      </c>
    </row>
    <row r="366" spans="1:7">
      <c r="B366" s="787"/>
      <c r="C366" s="787"/>
      <c r="D366" t="s">
        <v>14</v>
      </c>
      <c r="E366" s="4">
        <v>450</v>
      </c>
      <c r="F366" s="16"/>
      <c r="G366" s="4">
        <f t="shared" si="4"/>
        <v>473.5</v>
      </c>
    </row>
    <row r="367" spans="1:7">
      <c r="A367" s="39">
        <v>44439</v>
      </c>
      <c r="B367" s="787" t="s">
        <v>49</v>
      </c>
      <c r="C367" s="787" t="s">
        <v>21</v>
      </c>
      <c r="D367" t="s">
        <v>14</v>
      </c>
      <c r="E367" s="4"/>
      <c r="F367" s="16">
        <v>450</v>
      </c>
      <c r="G367" s="4">
        <f t="shared" si="4"/>
        <v>23.5</v>
      </c>
    </row>
    <row r="368" spans="1:7">
      <c r="A368" s="39">
        <v>44907</v>
      </c>
      <c r="B368" s="787" t="s">
        <v>62</v>
      </c>
      <c r="C368" s="787" t="s">
        <v>21</v>
      </c>
      <c r="D368" t="s">
        <v>12</v>
      </c>
      <c r="E368" s="4"/>
      <c r="F368" s="4">
        <v>21.4</v>
      </c>
      <c r="G368" s="4">
        <f t="shared" si="4"/>
        <v>2.1000000000000014</v>
      </c>
    </row>
    <row r="369" spans="1:7">
      <c r="A369" s="39">
        <v>44907</v>
      </c>
      <c r="B369" s="787" t="s">
        <v>62</v>
      </c>
      <c r="C369" s="787" t="s">
        <v>21</v>
      </c>
      <c r="D369" t="s">
        <v>13</v>
      </c>
      <c r="E369" s="4"/>
      <c r="F369" s="4">
        <v>2.1</v>
      </c>
      <c r="G369" s="4">
        <f t="shared" si="4"/>
        <v>0</v>
      </c>
    </row>
    <row r="370" spans="1:7">
      <c r="A370" s="41">
        <v>44469</v>
      </c>
      <c r="B370" s="786" t="s">
        <v>10</v>
      </c>
      <c r="C370" s="786" t="s">
        <v>22</v>
      </c>
      <c r="D370" t="s">
        <v>12</v>
      </c>
      <c r="E370" s="4">
        <v>22.1</v>
      </c>
      <c r="F370" s="16"/>
      <c r="G370" s="4">
        <f t="shared" si="4"/>
        <v>22.1</v>
      </c>
    </row>
    <row r="371" spans="1:7">
      <c r="B371" s="787"/>
      <c r="C371" s="787"/>
      <c r="D371" t="s">
        <v>13</v>
      </c>
      <c r="E371" s="4">
        <v>3.7</v>
      </c>
      <c r="F371" s="16"/>
      <c r="G371" s="4">
        <f t="shared" si="4"/>
        <v>25.8</v>
      </c>
    </row>
    <row r="372" spans="1:7">
      <c r="B372" s="787"/>
      <c r="C372" s="787"/>
      <c r="D372" t="s">
        <v>14</v>
      </c>
      <c r="E372" s="4">
        <v>450</v>
      </c>
      <c r="F372" s="16"/>
      <c r="G372" s="4">
        <f t="shared" si="4"/>
        <v>475.8</v>
      </c>
    </row>
    <row r="373" spans="1:7">
      <c r="A373" s="39">
        <v>44469</v>
      </c>
      <c r="B373" s="787" t="s">
        <v>52</v>
      </c>
      <c r="C373" s="787" t="s">
        <v>22</v>
      </c>
      <c r="D373" t="s">
        <v>14</v>
      </c>
      <c r="E373" s="4"/>
      <c r="F373" s="16">
        <v>450</v>
      </c>
      <c r="G373" s="4">
        <f t="shared" si="4"/>
        <v>25.800000000000011</v>
      </c>
    </row>
    <row r="374" spans="1:7">
      <c r="A374" s="39">
        <v>44907</v>
      </c>
      <c r="B374" s="787" t="s">
        <v>62</v>
      </c>
      <c r="C374" s="787" t="s">
        <v>22</v>
      </c>
      <c r="D374" t="s">
        <v>12</v>
      </c>
      <c r="E374" s="4"/>
      <c r="F374" s="4">
        <v>22.1</v>
      </c>
      <c r="G374" s="4">
        <f t="shared" si="4"/>
        <v>3.7000000000000099</v>
      </c>
    </row>
    <row r="375" spans="1:7">
      <c r="A375" s="39">
        <v>44907</v>
      </c>
      <c r="B375" s="787" t="s">
        <v>62</v>
      </c>
      <c r="C375" s="787" t="s">
        <v>22</v>
      </c>
      <c r="D375" t="s">
        <v>13</v>
      </c>
      <c r="E375" s="4"/>
      <c r="F375" s="4">
        <v>3.7</v>
      </c>
      <c r="G375" s="4">
        <f t="shared" si="4"/>
        <v>9.7699626167013776E-15</v>
      </c>
    </row>
    <row r="376" spans="1:7">
      <c r="A376" s="41">
        <v>44500</v>
      </c>
      <c r="B376" s="786" t="s">
        <v>10</v>
      </c>
      <c r="C376" s="786" t="s">
        <v>23</v>
      </c>
      <c r="D376" t="s">
        <v>14</v>
      </c>
      <c r="E376" s="4">
        <v>450</v>
      </c>
      <c r="F376" s="16"/>
      <c r="G376" s="4">
        <f t="shared" si="4"/>
        <v>450</v>
      </c>
    </row>
    <row r="377" spans="1:7">
      <c r="B377" s="787"/>
      <c r="C377" s="787"/>
      <c r="D377" t="s">
        <v>12</v>
      </c>
      <c r="E377" s="4">
        <v>22.9</v>
      </c>
      <c r="F377" s="16"/>
      <c r="G377" s="4">
        <f t="shared" si="4"/>
        <v>472.9</v>
      </c>
    </row>
    <row r="378" spans="1:7">
      <c r="B378" s="787"/>
      <c r="C378" s="787"/>
      <c r="D378" t="s">
        <v>13</v>
      </c>
      <c r="E378" s="4">
        <v>1.6</v>
      </c>
      <c r="F378" s="16"/>
      <c r="G378" s="4">
        <f t="shared" si="4"/>
        <v>474.5</v>
      </c>
    </row>
    <row r="379" spans="1:7">
      <c r="A379" s="39">
        <v>44499</v>
      </c>
      <c r="B379" s="787" t="s">
        <v>63</v>
      </c>
      <c r="C379" s="787" t="s">
        <v>23</v>
      </c>
      <c r="D379" t="s">
        <v>14</v>
      </c>
      <c r="E379" s="4"/>
      <c r="F379" s="16">
        <v>400</v>
      </c>
      <c r="G379" s="4">
        <f t="shared" si="4"/>
        <v>74.5</v>
      </c>
    </row>
    <row r="380" spans="1:7">
      <c r="A380" s="39">
        <v>44712</v>
      </c>
      <c r="B380" s="787" t="s">
        <v>64</v>
      </c>
      <c r="C380" s="787" t="s">
        <v>23</v>
      </c>
      <c r="D380" t="s">
        <v>14</v>
      </c>
      <c r="E380" s="4"/>
      <c r="F380" s="16">
        <v>40</v>
      </c>
      <c r="G380" s="4">
        <f t="shared" si="4"/>
        <v>34.5</v>
      </c>
    </row>
    <row r="381" spans="1:7">
      <c r="A381" s="39">
        <v>44907</v>
      </c>
      <c r="B381" s="787" t="s">
        <v>62</v>
      </c>
      <c r="C381" s="787" t="s">
        <v>23</v>
      </c>
      <c r="D381" t="s">
        <v>12</v>
      </c>
      <c r="E381" s="4"/>
      <c r="F381" s="4">
        <v>22.9</v>
      </c>
      <c r="G381" s="4">
        <f t="shared" si="4"/>
        <v>11.600000000000001</v>
      </c>
    </row>
    <row r="382" spans="1:7">
      <c r="A382" s="39">
        <v>44907</v>
      </c>
      <c r="B382" s="787" t="s">
        <v>62</v>
      </c>
      <c r="C382" s="787" t="s">
        <v>23</v>
      </c>
      <c r="D382" t="s">
        <v>13</v>
      </c>
      <c r="E382" s="4"/>
      <c r="F382" s="4">
        <v>1.6</v>
      </c>
      <c r="G382" s="4">
        <f t="shared" si="4"/>
        <v>10.000000000000002</v>
      </c>
    </row>
    <row r="383" spans="1:7">
      <c r="A383" s="39">
        <v>45065</v>
      </c>
      <c r="B383" s="787" t="s">
        <v>56</v>
      </c>
      <c r="C383" s="787" t="s">
        <v>23</v>
      </c>
      <c r="D383" t="s">
        <v>14</v>
      </c>
      <c r="E383" s="4"/>
      <c r="F383" s="4">
        <v>10</v>
      </c>
      <c r="G383" s="4">
        <f t="shared" si="4"/>
        <v>0</v>
      </c>
    </row>
    <row r="384" spans="1:7">
      <c r="A384" s="41">
        <v>44530</v>
      </c>
      <c r="B384" s="786" t="s">
        <v>10</v>
      </c>
      <c r="C384" s="786" t="s">
        <v>24</v>
      </c>
      <c r="D384" t="s">
        <v>14</v>
      </c>
      <c r="E384" s="4">
        <v>450</v>
      </c>
      <c r="G384" s="4">
        <f t="shared" si="4"/>
        <v>450</v>
      </c>
    </row>
    <row r="385" spans="1:12">
      <c r="B385" s="786"/>
      <c r="C385" s="786"/>
      <c r="D385" t="s">
        <v>12</v>
      </c>
      <c r="E385" s="4">
        <v>24.5</v>
      </c>
      <c r="G385" s="4">
        <f t="shared" si="4"/>
        <v>474.5</v>
      </c>
    </row>
    <row r="386" spans="1:12">
      <c r="B386" s="786"/>
      <c r="C386" s="786"/>
      <c r="D386" t="s">
        <v>13</v>
      </c>
      <c r="E386" s="4">
        <v>3</v>
      </c>
      <c r="G386" s="4">
        <f t="shared" si="4"/>
        <v>477.5</v>
      </c>
    </row>
    <row r="387" spans="1:12">
      <c r="A387" s="39">
        <v>44530</v>
      </c>
      <c r="B387" s="787" t="s">
        <v>65</v>
      </c>
      <c r="C387" s="787" t="s">
        <v>24</v>
      </c>
      <c r="D387" t="s">
        <v>14</v>
      </c>
      <c r="F387" s="65">
        <v>420</v>
      </c>
      <c r="G387" s="4">
        <f t="shared" si="4"/>
        <v>57.5</v>
      </c>
    </row>
    <row r="388" spans="1:12">
      <c r="A388" s="39">
        <v>44907</v>
      </c>
      <c r="B388" s="787" t="s">
        <v>62</v>
      </c>
      <c r="C388" s="787" t="s">
        <v>24</v>
      </c>
      <c r="D388" t="s">
        <v>12</v>
      </c>
      <c r="F388" s="4">
        <v>24.5</v>
      </c>
      <c r="G388" s="4">
        <f t="shared" si="4"/>
        <v>33</v>
      </c>
      <c r="L388" s="4"/>
    </row>
    <row r="389" spans="1:12">
      <c r="A389" s="39">
        <v>44907</v>
      </c>
      <c r="B389" s="787" t="s">
        <v>62</v>
      </c>
      <c r="C389" s="787" t="s">
        <v>24</v>
      </c>
      <c r="D389" t="s">
        <v>13</v>
      </c>
      <c r="F389" s="4">
        <v>3</v>
      </c>
      <c r="G389" s="4">
        <f t="shared" si="4"/>
        <v>30</v>
      </c>
      <c r="L389" s="4"/>
    </row>
    <row r="390" spans="1:12">
      <c r="A390" s="39">
        <v>45065</v>
      </c>
      <c r="B390" s="787" t="s">
        <v>56</v>
      </c>
      <c r="C390" s="787" t="s">
        <v>24</v>
      </c>
      <c r="D390" t="s">
        <v>14</v>
      </c>
      <c r="F390" s="4">
        <v>30</v>
      </c>
      <c r="G390" s="4">
        <f t="shared" si="4"/>
        <v>0</v>
      </c>
      <c r="L390" s="4"/>
    </row>
    <row r="391" spans="1:12">
      <c r="A391" s="41">
        <v>44561</v>
      </c>
      <c r="B391" s="786" t="s">
        <v>10</v>
      </c>
      <c r="C391" s="786" t="s">
        <v>25</v>
      </c>
      <c r="D391" t="s">
        <v>12</v>
      </c>
      <c r="E391" s="12">
        <v>25.7</v>
      </c>
      <c r="G391" s="4">
        <f t="shared" si="4"/>
        <v>25.7</v>
      </c>
    </row>
    <row r="392" spans="1:12">
      <c r="B392" s="786"/>
      <c r="C392" s="786"/>
      <c r="D392" t="s">
        <v>13</v>
      </c>
      <c r="E392" s="12">
        <v>3.4</v>
      </c>
      <c r="G392" s="4">
        <f t="shared" si="4"/>
        <v>29.099999999999998</v>
      </c>
    </row>
    <row r="393" spans="1:12">
      <c r="B393" s="786"/>
      <c r="C393" s="786"/>
      <c r="D393" t="s">
        <v>14</v>
      </c>
      <c r="E393" s="12">
        <v>450</v>
      </c>
      <c r="G393" s="4">
        <f t="shared" si="4"/>
        <v>479.1</v>
      </c>
    </row>
    <row r="394" spans="1:12">
      <c r="A394" s="39">
        <v>44561</v>
      </c>
      <c r="B394" s="787" t="s">
        <v>54</v>
      </c>
      <c r="C394" s="787" t="s">
        <v>25</v>
      </c>
      <c r="D394" t="s">
        <v>14</v>
      </c>
      <c r="F394" s="65">
        <v>450</v>
      </c>
      <c r="G394" s="4">
        <f t="shared" ref="G394:G397" si="6">+G393+E394-F394</f>
        <v>29.100000000000023</v>
      </c>
      <c r="K394" s="81"/>
    </row>
    <row r="395" spans="1:12">
      <c r="A395" s="39">
        <v>44907</v>
      </c>
      <c r="B395" s="787" t="s">
        <v>62</v>
      </c>
      <c r="C395" s="787" t="s">
        <v>25</v>
      </c>
      <c r="D395" t="s">
        <v>12</v>
      </c>
      <c r="F395" s="12">
        <v>25.7</v>
      </c>
      <c r="G395" s="4">
        <f t="shared" si="6"/>
        <v>3.4000000000000234</v>
      </c>
      <c r="I395" s="786"/>
      <c r="K395" s="81"/>
    </row>
    <row r="396" spans="1:12">
      <c r="A396" s="39">
        <v>44907</v>
      </c>
      <c r="B396" s="787" t="s">
        <v>62</v>
      </c>
      <c r="C396" s="787" t="s">
        <v>25</v>
      </c>
      <c r="D396" t="s">
        <v>13</v>
      </c>
      <c r="F396" s="12">
        <v>3.4</v>
      </c>
      <c r="G396" s="4">
        <f t="shared" si="6"/>
        <v>2.3536728122053319E-14</v>
      </c>
      <c r="I396" s="786"/>
      <c r="K396" s="81"/>
    </row>
    <row r="397" spans="1:12">
      <c r="A397" s="41">
        <v>44592</v>
      </c>
      <c r="B397" s="786" t="s">
        <v>10</v>
      </c>
      <c r="C397" s="786" t="s">
        <v>11</v>
      </c>
      <c r="D397" t="s">
        <v>12</v>
      </c>
      <c r="E397" s="12">
        <v>27.2</v>
      </c>
      <c r="G397" s="4">
        <f t="shared" si="6"/>
        <v>27.200000000000024</v>
      </c>
      <c r="I397" s="787"/>
      <c r="K397" s="81"/>
    </row>
    <row r="398" spans="1:12">
      <c r="B398" s="787"/>
      <c r="C398" s="787"/>
      <c r="D398" t="s">
        <v>13</v>
      </c>
      <c r="E398" s="12">
        <v>0.3</v>
      </c>
      <c r="G398" s="4">
        <f t="shared" ref="G398:G480" si="7">+G397+E398-F398</f>
        <v>27.500000000000025</v>
      </c>
      <c r="I398" s="786"/>
      <c r="K398" s="81"/>
    </row>
    <row r="399" spans="1:12">
      <c r="B399" s="787"/>
      <c r="C399" s="787"/>
      <c r="D399" t="s">
        <v>14</v>
      </c>
      <c r="E399" s="12">
        <v>450</v>
      </c>
      <c r="G399" s="4">
        <f t="shared" si="7"/>
        <v>477.5</v>
      </c>
      <c r="I399" s="787"/>
      <c r="K399" s="81"/>
    </row>
    <row r="400" spans="1:12">
      <c r="A400" s="39">
        <v>44592</v>
      </c>
      <c r="B400" s="787" t="s">
        <v>53</v>
      </c>
      <c r="C400" s="787" t="s">
        <v>11</v>
      </c>
      <c r="D400" t="s">
        <v>14</v>
      </c>
      <c r="F400" s="65">
        <v>450</v>
      </c>
      <c r="G400" s="4">
        <f t="shared" si="7"/>
        <v>27.5</v>
      </c>
      <c r="I400" s="786"/>
      <c r="K400" s="4"/>
    </row>
    <row r="401" spans="1:11">
      <c r="A401" s="39">
        <v>44907</v>
      </c>
      <c r="B401" s="787" t="s">
        <v>66</v>
      </c>
      <c r="C401" s="787" t="s">
        <v>11</v>
      </c>
      <c r="D401" t="s">
        <v>12</v>
      </c>
      <c r="F401" s="12">
        <v>27.2</v>
      </c>
      <c r="G401" s="4">
        <f t="shared" si="7"/>
        <v>0.30000000000000071</v>
      </c>
      <c r="I401" s="786"/>
      <c r="K401" s="4"/>
    </row>
    <row r="402" spans="1:11">
      <c r="A402" s="39">
        <v>44907</v>
      </c>
      <c r="B402" s="787" t="s">
        <v>66</v>
      </c>
      <c r="C402" s="787" t="s">
        <v>11</v>
      </c>
      <c r="D402" t="s">
        <v>13</v>
      </c>
      <c r="F402" s="12">
        <v>0.3</v>
      </c>
      <c r="G402" s="4">
        <f t="shared" si="7"/>
        <v>7.2164496600635175E-16</v>
      </c>
      <c r="I402" s="786"/>
      <c r="K402" s="4"/>
    </row>
    <row r="403" spans="1:11">
      <c r="A403" s="41">
        <v>44620</v>
      </c>
      <c r="B403" s="786" t="s">
        <v>10</v>
      </c>
      <c r="C403" s="786" t="s">
        <v>15</v>
      </c>
      <c r="D403" t="s">
        <v>12</v>
      </c>
      <c r="E403" s="12">
        <v>26.7</v>
      </c>
      <c r="G403" s="4">
        <f t="shared" si="7"/>
        <v>26.7</v>
      </c>
      <c r="I403" s="787"/>
      <c r="K403" s="4"/>
    </row>
    <row r="404" spans="1:11">
      <c r="B404" s="787"/>
      <c r="C404" s="787"/>
      <c r="D404" t="s">
        <v>13</v>
      </c>
      <c r="E404" s="12">
        <v>3.3</v>
      </c>
      <c r="G404" s="4">
        <f t="shared" si="7"/>
        <v>30</v>
      </c>
      <c r="I404" s="786"/>
      <c r="K404" s="4"/>
    </row>
    <row r="405" spans="1:11">
      <c r="B405" s="787"/>
      <c r="C405" s="787"/>
      <c r="D405" t="s">
        <v>14</v>
      </c>
      <c r="E405" s="12">
        <v>450</v>
      </c>
      <c r="G405" s="4">
        <f t="shared" si="7"/>
        <v>480</v>
      </c>
      <c r="I405" s="787"/>
      <c r="K405" s="4"/>
    </row>
    <row r="406" spans="1:11">
      <c r="A406" s="39">
        <v>44620</v>
      </c>
      <c r="B406" s="787" t="s">
        <v>67</v>
      </c>
      <c r="C406" s="787" t="s">
        <v>15</v>
      </c>
      <c r="D406" t="s">
        <v>14</v>
      </c>
      <c r="F406" s="65">
        <v>300</v>
      </c>
      <c r="G406" s="4">
        <f t="shared" si="7"/>
        <v>180</v>
      </c>
      <c r="I406" s="786"/>
      <c r="K406" s="4"/>
    </row>
    <row r="407" spans="1:11">
      <c r="A407" s="39">
        <v>44651</v>
      </c>
      <c r="B407" s="787" t="s">
        <v>68</v>
      </c>
      <c r="C407" s="787" t="s">
        <v>15</v>
      </c>
      <c r="D407" t="s">
        <v>14</v>
      </c>
      <c r="F407" s="65">
        <v>40</v>
      </c>
      <c r="G407" s="4">
        <f t="shared" si="7"/>
        <v>140</v>
      </c>
      <c r="I407" s="787"/>
      <c r="K407" s="4"/>
    </row>
    <row r="408" spans="1:11">
      <c r="A408" s="39">
        <v>44712</v>
      </c>
      <c r="B408" s="787" t="s">
        <v>64</v>
      </c>
      <c r="C408" s="787" t="s">
        <v>15</v>
      </c>
      <c r="D408" t="s">
        <v>14</v>
      </c>
      <c r="F408" s="65">
        <v>110</v>
      </c>
      <c r="G408" s="4">
        <f t="shared" si="7"/>
        <v>30</v>
      </c>
      <c r="K408" s="4"/>
    </row>
    <row r="409" spans="1:11">
      <c r="A409" s="39">
        <v>44907</v>
      </c>
      <c r="B409" s="787" t="s">
        <v>66</v>
      </c>
      <c r="C409" s="787" t="s">
        <v>15</v>
      </c>
      <c r="D409" t="s">
        <v>12</v>
      </c>
      <c r="F409" s="12">
        <v>26.7</v>
      </c>
      <c r="G409" s="4">
        <f t="shared" si="7"/>
        <v>3.3000000000000007</v>
      </c>
      <c r="I409" s="786"/>
      <c r="K409" s="4"/>
    </row>
    <row r="410" spans="1:11">
      <c r="A410" s="39">
        <v>44907</v>
      </c>
      <c r="B410" s="787" t="s">
        <v>66</v>
      </c>
      <c r="C410" s="787" t="s">
        <v>15</v>
      </c>
      <c r="D410" t="s">
        <v>13</v>
      </c>
      <c r="F410" s="12">
        <v>3.3</v>
      </c>
      <c r="G410" s="4">
        <f t="shared" si="7"/>
        <v>0</v>
      </c>
    </row>
    <row r="411" spans="1:11">
      <c r="A411" s="41">
        <v>44651</v>
      </c>
      <c r="B411" s="786" t="s">
        <v>10</v>
      </c>
      <c r="C411" s="786" t="s">
        <v>16</v>
      </c>
      <c r="D411" t="s">
        <v>12</v>
      </c>
      <c r="E411" s="12">
        <v>26.9</v>
      </c>
      <c r="G411" s="4">
        <f t="shared" si="7"/>
        <v>26.9</v>
      </c>
    </row>
    <row r="412" spans="1:11">
      <c r="B412" s="787" t="s">
        <v>29</v>
      </c>
      <c r="C412" s="787"/>
      <c r="D412" t="s">
        <v>13</v>
      </c>
      <c r="E412" s="12">
        <v>4.2</v>
      </c>
      <c r="G412" s="4">
        <f t="shared" si="7"/>
        <v>31.099999999999998</v>
      </c>
    </row>
    <row r="413" spans="1:11">
      <c r="B413" s="787"/>
      <c r="C413" s="787"/>
      <c r="D413" t="s">
        <v>14</v>
      </c>
      <c r="E413" s="12">
        <v>450</v>
      </c>
      <c r="G413" s="4">
        <f t="shared" si="7"/>
        <v>481.1</v>
      </c>
      <c r="K413" s="4"/>
    </row>
    <row r="414" spans="1:11" ht="14.25" customHeight="1">
      <c r="A414" s="39">
        <v>44651</v>
      </c>
      <c r="B414" s="787" t="s">
        <v>68</v>
      </c>
      <c r="C414" s="787" t="s">
        <v>16</v>
      </c>
      <c r="D414" t="s">
        <v>14</v>
      </c>
      <c r="F414" s="65">
        <v>450</v>
      </c>
      <c r="G414" s="4">
        <f t="shared" si="7"/>
        <v>31.100000000000023</v>
      </c>
    </row>
    <row r="415" spans="1:11" ht="14.25" customHeight="1">
      <c r="A415" s="39">
        <v>44907</v>
      </c>
      <c r="B415" s="787" t="s">
        <v>66</v>
      </c>
      <c r="C415" s="787" t="s">
        <v>16</v>
      </c>
      <c r="D415" t="s">
        <v>12</v>
      </c>
      <c r="F415" s="12">
        <v>26.9</v>
      </c>
      <c r="G415" s="4">
        <f t="shared" si="7"/>
        <v>4.2000000000000242</v>
      </c>
    </row>
    <row r="416" spans="1:11" ht="14.25" customHeight="1">
      <c r="A416" s="39">
        <v>44907</v>
      </c>
      <c r="B416" s="787" t="s">
        <v>66</v>
      </c>
      <c r="C416" s="787" t="s">
        <v>16</v>
      </c>
      <c r="D416" t="s">
        <v>13</v>
      </c>
      <c r="F416" s="12">
        <v>4.2</v>
      </c>
      <c r="G416" s="4">
        <f t="shared" si="7"/>
        <v>2.3980817331903381E-14</v>
      </c>
    </row>
    <row r="417" spans="1:11" ht="14.25" customHeight="1">
      <c r="A417" s="41">
        <v>44681</v>
      </c>
      <c r="B417" s="786" t="s">
        <v>10</v>
      </c>
      <c r="C417" s="786" t="s">
        <v>17</v>
      </c>
      <c r="D417" t="s">
        <v>12</v>
      </c>
      <c r="E417" s="12">
        <v>27.1</v>
      </c>
      <c r="G417" s="4">
        <f t="shared" si="7"/>
        <v>27.100000000000026</v>
      </c>
    </row>
    <row r="418" spans="1:11" ht="14.25" customHeight="1">
      <c r="B418" s="786"/>
      <c r="C418" s="786"/>
      <c r="D418" t="s">
        <v>13</v>
      </c>
      <c r="E418" s="12">
        <v>1.8</v>
      </c>
      <c r="G418" s="4">
        <f t="shared" si="7"/>
        <v>28.900000000000027</v>
      </c>
      <c r="I418" s="786"/>
      <c r="K418" s="12"/>
    </row>
    <row r="419" spans="1:11" ht="14.25" customHeight="1">
      <c r="B419" s="786"/>
      <c r="C419" s="786"/>
      <c r="D419" t="s">
        <v>14</v>
      </c>
      <c r="E419" s="12">
        <v>450</v>
      </c>
      <c r="G419" s="4">
        <f t="shared" si="7"/>
        <v>478.90000000000003</v>
      </c>
      <c r="I419" s="786"/>
      <c r="K419" s="12"/>
    </row>
    <row r="420" spans="1:11" ht="14.25" customHeight="1">
      <c r="A420" s="39">
        <v>44681</v>
      </c>
      <c r="B420" s="787" t="s">
        <v>55</v>
      </c>
      <c r="C420" s="787" t="s">
        <v>17</v>
      </c>
      <c r="D420" t="s">
        <v>14</v>
      </c>
      <c r="F420" s="65">
        <v>450</v>
      </c>
      <c r="G420" s="4">
        <f t="shared" si="7"/>
        <v>28.900000000000034</v>
      </c>
      <c r="I420" s="786"/>
      <c r="K420" s="12"/>
    </row>
    <row r="421" spans="1:11" ht="14.25" customHeight="1">
      <c r="A421" s="39">
        <v>44907</v>
      </c>
      <c r="B421" s="787" t="s">
        <v>66</v>
      </c>
      <c r="C421" s="787" t="s">
        <v>17</v>
      </c>
      <c r="D421" t="s">
        <v>12</v>
      </c>
      <c r="F421" s="12">
        <v>27.1</v>
      </c>
      <c r="G421" s="4">
        <f t="shared" si="7"/>
        <v>1.8000000000000327</v>
      </c>
      <c r="I421" s="786"/>
      <c r="K421" s="12"/>
    </row>
    <row r="422" spans="1:11" ht="14.25" customHeight="1">
      <c r="A422" s="39">
        <v>44907</v>
      </c>
      <c r="B422" s="787" t="s">
        <v>66</v>
      </c>
      <c r="C422" s="787" t="s">
        <v>17</v>
      </c>
      <c r="D422" t="s">
        <v>13</v>
      </c>
      <c r="F422" s="12">
        <v>1.8</v>
      </c>
      <c r="G422" s="4">
        <f t="shared" si="7"/>
        <v>3.2640556923979602E-14</v>
      </c>
      <c r="I422" s="786"/>
      <c r="K422" s="12"/>
    </row>
    <row r="423" spans="1:11" ht="14.25" customHeight="1">
      <c r="A423" s="41">
        <v>44712</v>
      </c>
      <c r="B423" s="786" t="s">
        <v>10</v>
      </c>
      <c r="C423" s="786" t="s">
        <v>18</v>
      </c>
      <c r="D423" t="s">
        <v>12</v>
      </c>
      <c r="E423" s="12">
        <v>25.9</v>
      </c>
      <c r="G423" s="4">
        <f t="shared" si="7"/>
        <v>25.900000000000031</v>
      </c>
      <c r="I423" s="787"/>
      <c r="K423" s="12"/>
    </row>
    <row r="424" spans="1:11" ht="14.25" customHeight="1">
      <c r="B424" s="786"/>
      <c r="C424" s="786"/>
      <c r="D424" t="s">
        <v>13</v>
      </c>
      <c r="E424" s="12">
        <v>8.1</v>
      </c>
      <c r="G424" s="4">
        <f t="shared" si="7"/>
        <v>34.000000000000028</v>
      </c>
      <c r="I424" s="786"/>
      <c r="K424" s="12"/>
    </row>
    <row r="425" spans="1:11" ht="14.25" customHeight="1">
      <c r="B425" s="786"/>
      <c r="C425" s="786"/>
      <c r="D425" t="s">
        <v>14</v>
      </c>
      <c r="E425" s="12">
        <v>450</v>
      </c>
      <c r="G425" s="4">
        <f t="shared" si="7"/>
        <v>484</v>
      </c>
      <c r="I425" s="787"/>
      <c r="K425" s="12"/>
    </row>
    <row r="426" spans="1:11" ht="14.25" customHeight="1">
      <c r="B426" s="786"/>
      <c r="C426" s="786"/>
      <c r="D426" t="s">
        <v>69</v>
      </c>
      <c r="E426" s="12">
        <v>6</v>
      </c>
      <c r="G426" s="4">
        <f t="shared" si="7"/>
        <v>490</v>
      </c>
      <c r="I426" s="786"/>
      <c r="K426" s="12"/>
    </row>
    <row r="427" spans="1:11" ht="14.25" customHeight="1">
      <c r="A427" s="39">
        <v>44712</v>
      </c>
      <c r="B427" s="787" t="s">
        <v>64</v>
      </c>
      <c r="C427" s="787" t="s">
        <v>18</v>
      </c>
      <c r="D427" t="s">
        <v>14</v>
      </c>
      <c r="F427" s="65">
        <v>450</v>
      </c>
      <c r="G427" s="4">
        <f t="shared" si="7"/>
        <v>40</v>
      </c>
      <c r="I427" s="787"/>
      <c r="K427" s="12"/>
    </row>
    <row r="428" spans="1:11" ht="14.25" customHeight="1">
      <c r="A428" s="39">
        <v>44907</v>
      </c>
      <c r="B428" s="787" t="s">
        <v>66</v>
      </c>
      <c r="C428" s="787" t="s">
        <v>18</v>
      </c>
      <c r="D428" t="s">
        <v>12</v>
      </c>
      <c r="F428" s="12">
        <v>25.9</v>
      </c>
      <c r="G428" s="4">
        <f t="shared" si="7"/>
        <v>14.100000000000001</v>
      </c>
      <c r="I428" s="787"/>
      <c r="K428" s="12"/>
    </row>
    <row r="429" spans="1:11" ht="14.25" customHeight="1">
      <c r="A429" s="39">
        <v>44907</v>
      </c>
      <c r="B429" s="787" t="s">
        <v>66</v>
      </c>
      <c r="C429" s="787" t="s">
        <v>18</v>
      </c>
      <c r="D429" t="s">
        <v>13</v>
      </c>
      <c r="F429" s="12">
        <v>8.1</v>
      </c>
      <c r="G429" s="4">
        <f t="shared" si="7"/>
        <v>6.0000000000000018</v>
      </c>
      <c r="I429" s="787"/>
      <c r="K429" s="12"/>
    </row>
    <row r="430" spans="1:11" ht="14.25" customHeight="1">
      <c r="A430" s="39">
        <v>44907</v>
      </c>
      <c r="B430" s="787" t="s">
        <v>66</v>
      </c>
      <c r="C430" s="787" t="s">
        <v>18</v>
      </c>
      <c r="D430" t="s">
        <v>69</v>
      </c>
      <c r="F430" s="12">
        <v>6</v>
      </c>
      <c r="G430" s="4">
        <f t="shared" si="7"/>
        <v>0</v>
      </c>
      <c r="I430" s="787"/>
      <c r="K430" s="12"/>
    </row>
    <row r="431" spans="1:11" ht="14.25" customHeight="1">
      <c r="A431" s="41">
        <v>44742</v>
      </c>
      <c r="B431" s="786" t="s">
        <v>10</v>
      </c>
      <c r="C431" s="786" t="s">
        <v>19</v>
      </c>
      <c r="D431" t="s">
        <v>12</v>
      </c>
      <c r="E431" s="4">
        <v>25.1</v>
      </c>
      <c r="F431" s="1"/>
      <c r="G431" s="4">
        <f t="shared" si="7"/>
        <v>25.1</v>
      </c>
    </row>
    <row r="432" spans="1:11" ht="14.25" customHeight="1">
      <c r="B432" s="787"/>
      <c r="C432" s="787"/>
      <c r="D432" t="s">
        <v>13</v>
      </c>
      <c r="E432" s="4">
        <v>6.9</v>
      </c>
      <c r="F432" s="1"/>
      <c r="G432" s="4">
        <f t="shared" si="7"/>
        <v>32</v>
      </c>
    </row>
    <row r="433" spans="1:7" ht="14.25" customHeight="1">
      <c r="B433" s="787"/>
      <c r="C433" s="787"/>
      <c r="D433" t="s">
        <v>14</v>
      </c>
      <c r="E433" s="4">
        <v>450</v>
      </c>
      <c r="F433" s="1"/>
      <c r="G433" s="4">
        <f t="shared" si="7"/>
        <v>482</v>
      </c>
    </row>
    <row r="434" spans="1:7">
      <c r="A434" s="39">
        <v>44742</v>
      </c>
      <c r="B434" s="787" t="s">
        <v>57</v>
      </c>
      <c r="C434" s="787" t="s">
        <v>19</v>
      </c>
      <c r="D434" t="s">
        <v>14</v>
      </c>
      <c r="E434" s="4"/>
      <c r="F434" s="1">
        <v>450</v>
      </c>
      <c r="G434" s="4">
        <f t="shared" si="7"/>
        <v>32</v>
      </c>
    </row>
    <row r="435" spans="1:7">
      <c r="A435" s="39">
        <v>44907</v>
      </c>
      <c r="B435" s="787" t="s">
        <v>66</v>
      </c>
      <c r="C435" s="787" t="s">
        <v>19</v>
      </c>
      <c r="D435" t="s">
        <v>12</v>
      </c>
      <c r="E435" s="4"/>
      <c r="F435" s="1">
        <v>5.6</v>
      </c>
      <c r="G435" s="4">
        <f t="shared" si="7"/>
        <v>26.4</v>
      </c>
    </row>
    <row r="436" spans="1:7">
      <c r="A436" s="39">
        <v>45009</v>
      </c>
      <c r="B436" s="787" t="s">
        <v>70</v>
      </c>
      <c r="C436" s="787" t="s">
        <v>19</v>
      </c>
      <c r="D436" t="s">
        <v>12</v>
      </c>
      <c r="E436" s="4"/>
      <c r="F436" s="4">
        <v>19.5</v>
      </c>
      <c r="G436" s="4">
        <f t="shared" si="7"/>
        <v>6.8999999999999986</v>
      </c>
    </row>
    <row r="437" spans="1:7">
      <c r="A437" s="39">
        <v>45009</v>
      </c>
      <c r="B437" s="787" t="s">
        <v>70</v>
      </c>
      <c r="C437" s="787" t="s">
        <v>19</v>
      </c>
      <c r="D437" t="s">
        <v>13</v>
      </c>
      <c r="E437" s="4"/>
      <c r="F437" s="4">
        <v>6.9</v>
      </c>
      <c r="G437" s="4">
        <f t="shared" si="7"/>
        <v>0</v>
      </c>
    </row>
    <row r="438" spans="1:7">
      <c r="A438" s="41">
        <v>44773</v>
      </c>
      <c r="B438" s="786" t="s">
        <v>10</v>
      </c>
      <c r="C438" s="786" t="s">
        <v>20</v>
      </c>
      <c r="D438" t="s">
        <v>12</v>
      </c>
      <c r="E438" s="4">
        <v>25</v>
      </c>
      <c r="F438" s="1"/>
      <c r="G438" s="4">
        <f t="shared" si="7"/>
        <v>25</v>
      </c>
    </row>
    <row r="439" spans="1:7">
      <c r="B439" s="787"/>
      <c r="C439" s="787"/>
      <c r="D439" t="s">
        <v>13</v>
      </c>
      <c r="E439" s="4">
        <v>9.6999999999999993</v>
      </c>
      <c r="F439" s="1"/>
      <c r="G439" s="4">
        <f t="shared" si="7"/>
        <v>34.700000000000003</v>
      </c>
    </row>
    <row r="440" spans="1:7">
      <c r="B440" s="787"/>
      <c r="C440" s="787"/>
      <c r="D440" t="s">
        <v>14</v>
      </c>
      <c r="E440" s="4">
        <v>450</v>
      </c>
      <c r="F440" s="1"/>
      <c r="G440" s="4">
        <f t="shared" si="7"/>
        <v>484.7</v>
      </c>
    </row>
    <row r="441" spans="1:7">
      <c r="A441" s="39">
        <v>44773</v>
      </c>
      <c r="B441" s="787" t="s">
        <v>58</v>
      </c>
      <c r="C441" s="787" t="s">
        <v>20</v>
      </c>
      <c r="D441" t="s">
        <v>14</v>
      </c>
      <c r="E441" s="4"/>
      <c r="F441" s="1">
        <v>450</v>
      </c>
      <c r="G441" s="4">
        <f t="shared" si="7"/>
        <v>34.699999999999989</v>
      </c>
    </row>
    <row r="442" spans="1:7">
      <c r="A442" s="39">
        <v>45009</v>
      </c>
      <c r="B442" s="787" t="s">
        <v>70</v>
      </c>
      <c r="C442" s="787" t="s">
        <v>20</v>
      </c>
      <c r="D442" t="s">
        <v>12</v>
      </c>
      <c r="E442" s="4"/>
      <c r="F442" s="4">
        <v>25</v>
      </c>
      <c r="G442" s="4">
        <f t="shared" si="7"/>
        <v>9.6999999999999886</v>
      </c>
    </row>
    <row r="443" spans="1:7">
      <c r="A443" s="39">
        <v>45009</v>
      </c>
      <c r="B443" s="787" t="s">
        <v>70</v>
      </c>
      <c r="C443" s="787" t="s">
        <v>20</v>
      </c>
      <c r="D443" t="s">
        <v>13</v>
      </c>
      <c r="E443" s="4"/>
      <c r="F443" s="4">
        <v>9.6999999999999993</v>
      </c>
      <c r="G443" s="4">
        <f t="shared" si="7"/>
        <v>0</v>
      </c>
    </row>
    <row r="444" spans="1:7">
      <c r="A444" s="41">
        <v>44804</v>
      </c>
      <c r="B444" s="786" t="s">
        <v>10</v>
      </c>
      <c r="C444" s="786" t="s">
        <v>21</v>
      </c>
      <c r="D444" t="s">
        <v>12</v>
      </c>
      <c r="E444" s="4">
        <v>25.2</v>
      </c>
      <c r="F444" s="1"/>
      <c r="G444" s="4">
        <f t="shared" si="7"/>
        <v>25.2</v>
      </c>
    </row>
    <row r="445" spans="1:7">
      <c r="B445" s="787"/>
      <c r="C445" s="787"/>
      <c r="D445" t="s">
        <v>13</v>
      </c>
      <c r="E445" s="4">
        <v>7</v>
      </c>
      <c r="F445" s="1"/>
      <c r="G445" s="4">
        <f t="shared" si="7"/>
        <v>32.200000000000003</v>
      </c>
    </row>
    <row r="446" spans="1:7">
      <c r="B446" s="787"/>
      <c r="C446" s="787"/>
      <c r="D446" t="s">
        <v>14</v>
      </c>
      <c r="E446" s="4">
        <v>450</v>
      </c>
      <c r="F446" s="1"/>
      <c r="G446" s="4">
        <f t="shared" si="7"/>
        <v>482.2</v>
      </c>
    </row>
    <row r="447" spans="1:7">
      <c r="A447" s="39">
        <v>44804</v>
      </c>
      <c r="B447" s="787" t="s">
        <v>59</v>
      </c>
      <c r="C447" s="787" t="s">
        <v>21</v>
      </c>
      <c r="D447" t="s">
        <v>14</v>
      </c>
      <c r="E447" s="4"/>
      <c r="F447" s="1">
        <v>450</v>
      </c>
      <c r="G447" s="4">
        <f t="shared" si="7"/>
        <v>32.199999999999989</v>
      </c>
    </row>
    <row r="448" spans="1:7">
      <c r="A448" s="39">
        <v>45009</v>
      </c>
      <c r="B448" s="787" t="s">
        <v>70</v>
      </c>
      <c r="C448" s="787" t="s">
        <v>21</v>
      </c>
      <c r="D448" t="s">
        <v>12</v>
      </c>
      <c r="E448" s="4"/>
      <c r="F448" s="4">
        <v>25.2</v>
      </c>
      <c r="G448" s="4">
        <f t="shared" si="7"/>
        <v>6.9999999999999893</v>
      </c>
    </row>
    <row r="449" spans="1:12">
      <c r="A449" s="39">
        <v>45009</v>
      </c>
      <c r="B449" s="787" t="s">
        <v>70</v>
      </c>
      <c r="C449" s="787" t="s">
        <v>21</v>
      </c>
      <c r="D449" t="s">
        <v>13</v>
      </c>
      <c r="E449" s="4"/>
      <c r="F449" s="4">
        <v>7</v>
      </c>
      <c r="G449" s="4">
        <f t="shared" si="7"/>
        <v>-1.0658141036401503E-14</v>
      </c>
    </row>
    <row r="450" spans="1:12">
      <c r="A450" s="41">
        <v>44834</v>
      </c>
      <c r="B450" s="786" t="s">
        <v>10</v>
      </c>
      <c r="C450" s="786" t="s">
        <v>22</v>
      </c>
      <c r="D450" t="s">
        <v>12</v>
      </c>
      <c r="E450" s="4">
        <v>22.3</v>
      </c>
      <c r="F450" s="1"/>
      <c r="G450" s="4">
        <f t="shared" si="7"/>
        <v>22.29999999999999</v>
      </c>
    </row>
    <row r="451" spans="1:12">
      <c r="B451" s="787"/>
      <c r="C451" s="787"/>
      <c r="D451" t="s">
        <v>13</v>
      </c>
      <c r="E451" s="4">
        <v>8.1999999999999993</v>
      </c>
      <c r="F451" s="1"/>
      <c r="G451" s="4">
        <f t="shared" si="7"/>
        <v>30.499999999999989</v>
      </c>
    </row>
    <row r="452" spans="1:12">
      <c r="B452" s="787"/>
      <c r="C452" s="787"/>
      <c r="D452" t="s">
        <v>14</v>
      </c>
      <c r="E452" s="4">
        <v>600</v>
      </c>
      <c r="F452" s="1"/>
      <c r="G452" s="4">
        <f t="shared" si="7"/>
        <v>630.5</v>
      </c>
    </row>
    <row r="453" spans="1:12">
      <c r="A453" s="39">
        <v>44834</v>
      </c>
      <c r="B453" s="787" t="s">
        <v>60</v>
      </c>
      <c r="C453" s="787" t="s">
        <v>22</v>
      </c>
      <c r="D453" t="s">
        <v>14</v>
      </c>
      <c r="E453" s="4"/>
      <c r="F453" s="1">
        <v>450</v>
      </c>
      <c r="G453" s="4">
        <f t="shared" si="7"/>
        <v>180.5</v>
      </c>
    </row>
    <row r="454" spans="1:12">
      <c r="A454" s="39">
        <v>44865</v>
      </c>
      <c r="B454" s="787" t="s">
        <v>71</v>
      </c>
      <c r="C454" s="787" t="s">
        <v>22</v>
      </c>
      <c r="D454" t="s">
        <v>14</v>
      </c>
      <c r="E454" s="4"/>
      <c r="F454" s="1">
        <v>90</v>
      </c>
      <c r="G454" s="4">
        <f t="shared" si="7"/>
        <v>90.5</v>
      </c>
    </row>
    <row r="455" spans="1:12">
      <c r="A455" s="39">
        <v>44895</v>
      </c>
      <c r="B455" s="787" t="s">
        <v>61</v>
      </c>
      <c r="C455" s="787" t="s">
        <v>22</v>
      </c>
      <c r="D455" t="s">
        <v>14</v>
      </c>
      <c r="E455" s="4"/>
      <c r="F455" s="1">
        <v>60</v>
      </c>
      <c r="G455" s="4">
        <f t="shared" si="7"/>
        <v>30.5</v>
      </c>
    </row>
    <row r="456" spans="1:12">
      <c r="A456" s="39">
        <v>45009</v>
      </c>
      <c r="B456" s="787" t="s">
        <v>70</v>
      </c>
      <c r="C456" s="787" t="s">
        <v>22</v>
      </c>
      <c r="D456" t="s">
        <v>12</v>
      </c>
      <c r="E456" s="4"/>
      <c r="F456" s="4">
        <v>22.3</v>
      </c>
      <c r="G456" s="4">
        <f t="shared" si="7"/>
        <v>8.1999999999999993</v>
      </c>
    </row>
    <row r="457" spans="1:12">
      <c r="A457" s="39">
        <v>45009</v>
      </c>
      <c r="B457" s="787" t="s">
        <v>70</v>
      </c>
      <c r="C457" s="787" t="s">
        <v>22</v>
      </c>
      <c r="D457" t="s">
        <v>13</v>
      </c>
      <c r="E457" s="4"/>
      <c r="F457" s="4">
        <v>8.1999999999999993</v>
      </c>
      <c r="G457" s="4">
        <f t="shared" si="7"/>
        <v>0</v>
      </c>
    </row>
    <row r="458" spans="1:12">
      <c r="A458" s="41">
        <v>44865</v>
      </c>
      <c r="B458" s="786" t="s">
        <v>10</v>
      </c>
      <c r="C458" s="786" t="s">
        <v>23</v>
      </c>
      <c r="D458" t="s">
        <v>12</v>
      </c>
      <c r="E458" s="4">
        <v>22.3</v>
      </c>
      <c r="F458" s="1"/>
      <c r="G458" s="4">
        <f t="shared" si="7"/>
        <v>22.3</v>
      </c>
    </row>
    <row r="459" spans="1:12">
      <c r="B459" s="787"/>
      <c r="C459" s="787"/>
      <c r="D459" t="s">
        <v>13</v>
      </c>
      <c r="E459" s="4">
        <v>4.9000000000000004</v>
      </c>
      <c r="F459" s="1"/>
      <c r="G459" s="4">
        <f t="shared" si="7"/>
        <v>27.200000000000003</v>
      </c>
      <c r="I459" s="786"/>
      <c r="L459" s="4"/>
    </row>
    <row r="460" spans="1:12">
      <c r="B460" s="787"/>
      <c r="C460" s="787"/>
      <c r="D460" t="s">
        <v>14</v>
      </c>
      <c r="E460" s="4">
        <v>600</v>
      </c>
      <c r="F460" s="1"/>
      <c r="G460" s="4">
        <f t="shared" si="7"/>
        <v>627.20000000000005</v>
      </c>
      <c r="I460" s="786"/>
      <c r="L460" s="4"/>
    </row>
    <row r="461" spans="1:12">
      <c r="A461" s="39">
        <v>44865</v>
      </c>
      <c r="B461" s="787" t="s">
        <v>71</v>
      </c>
      <c r="C461" s="787" t="s">
        <v>23</v>
      </c>
      <c r="D461" t="s">
        <v>14</v>
      </c>
      <c r="E461" s="4"/>
      <c r="F461" s="1">
        <v>600</v>
      </c>
      <c r="G461" s="4">
        <f t="shared" si="7"/>
        <v>27.200000000000045</v>
      </c>
      <c r="I461" s="786"/>
      <c r="L461" s="4"/>
    </row>
    <row r="462" spans="1:12">
      <c r="A462" s="39">
        <v>45009</v>
      </c>
      <c r="B462" s="787" t="s">
        <v>70</v>
      </c>
      <c r="C462" s="787" t="s">
        <v>23</v>
      </c>
      <c r="D462" t="s">
        <v>12</v>
      </c>
      <c r="E462" s="4"/>
      <c r="F462" s="4">
        <v>22.3</v>
      </c>
      <c r="G462" s="4">
        <f t="shared" si="7"/>
        <v>4.9000000000000448</v>
      </c>
      <c r="I462" s="786"/>
      <c r="L462" s="4"/>
    </row>
    <row r="463" spans="1:12">
      <c r="A463" s="39">
        <v>45009</v>
      </c>
      <c r="B463" s="787" t="s">
        <v>70</v>
      </c>
      <c r="C463" s="787" t="s">
        <v>23</v>
      </c>
      <c r="D463" t="s">
        <v>13</v>
      </c>
      <c r="E463" s="4"/>
      <c r="F463" s="4">
        <v>4.9000000000000004</v>
      </c>
      <c r="G463" s="4">
        <f t="shared" si="7"/>
        <v>4.4408920985006262E-14</v>
      </c>
      <c r="I463" s="786"/>
      <c r="L463" s="4"/>
    </row>
    <row r="464" spans="1:12">
      <c r="A464" s="41">
        <v>44895</v>
      </c>
      <c r="B464" s="786" t="s">
        <v>10</v>
      </c>
      <c r="C464" s="786" t="s">
        <v>24</v>
      </c>
      <c r="D464" t="s">
        <v>12</v>
      </c>
      <c r="E464" s="4">
        <v>24.8</v>
      </c>
      <c r="F464" s="1"/>
      <c r="G464" s="4">
        <f t="shared" si="7"/>
        <v>24.800000000000047</v>
      </c>
      <c r="I464" s="787"/>
      <c r="L464" s="4"/>
    </row>
    <row r="465" spans="1:12">
      <c r="B465" s="787"/>
      <c r="C465" s="787"/>
      <c r="D465" t="s">
        <v>13</v>
      </c>
      <c r="E465" s="4">
        <v>6.3</v>
      </c>
      <c r="F465" s="1"/>
      <c r="G465" s="4">
        <f t="shared" si="7"/>
        <v>31.100000000000048</v>
      </c>
      <c r="I465" s="786"/>
      <c r="L465" s="4"/>
    </row>
    <row r="466" spans="1:12">
      <c r="B466" s="787"/>
      <c r="C466" s="787"/>
      <c r="D466" t="s">
        <v>14</v>
      </c>
      <c r="E466" s="4">
        <v>600</v>
      </c>
      <c r="F466" s="1"/>
      <c r="G466" s="4">
        <f t="shared" si="7"/>
        <v>631.1</v>
      </c>
      <c r="I466" s="787"/>
      <c r="L466" s="4"/>
    </row>
    <row r="467" spans="1:12">
      <c r="A467" s="39">
        <v>44895</v>
      </c>
      <c r="B467" s="787" t="s">
        <v>61</v>
      </c>
      <c r="C467" s="787" t="s">
        <v>24</v>
      </c>
      <c r="D467" t="s">
        <v>14</v>
      </c>
      <c r="E467" s="4"/>
      <c r="F467" s="1">
        <v>600</v>
      </c>
      <c r="G467" s="4">
        <f t="shared" si="7"/>
        <v>31.100000000000023</v>
      </c>
      <c r="I467" s="786"/>
      <c r="L467" s="4"/>
    </row>
    <row r="468" spans="1:12">
      <c r="A468" s="39">
        <v>45009</v>
      </c>
      <c r="B468" s="787" t="s">
        <v>70</v>
      </c>
      <c r="C468" s="787" t="s">
        <v>24</v>
      </c>
      <c r="D468" t="s">
        <v>12</v>
      </c>
      <c r="E468" s="4"/>
      <c r="F468" s="4">
        <v>24.8</v>
      </c>
      <c r="G468" s="4">
        <f t="shared" si="7"/>
        <v>6.300000000000022</v>
      </c>
      <c r="L468" s="4"/>
    </row>
    <row r="469" spans="1:12">
      <c r="A469" s="39">
        <v>45009</v>
      </c>
      <c r="B469" s="787" t="s">
        <v>70</v>
      </c>
      <c r="C469" s="787" t="s">
        <v>24</v>
      </c>
      <c r="D469" t="s">
        <v>13</v>
      </c>
      <c r="E469" s="4"/>
      <c r="F469" s="4">
        <v>6.3</v>
      </c>
      <c r="G469" s="4">
        <f t="shared" si="7"/>
        <v>2.2204460492503131E-14</v>
      </c>
      <c r="L469" s="4"/>
    </row>
    <row r="470" spans="1:12">
      <c r="A470" s="41">
        <v>44926</v>
      </c>
      <c r="B470" s="786" t="s">
        <v>10</v>
      </c>
      <c r="C470" s="786" t="s">
        <v>25</v>
      </c>
      <c r="D470" t="s">
        <v>12</v>
      </c>
      <c r="E470" s="4">
        <v>28.4</v>
      </c>
      <c r="F470" s="1"/>
      <c r="G470" s="4">
        <f t="shared" si="7"/>
        <v>28.40000000000002</v>
      </c>
      <c r="L470" s="4"/>
    </row>
    <row r="471" spans="1:12">
      <c r="B471" s="787"/>
      <c r="C471" s="787"/>
      <c r="D471" t="s">
        <v>13</v>
      </c>
      <c r="E471" s="4">
        <v>5.7</v>
      </c>
      <c r="F471" s="1"/>
      <c r="G471" s="4">
        <f t="shared" si="7"/>
        <v>34.100000000000023</v>
      </c>
      <c r="L471" s="4"/>
    </row>
    <row r="472" spans="1:12">
      <c r="B472" s="787"/>
      <c r="C472" s="787"/>
      <c r="D472" t="s">
        <v>14</v>
      </c>
      <c r="E472" s="4">
        <v>600</v>
      </c>
      <c r="F472" s="1"/>
      <c r="G472" s="4">
        <f t="shared" si="7"/>
        <v>634.1</v>
      </c>
      <c r="I472" s="786"/>
      <c r="K472" s="12"/>
      <c r="L472" s="4"/>
    </row>
    <row r="473" spans="1:12">
      <c r="A473" s="39">
        <v>44926</v>
      </c>
      <c r="B473" s="787" t="s">
        <v>72</v>
      </c>
      <c r="C473" s="787" t="s">
        <v>25</v>
      </c>
      <c r="D473" t="s">
        <v>14</v>
      </c>
      <c r="E473" s="4"/>
      <c r="F473" s="1">
        <v>430</v>
      </c>
      <c r="G473" s="4">
        <f t="shared" si="7"/>
        <v>204.10000000000002</v>
      </c>
      <c r="I473" s="820"/>
      <c r="J473" s="820"/>
      <c r="K473" s="820"/>
      <c r="L473" s="4"/>
    </row>
    <row r="474" spans="1:12">
      <c r="A474" s="39">
        <v>45009</v>
      </c>
      <c r="B474" s="787" t="s">
        <v>73</v>
      </c>
      <c r="C474" s="787" t="s">
        <v>25</v>
      </c>
      <c r="D474" t="s">
        <v>12</v>
      </c>
      <c r="E474" s="4"/>
      <c r="F474" s="4">
        <v>28.4</v>
      </c>
      <c r="G474" s="4">
        <f t="shared" si="7"/>
        <v>175.70000000000002</v>
      </c>
      <c r="L474" s="4"/>
    </row>
    <row r="475" spans="1:12">
      <c r="A475" s="39">
        <v>45009</v>
      </c>
      <c r="B475" s="787" t="s">
        <v>73</v>
      </c>
      <c r="C475" s="787" t="s">
        <v>25</v>
      </c>
      <c r="D475" t="s">
        <v>13</v>
      </c>
      <c r="E475" s="4"/>
      <c r="F475" s="4">
        <v>5.7</v>
      </c>
      <c r="G475" s="4">
        <f t="shared" si="7"/>
        <v>170.00000000000003</v>
      </c>
      <c r="I475" s="786"/>
      <c r="L475" s="111"/>
    </row>
    <row r="476" spans="1:12">
      <c r="A476" s="39">
        <v>45065</v>
      </c>
      <c r="B476" s="787" t="s">
        <v>56</v>
      </c>
      <c r="C476" s="787" t="s">
        <v>25</v>
      </c>
      <c r="D476" t="s">
        <v>14</v>
      </c>
      <c r="E476" s="4"/>
      <c r="F476" s="4">
        <v>170</v>
      </c>
      <c r="G476" s="4">
        <f t="shared" si="7"/>
        <v>0</v>
      </c>
      <c r="I476" s="786"/>
      <c r="L476" s="111"/>
    </row>
    <row r="477" spans="1:12">
      <c r="A477" s="41">
        <v>44957</v>
      </c>
      <c r="B477" s="786" t="s">
        <v>10</v>
      </c>
      <c r="C477" s="786" t="s">
        <v>11</v>
      </c>
      <c r="D477" t="s">
        <v>12</v>
      </c>
      <c r="E477" s="4">
        <v>31.8</v>
      </c>
      <c r="F477" s="1"/>
      <c r="G477" s="4">
        <f t="shared" si="7"/>
        <v>31.8</v>
      </c>
      <c r="I477" s="786"/>
      <c r="L477" s="111"/>
    </row>
    <row r="478" spans="1:12">
      <c r="B478" s="787"/>
      <c r="C478" s="787"/>
      <c r="D478" t="s">
        <v>13</v>
      </c>
      <c r="E478" s="4">
        <v>4.8</v>
      </c>
      <c r="F478" s="1"/>
      <c r="G478" s="4">
        <f t="shared" si="7"/>
        <v>36.6</v>
      </c>
      <c r="I478" s="786"/>
      <c r="L478" s="81"/>
    </row>
    <row r="479" spans="1:12">
      <c r="B479" s="787"/>
      <c r="C479" s="787"/>
      <c r="D479" t="s">
        <v>14</v>
      </c>
      <c r="E479" s="4">
        <v>600</v>
      </c>
      <c r="F479" s="1"/>
      <c r="G479" s="4">
        <f t="shared" si="7"/>
        <v>636.6</v>
      </c>
      <c r="I479" s="786"/>
      <c r="L479" s="81"/>
    </row>
    <row r="480" spans="1:12" ht="14.25" customHeight="1">
      <c r="A480" s="39">
        <v>44957</v>
      </c>
      <c r="B480" s="787" t="s">
        <v>74</v>
      </c>
      <c r="C480" s="787" t="s">
        <v>11</v>
      </c>
      <c r="D480" t="s">
        <v>14</v>
      </c>
      <c r="E480" s="4"/>
      <c r="F480" s="1">
        <v>550</v>
      </c>
      <c r="G480" s="4">
        <f t="shared" si="7"/>
        <v>86.600000000000023</v>
      </c>
      <c r="I480" s="786"/>
      <c r="L480" s="81"/>
    </row>
    <row r="481" spans="1:12" ht="14.25" customHeight="1">
      <c r="A481" s="39">
        <v>45009</v>
      </c>
      <c r="B481" s="787" t="s">
        <v>73</v>
      </c>
      <c r="C481" s="787" t="s">
        <v>11</v>
      </c>
      <c r="D481" t="s">
        <v>12</v>
      </c>
      <c r="E481" s="4"/>
      <c r="F481" s="4">
        <v>31.8</v>
      </c>
      <c r="G481" s="4">
        <f t="shared" ref="G481:G484" si="8">+G480+E481-F481</f>
        <v>54.800000000000026</v>
      </c>
      <c r="I481" s="786"/>
      <c r="L481" s="4"/>
    </row>
    <row r="482" spans="1:12" ht="14.25" customHeight="1">
      <c r="A482" s="39">
        <v>45009</v>
      </c>
      <c r="B482" s="787" t="s">
        <v>73</v>
      </c>
      <c r="C482" s="787" t="s">
        <v>11</v>
      </c>
      <c r="D482" t="s">
        <v>13</v>
      </c>
      <c r="E482" s="4"/>
      <c r="F482" s="4">
        <v>4.8</v>
      </c>
      <c r="G482" s="4">
        <f t="shared" si="8"/>
        <v>50.000000000000028</v>
      </c>
      <c r="I482" s="786"/>
      <c r="L482" s="4"/>
    </row>
    <row r="483" spans="1:12" ht="14.25" customHeight="1">
      <c r="A483" s="39">
        <v>45065</v>
      </c>
      <c r="B483" s="787" t="s">
        <v>75</v>
      </c>
      <c r="C483" s="787" t="s">
        <v>11</v>
      </c>
      <c r="D483" t="s">
        <v>14</v>
      </c>
      <c r="E483" s="4"/>
      <c r="F483" s="4">
        <v>50</v>
      </c>
      <c r="G483" s="4">
        <f t="shared" si="8"/>
        <v>0</v>
      </c>
      <c r="I483" s="786"/>
      <c r="L483" s="4"/>
    </row>
    <row r="484" spans="1:12" ht="14.25" customHeight="1">
      <c r="A484" s="41">
        <v>44985</v>
      </c>
      <c r="B484" s="786" t="s">
        <v>10</v>
      </c>
      <c r="C484" s="786" t="s">
        <v>15</v>
      </c>
      <c r="D484" t="s">
        <v>12</v>
      </c>
      <c r="E484" s="4">
        <v>34.700000000000003</v>
      </c>
      <c r="F484" s="1"/>
      <c r="G484" s="4">
        <f t="shared" si="8"/>
        <v>34.700000000000003</v>
      </c>
      <c r="I484" s="786" t="s">
        <v>16</v>
      </c>
      <c r="J484" t="s">
        <v>12</v>
      </c>
      <c r="K484" s="12">
        <v>30.7</v>
      </c>
    </row>
    <row r="485" spans="1:12" ht="14.25" customHeight="1">
      <c r="B485" s="786"/>
      <c r="C485" s="786"/>
      <c r="D485" t="s">
        <v>13</v>
      </c>
      <c r="E485" s="4">
        <v>1.2</v>
      </c>
      <c r="F485" s="1"/>
      <c r="G485" s="4">
        <f t="shared" ref="G485:G486" si="9">+G484+E485-F485</f>
        <v>35.900000000000006</v>
      </c>
      <c r="I485" s="786"/>
      <c r="J485" t="s">
        <v>13</v>
      </c>
      <c r="K485" s="4">
        <v>1.3</v>
      </c>
    </row>
    <row r="486" spans="1:12" ht="14.25" customHeight="1">
      <c r="B486" s="786"/>
      <c r="C486" s="786"/>
      <c r="D486" t="s">
        <v>14</v>
      </c>
      <c r="E486" s="4">
        <v>600</v>
      </c>
      <c r="F486" s="1"/>
      <c r="G486" s="4">
        <f t="shared" si="9"/>
        <v>635.9</v>
      </c>
      <c r="J486" t="s">
        <v>14</v>
      </c>
      <c r="L486" s="4">
        <v>200</v>
      </c>
    </row>
    <row r="487" spans="1:12" ht="14.25" customHeight="1">
      <c r="A487" s="39">
        <v>44985</v>
      </c>
      <c r="B487" s="787" t="s">
        <v>76</v>
      </c>
      <c r="C487" s="787" t="s">
        <v>15</v>
      </c>
      <c r="D487" t="s">
        <v>14</v>
      </c>
      <c r="E487" s="4"/>
      <c r="F487" s="1">
        <v>380</v>
      </c>
      <c r="G487" s="4">
        <f t="shared" ref="G487:G551" si="10">+G486+E487-F487</f>
        <v>255.89999999999998</v>
      </c>
      <c r="I487" s="786" t="s">
        <v>17</v>
      </c>
      <c r="J487" t="s">
        <v>14</v>
      </c>
      <c r="K487">
        <v>9.9</v>
      </c>
      <c r="L487" s="4">
        <v>250.1</v>
      </c>
    </row>
    <row r="488" spans="1:12">
      <c r="A488" s="39">
        <v>45009</v>
      </c>
      <c r="B488" s="787" t="s">
        <v>73</v>
      </c>
      <c r="C488" s="787" t="s">
        <v>15</v>
      </c>
      <c r="D488" t="s">
        <v>12</v>
      </c>
      <c r="E488" s="4"/>
      <c r="F488" s="4">
        <v>34.700000000000003</v>
      </c>
      <c r="G488" s="4">
        <f t="shared" si="10"/>
        <v>221.2</v>
      </c>
      <c r="I488" s="786" t="s">
        <v>18</v>
      </c>
      <c r="J488" t="s">
        <v>14</v>
      </c>
      <c r="K488" s="12">
        <v>420</v>
      </c>
      <c r="L488" s="4"/>
    </row>
    <row r="489" spans="1:12">
      <c r="A489" s="39">
        <v>45009</v>
      </c>
      <c r="B489" s="787" t="s">
        <v>73</v>
      </c>
      <c r="C489" s="787" t="s">
        <v>15</v>
      </c>
      <c r="D489" t="s">
        <v>13</v>
      </c>
      <c r="F489" s="4">
        <v>1.2</v>
      </c>
      <c r="G489" s="4">
        <f t="shared" si="10"/>
        <v>220</v>
      </c>
      <c r="L489" s="4"/>
    </row>
    <row r="490" spans="1:12">
      <c r="A490" s="39">
        <v>45065</v>
      </c>
      <c r="B490" s="787" t="s">
        <v>75</v>
      </c>
      <c r="C490" s="787" t="s">
        <v>15</v>
      </c>
      <c r="D490" t="s">
        <v>14</v>
      </c>
      <c r="F490" s="4">
        <v>220</v>
      </c>
      <c r="G490" s="4">
        <f t="shared" si="10"/>
        <v>0</v>
      </c>
      <c r="L490" s="4"/>
    </row>
    <row r="491" spans="1:12">
      <c r="A491" s="41">
        <v>45016</v>
      </c>
      <c r="B491" s="786" t="s">
        <v>10</v>
      </c>
      <c r="C491" s="786" t="s">
        <v>16</v>
      </c>
      <c r="D491" t="s">
        <v>12</v>
      </c>
      <c r="E491" s="12">
        <v>30.7</v>
      </c>
      <c r="G491" s="4">
        <f t="shared" si="10"/>
        <v>30.7</v>
      </c>
    </row>
    <row r="492" spans="1:12">
      <c r="B492" s="786"/>
      <c r="C492" s="786"/>
      <c r="D492" t="s">
        <v>13</v>
      </c>
      <c r="E492" s="4">
        <v>1.3</v>
      </c>
      <c r="F492" s="16"/>
      <c r="G492" s="4">
        <f t="shared" si="10"/>
        <v>32</v>
      </c>
    </row>
    <row r="493" spans="1:12">
      <c r="B493" s="786"/>
      <c r="C493" s="786"/>
      <c r="D493" t="s">
        <v>14</v>
      </c>
      <c r="E493" s="4">
        <v>600</v>
      </c>
      <c r="F493" s="16"/>
      <c r="G493" s="4">
        <f t="shared" si="10"/>
        <v>632</v>
      </c>
    </row>
    <row r="494" spans="1:12">
      <c r="A494" s="39">
        <v>45016</v>
      </c>
      <c r="B494" s="787" t="s">
        <v>77</v>
      </c>
      <c r="C494" s="787" t="s">
        <v>16</v>
      </c>
      <c r="D494" t="s">
        <v>14</v>
      </c>
      <c r="E494" s="4"/>
      <c r="F494" s="4">
        <v>400</v>
      </c>
      <c r="G494" s="4">
        <f t="shared" si="10"/>
        <v>232</v>
      </c>
    </row>
    <row r="495" spans="1:12">
      <c r="A495" s="39">
        <v>45065</v>
      </c>
      <c r="B495" s="787" t="s">
        <v>75</v>
      </c>
      <c r="C495" s="787" t="s">
        <v>16</v>
      </c>
      <c r="D495" t="s">
        <v>14</v>
      </c>
      <c r="E495" s="4"/>
      <c r="F495" s="4">
        <v>200</v>
      </c>
      <c r="G495" s="4">
        <f t="shared" si="10"/>
        <v>32</v>
      </c>
    </row>
    <row r="496" spans="1:12">
      <c r="A496" s="39">
        <v>45065</v>
      </c>
      <c r="B496" s="787" t="s">
        <v>78</v>
      </c>
      <c r="C496" s="787" t="s">
        <v>16</v>
      </c>
      <c r="D496" t="s">
        <v>12</v>
      </c>
      <c r="E496" s="4"/>
      <c r="F496" s="12">
        <v>30.7</v>
      </c>
      <c r="G496" s="4">
        <f t="shared" si="10"/>
        <v>1.3000000000000007</v>
      </c>
    </row>
    <row r="497" spans="1:12">
      <c r="A497" s="39">
        <v>45065</v>
      </c>
      <c r="B497" s="787" t="s">
        <v>78</v>
      </c>
      <c r="C497" s="787" t="s">
        <v>16</v>
      </c>
      <c r="D497" t="s">
        <v>13</v>
      </c>
      <c r="E497" s="4"/>
      <c r="F497" s="4">
        <v>1.3</v>
      </c>
      <c r="G497" s="4">
        <f t="shared" si="10"/>
        <v>0</v>
      </c>
    </row>
    <row r="498" spans="1:12" ht="16.5" customHeight="1">
      <c r="A498" s="41">
        <v>45046</v>
      </c>
      <c r="B498" s="786" t="s">
        <v>10</v>
      </c>
      <c r="C498" s="786" t="s">
        <v>17</v>
      </c>
      <c r="D498" t="s">
        <v>12</v>
      </c>
      <c r="E498" s="4">
        <v>32.1</v>
      </c>
      <c r="F498" s="16"/>
      <c r="G498" s="4">
        <f t="shared" si="10"/>
        <v>32.1</v>
      </c>
    </row>
    <row r="499" spans="1:12">
      <c r="B499" s="786"/>
      <c r="C499" s="786"/>
      <c r="D499" t="s">
        <v>13</v>
      </c>
      <c r="E499" s="4">
        <v>1.5</v>
      </c>
      <c r="F499" s="16"/>
      <c r="G499" s="4">
        <f t="shared" si="10"/>
        <v>33.6</v>
      </c>
    </row>
    <row r="500" spans="1:12">
      <c r="B500" s="786"/>
      <c r="C500" s="786"/>
      <c r="D500" t="s">
        <v>14</v>
      </c>
      <c r="E500" s="4">
        <v>600</v>
      </c>
      <c r="F500" s="16"/>
      <c r="G500" s="4">
        <f t="shared" si="10"/>
        <v>633.6</v>
      </c>
    </row>
    <row r="501" spans="1:12">
      <c r="A501" s="39">
        <v>45046</v>
      </c>
      <c r="B501" s="787" t="s">
        <v>79</v>
      </c>
      <c r="C501" s="787" t="s">
        <v>17</v>
      </c>
      <c r="D501" t="s">
        <v>14</v>
      </c>
      <c r="F501" s="65">
        <v>340</v>
      </c>
      <c r="G501" s="4">
        <f t="shared" si="10"/>
        <v>293.60000000000002</v>
      </c>
    </row>
    <row r="502" spans="1:12">
      <c r="A502" s="39">
        <v>45065</v>
      </c>
      <c r="B502" s="787" t="s">
        <v>75</v>
      </c>
      <c r="C502" s="787" t="s">
        <v>17</v>
      </c>
      <c r="D502" t="s">
        <v>14</v>
      </c>
      <c r="F502" s="65">
        <v>250.1</v>
      </c>
      <c r="G502" s="4">
        <f t="shared" si="10"/>
        <v>43.500000000000028</v>
      </c>
      <c r="J502" s="786"/>
      <c r="L502" s="4"/>
    </row>
    <row r="503" spans="1:12">
      <c r="A503" s="39">
        <v>45119</v>
      </c>
      <c r="B503" s="787">
        <v>1671</v>
      </c>
      <c r="C503" s="787" t="s">
        <v>17</v>
      </c>
      <c r="D503" t="s">
        <v>12</v>
      </c>
      <c r="F503" s="4">
        <v>32.1</v>
      </c>
      <c r="G503" s="4">
        <f t="shared" si="10"/>
        <v>11.400000000000027</v>
      </c>
      <c r="I503" s="786"/>
      <c r="J503" s="786"/>
      <c r="L503" s="4"/>
    </row>
    <row r="504" spans="1:12">
      <c r="A504" s="39">
        <v>45119</v>
      </c>
      <c r="B504" s="787">
        <v>1671</v>
      </c>
      <c r="C504" s="787" t="s">
        <v>17</v>
      </c>
      <c r="D504" t="s">
        <v>13</v>
      </c>
      <c r="F504" s="4">
        <v>1.5</v>
      </c>
      <c r="G504" s="4">
        <f t="shared" si="10"/>
        <v>9.900000000000027</v>
      </c>
      <c r="J504" s="786"/>
      <c r="L504" s="4"/>
    </row>
    <row r="505" spans="1:12">
      <c r="A505" s="39">
        <v>45119</v>
      </c>
      <c r="B505" s="787" t="s">
        <v>80</v>
      </c>
      <c r="C505" s="787" t="s">
        <v>17</v>
      </c>
      <c r="D505" t="s">
        <v>14</v>
      </c>
      <c r="F505" s="4">
        <v>9.9</v>
      </c>
      <c r="G505" s="4">
        <f t="shared" si="10"/>
        <v>2.6645352591003757E-14</v>
      </c>
      <c r="I505" s="786"/>
      <c r="J505" s="786"/>
      <c r="L505" s="4"/>
    </row>
    <row r="506" spans="1:12">
      <c r="A506" s="41">
        <v>45077</v>
      </c>
      <c r="B506" s="786" t="s">
        <v>10</v>
      </c>
      <c r="C506" s="786" t="s">
        <v>18</v>
      </c>
      <c r="D506" t="s">
        <v>12</v>
      </c>
      <c r="E506" s="12">
        <v>29.7</v>
      </c>
      <c r="G506" s="4">
        <f t="shared" si="10"/>
        <v>29.700000000000024</v>
      </c>
      <c r="J506" s="786"/>
      <c r="L506" s="4"/>
    </row>
    <row r="507" spans="1:12">
      <c r="B507" s="786"/>
      <c r="C507" s="786"/>
      <c r="D507" t="s">
        <v>13</v>
      </c>
      <c r="E507" s="12">
        <v>2.1</v>
      </c>
      <c r="G507" s="4">
        <f t="shared" si="10"/>
        <v>31.800000000000026</v>
      </c>
      <c r="I507" s="786"/>
      <c r="J507" s="188"/>
      <c r="L507" s="26"/>
    </row>
    <row r="508" spans="1:12">
      <c r="B508" s="786"/>
      <c r="C508" s="786"/>
      <c r="D508" t="s">
        <v>14</v>
      </c>
      <c r="E508" s="12">
        <v>600</v>
      </c>
      <c r="G508" s="4">
        <f t="shared" si="10"/>
        <v>631.80000000000007</v>
      </c>
      <c r="J508" s="786"/>
      <c r="L508" s="12"/>
    </row>
    <row r="509" spans="1:12">
      <c r="B509" s="786"/>
      <c r="C509" s="786"/>
      <c r="D509" s="188" t="s">
        <v>81</v>
      </c>
      <c r="E509" s="12">
        <v>10</v>
      </c>
      <c r="G509" s="4">
        <f t="shared" si="10"/>
        <v>641.80000000000007</v>
      </c>
      <c r="J509" s="786"/>
      <c r="L509" s="12"/>
    </row>
    <row r="510" spans="1:12">
      <c r="A510" s="39">
        <v>45077</v>
      </c>
      <c r="B510" s="787" t="s">
        <v>82</v>
      </c>
      <c r="C510" s="787" t="s">
        <v>18</v>
      </c>
      <c r="D510" t="s">
        <v>14</v>
      </c>
      <c r="F510" s="65">
        <v>340</v>
      </c>
      <c r="G510" s="4">
        <f t="shared" si="10"/>
        <v>301.80000000000007</v>
      </c>
      <c r="K510" s="188"/>
      <c r="L510" s="12"/>
    </row>
    <row r="511" spans="1:12">
      <c r="A511" s="39">
        <v>45082</v>
      </c>
      <c r="B511" s="787" t="s">
        <v>83</v>
      </c>
      <c r="C511" s="787" t="s">
        <v>18</v>
      </c>
      <c r="D511" t="s">
        <v>14</v>
      </c>
      <c r="F511" s="65">
        <v>260</v>
      </c>
      <c r="G511" s="4">
        <f t="shared" si="10"/>
        <v>41.800000000000068</v>
      </c>
      <c r="J511" s="786"/>
    </row>
    <row r="512" spans="1:12">
      <c r="A512" s="39">
        <v>45119</v>
      </c>
      <c r="B512" s="787">
        <v>1671</v>
      </c>
      <c r="C512" s="787" t="s">
        <v>18</v>
      </c>
      <c r="D512" t="s">
        <v>12</v>
      </c>
      <c r="F512" s="12">
        <v>29.7</v>
      </c>
      <c r="G512" s="4">
        <f t="shared" si="10"/>
        <v>12.100000000000069</v>
      </c>
      <c r="J512" s="786"/>
    </row>
    <row r="513" spans="1:14">
      <c r="A513" s="39">
        <v>45119</v>
      </c>
      <c r="B513" s="787">
        <v>1671</v>
      </c>
      <c r="C513" s="787" t="s">
        <v>18</v>
      </c>
      <c r="D513" t="s">
        <v>13</v>
      </c>
      <c r="F513" s="12">
        <v>2.1</v>
      </c>
      <c r="G513" s="4">
        <f t="shared" si="10"/>
        <v>10.000000000000069</v>
      </c>
    </row>
    <row r="514" spans="1:14">
      <c r="A514" s="39">
        <v>45119</v>
      </c>
      <c r="B514" s="787">
        <v>1671</v>
      </c>
      <c r="C514" s="787" t="s">
        <v>18</v>
      </c>
      <c r="D514" s="188" t="s">
        <v>81</v>
      </c>
      <c r="F514" s="12">
        <v>10</v>
      </c>
      <c r="G514" s="4">
        <f t="shared" si="10"/>
        <v>6.9277916736609768E-14</v>
      </c>
      <c r="J514" s="786"/>
    </row>
    <row r="515" spans="1:14">
      <c r="A515" s="41">
        <v>45107</v>
      </c>
      <c r="B515" s="786" t="s">
        <v>10</v>
      </c>
      <c r="C515" s="786" t="s">
        <v>19</v>
      </c>
      <c r="D515" t="s">
        <v>12</v>
      </c>
      <c r="E515" s="12">
        <v>30.3</v>
      </c>
      <c r="G515" s="4">
        <f t="shared" si="10"/>
        <v>30.300000000000068</v>
      </c>
      <c r="L515" s="12"/>
    </row>
    <row r="516" spans="1:14">
      <c r="B516" s="787"/>
      <c r="C516" s="787"/>
      <c r="D516" t="s">
        <v>13</v>
      </c>
      <c r="E516" s="12">
        <v>2</v>
      </c>
      <c r="G516" s="4">
        <f t="shared" si="10"/>
        <v>32.300000000000068</v>
      </c>
      <c r="J516" s="820"/>
      <c r="K516" s="820"/>
      <c r="L516" s="820"/>
    </row>
    <row r="517" spans="1:14">
      <c r="B517" s="787"/>
      <c r="C517" s="787"/>
      <c r="D517" t="s">
        <v>14</v>
      </c>
      <c r="E517" s="12">
        <v>600</v>
      </c>
      <c r="G517" s="4">
        <f t="shared" si="10"/>
        <v>632.30000000000007</v>
      </c>
      <c r="I517" s="786"/>
      <c r="J517" s="786"/>
      <c r="L517" s="12"/>
      <c r="M517" s="12"/>
    </row>
    <row r="518" spans="1:14">
      <c r="A518" s="39">
        <v>45107</v>
      </c>
      <c r="B518" s="787" t="s">
        <v>84</v>
      </c>
      <c r="C518" s="787" t="s">
        <v>19</v>
      </c>
      <c r="D518" t="s">
        <v>14</v>
      </c>
      <c r="F518" s="65">
        <v>270</v>
      </c>
      <c r="G518" s="4">
        <f t="shared" si="10"/>
        <v>362.30000000000007</v>
      </c>
      <c r="M518" s="12"/>
    </row>
    <row r="519" spans="1:14">
      <c r="A519" s="39">
        <v>45119</v>
      </c>
      <c r="B519" s="787" t="s">
        <v>80</v>
      </c>
      <c r="C519" s="787" t="s">
        <v>19</v>
      </c>
      <c r="D519" t="s">
        <v>14</v>
      </c>
      <c r="F519" s="65">
        <v>330</v>
      </c>
      <c r="G519" s="4">
        <f t="shared" si="10"/>
        <v>32.300000000000068</v>
      </c>
      <c r="I519" s="786"/>
      <c r="J519" s="786"/>
    </row>
    <row r="520" spans="1:14">
      <c r="A520" s="39">
        <v>45166</v>
      </c>
      <c r="B520" s="787" t="s">
        <v>85</v>
      </c>
      <c r="C520" s="787" t="s">
        <v>19</v>
      </c>
      <c r="D520" t="s">
        <v>12</v>
      </c>
      <c r="F520" s="12">
        <v>30.3</v>
      </c>
      <c r="G520" s="4">
        <f t="shared" si="10"/>
        <v>2.0000000000000675</v>
      </c>
      <c r="I520" s="786"/>
      <c r="J520" s="786"/>
      <c r="L520" s="12"/>
    </row>
    <row r="521" spans="1:14">
      <c r="A521" s="39">
        <v>45166</v>
      </c>
      <c r="B521" s="787" t="s">
        <v>85</v>
      </c>
      <c r="C521" s="787" t="s">
        <v>19</v>
      </c>
      <c r="D521" t="s">
        <v>13</v>
      </c>
      <c r="F521" s="12">
        <v>2</v>
      </c>
      <c r="G521" s="4">
        <f t="shared" si="10"/>
        <v>6.7501559897209518E-14</v>
      </c>
      <c r="I521" s="786"/>
      <c r="J521" s="786"/>
    </row>
    <row r="522" spans="1:14">
      <c r="A522" s="41">
        <v>45138</v>
      </c>
      <c r="B522" s="786" t="s">
        <v>10</v>
      </c>
      <c r="C522" s="786" t="s">
        <v>20</v>
      </c>
      <c r="D522" t="s">
        <v>12</v>
      </c>
      <c r="E522" s="12">
        <v>28.5</v>
      </c>
      <c r="G522" s="4">
        <f t="shared" si="10"/>
        <v>28.500000000000068</v>
      </c>
      <c r="M522" s="12"/>
    </row>
    <row r="523" spans="1:14">
      <c r="B523" s="787"/>
      <c r="C523" s="787"/>
      <c r="D523" t="s">
        <v>13</v>
      </c>
      <c r="E523" s="12">
        <v>2</v>
      </c>
      <c r="G523" s="4">
        <f t="shared" si="10"/>
        <v>30.500000000000068</v>
      </c>
      <c r="M523" s="12"/>
    </row>
    <row r="524" spans="1:14">
      <c r="B524" s="787"/>
      <c r="C524" s="787"/>
      <c r="D524" t="s">
        <v>14</v>
      </c>
      <c r="E524" s="12">
        <v>600</v>
      </c>
      <c r="G524" s="4">
        <f t="shared" si="10"/>
        <v>630.50000000000011</v>
      </c>
      <c r="I524" s="820" t="s">
        <v>86</v>
      </c>
      <c r="J524" s="820"/>
      <c r="K524" s="820"/>
      <c r="M524" s="12"/>
    </row>
    <row r="525" spans="1:14">
      <c r="A525" s="39">
        <v>45138</v>
      </c>
      <c r="B525" s="787" t="s">
        <v>87</v>
      </c>
      <c r="C525" s="787" t="s">
        <v>20</v>
      </c>
      <c r="D525" t="s">
        <v>14</v>
      </c>
      <c r="F525" s="65">
        <v>120</v>
      </c>
      <c r="G525" s="4">
        <f t="shared" si="10"/>
        <v>510.50000000000011</v>
      </c>
      <c r="L525" s="12"/>
      <c r="N525" s="26"/>
    </row>
    <row r="526" spans="1:14">
      <c r="A526" s="39">
        <v>45166</v>
      </c>
      <c r="B526" s="787" t="s">
        <v>85</v>
      </c>
      <c r="C526" s="787" t="s">
        <v>20</v>
      </c>
      <c r="D526" t="s">
        <v>12</v>
      </c>
      <c r="F526" s="12">
        <v>28.5</v>
      </c>
      <c r="G526" s="4">
        <f t="shared" si="10"/>
        <v>482.00000000000011</v>
      </c>
      <c r="I526" s="786"/>
      <c r="K526" s="12"/>
      <c r="L526" s="12"/>
      <c r="N526" s="26"/>
    </row>
    <row r="527" spans="1:14">
      <c r="A527" s="39">
        <v>45166</v>
      </c>
      <c r="B527" s="787" t="s">
        <v>85</v>
      </c>
      <c r="C527" s="787" t="s">
        <v>20</v>
      </c>
      <c r="D527" t="s">
        <v>13</v>
      </c>
      <c r="F527" s="12">
        <v>2</v>
      </c>
      <c r="G527" s="4">
        <f t="shared" si="10"/>
        <v>480.00000000000011</v>
      </c>
      <c r="I527" s="787"/>
      <c r="K527" s="12"/>
      <c r="L527" s="12"/>
      <c r="N527" s="26"/>
    </row>
    <row r="528" spans="1:14">
      <c r="A528" s="39">
        <v>45175</v>
      </c>
      <c r="B528" s="787" t="s">
        <v>88</v>
      </c>
      <c r="C528" s="787" t="s">
        <v>20</v>
      </c>
      <c r="D528" t="s">
        <v>14</v>
      </c>
      <c r="F528" s="12">
        <v>480</v>
      </c>
      <c r="G528" s="4">
        <f t="shared" si="10"/>
        <v>0</v>
      </c>
      <c r="L528" s="12"/>
      <c r="N528" s="26"/>
    </row>
    <row r="529" spans="1:7">
      <c r="A529" s="41">
        <v>45169</v>
      </c>
      <c r="B529" s="786" t="s">
        <v>10</v>
      </c>
      <c r="C529" s="786" t="s">
        <v>21</v>
      </c>
      <c r="D529" t="s">
        <v>12</v>
      </c>
      <c r="E529" s="12">
        <v>27.3</v>
      </c>
      <c r="G529" s="4">
        <f t="shared" si="10"/>
        <v>27.3</v>
      </c>
    </row>
    <row r="530" spans="1:7">
      <c r="B530" s="787"/>
      <c r="C530" s="787"/>
      <c r="D530" t="s">
        <v>13</v>
      </c>
      <c r="E530" s="12">
        <v>2.2999999999999998</v>
      </c>
      <c r="G530" s="4">
        <f t="shared" si="10"/>
        <v>29.6</v>
      </c>
    </row>
    <row r="531" spans="1:7">
      <c r="B531" s="787"/>
      <c r="C531" s="787"/>
      <c r="D531" t="s">
        <v>14</v>
      </c>
      <c r="E531" s="12">
        <v>600</v>
      </c>
      <c r="G531" s="4">
        <f t="shared" si="10"/>
        <v>629.6</v>
      </c>
    </row>
    <row r="532" spans="1:7">
      <c r="A532" s="39">
        <v>45169</v>
      </c>
      <c r="B532" s="787" t="s">
        <v>89</v>
      </c>
      <c r="C532" s="787" t="s">
        <v>21</v>
      </c>
      <c r="D532" t="s">
        <v>14</v>
      </c>
      <c r="F532" s="65">
        <v>580</v>
      </c>
      <c r="G532" s="4">
        <f t="shared" si="10"/>
        <v>49.600000000000023</v>
      </c>
    </row>
    <row r="533" spans="1:7">
      <c r="A533" s="39">
        <v>45175</v>
      </c>
      <c r="B533" s="787" t="s">
        <v>88</v>
      </c>
      <c r="C533" s="787" t="s">
        <v>21</v>
      </c>
      <c r="D533" t="s">
        <v>14</v>
      </c>
      <c r="F533" s="65">
        <v>20</v>
      </c>
      <c r="G533" s="4">
        <f t="shared" si="10"/>
        <v>29.600000000000023</v>
      </c>
    </row>
    <row r="534" spans="1:7">
      <c r="A534" s="39">
        <v>45199</v>
      </c>
      <c r="B534" s="787" t="s">
        <v>90</v>
      </c>
      <c r="C534" s="787" t="s">
        <v>21</v>
      </c>
      <c r="D534" t="s">
        <v>12</v>
      </c>
      <c r="F534" s="65">
        <v>27.3</v>
      </c>
      <c r="G534" s="4">
        <f t="shared" si="10"/>
        <v>2.300000000000022</v>
      </c>
    </row>
    <row r="535" spans="1:7">
      <c r="A535" s="39">
        <v>45199</v>
      </c>
      <c r="B535" s="787" t="s">
        <v>90</v>
      </c>
      <c r="C535" s="787" t="s">
        <v>21</v>
      </c>
      <c r="D535" t="s">
        <v>13</v>
      </c>
      <c r="F535" s="65">
        <v>2.2999999999999998</v>
      </c>
      <c r="G535" s="4">
        <f t="shared" si="10"/>
        <v>2.2204460492503131E-14</v>
      </c>
    </row>
    <row r="536" spans="1:7">
      <c r="A536" s="41">
        <v>45199</v>
      </c>
      <c r="B536" s="786" t="s">
        <v>10</v>
      </c>
      <c r="C536" s="786" t="s">
        <v>91</v>
      </c>
      <c r="D536" t="s">
        <v>12</v>
      </c>
      <c r="E536" s="12">
        <v>27.1</v>
      </c>
      <c r="G536" s="4">
        <f t="shared" si="10"/>
        <v>27.100000000000023</v>
      </c>
    </row>
    <row r="537" spans="1:7">
      <c r="B537" s="787"/>
      <c r="C537" s="787"/>
      <c r="D537" t="s">
        <v>13</v>
      </c>
      <c r="E537" s="12">
        <v>2</v>
      </c>
      <c r="G537" s="4">
        <f t="shared" si="10"/>
        <v>29.100000000000023</v>
      </c>
    </row>
    <row r="538" spans="1:7">
      <c r="B538" s="787"/>
      <c r="C538" s="787"/>
      <c r="D538" t="s">
        <v>14</v>
      </c>
      <c r="E538" s="12">
        <v>700</v>
      </c>
      <c r="G538" s="4">
        <f t="shared" si="10"/>
        <v>729.1</v>
      </c>
    </row>
    <row r="539" spans="1:7">
      <c r="A539" s="39">
        <v>45199</v>
      </c>
      <c r="B539" s="787" t="s">
        <v>90</v>
      </c>
      <c r="C539" s="787" t="s">
        <v>91</v>
      </c>
      <c r="D539" t="s">
        <v>12</v>
      </c>
      <c r="F539" s="65">
        <v>27.1</v>
      </c>
      <c r="G539" s="4">
        <f t="shared" si="10"/>
        <v>702</v>
      </c>
    </row>
    <row r="540" spans="1:7">
      <c r="A540" s="39">
        <v>45199</v>
      </c>
      <c r="B540" s="787" t="s">
        <v>90</v>
      </c>
      <c r="C540" s="787" t="s">
        <v>91</v>
      </c>
      <c r="D540" t="s">
        <v>13</v>
      </c>
      <c r="F540" s="65">
        <v>2</v>
      </c>
      <c r="G540" s="4">
        <f t="shared" si="10"/>
        <v>700</v>
      </c>
    </row>
    <row r="541" spans="1:7">
      <c r="A541" s="39">
        <v>45199</v>
      </c>
      <c r="B541" s="787" t="s">
        <v>92</v>
      </c>
      <c r="C541" s="787" t="s">
        <v>93</v>
      </c>
      <c r="D541" t="s">
        <v>94</v>
      </c>
      <c r="F541" s="65">
        <v>700</v>
      </c>
      <c r="G541" s="4">
        <f t="shared" si="10"/>
        <v>0</v>
      </c>
    </row>
    <row r="542" spans="1:7">
      <c r="A542" s="41">
        <v>45230</v>
      </c>
      <c r="B542" s="786" t="s">
        <v>10</v>
      </c>
      <c r="C542" s="786" t="s">
        <v>23</v>
      </c>
      <c r="D542" t="s">
        <v>12</v>
      </c>
      <c r="E542" s="12">
        <v>26.4</v>
      </c>
      <c r="G542" s="4">
        <f t="shared" si="10"/>
        <v>26.4</v>
      </c>
    </row>
    <row r="543" spans="1:7">
      <c r="B543" s="787"/>
      <c r="C543" s="787"/>
      <c r="D543" t="s">
        <v>13</v>
      </c>
      <c r="E543" s="12">
        <v>2</v>
      </c>
      <c r="G543" s="4">
        <f t="shared" si="10"/>
        <v>28.4</v>
      </c>
    </row>
    <row r="544" spans="1:7">
      <c r="B544" s="787"/>
      <c r="C544" s="787"/>
      <c r="D544" t="s">
        <v>14</v>
      </c>
      <c r="E544" s="12">
        <v>700</v>
      </c>
      <c r="G544" s="4">
        <f t="shared" si="10"/>
        <v>728.4</v>
      </c>
    </row>
    <row r="545" spans="1:7">
      <c r="A545" s="39">
        <v>45230</v>
      </c>
      <c r="B545" s="787" t="s">
        <v>95</v>
      </c>
      <c r="C545" s="787" t="s">
        <v>23</v>
      </c>
      <c r="D545" t="s">
        <v>14</v>
      </c>
      <c r="F545" s="65">
        <v>680</v>
      </c>
      <c r="G545" s="4">
        <f t="shared" si="10"/>
        <v>48.399999999999977</v>
      </c>
    </row>
    <row r="546" spans="1:7">
      <c r="A546" s="39">
        <v>45234</v>
      </c>
      <c r="B546" s="787" t="s">
        <v>96</v>
      </c>
      <c r="C546" s="787" t="s">
        <v>23</v>
      </c>
      <c r="D546" t="s">
        <v>14</v>
      </c>
      <c r="F546" s="65">
        <v>20</v>
      </c>
      <c r="G546" s="4">
        <f t="shared" si="10"/>
        <v>28.399999999999977</v>
      </c>
    </row>
    <row r="547" spans="1:7">
      <c r="A547" s="39">
        <v>45199</v>
      </c>
      <c r="B547" s="787" t="s">
        <v>90</v>
      </c>
      <c r="C547" s="787" t="s">
        <v>91</v>
      </c>
      <c r="D547" t="s">
        <v>12</v>
      </c>
      <c r="F547" s="65">
        <v>26.4</v>
      </c>
      <c r="G547" s="4">
        <f t="shared" si="10"/>
        <v>1.9999999999999787</v>
      </c>
    </row>
    <row r="548" spans="1:7">
      <c r="A548" s="39">
        <v>45199</v>
      </c>
      <c r="B548" s="787" t="s">
        <v>90</v>
      </c>
      <c r="C548" s="787" t="s">
        <v>91</v>
      </c>
      <c r="D548" t="s">
        <v>13</v>
      </c>
      <c r="F548" s="65">
        <v>2</v>
      </c>
      <c r="G548" s="4">
        <f t="shared" si="10"/>
        <v>-2.1316282072803006E-14</v>
      </c>
    </row>
    <row r="549" spans="1:7">
      <c r="A549" s="41">
        <v>45260</v>
      </c>
      <c r="B549" s="786" t="s">
        <v>10</v>
      </c>
      <c r="C549" s="786" t="s">
        <v>24</v>
      </c>
      <c r="D549" t="s">
        <v>12</v>
      </c>
      <c r="E549" s="12">
        <v>28.7</v>
      </c>
      <c r="G549" s="4">
        <f t="shared" si="10"/>
        <v>28.699999999999978</v>
      </c>
    </row>
    <row r="550" spans="1:7">
      <c r="B550" s="787"/>
      <c r="C550" s="787"/>
      <c r="D550" t="s">
        <v>13</v>
      </c>
      <c r="E550" s="12">
        <v>5</v>
      </c>
      <c r="G550" s="4">
        <f t="shared" si="10"/>
        <v>33.699999999999974</v>
      </c>
    </row>
    <row r="551" spans="1:7">
      <c r="B551" s="787"/>
      <c r="C551" s="787"/>
      <c r="D551" t="s">
        <v>14</v>
      </c>
      <c r="E551" s="12">
        <v>700</v>
      </c>
      <c r="G551" s="4">
        <f t="shared" si="10"/>
        <v>733.69999999999993</v>
      </c>
    </row>
    <row r="552" spans="1:7">
      <c r="A552" s="39">
        <v>45260</v>
      </c>
      <c r="B552" s="787" t="s">
        <v>97</v>
      </c>
      <c r="C552" s="787" t="s">
        <v>24</v>
      </c>
      <c r="D552" t="s">
        <v>14</v>
      </c>
      <c r="F552" s="65">
        <v>700</v>
      </c>
      <c r="G552" s="4">
        <f t="shared" ref="G552:G616" si="11">+G551+E552-F552</f>
        <v>33.699999999999932</v>
      </c>
    </row>
    <row r="553" spans="1:7">
      <c r="A553" s="39">
        <v>45199</v>
      </c>
      <c r="B553" s="787" t="s">
        <v>90</v>
      </c>
      <c r="C553" s="787" t="s">
        <v>24</v>
      </c>
      <c r="D553" t="s">
        <v>12</v>
      </c>
      <c r="F553" s="65">
        <v>12.9</v>
      </c>
      <c r="G553" s="4">
        <f t="shared" si="11"/>
        <v>20.799999999999933</v>
      </c>
    </row>
    <row r="554" spans="1:7">
      <c r="A554" s="39">
        <v>45260</v>
      </c>
      <c r="B554" s="787" t="s">
        <v>98</v>
      </c>
      <c r="C554" s="787" t="s">
        <v>24</v>
      </c>
      <c r="D554" t="s">
        <v>12</v>
      </c>
      <c r="F554" s="65">
        <v>15.8</v>
      </c>
      <c r="G554" s="4">
        <f t="shared" si="11"/>
        <v>4.9999999999999325</v>
      </c>
    </row>
    <row r="555" spans="1:7">
      <c r="A555" s="39">
        <v>45260</v>
      </c>
      <c r="B555" s="787" t="s">
        <v>98</v>
      </c>
      <c r="C555" s="787" t="s">
        <v>24</v>
      </c>
      <c r="D555" t="s">
        <v>13</v>
      </c>
      <c r="F555" s="65">
        <v>5</v>
      </c>
      <c r="G555" s="4">
        <f t="shared" si="11"/>
        <v>-6.7501559897209518E-14</v>
      </c>
    </row>
    <row r="556" spans="1:7">
      <c r="A556" s="41">
        <v>45291</v>
      </c>
      <c r="B556" s="786" t="s">
        <v>10</v>
      </c>
      <c r="C556" s="786" t="s">
        <v>25</v>
      </c>
      <c r="D556" t="s">
        <v>12</v>
      </c>
      <c r="E556" s="12">
        <v>30.6</v>
      </c>
      <c r="G556" s="4">
        <f t="shared" si="11"/>
        <v>30.599999999999934</v>
      </c>
    </row>
    <row r="557" spans="1:7">
      <c r="B557" s="787"/>
      <c r="C557" s="787"/>
      <c r="D557" t="s">
        <v>13</v>
      </c>
      <c r="E557" s="12">
        <v>5</v>
      </c>
      <c r="G557" s="4">
        <f t="shared" si="11"/>
        <v>35.599999999999937</v>
      </c>
    </row>
    <row r="558" spans="1:7">
      <c r="B558" s="787"/>
      <c r="C558" s="787"/>
      <c r="D558" t="s">
        <v>14</v>
      </c>
      <c r="E558" s="12">
        <v>700</v>
      </c>
      <c r="G558" s="4">
        <f t="shared" si="11"/>
        <v>735.59999999999991</v>
      </c>
    </row>
    <row r="559" spans="1:7">
      <c r="A559" s="39">
        <v>45291</v>
      </c>
      <c r="B559" s="787" t="s">
        <v>99</v>
      </c>
      <c r="C559" s="787" t="s">
        <v>25</v>
      </c>
      <c r="D559" t="s">
        <v>14</v>
      </c>
      <c r="F559" s="65">
        <v>650</v>
      </c>
      <c r="G559" s="4">
        <f t="shared" si="11"/>
        <v>85.599999999999909</v>
      </c>
    </row>
    <row r="560" spans="1:7" s="365" customFormat="1">
      <c r="A560" s="364">
        <v>45295</v>
      </c>
      <c r="B560" s="807" t="s">
        <v>100</v>
      </c>
      <c r="C560" s="807" t="s">
        <v>25</v>
      </c>
      <c r="D560" s="365" t="s">
        <v>14</v>
      </c>
      <c r="E560" s="370"/>
      <c r="F560" s="372">
        <v>50</v>
      </c>
      <c r="G560" s="369">
        <f t="shared" si="11"/>
        <v>35.599999999999909</v>
      </c>
    </row>
    <row r="561" spans="1:7">
      <c r="A561" s="39">
        <v>45260</v>
      </c>
      <c r="B561" s="787" t="s">
        <v>98</v>
      </c>
      <c r="C561" s="787" t="s">
        <v>25</v>
      </c>
      <c r="D561" t="s">
        <v>12</v>
      </c>
      <c r="F561" s="65">
        <v>19.2</v>
      </c>
      <c r="G561" s="4">
        <f t="shared" si="11"/>
        <v>16.39999999999991</v>
      </c>
    </row>
    <row r="562" spans="1:7">
      <c r="A562" s="39">
        <v>45443</v>
      </c>
      <c r="B562" s="787" t="s">
        <v>101</v>
      </c>
      <c r="C562" s="787" t="s">
        <v>25</v>
      </c>
      <c r="D562" t="s">
        <v>12</v>
      </c>
      <c r="F562" s="65">
        <v>10</v>
      </c>
      <c r="G562" s="4">
        <f t="shared" si="11"/>
        <v>6.3999999999999098</v>
      </c>
    </row>
    <row r="563" spans="1:7">
      <c r="A563" s="39">
        <v>45481</v>
      </c>
      <c r="B563" s="787" t="s">
        <v>102</v>
      </c>
      <c r="C563" s="787" t="s">
        <v>25</v>
      </c>
      <c r="D563" t="s">
        <v>12</v>
      </c>
      <c r="F563" s="65">
        <v>1.4</v>
      </c>
      <c r="G563" s="4">
        <f t="shared" si="11"/>
        <v>4.9999999999999094</v>
      </c>
    </row>
    <row r="564" spans="1:7">
      <c r="A564" s="39">
        <v>45481</v>
      </c>
      <c r="B564" s="787" t="s">
        <v>102</v>
      </c>
      <c r="C564" s="787" t="s">
        <v>25</v>
      </c>
      <c r="D564" t="s">
        <v>13</v>
      </c>
      <c r="F564" s="65">
        <v>5</v>
      </c>
      <c r="G564" s="4">
        <f t="shared" si="11"/>
        <v>-9.0594198809412774E-14</v>
      </c>
    </row>
    <row r="565" spans="1:7">
      <c r="A565" s="41">
        <v>45322</v>
      </c>
      <c r="B565" s="786" t="s">
        <v>10</v>
      </c>
      <c r="C565" s="786" t="s">
        <v>11</v>
      </c>
      <c r="D565" t="s">
        <v>12</v>
      </c>
      <c r="E565" s="12">
        <v>34.200000000000003</v>
      </c>
      <c r="G565" s="4">
        <f t="shared" si="11"/>
        <v>34.19999999999991</v>
      </c>
    </row>
    <row r="566" spans="1:7">
      <c r="B566" s="787"/>
      <c r="C566" s="787"/>
      <c r="D566" t="s">
        <v>13</v>
      </c>
      <c r="E566" s="12">
        <v>8.8000000000000007</v>
      </c>
      <c r="G566" s="4">
        <f t="shared" si="11"/>
        <v>42.999999999999915</v>
      </c>
    </row>
    <row r="567" spans="1:7">
      <c r="B567" s="787"/>
      <c r="C567" s="787"/>
      <c r="D567" t="s">
        <v>14</v>
      </c>
      <c r="E567" s="12">
        <v>700</v>
      </c>
      <c r="G567" s="4">
        <f t="shared" si="11"/>
        <v>742.99999999999989</v>
      </c>
    </row>
    <row r="568" spans="1:7" s="365" customFormat="1">
      <c r="A568" s="364">
        <v>45322</v>
      </c>
      <c r="B568" s="807" t="s">
        <v>103</v>
      </c>
      <c r="C568" s="807" t="s">
        <v>11</v>
      </c>
      <c r="D568" s="365" t="s">
        <v>14</v>
      </c>
      <c r="E568" s="370"/>
      <c r="F568" s="372">
        <v>700</v>
      </c>
      <c r="G568" s="369">
        <f t="shared" si="11"/>
        <v>42.999999999999886</v>
      </c>
    </row>
    <row r="569" spans="1:7">
      <c r="A569" s="39">
        <v>45481</v>
      </c>
      <c r="B569" s="787" t="s">
        <v>102</v>
      </c>
      <c r="C569" s="787" t="s">
        <v>11</v>
      </c>
      <c r="D569" t="s">
        <v>12</v>
      </c>
      <c r="F569" s="12">
        <v>34.200000000000003</v>
      </c>
      <c r="G569" s="4">
        <f t="shared" si="11"/>
        <v>8.7999999999998835</v>
      </c>
    </row>
    <row r="570" spans="1:7">
      <c r="A570" s="39">
        <v>45481</v>
      </c>
      <c r="B570" s="787" t="s">
        <v>102</v>
      </c>
      <c r="C570" s="787" t="s">
        <v>11</v>
      </c>
      <c r="D570" t="s">
        <v>13</v>
      </c>
      <c r="F570" s="12">
        <v>8.8000000000000007</v>
      </c>
      <c r="G570" s="4">
        <f t="shared" si="11"/>
        <v>-1.1723955140041653E-13</v>
      </c>
    </row>
    <row r="571" spans="1:7">
      <c r="A571" s="41">
        <v>45351</v>
      </c>
      <c r="B571" s="786" t="s">
        <v>10</v>
      </c>
      <c r="C571" s="786" t="s">
        <v>15</v>
      </c>
      <c r="D571" t="s">
        <v>12</v>
      </c>
      <c r="E571" s="12">
        <v>35.5</v>
      </c>
      <c r="G571" s="4">
        <f t="shared" si="11"/>
        <v>35.499999999999886</v>
      </c>
    </row>
    <row r="572" spans="1:7">
      <c r="B572" s="787"/>
      <c r="C572" s="787"/>
      <c r="D572" t="s">
        <v>13</v>
      </c>
      <c r="E572" s="12">
        <v>5</v>
      </c>
      <c r="G572" s="4">
        <f t="shared" si="11"/>
        <v>40.499999999999886</v>
      </c>
    </row>
    <row r="573" spans="1:7">
      <c r="B573" s="787"/>
      <c r="C573" s="787"/>
      <c r="D573" t="s">
        <v>14</v>
      </c>
      <c r="E573" s="12">
        <v>700</v>
      </c>
      <c r="G573" s="4">
        <f t="shared" si="11"/>
        <v>740.49999999999989</v>
      </c>
    </row>
    <row r="574" spans="1:7" s="365" customFormat="1">
      <c r="A574" s="364">
        <v>45351</v>
      </c>
      <c r="B574" s="807" t="s">
        <v>104</v>
      </c>
      <c r="C574" s="807" t="s">
        <v>15</v>
      </c>
      <c r="D574" s="365" t="s">
        <v>14</v>
      </c>
      <c r="E574" s="370"/>
      <c r="F574" s="372">
        <v>660</v>
      </c>
      <c r="G574" s="369">
        <f t="shared" si="11"/>
        <v>80.499999999999886</v>
      </c>
    </row>
    <row r="575" spans="1:7" s="365" customFormat="1">
      <c r="A575" s="364">
        <v>45360</v>
      </c>
      <c r="B575" s="807" t="s">
        <v>105</v>
      </c>
      <c r="C575" s="807" t="s">
        <v>15</v>
      </c>
      <c r="D575" s="365" t="s">
        <v>14</v>
      </c>
      <c r="E575" s="370"/>
      <c r="F575" s="372">
        <v>40</v>
      </c>
      <c r="G575" s="369">
        <f t="shared" si="11"/>
        <v>40.499999999999886</v>
      </c>
    </row>
    <row r="576" spans="1:7">
      <c r="A576" s="39">
        <v>45481</v>
      </c>
      <c r="B576" s="787" t="s">
        <v>102</v>
      </c>
      <c r="C576" s="787" t="s">
        <v>15</v>
      </c>
      <c r="D576" t="s">
        <v>12</v>
      </c>
      <c r="F576" s="12">
        <v>35.5</v>
      </c>
      <c r="G576" s="4">
        <f t="shared" si="11"/>
        <v>4.9999999999998863</v>
      </c>
    </row>
    <row r="577" spans="1:11">
      <c r="A577" s="39">
        <v>45481</v>
      </c>
      <c r="B577" s="787" t="s">
        <v>102</v>
      </c>
      <c r="C577" s="787" t="s">
        <v>15</v>
      </c>
      <c r="D577" t="s">
        <v>13</v>
      </c>
      <c r="F577" s="12">
        <v>5</v>
      </c>
      <c r="G577" s="4">
        <f t="shared" si="11"/>
        <v>-1.1368683772161603E-13</v>
      </c>
    </row>
    <row r="578" spans="1:11">
      <c r="A578" s="41">
        <v>45382</v>
      </c>
      <c r="B578" s="786" t="s">
        <v>10</v>
      </c>
      <c r="C578" s="786" t="s">
        <v>16</v>
      </c>
      <c r="D578" t="s">
        <v>12</v>
      </c>
      <c r="E578" s="12">
        <v>34.299999999999997</v>
      </c>
      <c r="G578" s="4">
        <f t="shared" si="11"/>
        <v>34.299999999999883</v>
      </c>
    </row>
    <row r="579" spans="1:11">
      <c r="B579" s="787"/>
      <c r="C579" s="787"/>
      <c r="D579" t="s">
        <v>13</v>
      </c>
      <c r="E579" s="12">
        <v>5</v>
      </c>
      <c r="G579" s="4">
        <f t="shared" si="11"/>
        <v>39.299999999999883</v>
      </c>
    </row>
    <row r="580" spans="1:11">
      <c r="B580" s="787"/>
      <c r="C580" s="787"/>
      <c r="D580" t="s">
        <v>14</v>
      </c>
      <c r="E580" s="12">
        <v>700</v>
      </c>
      <c r="G580" s="4">
        <f t="shared" si="11"/>
        <v>739.29999999999984</v>
      </c>
    </row>
    <row r="581" spans="1:11" s="365" customFormat="1">
      <c r="A581" s="364">
        <v>45382</v>
      </c>
      <c r="B581" s="807" t="s">
        <v>106</v>
      </c>
      <c r="C581" s="807" t="s">
        <v>16</v>
      </c>
      <c r="D581" s="365" t="s">
        <v>14</v>
      </c>
      <c r="E581" s="370"/>
      <c r="F581" s="372">
        <v>700</v>
      </c>
      <c r="G581" s="369">
        <f t="shared" si="11"/>
        <v>39.299999999999841</v>
      </c>
      <c r="I581" s="413"/>
      <c r="J581" s="413"/>
      <c r="K581" s="413"/>
    </row>
    <row r="582" spans="1:11">
      <c r="A582" s="39">
        <v>45481</v>
      </c>
      <c r="B582" s="787" t="s">
        <v>102</v>
      </c>
      <c r="C582" s="787" t="s">
        <v>16</v>
      </c>
      <c r="D582" t="s">
        <v>12</v>
      </c>
      <c r="F582" s="12">
        <v>34.299999999999997</v>
      </c>
      <c r="G582" s="4">
        <f t="shared" si="11"/>
        <v>4.9999999999998437</v>
      </c>
      <c r="I582" s="10"/>
      <c r="J582" s="10"/>
      <c r="K582" s="10"/>
    </row>
    <row r="583" spans="1:11">
      <c r="A583" s="39">
        <v>45481</v>
      </c>
      <c r="B583" s="787" t="s">
        <v>102</v>
      </c>
      <c r="C583" s="787" t="s">
        <v>16</v>
      </c>
      <c r="D583" t="s">
        <v>13</v>
      </c>
      <c r="F583" s="12">
        <v>5</v>
      </c>
      <c r="G583" s="4">
        <f t="shared" si="11"/>
        <v>-1.5631940186722204E-13</v>
      </c>
      <c r="I583" s="10"/>
      <c r="J583" s="10"/>
      <c r="K583" s="10"/>
    </row>
    <row r="584" spans="1:11">
      <c r="A584" s="41">
        <v>45412</v>
      </c>
      <c r="B584" s="786" t="s">
        <v>10</v>
      </c>
      <c r="C584" s="786" t="s">
        <v>17</v>
      </c>
      <c r="D584" t="s">
        <v>12</v>
      </c>
      <c r="E584" s="12">
        <v>34.1</v>
      </c>
      <c r="G584" s="4">
        <f t="shared" si="11"/>
        <v>34.099999999999845</v>
      </c>
    </row>
    <row r="585" spans="1:11">
      <c r="B585" s="787"/>
      <c r="C585" s="787"/>
      <c r="D585" t="s">
        <v>13</v>
      </c>
      <c r="E585" s="12">
        <v>5</v>
      </c>
      <c r="G585" s="4">
        <f t="shared" si="11"/>
        <v>39.099999999999845</v>
      </c>
      <c r="I585" s="786"/>
    </row>
    <row r="586" spans="1:11">
      <c r="B586" s="787"/>
      <c r="C586" s="787"/>
      <c r="D586" t="s">
        <v>14</v>
      </c>
      <c r="E586" s="12">
        <v>700</v>
      </c>
      <c r="G586" s="4">
        <f t="shared" si="11"/>
        <v>739.0999999999998</v>
      </c>
    </row>
    <row r="587" spans="1:11" s="365" customFormat="1">
      <c r="A587" s="364">
        <v>45412</v>
      </c>
      <c r="B587" s="807" t="s">
        <v>107</v>
      </c>
      <c r="C587" s="807" t="s">
        <v>17</v>
      </c>
      <c r="D587" s="365" t="s">
        <v>14</v>
      </c>
      <c r="E587" s="370"/>
      <c r="F587" s="372">
        <v>290</v>
      </c>
      <c r="G587" s="369">
        <f t="shared" si="11"/>
        <v>449.0999999999998</v>
      </c>
      <c r="I587" s="818"/>
      <c r="K587" s="370"/>
    </row>
    <row r="588" spans="1:11">
      <c r="B588" s="787"/>
      <c r="C588" s="787" t="s">
        <v>17</v>
      </c>
      <c r="D588" t="s">
        <v>14</v>
      </c>
      <c r="F588" s="65">
        <v>410</v>
      </c>
      <c r="G588" s="4">
        <f t="shared" si="11"/>
        <v>39.099999999999795</v>
      </c>
      <c r="I588" s="787"/>
      <c r="K588" s="12"/>
    </row>
    <row r="589" spans="1:11">
      <c r="A589" s="39">
        <v>45481</v>
      </c>
      <c r="B589" s="787" t="s">
        <v>102</v>
      </c>
      <c r="C589" s="787" t="s">
        <v>17</v>
      </c>
      <c r="D589" t="s">
        <v>12</v>
      </c>
      <c r="F589" s="12">
        <v>34.1</v>
      </c>
      <c r="G589" s="4">
        <f t="shared" si="11"/>
        <v>4.9999999999997939</v>
      </c>
      <c r="I589" s="787"/>
      <c r="K589" s="12"/>
    </row>
    <row r="590" spans="1:11">
      <c r="A590" s="39">
        <v>45481</v>
      </c>
      <c r="B590" s="787" t="s">
        <v>102</v>
      </c>
      <c r="C590" s="787" t="s">
        <v>17</v>
      </c>
      <c r="D590" t="s">
        <v>13</v>
      </c>
      <c r="F590" s="12">
        <v>5</v>
      </c>
      <c r="G590" s="4">
        <f t="shared" si="11"/>
        <v>-2.0605739337042905E-13</v>
      </c>
      <c r="I590" s="787"/>
      <c r="K590" s="12"/>
    </row>
    <row r="591" spans="1:11">
      <c r="A591" s="41">
        <v>45443</v>
      </c>
      <c r="B591" s="786" t="s">
        <v>10</v>
      </c>
      <c r="C591" s="786" t="s">
        <v>18</v>
      </c>
      <c r="D591" t="s">
        <v>12</v>
      </c>
      <c r="E591" s="12">
        <v>31.1</v>
      </c>
      <c r="G591" s="4">
        <f t="shared" si="11"/>
        <v>31.099999999999795</v>
      </c>
      <c r="I591" s="786"/>
      <c r="K591" s="12"/>
    </row>
    <row r="592" spans="1:11">
      <c r="B592" s="787"/>
      <c r="C592" s="787"/>
      <c r="D592" t="s">
        <v>13</v>
      </c>
      <c r="E592" s="12">
        <v>5</v>
      </c>
      <c r="G592" s="4">
        <f t="shared" si="11"/>
        <v>36.099999999999795</v>
      </c>
      <c r="I592" s="787"/>
      <c r="K592" s="12"/>
    </row>
    <row r="593" spans="1:11" ht="17.25" customHeight="1">
      <c r="B593" s="787"/>
      <c r="C593" s="787"/>
      <c r="D593" t="s">
        <v>14</v>
      </c>
      <c r="E593" s="12">
        <v>700</v>
      </c>
      <c r="G593" s="4">
        <f t="shared" si="11"/>
        <v>736.0999999999998</v>
      </c>
      <c r="I593" s="786"/>
      <c r="K593" s="12"/>
    </row>
    <row r="594" spans="1:11" s="365" customFormat="1">
      <c r="A594" s="364">
        <v>45443</v>
      </c>
      <c r="B594" s="807" t="s">
        <v>108</v>
      </c>
      <c r="C594" s="807" t="s">
        <v>18</v>
      </c>
      <c r="D594" s="365" t="s">
        <v>14</v>
      </c>
      <c r="E594" s="370"/>
      <c r="F594" s="372">
        <v>110</v>
      </c>
      <c r="G594" s="369">
        <f t="shared" si="11"/>
        <v>626.0999999999998</v>
      </c>
      <c r="I594" s="807"/>
      <c r="K594" s="370"/>
    </row>
    <row r="595" spans="1:11">
      <c r="B595" s="787"/>
      <c r="C595" s="787" t="s">
        <v>18</v>
      </c>
      <c r="D595" t="s">
        <v>14</v>
      </c>
      <c r="F595" s="65">
        <v>590</v>
      </c>
      <c r="G595" s="4">
        <f t="shared" si="11"/>
        <v>36.099999999999795</v>
      </c>
      <c r="I595" s="786"/>
      <c r="K595" s="12"/>
    </row>
    <row r="596" spans="1:11">
      <c r="A596" s="39">
        <v>45481</v>
      </c>
      <c r="B596" s="787" t="s">
        <v>102</v>
      </c>
      <c r="C596" s="787" t="s">
        <v>18</v>
      </c>
      <c r="D596" t="s">
        <v>12</v>
      </c>
      <c r="F596" s="12">
        <v>31.1</v>
      </c>
      <c r="G596" s="4">
        <f t="shared" si="11"/>
        <v>4.9999999999997939</v>
      </c>
      <c r="I596" s="786"/>
      <c r="K596" s="12"/>
    </row>
    <row r="597" spans="1:11">
      <c r="A597" s="39">
        <v>45481</v>
      </c>
      <c r="B597" s="787" t="s">
        <v>102</v>
      </c>
      <c r="C597" s="787" t="s">
        <v>18</v>
      </c>
      <c r="D597" t="s">
        <v>13</v>
      </c>
      <c r="F597" s="12">
        <v>5</v>
      </c>
      <c r="G597" s="4">
        <f t="shared" si="11"/>
        <v>-2.0605739337042905E-13</v>
      </c>
      <c r="I597" s="786"/>
      <c r="K597" s="12"/>
    </row>
    <row r="598" spans="1:11">
      <c r="A598" s="41">
        <v>45473</v>
      </c>
      <c r="B598" s="786" t="s">
        <v>10</v>
      </c>
      <c r="C598" s="786" t="s">
        <v>19</v>
      </c>
      <c r="D598" t="s">
        <v>12</v>
      </c>
      <c r="E598" s="12">
        <v>30.2</v>
      </c>
      <c r="G598" s="4">
        <f t="shared" si="11"/>
        <v>30.199999999999793</v>
      </c>
      <c r="I598" s="787"/>
      <c r="K598" s="12"/>
    </row>
    <row r="599" spans="1:11">
      <c r="B599" s="787"/>
      <c r="C599" s="787"/>
      <c r="D599" t="s">
        <v>13</v>
      </c>
      <c r="E599" s="12">
        <v>7</v>
      </c>
      <c r="G599" s="4">
        <f t="shared" si="11"/>
        <v>37.19999999999979</v>
      </c>
      <c r="I599" s="786"/>
      <c r="K599" s="12"/>
    </row>
    <row r="600" spans="1:11">
      <c r="B600" s="787"/>
      <c r="C600" s="787"/>
      <c r="D600" t="s">
        <v>14</v>
      </c>
      <c r="E600" s="12">
        <v>700</v>
      </c>
      <c r="G600" s="4">
        <f t="shared" si="11"/>
        <v>737.19999999999982</v>
      </c>
      <c r="I600" s="787"/>
      <c r="K600" s="12"/>
    </row>
    <row r="601" spans="1:11" s="365" customFormat="1">
      <c r="A601" s="364">
        <v>45473</v>
      </c>
      <c r="B601" s="807" t="s">
        <v>109</v>
      </c>
      <c r="C601" s="807" t="s">
        <v>19</v>
      </c>
      <c r="D601" s="365" t="s">
        <v>14</v>
      </c>
      <c r="E601" s="370"/>
      <c r="F601" s="372">
        <v>700</v>
      </c>
      <c r="G601" s="369">
        <f t="shared" si="11"/>
        <v>37.199999999999818</v>
      </c>
    </row>
    <row r="602" spans="1:11">
      <c r="A602" s="39">
        <v>45525</v>
      </c>
      <c r="B602" s="787" t="s">
        <v>110</v>
      </c>
      <c r="C602" s="787" t="s">
        <v>19</v>
      </c>
      <c r="D602" t="s">
        <v>12</v>
      </c>
      <c r="F602" s="65">
        <v>30.2</v>
      </c>
      <c r="G602" s="4">
        <f t="shared" si="11"/>
        <v>6.9999999999998188</v>
      </c>
    </row>
    <row r="603" spans="1:11">
      <c r="A603" s="39">
        <v>45525</v>
      </c>
      <c r="B603" s="787" t="s">
        <v>110</v>
      </c>
      <c r="C603" s="787" t="s">
        <v>19</v>
      </c>
      <c r="D603" t="s">
        <v>13</v>
      </c>
      <c r="F603" s="65">
        <v>7</v>
      </c>
      <c r="G603" s="4">
        <f t="shared" si="11"/>
        <v>-1.8118839761882555E-13</v>
      </c>
    </row>
    <row r="604" spans="1:11">
      <c r="A604" s="41">
        <v>45504</v>
      </c>
      <c r="B604" s="786" t="s">
        <v>10</v>
      </c>
      <c r="C604" s="786" t="s">
        <v>20</v>
      </c>
      <c r="D604" t="s">
        <v>12</v>
      </c>
      <c r="E604" s="12">
        <v>29.6</v>
      </c>
      <c r="G604" s="4">
        <f t="shared" si="11"/>
        <v>29.59999999999982</v>
      </c>
    </row>
    <row r="605" spans="1:11">
      <c r="B605" s="787"/>
      <c r="C605" s="787"/>
      <c r="D605" t="s">
        <v>13</v>
      </c>
      <c r="E605" s="12">
        <v>7</v>
      </c>
      <c r="G605" s="4">
        <f t="shared" si="11"/>
        <v>36.599999999999824</v>
      </c>
    </row>
    <row r="606" spans="1:11">
      <c r="B606" s="787"/>
      <c r="C606" s="787"/>
      <c r="D606" t="s">
        <v>14</v>
      </c>
      <c r="E606" s="12">
        <v>700</v>
      </c>
      <c r="G606" s="4">
        <f t="shared" si="11"/>
        <v>736.5999999999998</v>
      </c>
      <c r="H606" s="786"/>
      <c r="J606" s="12"/>
    </row>
    <row r="607" spans="1:11" s="365" customFormat="1">
      <c r="A607" s="364">
        <v>45504</v>
      </c>
      <c r="B607" s="807" t="s">
        <v>111</v>
      </c>
      <c r="C607" s="807" t="s">
        <v>20</v>
      </c>
      <c r="D607" s="365" t="s">
        <v>14</v>
      </c>
      <c r="E607" s="370"/>
      <c r="F607" s="372">
        <v>610</v>
      </c>
      <c r="G607" s="369">
        <f t="shared" si="11"/>
        <v>126.5999999999998</v>
      </c>
      <c r="H607" s="807"/>
      <c r="J607" s="370"/>
    </row>
    <row r="608" spans="1:11">
      <c r="A608" s="39">
        <v>45525</v>
      </c>
      <c r="B608" s="787" t="s">
        <v>110</v>
      </c>
      <c r="C608" s="787" t="s">
        <v>20</v>
      </c>
      <c r="D608" t="s">
        <v>12</v>
      </c>
      <c r="F608" s="65">
        <v>29.6</v>
      </c>
      <c r="G608" s="4">
        <f t="shared" si="11"/>
        <v>96.999999999999801</v>
      </c>
      <c r="H608" s="786"/>
      <c r="J608" s="12"/>
    </row>
    <row r="609" spans="1:11">
      <c r="A609" s="39">
        <v>45525</v>
      </c>
      <c r="B609" s="787" t="s">
        <v>110</v>
      </c>
      <c r="C609" s="787" t="s">
        <v>20</v>
      </c>
      <c r="D609" t="s">
        <v>13</v>
      </c>
      <c r="F609" s="65">
        <v>7</v>
      </c>
      <c r="G609" s="4">
        <f t="shared" si="11"/>
        <v>89.999999999999801</v>
      </c>
      <c r="H609" s="787"/>
      <c r="J609" s="12"/>
    </row>
    <row r="610" spans="1:11" s="365" customFormat="1">
      <c r="A610" s="364">
        <v>45525</v>
      </c>
      <c r="B610" s="807" t="s">
        <v>112</v>
      </c>
      <c r="C610" s="807" t="s">
        <v>20</v>
      </c>
      <c r="D610" s="365" t="s">
        <v>14</v>
      </c>
      <c r="E610" s="370"/>
      <c r="F610" s="372">
        <v>90</v>
      </c>
      <c r="G610" s="369">
        <f t="shared" si="11"/>
        <v>-1.9895196601282805E-13</v>
      </c>
      <c r="J610" s="370"/>
    </row>
    <row r="611" spans="1:11">
      <c r="A611" s="41">
        <v>45535</v>
      </c>
      <c r="B611" s="786" t="s">
        <v>10</v>
      </c>
      <c r="C611" s="786" t="s">
        <v>21</v>
      </c>
      <c r="D611" t="s">
        <v>12</v>
      </c>
      <c r="E611" s="12">
        <v>29.7</v>
      </c>
      <c r="G611" s="4">
        <f t="shared" si="11"/>
        <v>29.6999999999998</v>
      </c>
      <c r="J611" s="12"/>
    </row>
    <row r="612" spans="1:11">
      <c r="B612" s="787"/>
      <c r="C612" s="787"/>
      <c r="D612" t="s">
        <v>13</v>
      </c>
      <c r="E612" s="12">
        <v>7</v>
      </c>
      <c r="G612" s="4">
        <f t="shared" si="11"/>
        <v>36.699999999999804</v>
      </c>
      <c r="J612" s="12"/>
      <c r="K612" s="26"/>
    </row>
    <row r="613" spans="1:11">
      <c r="B613" s="787"/>
      <c r="C613" s="787"/>
      <c r="D613" t="s">
        <v>14</v>
      </c>
      <c r="E613" s="12">
        <v>700</v>
      </c>
      <c r="G613" s="4">
        <f t="shared" si="11"/>
        <v>736.69999999999982</v>
      </c>
    </row>
    <row r="614" spans="1:11" s="365" customFormat="1">
      <c r="A614" s="364">
        <v>45525</v>
      </c>
      <c r="B614" s="807" t="s">
        <v>112</v>
      </c>
      <c r="C614" s="807" t="s">
        <v>21</v>
      </c>
      <c r="D614" s="365" t="s">
        <v>14</v>
      </c>
      <c r="E614" s="370"/>
      <c r="F614" s="372">
        <v>700</v>
      </c>
      <c r="G614" s="369">
        <f t="shared" si="11"/>
        <v>36.699999999999818</v>
      </c>
    </row>
    <row r="615" spans="1:11">
      <c r="A615" s="39">
        <v>45565</v>
      </c>
      <c r="B615" s="787" t="s">
        <v>113</v>
      </c>
      <c r="C615" s="787" t="s">
        <v>21</v>
      </c>
      <c r="D615" t="s">
        <v>12</v>
      </c>
      <c r="F615" s="65">
        <v>29.7</v>
      </c>
      <c r="G615" s="4">
        <f t="shared" si="11"/>
        <v>6.9999999999998188</v>
      </c>
    </row>
    <row r="616" spans="1:11">
      <c r="A616" s="39">
        <v>45565</v>
      </c>
      <c r="B616" s="787" t="s">
        <v>113</v>
      </c>
      <c r="C616" s="787" t="s">
        <v>21</v>
      </c>
      <c r="D616" t="s">
        <v>13</v>
      </c>
      <c r="F616" s="12">
        <v>7</v>
      </c>
      <c r="G616" s="4">
        <f t="shared" si="11"/>
        <v>-1.8118839761882555E-13</v>
      </c>
    </row>
    <row r="617" spans="1:11">
      <c r="A617" s="41">
        <v>45565</v>
      </c>
      <c r="B617" s="786" t="s">
        <v>10</v>
      </c>
      <c r="C617" s="786" t="s">
        <v>91</v>
      </c>
      <c r="D617" t="s">
        <v>12</v>
      </c>
      <c r="E617" s="12">
        <v>29.9</v>
      </c>
      <c r="G617" s="4">
        <f t="shared" ref="G617:G620" si="12">+G616+E617-F617</f>
        <v>29.899999999999817</v>
      </c>
    </row>
    <row r="618" spans="1:11">
      <c r="B618" s="787"/>
      <c r="C618" s="787"/>
      <c r="D618" t="s">
        <v>13</v>
      </c>
      <c r="E618" s="12">
        <v>5</v>
      </c>
      <c r="G618" s="4">
        <f t="shared" si="12"/>
        <v>34.899999999999821</v>
      </c>
    </row>
    <row r="619" spans="1:11">
      <c r="B619" s="787"/>
      <c r="C619" s="787"/>
      <c r="D619" t="s">
        <v>14</v>
      </c>
      <c r="E619" s="12">
        <v>700</v>
      </c>
      <c r="G619" s="4">
        <f t="shared" si="12"/>
        <v>734.89999999999986</v>
      </c>
    </row>
    <row r="620" spans="1:11">
      <c r="A620" s="39">
        <v>45565</v>
      </c>
      <c r="B620" s="787" t="s">
        <v>113</v>
      </c>
      <c r="C620" s="787" t="s">
        <v>91</v>
      </c>
      <c r="D620" t="s">
        <v>12</v>
      </c>
      <c r="F620" s="65">
        <v>29.9</v>
      </c>
      <c r="G620" s="4">
        <f t="shared" si="12"/>
        <v>704.99999999999989</v>
      </c>
    </row>
    <row r="621" spans="1:11" s="365" customFormat="1">
      <c r="A621" s="364">
        <v>45565</v>
      </c>
      <c r="B621" s="807" t="s">
        <v>114</v>
      </c>
      <c r="C621" s="807" t="s">
        <v>91</v>
      </c>
      <c r="D621" s="365" t="s">
        <v>14</v>
      </c>
      <c r="E621" s="370"/>
      <c r="F621" s="372">
        <v>700</v>
      </c>
      <c r="G621" s="369">
        <f>+G620+E621-F621</f>
        <v>4.9999999999998863</v>
      </c>
    </row>
    <row r="622" spans="1:11">
      <c r="A622" s="39">
        <v>45565</v>
      </c>
      <c r="B622" s="787" t="s">
        <v>113</v>
      </c>
      <c r="C622" s="787" t="s">
        <v>91</v>
      </c>
      <c r="D622" t="s">
        <v>13</v>
      </c>
      <c r="F622" s="65">
        <v>5</v>
      </c>
      <c r="G622" s="4">
        <f>+G621+E622-F622</f>
        <v>-1.1368683772161603E-13</v>
      </c>
    </row>
    <row r="623" spans="1:11">
      <c r="A623" s="41">
        <v>45596</v>
      </c>
      <c r="B623" s="786" t="s">
        <v>10</v>
      </c>
      <c r="C623" s="786" t="s">
        <v>23</v>
      </c>
      <c r="D623" t="s">
        <v>12</v>
      </c>
      <c r="E623" s="12">
        <v>17.5</v>
      </c>
      <c r="G623" s="4">
        <f>+G622+E623-F623</f>
        <v>17.499999999999886</v>
      </c>
      <c r="I623" s="786" t="s">
        <v>23</v>
      </c>
      <c r="J623" t="s">
        <v>12</v>
      </c>
      <c r="K623" s="12">
        <f>E623-F627</f>
        <v>9.1</v>
      </c>
    </row>
    <row r="624" spans="1:11">
      <c r="B624" s="787"/>
      <c r="C624" s="787"/>
      <c r="D624" t="s">
        <v>13</v>
      </c>
      <c r="E624" s="12">
        <v>7</v>
      </c>
      <c r="G624" s="4">
        <f>+G623+E624-F624</f>
        <v>24.499999999999886</v>
      </c>
      <c r="I624" s="787"/>
      <c r="J624" t="s">
        <v>13</v>
      </c>
      <c r="K624" s="12">
        <v>7</v>
      </c>
    </row>
    <row r="625" spans="1:12">
      <c r="B625" s="787"/>
      <c r="C625" s="787"/>
      <c r="D625" t="s">
        <v>14</v>
      </c>
      <c r="E625" s="12">
        <v>700</v>
      </c>
      <c r="G625" s="4">
        <f>+G624+E625-F625</f>
        <v>724.49999999999989</v>
      </c>
      <c r="K625" s="12">
        <f>SUM(K623:K624)</f>
        <v>16.100000000000001</v>
      </c>
    </row>
    <row r="626" spans="1:12" s="378" customFormat="1">
      <c r="A626" s="377">
        <v>45596</v>
      </c>
      <c r="B626" s="801" t="s">
        <v>115</v>
      </c>
      <c r="C626" s="801" t="s">
        <v>23</v>
      </c>
      <c r="D626" s="378" t="s">
        <v>14</v>
      </c>
      <c r="E626" s="380"/>
      <c r="F626" s="418">
        <v>700</v>
      </c>
      <c r="G626" s="419">
        <f t="shared" ref="G626:G690" si="13">+G625+E626-F626</f>
        <v>24.499999999999886</v>
      </c>
    </row>
    <row r="627" spans="1:12">
      <c r="A627" s="39">
        <v>45565</v>
      </c>
      <c r="B627" s="787" t="s">
        <v>113</v>
      </c>
      <c r="C627" s="787" t="s">
        <v>23</v>
      </c>
      <c r="D627" t="s">
        <v>12</v>
      </c>
      <c r="F627" s="65">
        <v>8.4</v>
      </c>
      <c r="G627" s="4">
        <f t="shared" si="13"/>
        <v>16.099999999999888</v>
      </c>
      <c r="H627" s="26"/>
    </row>
    <row r="628" spans="1:12">
      <c r="A628" s="39">
        <v>45626</v>
      </c>
      <c r="B628" s="787" t="s">
        <v>116</v>
      </c>
      <c r="C628" s="787" t="s">
        <v>23</v>
      </c>
      <c r="D628" t="s">
        <v>12</v>
      </c>
      <c r="F628" s="65">
        <v>9.1</v>
      </c>
      <c r="G628" s="4">
        <f t="shared" si="13"/>
        <v>6.9999999999998881</v>
      </c>
      <c r="H628" s="26"/>
    </row>
    <row r="629" spans="1:12">
      <c r="A629" s="39">
        <v>45626</v>
      </c>
      <c r="B629" s="787" t="s">
        <v>116</v>
      </c>
      <c r="C629" s="787" t="s">
        <v>23</v>
      </c>
      <c r="D629" t="s">
        <v>13</v>
      </c>
      <c r="F629" s="65">
        <v>7</v>
      </c>
      <c r="G629" s="4">
        <f t="shared" si="13"/>
        <v>-1.1191048088221578E-13</v>
      </c>
      <c r="H629" s="26"/>
      <c r="I629" s="786"/>
      <c r="K629" s="12"/>
    </row>
    <row r="630" spans="1:12">
      <c r="A630" s="41">
        <v>45626</v>
      </c>
      <c r="B630" s="786" t="s">
        <v>10</v>
      </c>
      <c r="C630" s="786" t="s">
        <v>24</v>
      </c>
      <c r="D630" t="s">
        <v>12</v>
      </c>
      <c r="E630" s="12">
        <v>20</v>
      </c>
      <c r="G630" s="4">
        <f t="shared" si="13"/>
        <v>19.999999999999886</v>
      </c>
      <c r="I630" s="786"/>
      <c r="K630" s="12"/>
    </row>
    <row r="631" spans="1:12">
      <c r="B631" s="787"/>
      <c r="C631" s="787"/>
      <c r="D631" t="s">
        <v>13</v>
      </c>
      <c r="E631" s="12">
        <v>7</v>
      </c>
      <c r="G631" s="4">
        <f t="shared" si="13"/>
        <v>26.999999999999886</v>
      </c>
      <c r="I631" s="787"/>
      <c r="K631" s="12"/>
    </row>
    <row r="632" spans="1:12">
      <c r="B632" s="787"/>
      <c r="C632" s="787"/>
      <c r="D632" t="s">
        <v>14</v>
      </c>
      <c r="E632" s="12">
        <v>700</v>
      </c>
      <c r="G632" s="4">
        <f t="shared" si="13"/>
        <v>726.99999999999989</v>
      </c>
      <c r="K632" s="12"/>
    </row>
    <row r="633" spans="1:12" s="378" customFormat="1">
      <c r="A633" s="377">
        <v>45626</v>
      </c>
      <c r="B633" s="801" t="s">
        <v>117</v>
      </c>
      <c r="C633" s="801" t="s">
        <v>24</v>
      </c>
      <c r="D633" s="378" t="s">
        <v>14</v>
      </c>
      <c r="E633" s="380"/>
      <c r="F633" s="418">
        <v>700</v>
      </c>
      <c r="G633" s="419">
        <f t="shared" si="13"/>
        <v>26.999999999999886</v>
      </c>
    </row>
    <row r="634" spans="1:12">
      <c r="A634" s="39">
        <v>45626</v>
      </c>
      <c r="B634" s="787" t="s">
        <v>116</v>
      </c>
      <c r="C634" s="787" t="s">
        <v>24</v>
      </c>
      <c r="D634" t="s">
        <v>12</v>
      </c>
      <c r="F634" s="65">
        <v>20</v>
      </c>
      <c r="G634" s="4">
        <f t="shared" si="13"/>
        <v>6.9999999999998863</v>
      </c>
      <c r="I634" s="26"/>
    </row>
    <row r="635" spans="1:12">
      <c r="A635" s="39">
        <v>45626</v>
      </c>
      <c r="B635" s="787" t="s">
        <v>116</v>
      </c>
      <c r="C635" s="787" t="s">
        <v>24</v>
      </c>
      <c r="D635" t="s">
        <v>13</v>
      </c>
      <c r="F635" s="65">
        <v>7</v>
      </c>
      <c r="G635" s="4">
        <f t="shared" si="13"/>
        <v>-1.1368683772161603E-13</v>
      </c>
    </row>
    <row r="636" spans="1:12">
      <c r="A636" s="41">
        <v>45657</v>
      </c>
      <c r="B636" s="786" t="s">
        <v>10</v>
      </c>
      <c r="C636" s="786" t="s">
        <v>25</v>
      </c>
      <c r="D636" t="s">
        <v>12</v>
      </c>
      <c r="E636" s="12">
        <v>25.4</v>
      </c>
      <c r="G636" s="4">
        <f t="shared" si="13"/>
        <v>25.399999999999885</v>
      </c>
    </row>
    <row r="637" spans="1:12">
      <c r="B637" s="787"/>
      <c r="C637" s="787"/>
      <c r="D637" t="s">
        <v>13</v>
      </c>
      <c r="E637" s="12">
        <v>3</v>
      </c>
      <c r="G637" s="4">
        <f t="shared" si="13"/>
        <v>28.399999999999885</v>
      </c>
      <c r="J637" s="786"/>
      <c r="L637" s="12"/>
    </row>
    <row r="638" spans="1:12">
      <c r="B638" s="787"/>
      <c r="C638" s="787"/>
      <c r="D638" t="s">
        <v>14</v>
      </c>
      <c r="E638" s="12">
        <v>700</v>
      </c>
      <c r="G638" s="4">
        <f t="shared" si="13"/>
        <v>728.39999999999986</v>
      </c>
    </row>
    <row r="639" spans="1:12" s="378" customFormat="1">
      <c r="A639" s="377">
        <v>45657</v>
      </c>
      <c r="B639" s="801" t="s">
        <v>118</v>
      </c>
      <c r="C639" s="801" t="s">
        <v>25</v>
      </c>
      <c r="D639" s="378" t="s">
        <v>14</v>
      </c>
      <c r="E639" s="380"/>
      <c r="F639" s="418">
        <v>700</v>
      </c>
      <c r="G639" s="419">
        <f t="shared" si="13"/>
        <v>28.399999999999864</v>
      </c>
      <c r="K639" s="378" t="s">
        <v>119</v>
      </c>
    </row>
    <row r="640" spans="1:12" s="260" customFormat="1">
      <c r="A640" s="145">
        <v>45747</v>
      </c>
      <c r="B640" s="146" t="s">
        <v>120</v>
      </c>
      <c r="C640" s="146" t="s">
        <v>25</v>
      </c>
      <c r="D640" s="260" t="s">
        <v>12</v>
      </c>
      <c r="E640" s="261"/>
      <c r="F640" s="262">
        <v>20</v>
      </c>
      <c r="G640" s="120">
        <f t="shared" si="13"/>
        <v>8.3999999999998636</v>
      </c>
      <c r="H640" s="263"/>
      <c r="I640" s="260">
        <v>2024</v>
      </c>
      <c r="J640" s="264" t="s">
        <v>25</v>
      </c>
      <c r="K640" s="260" t="s">
        <v>13</v>
      </c>
      <c r="L640" s="261">
        <v>1.5</v>
      </c>
    </row>
    <row r="641" spans="1:12">
      <c r="A641" s="39">
        <v>45626</v>
      </c>
      <c r="B641" s="787" t="s">
        <v>116</v>
      </c>
      <c r="C641" s="787" t="s">
        <v>25</v>
      </c>
      <c r="D641" t="s">
        <v>12</v>
      </c>
      <c r="F641" s="65">
        <v>5.4</v>
      </c>
      <c r="G641" s="4">
        <f t="shared" si="13"/>
        <v>2.9999999999998632</v>
      </c>
      <c r="I641">
        <v>2025</v>
      </c>
      <c r="J641" s="786" t="s">
        <v>11</v>
      </c>
      <c r="K641" t="s">
        <v>12</v>
      </c>
      <c r="L641" s="121">
        <v>21.6</v>
      </c>
    </row>
    <row r="642" spans="1:12">
      <c r="A642" s="39">
        <v>45626</v>
      </c>
      <c r="B642" s="787" t="s">
        <v>116</v>
      </c>
      <c r="C642" s="787" t="s">
        <v>25</v>
      </c>
      <c r="D642" t="s">
        <v>13</v>
      </c>
      <c r="F642" s="65">
        <v>1.5</v>
      </c>
      <c r="G642" s="4">
        <f t="shared" si="13"/>
        <v>1.4999999999998632</v>
      </c>
      <c r="J642" s="787"/>
      <c r="K642" t="s">
        <v>13</v>
      </c>
      <c r="L642" s="121">
        <v>3</v>
      </c>
    </row>
    <row r="643" spans="1:12" s="260" customFormat="1">
      <c r="A643" s="145">
        <v>45806</v>
      </c>
      <c r="B643" s="146" t="s">
        <v>121</v>
      </c>
      <c r="C643" s="146" t="s">
        <v>25</v>
      </c>
      <c r="D643" s="260" t="s">
        <v>13</v>
      </c>
      <c r="E643" s="261"/>
      <c r="F643" s="262">
        <v>1.5</v>
      </c>
      <c r="G643" s="120">
        <f t="shared" si="13"/>
        <v>-1.3677947663381929E-13</v>
      </c>
      <c r="J643" s="146"/>
      <c r="L643" s="265"/>
    </row>
    <row r="644" spans="1:12">
      <c r="A644" s="39">
        <v>45688</v>
      </c>
      <c r="B644" s="786" t="s">
        <v>10</v>
      </c>
      <c r="C644" s="786" t="s">
        <v>11</v>
      </c>
      <c r="D644" t="s">
        <v>12</v>
      </c>
      <c r="E644" s="121">
        <v>21.6</v>
      </c>
      <c r="F644" s="121"/>
      <c r="G644" s="4">
        <f t="shared" si="13"/>
        <v>21.599999999999866</v>
      </c>
      <c r="J644" s="786" t="s">
        <v>15</v>
      </c>
      <c r="K644" t="s">
        <v>12</v>
      </c>
      <c r="L644" s="121">
        <v>24.5</v>
      </c>
    </row>
    <row r="645" spans="1:12">
      <c r="A645"/>
      <c r="B645" s="787"/>
      <c r="C645" s="787"/>
      <c r="D645" t="s">
        <v>13</v>
      </c>
      <c r="E645" s="121">
        <v>3</v>
      </c>
      <c r="F645" s="121"/>
      <c r="G645" s="4">
        <f t="shared" si="13"/>
        <v>24.599999999999866</v>
      </c>
      <c r="J645" s="787"/>
      <c r="K645" t="s">
        <v>13</v>
      </c>
      <c r="L645" s="121">
        <v>3</v>
      </c>
    </row>
    <row r="646" spans="1:12">
      <c r="A646"/>
      <c r="B646" s="787"/>
      <c r="C646" s="787"/>
      <c r="D646" t="s">
        <v>14</v>
      </c>
      <c r="E646" s="121">
        <v>700</v>
      </c>
      <c r="F646" s="121"/>
      <c r="G646" s="4">
        <f t="shared" si="13"/>
        <v>724.59999999999991</v>
      </c>
      <c r="J646" s="786" t="s">
        <v>16</v>
      </c>
      <c r="K646" t="s">
        <v>12</v>
      </c>
      <c r="L646" s="121">
        <v>26.3</v>
      </c>
    </row>
    <row r="647" spans="1:12" s="127" customFormat="1">
      <c r="A647" s="126">
        <v>45688</v>
      </c>
      <c r="B647" s="797" t="s">
        <v>122</v>
      </c>
      <c r="C647" s="797" t="s">
        <v>11</v>
      </c>
      <c r="D647" s="127" t="s">
        <v>14</v>
      </c>
      <c r="E647" s="266"/>
      <c r="F647" s="266">
        <v>500</v>
      </c>
      <c r="G647" s="128">
        <f t="shared" si="13"/>
        <v>224.59999999999991</v>
      </c>
      <c r="J647" s="797"/>
      <c r="K647" s="127" t="s">
        <v>13</v>
      </c>
      <c r="L647" s="266">
        <v>3</v>
      </c>
    </row>
    <row r="648" spans="1:12" s="127" customFormat="1">
      <c r="A648" s="126">
        <v>45692</v>
      </c>
      <c r="B648" s="797" t="s">
        <v>123</v>
      </c>
      <c r="C648" s="797" t="s">
        <v>11</v>
      </c>
      <c r="D648" s="127" t="s">
        <v>14</v>
      </c>
      <c r="E648" s="129"/>
      <c r="F648" s="267">
        <v>200</v>
      </c>
      <c r="G648" s="128">
        <f t="shared" si="13"/>
        <v>24.599999999999909</v>
      </c>
      <c r="J648" s="791" t="s">
        <v>17</v>
      </c>
      <c r="K648" s="127" t="s">
        <v>12</v>
      </c>
      <c r="L648" s="266">
        <v>24.2</v>
      </c>
    </row>
    <row r="649" spans="1:12" s="260" customFormat="1">
      <c r="A649" s="145">
        <v>45806</v>
      </c>
      <c r="B649" s="146" t="s">
        <v>121</v>
      </c>
      <c r="C649" s="146" t="s">
        <v>11</v>
      </c>
      <c r="D649" s="260" t="s">
        <v>12</v>
      </c>
      <c r="E649" s="261"/>
      <c r="F649" s="262">
        <v>21.6</v>
      </c>
      <c r="G649" s="120">
        <f t="shared" si="13"/>
        <v>2.9999999999999076</v>
      </c>
      <c r="J649" s="264"/>
      <c r="L649" s="265"/>
    </row>
    <row r="650" spans="1:12" s="260" customFormat="1">
      <c r="A650" s="145">
        <v>45806</v>
      </c>
      <c r="B650" s="146" t="s">
        <v>121</v>
      </c>
      <c r="C650" s="146" t="s">
        <v>11</v>
      </c>
      <c r="D650" s="260" t="s">
        <v>13</v>
      </c>
      <c r="E650" s="261"/>
      <c r="F650" s="262">
        <v>3</v>
      </c>
      <c r="G650" s="120">
        <f t="shared" si="13"/>
        <v>-9.2370555648813024E-14</v>
      </c>
      <c r="J650" s="264"/>
      <c r="L650" s="265"/>
    </row>
    <row r="651" spans="1:12">
      <c r="A651" s="41">
        <v>45716</v>
      </c>
      <c r="B651" s="786" t="s">
        <v>10</v>
      </c>
      <c r="C651" s="786" t="s">
        <v>15</v>
      </c>
      <c r="D651" t="s">
        <v>12</v>
      </c>
      <c r="E651" s="121">
        <v>24.5</v>
      </c>
      <c r="F651" s="121"/>
      <c r="G651" s="4">
        <f t="shared" si="13"/>
        <v>24.499999999999908</v>
      </c>
      <c r="J651" s="787"/>
      <c r="K651" t="s">
        <v>13</v>
      </c>
      <c r="L651" s="121">
        <v>3</v>
      </c>
    </row>
    <row r="652" spans="1:12">
      <c r="B652" s="787"/>
      <c r="C652" s="787"/>
      <c r="D652" t="s">
        <v>13</v>
      </c>
      <c r="E652" s="121">
        <v>3</v>
      </c>
      <c r="F652" s="121"/>
      <c r="G652" s="4">
        <f t="shared" si="13"/>
        <v>27.499999999999908</v>
      </c>
      <c r="L652" s="12">
        <f>SUM(L640:L651)</f>
        <v>110.10000000000001</v>
      </c>
    </row>
    <row r="653" spans="1:12">
      <c r="B653" s="787"/>
      <c r="C653" s="787"/>
      <c r="D653" t="s">
        <v>14</v>
      </c>
      <c r="E653" s="121">
        <v>700</v>
      </c>
      <c r="F653" s="121"/>
      <c r="G653" s="4">
        <f t="shared" si="13"/>
        <v>727.49999999999989</v>
      </c>
    </row>
    <row r="654" spans="1:12" s="127" customFormat="1">
      <c r="A654" s="126">
        <v>45716</v>
      </c>
      <c r="B654" s="797" t="s">
        <v>124</v>
      </c>
      <c r="C654" s="797" t="s">
        <v>15</v>
      </c>
      <c r="D654" s="127" t="s">
        <v>14</v>
      </c>
      <c r="E654" s="266"/>
      <c r="F654" s="266">
        <v>700</v>
      </c>
      <c r="G654" s="128">
        <f t="shared" si="13"/>
        <v>27.499999999999886</v>
      </c>
    </row>
    <row r="655" spans="1:12" s="260" customFormat="1">
      <c r="A655" s="145">
        <v>45806</v>
      </c>
      <c r="B655" s="146" t="s">
        <v>121</v>
      </c>
      <c r="C655" s="146" t="s">
        <v>15</v>
      </c>
      <c r="D655" s="260" t="s">
        <v>12</v>
      </c>
      <c r="E655" s="265"/>
      <c r="F655" s="265">
        <v>24.5</v>
      </c>
      <c r="G655" s="120">
        <f t="shared" si="13"/>
        <v>2.9999999999998863</v>
      </c>
    </row>
    <row r="656" spans="1:12" s="260" customFormat="1">
      <c r="A656" s="145">
        <v>45806</v>
      </c>
      <c r="B656" s="146" t="s">
        <v>121</v>
      </c>
      <c r="C656" s="146" t="s">
        <v>15</v>
      </c>
      <c r="D656" s="260" t="s">
        <v>13</v>
      </c>
      <c r="E656" s="265"/>
      <c r="F656" s="265">
        <v>3</v>
      </c>
      <c r="G656" s="120">
        <f t="shared" si="13"/>
        <v>-1.1368683772161603E-13</v>
      </c>
    </row>
    <row r="657" spans="1:11">
      <c r="A657" s="41">
        <v>45747</v>
      </c>
      <c r="B657" s="786" t="s">
        <v>10</v>
      </c>
      <c r="C657" s="786" t="s">
        <v>16</v>
      </c>
      <c r="D657" t="s">
        <v>12</v>
      </c>
      <c r="E657" s="121">
        <v>26.3</v>
      </c>
      <c r="F657" s="121"/>
      <c r="G657" s="4">
        <f t="shared" si="13"/>
        <v>26.299999999999887</v>
      </c>
    </row>
    <row r="658" spans="1:11">
      <c r="B658" s="787"/>
      <c r="C658" s="787"/>
      <c r="D658" t="s">
        <v>13</v>
      </c>
      <c r="E658" s="121">
        <v>3</v>
      </c>
      <c r="F658" s="121"/>
      <c r="G658" s="4">
        <f t="shared" si="13"/>
        <v>29.299999999999887</v>
      </c>
    </row>
    <row r="659" spans="1:11">
      <c r="B659" s="787"/>
      <c r="C659" s="787"/>
      <c r="D659" t="s">
        <v>14</v>
      </c>
      <c r="E659" s="121">
        <v>700</v>
      </c>
      <c r="F659" s="121"/>
      <c r="G659" s="4">
        <f t="shared" si="13"/>
        <v>729.29999999999984</v>
      </c>
    </row>
    <row r="660" spans="1:11" s="127" customFormat="1">
      <c r="A660" s="126">
        <v>45747</v>
      </c>
      <c r="B660" s="797" t="s">
        <v>125</v>
      </c>
      <c r="C660" s="797" t="s">
        <v>16</v>
      </c>
      <c r="D660" s="127" t="s">
        <v>14</v>
      </c>
      <c r="E660" s="266"/>
      <c r="F660" s="266">
        <v>700</v>
      </c>
      <c r="G660" s="128">
        <f t="shared" si="13"/>
        <v>29.299999999999841</v>
      </c>
    </row>
    <row r="661" spans="1:11" s="260" customFormat="1">
      <c r="A661" s="145">
        <v>45806</v>
      </c>
      <c r="B661" s="146" t="s">
        <v>121</v>
      </c>
      <c r="C661" s="146" t="s">
        <v>16</v>
      </c>
      <c r="D661" s="260" t="s">
        <v>12</v>
      </c>
      <c r="E661" s="265"/>
      <c r="F661" s="265">
        <v>26.3</v>
      </c>
      <c r="G661" s="120">
        <f t="shared" si="13"/>
        <v>2.9999999999998401</v>
      </c>
    </row>
    <row r="662" spans="1:11" s="260" customFormat="1">
      <c r="A662" s="145">
        <v>45806</v>
      </c>
      <c r="B662" s="146" t="s">
        <v>121</v>
      </c>
      <c r="C662" s="146" t="s">
        <v>16</v>
      </c>
      <c r="D662" s="260" t="s">
        <v>13</v>
      </c>
      <c r="E662" s="265"/>
      <c r="F662" s="265">
        <v>3</v>
      </c>
      <c r="G662" s="120">
        <f t="shared" si="13"/>
        <v>-1.5987211554602254E-13</v>
      </c>
    </row>
    <row r="663" spans="1:11">
      <c r="A663" s="41">
        <v>45777</v>
      </c>
      <c r="B663" s="786" t="s">
        <v>10</v>
      </c>
      <c r="C663" s="786" t="s">
        <v>17</v>
      </c>
      <c r="D663" t="s">
        <v>12</v>
      </c>
      <c r="E663" s="121">
        <v>24.2</v>
      </c>
      <c r="F663" s="121"/>
      <c r="G663" s="4">
        <f t="shared" si="13"/>
        <v>24.199999999999839</v>
      </c>
    </row>
    <row r="664" spans="1:11">
      <c r="B664" s="787"/>
      <c r="C664" s="787"/>
      <c r="D664" t="s">
        <v>13</v>
      </c>
      <c r="E664" s="121">
        <v>3</v>
      </c>
      <c r="F664" s="121"/>
      <c r="G664" s="4">
        <f t="shared" si="13"/>
        <v>27.199999999999839</v>
      </c>
    </row>
    <row r="665" spans="1:11">
      <c r="B665" s="787"/>
      <c r="C665" s="787"/>
      <c r="D665" t="s">
        <v>14</v>
      </c>
      <c r="E665" s="121">
        <v>700</v>
      </c>
      <c r="F665" s="121"/>
      <c r="G665" s="4">
        <f t="shared" si="13"/>
        <v>727.19999999999982</v>
      </c>
    </row>
    <row r="666" spans="1:11" s="127" customFormat="1">
      <c r="A666" s="126">
        <v>45777</v>
      </c>
      <c r="B666" s="797" t="s">
        <v>126</v>
      </c>
      <c r="C666" s="797" t="s">
        <v>17</v>
      </c>
      <c r="D666" s="127" t="s">
        <v>14</v>
      </c>
      <c r="E666" s="266"/>
      <c r="F666" s="266">
        <v>700</v>
      </c>
      <c r="G666" s="128">
        <f t="shared" si="13"/>
        <v>27.199999999999818</v>
      </c>
    </row>
    <row r="667" spans="1:11" s="260" customFormat="1">
      <c r="A667" s="145">
        <v>45806</v>
      </c>
      <c r="B667" s="146" t="s">
        <v>121</v>
      </c>
      <c r="C667" s="146" t="s">
        <v>17</v>
      </c>
      <c r="D667" s="260" t="s">
        <v>12</v>
      </c>
      <c r="E667" s="261"/>
      <c r="F667" s="262">
        <v>24.2</v>
      </c>
      <c r="G667" s="120">
        <f t="shared" si="13"/>
        <v>2.9999999999998188</v>
      </c>
    </row>
    <row r="668" spans="1:11" s="260" customFormat="1">
      <c r="A668" s="145">
        <v>45806</v>
      </c>
      <c r="B668" s="146" t="s">
        <v>121</v>
      </c>
      <c r="C668" s="146" t="s">
        <v>17</v>
      </c>
      <c r="D668" s="260" t="s">
        <v>13</v>
      </c>
      <c r="E668" s="261"/>
      <c r="F668" s="262">
        <v>3</v>
      </c>
      <c r="G668" s="120">
        <f t="shared" si="13"/>
        <v>-1.8118839761882555E-13</v>
      </c>
    </row>
    <row r="669" spans="1:11">
      <c r="A669" s="41">
        <v>45808</v>
      </c>
      <c r="B669" s="786" t="s">
        <v>10</v>
      </c>
      <c r="C669" s="786" t="s">
        <v>18</v>
      </c>
      <c r="D669" t="s">
        <v>12</v>
      </c>
      <c r="E669" s="12">
        <v>23</v>
      </c>
      <c r="G669" s="4">
        <f t="shared" si="13"/>
        <v>22.999999999999819</v>
      </c>
    </row>
    <row r="670" spans="1:11">
      <c r="B670" s="787"/>
      <c r="C670" s="787"/>
      <c r="D670" t="s">
        <v>13</v>
      </c>
      <c r="E670" s="12">
        <v>5</v>
      </c>
      <c r="G670" s="4">
        <f t="shared" si="13"/>
        <v>27.999999999999819</v>
      </c>
      <c r="I670" s="822" t="s">
        <v>119</v>
      </c>
      <c r="J670" s="822"/>
      <c r="K670" s="822"/>
    </row>
    <row r="671" spans="1:11">
      <c r="B671" s="787"/>
      <c r="C671" s="787"/>
      <c r="D671" t="s">
        <v>14</v>
      </c>
      <c r="E671" s="12">
        <v>700</v>
      </c>
      <c r="G671" s="4">
        <f t="shared" si="13"/>
        <v>727.99999999999977</v>
      </c>
      <c r="H671">
        <v>2025</v>
      </c>
      <c r="I671" s="786" t="s">
        <v>18</v>
      </c>
      <c r="J671" t="s">
        <v>12</v>
      </c>
      <c r="K671" s="12">
        <v>23</v>
      </c>
    </row>
    <row r="672" spans="1:11" s="127" customFormat="1">
      <c r="A672" s="126">
        <v>45808</v>
      </c>
      <c r="B672" s="797" t="s">
        <v>127</v>
      </c>
      <c r="C672" s="797" t="s">
        <v>18</v>
      </c>
      <c r="D672" s="127" t="s">
        <v>14</v>
      </c>
      <c r="E672" s="129"/>
      <c r="F672" s="267">
        <v>700</v>
      </c>
      <c r="G672" s="128">
        <f t="shared" si="13"/>
        <v>27.999999999999773</v>
      </c>
      <c r="I672" s="797"/>
      <c r="J672" s="127" t="s">
        <v>13</v>
      </c>
      <c r="K672" s="129">
        <v>5</v>
      </c>
    </row>
    <row r="673" spans="1:12" s="260" customFormat="1">
      <c r="A673" s="145">
        <v>45869</v>
      </c>
      <c r="B673" s="146" t="s">
        <v>128</v>
      </c>
      <c r="C673" s="146" t="s">
        <v>18</v>
      </c>
      <c r="D673" s="260" t="s">
        <v>12</v>
      </c>
      <c r="E673" s="261"/>
      <c r="F673" s="262">
        <v>23</v>
      </c>
      <c r="G673" s="120">
        <f t="shared" si="13"/>
        <v>4.9999999999997726</v>
      </c>
      <c r="I673" s="146"/>
      <c r="K673" s="261"/>
    </row>
    <row r="674" spans="1:12" s="260" customFormat="1">
      <c r="A674" s="145">
        <v>45869</v>
      </c>
      <c r="B674" s="146" t="s">
        <v>128</v>
      </c>
      <c r="C674" s="146" t="s">
        <v>18</v>
      </c>
      <c r="D674" s="260" t="s">
        <v>13</v>
      </c>
      <c r="E674" s="261"/>
      <c r="F674" s="262">
        <v>5</v>
      </c>
      <c r="G674" s="120">
        <f t="shared" si="13"/>
        <v>-2.2737367544323206E-13</v>
      </c>
      <c r="I674" s="146"/>
      <c r="K674" s="261"/>
    </row>
    <row r="675" spans="1:12">
      <c r="A675" s="41">
        <v>45838</v>
      </c>
      <c r="B675" s="786" t="s">
        <v>10</v>
      </c>
      <c r="C675" s="786" t="s">
        <v>19</v>
      </c>
      <c r="D675" t="s">
        <v>12</v>
      </c>
      <c r="E675" s="12">
        <v>19.899999999999999</v>
      </c>
      <c r="G675" s="4">
        <f t="shared" si="13"/>
        <v>19.899999999999771</v>
      </c>
      <c r="I675" s="786" t="s">
        <v>19</v>
      </c>
      <c r="J675" t="s">
        <v>12</v>
      </c>
      <c r="K675" s="12">
        <v>19.899999999999999</v>
      </c>
    </row>
    <row r="676" spans="1:12">
      <c r="B676" s="787"/>
      <c r="C676" s="787"/>
      <c r="D676" t="s">
        <v>13</v>
      </c>
      <c r="E676" s="12">
        <v>4</v>
      </c>
      <c r="G676" s="4">
        <f t="shared" si="13"/>
        <v>23.899999999999771</v>
      </c>
      <c r="I676" s="787"/>
      <c r="J676" t="s">
        <v>13</v>
      </c>
      <c r="K676" s="12">
        <v>4</v>
      </c>
    </row>
    <row r="677" spans="1:12">
      <c r="B677" s="787"/>
      <c r="C677" s="787"/>
      <c r="D677" t="s">
        <v>14</v>
      </c>
      <c r="E677" s="12">
        <v>700</v>
      </c>
      <c r="G677" s="4">
        <f t="shared" si="13"/>
        <v>723.89999999999975</v>
      </c>
      <c r="I677" s="787"/>
      <c r="J677" t="s">
        <v>14</v>
      </c>
      <c r="K677" s="12">
        <v>200</v>
      </c>
    </row>
    <row r="678" spans="1:12" s="127" customFormat="1">
      <c r="A678" s="126">
        <v>45838</v>
      </c>
      <c r="B678" s="797" t="s">
        <v>129</v>
      </c>
      <c r="C678" s="797" t="s">
        <v>19</v>
      </c>
      <c r="D678" s="127" t="s">
        <v>14</v>
      </c>
      <c r="E678" s="129"/>
      <c r="F678" s="267">
        <v>500</v>
      </c>
      <c r="G678" s="128">
        <f t="shared" si="13"/>
        <v>223.89999999999975</v>
      </c>
      <c r="K678" s="129">
        <f>SUM(K671:K677)</f>
        <v>251.9</v>
      </c>
    </row>
    <row r="679" spans="1:12" s="260" customFormat="1">
      <c r="A679" s="145">
        <v>45869</v>
      </c>
      <c r="B679" s="146" t="s">
        <v>128</v>
      </c>
      <c r="C679" s="146" t="s">
        <v>19</v>
      </c>
      <c r="D679" s="260" t="s">
        <v>12</v>
      </c>
      <c r="E679" s="261"/>
      <c r="F679" s="262">
        <v>19.899999999999999</v>
      </c>
      <c r="G679" s="120">
        <f t="shared" si="13"/>
        <v>203.99999999999974</v>
      </c>
      <c r="L679" s="263">
        <f>270-K678</f>
        <v>18.099999999999994</v>
      </c>
    </row>
    <row r="680" spans="1:12" s="260" customFormat="1">
      <c r="A680" s="145">
        <v>45869</v>
      </c>
      <c r="B680" s="146" t="s">
        <v>128</v>
      </c>
      <c r="C680" s="146" t="s">
        <v>19</v>
      </c>
      <c r="D680" s="260" t="s">
        <v>13</v>
      </c>
      <c r="E680" s="261"/>
      <c r="F680" s="262">
        <v>4</v>
      </c>
      <c r="G680" s="120">
        <f t="shared" si="13"/>
        <v>199.99999999999974</v>
      </c>
    </row>
    <row r="681" spans="1:12" s="127" customFormat="1">
      <c r="A681" s="126">
        <v>45869</v>
      </c>
      <c r="B681" s="797" t="s">
        <v>130</v>
      </c>
      <c r="C681" s="797" t="s">
        <v>19</v>
      </c>
      <c r="D681" s="127" t="s">
        <v>14</v>
      </c>
      <c r="E681" s="129"/>
      <c r="F681" s="267">
        <v>200</v>
      </c>
      <c r="G681" s="128">
        <f t="shared" si="13"/>
        <v>-2.5579538487363607E-13</v>
      </c>
    </row>
    <row r="682" spans="1:12">
      <c r="A682" s="41">
        <v>45869</v>
      </c>
      <c r="B682" s="786" t="s">
        <v>10</v>
      </c>
      <c r="C682" s="786" t="s">
        <v>20</v>
      </c>
      <c r="D682" t="s">
        <v>12</v>
      </c>
      <c r="E682" s="12">
        <v>17.5</v>
      </c>
      <c r="G682" s="4">
        <f t="shared" si="13"/>
        <v>17.499999999999744</v>
      </c>
    </row>
    <row r="683" spans="1:12">
      <c r="B683" s="787"/>
      <c r="C683" s="787"/>
      <c r="D683" t="s">
        <v>13</v>
      </c>
      <c r="E683" s="12">
        <v>4</v>
      </c>
      <c r="G683" s="4">
        <f t="shared" si="13"/>
        <v>21.499999999999744</v>
      </c>
      <c r="I683" s="786"/>
      <c r="K683" s="12"/>
    </row>
    <row r="684" spans="1:12">
      <c r="B684" s="787"/>
      <c r="C684" s="787"/>
      <c r="D684" t="s">
        <v>14</v>
      </c>
      <c r="E684" s="12">
        <v>700</v>
      </c>
      <c r="G684" s="4">
        <f t="shared" si="13"/>
        <v>721.49999999999977</v>
      </c>
      <c r="I684" s="787"/>
      <c r="K684" s="12"/>
    </row>
    <row r="685" spans="1:12" s="127" customFormat="1">
      <c r="A685" s="126">
        <v>45869</v>
      </c>
      <c r="B685" s="797" t="s">
        <v>131</v>
      </c>
      <c r="C685" s="797" t="s">
        <v>20</v>
      </c>
      <c r="D685" s="127" t="s">
        <v>14</v>
      </c>
      <c r="E685" s="129"/>
      <c r="F685" s="267">
        <v>700</v>
      </c>
      <c r="G685" s="128">
        <f t="shared" si="13"/>
        <v>21.499999999999773</v>
      </c>
      <c r="K685" s="129"/>
    </row>
    <row r="686" spans="1:12" s="260" customFormat="1">
      <c r="A686" s="145">
        <v>45911</v>
      </c>
      <c r="B686" s="146" t="s">
        <v>132</v>
      </c>
      <c r="C686" s="146" t="s">
        <v>20</v>
      </c>
      <c r="D686" s="260" t="s">
        <v>12</v>
      </c>
      <c r="E686" s="261"/>
      <c r="F686" s="262">
        <v>17.5</v>
      </c>
      <c r="G686" s="120">
        <f t="shared" si="13"/>
        <v>3.9999999999997726</v>
      </c>
    </row>
    <row r="687" spans="1:12" s="260" customFormat="1">
      <c r="A687" s="145">
        <v>45911</v>
      </c>
      <c r="B687" s="146" t="s">
        <v>132</v>
      </c>
      <c r="C687" s="146" t="s">
        <v>20</v>
      </c>
      <c r="D687" s="260" t="s">
        <v>13</v>
      </c>
      <c r="E687" s="261"/>
      <c r="F687" s="262">
        <v>4</v>
      </c>
      <c r="G687" s="120">
        <f t="shared" si="13"/>
        <v>-2.2737367544323206E-13</v>
      </c>
    </row>
    <row r="688" spans="1:12">
      <c r="A688" s="41">
        <v>45900</v>
      </c>
      <c r="B688" s="786" t="s">
        <v>10</v>
      </c>
      <c r="C688" s="786" t="s">
        <v>21</v>
      </c>
      <c r="D688" t="s">
        <v>12</v>
      </c>
      <c r="E688" s="12">
        <v>16.8</v>
      </c>
      <c r="G688" s="4">
        <f t="shared" si="13"/>
        <v>16.799999999999773</v>
      </c>
    </row>
    <row r="689" spans="1:12">
      <c r="B689" s="787"/>
      <c r="C689" s="787"/>
      <c r="D689" t="s">
        <v>13</v>
      </c>
      <c r="E689" s="12">
        <v>10</v>
      </c>
      <c r="G689" s="4">
        <f t="shared" si="13"/>
        <v>26.799999999999773</v>
      </c>
    </row>
    <row r="690" spans="1:12">
      <c r="B690" s="787"/>
      <c r="C690" s="787"/>
      <c r="D690" t="s">
        <v>14</v>
      </c>
      <c r="E690" s="12">
        <v>700</v>
      </c>
      <c r="G690" s="4">
        <f t="shared" si="13"/>
        <v>726.79999999999973</v>
      </c>
    </row>
    <row r="691" spans="1:12" s="127" customFormat="1">
      <c r="A691" s="126">
        <v>45900</v>
      </c>
      <c r="B691" s="537" t="s">
        <v>133</v>
      </c>
      <c r="C691" s="537" t="s">
        <v>21</v>
      </c>
      <c r="D691" s="127" t="s">
        <v>14</v>
      </c>
      <c r="E691" s="129"/>
      <c r="F691" s="267">
        <v>700</v>
      </c>
      <c r="G691" s="4">
        <f>+G690+E691-F691</f>
        <v>26.799999999999727</v>
      </c>
      <c r="H691" s="127" t="s">
        <v>134</v>
      </c>
    </row>
    <row r="692" spans="1:12" s="527" customFormat="1">
      <c r="A692" s="525">
        <v>45974</v>
      </c>
      <c r="B692" s="586" t="s">
        <v>135</v>
      </c>
      <c r="C692" s="586" t="s">
        <v>21</v>
      </c>
      <c r="D692" t="s">
        <v>12</v>
      </c>
      <c r="E692" s="529"/>
      <c r="F692" s="12">
        <v>16.8</v>
      </c>
      <c r="G692" s="4">
        <f t="shared" ref="G692:G703" si="14">+G691+E692-F692</f>
        <v>9.9999999999997264</v>
      </c>
    </row>
    <row r="693" spans="1:12" s="527" customFormat="1">
      <c r="A693" s="525">
        <v>45974</v>
      </c>
      <c r="B693" s="586" t="s">
        <v>135</v>
      </c>
      <c r="C693" s="586" t="s">
        <v>21</v>
      </c>
      <c r="D693" t="s">
        <v>13</v>
      </c>
      <c r="E693" s="529"/>
      <c r="F693" s="12">
        <v>10</v>
      </c>
      <c r="G693" s="4">
        <f t="shared" si="14"/>
        <v>-2.7355895326763857E-13</v>
      </c>
    </row>
    <row r="694" spans="1:12">
      <c r="A694" s="41" t="s">
        <v>136</v>
      </c>
      <c r="B694" s="786" t="s">
        <v>10</v>
      </c>
      <c r="C694" s="786" t="s">
        <v>91</v>
      </c>
      <c r="D694" t="s">
        <v>12</v>
      </c>
      <c r="E694" s="12">
        <v>14.6</v>
      </c>
      <c r="G694" s="4">
        <f t="shared" si="14"/>
        <v>14.599999999999726</v>
      </c>
      <c r="I694" s="820" t="s">
        <v>119</v>
      </c>
      <c r="J694" s="820"/>
      <c r="K694" s="820"/>
    </row>
    <row r="695" spans="1:12">
      <c r="B695" s="787"/>
      <c r="C695" s="787"/>
      <c r="D695" t="s">
        <v>13</v>
      </c>
      <c r="E695" s="12">
        <v>10</v>
      </c>
      <c r="G695" s="4">
        <f t="shared" si="14"/>
        <v>24.599999999999724</v>
      </c>
      <c r="H695" s="10">
        <v>2025</v>
      </c>
      <c r="I695" s="786" t="s">
        <v>24</v>
      </c>
      <c r="J695" t="s">
        <v>12</v>
      </c>
      <c r="K695" s="12">
        <v>15.9</v>
      </c>
      <c r="L695" s="527"/>
    </row>
    <row r="696" spans="1:12">
      <c r="B696" s="787"/>
      <c r="C696" s="787"/>
      <c r="D696" t="s">
        <v>14</v>
      </c>
      <c r="E696" s="12">
        <v>700</v>
      </c>
      <c r="G696" s="4">
        <f t="shared" si="14"/>
        <v>724.59999999999968</v>
      </c>
      <c r="I696" s="787"/>
      <c r="J696" t="s">
        <v>13</v>
      </c>
      <c r="K696" s="12">
        <v>12</v>
      </c>
      <c r="L696" s="527"/>
    </row>
    <row r="697" spans="1:12">
      <c r="A697" s="39">
        <v>45930</v>
      </c>
      <c r="B697" s="787" t="s">
        <v>137</v>
      </c>
      <c r="C697" s="787" t="s">
        <v>91</v>
      </c>
      <c r="D697" t="s">
        <v>14</v>
      </c>
      <c r="F697" s="12">
        <v>700</v>
      </c>
      <c r="G697" s="4">
        <f t="shared" si="14"/>
        <v>24.599999999999682</v>
      </c>
      <c r="I697" s="800"/>
      <c r="J697" s="527"/>
      <c r="K697" s="135">
        <f>SUM(K695:K696)</f>
        <v>27.9</v>
      </c>
      <c r="L697" s="527"/>
    </row>
    <row r="698" spans="1:12">
      <c r="A698" s="525">
        <v>45974</v>
      </c>
      <c r="B698" s="586" t="s">
        <v>135</v>
      </c>
      <c r="C698" s="787" t="s">
        <v>91</v>
      </c>
      <c r="D698" t="s">
        <v>12</v>
      </c>
      <c r="F698" s="12">
        <v>14.6</v>
      </c>
      <c r="G698" s="4">
        <f t="shared" si="14"/>
        <v>9.999999999999682</v>
      </c>
      <c r="I698" s="800"/>
      <c r="J698" s="527"/>
      <c r="K698" s="529"/>
      <c r="L698" s="527"/>
    </row>
    <row r="699" spans="1:12">
      <c r="A699" s="525">
        <v>45974</v>
      </c>
      <c r="B699" s="586" t="s">
        <v>135</v>
      </c>
      <c r="C699" s="787" t="s">
        <v>91</v>
      </c>
      <c r="D699" t="s">
        <v>13</v>
      </c>
      <c r="F699" s="12">
        <v>10</v>
      </c>
      <c r="G699" s="4">
        <f t="shared" si="14"/>
        <v>-3.1796787425264483E-13</v>
      </c>
      <c r="I699" s="800"/>
      <c r="J699" s="527"/>
      <c r="K699" s="529"/>
      <c r="L699" s="527"/>
    </row>
    <row r="700" spans="1:12">
      <c r="A700" s="41">
        <v>45961</v>
      </c>
      <c r="B700" s="786" t="s">
        <v>10</v>
      </c>
      <c r="C700" s="786" t="s">
        <v>23</v>
      </c>
      <c r="D700" t="s">
        <v>12</v>
      </c>
      <c r="E700" s="12">
        <v>13.6</v>
      </c>
      <c r="G700" s="4">
        <f t="shared" si="14"/>
        <v>13.599999999999682</v>
      </c>
      <c r="I700" s="526"/>
      <c r="J700" s="527"/>
      <c r="K700" s="529"/>
      <c r="L700" s="527"/>
    </row>
    <row r="701" spans="1:12">
      <c r="B701" s="787"/>
      <c r="C701" s="787"/>
      <c r="D701" t="s">
        <v>13</v>
      </c>
      <c r="E701" s="12">
        <v>12</v>
      </c>
      <c r="G701" s="4">
        <f t="shared" si="14"/>
        <v>25.599999999999682</v>
      </c>
      <c r="I701" s="527"/>
      <c r="J701" s="527"/>
      <c r="K701" s="529"/>
      <c r="L701" s="527"/>
    </row>
    <row r="702" spans="1:12">
      <c r="B702" s="787"/>
      <c r="C702" s="787"/>
      <c r="D702" t="s">
        <v>14</v>
      </c>
      <c r="E702" s="12">
        <v>700</v>
      </c>
      <c r="G702" s="4">
        <f t="shared" si="14"/>
        <v>725.59999999999968</v>
      </c>
    </row>
    <row r="703" spans="1:12">
      <c r="A703" s="39">
        <v>45961</v>
      </c>
      <c r="B703" s="787" t="s">
        <v>138</v>
      </c>
      <c r="C703" s="787" t="s">
        <v>23</v>
      </c>
      <c r="D703" t="s">
        <v>14</v>
      </c>
      <c r="F703" s="12">
        <v>700</v>
      </c>
      <c r="G703" s="4">
        <f t="shared" si="14"/>
        <v>25.599999999999682</v>
      </c>
    </row>
    <row r="704" spans="1:12">
      <c r="A704" s="39">
        <v>46007</v>
      </c>
      <c r="B704" s="787" t="s">
        <v>139</v>
      </c>
      <c r="C704" s="787" t="s">
        <v>23</v>
      </c>
      <c r="D704" t="s">
        <v>12</v>
      </c>
      <c r="F704" s="12">
        <v>13.6</v>
      </c>
      <c r="G704" s="4">
        <f>+G703+E704-F704</f>
        <v>11.999999999999682</v>
      </c>
    </row>
    <row r="705" spans="1:14">
      <c r="A705" s="39">
        <v>46007</v>
      </c>
      <c r="B705" s="787" t="s">
        <v>139</v>
      </c>
      <c r="C705" s="787" t="s">
        <v>23</v>
      </c>
      <c r="D705" t="s">
        <v>13</v>
      </c>
      <c r="F705" s="12">
        <v>12</v>
      </c>
      <c r="G705" s="4">
        <f>+G704+E705-F705</f>
        <v>-3.1796787425264483E-13</v>
      </c>
    </row>
    <row r="706" spans="1:14">
      <c r="A706" s="41">
        <v>45991</v>
      </c>
      <c r="B706" s="786" t="s">
        <v>10</v>
      </c>
      <c r="C706" s="786" t="s">
        <v>24</v>
      </c>
      <c r="D706" t="s">
        <v>12</v>
      </c>
      <c r="E706" s="12">
        <v>15.9</v>
      </c>
      <c r="G706" s="4">
        <f>+G705+E706-F706</f>
        <v>15.899999999999682</v>
      </c>
      <c r="I706" s="584" t="s">
        <v>140</v>
      </c>
      <c r="J706" s="657">
        <v>10019147</v>
      </c>
    </row>
    <row r="707" spans="1:14">
      <c r="B707" s="787"/>
      <c r="C707" s="787"/>
      <c r="D707" t="s">
        <v>13</v>
      </c>
      <c r="E707" s="12">
        <v>12</v>
      </c>
      <c r="G707" s="4">
        <f>+G706+E707-F707</f>
        <v>27.899999999999682</v>
      </c>
    </row>
    <row r="708" spans="1:14">
      <c r="B708" s="787"/>
      <c r="C708" s="787"/>
      <c r="D708" t="s">
        <v>14</v>
      </c>
      <c r="E708" s="12">
        <v>700</v>
      </c>
      <c r="G708" s="4">
        <f>+G707+E708-F708</f>
        <v>727.89999999999964</v>
      </c>
    </row>
    <row r="709" spans="1:14">
      <c r="A709" s="39">
        <v>45991</v>
      </c>
      <c r="B709" s="787" t="s">
        <v>141</v>
      </c>
      <c r="C709" s="787" t="s">
        <v>24</v>
      </c>
      <c r="D709" t="s">
        <v>14</v>
      </c>
      <c r="F709" s="65">
        <v>500</v>
      </c>
      <c r="G709" s="4">
        <f>+G708+E709-F709</f>
        <v>227.89999999999964</v>
      </c>
    </row>
    <row r="710" spans="1:14">
      <c r="A710" s="39">
        <v>46007</v>
      </c>
      <c r="B710" s="787" t="s">
        <v>142</v>
      </c>
      <c r="C710" s="787" t="s">
        <v>24</v>
      </c>
      <c r="D710" t="s">
        <v>14</v>
      </c>
      <c r="F710" s="65">
        <v>200</v>
      </c>
      <c r="G710" s="4">
        <f>+G709+E710-F710</f>
        <v>27.899999999999636</v>
      </c>
      <c r="M710" s="615"/>
      <c r="N710" s="615"/>
    </row>
    <row r="711" spans="1:14">
      <c r="A711" s="39">
        <v>46035</v>
      </c>
      <c r="B711" s="787" t="s">
        <v>143</v>
      </c>
      <c r="C711" s="787" t="s">
        <v>24</v>
      </c>
      <c r="D711" t="s">
        <v>12</v>
      </c>
      <c r="F711" s="65">
        <v>15.9</v>
      </c>
      <c r="G711" s="4">
        <f t="shared" ref="G711:G746" si="15">+G710+E711-F711</f>
        <v>11.999999999999636</v>
      </c>
      <c r="M711" s="615"/>
      <c r="N711" s="615"/>
    </row>
    <row r="712" spans="1:14">
      <c r="A712" s="39">
        <v>46035</v>
      </c>
      <c r="B712" s="787" t="s">
        <v>143</v>
      </c>
      <c r="C712" s="787" t="s">
        <v>24</v>
      </c>
      <c r="D712" t="s">
        <v>13</v>
      </c>
      <c r="F712" s="65">
        <v>12</v>
      </c>
      <c r="G712" s="4">
        <f t="shared" si="15"/>
        <v>-3.6415315207705135E-13</v>
      </c>
      <c r="M712" s="615"/>
      <c r="N712" s="615"/>
    </row>
    <row r="713" spans="1:14">
      <c r="A713" s="739">
        <v>46022</v>
      </c>
      <c r="B713" s="800" t="s">
        <v>10</v>
      </c>
      <c r="C713" s="800" t="s">
        <v>25</v>
      </c>
      <c r="D713" s="527" t="s">
        <v>12</v>
      </c>
      <c r="E713" s="529">
        <v>17</v>
      </c>
      <c r="F713" s="740"/>
      <c r="G713" s="46">
        <f t="shared" si="15"/>
        <v>16.999999999999638</v>
      </c>
      <c r="H713" s="527"/>
      <c r="I713" s="527"/>
      <c r="M713" s="615"/>
      <c r="N713" s="615"/>
    </row>
    <row r="714" spans="1:14">
      <c r="A714" s="525"/>
      <c r="B714" s="526"/>
      <c r="C714" s="526"/>
      <c r="D714" s="527" t="s">
        <v>13</v>
      </c>
      <c r="E714" s="529">
        <v>12</v>
      </c>
      <c r="F714" s="740"/>
      <c r="G714" s="46">
        <f t="shared" si="15"/>
        <v>28.999999999999638</v>
      </c>
      <c r="H714" s="527"/>
      <c r="I714" s="527"/>
      <c r="M714" s="615"/>
      <c r="N714" s="615"/>
    </row>
    <row r="715" spans="1:14">
      <c r="A715" s="525"/>
      <c r="B715" s="526"/>
      <c r="C715" s="526"/>
      <c r="D715" s="527" t="s">
        <v>14</v>
      </c>
      <c r="E715" s="529">
        <v>700</v>
      </c>
      <c r="F715" s="740"/>
      <c r="G715" s="46">
        <f t="shared" si="15"/>
        <v>728.99999999999966</v>
      </c>
      <c r="H715" s="527"/>
      <c r="I715" s="615"/>
      <c r="J715" s="615"/>
      <c r="K715" s="615"/>
      <c r="L715" s="662"/>
      <c r="M715" s="615"/>
      <c r="N715" s="615"/>
    </row>
    <row r="716" spans="1:14">
      <c r="A716" s="525">
        <v>46021</v>
      </c>
      <c r="B716" s="526" t="s">
        <v>144</v>
      </c>
      <c r="C716" s="526" t="s">
        <v>25</v>
      </c>
      <c r="D716" s="527" t="s">
        <v>14</v>
      </c>
      <c r="E716" s="529"/>
      <c r="F716" s="740">
        <v>520</v>
      </c>
      <c r="G716" s="46">
        <f t="shared" si="15"/>
        <v>208.99999999999966</v>
      </c>
      <c r="H716" s="527"/>
      <c r="M716" s="615"/>
      <c r="N716" s="615"/>
    </row>
    <row r="717" spans="1:14" ht="15" customHeight="1">
      <c r="A717" s="525">
        <v>46035</v>
      </c>
      <c r="B717" s="526" t="s">
        <v>145</v>
      </c>
      <c r="C717" s="526" t="s">
        <v>25</v>
      </c>
      <c r="D717" s="527" t="s">
        <v>14</v>
      </c>
      <c r="E717" s="529"/>
      <c r="F717" s="740">
        <v>180</v>
      </c>
      <c r="G717" s="46">
        <f t="shared" si="15"/>
        <v>28.999999999999659</v>
      </c>
      <c r="H717" s="527"/>
    </row>
    <row r="718" spans="1:14" ht="15" customHeight="1">
      <c r="A718" s="525">
        <v>46072</v>
      </c>
      <c r="B718" s="526" t="s">
        <v>146</v>
      </c>
      <c r="C718" s="526" t="s">
        <v>25</v>
      </c>
      <c r="D718" s="527" t="s">
        <v>12</v>
      </c>
      <c r="E718" s="529"/>
      <c r="F718" s="740">
        <v>17</v>
      </c>
      <c r="G718" s="46">
        <f t="shared" si="15"/>
        <v>11.999999999999659</v>
      </c>
      <c r="H718" s="527"/>
    </row>
    <row r="719" spans="1:14" ht="15" customHeight="1">
      <c r="A719" s="525">
        <v>46072</v>
      </c>
      <c r="B719" s="526" t="s">
        <v>146</v>
      </c>
      <c r="C719" s="526" t="s">
        <v>25</v>
      </c>
      <c r="D719" s="527" t="s">
        <v>13</v>
      </c>
      <c r="E719" s="529"/>
      <c r="F719" s="740">
        <v>12</v>
      </c>
      <c r="G719" s="46">
        <f t="shared" si="15"/>
        <v>-3.4106051316484809E-13</v>
      </c>
      <c r="H719" s="527"/>
    </row>
    <row r="720" spans="1:14">
      <c r="A720" s="41">
        <v>46053</v>
      </c>
      <c r="B720" s="786" t="s">
        <v>10</v>
      </c>
      <c r="C720" s="786" t="s">
        <v>11</v>
      </c>
      <c r="D720" t="s">
        <v>12</v>
      </c>
      <c r="E720" s="188">
        <v>17</v>
      </c>
      <c r="G720" s="4">
        <f t="shared" si="15"/>
        <v>16.999999999999659</v>
      </c>
    </row>
    <row r="721" spans="1:13">
      <c r="B721" s="787"/>
      <c r="C721" s="787"/>
      <c r="D721" t="s">
        <v>13</v>
      </c>
      <c r="E721" s="188">
        <v>11</v>
      </c>
      <c r="G721" s="4">
        <f t="shared" si="15"/>
        <v>27.999999999999659</v>
      </c>
    </row>
    <row r="722" spans="1:13">
      <c r="B722" s="787"/>
      <c r="C722" s="787"/>
      <c r="D722" t="s">
        <v>14</v>
      </c>
      <c r="E722" s="12">
        <v>800</v>
      </c>
      <c r="G722" s="4">
        <f t="shared" si="15"/>
        <v>827.99999999999966</v>
      </c>
    </row>
    <row r="723" spans="1:13">
      <c r="B723" s="787"/>
      <c r="C723" s="787"/>
      <c r="D723" s="683" t="s">
        <v>147</v>
      </c>
      <c r="E723" s="684">
        <v>28.3</v>
      </c>
      <c r="G723" s="4">
        <f t="shared" si="15"/>
        <v>856.29999999999961</v>
      </c>
    </row>
    <row r="724" spans="1:13">
      <c r="A724" s="39">
        <v>46053</v>
      </c>
      <c r="B724" s="787" t="s">
        <v>148</v>
      </c>
      <c r="C724" s="787" t="s">
        <v>11</v>
      </c>
      <c r="D724" t="s">
        <v>14</v>
      </c>
      <c r="E724" s="188"/>
      <c r="F724" s="65">
        <v>500</v>
      </c>
      <c r="G724" s="4">
        <f t="shared" si="15"/>
        <v>356.29999999999961</v>
      </c>
    </row>
    <row r="725" spans="1:13">
      <c r="A725" s="39">
        <v>46072</v>
      </c>
      <c r="B725" s="787" t="s">
        <v>146</v>
      </c>
      <c r="C725" s="787" t="s">
        <v>11</v>
      </c>
      <c r="D725" t="s">
        <v>12</v>
      </c>
      <c r="F725" s="65">
        <v>17</v>
      </c>
      <c r="G725" s="4">
        <f t="shared" si="15"/>
        <v>339.29999999999961</v>
      </c>
    </row>
    <row r="726" spans="1:13">
      <c r="A726" s="39">
        <v>46072</v>
      </c>
      <c r="B726" s="787" t="s">
        <v>146</v>
      </c>
      <c r="C726" s="787" t="s">
        <v>11</v>
      </c>
      <c r="D726" t="s">
        <v>13</v>
      </c>
      <c r="F726" s="65">
        <v>11</v>
      </c>
      <c r="G726" s="4">
        <f t="shared" si="15"/>
        <v>328.29999999999961</v>
      </c>
    </row>
    <row r="727" spans="1:13">
      <c r="A727" s="39">
        <v>46072</v>
      </c>
      <c r="B727" s="787" t="s">
        <v>149</v>
      </c>
      <c r="C727" s="787" t="s">
        <v>11</v>
      </c>
      <c r="D727" t="s">
        <v>14</v>
      </c>
      <c r="F727" s="65">
        <v>300</v>
      </c>
      <c r="G727" s="4">
        <f t="shared" si="15"/>
        <v>28.299999999999613</v>
      </c>
    </row>
    <row r="728" spans="1:13">
      <c r="A728" s="39">
        <v>46127</v>
      </c>
      <c r="B728" s="787" t="s">
        <v>150</v>
      </c>
      <c r="C728" s="787" t="s">
        <v>11</v>
      </c>
      <c r="D728" t="s">
        <v>147</v>
      </c>
      <c r="F728" s="65">
        <v>28.3</v>
      </c>
      <c r="G728" s="4">
        <f t="shared" si="15"/>
        <v>-3.872457909892546E-13</v>
      </c>
    </row>
    <row r="729" spans="1:13">
      <c r="A729" s="41">
        <v>46081</v>
      </c>
      <c r="B729" s="786" t="s">
        <v>10</v>
      </c>
      <c r="C729" s="786" t="s">
        <v>15</v>
      </c>
      <c r="D729" t="s">
        <v>12</v>
      </c>
      <c r="E729" s="12">
        <v>16</v>
      </c>
      <c r="G729" s="4">
        <f t="shared" si="15"/>
        <v>15.999999999999613</v>
      </c>
    </row>
    <row r="730" spans="1:13">
      <c r="B730" s="787"/>
      <c r="C730" s="787"/>
      <c r="D730" t="s">
        <v>13</v>
      </c>
      <c r="E730" s="12">
        <v>11</v>
      </c>
      <c r="G730" s="4">
        <f t="shared" si="15"/>
        <v>26.999999999999613</v>
      </c>
    </row>
    <row r="731" spans="1:13">
      <c r="B731" s="787"/>
      <c r="C731" s="787"/>
      <c r="D731" t="s">
        <v>14</v>
      </c>
      <c r="E731" s="12">
        <v>800</v>
      </c>
      <c r="G731" s="4">
        <f t="shared" si="15"/>
        <v>826.99999999999966</v>
      </c>
    </row>
    <row r="732" spans="1:13">
      <c r="A732" s="39">
        <v>46081</v>
      </c>
      <c r="B732" s="787" t="s">
        <v>151</v>
      </c>
      <c r="C732" s="787" t="s">
        <v>15</v>
      </c>
      <c r="D732" t="s">
        <v>14</v>
      </c>
      <c r="F732" s="65">
        <v>570</v>
      </c>
      <c r="G732" s="4">
        <f t="shared" si="15"/>
        <v>256.99999999999966</v>
      </c>
    </row>
    <row r="733" spans="1:13">
      <c r="A733" s="39">
        <v>46092</v>
      </c>
      <c r="B733" s="787" t="s">
        <v>152</v>
      </c>
      <c r="C733" s="787" t="s">
        <v>15</v>
      </c>
      <c r="D733" t="s">
        <v>14</v>
      </c>
      <c r="F733" s="65">
        <v>230</v>
      </c>
      <c r="G733" s="4">
        <f t="shared" si="15"/>
        <v>26.999999999999659</v>
      </c>
    </row>
    <row r="734" spans="1:13">
      <c r="A734" s="39">
        <v>46127</v>
      </c>
      <c r="B734" s="787" t="s">
        <v>150</v>
      </c>
      <c r="C734" s="787" t="s">
        <v>15</v>
      </c>
      <c r="D734" t="s">
        <v>12</v>
      </c>
      <c r="F734" s="65">
        <v>16</v>
      </c>
      <c r="G734" s="4">
        <f t="shared" si="15"/>
        <v>10.999999999999659</v>
      </c>
    </row>
    <row r="735" spans="1:13">
      <c r="A735" s="39">
        <v>46127</v>
      </c>
      <c r="B735" s="787" t="s">
        <v>150</v>
      </c>
      <c r="C735" s="787" t="s">
        <v>15</v>
      </c>
      <c r="D735" t="s">
        <v>13</v>
      </c>
      <c r="F735" s="65">
        <v>11</v>
      </c>
      <c r="G735" s="4">
        <f t="shared" si="15"/>
        <v>-3.4106051316484809E-13</v>
      </c>
    </row>
    <row r="736" spans="1:13">
      <c r="A736" s="41">
        <v>46112</v>
      </c>
      <c r="B736" s="786" t="s">
        <v>10</v>
      </c>
      <c r="C736" s="786" t="s">
        <v>16</v>
      </c>
      <c r="D736" t="s">
        <v>12</v>
      </c>
      <c r="E736" s="12">
        <v>17</v>
      </c>
      <c r="G736" s="4">
        <f t="shared" si="15"/>
        <v>16.999999999999659</v>
      </c>
      <c r="J736" s="527"/>
      <c r="K736" s="820" t="s">
        <v>119</v>
      </c>
      <c r="L736" s="820"/>
      <c r="M736" s="820"/>
    </row>
    <row r="737" spans="1:13">
      <c r="B737" s="787"/>
      <c r="C737" s="787"/>
      <c r="D737" t="s">
        <v>13</v>
      </c>
      <c r="E737" s="12">
        <v>11</v>
      </c>
      <c r="G737" s="4">
        <f t="shared" si="15"/>
        <v>27.999999999999659</v>
      </c>
      <c r="J737" s="530">
        <v>2026</v>
      </c>
      <c r="K737" s="786" t="s">
        <v>16</v>
      </c>
      <c r="L737" t="s">
        <v>12</v>
      </c>
      <c r="M737" s="12">
        <v>17</v>
      </c>
    </row>
    <row r="738" spans="1:13">
      <c r="B738" s="787"/>
      <c r="C738" s="787"/>
      <c r="D738" t="s">
        <v>14</v>
      </c>
      <c r="E738" s="12">
        <v>800</v>
      </c>
      <c r="G738" s="4">
        <f t="shared" si="15"/>
        <v>827.99999999999966</v>
      </c>
      <c r="J738" s="615"/>
      <c r="K738" s="787"/>
      <c r="L738" t="s">
        <v>13</v>
      </c>
      <c r="M738" s="12">
        <v>11</v>
      </c>
    </row>
    <row r="739" spans="1:13">
      <c r="A739" s="39">
        <v>46111</v>
      </c>
      <c r="B739" s="787" t="s">
        <v>153</v>
      </c>
      <c r="C739" s="787" t="s">
        <v>16</v>
      </c>
      <c r="D739" t="s">
        <v>14</v>
      </c>
      <c r="F739" s="65">
        <v>700</v>
      </c>
      <c r="G739" s="4">
        <f t="shared" si="15"/>
        <v>127.99999999999966</v>
      </c>
      <c r="J739" s="615"/>
      <c r="K739" s="786" t="s">
        <v>17</v>
      </c>
      <c r="L739" t="s">
        <v>14</v>
      </c>
      <c r="M739" s="12">
        <v>800</v>
      </c>
    </row>
    <row r="740" spans="1:13">
      <c r="A740" s="39">
        <v>46127</v>
      </c>
      <c r="B740" s="787" t="s">
        <v>154</v>
      </c>
      <c r="C740" s="787" t="s">
        <v>16</v>
      </c>
      <c r="D740" t="s">
        <v>14</v>
      </c>
      <c r="F740" s="65">
        <v>100</v>
      </c>
      <c r="G740" s="4">
        <f t="shared" si="15"/>
        <v>27.999999999999659</v>
      </c>
      <c r="M740" s="135">
        <f>SUM(M737:M739)</f>
        <v>828</v>
      </c>
    </row>
    <row r="741" spans="1:13">
      <c r="A741" s="41">
        <v>46142</v>
      </c>
      <c r="B741" s="786" t="s">
        <v>10</v>
      </c>
      <c r="C741" s="786" t="s">
        <v>17</v>
      </c>
      <c r="D741" t="s">
        <v>12</v>
      </c>
      <c r="G741" s="4">
        <f t="shared" si="15"/>
        <v>27.999999999999659</v>
      </c>
    </row>
    <row r="742" spans="1:13">
      <c r="B742" s="787"/>
      <c r="C742" s="787"/>
      <c r="D742" t="s">
        <v>13</v>
      </c>
      <c r="G742" s="4">
        <f t="shared" si="15"/>
        <v>27.999999999999659</v>
      </c>
    </row>
    <row r="743" spans="1:13">
      <c r="B743" s="787"/>
      <c r="C743" s="787"/>
      <c r="D743" t="s">
        <v>14</v>
      </c>
      <c r="E743" s="12">
        <v>800</v>
      </c>
      <c r="G743" s="4">
        <f t="shared" si="15"/>
        <v>827.99999999999966</v>
      </c>
    </row>
    <row r="744" spans="1:13">
      <c r="A744" s="39">
        <v>46142</v>
      </c>
      <c r="B744" s="787" t="s">
        <v>155</v>
      </c>
      <c r="C744" s="787" t="s">
        <v>17</v>
      </c>
      <c r="D744" t="s">
        <v>14</v>
      </c>
      <c r="F744" s="65">
        <v>500</v>
      </c>
      <c r="G744" s="4">
        <f t="shared" si="15"/>
        <v>327.99999999999966</v>
      </c>
    </row>
    <row r="745" spans="1:13">
      <c r="B745" s="787"/>
      <c r="C745" s="787"/>
      <c r="G745" s="4">
        <f t="shared" si="15"/>
        <v>327.99999999999966</v>
      </c>
    </row>
    <row r="746" spans="1:13">
      <c r="B746" s="787"/>
      <c r="C746" s="787"/>
      <c r="G746" s="4">
        <f t="shared" si="15"/>
        <v>327.99999999999966</v>
      </c>
    </row>
    <row r="747" spans="1:13">
      <c r="B747" s="787"/>
      <c r="C747" s="787"/>
      <c r="G747" s="4">
        <f t="shared" ref="G730:G791" si="16">+G746+E747-F747</f>
        <v>327.99999999999966</v>
      </c>
    </row>
    <row r="748" spans="1:13">
      <c r="B748" s="787"/>
      <c r="C748" s="787"/>
      <c r="G748" s="4">
        <f t="shared" si="16"/>
        <v>327.99999999999966</v>
      </c>
    </row>
    <row r="749" spans="1:13">
      <c r="B749" s="787"/>
      <c r="C749" s="787"/>
      <c r="G749" s="4">
        <f t="shared" si="16"/>
        <v>327.99999999999966</v>
      </c>
    </row>
    <row r="750" spans="1:13">
      <c r="B750" s="787"/>
      <c r="C750" s="787"/>
      <c r="G750" s="4">
        <f t="shared" si="16"/>
        <v>327.99999999999966</v>
      </c>
    </row>
    <row r="751" spans="1:13">
      <c r="B751" s="787"/>
      <c r="C751" s="787"/>
      <c r="G751" s="4">
        <f t="shared" si="16"/>
        <v>327.99999999999966</v>
      </c>
    </row>
    <row r="752" spans="1:13">
      <c r="B752" s="787"/>
      <c r="C752" s="787"/>
      <c r="G752" s="4">
        <f t="shared" si="16"/>
        <v>327.99999999999966</v>
      </c>
    </row>
    <row r="753" spans="2:7">
      <c r="B753" s="787"/>
      <c r="C753" s="787"/>
      <c r="G753" s="4">
        <f t="shared" si="16"/>
        <v>327.99999999999966</v>
      </c>
    </row>
    <row r="754" spans="2:7">
      <c r="B754" s="787"/>
      <c r="C754" s="787"/>
      <c r="G754" s="4">
        <f t="shared" si="16"/>
        <v>327.99999999999966</v>
      </c>
    </row>
    <row r="755" spans="2:7">
      <c r="B755" s="787"/>
      <c r="C755" s="787"/>
      <c r="G755" s="4">
        <f t="shared" si="16"/>
        <v>327.99999999999966</v>
      </c>
    </row>
    <row r="756" spans="2:7">
      <c r="B756" s="787"/>
      <c r="C756" s="787"/>
      <c r="G756" s="4">
        <f t="shared" si="16"/>
        <v>327.99999999999966</v>
      </c>
    </row>
    <row r="757" spans="2:7">
      <c r="B757" s="787"/>
      <c r="C757" s="787"/>
      <c r="G757" s="4">
        <f t="shared" si="16"/>
        <v>327.99999999999966</v>
      </c>
    </row>
    <row r="758" spans="2:7">
      <c r="B758" s="787"/>
      <c r="C758" s="787"/>
      <c r="G758" s="4">
        <f t="shared" si="16"/>
        <v>327.99999999999966</v>
      </c>
    </row>
    <row r="759" spans="2:7">
      <c r="B759" s="787"/>
      <c r="C759" s="787"/>
      <c r="G759" s="4">
        <f t="shared" si="16"/>
        <v>327.99999999999966</v>
      </c>
    </row>
    <row r="760" spans="2:7">
      <c r="B760" s="787"/>
      <c r="C760" s="787"/>
      <c r="G760" s="4">
        <f t="shared" si="16"/>
        <v>327.99999999999966</v>
      </c>
    </row>
    <row r="761" spans="2:7">
      <c r="B761" s="787"/>
      <c r="C761" s="787"/>
      <c r="G761" s="4">
        <f t="shared" si="16"/>
        <v>327.99999999999966</v>
      </c>
    </row>
    <row r="762" spans="2:7">
      <c r="B762" s="787"/>
      <c r="C762" s="787"/>
      <c r="G762" s="4">
        <f t="shared" si="16"/>
        <v>327.99999999999966</v>
      </c>
    </row>
    <row r="763" spans="2:7">
      <c r="B763" s="787"/>
      <c r="C763" s="787"/>
      <c r="G763" s="4">
        <f t="shared" si="16"/>
        <v>327.99999999999966</v>
      </c>
    </row>
    <row r="764" spans="2:7">
      <c r="B764" s="787"/>
      <c r="C764" s="787"/>
      <c r="G764" s="4">
        <f t="shared" si="16"/>
        <v>327.99999999999966</v>
      </c>
    </row>
    <row r="765" spans="2:7">
      <c r="B765" s="787"/>
      <c r="C765" s="787"/>
      <c r="G765" s="4">
        <f t="shared" si="16"/>
        <v>327.99999999999966</v>
      </c>
    </row>
    <row r="766" spans="2:7">
      <c r="B766" s="787"/>
      <c r="C766" s="787"/>
      <c r="G766" s="4">
        <f t="shared" si="16"/>
        <v>327.99999999999966</v>
      </c>
    </row>
    <row r="767" spans="2:7">
      <c r="B767" s="787"/>
      <c r="C767" s="787"/>
      <c r="G767" s="4">
        <f t="shared" si="16"/>
        <v>327.99999999999966</v>
      </c>
    </row>
    <row r="768" spans="2:7">
      <c r="B768" s="787"/>
      <c r="C768" s="787"/>
      <c r="G768" s="4">
        <f t="shared" si="16"/>
        <v>327.99999999999966</v>
      </c>
    </row>
    <row r="769" spans="2:7">
      <c r="B769" s="787"/>
      <c r="C769" s="787"/>
      <c r="G769" s="4">
        <f t="shared" si="16"/>
        <v>327.99999999999966</v>
      </c>
    </row>
    <row r="770" spans="2:7">
      <c r="B770" s="787"/>
      <c r="C770" s="787"/>
      <c r="G770" s="4">
        <f t="shared" si="16"/>
        <v>327.99999999999966</v>
      </c>
    </row>
    <row r="771" spans="2:7">
      <c r="B771" s="787"/>
      <c r="C771" s="787"/>
      <c r="G771" s="4">
        <f t="shared" si="16"/>
        <v>327.99999999999966</v>
      </c>
    </row>
    <row r="772" spans="2:7">
      <c r="B772" s="787"/>
      <c r="C772" s="787"/>
      <c r="G772" s="4">
        <f t="shared" si="16"/>
        <v>327.99999999999966</v>
      </c>
    </row>
    <row r="773" spans="2:7">
      <c r="B773" s="787"/>
      <c r="C773" s="787"/>
      <c r="G773" s="4">
        <f t="shared" si="16"/>
        <v>327.99999999999966</v>
      </c>
    </row>
    <row r="774" spans="2:7">
      <c r="B774" s="787"/>
      <c r="C774" s="787"/>
      <c r="G774" s="4">
        <f t="shared" si="16"/>
        <v>327.99999999999966</v>
      </c>
    </row>
    <row r="775" spans="2:7">
      <c r="B775" s="787"/>
      <c r="C775" s="787"/>
      <c r="G775" s="4">
        <f t="shared" si="16"/>
        <v>327.99999999999966</v>
      </c>
    </row>
    <row r="776" spans="2:7">
      <c r="B776" s="787"/>
      <c r="C776" s="787"/>
      <c r="G776" s="4">
        <f t="shared" si="16"/>
        <v>327.99999999999966</v>
      </c>
    </row>
    <row r="777" spans="2:7">
      <c r="B777" s="787"/>
      <c r="C777" s="787"/>
      <c r="G777" s="4">
        <f t="shared" si="16"/>
        <v>327.99999999999966</v>
      </c>
    </row>
    <row r="778" spans="2:7">
      <c r="B778" s="787"/>
      <c r="C778" s="787"/>
      <c r="G778" s="4">
        <f t="shared" si="16"/>
        <v>327.99999999999966</v>
      </c>
    </row>
    <row r="779" spans="2:7">
      <c r="B779" s="787"/>
      <c r="C779" s="787"/>
      <c r="G779" s="4">
        <f t="shared" si="16"/>
        <v>327.99999999999966</v>
      </c>
    </row>
    <row r="780" spans="2:7">
      <c r="B780" s="787"/>
      <c r="C780" s="787"/>
      <c r="G780" s="4">
        <f t="shared" si="16"/>
        <v>327.99999999999966</v>
      </c>
    </row>
    <row r="781" spans="2:7">
      <c r="B781" s="787"/>
      <c r="C781" s="787"/>
      <c r="G781" s="4">
        <f t="shared" si="16"/>
        <v>327.99999999999966</v>
      </c>
    </row>
    <row r="782" spans="2:7">
      <c r="B782" s="787"/>
      <c r="C782" s="787"/>
      <c r="G782" s="4">
        <f t="shared" si="16"/>
        <v>327.99999999999966</v>
      </c>
    </row>
    <row r="783" spans="2:7">
      <c r="B783" s="787"/>
      <c r="C783" s="787"/>
      <c r="G783" s="4">
        <f t="shared" si="16"/>
        <v>327.99999999999966</v>
      </c>
    </row>
    <row r="784" spans="2:7">
      <c r="B784" s="787"/>
      <c r="C784" s="787"/>
      <c r="G784" s="4">
        <f t="shared" si="16"/>
        <v>327.99999999999966</v>
      </c>
    </row>
    <row r="785" spans="2:7">
      <c r="B785" s="787"/>
      <c r="C785" s="787"/>
      <c r="G785" s="4">
        <f t="shared" si="16"/>
        <v>327.99999999999966</v>
      </c>
    </row>
    <row r="786" spans="2:7">
      <c r="B786" s="787"/>
      <c r="C786" s="787"/>
      <c r="G786" s="4">
        <f t="shared" si="16"/>
        <v>327.99999999999966</v>
      </c>
    </row>
    <row r="787" spans="2:7">
      <c r="B787" s="787"/>
      <c r="C787" s="787"/>
      <c r="G787" s="4">
        <f t="shared" si="16"/>
        <v>327.99999999999966</v>
      </c>
    </row>
    <row r="788" spans="2:7">
      <c r="B788" s="787"/>
      <c r="C788" s="787"/>
      <c r="G788" s="4">
        <f t="shared" si="16"/>
        <v>327.99999999999966</v>
      </c>
    </row>
    <row r="789" spans="2:7">
      <c r="B789" s="787"/>
      <c r="C789" s="787"/>
      <c r="G789" s="4">
        <f t="shared" si="16"/>
        <v>327.99999999999966</v>
      </c>
    </row>
    <row r="790" spans="2:7">
      <c r="B790" s="787"/>
      <c r="C790" s="787"/>
      <c r="G790" s="4">
        <f t="shared" si="16"/>
        <v>327.99999999999966</v>
      </c>
    </row>
    <row r="791" spans="2:7">
      <c r="B791" s="787"/>
      <c r="C791" s="787"/>
      <c r="G791" s="4">
        <f t="shared" si="16"/>
        <v>327.99999999999966</v>
      </c>
    </row>
    <row r="792" spans="2:7">
      <c r="B792" s="787"/>
      <c r="C792" s="787"/>
      <c r="G792" s="4">
        <f t="shared" ref="G792:G855" si="17">+G791+E792-F792</f>
        <v>327.99999999999966</v>
      </c>
    </row>
    <row r="793" spans="2:7">
      <c r="B793" s="787"/>
      <c r="C793" s="787"/>
      <c r="G793" s="4">
        <f t="shared" si="17"/>
        <v>327.99999999999966</v>
      </c>
    </row>
    <row r="794" spans="2:7">
      <c r="B794" s="787"/>
      <c r="C794" s="787"/>
      <c r="G794" s="4">
        <f t="shared" si="17"/>
        <v>327.99999999999966</v>
      </c>
    </row>
    <row r="795" spans="2:7">
      <c r="B795" s="787"/>
      <c r="C795" s="787"/>
      <c r="G795" s="4">
        <f t="shared" si="17"/>
        <v>327.99999999999966</v>
      </c>
    </row>
    <row r="796" spans="2:7">
      <c r="B796" s="787"/>
      <c r="C796" s="787"/>
      <c r="G796" s="4">
        <f t="shared" si="17"/>
        <v>327.99999999999966</v>
      </c>
    </row>
    <row r="797" spans="2:7">
      <c r="B797" s="787"/>
      <c r="C797" s="787"/>
      <c r="G797" s="4">
        <f t="shared" si="17"/>
        <v>327.99999999999966</v>
      </c>
    </row>
    <row r="798" spans="2:7">
      <c r="B798" s="787"/>
      <c r="C798" s="787"/>
      <c r="G798" s="4">
        <f t="shared" si="17"/>
        <v>327.99999999999966</v>
      </c>
    </row>
    <row r="799" spans="2:7">
      <c r="B799" s="787"/>
      <c r="C799" s="787"/>
      <c r="G799" s="4">
        <f t="shared" si="17"/>
        <v>327.99999999999966</v>
      </c>
    </row>
    <row r="800" spans="2:7">
      <c r="B800" s="787"/>
      <c r="C800" s="787"/>
      <c r="G800" s="4">
        <f t="shared" si="17"/>
        <v>327.99999999999966</v>
      </c>
    </row>
    <row r="801" spans="2:7">
      <c r="B801" s="787"/>
      <c r="C801" s="787"/>
      <c r="G801" s="4">
        <f t="shared" si="17"/>
        <v>327.99999999999966</v>
      </c>
    </row>
    <row r="802" spans="2:7">
      <c r="B802" s="787"/>
      <c r="C802" s="787"/>
      <c r="G802" s="4">
        <f t="shared" si="17"/>
        <v>327.99999999999966</v>
      </c>
    </row>
    <row r="803" spans="2:7">
      <c r="B803" s="787"/>
      <c r="C803" s="787"/>
      <c r="G803" s="4">
        <f t="shared" si="17"/>
        <v>327.99999999999966</v>
      </c>
    </row>
    <row r="804" spans="2:7">
      <c r="B804" s="787"/>
      <c r="C804" s="787"/>
      <c r="G804" s="4">
        <f t="shared" si="17"/>
        <v>327.99999999999966</v>
      </c>
    </row>
    <row r="805" spans="2:7">
      <c r="B805" s="787"/>
      <c r="C805" s="787"/>
      <c r="G805" s="4">
        <f t="shared" si="17"/>
        <v>327.99999999999966</v>
      </c>
    </row>
    <row r="806" spans="2:7">
      <c r="B806" s="787"/>
      <c r="C806" s="787"/>
      <c r="G806" s="4">
        <f t="shared" si="17"/>
        <v>327.99999999999966</v>
      </c>
    </row>
    <row r="807" spans="2:7">
      <c r="B807" s="787"/>
      <c r="C807" s="787"/>
      <c r="G807" s="4">
        <f t="shared" si="17"/>
        <v>327.99999999999966</v>
      </c>
    </row>
    <row r="808" spans="2:7">
      <c r="B808" s="787"/>
      <c r="C808" s="787"/>
      <c r="G808" s="4">
        <f t="shared" si="17"/>
        <v>327.99999999999966</v>
      </c>
    </row>
    <row r="809" spans="2:7">
      <c r="B809" s="787"/>
      <c r="C809" s="787"/>
      <c r="G809" s="4">
        <f t="shared" si="17"/>
        <v>327.99999999999966</v>
      </c>
    </row>
    <row r="810" spans="2:7">
      <c r="B810" s="787"/>
      <c r="C810" s="787"/>
      <c r="G810" s="4">
        <f t="shared" si="17"/>
        <v>327.99999999999966</v>
      </c>
    </row>
    <row r="811" spans="2:7">
      <c r="B811" s="787"/>
      <c r="C811" s="787"/>
      <c r="G811" s="4">
        <f t="shared" si="17"/>
        <v>327.99999999999966</v>
      </c>
    </row>
    <row r="812" spans="2:7">
      <c r="B812" s="787"/>
      <c r="C812" s="787"/>
      <c r="G812" s="4">
        <f t="shared" si="17"/>
        <v>327.99999999999966</v>
      </c>
    </row>
    <row r="813" spans="2:7">
      <c r="B813" s="787"/>
      <c r="C813" s="787"/>
      <c r="G813" s="4">
        <f t="shared" si="17"/>
        <v>327.99999999999966</v>
      </c>
    </row>
    <row r="814" spans="2:7">
      <c r="B814" s="787"/>
      <c r="C814" s="787"/>
      <c r="G814" s="4">
        <f t="shared" si="17"/>
        <v>327.99999999999966</v>
      </c>
    </row>
    <row r="815" spans="2:7">
      <c r="B815" s="787"/>
      <c r="C815" s="787"/>
      <c r="G815" s="4">
        <f t="shared" si="17"/>
        <v>327.99999999999966</v>
      </c>
    </row>
    <row r="816" spans="2:7">
      <c r="B816" s="787"/>
      <c r="C816" s="787"/>
      <c r="G816" s="4">
        <f t="shared" si="17"/>
        <v>327.99999999999966</v>
      </c>
    </row>
    <row r="817" spans="2:7">
      <c r="B817" s="787"/>
      <c r="C817" s="787"/>
      <c r="G817" s="4">
        <f t="shared" si="17"/>
        <v>327.99999999999966</v>
      </c>
    </row>
    <row r="818" spans="2:7">
      <c r="B818" s="787"/>
      <c r="C818" s="787"/>
      <c r="G818" s="4">
        <f t="shared" si="17"/>
        <v>327.99999999999966</v>
      </c>
    </row>
    <row r="819" spans="2:7">
      <c r="B819" s="787"/>
      <c r="C819" s="787"/>
      <c r="G819" s="4">
        <f t="shared" si="17"/>
        <v>327.99999999999966</v>
      </c>
    </row>
    <row r="820" spans="2:7">
      <c r="B820" s="787"/>
      <c r="C820" s="787"/>
      <c r="G820" s="4">
        <f t="shared" si="17"/>
        <v>327.99999999999966</v>
      </c>
    </row>
    <row r="821" spans="2:7">
      <c r="B821" s="787"/>
      <c r="C821" s="787"/>
      <c r="G821" s="4">
        <f t="shared" si="17"/>
        <v>327.99999999999966</v>
      </c>
    </row>
    <row r="822" spans="2:7">
      <c r="B822" s="787"/>
      <c r="C822" s="787"/>
      <c r="G822" s="4">
        <f t="shared" si="17"/>
        <v>327.99999999999966</v>
      </c>
    </row>
    <row r="823" spans="2:7">
      <c r="B823" s="787"/>
      <c r="C823" s="787"/>
      <c r="G823" s="4">
        <f t="shared" si="17"/>
        <v>327.99999999999966</v>
      </c>
    </row>
    <row r="824" spans="2:7">
      <c r="B824" s="787"/>
      <c r="C824" s="787"/>
      <c r="G824" s="4">
        <f t="shared" si="17"/>
        <v>327.99999999999966</v>
      </c>
    </row>
    <row r="825" spans="2:7">
      <c r="B825" s="787"/>
      <c r="C825" s="787"/>
      <c r="G825" s="4">
        <f t="shared" si="17"/>
        <v>327.99999999999966</v>
      </c>
    </row>
    <row r="826" spans="2:7">
      <c r="B826" s="787"/>
      <c r="C826" s="787"/>
      <c r="G826" s="4">
        <f t="shared" si="17"/>
        <v>327.99999999999966</v>
      </c>
    </row>
    <row r="827" spans="2:7">
      <c r="B827" s="787"/>
      <c r="C827" s="787"/>
      <c r="G827" s="4">
        <f t="shared" si="17"/>
        <v>327.99999999999966</v>
      </c>
    </row>
    <row r="828" spans="2:7">
      <c r="B828" s="787"/>
      <c r="C828" s="787"/>
      <c r="G828" s="4">
        <f t="shared" si="17"/>
        <v>327.99999999999966</v>
      </c>
    </row>
    <row r="829" spans="2:7">
      <c r="B829" s="787"/>
      <c r="C829" s="787"/>
      <c r="G829" s="4">
        <f t="shared" si="17"/>
        <v>327.99999999999966</v>
      </c>
    </row>
    <row r="830" spans="2:7">
      <c r="B830" s="787"/>
      <c r="C830" s="787"/>
      <c r="G830" s="4">
        <f t="shared" si="17"/>
        <v>327.99999999999966</v>
      </c>
    </row>
    <row r="831" spans="2:7">
      <c r="B831" s="787"/>
      <c r="C831" s="787"/>
      <c r="G831" s="4">
        <f t="shared" si="17"/>
        <v>327.99999999999966</v>
      </c>
    </row>
    <row r="832" spans="2:7">
      <c r="B832" s="787"/>
      <c r="C832" s="787"/>
      <c r="G832" s="4">
        <f t="shared" si="17"/>
        <v>327.99999999999966</v>
      </c>
    </row>
    <row r="833" spans="2:7">
      <c r="B833" s="787"/>
      <c r="C833" s="787"/>
      <c r="G833" s="4">
        <f t="shared" si="17"/>
        <v>327.99999999999966</v>
      </c>
    </row>
    <row r="834" spans="2:7">
      <c r="B834" s="787"/>
      <c r="C834" s="787"/>
      <c r="G834" s="4">
        <f t="shared" si="17"/>
        <v>327.99999999999966</v>
      </c>
    </row>
    <row r="835" spans="2:7">
      <c r="B835" s="787"/>
      <c r="C835" s="787"/>
      <c r="G835" s="4">
        <f t="shared" si="17"/>
        <v>327.99999999999966</v>
      </c>
    </row>
    <row r="836" spans="2:7">
      <c r="B836" s="787"/>
      <c r="C836" s="787"/>
      <c r="G836" s="4">
        <f t="shared" si="17"/>
        <v>327.99999999999966</v>
      </c>
    </row>
    <row r="837" spans="2:7">
      <c r="B837" s="787"/>
      <c r="C837" s="787"/>
      <c r="G837" s="4">
        <f t="shared" si="17"/>
        <v>327.99999999999966</v>
      </c>
    </row>
    <row r="838" spans="2:7">
      <c r="B838" s="787"/>
      <c r="C838" s="787"/>
      <c r="G838" s="4">
        <f t="shared" si="17"/>
        <v>327.99999999999966</v>
      </c>
    </row>
    <row r="839" spans="2:7">
      <c r="B839" s="787"/>
      <c r="C839" s="787"/>
      <c r="G839" s="4">
        <f t="shared" si="17"/>
        <v>327.99999999999966</v>
      </c>
    </row>
    <row r="840" spans="2:7">
      <c r="B840" s="787"/>
      <c r="C840" s="787"/>
      <c r="G840" s="4">
        <f t="shared" si="17"/>
        <v>327.99999999999966</v>
      </c>
    </row>
    <row r="841" spans="2:7">
      <c r="B841" s="787"/>
      <c r="C841" s="787"/>
      <c r="G841" s="4">
        <f t="shared" si="17"/>
        <v>327.99999999999966</v>
      </c>
    </row>
    <row r="842" spans="2:7">
      <c r="B842" s="787"/>
      <c r="C842" s="787"/>
      <c r="G842" s="4">
        <f t="shared" si="17"/>
        <v>327.99999999999966</v>
      </c>
    </row>
    <row r="843" spans="2:7">
      <c r="B843" s="787"/>
      <c r="C843" s="787"/>
      <c r="G843" s="4">
        <f t="shared" si="17"/>
        <v>327.99999999999966</v>
      </c>
    </row>
    <row r="844" spans="2:7">
      <c r="B844" s="787"/>
      <c r="C844" s="787"/>
      <c r="G844" s="4">
        <f t="shared" si="17"/>
        <v>327.99999999999966</v>
      </c>
    </row>
    <row r="845" spans="2:7">
      <c r="B845" s="787"/>
      <c r="C845" s="787"/>
      <c r="G845" s="4">
        <f t="shared" si="17"/>
        <v>327.99999999999966</v>
      </c>
    </row>
    <row r="846" spans="2:7">
      <c r="B846" s="787"/>
      <c r="C846" s="787"/>
      <c r="G846" s="4">
        <f t="shared" si="17"/>
        <v>327.99999999999966</v>
      </c>
    </row>
    <row r="847" spans="2:7">
      <c r="B847" s="787"/>
      <c r="C847" s="787"/>
      <c r="G847" s="4">
        <f t="shared" si="17"/>
        <v>327.99999999999966</v>
      </c>
    </row>
    <row r="848" spans="2:7">
      <c r="B848" s="787"/>
      <c r="C848" s="787"/>
      <c r="G848" s="4">
        <f t="shared" si="17"/>
        <v>327.99999999999966</v>
      </c>
    </row>
    <row r="849" spans="2:7">
      <c r="B849" s="787"/>
      <c r="C849" s="787"/>
      <c r="G849" s="4">
        <f t="shared" si="17"/>
        <v>327.99999999999966</v>
      </c>
    </row>
    <row r="850" spans="2:7">
      <c r="B850" s="787"/>
      <c r="C850" s="787"/>
      <c r="G850" s="4">
        <f t="shared" si="17"/>
        <v>327.99999999999966</v>
      </c>
    </row>
    <row r="851" spans="2:7">
      <c r="B851" s="787"/>
      <c r="C851" s="787"/>
      <c r="G851" s="4">
        <f t="shared" si="17"/>
        <v>327.99999999999966</v>
      </c>
    </row>
    <row r="852" spans="2:7">
      <c r="B852" s="787"/>
      <c r="C852" s="787"/>
      <c r="G852" s="4">
        <f t="shared" si="17"/>
        <v>327.99999999999966</v>
      </c>
    </row>
    <row r="853" spans="2:7">
      <c r="B853" s="787"/>
      <c r="C853" s="787"/>
      <c r="G853" s="4">
        <f t="shared" si="17"/>
        <v>327.99999999999966</v>
      </c>
    </row>
    <row r="854" spans="2:7">
      <c r="B854" s="787"/>
      <c r="C854" s="787"/>
      <c r="G854" s="4">
        <f t="shared" si="17"/>
        <v>327.99999999999966</v>
      </c>
    </row>
    <row r="855" spans="2:7">
      <c r="B855" s="787"/>
      <c r="C855" s="787"/>
      <c r="G855" s="4">
        <f t="shared" si="17"/>
        <v>327.99999999999966</v>
      </c>
    </row>
    <row r="856" spans="2:7">
      <c r="B856" s="787"/>
      <c r="C856" s="787"/>
      <c r="G856" s="4">
        <f t="shared" ref="G856:G919" si="18">+G855+E856-F856</f>
        <v>327.99999999999966</v>
      </c>
    </row>
    <row r="857" spans="2:7">
      <c r="B857" s="787"/>
      <c r="C857" s="787"/>
      <c r="G857" s="4">
        <f t="shared" si="18"/>
        <v>327.99999999999966</v>
      </c>
    </row>
    <row r="858" spans="2:7">
      <c r="B858" s="787"/>
      <c r="C858" s="787"/>
      <c r="G858" s="4">
        <f t="shared" si="18"/>
        <v>327.99999999999966</v>
      </c>
    </row>
    <row r="859" spans="2:7">
      <c r="B859" s="787"/>
      <c r="C859" s="787"/>
      <c r="G859" s="4">
        <f t="shared" si="18"/>
        <v>327.99999999999966</v>
      </c>
    </row>
    <row r="860" spans="2:7">
      <c r="B860" s="787"/>
      <c r="C860" s="787"/>
      <c r="G860" s="4">
        <f t="shared" si="18"/>
        <v>327.99999999999966</v>
      </c>
    </row>
    <row r="861" spans="2:7">
      <c r="B861" s="787"/>
      <c r="C861" s="787"/>
      <c r="G861" s="4">
        <f t="shared" si="18"/>
        <v>327.99999999999966</v>
      </c>
    </row>
    <row r="862" spans="2:7">
      <c r="B862" s="787"/>
      <c r="C862" s="787"/>
      <c r="G862" s="4">
        <f t="shared" si="18"/>
        <v>327.99999999999966</v>
      </c>
    </row>
    <row r="863" spans="2:7">
      <c r="B863" s="787"/>
      <c r="C863" s="787"/>
      <c r="G863" s="4">
        <f t="shared" si="18"/>
        <v>327.99999999999966</v>
      </c>
    </row>
    <row r="864" spans="2:7">
      <c r="B864" s="787"/>
      <c r="C864" s="787"/>
      <c r="G864" s="4">
        <f t="shared" si="18"/>
        <v>327.99999999999966</v>
      </c>
    </row>
    <row r="865" spans="2:7">
      <c r="B865" s="787"/>
      <c r="C865" s="787"/>
      <c r="G865" s="4">
        <f t="shared" si="18"/>
        <v>327.99999999999966</v>
      </c>
    </row>
    <row r="866" spans="2:7">
      <c r="B866" s="787"/>
      <c r="C866" s="787"/>
      <c r="G866" s="4">
        <f t="shared" si="18"/>
        <v>327.99999999999966</v>
      </c>
    </row>
    <row r="867" spans="2:7">
      <c r="B867" s="787"/>
      <c r="C867" s="787"/>
      <c r="G867" s="4">
        <f t="shared" si="18"/>
        <v>327.99999999999966</v>
      </c>
    </row>
    <row r="868" spans="2:7">
      <c r="B868" s="787"/>
      <c r="C868" s="787"/>
      <c r="G868" s="4">
        <f t="shared" si="18"/>
        <v>327.99999999999966</v>
      </c>
    </row>
    <row r="869" spans="2:7">
      <c r="B869" s="787"/>
      <c r="C869" s="787"/>
      <c r="G869" s="4">
        <f t="shared" si="18"/>
        <v>327.99999999999966</v>
      </c>
    </row>
    <row r="870" spans="2:7">
      <c r="B870" s="787"/>
      <c r="C870" s="787"/>
      <c r="G870" s="4">
        <f t="shared" si="18"/>
        <v>327.99999999999966</v>
      </c>
    </row>
    <row r="871" spans="2:7">
      <c r="B871" s="787"/>
      <c r="C871" s="787"/>
      <c r="G871" s="4">
        <f t="shared" si="18"/>
        <v>327.99999999999966</v>
      </c>
    </row>
    <row r="872" spans="2:7">
      <c r="B872" s="787"/>
      <c r="C872" s="787"/>
      <c r="G872" s="4">
        <f t="shared" si="18"/>
        <v>327.99999999999966</v>
      </c>
    </row>
    <row r="873" spans="2:7">
      <c r="B873" s="787"/>
      <c r="C873" s="787"/>
      <c r="G873" s="4">
        <f t="shared" si="18"/>
        <v>327.99999999999966</v>
      </c>
    </row>
    <row r="874" spans="2:7">
      <c r="B874" s="787"/>
      <c r="C874" s="787"/>
      <c r="G874" s="4">
        <f t="shared" si="18"/>
        <v>327.99999999999966</v>
      </c>
    </row>
    <row r="875" spans="2:7">
      <c r="B875" s="787"/>
      <c r="C875" s="787"/>
      <c r="G875" s="4">
        <f t="shared" si="18"/>
        <v>327.99999999999966</v>
      </c>
    </row>
    <row r="876" spans="2:7">
      <c r="B876" s="787"/>
      <c r="C876" s="787"/>
      <c r="G876" s="4">
        <f t="shared" si="18"/>
        <v>327.99999999999966</v>
      </c>
    </row>
    <row r="877" spans="2:7">
      <c r="B877" s="787"/>
      <c r="C877" s="787"/>
      <c r="G877" s="4">
        <f t="shared" si="18"/>
        <v>327.99999999999966</v>
      </c>
    </row>
    <row r="878" spans="2:7">
      <c r="B878" s="787"/>
      <c r="C878" s="787"/>
      <c r="G878" s="4">
        <f t="shared" si="18"/>
        <v>327.99999999999966</v>
      </c>
    </row>
    <row r="879" spans="2:7">
      <c r="B879" s="787"/>
      <c r="C879" s="787"/>
      <c r="G879" s="4">
        <f t="shared" si="18"/>
        <v>327.99999999999966</v>
      </c>
    </row>
    <row r="880" spans="2:7">
      <c r="B880" s="787"/>
      <c r="C880" s="787"/>
      <c r="G880" s="4">
        <f t="shared" si="18"/>
        <v>327.99999999999966</v>
      </c>
    </row>
    <row r="881" spans="2:7">
      <c r="B881" s="787"/>
      <c r="C881" s="787"/>
      <c r="G881" s="4">
        <f t="shared" si="18"/>
        <v>327.99999999999966</v>
      </c>
    </row>
    <row r="882" spans="2:7">
      <c r="B882" s="787"/>
      <c r="C882" s="787"/>
      <c r="G882" s="4">
        <f t="shared" si="18"/>
        <v>327.99999999999966</v>
      </c>
    </row>
    <row r="883" spans="2:7">
      <c r="B883" s="787"/>
      <c r="C883" s="787"/>
      <c r="G883" s="4">
        <f t="shared" si="18"/>
        <v>327.99999999999966</v>
      </c>
    </row>
    <row r="884" spans="2:7">
      <c r="B884" s="787"/>
      <c r="C884" s="787"/>
      <c r="G884" s="4">
        <f t="shared" si="18"/>
        <v>327.99999999999966</v>
      </c>
    </row>
    <row r="885" spans="2:7">
      <c r="B885" s="787"/>
      <c r="C885" s="787"/>
      <c r="G885" s="4">
        <f t="shared" si="18"/>
        <v>327.99999999999966</v>
      </c>
    </row>
    <row r="886" spans="2:7">
      <c r="B886" s="787"/>
      <c r="C886" s="787"/>
      <c r="G886" s="4">
        <f t="shared" si="18"/>
        <v>327.99999999999966</v>
      </c>
    </row>
    <row r="887" spans="2:7">
      <c r="B887" s="787"/>
      <c r="C887" s="787"/>
      <c r="G887" s="4">
        <f t="shared" si="18"/>
        <v>327.99999999999966</v>
      </c>
    </row>
    <row r="888" spans="2:7">
      <c r="B888" s="787"/>
      <c r="C888" s="787"/>
      <c r="G888" s="4">
        <f t="shared" si="18"/>
        <v>327.99999999999966</v>
      </c>
    </row>
    <row r="889" spans="2:7">
      <c r="B889" s="787"/>
      <c r="C889" s="787"/>
      <c r="G889" s="4">
        <f t="shared" si="18"/>
        <v>327.99999999999966</v>
      </c>
    </row>
    <row r="890" spans="2:7">
      <c r="B890" s="787"/>
      <c r="C890" s="787"/>
      <c r="G890" s="4">
        <f t="shared" si="18"/>
        <v>327.99999999999966</v>
      </c>
    </row>
    <row r="891" spans="2:7">
      <c r="B891" s="787"/>
      <c r="C891" s="787"/>
      <c r="G891" s="4">
        <f t="shared" si="18"/>
        <v>327.99999999999966</v>
      </c>
    </row>
    <row r="892" spans="2:7">
      <c r="B892" s="787"/>
      <c r="C892" s="787"/>
      <c r="G892" s="4">
        <f t="shared" si="18"/>
        <v>327.99999999999966</v>
      </c>
    </row>
    <row r="893" spans="2:7">
      <c r="B893" s="787"/>
      <c r="C893" s="787"/>
      <c r="G893" s="4">
        <f t="shared" si="18"/>
        <v>327.99999999999966</v>
      </c>
    </row>
    <row r="894" spans="2:7">
      <c r="B894" s="787"/>
      <c r="C894" s="787"/>
      <c r="G894" s="4">
        <f t="shared" si="18"/>
        <v>327.99999999999966</v>
      </c>
    </row>
    <row r="895" spans="2:7">
      <c r="B895" s="787"/>
      <c r="C895" s="787"/>
      <c r="G895" s="4">
        <f t="shared" si="18"/>
        <v>327.99999999999966</v>
      </c>
    </row>
    <row r="896" spans="2:7">
      <c r="B896" s="787"/>
      <c r="C896" s="787"/>
      <c r="G896" s="4">
        <f t="shared" si="18"/>
        <v>327.99999999999966</v>
      </c>
    </row>
    <row r="897" spans="2:7">
      <c r="B897" s="787"/>
      <c r="C897" s="787"/>
      <c r="G897" s="4">
        <f t="shared" si="18"/>
        <v>327.99999999999966</v>
      </c>
    </row>
    <row r="898" spans="2:7">
      <c r="B898" s="787"/>
      <c r="C898" s="787"/>
      <c r="G898" s="4">
        <f t="shared" si="18"/>
        <v>327.99999999999966</v>
      </c>
    </row>
    <row r="899" spans="2:7">
      <c r="B899" s="787"/>
      <c r="C899" s="787"/>
      <c r="G899" s="4">
        <f t="shared" si="18"/>
        <v>327.99999999999966</v>
      </c>
    </row>
    <row r="900" spans="2:7">
      <c r="B900" s="787"/>
      <c r="C900" s="787"/>
      <c r="G900" s="4">
        <f t="shared" si="18"/>
        <v>327.99999999999966</v>
      </c>
    </row>
    <row r="901" spans="2:7">
      <c r="B901" s="787"/>
      <c r="C901" s="787"/>
      <c r="G901" s="4">
        <f t="shared" si="18"/>
        <v>327.99999999999966</v>
      </c>
    </row>
    <row r="902" spans="2:7">
      <c r="B902" s="787"/>
      <c r="C902" s="787"/>
      <c r="G902" s="4">
        <f t="shared" si="18"/>
        <v>327.99999999999966</v>
      </c>
    </row>
    <row r="903" spans="2:7">
      <c r="B903" s="787"/>
      <c r="C903" s="787"/>
      <c r="G903" s="4">
        <f t="shared" si="18"/>
        <v>327.99999999999966</v>
      </c>
    </row>
    <row r="904" spans="2:7">
      <c r="B904" s="787"/>
      <c r="C904" s="787"/>
      <c r="G904" s="4">
        <f t="shared" si="18"/>
        <v>327.99999999999966</v>
      </c>
    </row>
    <row r="905" spans="2:7">
      <c r="B905" s="787"/>
      <c r="C905" s="787"/>
      <c r="G905" s="4">
        <f t="shared" si="18"/>
        <v>327.99999999999966</v>
      </c>
    </row>
    <row r="906" spans="2:7">
      <c r="B906" s="787"/>
      <c r="C906" s="787"/>
      <c r="G906" s="4">
        <f t="shared" si="18"/>
        <v>327.99999999999966</v>
      </c>
    </row>
    <row r="907" spans="2:7">
      <c r="B907" s="787"/>
      <c r="C907" s="787"/>
      <c r="G907" s="4">
        <f t="shared" si="18"/>
        <v>327.99999999999966</v>
      </c>
    </row>
    <row r="908" spans="2:7">
      <c r="B908" s="787"/>
      <c r="C908" s="787"/>
      <c r="G908" s="4">
        <f t="shared" si="18"/>
        <v>327.99999999999966</v>
      </c>
    </row>
    <row r="909" spans="2:7">
      <c r="B909" s="787"/>
      <c r="C909" s="787"/>
      <c r="G909" s="4">
        <f t="shared" si="18"/>
        <v>327.99999999999966</v>
      </c>
    </row>
    <row r="910" spans="2:7">
      <c r="B910" s="787"/>
      <c r="C910" s="787"/>
      <c r="G910" s="4">
        <f t="shared" si="18"/>
        <v>327.99999999999966</v>
      </c>
    </row>
    <row r="911" spans="2:7">
      <c r="B911" s="787"/>
      <c r="C911" s="787"/>
      <c r="G911" s="4">
        <f t="shared" si="18"/>
        <v>327.99999999999966</v>
      </c>
    </row>
    <row r="912" spans="2:7">
      <c r="B912" s="787"/>
      <c r="C912" s="787"/>
      <c r="G912" s="4">
        <f t="shared" si="18"/>
        <v>327.99999999999966</v>
      </c>
    </row>
    <row r="913" spans="2:7">
      <c r="B913" s="787"/>
      <c r="C913" s="787"/>
      <c r="G913" s="4">
        <f t="shared" si="18"/>
        <v>327.99999999999966</v>
      </c>
    </row>
    <row r="914" spans="2:7">
      <c r="B914" s="787"/>
      <c r="C914" s="787"/>
      <c r="G914" s="4">
        <f t="shared" si="18"/>
        <v>327.99999999999966</v>
      </c>
    </row>
    <row r="915" spans="2:7">
      <c r="B915" s="787"/>
      <c r="C915" s="787"/>
      <c r="G915" s="4">
        <f t="shared" si="18"/>
        <v>327.99999999999966</v>
      </c>
    </row>
    <row r="916" spans="2:7">
      <c r="B916" s="787"/>
      <c r="C916" s="787"/>
      <c r="G916" s="4">
        <f t="shared" si="18"/>
        <v>327.99999999999966</v>
      </c>
    </row>
    <row r="917" spans="2:7">
      <c r="B917" s="787"/>
      <c r="C917" s="787"/>
      <c r="G917" s="4">
        <f t="shared" si="18"/>
        <v>327.99999999999966</v>
      </c>
    </row>
    <row r="918" spans="2:7">
      <c r="B918" s="787"/>
      <c r="C918" s="787"/>
      <c r="G918" s="4">
        <f t="shared" si="18"/>
        <v>327.99999999999966</v>
      </c>
    </row>
    <row r="919" spans="2:7">
      <c r="B919" s="787"/>
      <c r="C919" s="787"/>
      <c r="G919" s="4">
        <f t="shared" si="18"/>
        <v>327.99999999999966</v>
      </c>
    </row>
    <row r="920" spans="2:7">
      <c r="B920" s="787"/>
      <c r="C920" s="787"/>
      <c r="G920" s="4">
        <f t="shared" ref="G920:G983" si="19">+G919+E920-F920</f>
        <v>327.99999999999966</v>
      </c>
    </row>
    <row r="921" spans="2:7">
      <c r="B921" s="787"/>
      <c r="C921" s="787"/>
      <c r="G921" s="4">
        <f t="shared" si="19"/>
        <v>327.99999999999966</v>
      </c>
    </row>
    <row r="922" spans="2:7">
      <c r="B922" s="787"/>
      <c r="C922" s="787"/>
      <c r="G922" s="4">
        <f t="shared" si="19"/>
        <v>327.99999999999966</v>
      </c>
    </row>
    <row r="923" spans="2:7">
      <c r="B923" s="787"/>
      <c r="C923" s="787"/>
      <c r="G923" s="4">
        <f t="shared" si="19"/>
        <v>327.99999999999966</v>
      </c>
    </row>
    <row r="924" spans="2:7">
      <c r="B924" s="787"/>
      <c r="C924" s="787"/>
      <c r="G924" s="4">
        <f t="shared" si="19"/>
        <v>327.99999999999966</v>
      </c>
    </row>
    <row r="925" spans="2:7">
      <c r="B925" s="787"/>
      <c r="C925" s="787"/>
      <c r="G925" s="4">
        <f t="shared" si="19"/>
        <v>327.99999999999966</v>
      </c>
    </row>
    <row r="926" spans="2:7">
      <c r="B926" s="787"/>
      <c r="C926" s="787"/>
      <c r="G926" s="4">
        <f t="shared" si="19"/>
        <v>327.99999999999966</v>
      </c>
    </row>
    <row r="927" spans="2:7">
      <c r="B927" s="787"/>
      <c r="C927" s="787"/>
      <c r="G927" s="4">
        <f t="shared" si="19"/>
        <v>327.99999999999966</v>
      </c>
    </row>
    <row r="928" spans="2:7">
      <c r="B928" s="787"/>
      <c r="C928" s="787"/>
      <c r="G928" s="4">
        <f t="shared" si="19"/>
        <v>327.99999999999966</v>
      </c>
    </row>
    <row r="929" spans="2:7">
      <c r="B929" s="787"/>
      <c r="C929" s="787"/>
      <c r="G929" s="4">
        <f t="shared" si="19"/>
        <v>327.99999999999966</v>
      </c>
    </row>
    <row r="930" spans="2:7">
      <c r="B930" s="787"/>
      <c r="C930" s="787"/>
      <c r="G930" s="4">
        <f t="shared" si="19"/>
        <v>327.99999999999966</v>
      </c>
    </row>
    <row r="931" spans="2:7">
      <c r="B931" s="787"/>
      <c r="C931" s="787"/>
      <c r="G931" s="4">
        <f t="shared" si="19"/>
        <v>327.99999999999966</v>
      </c>
    </row>
    <row r="932" spans="2:7">
      <c r="B932" s="787"/>
      <c r="C932" s="787"/>
      <c r="G932" s="4">
        <f t="shared" si="19"/>
        <v>327.99999999999966</v>
      </c>
    </row>
    <row r="933" spans="2:7">
      <c r="B933" s="787"/>
      <c r="C933" s="787"/>
      <c r="G933" s="4">
        <f t="shared" si="19"/>
        <v>327.99999999999966</v>
      </c>
    </row>
    <row r="934" spans="2:7">
      <c r="B934" s="787"/>
      <c r="C934" s="787"/>
      <c r="G934" s="4">
        <f t="shared" si="19"/>
        <v>327.99999999999966</v>
      </c>
    </row>
    <row r="935" spans="2:7">
      <c r="B935" s="787"/>
      <c r="C935" s="787"/>
      <c r="G935" s="4">
        <f t="shared" si="19"/>
        <v>327.99999999999966</v>
      </c>
    </row>
    <row r="936" spans="2:7">
      <c r="B936" s="787"/>
      <c r="C936" s="787"/>
      <c r="G936" s="4">
        <f t="shared" si="19"/>
        <v>327.99999999999966</v>
      </c>
    </row>
    <row r="937" spans="2:7">
      <c r="B937" s="787"/>
      <c r="C937" s="787"/>
      <c r="G937" s="4">
        <f t="shared" si="19"/>
        <v>327.99999999999966</v>
      </c>
    </row>
    <row r="938" spans="2:7">
      <c r="B938" s="787"/>
      <c r="C938" s="787"/>
      <c r="G938" s="4">
        <f t="shared" si="19"/>
        <v>327.99999999999966</v>
      </c>
    </row>
    <row r="939" spans="2:7">
      <c r="B939" s="787"/>
      <c r="C939" s="787"/>
      <c r="G939" s="4">
        <f t="shared" si="19"/>
        <v>327.99999999999966</v>
      </c>
    </row>
    <row r="940" spans="2:7">
      <c r="B940" s="787"/>
      <c r="C940" s="787"/>
      <c r="G940" s="4">
        <f t="shared" si="19"/>
        <v>327.99999999999966</v>
      </c>
    </row>
    <row r="941" spans="2:7">
      <c r="B941" s="787"/>
      <c r="C941" s="787"/>
      <c r="G941" s="4">
        <f t="shared" si="19"/>
        <v>327.99999999999966</v>
      </c>
    </row>
    <row r="942" spans="2:7">
      <c r="B942" s="787"/>
      <c r="C942" s="787"/>
      <c r="G942" s="4">
        <f t="shared" si="19"/>
        <v>327.99999999999966</v>
      </c>
    </row>
    <row r="943" spans="2:7">
      <c r="B943" s="787"/>
      <c r="C943" s="787"/>
      <c r="G943" s="4">
        <f t="shared" si="19"/>
        <v>327.99999999999966</v>
      </c>
    </row>
    <row r="944" spans="2:7">
      <c r="B944" s="787"/>
      <c r="C944" s="787"/>
      <c r="G944" s="4">
        <f t="shared" si="19"/>
        <v>327.99999999999966</v>
      </c>
    </row>
    <row r="945" spans="2:7">
      <c r="B945" s="787"/>
      <c r="C945" s="787"/>
      <c r="G945" s="4">
        <f t="shared" si="19"/>
        <v>327.99999999999966</v>
      </c>
    </row>
    <row r="946" spans="2:7">
      <c r="B946" s="787"/>
      <c r="C946" s="787"/>
      <c r="G946" s="4">
        <f t="shared" si="19"/>
        <v>327.99999999999966</v>
      </c>
    </row>
    <row r="947" spans="2:7">
      <c r="B947" s="787"/>
      <c r="C947" s="787"/>
      <c r="G947" s="4">
        <f t="shared" si="19"/>
        <v>327.99999999999966</v>
      </c>
    </row>
    <row r="948" spans="2:7">
      <c r="B948" s="787"/>
      <c r="C948" s="787"/>
      <c r="G948" s="4">
        <f t="shared" si="19"/>
        <v>327.99999999999966</v>
      </c>
    </row>
    <row r="949" spans="2:7">
      <c r="B949" s="787"/>
      <c r="C949" s="787"/>
      <c r="G949" s="4">
        <f t="shared" si="19"/>
        <v>327.99999999999966</v>
      </c>
    </row>
    <row r="950" spans="2:7">
      <c r="B950" s="787"/>
      <c r="C950" s="787"/>
      <c r="G950" s="4">
        <f t="shared" si="19"/>
        <v>327.99999999999966</v>
      </c>
    </row>
    <row r="951" spans="2:7">
      <c r="B951" s="787"/>
      <c r="C951" s="787"/>
      <c r="G951" s="4">
        <f t="shared" si="19"/>
        <v>327.99999999999966</v>
      </c>
    </row>
    <row r="952" spans="2:7">
      <c r="B952" s="787"/>
      <c r="C952" s="787"/>
      <c r="G952" s="4">
        <f t="shared" si="19"/>
        <v>327.99999999999966</v>
      </c>
    </row>
    <row r="953" spans="2:7">
      <c r="B953" s="787"/>
      <c r="C953" s="787"/>
      <c r="G953" s="4">
        <f t="shared" si="19"/>
        <v>327.99999999999966</v>
      </c>
    </row>
    <row r="954" spans="2:7">
      <c r="B954" s="787"/>
      <c r="C954" s="787"/>
      <c r="G954" s="4">
        <f t="shared" si="19"/>
        <v>327.99999999999966</v>
      </c>
    </row>
    <row r="955" spans="2:7">
      <c r="B955" s="787"/>
      <c r="C955" s="787"/>
      <c r="G955" s="4">
        <f t="shared" si="19"/>
        <v>327.99999999999966</v>
      </c>
    </row>
    <row r="956" spans="2:7">
      <c r="B956" s="787"/>
      <c r="C956" s="787"/>
      <c r="G956" s="4">
        <f t="shared" si="19"/>
        <v>327.99999999999966</v>
      </c>
    </row>
    <row r="957" spans="2:7">
      <c r="B957" s="787"/>
      <c r="C957" s="787"/>
      <c r="G957" s="4">
        <f t="shared" si="19"/>
        <v>327.99999999999966</v>
      </c>
    </row>
    <row r="958" spans="2:7">
      <c r="B958" s="787"/>
      <c r="C958" s="787"/>
      <c r="G958" s="4">
        <f t="shared" si="19"/>
        <v>327.99999999999966</v>
      </c>
    </row>
    <row r="959" spans="2:7">
      <c r="B959" s="787"/>
      <c r="C959" s="787"/>
      <c r="G959" s="4">
        <f t="shared" si="19"/>
        <v>327.99999999999966</v>
      </c>
    </row>
    <row r="960" spans="2:7">
      <c r="B960" s="787"/>
      <c r="C960" s="787"/>
      <c r="G960" s="4">
        <f t="shared" si="19"/>
        <v>327.99999999999966</v>
      </c>
    </row>
    <row r="961" spans="2:7">
      <c r="B961" s="787"/>
      <c r="C961" s="787"/>
      <c r="G961" s="4">
        <f t="shared" si="19"/>
        <v>327.99999999999966</v>
      </c>
    </row>
    <row r="962" spans="2:7">
      <c r="B962" s="787"/>
      <c r="C962" s="787"/>
      <c r="G962" s="4">
        <f t="shared" si="19"/>
        <v>327.99999999999966</v>
      </c>
    </row>
    <row r="963" spans="2:7">
      <c r="B963" s="787"/>
      <c r="C963" s="787"/>
      <c r="G963" s="4">
        <f t="shared" si="19"/>
        <v>327.99999999999966</v>
      </c>
    </row>
    <row r="964" spans="2:7">
      <c r="B964" s="787"/>
      <c r="C964" s="787"/>
      <c r="G964" s="4">
        <f t="shared" si="19"/>
        <v>327.99999999999966</v>
      </c>
    </row>
    <row r="965" spans="2:7">
      <c r="B965" s="787"/>
      <c r="C965" s="787"/>
      <c r="G965" s="4">
        <f t="shared" si="19"/>
        <v>327.99999999999966</v>
      </c>
    </row>
    <row r="966" spans="2:7">
      <c r="B966" s="787"/>
      <c r="C966" s="787"/>
      <c r="G966" s="4">
        <f t="shared" si="19"/>
        <v>327.99999999999966</v>
      </c>
    </row>
    <row r="967" spans="2:7">
      <c r="B967" s="787"/>
      <c r="C967" s="787"/>
      <c r="G967" s="4">
        <f t="shared" si="19"/>
        <v>327.99999999999966</v>
      </c>
    </row>
    <row r="968" spans="2:7">
      <c r="B968" s="787"/>
      <c r="C968" s="787"/>
      <c r="G968" s="4">
        <f t="shared" si="19"/>
        <v>327.99999999999966</v>
      </c>
    </row>
    <row r="969" spans="2:7">
      <c r="B969" s="787"/>
      <c r="C969" s="787"/>
      <c r="G969" s="4">
        <f t="shared" si="19"/>
        <v>327.99999999999966</v>
      </c>
    </row>
    <row r="970" spans="2:7">
      <c r="B970" s="787"/>
      <c r="C970" s="787"/>
      <c r="G970" s="4">
        <f t="shared" si="19"/>
        <v>327.99999999999966</v>
      </c>
    </row>
    <row r="971" spans="2:7">
      <c r="B971" s="787"/>
      <c r="C971" s="787"/>
      <c r="G971" s="4">
        <f t="shared" si="19"/>
        <v>327.99999999999966</v>
      </c>
    </row>
    <row r="972" spans="2:7">
      <c r="B972" s="787"/>
      <c r="C972" s="787"/>
      <c r="G972" s="4">
        <f t="shared" si="19"/>
        <v>327.99999999999966</v>
      </c>
    </row>
    <row r="973" spans="2:7">
      <c r="B973" s="787"/>
      <c r="C973" s="787"/>
      <c r="G973" s="4">
        <f t="shared" si="19"/>
        <v>327.99999999999966</v>
      </c>
    </row>
    <row r="974" spans="2:7">
      <c r="B974" s="787"/>
      <c r="C974" s="787"/>
      <c r="G974" s="4">
        <f t="shared" si="19"/>
        <v>327.99999999999966</v>
      </c>
    </row>
    <row r="975" spans="2:7">
      <c r="B975" s="787"/>
      <c r="C975" s="787"/>
      <c r="G975" s="4">
        <f t="shared" si="19"/>
        <v>327.99999999999966</v>
      </c>
    </row>
    <row r="976" spans="2:7">
      <c r="B976" s="787"/>
      <c r="C976" s="787"/>
      <c r="G976" s="4">
        <f t="shared" si="19"/>
        <v>327.99999999999966</v>
      </c>
    </row>
    <row r="977" spans="2:7">
      <c r="B977" s="787"/>
      <c r="C977" s="787"/>
      <c r="G977" s="4">
        <f t="shared" si="19"/>
        <v>327.99999999999966</v>
      </c>
    </row>
    <row r="978" spans="2:7">
      <c r="B978" s="787"/>
      <c r="C978" s="787"/>
      <c r="G978" s="4">
        <f t="shared" si="19"/>
        <v>327.99999999999966</v>
      </c>
    </row>
    <row r="979" spans="2:7">
      <c r="B979" s="787"/>
      <c r="C979" s="787"/>
      <c r="G979" s="4">
        <f t="shared" si="19"/>
        <v>327.99999999999966</v>
      </c>
    </row>
    <row r="980" spans="2:7">
      <c r="B980" s="787"/>
      <c r="C980" s="787"/>
      <c r="G980" s="4">
        <f t="shared" si="19"/>
        <v>327.99999999999966</v>
      </c>
    </row>
    <row r="981" spans="2:7">
      <c r="B981" s="787"/>
      <c r="C981" s="787"/>
      <c r="G981" s="4">
        <f t="shared" si="19"/>
        <v>327.99999999999966</v>
      </c>
    </row>
    <row r="982" spans="2:7">
      <c r="B982" s="787"/>
      <c r="C982" s="787"/>
      <c r="G982" s="4">
        <f t="shared" si="19"/>
        <v>327.99999999999966</v>
      </c>
    </row>
    <row r="983" spans="2:7">
      <c r="B983" s="787"/>
      <c r="C983" s="787"/>
      <c r="G983" s="4">
        <f t="shared" si="19"/>
        <v>327.99999999999966</v>
      </c>
    </row>
    <row r="984" spans="2:7">
      <c r="B984" s="787"/>
      <c r="C984" s="787"/>
      <c r="G984" s="4">
        <f t="shared" ref="G984:G1010" si="20">+G983+E984-F984</f>
        <v>327.99999999999966</v>
      </c>
    </row>
    <row r="985" spans="2:7">
      <c r="B985" s="787"/>
      <c r="C985" s="787"/>
      <c r="G985" s="4">
        <f t="shared" si="20"/>
        <v>327.99999999999966</v>
      </c>
    </row>
    <row r="986" spans="2:7">
      <c r="B986" s="787"/>
      <c r="C986" s="787"/>
      <c r="G986" s="4">
        <f t="shared" si="20"/>
        <v>327.99999999999966</v>
      </c>
    </row>
    <row r="987" spans="2:7">
      <c r="B987" s="787"/>
      <c r="C987" s="787"/>
      <c r="G987" s="4">
        <f t="shared" si="20"/>
        <v>327.99999999999966</v>
      </c>
    </row>
    <row r="988" spans="2:7">
      <c r="B988" s="787"/>
      <c r="C988" s="787"/>
      <c r="G988" s="4">
        <f t="shared" si="20"/>
        <v>327.99999999999966</v>
      </c>
    </row>
    <row r="989" spans="2:7">
      <c r="B989" s="787"/>
      <c r="C989" s="787"/>
      <c r="G989" s="4">
        <f t="shared" si="20"/>
        <v>327.99999999999966</v>
      </c>
    </row>
    <row r="990" spans="2:7">
      <c r="B990" s="787"/>
      <c r="C990" s="787"/>
      <c r="G990" s="4">
        <f t="shared" si="20"/>
        <v>327.99999999999966</v>
      </c>
    </row>
    <row r="991" spans="2:7">
      <c r="B991" s="787"/>
      <c r="C991" s="787"/>
      <c r="G991" s="4">
        <f t="shared" si="20"/>
        <v>327.99999999999966</v>
      </c>
    </row>
    <row r="992" spans="2:7">
      <c r="B992" s="787"/>
      <c r="C992" s="787"/>
      <c r="G992" s="4">
        <f t="shared" si="20"/>
        <v>327.99999999999966</v>
      </c>
    </row>
    <row r="993" spans="2:7">
      <c r="B993" s="787"/>
      <c r="C993" s="787"/>
      <c r="G993" s="4">
        <f t="shared" si="20"/>
        <v>327.99999999999966</v>
      </c>
    </row>
    <row r="994" spans="2:7">
      <c r="B994" s="787"/>
      <c r="C994" s="787"/>
      <c r="G994" s="4">
        <f t="shared" si="20"/>
        <v>327.99999999999966</v>
      </c>
    </row>
    <row r="995" spans="2:7">
      <c r="B995" s="787"/>
      <c r="C995" s="787"/>
      <c r="G995" s="4">
        <f t="shared" si="20"/>
        <v>327.99999999999966</v>
      </c>
    </row>
    <row r="996" spans="2:7">
      <c r="B996" s="787"/>
      <c r="C996" s="787"/>
      <c r="G996" s="4">
        <f t="shared" si="20"/>
        <v>327.99999999999966</v>
      </c>
    </row>
    <row r="997" spans="2:7">
      <c r="B997" s="787"/>
      <c r="C997" s="787"/>
      <c r="G997" s="4">
        <f t="shared" si="20"/>
        <v>327.99999999999966</v>
      </c>
    </row>
    <row r="998" spans="2:7">
      <c r="B998" s="787"/>
      <c r="C998" s="787"/>
      <c r="G998" s="4">
        <f t="shared" si="20"/>
        <v>327.99999999999966</v>
      </c>
    </row>
    <row r="999" spans="2:7">
      <c r="B999" s="787"/>
      <c r="C999" s="787"/>
      <c r="G999" s="4">
        <f t="shared" si="20"/>
        <v>327.99999999999966</v>
      </c>
    </row>
    <row r="1000" spans="2:7">
      <c r="B1000" s="787"/>
      <c r="C1000" s="787"/>
      <c r="G1000" s="4">
        <f t="shared" si="20"/>
        <v>327.99999999999966</v>
      </c>
    </row>
    <row r="1001" spans="2:7">
      <c r="B1001" s="787"/>
      <c r="C1001" s="787"/>
      <c r="G1001" s="4">
        <f t="shared" si="20"/>
        <v>327.99999999999966</v>
      </c>
    </row>
    <row r="1002" spans="2:7">
      <c r="B1002" s="787"/>
      <c r="C1002" s="787"/>
      <c r="G1002" s="4">
        <f t="shared" si="20"/>
        <v>327.99999999999966</v>
      </c>
    </row>
    <row r="1003" spans="2:7">
      <c r="B1003" s="787"/>
      <c r="C1003" s="787"/>
      <c r="G1003" s="4">
        <f t="shared" si="20"/>
        <v>327.99999999999966</v>
      </c>
    </row>
    <row r="1004" spans="2:7">
      <c r="B1004" s="787"/>
      <c r="C1004" s="787"/>
      <c r="G1004" s="4">
        <f t="shared" si="20"/>
        <v>327.99999999999966</v>
      </c>
    </row>
    <row r="1005" spans="2:7">
      <c r="B1005" s="787"/>
      <c r="C1005" s="787"/>
      <c r="G1005" s="4">
        <f t="shared" si="20"/>
        <v>327.99999999999966</v>
      </c>
    </row>
    <row r="1006" spans="2:7">
      <c r="B1006" s="787"/>
      <c r="C1006" s="787"/>
      <c r="G1006" s="4">
        <f t="shared" si="20"/>
        <v>327.99999999999966</v>
      </c>
    </row>
    <row r="1007" spans="2:7">
      <c r="B1007" s="787"/>
      <c r="C1007" s="787"/>
      <c r="G1007" s="4">
        <f t="shared" si="20"/>
        <v>327.99999999999966</v>
      </c>
    </row>
    <row r="1008" spans="2:7">
      <c r="B1008" s="787"/>
      <c r="C1008" s="787"/>
      <c r="G1008" s="4">
        <f t="shared" si="20"/>
        <v>327.99999999999966</v>
      </c>
    </row>
    <row r="1009" spans="2:7">
      <c r="B1009" s="787"/>
      <c r="C1009" s="787"/>
      <c r="G1009" s="4">
        <f t="shared" si="20"/>
        <v>327.99999999999966</v>
      </c>
    </row>
    <row r="1010" spans="2:7">
      <c r="B1010" s="787"/>
      <c r="C1010" s="787"/>
      <c r="G1010" s="4">
        <f t="shared" si="20"/>
        <v>327.99999999999966</v>
      </c>
    </row>
  </sheetData>
  <mergeCells count="8">
    <mergeCell ref="B3:G3"/>
    <mergeCell ref="L241:N242"/>
    <mergeCell ref="I473:K473"/>
    <mergeCell ref="J516:L516"/>
    <mergeCell ref="K736:M736"/>
    <mergeCell ref="I694:K694"/>
    <mergeCell ref="I670:K670"/>
    <mergeCell ref="I524:K524"/>
  </mergeCells>
  <phoneticPr fontId="14" type="noConversion"/>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tabColor rgb="FF00B0F0"/>
    <pageSetUpPr fitToPage="1"/>
  </sheetPr>
  <dimension ref="A3:P1000"/>
  <sheetViews>
    <sheetView topLeftCell="A710" workbookViewId="0">
      <selection activeCell="A722" sqref="A722:D724"/>
    </sheetView>
  </sheetViews>
  <sheetFormatPr defaultColWidth="11.42578125" defaultRowHeight="15"/>
  <cols>
    <col min="1" max="1" width="12" style="106" bestFit="1" customWidth="1"/>
    <col min="2" max="2" width="17.5703125" style="6" bestFit="1" customWidth="1"/>
    <col min="3" max="3" width="22" style="6" bestFit="1" customWidth="1"/>
    <col min="4" max="4" width="28.7109375" bestFit="1" customWidth="1"/>
    <col min="5" max="5" width="11.7109375" style="4" bestFit="1" customWidth="1"/>
    <col min="6" max="6" width="12.28515625" style="4" customWidth="1"/>
    <col min="7" max="7" width="16" style="4" bestFit="1" customWidth="1"/>
    <col min="8" max="8" width="9.5703125" style="4" customWidth="1"/>
    <col min="10" max="10" width="17" customWidth="1"/>
    <col min="11" max="11" width="22.7109375" customWidth="1"/>
    <col min="16" max="16" width="11.7109375" style="4" bestFit="1" customWidth="1"/>
  </cols>
  <sheetData>
    <row r="3" spans="1:16">
      <c r="B3" s="820" t="s">
        <v>156</v>
      </c>
      <c r="C3" s="820"/>
      <c r="D3" s="820"/>
      <c r="E3" s="820"/>
      <c r="F3" s="820"/>
      <c r="G3" s="820"/>
      <c r="H3" s="786"/>
    </row>
    <row r="5" spans="1:16" s="7" customFormat="1" ht="30.75">
      <c r="A5" s="40" t="s">
        <v>1</v>
      </c>
      <c r="B5" s="804" t="s">
        <v>2</v>
      </c>
      <c r="C5" s="804" t="s">
        <v>3</v>
      </c>
      <c r="D5" s="804" t="s">
        <v>4</v>
      </c>
      <c r="E5" s="13" t="s">
        <v>5</v>
      </c>
      <c r="F5" s="13" t="s">
        <v>6</v>
      </c>
      <c r="G5" s="14" t="s">
        <v>7</v>
      </c>
      <c r="H5" s="14"/>
      <c r="I5" s="786"/>
      <c r="J5" s="786"/>
      <c r="K5" s="786"/>
      <c r="L5" s="786"/>
      <c r="M5" s="786"/>
      <c r="N5" s="786"/>
      <c r="O5" s="786"/>
      <c r="P5" s="8"/>
    </row>
    <row r="6" spans="1:16">
      <c r="A6" s="106">
        <v>42736</v>
      </c>
      <c r="B6" s="787" t="s">
        <v>8</v>
      </c>
      <c r="C6" s="787"/>
      <c r="G6" s="4">
        <v>283.10000000000002</v>
      </c>
    </row>
    <row r="7" spans="1:16">
      <c r="A7" s="106">
        <v>42751</v>
      </c>
      <c r="B7" s="787">
        <v>12095</v>
      </c>
      <c r="C7" s="787" t="s">
        <v>157</v>
      </c>
      <c r="F7" s="4">
        <v>283.10000000000002</v>
      </c>
      <c r="G7" s="4">
        <f>+G6+E7-F7</f>
        <v>0</v>
      </c>
    </row>
    <row r="8" spans="1:16">
      <c r="A8" s="133">
        <v>42766</v>
      </c>
      <c r="B8" s="786" t="s">
        <v>10</v>
      </c>
      <c r="C8" s="786" t="s">
        <v>11</v>
      </c>
      <c r="D8" t="s">
        <v>12</v>
      </c>
      <c r="E8" s="4">
        <v>13.5</v>
      </c>
      <c r="G8" s="4">
        <f t="shared" ref="G8:G71" si="0">+G7+E8-F8</f>
        <v>13.5</v>
      </c>
    </row>
    <row r="9" spans="1:16">
      <c r="B9" s="787"/>
      <c r="C9" s="787"/>
      <c r="D9" t="s">
        <v>13</v>
      </c>
      <c r="E9" s="4">
        <v>2.8</v>
      </c>
      <c r="G9" s="4">
        <f t="shared" si="0"/>
        <v>16.3</v>
      </c>
    </row>
    <row r="10" spans="1:16">
      <c r="B10" s="787"/>
      <c r="C10" s="787"/>
      <c r="D10" t="s">
        <v>14</v>
      </c>
      <c r="E10" s="4">
        <v>500</v>
      </c>
      <c r="G10" s="4">
        <f t="shared" si="0"/>
        <v>516.29999999999995</v>
      </c>
    </row>
    <row r="11" spans="1:16">
      <c r="A11" s="106">
        <v>42766</v>
      </c>
      <c r="B11" s="787">
        <v>12180</v>
      </c>
      <c r="C11" s="787" t="s">
        <v>11</v>
      </c>
      <c r="D11" t="s">
        <v>14</v>
      </c>
      <c r="F11" s="4">
        <v>250</v>
      </c>
      <c r="G11" s="4">
        <f t="shared" si="0"/>
        <v>266.29999999999995</v>
      </c>
    </row>
    <row r="12" spans="1:16">
      <c r="A12" s="106">
        <v>42783</v>
      </c>
      <c r="B12" s="787">
        <v>12272</v>
      </c>
      <c r="C12" s="787" t="s">
        <v>11</v>
      </c>
      <c r="D12" t="s">
        <v>14</v>
      </c>
      <c r="F12" s="4">
        <v>250</v>
      </c>
      <c r="G12" s="4">
        <f t="shared" si="0"/>
        <v>16.299999999999955</v>
      </c>
    </row>
    <row r="13" spans="1:16">
      <c r="A13" s="106">
        <v>42832</v>
      </c>
      <c r="B13" s="787">
        <v>12500</v>
      </c>
      <c r="C13" s="787" t="s">
        <v>11</v>
      </c>
      <c r="D13" t="s">
        <v>12</v>
      </c>
      <c r="F13" s="4">
        <v>13.5</v>
      </c>
      <c r="G13" s="4">
        <f t="shared" si="0"/>
        <v>2.7999999999999545</v>
      </c>
    </row>
    <row r="14" spans="1:16">
      <c r="A14" s="106">
        <v>42832</v>
      </c>
      <c r="B14" s="787">
        <v>12500</v>
      </c>
      <c r="C14" s="787" t="s">
        <v>11</v>
      </c>
      <c r="D14" t="s">
        <v>13</v>
      </c>
      <c r="F14" s="4">
        <v>2.8</v>
      </c>
      <c r="G14" s="4">
        <f t="shared" si="0"/>
        <v>-4.5297099404706387E-14</v>
      </c>
    </row>
    <row r="15" spans="1:16">
      <c r="A15" s="133">
        <v>42794</v>
      </c>
      <c r="B15" s="786" t="s">
        <v>10</v>
      </c>
      <c r="C15" s="786" t="s">
        <v>15</v>
      </c>
      <c r="D15" t="s">
        <v>12</v>
      </c>
      <c r="E15" s="4">
        <v>13</v>
      </c>
      <c r="G15" s="4">
        <f t="shared" si="0"/>
        <v>12.999999999999954</v>
      </c>
    </row>
    <row r="16" spans="1:16">
      <c r="B16" s="787"/>
      <c r="C16" s="787"/>
      <c r="D16" t="s">
        <v>13</v>
      </c>
      <c r="E16" s="4">
        <v>2</v>
      </c>
      <c r="G16" s="4">
        <f t="shared" si="0"/>
        <v>14.999999999999954</v>
      </c>
    </row>
    <row r="17" spans="1:7">
      <c r="B17" s="787"/>
      <c r="C17" s="787"/>
      <c r="D17" t="s">
        <v>14</v>
      </c>
      <c r="E17" s="4">
        <v>500</v>
      </c>
      <c r="G17" s="4">
        <f t="shared" si="0"/>
        <v>515</v>
      </c>
    </row>
    <row r="18" spans="1:7">
      <c r="A18" s="106">
        <v>42796</v>
      </c>
      <c r="B18" s="787">
        <v>12318</v>
      </c>
      <c r="C18" s="787" t="s">
        <v>15</v>
      </c>
      <c r="D18" t="s">
        <v>14</v>
      </c>
      <c r="F18" s="4">
        <v>500</v>
      </c>
      <c r="G18" s="4">
        <f t="shared" si="0"/>
        <v>15</v>
      </c>
    </row>
    <row r="19" spans="1:7">
      <c r="A19" s="106">
        <v>42832</v>
      </c>
      <c r="B19" s="787">
        <v>12500</v>
      </c>
      <c r="C19" s="787" t="s">
        <v>15</v>
      </c>
      <c r="D19" t="s">
        <v>12</v>
      </c>
      <c r="F19" s="4">
        <v>13</v>
      </c>
      <c r="G19" s="4">
        <f t="shared" si="0"/>
        <v>2</v>
      </c>
    </row>
    <row r="20" spans="1:7">
      <c r="A20" s="106">
        <v>42832</v>
      </c>
      <c r="B20" s="787">
        <v>12500</v>
      </c>
      <c r="C20" s="787" t="s">
        <v>15</v>
      </c>
      <c r="D20" t="s">
        <v>13</v>
      </c>
      <c r="F20" s="4">
        <v>2</v>
      </c>
      <c r="G20" s="4">
        <f t="shared" si="0"/>
        <v>0</v>
      </c>
    </row>
    <row r="21" spans="1:7">
      <c r="A21" s="133">
        <v>42825</v>
      </c>
      <c r="B21" s="786" t="s">
        <v>10</v>
      </c>
      <c r="C21" s="786" t="s">
        <v>16</v>
      </c>
      <c r="D21" t="s">
        <v>12</v>
      </c>
      <c r="E21" s="4">
        <v>12</v>
      </c>
      <c r="G21" s="4">
        <f t="shared" si="0"/>
        <v>12</v>
      </c>
    </row>
    <row r="22" spans="1:7">
      <c r="B22" s="787"/>
      <c r="C22" s="787"/>
      <c r="D22" t="s">
        <v>13</v>
      </c>
      <c r="E22" s="4">
        <v>2</v>
      </c>
      <c r="G22" s="4">
        <f t="shared" si="0"/>
        <v>14</v>
      </c>
    </row>
    <row r="23" spans="1:7">
      <c r="B23" s="787"/>
      <c r="C23" s="787"/>
      <c r="D23" t="s">
        <v>14</v>
      </c>
      <c r="E23" s="4">
        <v>500</v>
      </c>
      <c r="G23" s="4">
        <f t="shared" si="0"/>
        <v>514</v>
      </c>
    </row>
    <row r="24" spans="1:7">
      <c r="A24" s="106">
        <v>42831</v>
      </c>
      <c r="B24" s="787">
        <v>12485</v>
      </c>
      <c r="C24" s="787" t="s">
        <v>16</v>
      </c>
      <c r="D24" t="s">
        <v>14</v>
      </c>
      <c r="F24" s="4">
        <v>500</v>
      </c>
      <c r="G24" s="4">
        <f t="shared" si="0"/>
        <v>14</v>
      </c>
    </row>
    <row r="25" spans="1:7">
      <c r="A25" s="106">
        <v>42847</v>
      </c>
      <c r="B25" s="787">
        <v>12568</v>
      </c>
      <c r="C25" s="787" t="s">
        <v>16</v>
      </c>
      <c r="D25" t="s">
        <v>12</v>
      </c>
      <c r="F25" s="4">
        <v>12</v>
      </c>
      <c r="G25" s="4">
        <f t="shared" si="0"/>
        <v>2</v>
      </c>
    </row>
    <row r="26" spans="1:7">
      <c r="A26" s="106">
        <v>42847</v>
      </c>
      <c r="B26" s="787">
        <v>12568</v>
      </c>
      <c r="C26" s="787" t="s">
        <v>16</v>
      </c>
      <c r="D26" t="s">
        <v>13</v>
      </c>
      <c r="F26" s="4">
        <v>2</v>
      </c>
      <c r="G26" s="4">
        <f t="shared" si="0"/>
        <v>0</v>
      </c>
    </row>
    <row r="27" spans="1:7">
      <c r="A27" s="133">
        <v>42855</v>
      </c>
      <c r="B27" s="786" t="s">
        <v>10</v>
      </c>
      <c r="C27" s="786" t="s">
        <v>17</v>
      </c>
      <c r="D27" t="s">
        <v>12</v>
      </c>
      <c r="E27" s="4">
        <v>13</v>
      </c>
      <c r="G27" s="4">
        <f t="shared" si="0"/>
        <v>13</v>
      </c>
    </row>
    <row r="28" spans="1:7">
      <c r="B28" s="787"/>
      <c r="C28" s="787"/>
      <c r="D28" t="s">
        <v>13</v>
      </c>
      <c r="E28" s="4">
        <v>2</v>
      </c>
      <c r="G28" s="4">
        <f t="shared" si="0"/>
        <v>15</v>
      </c>
    </row>
    <row r="29" spans="1:7">
      <c r="B29" s="787"/>
      <c r="C29" s="787"/>
      <c r="D29" t="s">
        <v>14</v>
      </c>
      <c r="E29" s="4">
        <v>500</v>
      </c>
      <c r="G29" s="4">
        <f t="shared" si="0"/>
        <v>515</v>
      </c>
    </row>
    <row r="30" spans="1:7">
      <c r="A30" s="106">
        <v>42840</v>
      </c>
      <c r="B30" s="787">
        <v>12539</v>
      </c>
      <c r="C30" s="787" t="s">
        <v>17</v>
      </c>
      <c r="D30" t="s">
        <v>14</v>
      </c>
      <c r="F30" s="4">
        <v>500</v>
      </c>
      <c r="G30" s="4">
        <f t="shared" si="0"/>
        <v>15</v>
      </c>
    </row>
    <row r="31" spans="1:7">
      <c r="A31" s="106">
        <v>42887</v>
      </c>
      <c r="B31" s="787">
        <v>12761</v>
      </c>
      <c r="C31" s="787" t="s">
        <v>17</v>
      </c>
      <c r="D31" t="s">
        <v>12</v>
      </c>
      <c r="F31" s="4">
        <v>13</v>
      </c>
      <c r="G31" s="4">
        <f t="shared" si="0"/>
        <v>2</v>
      </c>
    </row>
    <row r="32" spans="1:7">
      <c r="A32" s="106">
        <v>42887</v>
      </c>
      <c r="B32" s="787">
        <v>12761</v>
      </c>
      <c r="C32" s="787" t="s">
        <v>17</v>
      </c>
      <c r="D32" t="s">
        <v>13</v>
      </c>
      <c r="F32" s="4">
        <v>2</v>
      </c>
      <c r="G32" s="4">
        <f t="shared" si="0"/>
        <v>0</v>
      </c>
    </row>
    <row r="33" spans="1:7">
      <c r="A33" s="133">
        <v>42886</v>
      </c>
      <c r="B33" s="786" t="s">
        <v>10</v>
      </c>
      <c r="C33" s="786" t="s">
        <v>18</v>
      </c>
      <c r="D33" t="s">
        <v>12</v>
      </c>
      <c r="E33" s="4">
        <v>13</v>
      </c>
      <c r="G33" s="4">
        <f t="shared" si="0"/>
        <v>13</v>
      </c>
    </row>
    <row r="34" spans="1:7">
      <c r="B34" s="787"/>
      <c r="C34" s="787"/>
      <c r="D34" t="s">
        <v>13</v>
      </c>
      <c r="E34" s="4">
        <v>2</v>
      </c>
      <c r="G34" s="4">
        <f t="shared" si="0"/>
        <v>15</v>
      </c>
    </row>
    <row r="35" spans="1:7">
      <c r="B35" s="787"/>
      <c r="C35" s="787"/>
      <c r="D35" t="s">
        <v>14</v>
      </c>
      <c r="E35" s="4">
        <v>500</v>
      </c>
      <c r="G35" s="4">
        <f t="shared" si="0"/>
        <v>515</v>
      </c>
    </row>
    <row r="36" spans="1:7">
      <c r="A36" s="106">
        <v>42870</v>
      </c>
      <c r="B36" s="787">
        <v>12683</v>
      </c>
      <c r="C36" s="787" t="s">
        <v>18</v>
      </c>
      <c r="D36" t="s">
        <v>14</v>
      </c>
      <c r="F36" s="4">
        <v>500</v>
      </c>
      <c r="G36" s="4">
        <f t="shared" si="0"/>
        <v>15</v>
      </c>
    </row>
    <row r="37" spans="1:7">
      <c r="A37" s="106">
        <v>42947</v>
      </c>
      <c r="B37" s="787">
        <v>13064</v>
      </c>
      <c r="C37" s="787" t="s">
        <v>18</v>
      </c>
      <c r="D37" t="s">
        <v>12</v>
      </c>
      <c r="F37" s="4">
        <v>13</v>
      </c>
      <c r="G37" s="4">
        <f t="shared" si="0"/>
        <v>2</v>
      </c>
    </row>
    <row r="38" spans="1:7">
      <c r="A38" s="106">
        <v>42947</v>
      </c>
      <c r="B38" s="787">
        <v>13064</v>
      </c>
      <c r="C38" s="787" t="s">
        <v>18</v>
      </c>
      <c r="D38" t="s">
        <v>13</v>
      </c>
      <c r="F38" s="4">
        <v>2</v>
      </c>
      <c r="G38" s="4">
        <f t="shared" si="0"/>
        <v>0</v>
      </c>
    </row>
    <row r="39" spans="1:7">
      <c r="A39" s="133">
        <v>42916</v>
      </c>
      <c r="B39" s="786" t="s">
        <v>10</v>
      </c>
      <c r="C39" s="786" t="s">
        <v>19</v>
      </c>
      <c r="D39" t="s">
        <v>12</v>
      </c>
      <c r="E39" s="4">
        <v>12.5</v>
      </c>
      <c r="G39" s="4">
        <f t="shared" si="0"/>
        <v>12.5</v>
      </c>
    </row>
    <row r="40" spans="1:7">
      <c r="B40" s="787"/>
      <c r="C40" s="787"/>
      <c r="D40" t="s">
        <v>13</v>
      </c>
      <c r="E40" s="4">
        <v>2</v>
      </c>
      <c r="G40" s="4">
        <f t="shared" si="0"/>
        <v>14.5</v>
      </c>
    </row>
    <row r="41" spans="1:7">
      <c r="B41" s="787"/>
      <c r="C41" s="787"/>
      <c r="D41" t="s">
        <v>14</v>
      </c>
      <c r="E41" s="4">
        <v>500</v>
      </c>
      <c r="G41" s="4">
        <f t="shared" si="0"/>
        <v>514.5</v>
      </c>
    </row>
    <row r="42" spans="1:7">
      <c r="A42" s="106">
        <v>42902</v>
      </c>
      <c r="B42" s="787">
        <v>12837</v>
      </c>
      <c r="C42" s="787" t="s">
        <v>19</v>
      </c>
      <c r="D42" t="s">
        <v>14</v>
      </c>
      <c r="F42" s="4">
        <v>500</v>
      </c>
      <c r="G42" s="4">
        <f t="shared" si="0"/>
        <v>14.5</v>
      </c>
    </row>
    <row r="43" spans="1:7">
      <c r="A43" s="106">
        <v>42947</v>
      </c>
      <c r="B43" s="787">
        <v>13064</v>
      </c>
      <c r="C43" s="787" t="s">
        <v>19</v>
      </c>
      <c r="D43" t="s">
        <v>12</v>
      </c>
      <c r="F43" s="4">
        <v>12.5</v>
      </c>
      <c r="G43" s="4">
        <f t="shared" si="0"/>
        <v>2</v>
      </c>
    </row>
    <row r="44" spans="1:7">
      <c r="A44" s="106">
        <v>42947</v>
      </c>
      <c r="B44" s="787">
        <v>13064</v>
      </c>
      <c r="C44" s="787" t="s">
        <v>19</v>
      </c>
      <c r="D44" t="s">
        <v>13</v>
      </c>
      <c r="F44" s="4">
        <v>2</v>
      </c>
      <c r="G44" s="4">
        <f t="shared" si="0"/>
        <v>0</v>
      </c>
    </row>
    <row r="45" spans="1:7">
      <c r="A45" s="106">
        <v>42947</v>
      </c>
      <c r="B45" s="787" t="s">
        <v>10</v>
      </c>
      <c r="C45" s="787"/>
      <c r="D45" t="s">
        <v>12</v>
      </c>
      <c r="E45" s="4">
        <v>13</v>
      </c>
      <c r="G45" s="4">
        <f t="shared" si="0"/>
        <v>13</v>
      </c>
    </row>
    <row r="46" spans="1:7">
      <c r="B46" s="787"/>
      <c r="C46" s="787"/>
      <c r="D46" t="s">
        <v>13</v>
      </c>
      <c r="E46" s="4">
        <v>2</v>
      </c>
      <c r="G46" s="4">
        <f t="shared" si="0"/>
        <v>15</v>
      </c>
    </row>
    <row r="47" spans="1:7">
      <c r="B47" s="787"/>
      <c r="C47" s="787"/>
      <c r="D47" t="s">
        <v>14</v>
      </c>
      <c r="E47" s="4">
        <v>500</v>
      </c>
      <c r="G47" s="4">
        <f t="shared" si="0"/>
        <v>515</v>
      </c>
    </row>
    <row r="48" spans="1:7">
      <c r="A48" s="106">
        <v>42931</v>
      </c>
      <c r="B48" s="787">
        <v>13020</v>
      </c>
      <c r="C48" s="787" t="s">
        <v>20</v>
      </c>
      <c r="D48" t="s">
        <v>14</v>
      </c>
      <c r="F48" s="4">
        <v>500</v>
      </c>
      <c r="G48" s="4">
        <f t="shared" si="0"/>
        <v>15</v>
      </c>
    </row>
    <row r="49" spans="1:7">
      <c r="A49" s="106">
        <v>43024</v>
      </c>
      <c r="B49" s="787">
        <v>13634</v>
      </c>
      <c r="C49" s="787" t="s">
        <v>20</v>
      </c>
      <c r="D49" t="s">
        <v>12</v>
      </c>
      <c r="F49" s="4">
        <v>13</v>
      </c>
      <c r="G49" s="4">
        <f t="shared" si="0"/>
        <v>2</v>
      </c>
    </row>
    <row r="50" spans="1:7">
      <c r="A50" s="106">
        <v>43024</v>
      </c>
      <c r="B50" s="787">
        <v>13634</v>
      </c>
      <c r="C50" s="787" t="s">
        <v>20</v>
      </c>
      <c r="D50" t="s">
        <v>13</v>
      </c>
      <c r="F50" s="4">
        <v>2</v>
      </c>
      <c r="G50" s="4">
        <f t="shared" si="0"/>
        <v>0</v>
      </c>
    </row>
    <row r="51" spans="1:7">
      <c r="A51" s="106">
        <v>42978</v>
      </c>
      <c r="B51" s="787" t="s">
        <v>10</v>
      </c>
      <c r="C51" s="787" t="s">
        <v>21</v>
      </c>
      <c r="D51" t="s">
        <v>12</v>
      </c>
      <c r="E51" s="4">
        <v>13</v>
      </c>
      <c r="G51" s="4">
        <f t="shared" si="0"/>
        <v>13</v>
      </c>
    </row>
    <row r="52" spans="1:7">
      <c r="B52" s="787"/>
      <c r="C52" s="787"/>
      <c r="D52" t="s">
        <v>13</v>
      </c>
      <c r="E52" s="4">
        <v>2</v>
      </c>
      <c r="G52" s="4">
        <f t="shared" si="0"/>
        <v>15</v>
      </c>
    </row>
    <row r="53" spans="1:7">
      <c r="B53" s="787"/>
      <c r="C53" s="787"/>
      <c r="D53" t="s">
        <v>14</v>
      </c>
      <c r="E53" s="4">
        <v>500</v>
      </c>
      <c r="G53" s="4">
        <f t="shared" si="0"/>
        <v>515</v>
      </c>
    </row>
    <row r="54" spans="1:7">
      <c r="A54" s="106">
        <v>42966</v>
      </c>
      <c r="B54" s="787">
        <v>13262</v>
      </c>
      <c r="C54" s="787" t="s">
        <v>21</v>
      </c>
      <c r="D54" t="s">
        <v>14</v>
      </c>
      <c r="F54" s="4">
        <v>500</v>
      </c>
      <c r="G54" s="4">
        <f t="shared" si="0"/>
        <v>15</v>
      </c>
    </row>
    <row r="55" spans="1:7">
      <c r="A55" s="106">
        <v>43024</v>
      </c>
      <c r="B55" s="787">
        <v>13634</v>
      </c>
      <c r="C55" s="787" t="s">
        <v>21</v>
      </c>
      <c r="D55" t="s">
        <v>12</v>
      </c>
      <c r="F55" s="4">
        <v>13</v>
      </c>
      <c r="G55" s="4">
        <f t="shared" si="0"/>
        <v>2</v>
      </c>
    </row>
    <row r="56" spans="1:7">
      <c r="A56" s="106">
        <v>43024</v>
      </c>
      <c r="B56" s="787">
        <v>13634</v>
      </c>
      <c r="C56" s="787" t="s">
        <v>21</v>
      </c>
      <c r="D56" t="s">
        <v>13</v>
      </c>
      <c r="F56" s="4">
        <v>2</v>
      </c>
      <c r="G56" s="4">
        <f t="shared" si="0"/>
        <v>0</v>
      </c>
    </row>
    <row r="57" spans="1:7">
      <c r="A57" s="106">
        <v>43008</v>
      </c>
      <c r="B57" s="787" t="s">
        <v>10</v>
      </c>
      <c r="C57" s="787" t="s">
        <v>22</v>
      </c>
      <c r="D57" t="s">
        <v>12</v>
      </c>
      <c r="E57" s="4">
        <v>8</v>
      </c>
      <c r="G57" s="4">
        <f t="shared" si="0"/>
        <v>8</v>
      </c>
    </row>
    <row r="58" spans="1:7">
      <c r="B58" s="787"/>
      <c r="C58" s="787"/>
      <c r="D58" t="s">
        <v>13</v>
      </c>
      <c r="E58" s="4">
        <v>2</v>
      </c>
      <c r="G58" s="4">
        <f t="shared" si="0"/>
        <v>10</v>
      </c>
    </row>
    <row r="59" spans="1:7">
      <c r="B59" s="787"/>
      <c r="C59" s="787"/>
      <c r="D59" t="s">
        <v>14</v>
      </c>
      <c r="E59" s="4">
        <v>500</v>
      </c>
      <c r="G59" s="4">
        <f t="shared" si="0"/>
        <v>510</v>
      </c>
    </row>
    <row r="60" spans="1:7">
      <c r="A60" s="106">
        <v>42993</v>
      </c>
      <c r="B60" s="787">
        <v>13468</v>
      </c>
      <c r="C60" s="787" t="s">
        <v>22</v>
      </c>
      <c r="D60" t="s">
        <v>14</v>
      </c>
      <c r="F60" s="4">
        <v>500</v>
      </c>
      <c r="G60" s="4">
        <f t="shared" si="0"/>
        <v>10</v>
      </c>
    </row>
    <row r="61" spans="1:7">
      <c r="A61" s="106">
        <v>43055</v>
      </c>
      <c r="B61" s="787">
        <v>13789</v>
      </c>
      <c r="C61" s="787" t="s">
        <v>22</v>
      </c>
      <c r="D61" t="s">
        <v>12</v>
      </c>
      <c r="F61" s="4">
        <v>8</v>
      </c>
      <c r="G61" s="4">
        <f t="shared" si="0"/>
        <v>2</v>
      </c>
    </row>
    <row r="62" spans="1:7">
      <c r="A62" s="106">
        <v>43055</v>
      </c>
      <c r="B62" s="787">
        <v>13789</v>
      </c>
      <c r="C62" s="787" t="s">
        <v>22</v>
      </c>
      <c r="D62" t="s">
        <v>13</v>
      </c>
      <c r="F62" s="4">
        <v>2</v>
      </c>
      <c r="G62" s="4">
        <f t="shared" si="0"/>
        <v>0</v>
      </c>
    </row>
    <row r="63" spans="1:7">
      <c r="A63" s="106">
        <v>43039</v>
      </c>
      <c r="B63" s="787" t="s">
        <v>10</v>
      </c>
      <c r="C63" s="787" t="s">
        <v>23</v>
      </c>
      <c r="D63" t="s">
        <v>12</v>
      </c>
      <c r="E63" s="4">
        <v>8</v>
      </c>
      <c r="G63" s="4">
        <f t="shared" si="0"/>
        <v>8</v>
      </c>
    </row>
    <row r="64" spans="1:7">
      <c r="B64" s="787"/>
      <c r="C64" s="787"/>
      <c r="D64" t="s">
        <v>13</v>
      </c>
      <c r="E64" s="4">
        <v>2</v>
      </c>
      <c r="G64" s="4">
        <f t="shared" si="0"/>
        <v>10</v>
      </c>
    </row>
    <row r="65" spans="1:7">
      <c r="B65" s="787"/>
      <c r="C65" s="787"/>
      <c r="D65" t="s">
        <v>14</v>
      </c>
      <c r="E65" s="4">
        <v>500</v>
      </c>
      <c r="G65" s="4">
        <f t="shared" si="0"/>
        <v>510</v>
      </c>
    </row>
    <row r="66" spans="1:7">
      <c r="A66" s="106">
        <v>43024</v>
      </c>
      <c r="B66" s="787">
        <v>13634</v>
      </c>
      <c r="C66" s="787" t="s">
        <v>23</v>
      </c>
      <c r="D66" t="s">
        <v>14</v>
      </c>
      <c r="F66" s="4">
        <v>500</v>
      </c>
      <c r="G66" s="4">
        <f t="shared" si="0"/>
        <v>10</v>
      </c>
    </row>
    <row r="67" spans="1:7">
      <c r="A67" s="106">
        <v>43115</v>
      </c>
      <c r="B67" s="787">
        <v>14069</v>
      </c>
      <c r="C67" s="787" t="s">
        <v>23</v>
      </c>
      <c r="D67" t="s">
        <v>12</v>
      </c>
      <c r="F67" s="4">
        <v>8</v>
      </c>
      <c r="G67" s="4">
        <f t="shared" si="0"/>
        <v>2</v>
      </c>
    </row>
    <row r="68" spans="1:7">
      <c r="A68" s="106">
        <v>43115</v>
      </c>
      <c r="B68" s="787">
        <v>14069</v>
      </c>
      <c r="C68" s="787" t="s">
        <v>23</v>
      </c>
      <c r="D68" t="s">
        <v>13</v>
      </c>
      <c r="F68" s="4">
        <v>2</v>
      </c>
      <c r="G68" s="4">
        <f t="shared" si="0"/>
        <v>0</v>
      </c>
    </row>
    <row r="69" spans="1:7">
      <c r="A69" s="106">
        <v>43069</v>
      </c>
      <c r="B69" s="787" t="s">
        <v>10</v>
      </c>
      <c r="C69" s="787" t="s">
        <v>24</v>
      </c>
      <c r="D69" t="s">
        <v>12</v>
      </c>
      <c r="E69" s="4">
        <v>8.1999999999999993</v>
      </c>
      <c r="G69" s="4">
        <f t="shared" si="0"/>
        <v>8.1999999999999993</v>
      </c>
    </row>
    <row r="70" spans="1:7">
      <c r="B70" s="787"/>
      <c r="C70" s="787"/>
      <c r="D70" t="s">
        <v>13</v>
      </c>
      <c r="E70" s="4">
        <v>2</v>
      </c>
      <c r="G70" s="4">
        <f t="shared" si="0"/>
        <v>10.199999999999999</v>
      </c>
    </row>
    <row r="71" spans="1:7">
      <c r="B71" s="787"/>
      <c r="C71" s="787"/>
      <c r="D71" t="s">
        <v>14</v>
      </c>
      <c r="E71" s="4">
        <v>500</v>
      </c>
      <c r="G71" s="4">
        <f t="shared" si="0"/>
        <v>510.2</v>
      </c>
    </row>
    <row r="72" spans="1:7">
      <c r="A72" s="106">
        <v>43055</v>
      </c>
      <c r="B72" s="787">
        <v>13789</v>
      </c>
      <c r="C72" s="787" t="s">
        <v>24</v>
      </c>
      <c r="D72" t="s">
        <v>14</v>
      </c>
      <c r="F72" s="4">
        <v>500</v>
      </c>
      <c r="G72" s="4">
        <f t="shared" ref="G72:G135" si="1">+G71+E72-F72</f>
        <v>10.199999999999989</v>
      </c>
    </row>
    <row r="73" spans="1:7">
      <c r="A73" s="106">
        <v>43084</v>
      </c>
      <c r="B73" s="787">
        <v>13935</v>
      </c>
      <c r="C73" s="787" t="s">
        <v>24</v>
      </c>
      <c r="D73" t="s">
        <v>12</v>
      </c>
      <c r="F73" s="4">
        <v>8</v>
      </c>
      <c r="G73" s="4">
        <f t="shared" si="1"/>
        <v>2.1999999999999886</v>
      </c>
    </row>
    <row r="74" spans="1:7">
      <c r="A74" s="106">
        <v>43084</v>
      </c>
      <c r="B74" s="787">
        <v>13935</v>
      </c>
      <c r="C74" s="787" t="s">
        <v>24</v>
      </c>
      <c r="D74" t="s">
        <v>13</v>
      </c>
      <c r="F74" s="4">
        <v>2</v>
      </c>
      <c r="G74" s="4">
        <f t="shared" si="1"/>
        <v>0.19999999999998863</v>
      </c>
    </row>
    <row r="75" spans="1:7">
      <c r="A75" s="106">
        <v>43115</v>
      </c>
      <c r="B75" s="787">
        <v>14069</v>
      </c>
      <c r="C75" s="787" t="s">
        <v>24</v>
      </c>
      <c r="D75" t="s">
        <v>12</v>
      </c>
      <c r="F75" s="4">
        <v>0.2</v>
      </c>
      <c r="G75" s="4">
        <f t="shared" si="1"/>
        <v>-1.1379786002407855E-14</v>
      </c>
    </row>
    <row r="76" spans="1:7">
      <c r="A76" s="106">
        <v>43100</v>
      </c>
      <c r="B76" s="787" t="s">
        <v>10</v>
      </c>
      <c r="C76" s="787" t="s">
        <v>25</v>
      </c>
      <c r="D76" t="s">
        <v>12</v>
      </c>
      <c r="E76" s="4">
        <v>8.9</v>
      </c>
      <c r="G76" s="4">
        <f t="shared" si="1"/>
        <v>8.8999999999999897</v>
      </c>
    </row>
    <row r="77" spans="1:7">
      <c r="B77" s="787"/>
      <c r="C77" s="787"/>
      <c r="D77" t="s">
        <v>13</v>
      </c>
      <c r="E77" s="4">
        <v>2</v>
      </c>
      <c r="G77" s="4">
        <f t="shared" si="1"/>
        <v>10.89999999999999</v>
      </c>
    </row>
    <row r="78" spans="1:7">
      <c r="B78" s="787"/>
      <c r="C78" s="787"/>
      <c r="D78" t="s">
        <v>14</v>
      </c>
      <c r="E78" s="4">
        <v>500</v>
      </c>
      <c r="G78" s="4">
        <f t="shared" si="1"/>
        <v>510.9</v>
      </c>
    </row>
    <row r="79" spans="1:7">
      <c r="A79" s="106">
        <v>43084</v>
      </c>
      <c r="B79" s="787">
        <v>13935</v>
      </c>
      <c r="C79" s="787" t="s">
        <v>25</v>
      </c>
      <c r="D79" t="s">
        <v>14</v>
      </c>
      <c r="F79" s="4">
        <v>500</v>
      </c>
      <c r="G79" s="4">
        <f t="shared" si="1"/>
        <v>10.899999999999977</v>
      </c>
    </row>
    <row r="80" spans="1:7">
      <c r="A80" s="106">
        <v>43118</v>
      </c>
      <c r="B80" s="787">
        <v>14091</v>
      </c>
      <c r="C80" s="787" t="s">
        <v>25</v>
      </c>
      <c r="D80" t="s">
        <v>12</v>
      </c>
      <c r="F80" s="4">
        <v>8.9</v>
      </c>
      <c r="G80" s="4">
        <f t="shared" si="1"/>
        <v>1.9999999999999769</v>
      </c>
    </row>
    <row r="81" spans="1:7">
      <c r="A81" s="106">
        <v>43118</v>
      </c>
      <c r="B81" s="787">
        <v>14091</v>
      </c>
      <c r="C81" s="787" t="s">
        <v>25</v>
      </c>
      <c r="D81" t="s">
        <v>13</v>
      </c>
      <c r="F81" s="4">
        <v>2</v>
      </c>
      <c r="G81" s="4">
        <f t="shared" si="1"/>
        <v>-2.3092638912203256E-14</v>
      </c>
    </row>
    <row r="82" spans="1:7">
      <c r="A82" s="133">
        <v>43101</v>
      </c>
      <c r="B82" s="786" t="s">
        <v>10</v>
      </c>
      <c r="C82" s="786" t="s">
        <v>11</v>
      </c>
      <c r="D82" t="s">
        <v>12</v>
      </c>
      <c r="E82" s="4">
        <v>8</v>
      </c>
      <c r="G82" s="4">
        <f t="shared" si="1"/>
        <v>7.9999999999999769</v>
      </c>
    </row>
    <row r="83" spans="1:7">
      <c r="B83" s="787"/>
      <c r="C83" s="787"/>
      <c r="D83" t="s">
        <v>13</v>
      </c>
      <c r="E83" s="4">
        <v>2</v>
      </c>
      <c r="G83" s="4">
        <f t="shared" si="1"/>
        <v>9.9999999999999769</v>
      </c>
    </row>
    <row r="84" spans="1:7">
      <c r="B84" s="787"/>
      <c r="C84" s="787"/>
      <c r="D84" t="s">
        <v>14</v>
      </c>
      <c r="E84" s="4">
        <v>500</v>
      </c>
      <c r="G84" s="4">
        <f t="shared" si="1"/>
        <v>510</v>
      </c>
    </row>
    <row r="85" spans="1:7">
      <c r="A85" s="106">
        <v>43115</v>
      </c>
      <c r="B85" s="787">
        <v>14069</v>
      </c>
      <c r="C85" s="787" t="s">
        <v>11</v>
      </c>
      <c r="D85" t="s">
        <v>14</v>
      </c>
      <c r="F85" s="4">
        <v>500</v>
      </c>
      <c r="G85" s="4">
        <f t="shared" si="1"/>
        <v>10</v>
      </c>
    </row>
    <row r="86" spans="1:7">
      <c r="A86" s="106">
        <v>43256</v>
      </c>
      <c r="B86" s="787">
        <v>14751</v>
      </c>
      <c r="C86" s="787" t="s">
        <v>11</v>
      </c>
      <c r="D86" t="s">
        <v>12</v>
      </c>
      <c r="F86" s="4">
        <v>8</v>
      </c>
      <c r="G86" s="4">
        <f t="shared" si="1"/>
        <v>2</v>
      </c>
    </row>
    <row r="87" spans="1:7">
      <c r="A87" s="106">
        <v>43256</v>
      </c>
      <c r="B87" s="787">
        <v>14751</v>
      </c>
      <c r="C87" s="787" t="s">
        <v>11</v>
      </c>
      <c r="D87" t="s">
        <v>13</v>
      </c>
      <c r="F87" s="4">
        <v>2</v>
      </c>
      <c r="G87" s="4">
        <f t="shared" si="1"/>
        <v>0</v>
      </c>
    </row>
    <row r="88" spans="1:7">
      <c r="A88" s="133">
        <v>43159</v>
      </c>
      <c r="B88" s="786" t="s">
        <v>10</v>
      </c>
      <c r="C88" s="786" t="s">
        <v>15</v>
      </c>
      <c r="D88" t="s">
        <v>12</v>
      </c>
      <c r="E88" s="4">
        <v>25.9</v>
      </c>
      <c r="G88" s="4">
        <f t="shared" si="1"/>
        <v>25.9</v>
      </c>
    </row>
    <row r="89" spans="1:7">
      <c r="B89" s="787"/>
      <c r="C89" s="787"/>
      <c r="D89" t="s">
        <v>13</v>
      </c>
      <c r="E89" s="4">
        <v>2</v>
      </c>
      <c r="G89" s="4">
        <f t="shared" si="1"/>
        <v>27.9</v>
      </c>
    </row>
    <row r="90" spans="1:7">
      <c r="B90" s="787"/>
      <c r="C90" s="787"/>
      <c r="D90" t="s">
        <v>14</v>
      </c>
      <c r="E90" s="4">
        <v>500</v>
      </c>
      <c r="G90" s="4">
        <f t="shared" si="1"/>
        <v>527.9</v>
      </c>
    </row>
    <row r="91" spans="1:7">
      <c r="A91" s="106">
        <v>43146</v>
      </c>
      <c r="B91" s="787">
        <v>14219</v>
      </c>
      <c r="C91" s="787" t="s">
        <v>15</v>
      </c>
      <c r="D91" t="s">
        <v>14</v>
      </c>
      <c r="F91" s="4">
        <v>500</v>
      </c>
      <c r="G91" s="4">
        <f t="shared" si="1"/>
        <v>27.899999999999977</v>
      </c>
    </row>
    <row r="92" spans="1:7">
      <c r="A92" s="106">
        <v>43256</v>
      </c>
      <c r="B92" s="787">
        <v>14751</v>
      </c>
      <c r="C92" s="787" t="s">
        <v>15</v>
      </c>
      <c r="D92" t="s">
        <v>12</v>
      </c>
      <c r="F92" s="4">
        <v>25.9</v>
      </c>
      <c r="G92" s="4">
        <f t="shared" si="1"/>
        <v>1.9999999999999787</v>
      </c>
    </row>
    <row r="93" spans="1:7">
      <c r="A93" s="106">
        <v>43256</v>
      </c>
      <c r="B93" s="787">
        <v>14751</v>
      </c>
      <c r="C93" s="787" t="s">
        <v>15</v>
      </c>
      <c r="D93" t="s">
        <v>13</v>
      </c>
      <c r="F93" s="4">
        <v>2</v>
      </c>
      <c r="G93" s="4">
        <f t="shared" si="1"/>
        <v>-2.1316282072803006E-14</v>
      </c>
    </row>
    <row r="94" spans="1:7">
      <c r="A94" s="133">
        <v>43190</v>
      </c>
      <c r="B94" s="786" t="s">
        <v>10</v>
      </c>
      <c r="C94" s="786" t="s">
        <v>16</v>
      </c>
      <c r="D94" t="s">
        <v>12</v>
      </c>
      <c r="E94" s="4">
        <v>24.8</v>
      </c>
      <c r="G94" s="4">
        <f t="shared" si="1"/>
        <v>24.799999999999979</v>
      </c>
    </row>
    <row r="95" spans="1:7">
      <c r="B95" s="787"/>
      <c r="C95" s="787"/>
      <c r="D95" t="s">
        <v>13</v>
      </c>
      <c r="E95" s="4">
        <v>2</v>
      </c>
      <c r="G95" s="4">
        <f t="shared" si="1"/>
        <v>26.799999999999979</v>
      </c>
    </row>
    <row r="96" spans="1:7">
      <c r="B96" s="787"/>
      <c r="C96" s="787"/>
      <c r="D96" t="s">
        <v>14</v>
      </c>
      <c r="E96" s="4">
        <v>500</v>
      </c>
      <c r="G96" s="4">
        <f t="shared" si="1"/>
        <v>526.79999999999995</v>
      </c>
    </row>
    <row r="97" spans="1:7">
      <c r="A97" s="106">
        <v>43174</v>
      </c>
      <c r="B97" s="787">
        <v>14831</v>
      </c>
      <c r="C97" s="787" t="s">
        <v>16</v>
      </c>
      <c r="D97" t="s">
        <v>14</v>
      </c>
      <c r="F97" s="4">
        <v>500</v>
      </c>
      <c r="G97" s="4">
        <f t="shared" si="1"/>
        <v>26.799999999999955</v>
      </c>
    </row>
    <row r="98" spans="1:7">
      <c r="A98" s="106">
        <v>43256</v>
      </c>
      <c r="B98" s="787">
        <v>14751</v>
      </c>
      <c r="C98" s="787" t="s">
        <v>16</v>
      </c>
      <c r="D98" t="s">
        <v>12</v>
      </c>
      <c r="F98" s="4">
        <v>24.8</v>
      </c>
      <c r="G98" s="4">
        <f t="shared" si="1"/>
        <v>1.9999999999999538</v>
      </c>
    </row>
    <row r="99" spans="1:7">
      <c r="A99" s="106">
        <v>43256</v>
      </c>
      <c r="B99" s="787">
        <v>14751</v>
      </c>
      <c r="C99" s="787" t="s">
        <v>16</v>
      </c>
      <c r="D99" t="s">
        <v>13</v>
      </c>
      <c r="F99" s="4">
        <v>2</v>
      </c>
      <c r="G99" s="4">
        <f t="shared" si="1"/>
        <v>-4.6185277824406512E-14</v>
      </c>
    </row>
    <row r="100" spans="1:7">
      <c r="A100" s="133">
        <v>43220</v>
      </c>
      <c r="B100" s="786" t="s">
        <v>10</v>
      </c>
      <c r="C100" s="786" t="s">
        <v>17</v>
      </c>
      <c r="D100" t="s">
        <v>12</v>
      </c>
      <c r="E100" s="4">
        <v>25.7</v>
      </c>
      <c r="G100" s="4">
        <f t="shared" si="1"/>
        <v>25.699999999999953</v>
      </c>
    </row>
    <row r="101" spans="1:7">
      <c r="B101" s="787"/>
      <c r="C101" s="787"/>
      <c r="D101" t="s">
        <v>13</v>
      </c>
      <c r="E101" s="4">
        <v>2</v>
      </c>
      <c r="G101" s="4">
        <f t="shared" si="1"/>
        <v>27.699999999999953</v>
      </c>
    </row>
    <row r="102" spans="1:7">
      <c r="B102" s="787"/>
      <c r="C102" s="787"/>
      <c r="D102" t="s">
        <v>14</v>
      </c>
      <c r="E102" s="4">
        <v>500</v>
      </c>
      <c r="G102" s="4">
        <f t="shared" si="1"/>
        <v>527.69999999999993</v>
      </c>
    </row>
    <row r="103" spans="1:7">
      <c r="A103" s="106">
        <v>43206</v>
      </c>
      <c r="B103" s="787">
        <v>14485</v>
      </c>
      <c r="C103" s="787" t="s">
        <v>17</v>
      </c>
      <c r="D103" t="s">
        <v>14</v>
      </c>
      <c r="F103" s="4">
        <v>500</v>
      </c>
      <c r="G103" s="4">
        <f t="shared" si="1"/>
        <v>27.699999999999932</v>
      </c>
    </row>
    <row r="104" spans="1:7">
      <c r="A104" s="106">
        <v>43256</v>
      </c>
      <c r="B104" s="787">
        <v>14751</v>
      </c>
      <c r="C104" s="787" t="s">
        <v>17</v>
      </c>
      <c r="D104" t="s">
        <v>12</v>
      </c>
      <c r="F104" s="4">
        <v>25.7</v>
      </c>
      <c r="G104" s="4">
        <f t="shared" si="1"/>
        <v>1.9999999999999325</v>
      </c>
    </row>
    <row r="105" spans="1:7">
      <c r="A105" s="106">
        <v>43256</v>
      </c>
      <c r="B105" s="787">
        <v>14751</v>
      </c>
      <c r="C105" s="787" t="s">
        <v>17</v>
      </c>
      <c r="D105" t="s">
        <v>13</v>
      </c>
      <c r="F105" s="4">
        <v>2</v>
      </c>
      <c r="G105" s="4">
        <f t="shared" si="1"/>
        <v>-6.7501559897209518E-14</v>
      </c>
    </row>
    <row r="106" spans="1:7">
      <c r="A106" s="133">
        <v>43251</v>
      </c>
      <c r="B106" s="786" t="s">
        <v>10</v>
      </c>
      <c r="C106" s="786" t="s">
        <v>18</v>
      </c>
      <c r="D106" t="s">
        <v>12</v>
      </c>
      <c r="E106" s="4">
        <v>23.9</v>
      </c>
      <c r="G106" s="4">
        <f t="shared" si="1"/>
        <v>23.899999999999931</v>
      </c>
    </row>
    <row r="107" spans="1:7">
      <c r="B107" s="787"/>
      <c r="C107" s="787"/>
      <c r="D107" t="s">
        <v>13</v>
      </c>
      <c r="E107" s="4">
        <v>2</v>
      </c>
      <c r="G107" s="4">
        <f t="shared" si="1"/>
        <v>25.899999999999931</v>
      </c>
    </row>
    <row r="108" spans="1:7">
      <c r="B108" s="787"/>
      <c r="C108" s="787"/>
      <c r="D108" t="s">
        <v>14</v>
      </c>
      <c r="E108" s="4">
        <v>500</v>
      </c>
      <c r="G108" s="4">
        <f t="shared" si="1"/>
        <v>525.9</v>
      </c>
    </row>
    <row r="109" spans="1:7">
      <c r="A109" s="106">
        <v>43235</v>
      </c>
      <c r="B109" s="787">
        <v>14599</v>
      </c>
      <c r="C109" s="787" t="s">
        <v>18</v>
      </c>
      <c r="D109" t="s">
        <v>14</v>
      </c>
      <c r="F109" s="4">
        <v>500</v>
      </c>
      <c r="G109" s="4">
        <f t="shared" si="1"/>
        <v>25.899999999999977</v>
      </c>
    </row>
    <row r="110" spans="1:7">
      <c r="A110" s="106">
        <v>43297</v>
      </c>
      <c r="B110" s="787">
        <v>14928</v>
      </c>
      <c r="C110" s="787" t="s">
        <v>18</v>
      </c>
      <c r="D110" t="s">
        <v>12</v>
      </c>
      <c r="F110" s="4">
        <v>23.9</v>
      </c>
      <c r="G110" s="4">
        <f t="shared" si="1"/>
        <v>1.9999999999999787</v>
      </c>
    </row>
    <row r="111" spans="1:7">
      <c r="A111" s="106">
        <v>43297</v>
      </c>
      <c r="B111" s="787">
        <v>14928</v>
      </c>
      <c r="C111" s="787" t="s">
        <v>18</v>
      </c>
      <c r="D111" t="s">
        <v>13</v>
      </c>
      <c r="F111" s="4">
        <v>2</v>
      </c>
      <c r="G111" s="4">
        <f t="shared" si="1"/>
        <v>-2.1316282072803006E-14</v>
      </c>
    </row>
    <row r="112" spans="1:7">
      <c r="A112" s="133">
        <v>43281</v>
      </c>
      <c r="B112" s="786" t="s">
        <v>10</v>
      </c>
      <c r="C112" s="786" t="s">
        <v>19</v>
      </c>
      <c r="D112" t="s">
        <v>12</v>
      </c>
      <c r="E112" s="4">
        <v>8.4</v>
      </c>
      <c r="G112" s="4">
        <f t="shared" si="1"/>
        <v>8.399999999999979</v>
      </c>
    </row>
    <row r="113" spans="1:7">
      <c r="B113" s="787"/>
      <c r="C113" s="787"/>
      <c r="D113" t="s">
        <v>13</v>
      </c>
      <c r="E113" s="4">
        <v>4</v>
      </c>
      <c r="G113" s="4">
        <f t="shared" si="1"/>
        <v>12.399999999999979</v>
      </c>
    </row>
    <row r="114" spans="1:7">
      <c r="B114" s="787"/>
      <c r="C114" s="787"/>
      <c r="D114" t="s">
        <v>14</v>
      </c>
      <c r="E114" s="4">
        <v>500</v>
      </c>
      <c r="G114" s="4">
        <f t="shared" si="1"/>
        <v>512.4</v>
      </c>
    </row>
    <row r="115" spans="1:7">
      <c r="A115" s="106">
        <v>43266</v>
      </c>
      <c r="B115" s="787">
        <v>14796</v>
      </c>
      <c r="C115" s="787" t="s">
        <v>19</v>
      </c>
      <c r="D115" t="s">
        <v>14</v>
      </c>
      <c r="F115" s="4">
        <v>500</v>
      </c>
      <c r="G115" s="4">
        <f t="shared" si="1"/>
        <v>12.399999999999977</v>
      </c>
    </row>
    <row r="116" spans="1:7">
      <c r="A116" s="106">
        <v>43326</v>
      </c>
      <c r="B116" s="787">
        <v>15051</v>
      </c>
      <c r="C116" s="787" t="s">
        <v>19</v>
      </c>
      <c r="D116" t="s">
        <v>12</v>
      </c>
      <c r="F116" s="4">
        <v>8.4</v>
      </c>
      <c r="G116" s="4">
        <f t="shared" si="1"/>
        <v>3.9999999999999769</v>
      </c>
    </row>
    <row r="117" spans="1:7">
      <c r="A117" s="106">
        <v>43326</v>
      </c>
      <c r="B117" s="787">
        <v>15051</v>
      </c>
      <c r="C117" s="787" t="s">
        <v>19</v>
      </c>
      <c r="D117" t="s">
        <v>13</v>
      </c>
      <c r="F117" s="4">
        <v>4</v>
      </c>
      <c r="G117" s="4">
        <f t="shared" si="1"/>
        <v>-2.3092638912203256E-14</v>
      </c>
    </row>
    <row r="118" spans="1:7">
      <c r="A118" s="133">
        <v>43312</v>
      </c>
      <c r="B118" s="786" t="s">
        <v>10</v>
      </c>
      <c r="C118" s="786" t="s">
        <v>20</v>
      </c>
      <c r="D118" t="s">
        <v>12</v>
      </c>
      <c r="E118" s="4">
        <v>8.3000000000000007</v>
      </c>
      <c r="G118" s="4">
        <f t="shared" si="1"/>
        <v>8.2999999999999776</v>
      </c>
    </row>
    <row r="119" spans="1:7">
      <c r="B119" s="787"/>
      <c r="C119" s="787"/>
      <c r="D119" t="s">
        <v>13</v>
      </c>
      <c r="E119" s="4">
        <v>4</v>
      </c>
      <c r="G119" s="4">
        <f t="shared" si="1"/>
        <v>12.299999999999978</v>
      </c>
    </row>
    <row r="120" spans="1:7">
      <c r="B120" s="787"/>
      <c r="C120" s="787"/>
      <c r="D120" t="s">
        <v>14</v>
      </c>
      <c r="E120" s="4">
        <v>500</v>
      </c>
      <c r="G120" s="4">
        <f t="shared" si="1"/>
        <v>512.29999999999995</v>
      </c>
    </row>
    <row r="121" spans="1:7">
      <c r="A121" s="106">
        <v>43297</v>
      </c>
      <c r="B121" s="787">
        <v>14928</v>
      </c>
      <c r="C121" s="787" t="s">
        <v>20</v>
      </c>
      <c r="D121" t="s">
        <v>14</v>
      </c>
      <c r="F121" s="4">
        <v>500</v>
      </c>
      <c r="G121" s="4">
        <f t="shared" si="1"/>
        <v>12.299999999999955</v>
      </c>
    </row>
    <row r="122" spans="1:7">
      <c r="A122" s="106">
        <v>43358</v>
      </c>
      <c r="B122" s="787">
        <v>15195</v>
      </c>
      <c r="C122" s="787" t="s">
        <v>20</v>
      </c>
      <c r="D122" t="s">
        <v>12</v>
      </c>
      <c r="F122" s="4">
        <v>8.3000000000000007</v>
      </c>
      <c r="G122" s="4">
        <f t="shared" si="1"/>
        <v>3.9999999999999538</v>
      </c>
    </row>
    <row r="123" spans="1:7">
      <c r="A123" s="106">
        <v>43358</v>
      </c>
      <c r="B123" s="787">
        <v>15195</v>
      </c>
      <c r="C123" s="787" t="s">
        <v>20</v>
      </c>
      <c r="D123" t="s">
        <v>13</v>
      </c>
      <c r="F123" s="4">
        <v>4</v>
      </c>
      <c r="G123" s="4">
        <f t="shared" si="1"/>
        <v>-4.6185277824406512E-14</v>
      </c>
    </row>
    <row r="124" spans="1:7">
      <c r="A124" s="133">
        <v>43343</v>
      </c>
      <c r="B124" s="786" t="s">
        <v>10</v>
      </c>
      <c r="C124" s="786" t="s">
        <v>21</v>
      </c>
      <c r="D124" t="s">
        <v>12</v>
      </c>
      <c r="E124" s="4">
        <v>8.1999999999999993</v>
      </c>
      <c r="G124" s="4">
        <f t="shared" si="1"/>
        <v>8.1999999999999531</v>
      </c>
    </row>
    <row r="125" spans="1:7">
      <c r="B125" s="787"/>
      <c r="C125" s="787"/>
      <c r="D125" t="s">
        <v>13</v>
      </c>
      <c r="E125" s="4">
        <v>4</v>
      </c>
      <c r="G125" s="4">
        <f t="shared" si="1"/>
        <v>12.199999999999953</v>
      </c>
    </row>
    <row r="126" spans="1:7">
      <c r="B126" s="787"/>
      <c r="C126" s="787"/>
      <c r="D126" t="s">
        <v>14</v>
      </c>
      <c r="E126" s="4">
        <v>500</v>
      </c>
      <c r="G126" s="4">
        <f t="shared" si="1"/>
        <v>512.19999999999993</v>
      </c>
    </row>
    <row r="127" spans="1:7">
      <c r="A127" s="106">
        <v>43326</v>
      </c>
      <c r="B127" s="787">
        <v>15050</v>
      </c>
      <c r="C127" s="787" t="s">
        <v>21</v>
      </c>
      <c r="D127" t="s">
        <v>14</v>
      </c>
      <c r="F127" s="4">
        <v>500</v>
      </c>
      <c r="G127" s="4">
        <f t="shared" si="1"/>
        <v>12.199999999999932</v>
      </c>
    </row>
    <row r="128" spans="1:7">
      <c r="A128" s="106">
        <v>43388</v>
      </c>
      <c r="B128" s="787">
        <v>15339</v>
      </c>
      <c r="C128" s="787" t="s">
        <v>21</v>
      </c>
      <c r="D128" t="s">
        <v>12</v>
      </c>
      <c r="F128" s="4">
        <v>8.1999999999999993</v>
      </c>
      <c r="G128" s="4">
        <f t="shared" si="1"/>
        <v>3.9999999999999325</v>
      </c>
    </row>
    <row r="129" spans="1:7">
      <c r="A129" s="106">
        <v>43388</v>
      </c>
      <c r="B129" s="787">
        <v>15339</v>
      </c>
      <c r="C129" s="787" t="s">
        <v>21</v>
      </c>
      <c r="D129" t="s">
        <v>13</v>
      </c>
      <c r="F129" s="4">
        <v>4</v>
      </c>
      <c r="G129" s="4">
        <f t="shared" si="1"/>
        <v>-6.7501559897209518E-14</v>
      </c>
    </row>
    <row r="130" spans="1:7">
      <c r="A130" s="133">
        <v>43373</v>
      </c>
      <c r="B130" s="786" t="s">
        <v>10</v>
      </c>
      <c r="C130" s="786" t="s">
        <v>22</v>
      </c>
      <c r="D130" t="s">
        <v>12</v>
      </c>
      <c r="E130" s="4">
        <v>8.4</v>
      </c>
      <c r="G130" s="4">
        <f t="shared" si="1"/>
        <v>8.3999999999999329</v>
      </c>
    </row>
    <row r="131" spans="1:7">
      <c r="B131" s="787"/>
      <c r="C131" s="787"/>
      <c r="D131" t="s">
        <v>13</v>
      </c>
      <c r="E131" s="4">
        <v>4</v>
      </c>
      <c r="G131" s="4">
        <f t="shared" si="1"/>
        <v>12.399999999999933</v>
      </c>
    </row>
    <row r="132" spans="1:7">
      <c r="B132" s="787"/>
      <c r="C132" s="787"/>
      <c r="D132" t="s">
        <v>14</v>
      </c>
      <c r="E132" s="4">
        <v>500</v>
      </c>
      <c r="G132" s="4">
        <f t="shared" si="1"/>
        <v>512.4</v>
      </c>
    </row>
    <row r="133" spans="1:7">
      <c r="A133" s="106">
        <v>43358</v>
      </c>
      <c r="B133" s="787">
        <v>15195</v>
      </c>
      <c r="C133" s="787" t="s">
        <v>22</v>
      </c>
      <c r="D133" t="s">
        <v>14</v>
      </c>
      <c r="F133" s="4">
        <v>500</v>
      </c>
      <c r="G133" s="4">
        <f t="shared" si="1"/>
        <v>12.399999999999977</v>
      </c>
    </row>
    <row r="134" spans="1:7">
      <c r="A134" s="106">
        <v>43420</v>
      </c>
      <c r="B134" s="787">
        <v>15491</v>
      </c>
      <c r="C134" s="787" t="s">
        <v>22</v>
      </c>
      <c r="D134" t="s">
        <v>12</v>
      </c>
      <c r="F134" s="4">
        <v>8.4</v>
      </c>
      <c r="G134" s="4">
        <f t="shared" si="1"/>
        <v>3.9999999999999769</v>
      </c>
    </row>
    <row r="135" spans="1:7">
      <c r="A135" s="106">
        <v>43420</v>
      </c>
      <c r="B135" s="787">
        <v>15491</v>
      </c>
      <c r="C135" s="787" t="s">
        <v>22</v>
      </c>
      <c r="D135" t="s">
        <v>13</v>
      </c>
      <c r="F135" s="4">
        <v>4</v>
      </c>
      <c r="G135" s="4">
        <f t="shared" si="1"/>
        <v>-2.3092638912203256E-14</v>
      </c>
    </row>
    <row r="136" spans="1:7">
      <c r="A136" s="133">
        <v>43404</v>
      </c>
      <c r="B136" s="786" t="s">
        <v>10</v>
      </c>
      <c r="C136" s="786" t="s">
        <v>23</v>
      </c>
      <c r="D136" t="s">
        <v>12</v>
      </c>
      <c r="E136" s="4">
        <v>8.5</v>
      </c>
      <c r="G136" s="4">
        <f t="shared" ref="G136:G199" si="2">+G135+E136-F136</f>
        <v>8.4999999999999769</v>
      </c>
    </row>
    <row r="137" spans="1:7">
      <c r="B137" s="787"/>
      <c r="C137" s="787"/>
      <c r="D137" t="s">
        <v>13</v>
      </c>
      <c r="E137" s="4">
        <v>5</v>
      </c>
      <c r="G137" s="4">
        <f t="shared" si="2"/>
        <v>13.499999999999977</v>
      </c>
    </row>
    <row r="138" spans="1:7">
      <c r="B138" s="787"/>
      <c r="C138" s="787"/>
      <c r="D138" t="s">
        <v>14</v>
      </c>
      <c r="E138" s="4">
        <v>500</v>
      </c>
      <c r="G138" s="4">
        <f t="shared" si="2"/>
        <v>513.5</v>
      </c>
    </row>
    <row r="139" spans="1:7" ht="17.25" customHeight="1">
      <c r="B139" s="787"/>
      <c r="C139" s="787"/>
      <c r="D139" t="s">
        <v>69</v>
      </c>
      <c r="E139" s="4">
        <v>6</v>
      </c>
      <c r="G139" s="4">
        <f t="shared" si="2"/>
        <v>519.5</v>
      </c>
    </row>
    <row r="140" spans="1:7" ht="17.25" customHeight="1">
      <c r="A140" s="106">
        <v>43388</v>
      </c>
      <c r="B140" s="787">
        <v>15339</v>
      </c>
      <c r="C140" s="787" t="s">
        <v>23</v>
      </c>
      <c r="D140" t="s">
        <v>14</v>
      </c>
      <c r="F140" s="4">
        <v>500</v>
      </c>
      <c r="G140" s="4">
        <f t="shared" si="2"/>
        <v>19.5</v>
      </c>
    </row>
    <row r="141" spans="1:7" ht="17.25" customHeight="1">
      <c r="A141" s="106">
        <v>43420</v>
      </c>
      <c r="B141" s="787">
        <v>15491</v>
      </c>
      <c r="C141" s="787" t="s">
        <v>23</v>
      </c>
      <c r="D141" t="s">
        <v>69</v>
      </c>
      <c r="F141" s="4">
        <v>6</v>
      </c>
      <c r="G141" s="4">
        <f t="shared" si="2"/>
        <v>13.5</v>
      </c>
    </row>
    <row r="142" spans="1:7" ht="17.25" customHeight="1">
      <c r="A142" s="106">
        <v>43449</v>
      </c>
      <c r="B142" s="787">
        <v>15623</v>
      </c>
      <c r="C142" s="787" t="s">
        <v>23</v>
      </c>
      <c r="D142" t="s">
        <v>12</v>
      </c>
      <c r="F142" s="4">
        <v>8.5</v>
      </c>
      <c r="G142" s="4">
        <f t="shared" si="2"/>
        <v>5</v>
      </c>
    </row>
    <row r="143" spans="1:7" ht="17.25" customHeight="1">
      <c r="A143" s="106">
        <v>43449</v>
      </c>
      <c r="B143" s="787">
        <v>15623</v>
      </c>
      <c r="C143" s="787" t="s">
        <v>23</v>
      </c>
      <c r="D143" t="s">
        <v>13</v>
      </c>
      <c r="F143" s="4">
        <v>5</v>
      </c>
      <c r="G143" s="4">
        <f t="shared" si="2"/>
        <v>0</v>
      </c>
    </row>
    <row r="144" spans="1:7" ht="17.25" customHeight="1">
      <c r="A144" s="133">
        <v>43434</v>
      </c>
      <c r="B144" s="786" t="s">
        <v>10</v>
      </c>
      <c r="C144" s="786" t="s">
        <v>24</v>
      </c>
      <c r="D144" t="s">
        <v>12</v>
      </c>
      <c r="E144" s="4">
        <v>8.6999999999999993</v>
      </c>
      <c r="G144" s="4">
        <f t="shared" si="2"/>
        <v>8.6999999999999993</v>
      </c>
    </row>
    <row r="145" spans="1:7" ht="17.25" customHeight="1">
      <c r="B145" s="787"/>
      <c r="C145" s="787"/>
      <c r="D145" t="s">
        <v>13</v>
      </c>
      <c r="E145" s="4">
        <v>5</v>
      </c>
      <c r="G145" s="4">
        <f t="shared" si="2"/>
        <v>13.7</v>
      </c>
    </row>
    <row r="146" spans="1:7" ht="17.25" customHeight="1">
      <c r="B146" s="787"/>
      <c r="C146" s="787"/>
      <c r="D146" t="s">
        <v>14</v>
      </c>
      <c r="E146" s="4">
        <v>500</v>
      </c>
      <c r="G146" s="4">
        <f t="shared" si="2"/>
        <v>513.70000000000005</v>
      </c>
    </row>
    <row r="147" spans="1:7" ht="17.25" customHeight="1">
      <c r="A147" s="106">
        <v>43420</v>
      </c>
      <c r="B147" s="787">
        <v>15491</v>
      </c>
      <c r="C147" s="787" t="s">
        <v>24</v>
      </c>
      <c r="D147" t="s">
        <v>14</v>
      </c>
      <c r="F147" s="4">
        <v>500</v>
      </c>
      <c r="G147" s="4">
        <f t="shared" si="2"/>
        <v>13.700000000000045</v>
      </c>
    </row>
    <row r="148" spans="1:7" ht="17.25" customHeight="1">
      <c r="A148" s="106">
        <v>43480</v>
      </c>
      <c r="B148" s="787">
        <v>15776</v>
      </c>
      <c r="C148" s="787" t="s">
        <v>24</v>
      </c>
      <c r="D148" t="s">
        <v>12</v>
      </c>
      <c r="F148" s="4">
        <v>8.6999999999999993</v>
      </c>
      <c r="G148" s="4">
        <f t="shared" si="2"/>
        <v>5.0000000000000462</v>
      </c>
    </row>
    <row r="149" spans="1:7" ht="17.25" customHeight="1">
      <c r="A149" s="106">
        <v>43480</v>
      </c>
      <c r="B149" s="787">
        <v>15776</v>
      </c>
      <c r="C149" s="787" t="s">
        <v>24</v>
      </c>
      <c r="D149" t="s">
        <v>13</v>
      </c>
      <c r="F149" s="4">
        <v>5</v>
      </c>
      <c r="G149" s="4">
        <f t="shared" si="2"/>
        <v>4.6185277824406512E-14</v>
      </c>
    </row>
    <row r="150" spans="1:7" ht="17.25" customHeight="1">
      <c r="A150" s="133">
        <v>43465</v>
      </c>
      <c r="B150" s="786" t="s">
        <v>10</v>
      </c>
      <c r="C150" s="786" t="s">
        <v>25</v>
      </c>
      <c r="D150" t="s">
        <v>12</v>
      </c>
      <c r="E150" s="4">
        <v>9.3000000000000007</v>
      </c>
      <c r="G150" s="4">
        <f t="shared" si="2"/>
        <v>9.3000000000000469</v>
      </c>
    </row>
    <row r="151" spans="1:7" ht="17.25" customHeight="1">
      <c r="B151" s="787"/>
      <c r="C151" s="787"/>
      <c r="D151" t="s">
        <v>13</v>
      </c>
      <c r="E151" s="4">
        <v>5</v>
      </c>
      <c r="G151" s="4">
        <f t="shared" si="2"/>
        <v>14.300000000000047</v>
      </c>
    </row>
    <row r="152" spans="1:7" ht="17.25" customHeight="1">
      <c r="B152" s="787"/>
      <c r="C152" s="787"/>
      <c r="D152" t="s">
        <v>14</v>
      </c>
      <c r="E152" s="4">
        <v>500</v>
      </c>
      <c r="G152" s="4">
        <f t="shared" si="2"/>
        <v>514.30000000000007</v>
      </c>
    </row>
    <row r="153" spans="1:7" ht="17.25" customHeight="1">
      <c r="A153" s="106">
        <v>43449</v>
      </c>
      <c r="B153" s="787">
        <v>15623</v>
      </c>
      <c r="C153" s="787" t="s">
        <v>25</v>
      </c>
      <c r="D153" t="s">
        <v>14</v>
      </c>
      <c r="F153" s="4">
        <v>500</v>
      </c>
      <c r="G153" s="4">
        <f t="shared" si="2"/>
        <v>14.300000000000068</v>
      </c>
    </row>
    <row r="154" spans="1:7" ht="17.25" customHeight="1">
      <c r="A154" s="106">
        <v>43511</v>
      </c>
      <c r="B154" s="787">
        <v>15933</v>
      </c>
      <c r="C154" s="787" t="s">
        <v>25</v>
      </c>
      <c r="D154" t="s">
        <v>12</v>
      </c>
      <c r="F154" s="4">
        <v>9.3000000000000007</v>
      </c>
      <c r="G154" s="4">
        <f t="shared" si="2"/>
        <v>5.0000000000000675</v>
      </c>
    </row>
    <row r="155" spans="1:7" ht="17.25" customHeight="1">
      <c r="A155" s="106">
        <v>43511</v>
      </c>
      <c r="B155" s="787">
        <v>15933</v>
      </c>
      <c r="C155" s="787" t="s">
        <v>25</v>
      </c>
      <c r="D155" t="s">
        <v>13</v>
      </c>
      <c r="F155" s="4">
        <v>5</v>
      </c>
      <c r="G155" s="4">
        <f t="shared" si="2"/>
        <v>6.7501559897209518E-14</v>
      </c>
    </row>
    <row r="156" spans="1:7" ht="17.25" customHeight="1">
      <c r="A156" s="133">
        <v>43496</v>
      </c>
      <c r="B156" s="786" t="s">
        <v>10</v>
      </c>
      <c r="C156" s="786" t="s">
        <v>11</v>
      </c>
      <c r="D156" t="s">
        <v>12</v>
      </c>
      <c r="E156" s="4">
        <v>9.6999999999999993</v>
      </c>
      <c r="G156" s="4">
        <f t="shared" si="2"/>
        <v>9.7000000000000668</v>
      </c>
    </row>
    <row r="157" spans="1:7" ht="17.25" customHeight="1">
      <c r="B157" s="787"/>
      <c r="C157" s="787"/>
      <c r="D157" t="s">
        <v>13</v>
      </c>
      <c r="E157" s="4">
        <v>5</v>
      </c>
      <c r="G157" s="4">
        <f t="shared" si="2"/>
        <v>14.700000000000067</v>
      </c>
    </row>
    <row r="158" spans="1:7" ht="17.25" customHeight="1">
      <c r="B158" s="787"/>
      <c r="C158" s="787"/>
      <c r="D158" t="s">
        <v>14</v>
      </c>
      <c r="E158" s="4">
        <v>500</v>
      </c>
      <c r="G158" s="4">
        <f t="shared" si="2"/>
        <v>514.70000000000005</v>
      </c>
    </row>
    <row r="159" spans="1:7" ht="17.25" customHeight="1">
      <c r="A159" s="106">
        <v>43480</v>
      </c>
      <c r="B159" s="787">
        <v>15776</v>
      </c>
      <c r="C159" s="787" t="s">
        <v>11</v>
      </c>
      <c r="D159" t="s">
        <v>14</v>
      </c>
      <c r="F159" s="4">
        <v>500</v>
      </c>
      <c r="G159" s="4">
        <f t="shared" si="2"/>
        <v>14.700000000000045</v>
      </c>
    </row>
    <row r="160" spans="1:7" ht="17.25" customHeight="1">
      <c r="A160" s="106">
        <v>43539</v>
      </c>
      <c r="B160" s="787" t="s">
        <v>158</v>
      </c>
      <c r="C160" s="787" t="s">
        <v>11</v>
      </c>
      <c r="D160" t="s">
        <v>12</v>
      </c>
      <c r="F160" s="4">
        <v>9.6999999999999993</v>
      </c>
      <c r="G160" s="4">
        <f t="shared" si="2"/>
        <v>5.0000000000000462</v>
      </c>
    </row>
    <row r="161" spans="1:7" ht="17.25" customHeight="1">
      <c r="A161" s="106">
        <v>43539</v>
      </c>
      <c r="B161" s="787" t="s">
        <v>158</v>
      </c>
      <c r="C161" s="787" t="s">
        <v>11</v>
      </c>
      <c r="D161" t="s">
        <v>13</v>
      </c>
      <c r="F161" s="4">
        <v>5</v>
      </c>
      <c r="G161" s="4">
        <f t="shared" si="2"/>
        <v>4.6185277824406512E-14</v>
      </c>
    </row>
    <row r="162" spans="1:7" ht="17.25" customHeight="1">
      <c r="A162" s="133">
        <v>43524</v>
      </c>
      <c r="B162" s="786" t="s">
        <v>10</v>
      </c>
      <c r="C162" s="786" t="s">
        <v>15</v>
      </c>
      <c r="D162" t="s">
        <v>12</v>
      </c>
      <c r="E162" s="4">
        <v>10.199999999999999</v>
      </c>
      <c r="G162" s="4">
        <f t="shared" si="2"/>
        <v>10.200000000000045</v>
      </c>
    </row>
    <row r="163" spans="1:7" ht="17.25" customHeight="1">
      <c r="B163" s="787"/>
      <c r="C163" s="787"/>
      <c r="D163" t="s">
        <v>13</v>
      </c>
      <c r="E163" s="4">
        <v>6.1</v>
      </c>
      <c r="G163" s="4">
        <f t="shared" si="2"/>
        <v>16.300000000000047</v>
      </c>
    </row>
    <row r="164" spans="1:7" ht="17.25" customHeight="1">
      <c r="B164" s="787"/>
      <c r="C164" s="787"/>
      <c r="D164" t="s">
        <v>14</v>
      </c>
      <c r="E164" s="4">
        <v>500</v>
      </c>
      <c r="G164" s="4">
        <f t="shared" si="2"/>
        <v>516.30000000000007</v>
      </c>
    </row>
    <row r="165" spans="1:7" ht="17.25" customHeight="1">
      <c r="A165" s="106">
        <v>43511</v>
      </c>
      <c r="B165" s="787">
        <v>15933</v>
      </c>
      <c r="C165" s="787" t="s">
        <v>15</v>
      </c>
      <c r="D165" t="s">
        <v>14</v>
      </c>
      <c r="F165" s="4">
        <v>500</v>
      </c>
      <c r="G165" s="4">
        <f t="shared" si="2"/>
        <v>16.300000000000068</v>
      </c>
    </row>
    <row r="166" spans="1:7" ht="17.25" customHeight="1">
      <c r="A166" s="106">
        <v>43570</v>
      </c>
      <c r="B166" s="787" t="s">
        <v>159</v>
      </c>
      <c r="C166" s="787" t="s">
        <v>15</v>
      </c>
      <c r="D166" t="s">
        <v>12</v>
      </c>
      <c r="F166" s="4">
        <v>10.199999999999999</v>
      </c>
      <c r="G166" s="4">
        <f t="shared" si="2"/>
        <v>6.1000000000000689</v>
      </c>
    </row>
    <row r="167" spans="1:7" ht="17.25" customHeight="1">
      <c r="A167" s="106">
        <v>43601</v>
      </c>
      <c r="B167" s="787" t="s">
        <v>160</v>
      </c>
      <c r="C167" s="787" t="s">
        <v>15</v>
      </c>
      <c r="D167" t="s">
        <v>13</v>
      </c>
      <c r="F167" s="4">
        <v>6.1</v>
      </c>
      <c r="G167" s="4">
        <f t="shared" si="2"/>
        <v>6.9277916736609768E-14</v>
      </c>
    </row>
    <row r="168" spans="1:7" ht="17.25" customHeight="1">
      <c r="A168" s="133">
        <v>43554</v>
      </c>
      <c r="B168" s="786" t="s">
        <v>10</v>
      </c>
      <c r="C168" s="786" t="s">
        <v>16</v>
      </c>
      <c r="D168" t="s">
        <v>12</v>
      </c>
      <c r="E168" s="4">
        <v>9.5</v>
      </c>
      <c r="G168" s="4">
        <f t="shared" si="2"/>
        <v>9.5000000000000693</v>
      </c>
    </row>
    <row r="169" spans="1:7" ht="17.25" customHeight="1">
      <c r="B169" s="787"/>
      <c r="C169" s="787"/>
      <c r="D169" t="s">
        <v>13</v>
      </c>
      <c r="E169" s="4">
        <v>4.9000000000000004</v>
      </c>
      <c r="G169" s="4">
        <f t="shared" si="2"/>
        <v>14.40000000000007</v>
      </c>
    </row>
    <row r="170" spans="1:7" ht="17.25" customHeight="1">
      <c r="B170" s="787"/>
      <c r="C170" s="787"/>
      <c r="D170" t="s">
        <v>14</v>
      </c>
      <c r="E170" s="4">
        <v>500</v>
      </c>
      <c r="G170" s="4">
        <f t="shared" si="2"/>
        <v>514.40000000000009</v>
      </c>
    </row>
    <row r="171" spans="1:7" ht="17.25" customHeight="1">
      <c r="A171" s="106">
        <v>43539</v>
      </c>
      <c r="B171" s="787" t="s">
        <v>158</v>
      </c>
      <c r="C171" s="787" t="s">
        <v>16</v>
      </c>
      <c r="D171" t="s">
        <v>14</v>
      </c>
      <c r="F171" s="4">
        <v>500</v>
      </c>
      <c r="G171" s="4">
        <f t="shared" si="2"/>
        <v>14.400000000000091</v>
      </c>
    </row>
    <row r="172" spans="1:7" ht="17.25" customHeight="1">
      <c r="A172" s="106">
        <v>43601</v>
      </c>
      <c r="B172" s="787" t="s">
        <v>160</v>
      </c>
      <c r="C172" s="787" t="s">
        <v>16</v>
      </c>
      <c r="D172" t="s">
        <v>12</v>
      </c>
      <c r="F172" s="4">
        <v>9.5</v>
      </c>
      <c r="G172" s="4">
        <f t="shared" si="2"/>
        <v>4.9000000000000909</v>
      </c>
    </row>
    <row r="173" spans="1:7" ht="17.25" customHeight="1">
      <c r="A173" s="106">
        <v>43601</v>
      </c>
      <c r="B173" s="787" t="s">
        <v>160</v>
      </c>
      <c r="C173" s="787" t="s">
        <v>16</v>
      </c>
      <c r="D173" t="s">
        <v>13</v>
      </c>
      <c r="F173" s="4">
        <v>4.9000000000000004</v>
      </c>
      <c r="G173" s="4">
        <f t="shared" si="2"/>
        <v>9.0594198809412774E-14</v>
      </c>
    </row>
    <row r="174" spans="1:7" ht="17.25" customHeight="1">
      <c r="A174" s="133">
        <v>43585</v>
      </c>
      <c r="B174" s="786" t="s">
        <v>10</v>
      </c>
      <c r="C174" s="786" t="s">
        <v>17</v>
      </c>
      <c r="D174" t="s">
        <v>12</v>
      </c>
      <c r="E174" s="4">
        <v>9.6</v>
      </c>
      <c r="G174" s="4">
        <f t="shared" si="2"/>
        <v>9.6000000000000902</v>
      </c>
    </row>
    <row r="175" spans="1:7" ht="17.25" customHeight="1">
      <c r="B175" s="787"/>
      <c r="C175" s="787"/>
      <c r="D175" t="s">
        <v>13</v>
      </c>
      <c r="E175" s="4">
        <v>4.5</v>
      </c>
      <c r="G175" s="4">
        <f t="shared" si="2"/>
        <v>14.10000000000009</v>
      </c>
    </row>
    <row r="176" spans="1:7" ht="17.25" customHeight="1">
      <c r="B176" s="787"/>
      <c r="C176" s="787"/>
      <c r="D176" t="s">
        <v>14</v>
      </c>
      <c r="E176" s="4">
        <v>500</v>
      </c>
      <c r="G176" s="4">
        <f t="shared" si="2"/>
        <v>514.10000000000014</v>
      </c>
    </row>
    <row r="177" spans="1:7" ht="17.25" customHeight="1">
      <c r="A177" s="106">
        <v>43570</v>
      </c>
      <c r="B177" s="787" t="s">
        <v>159</v>
      </c>
      <c r="C177" s="787" t="s">
        <v>17</v>
      </c>
      <c r="D177" t="s">
        <v>14</v>
      </c>
      <c r="F177" s="4">
        <v>500</v>
      </c>
      <c r="G177" s="4">
        <f t="shared" si="2"/>
        <v>14.100000000000136</v>
      </c>
    </row>
    <row r="178" spans="1:7" ht="17.25" customHeight="1">
      <c r="A178" s="106">
        <v>43631</v>
      </c>
      <c r="B178" s="787" t="s">
        <v>161</v>
      </c>
      <c r="C178" s="787" t="s">
        <v>17</v>
      </c>
      <c r="D178" t="s">
        <v>12</v>
      </c>
      <c r="F178" s="4">
        <v>9.6</v>
      </c>
      <c r="G178" s="4">
        <f t="shared" si="2"/>
        <v>4.5000000000001368</v>
      </c>
    </row>
    <row r="179" spans="1:7" ht="17.25" customHeight="1">
      <c r="A179" s="106">
        <v>43631</v>
      </c>
      <c r="B179" s="787" t="s">
        <v>161</v>
      </c>
      <c r="C179" s="787" t="s">
        <v>17</v>
      </c>
      <c r="D179" t="s">
        <v>13</v>
      </c>
      <c r="F179" s="4">
        <v>4.5</v>
      </c>
      <c r="G179" s="4">
        <f t="shared" si="2"/>
        <v>1.3677947663381929E-13</v>
      </c>
    </row>
    <row r="180" spans="1:7" ht="17.25" customHeight="1">
      <c r="A180" s="133">
        <v>43616</v>
      </c>
      <c r="B180" s="786" t="s">
        <v>10</v>
      </c>
      <c r="C180" s="786" t="s">
        <v>18</v>
      </c>
      <c r="D180" t="s">
        <v>12</v>
      </c>
      <c r="E180" s="4">
        <v>8.9</v>
      </c>
      <c r="G180" s="4">
        <f t="shared" si="2"/>
        <v>8.9000000000001371</v>
      </c>
    </row>
    <row r="181" spans="1:7" ht="17.25" customHeight="1">
      <c r="B181" s="787"/>
      <c r="C181" s="787"/>
      <c r="D181" t="s">
        <v>13</v>
      </c>
      <c r="E181" s="4">
        <v>5.2</v>
      </c>
      <c r="G181" s="4">
        <f t="shared" si="2"/>
        <v>14.100000000000136</v>
      </c>
    </row>
    <row r="182" spans="1:7" ht="17.25" customHeight="1">
      <c r="B182" s="787"/>
      <c r="C182" s="787"/>
      <c r="D182" t="s">
        <v>14</v>
      </c>
      <c r="E182" s="4">
        <v>500</v>
      </c>
      <c r="G182" s="4">
        <f t="shared" si="2"/>
        <v>514.10000000000014</v>
      </c>
    </row>
    <row r="183" spans="1:7" ht="17.25" customHeight="1">
      <c r="A183" s="106">
        <v>43601</v>
      </c>
      <c r="B183" s="787" t="s">
        <v>160</v>
      </c>
      <c r="C183" s="787" t="s">
        <v>18</v>
      </c>
      <c r="D183" t="s">
        <v>14</v>
      </c>
      <c r="F183" s="4">
        <v>500</v>
      </c>
      <c r="G183" s="4">
        <f t="shared" si="2"/>
        <v>14.100000000000136</v>
      </c>
    </row>
    <row r="184" spans="1:7" ht="17.25" customHeight="1">
      <c r="A184" s="106">
        <v>43661</v>
      </c>
      <c r="B184" s="787" t="s">
        <v>162</v>
      </c>
      <c r="C184" s="787" t="s">
        <v>18</v>
      </c>
      <c r="D184" t="s">
        <v>12</v>
      </c>
      <c r="F184" s="4">
        <v>8.9</v>
      </c>
      <c r="G184" s="4">
        <f t="shared" si="2"/>
        <v>5.2000000000001361</v>
      </c>
    </row>
    <row r="185" spans="1:7" ht="17.25" customHeight="1">
      <c r="A185" s="106">
        <v>43661</v>
      </c>
      <c r="B185" s="787" t="s">
        <v>162</v>
      </c>
      <c r="C185" s="787" t="s">
        <v>18</v>
      </c>
      <c r="D185" t="s">
        <v>13</v>
      </c>
      <c r="F185" s="4">
        <v>5.2</v>
      </c>
      <c r="G185" s="4">
        <f t="shared" si="2"/>
        <v>1.3589129821411916E-13</v>
      </c>
    </row>
    <row r="186" spans="1:7" ht="17.25" customHeight="1">
      <c r="A186" s="133">
        <v>43646</v>
      </c>
      <c r="B186" s="786" t="s">
        <v>10</v>
      </c>
      <c r="C186" s="786" t="s">
        <v>19</v>
      </c>
      <c r="D186" t="s">
        <v>12</v>
      </c>
      <c r="E186" s="4">
        <v>19.399999999999999</v>
      </c>
      <c r="G186" s="4">
        <f t="shared" si="2"/>
        <v>19.400000000000134</v>
      </c>
    </row>
    <row r="187" spans="1:7" ht="17.25" customHeight="1">
      <c r="B187" s="787"/>
      <c r="C187" s="787"/>
      <c r="D187" t="s">
        <v>13</v>
      </c>
      <c r="E187" s="4">
        <v>4.9000000000000004</v>
      </c>
      <c r="G187" s="4">
        <f t="shared" si="2"/>
        <v>24.300000000000132</v>
      </c>
    </row>
    <row r="188" spans="1:7" ht="17.25" customHeight="1">
      <c r="B188" s="787"/>
      <c r="C188" s="787"/>
      <c r="D188" t="s">
        <v>14</v>
      </c>
      <c r="E188" s="4">
        <v>500</v>
      </c>
      <c r="G188" s="4">
        <f t="shared" si="2"/>
        <v>524.30000000000018</v>
      </c>
    </row>
    <row r="189" spans="1:7" ht="17.25" customHeight="1">
      <c r="A189" s="106">
        <v>43631</v>
      </c>
      <c r="B189" s="787" t="s">
        <v>161</v>
      </c>
      <c r="C189" s="787" t="s">
        <v>19</v>
      </c>
      <c r="D189" t="s">
        <v>14</v>
      </c>
      <c r="F189" s="4">
        <v>500</v>
      </c>
      <c r="G189" s="4">
        <f t="shared" si="2"/>
        <v>24.300000000000182</v>
      </c>
    </row>
    <row r="190" spans="1:7" ht="17.25" customHeight="1">
      <c r="A190" s="106">
        <v>43692</v>
      </c>
      <c r="B190" s="787" t="s">
        <v>163</v>
      </c>
      <c r="C190" s="787" t="s">
        <v>19</v>
      </c>
      <c r="D190" t="s">
        <v>12</v>
      </c>
      <c r="F190" s="4">
        <v>19.399999999999999</v>
      </c>
      <c r="G190" s="4">
        <f t="shared" si="2"/>
        <v>4.9000000000001833</v>
      </c>
    </row>
    <row r="191" spans="1:7" ht="17.25" customHeight="1">
      <c r="A191" s="106">
        <v>43692</v>
      </c>
      <c r="B191" s="787" t="s">
        <v>163</v>
      </c>
      <c r="C191" s="787" t="s">
        <v>19</v>
      </c>
      <c r="D191" t="s">
        <v>13</v>
      </c>
      <c r="F191" s="4">
        <v>4.9000000000000004</v>
      </c>
      <c r="G191" s="4">
        <f t="shared" si="2"/>
        <v>1.829647544582258E-13</v>
      </c>
    </row>
    <row r="192" spans="1:7" ht="17.25" customHeight="1">
      <c r="A192" s="133">
        <v>43677</v>
      </c>
      <c r="B192" s="786" t="s">
        <v>10</v>
      </c>
      <c r="C192" s="786" t="s">
        <v>20</v>
      </c>
      <c r="D192" t="s">
        <v>12</v>
      </c>
      <c r="E192" s="4">
        <v>15.8</v>
      </c>
      <c r="G192" s="4">
        <f t="shared" si="2"/>
        <v>15.800000000000184</v>
      </c>
    </row>
    <row r="193" spans="1:7" ht="17.25" customHeight="1">
      <c r="B193" s="787"/>
      <c r="C193" s="787"/>
      <c r="D193" t="s">
        <v>13</v>
      </c>
      <c r="E193" s="4">
        <v>4.8</v>
      </c>
      <c r="G193" s="4">
        <f t="shared" si="2"/>
        <v>20.600000000000183</v>
      </c>
    </row>
    <row r="194" spans="1:7" ht="17.25" customHeight="1">
      <c r="B194" s="787"/>
      <c r="C194" s="787"/>
      <c r="D194" t="s">
        <v>14</v>
      </c>
      <c r="E194" s="4">
        <v>500</v>
      </c>
      <c r="G194" s="4">
        <f t="shared" si="2"/>
        <v>520.60000000000014</v>
      </c>
    </row>
    <row r="195" spans="1:7" ht="17.25" customHeight="1">
      <c r="A195" s="106">
        <v>43661</v>
      </c>
      <c r="B195" s="787" t="s">
        <v>162</v>
      </c>
      <c r="C195" s="787" t="s">
        <v>20</v>
      </c>
      <c r="D195" t="s">
        <v>14</v>
      </c>
      <c r="F195" s="4">
        <v>500</v>
      </c>
      <c r="G195" s="4">
        <f t="shared" si="2"/>
        <v>20.600000000000136</v>
      </c>
    </row>
    <row r="196" spans="1:7" ht="17.25" customHeight="1">
      <c r="A196" s="106">
        <v>43724</v>
      </c>
      <c r="B196" s="787" t="s">
        <v>164</v>
      </c>
      <c r="C196" s="787" t="s">
        <v>20</v>
      </c>
      <c r="D196" t="s">
        <v>12</v>
      </c>
      <c r="F196" s="4">
        <v>15.8</v>
      </c>
      <c r="G196" s="4">
        <f t="shared" si="2"/>
        <v>4.8000000000001357</v>
      </c>
    </row>
    <row r="197" spans="1:7" ht="17.25" customHeight="1">
      <c r="A197" s="106">
        <v>43724</v>
      </c>
      <c r="B197" s="787" t="s">
        <v>164</v>
      </c>
      <c r="C197" s="787" t="s">
        <v>20</v>
      </c>
      <c r="D197" t="s">
        <v>13</v>
      </c>
      <c r="F197" s="4">
        <v>4.8</v>
      </c>
      <c r="G197" s="4">
        <f t="shared" si="2"/>
        <v>1.3589129821411916E-13</v>
      </c>
    </row>
    <row r="198" spans="1:7" ht="17.25" customHeight="1">
      <c r="A198" s="133">
        <v>43708</v>
      </c>
      <c r="B198" s="786" t="s">
        <v>10</v>
      </c>
      <c r="C198" s="786" t="s">
        <v>21</v>
      </c>
      <c r="D198" t="s">
        <v>12</v>
      </c>
      <c r="E198" s="4">
        <v>15.4</v>
      </c>
      <c r="G198" s="4">
        <f t="shared" si="2"/>
        <v>15.400000000000137</v>
      </c>
    </row>
    <row r="199" spans="1:7" ht="17.25" customHeight="1">
      <c r="B199" s="787"/>
      <c r="C199" s="787"/>
      <c r="D199" t="s">
        <v>13</v>
      </c>
      <c r="E199" s="4">
        <v>4.5999999999999996</v>
      </c>
      <c r="G199" s="4">
        <f t="shared" si="2"/>
        <v>20.000000000000135</v>
      </c>
    </row>
    <row r="200" spans="1:7" ht="17.25" customHeight="1">
      <c r="B200" s="787"/>
      <c r="C200" s="787"/>
      <c r="D200" t="s">
        <v>14</v>
      </c>
      <c r="E200" s="4">
        <v>500</v>
      </c>
      <c r="G200" s="4">
        <f t="shared" ref="G200:G263" si="3">+G199+E200-F200</f>
        <v>520.00000000000011</v>
      </c>
    </row>
    <row r="201" spans="1:7" ht="17.25" customHeight="1">
      <c r="A201" s="106">
        <v>43692</v>
      </c>
      <c r="B201" s="787" t="s">
        <v>165</v>
      </c>
      <c r="C201" s="787" t="s">
        <v>21</v>
      </c>
      <c r="D201" t="s">
        <v>14</v>
      </c>
      <c r="F201" s="4">
        <v>500</v>
      </c>
      <c r="G201" s="4">
        <f t="shared" si="3"/>
        <v>20.000000000000114</v>
      </c>
    </row>
    <row r="202" spans="1:7" ht="17.25" customHeight="1">
      <c r="A202" s="106">
        <v>43752</v>
      </c>
      <c r="B202" s="787" t="s">
        <v>166</v>
      </c>
      <c r="C202" s="787" t="s">
        <v>21</v>
      </c>
      <c r="D202" t="s">
        <v>12</v>
      </c>
      <c r="F202" s="4">
        <v>15.4</v>
      </c>
      <c r="G202" s="4">
        <f t="shared" si="3"/>
        <v>4.6000000000001133</v>
      </c>
    </row>
    <row r="203" spans="1:7" ht="17.25" customHeight="1">
      <c r="A203" s="106">
        <v>43752</v>
      </c>
      <c r="B203" s="787" t="s">
        <v>166</v>
      </c>
      <c r="C203" s="787" t="s">
        <v>21</v>
      </c>
      <c r="D203" t="s">
        <v>13</v>
      </c>
      <c r="F203" s="4">
        <v>4.5999999999999996</v>
      </c>
      <c r="G203" s="4">
        <f t="shared" si="3"/>
        <v>1.1368683772161603E-13</v>
      </c>
    </row>
    <row r="204" spans="1:7" ht="17.25" customHeight="1">
      <c r="A204" s="133">
        <v>43738</v>
      </c>
      <c r="B204" s="786" t="s">
        <v>10</v>
      </c>
      <c r="C204" s="786" t="s">
        <v>22</v>
      </c>
      <c r="D204" t="s">
        <v>12</v>
      </c>
      <c r="E204" s="4">
        <v>15.5</v>
      </c>
      <c r="G204" s="4">
        <f t="shared" si="3"/>
        <v>15.500000000000114</v>
      </c>
    </row>
    <row r="205" spans="1:7" ht="17.25" customHeight="1">
      <c r="B205" s="787"/>
      <c r="C205" s="787"/>
      <c r="D205" t="s">
        <v>13</v>
      </c>
      <c r="E205" s="4">
        <v>4.7</v>
      </c>
      <c r="G205" s="4">
        <f t="shared" si="3"/>
        <v>20.200000000000113</v>
      </c>
    </row>
    <row r="206" spans="1:7" ht="17.25" customHeight="1">
      <c r="B206" s="787"/>
      <c r="C206" s="787"/>
      <c r="D206" t="s">
        <v>14</v>
      </c>
      <c r="E206" s="4">
        <v>500</v>
      </c>
      <c r="G206" s="4">
        <f t="shared" si="3"/>
        <v>520.20000000000016</v>
      </c>
    </row>
    <row r="207" spans="1:7" ht="17.25" customHeight="1">
      <c r="A207" s="106">
        <v>43724</v>
      </c>
      <c r="B207" s="787" t="s">
        <v>164</v>
      </c>
      <c r="C207" s="787" t="s">
        <v>22</v>
      </c>
      <c r="D207" t="s">
        <v>14</v>
      </c>
      <c r="F207" s="4">
        <v>500</v>
      </c>
      <c r="G207" s="4">
        <f t="shared" si="3"/>
        <v>20.200000000000159</v>
      </c>
    </row>
    <row r="208" spans="1:7" ht="17.25" customHeight="1">
      <c r="A208" s="106">
        <v>43784</v>
      </c>
      <c r="B208" s="787" t="s">
        <v>167</v>
      </c>
      <c r="C208" s="787" t="s">
        <v>22</v>
      </c>
      <c r="D208" t="s">
        <v>12</v>
      </c>
      <c r="F208" s="4">
        <v>15.5</v>
      </c>
      <c r="G208" s="4">
        <f t="shared" si="3"/>
        <v>4.7000000000001592</v>
      </c>
    </row>
    <row r="209" spans="1:7" ht="17.25" customHeight="1">
      <c r="A209" s="106">
        <v>43784</v>
      </c>
      <c r="B209" s="787" t="s">
        <v>167</v>
      </c>
      <c r="C209" s="787" t="s">
        <v>22</v>
      </c>
      <c r="D209" t="s">
        <v>13</v>
      </c>
      <c r="F209" s="4">
        <v>4.7</v>
      </c>
      <c r="G209" s="4">
        <f t="shared" si="3"/>
        <v>1.5898393712632242E-13</v>
      </c>
    </row>
    <row r="210" spans="1:7" ht="17.25" customHeight="1">
      <c r="A210" s="133">
        <v>43769</v>
      </c>
      <c r="B210" s="786" t="s">
        <v>10</v>
      </c>
      <c r="C210" s="786" t="s">
        <v>23</v>
      </c>
      <c r="D210" t="s">
        <v>12</v>
      </c>
      <c r="E210" s="4">
        <v>15.5</v>
      </c>
      <c r="G210" s="4">
        <f t="shared" si="3"/>
        <v>15.50000000000016</v>
      </c>
    </row>
    <row r="211" spans="1:7" ht="17.25" customHeight="1">
      <c r="B211" s="787"/>
      <c r="C211" s="787"/>
      <c r="D211" t="s">
        <v>13</v>
      </c>
      <c r="E211" s="4">
        <v>4.5</v>
      </c>
      <c r="G211" s="4">
        <f t="shared" si="3"/>
        <v>20.00000000000016</v>
      </c>
    </row>
    <row r="212" spans="1:7" ht="17.25" customHeight="1">
      <c r="B212" s="787"/>
      <c r="C212" s="787"/>
      <c r="D212" t="s">
        <v>14</v>
      </c>
      <c r="E212" s="4">
        <v>500</v>
      </c>
      <c r="G212" s="4">
        <f t="shared" si="3"/>
        <v>520.00000000000011</v>
      </c>
    </row>
    <row r="213" spans="1:7" ht="17.25" customHeight="1">
      <c r="A213" s="106">
        <v>43752</v>
      </c>
      <c r="B213" s="787" t="s">
        <v>166</v>
      </c>
      <c r="C213" s="787" t="s">
        <v>23</v>
      </c>
      <c r="D213" t="s">
        <v>14</v>
      </c>
      <c r="F213" s="4">
        <v>500</v>
      </c>
      <c r="G213" s="4">
        <f t="shared" si="3"/>
        <v>20.000000000000114</v>
      </c>
    </row>
    <row r="214" spans="1:7" ht="17.25" customHeight="1">
      <c r="A214" s="106">
        <v>43815</v>
      </c>
      <c r="B214" s="787" t="s">
        <v>168</v>
      </c>
      <c r="C214" s="787" t="s">
        <v>23</v>
      </c>
      <c r="D214" t="s">
        <v>12</v>
      </c>
      <c r="F214" s="4">
        <v>15.5</v>
      </c>
      <c r="G214" s="4">
        <f t="shared" si="3"/>
        <v>4.5000000000001137</v>
      </c>
    </row>
    <row r="215" spans="1:7" ht="17.25" customHeight="1">
      <c r="A215" s="106">
        <v>43815</v>
      </c>
      <c r="B215" s="787" t="s">
        <v>168</v>
      </c>
      <c r="C215" s="787" t="s">
        <v>23</v>
      </c>
      <c r="D215" t="s">
        <v>13</v>
      </c>
      <c r="F215" s="4">
        <v>4.5</v>
      </c>
      <c r="G215" s="4">
        <f t="shared" si="3"/>
        <v>1.1368683772161603E-13</v>
      </c>
    </row>
    <row r="216" spans="1:7" ht="17.25" customHeight="1">
      <c r="A216" s="133">
        <v>43799</v>
      </c>
      <c r="B216" s="786" t="s">
        <v>10</v>
      </c>
      <c r="C216" s="786" t="s">
        <v>24</v>
      </c>
      <c r="D216" t="s">
        <v>12</v>
      </c>
      <c r="E216" s="4">
        <v>17.399999999999999</v>
      </c>
      <c r="G216" s="4">
        <f t="shared" si="3"/>
        <v>17.400000000000112</v>
      </c>
    </row>
    <row r="217" spans="1:7" ht="17.25" customHeight="1">
      <c r="B217" s="787"/>
      <c r="C217" s="787"/>
      <c r="D217" t="s">
        <v>13</v>
      </c>
      <c r="E217" s="4">
        <v>4.7</v>
      </c>
      <c r="G217" s="4">
        <f t="shared" si="3"/>
        <v>22.100000000000112</v>
      </c>
    </row>
    <row r="218" spans="1:7" ht="17.25" customHeight="1">
      <c r="B218" s="787"/>
      <c r="C218" s="787"/>
      <c r="D218" t="s">
        <v>14</v>
      </c>
      <c r="E218" s="4">
        <v>500</v>
      </c>
      <c r="G218" s="4">
        <f t="shared" si="3"/>
        <v>522.10000000000014</v>
      </c>
    </row>
    <row r="219" spans="1:7" ht="17.25" customHeight="1">
      <c r="A219" s="106">
        <v>43784</v>
      </c>
      <c r="B219" s="787" t="s">
        <v>167</v>
      </c>
      <c r="C219" s="787" t="s">
        <v>24</v>
      </c>
      <c r="D219" t="s">
        <v>14</v>
      </c>
      <c r="F219" s="4">
        <v>500</v>
      </c>
      <c r="G219" s="4">
        <f t="shared" si="3"/>
        <v>22.100000000000136</v>
      </c>
    </row>
    <row r="220" spans="1:7" ht="17.25" customHeight="1">
      <c r="A220" s="106">
        <v>43846</v>
      </c>
      <c r="B220" s="787" t="s">
        <v>169</v>
      </c>
      <c r="C220" s="787" t="s">
        <v>24</v>
      </c>
      <c r="D220" t="s">
        <v>12</v>
      </c>
      <c r="F220" s="4">
        <v>17.399999999999999</v>
      </c>
      <c r="G220" s="4">
        <f t="shared" si="3"/>
        <v>4.7000000000001378</v>
      </c>
    </row>
    <row r="221" spans="1:7" ht="17.25" customHeight="1">
      <c r="A221" s="106">
        <v>43846</v>
      </c>
      <c r="B221" s="787" t="s">
        <v>169</v>
      </c>
      <c r="C221" s="787" t="s">
        <v>24</v>
      </c>
      <c r="D221" t="s">
        <v>13</v>
      </c>
      <c r="F221" s="4">
        <v>4.7</v>
      </c>
      <c r="G221" s="4">
        <f t="shared" si="3"/>
        <v>1.3766765505351941E-13</v>
      </c>
    </row>
    <row r="222" spans="1:7" ht="17.25" customHeight="1">
      <c r="A222" s="133">
        <v>43830</v>
      </c>
      <c r="B222" s="786" t="s">
        <v>10</v>
      </c>
      <c r="C222" s="786" t="s">
        <v>25</v>
      </c>
      <c r="D222" t="s">
        <v>12</v>
      </c>
      <c r="E222" s="4">
        <v>18.2</v>
      </c>
      <c r="G222" s="4">
        <f t="shared" si="3"/>
        <v>18.200000000000138</v>
      </c>
    </row>
    <row r="223" spans="1:7" ht="17.25" customHeight="1">
      <c r="B223" s="787"/>
      <c r="C223" s="787"/>
      <c r="D223" t="s">
        <v>13</v>
      </c>
      <c r="E223" s="4">
        <v>4.7</v>
      </c>
      <c r="G223" s="4">
        <f t="shared" si="3"/>
        <v>22.900000000000137</v>
      </c>
    </row>
    <row r="224" spans="1:7" ht="17.25" customHeight="1">
      <c r="B224" s="787"/>
      <c r="C224" s="787"/>
      <c r="D224" t="s">
        <v>14</v>
      </c>
      <c r="E224" s="4">
        <v>500</v>
      </c>
      <c r="G224" s="4">
        <f t="shared" si="3"/>
        <v>522.90000000000009</v>
      </c>
    </row>
    <row r="225" spans="1:16" ht="17.25" customHeight="1">
      <c r="A225" s="106">
        <v>43814</v>
      </c>
      <c r="B225" s="787" t="s">
        <v>167</v>
      </c>
      <c r="C225" s="787" t="s">
        <v>25</v>
      </c>
      <c r="D225" t="s">
        <v>14</v>
      </c>
      <c r="F225" s="4">
        <v>500</v>
      </c>
      <c r="G225" s="4">
        <f t="shared" si="3"/>
        <v>22.900000000000091</v>
      </c>
    </row>
    <row r="226" spans="1:16" ht="17.25" customHeight="1">
      <c r="A226" s="106">
        <v>43878</v>
      </c>
      <c r="B226" s="787" t="s">
        <v>170</v>
      </c>
      <c r="C226" s="787" t="s">
        <v>25</v>
      </c>
      <c r="D226" t="s">
        <v>12</v>
      </c>
      <c r="F226" s="4">
        <v>18.2</v>
      </c>
      <c r="G226" s="4">
        <f t="shared" si="3"/>
        <v>4.7000000000000917</v>
      </c>
    </row>
    <row r="227" spans="1:16" ht="17.25" customHeight="1">
      <c r="A227" s="106">
        <v>43878</v>
      </c>
      <c r="B227" s="787" t="s">
        <v>170</v>
      </c>
      <c r="C227" s="787" t="s">
        <v>25</v>
      </c>
      <c r="D227" t="s">
        <v>13</v>
      </c>
      <c r="F227" s="4">
        <v>4.7</v>
      </c>
      <c r="G227" s="4">
        <f t="shared" si="3"/>
        <v>9.1482377229112899E-14</v>
      </c>
    </row>
    <row r="228" spans="1:16" ht="17.25" customHeight="1">
      <c r="A228" s="133">
        <v>43861</v>
      </c>
      <c r="B228" s="786" t="s">
        <v>10</v>
      </c>
      <c r="C228" s="786" t="s">
        <v>11</v>
      </c>
      <c r="D228" t="s">
        <v>12</v>
      </c>
      <c r="E228" s="4">
        <v>20.9</v>
      </c>
      <c r="G228" s="4">
        <f t="shared" si="3"/>
        <v>20.900000000000091</v>
      </c>
    </row>
    <row r="229" spans="1:16" ht="17.25" customHeight="1">
      <c r="B229" s="787"/>
      <c r="C229" s="787"/>
      <c r="D229" t="s">
        <v>13</v>
      </c>
      <c r="E229" s="4">
        <v>4.5</v>
      </c>
      <c r="G229" s="4">
        <f t="shared" si="3"/>
        <v>25.400000000000091</v>
      </c>
    </row>
    <row r="230" spans="1:16" ht="17.25" customHeight="1">
      <c r="B230" s="787"/>
      <c r="C230" s="787"/>
      <c r="D230" t="s">
        <v>14</v>
      </c>
      <c r="E230" s="4">
        <v>500</v>
      </c>
      <c r="G230" s="4">
        <f t="shared" si="3"/>
        <v>525.40000000000009</v>
      </c>
    </row>
    <row r="231" spans="1:16" ht="17.25" customHeight="1">
      <c r="A231" s="106">
        <v>43846</v>
      </c>
      <c r="B231" s="787" t="s">
        <v>169</v>
      </c>
      <c r="C231" s="787" t="s">
        <v>11</v>
      </c>
      <c r="D231" t="s">
        <v>14</v>
      </c>
      <c r="F231" s="4">
        <v>500</v>
      </c>
      <c r="G231" s="4">
        <f t="shared" si="3"/>
        <v>25.400000000000091</v>
      </c>
    </row>
    <row r="232" spans="1:16" ht="17.25" customHeight="1">
      <c r="A232" s="106">
        <v>43976</v>
      </c>
      <c r="B232" s="787" t="s">
        <v>171</v>
      </c>
      <c r="C232" s="787" t="s">
        <v>11</v>
      </c>
      <c r="D232" t="s">
        <v>12</v>
      </c>
      <c r="F232" s="4">
        <v>20.9</v>
      </c>
      <c r="G232" s="4">
        <f t="shared" si="3"/>
        <v>4.5000000000000924</v>
      </c>
    </row>
    <row r="233" spans="1:16" ht="17.25" customHeight="1">
      <c r="A233" s="106">
        <v>43976</v>
      </c>
      <c r="B233" s="787" t="s">
        <v>171</v>
      </c>
      <c r="C233" s="787" t="s">
        <v>11</v>
      </c>
      <c r="D233" t="s">
        <v>13</v>
      </c>
      <c r="F233" s="4">
        <v>4.5</v>
      </c>
      <c r="G233" s="4">
        <f t="shared" si="3"/>
        <v>9.2370555648813024E-14</v>
      </c>
    </row>
    <row r="234" spans="1:16" ht="17.25" customHeight="1">
      <c r="A234" s="133">
        <v>43890</v>
      </c>
      <c r="B234" s="786" t="s">
        <v>10</v>
      </c>
      <c r="C234" s="786" t="s">
        <v>15</v>
      </c>
      <c r="D234" t="s">
        <v>12</v>
      </c>
      <c r="E234" s="4">
        <v>21.7</v>
      </c>
      <c r="G234" s="4">
        <f t="shared" si="3"/>
        <v>21.700000000000092</v>
      </c>
    </row>
    <row r="235" spans="1:16" ht="17.25" customHeight="1">
      <c r="A235" s="133"/>
      <c r="B235" s="786"/>
      <c r="C235" s="786"/>
      <c r="D235" t="s">
        <v>13</v>
      </c>
      <c r="E235" s="4">
        <v>4.8</v>
      </c>
      <c r="G235" s="4">
        <f t="shared" si="3"/>
        <v>26.500000000000092</v>
      </c>
    </row>
    <row r="236" spans="1:16" ht="17.25" customHeight="1">
      <c r="A236" s="133"/>
      <c r="B236" s="786"/>
      <c r="C236" s="786"/>
      <c r="D236" t="s">
        <v>14</v>
      </c>
      <c r="E236" s="4">
        <v>500</v>
      </c>
      <c r="G236" s="4">
        <f t="shared" si="3"/>
        <v>526.50000000000011</v>
      </c>
    </row>
    <row r="237" spans="1:16" ht="17.25" customHeight="1">
      <c r="A237" s="106">
        <v>43878</v>
      </c>
      <c r="B237" s="787" t="s">
        <v>170</v>
      </c>
      <c r="C237" s="787" t="s">
        <v>15</v>
      </c>
      <c r="D237" t="s">
        <v>14</v>
      </c>
      <c r="F237" s="4">
        <v>500</v>
      </c>
      <c r="G237" s="4">
        <f t="shared" si="3"/>
        <v>26.500000000000114</v>
      </c>
    </row>
    <row r="238" spans="1:16" ht="17.25" customHeight="1">
      <c r="A238" s="106">
        <v>43976</v>
      </c>
      <c r="B238" s="787" t="s">
        <v>171</v>
      </c>
      <c r="C238" s="787" t="s">
        <v>15</v>
      </c>
      <c r="D238" t="s">
        <v>12</v>
      </c>
      <c r="F238" s="4">
        <v>21.7</v>
      </c>
      <c r="G238" s="4">
        <f t="shared" si="3"/>
        <v>4.8000000000001144</v>
      </c>
    </row>
    <row r="239" spans="1:16" ht="17.25" customHeight="1">
      <c r="A239" s="106">
        <v>43976</v>
      </c>
      <c r="B239" s="787" t="s">
        <v>171</v>
      </c>
      <c r="C239" s="787" t="s">
        <v>15</v>
      </c>
      <c r="D239" t="s">
        <v>13</v>
      </c>
      <c r="F239" s="4">
        <v>4.8</v>
      </c>
      <c r="G239" s="4">
        <f t="shared" si="3"/>
        <v>1.1457501614131615E-13</v>
      </c>
    </row>
    <row r="240" spans="1:16" ht="17.25" customHeight="1">
      <c r="A240" s="133">
        <v>43921</v>
      </c>
      <c r="B240" s="786" t="s">
        <v>10</v>
      </c>
      <c r="C240" s="786" t="s">
        <v>16</v>
      </c>
      <c r="D240" t="s">
        <v>12</v>
      </c>
      <c r="E240" s="4">
        <v>19.600000000000001</v>
      </c>
      <c r="G240" s="4">
        <f t="shared" si="3"/>
        <v>19.600000000000115</v>
      </c>
      <c r="L240" s="825"/>
      <c r="M240" s="825"/>
      <c r="N240" s="825"/>
      <c r="O240" s="825"/>
      <c r="P240" s="825"/>
    </row>
    <row r="241" spans="1:16" ht="17.25" customHeight="1">
      <c r="B241" s="787"/>
      <c r="C241" s="787"/>
      <c r="D241" t="s">
        <v>13</v>
      </c>
      <c r="E241" s="91">
        <v>4.9000000000000004</v>
      </c>
      <c r="G241" s="4">
        <f t="shared" si="3"/>
        <v>24.500000000000114</v>
      </c>
      <c r="L241" s="825"/>
      <c r="M241" s="825"/>
      <c r="N241" s="825"/>
      <c r="O241" s="825"/>
      <c r="P241" s="825"/>
    </row>
    <row r="242" spans="1:16" ht="17.25" customHeight="1">
      <c r="B242" s="787"/>
      <c r="C242" s="787"/>
      <c r="D242" t="s">
        <v>14</v>
      </c>
      <c r="G242" s="4">
        <f t="shared" si="3"/>
        <v>24.500000000000114</v>
      </c>
      <c r="L242" s="9"/>
      <c r="M242" s="786"/>
      <c r="N242" s="10"/>
    </row>
    <row r="243" spans="1:16" ht="17.25" customHeight="1">
      <c r="A243" s="106">
        <v>44182</v>
      </c>
      <c r="B243" s="787" t="s">
        <v>172</v>
      </c>
      <c r="C243" s="787" t="s">
        <v>16</v>
      </c>
      <c r="D243" t="s">
        <v>12</v>
      </c>
      <c r="F243" s="4">
        <v>19.600000000000001</v>
      </c>
      <c r="G243" s="4">
        <f t="shared" si="3"/>
        <v>4.9000000000001123</v>
      </c>
      <c r="L243" s="9"/>
      <c r="M243" s="786"/>
      <c r="N243" s="10"/>
    </row>
    <row r="244" spans="1:16" ht="17.25" customHeight="1">
      <c r="A244" s="106">
        <v>44182</v>
      </c>
      <c r="B244" s="787" t="s">
        <v>172</v>
      </c>
      <c r="C244" s="787" t="s">
        <v>16</v>
      </c>
      <c r="D244" t="s">
        <v>13</v>
      </c>
      <c r="F244" s="4">
        <v>4.9000000000000004</v>
      </c>
      <c r="G244" s="4">
        <f t="shared" si="3"/>
        <v>1.1191048088221578E-13</v>
      </c>
      <c r="L244" s="9"/>
      <c r="M244" s="786"/>
      <c r="N244" s="10"/>
    </row>
    <row r="245" spans="1:16" ht="17.25" customHeight="1">
      <c r="A245" s="133">
        <v>43951</v>
      </c>
      <c r="B245" s="786" t="s">
        <v>10</v>
      </c>
      <c r="C245" s="786" t="s">
        <v>17</v>
      </c>
      <c r="D245" t="s">
        <v>12</v>
      </c>
      <c r="E245" s="4">
        <v>13.1</v>
      </c>
      <c r="G245" s="4">
        <f t="shared" si="3"/>
        <v>13.100000000000112</v>
      </c>
      <c r="L245" s="5"/>
      <c r="M245" s="787"/>
    </row>
    <row r="246" spans="1:16" ht="17.25" customHeight="1">
      <c r="B246" s="787"/>
      <c r="C246" s="787"/>
      <c r="D246" t="s">
        <v>13</v>
      </c>
      <c r="E246" s="4">
        <v>4.8</v>
      </c>
      <c r="G246" s="4">
        <f t="shared" si="3"/>
        <v>17.900000000000112</v>
      </c>
      <c r="M246" s="4"/>
    </row>
    <row r="247" spans="1:16" ht="17.25" customHeight="1">
      <c r="B247" s="787"/>
      <c r="C247" s="787"/>
      <c r="D247" t="s">
        <v>14</v>
      </c>
      <c r="G247" s="4">
        <f t="shared" si="3"/>
        <v>17.900000000000112</v>
      </c>
      <c r="L247" s="9"/>
      <c r="M247" s="786"/>
      <c r="N247" s="10"/>
    </row>
    <row r="248" spans="1:16" ht="17.25" customHeight="1">
      <c r="A248" s="106">
        <v>44182</v>
      </c>
      <c r="B248" s="787" t="s">
        <v>172</v>
      </c>
      <c r="C248" s="787" t="s">
        <v>17</v>
      </c>
      <c r="D248" t="s">
        <v>12</v>
      </c>
      <c r="F248" s="4">
        <v>13.1</v>
      </c>
      <c r="G248" s="4">
        <f t="shared" si="3"/>
        <v>4.8000000000001126</v>
      </c>
      <c r="L248" s="9"/>
      <c r="M248" s="786"/>
      <c r="N248" s="10"/>
    </row>
    <row r="249" spans="1:16" ht="17.25" customHeight="1">
      <c r="A249" s="106">
        <v>44182</v>
      </c>
      <c r="B249" s="787" t="s">
        <v>172</v>
      </c>
      <c r="C249" s="787" t="s">
        <v>17</v>
      </c>
      <c r="D249" t="s">
        <v>13</v>
      </c>
      <c r="F249" s="4">
        <v>4.8</v>
      </c>
      <c r="G249" s="4">
        <f t="shared" si="3"/>
        <v>1.127986593019159E-13</v>
      </c>
      <c r="L249" s="9"/>
      <c r="M249" s="786"/>
      <c r="N249" s="10"/>
    </row>
    <row r="250" spans="1:16" ht="17.25" customHeight="1">
      <c r="A250" s="133">
        <v>43977</v>
      </c>
      <c r="B250" s="786" t="s">
        <v>10</v>
      </c>
      <c r="C250" s="786" t="s">
        <v>18</v>
      </c>
      <c r="D250" t="s">
        <v>12</v>
      </c>
      <c r="E250" s="4">
        <v>12.1</v>
      </c>
      <c r="G250" s="4">
        <f t="shared" si="3"/>
        <v>12.100000000000112</v>
      </c>
      <c r="L250" s="5"/>
      <c r="M250" s="787"/>
    </row>
    <row r="251" spans="1:16" ht="17.25" customHeight="1">
      <c r="B251" s="787"/>
      <c r="C251" s="787"/>
      <c r="D251" t="s">
        <v>13</v>
      </c>
      <c r="E251" s="4">
        <v>5</v>
      </c>
      <c r="G251" s="4">
        <f t="shared" si="3"/>
        <v>17.100000000000112</v>
      </c>
    </row>
    <row r="252" spans="1:16" ht="17.25" customHeight="1">
      <c r="B252" s="787"/>
      <c r="C252" s="787"/>
      <c r="D252" t="s">
        <v>14</v>
      </c>
      <c r="E252" s="4">
        <v>500</v>
      </c>
      <c r="G252" s="4">
        <f t="shared" si="3"/>
        <v>517.10000000000014</v>
      </c>
      <c r="L252" s="9"/>
      <c r="M252" s="786"/>
      <c r="N252" s="10"/>
    </row>
    <row r="253" spans="1:16" ht="17.25" customHeight="1">
      <c r="A253" s="106">
        <v>43976</v>
      </c>
      <c r="B253" s="787" t="s">
        <v>171</v>
      </c>
      <c r="C253" s="787" t="s">
        <v>18</v>
      </c>
      <c r="D253" t="s">
        <v>14</v>
      </c>
      <c r="F253" s="4">
        <v>500</v>
      </c>
      <c r="G253" s="4">
        <f t="shared" si="3"/>
        <v>17.100000000000136</v>
      </c>
      <c r="L253" s="5"/>
      <c r="M253" s="787"/>
    </row>
    <row r="254" spans="1:16" ht="17.25" customHeight="1">
      <c r="A254" s="106">
        <v>44182</v>
      </c>
      <c r="B254" s="787" t="s">
        <v>172</v>
      </c>
      <c r="C254" s="787" t="s">
        <v>18</v>
      </c>
      <c r="D254" t="s">
        <v>12</v>
      </c>
      <c r="F254" s="4">
        <v>7.6</v>
      </c>
      <c r="G254" s="4">
        <f t="shared" si="3"/>
        <v>9.5000000000001368</v>
      </c>
      <c r="L254" s="5"/>
      <c r="M254" s="787"/>
    </row>
    <row r="255" spans="1:16" ht="17.25" customHeight="1">
      <c r="A255" s="106">
        <v>44211</v>
      </c>
      <c r="B255" s="787" t="s">
        <v>173</v>
      </c>
      <c r="C255" s="787" t="s">
        <v>18</v>
      </c>
      <c r="D255" t="s">
        <v>12</v>
      </c>
      <c r="F255" s="4">
        <v>4.5</v>
      </c>
      <c r="G255" s="4">
        <f t="shared" si="3"/>
        <v>5.0000000000001368</v>
      </c>
      <c r="L255" s="5"/>
      <c r="M255" s="787"/>
    </row>
    <row r="256" spans="1:16" ht="17.25" customHeight="1">
      <c r="A256" s="106">
        <v>44211</v>
      </c>
      <c r="B256" s="787" t="s">
        <v>173</v>
      </c>
      <c r="C256" s="787" t="s">
        <v>18</v>
      </c>
      <c r="D256" t="s">
        <v>13</v>
      </c>
      <c r="F256" s="4">
        <v>5</v>
      </c>
      <c r="G256" s="4">
        <f t="shared" si="3"/>
        <v>1.3677947663381929E-13</v>
      </c>
      <c r="L256" s="5"/>
      <c r="M256" s="787"/>
    </row>
    <row r="257" spans="1:14" ht="17.25" customHeight="1">
      <c r="A257" s="133">
        <v>44012</v>
      </c>
      <c r="B257" s="786" t="s">
        <v>10</v>
      </c>
      <c r="C257" s="786" t="s">
        <v>19</v>
      </c>
      <c r="D257" t="s">
        <v>12</v>
      </c>
      <c r="E257" s="4">
        <v>10.7</v>
      </c>
      <c r="G257" s="4">
        <f t="shared" si="3"/>
        <v>10.700000000000136</v>
      </c>
    </row>
    <row r="258" spans="1:14" ht="17.25" customHeight="1">
      <c r="B258" s="787"/>
      <c r="C258" s="787"/>
      <c r="D258" t="s">
        <v>13</v>
      </c>
      <c r="E258" s="4">
        <v>5</v>
      </c>
      <c r="G258" s="4">
        <f t="shared" si="3"/>
        <v>15.700000000000136</v>
      </c>
      <c r="L258" s="9"/>
      <c r="M258" s="786"/>
      <c r="N258" s="10"/>
    </row>
    <row r="259" spans="1:14" ht="17.25" customHeight="1">
      <c r="B259" s="787"/>
      <c r="C259" s="787"/>
      <c r="D259" t="s">
        <v>14</v>
      </c>
      <c r="E259" s="4">
        <v>500</v>
      </c>
      <c r="G259" s="4">
        <f t="shared" si="3"/>
        <v>515.70000000000016</v>
      </c>
      <c r="L259" s="5"/>
      <c r="M259" s="787"/>
    </row>
    <row r="260" spans="1:14" ht="17.25" customHeight="1">
      <c r="A260" s="106">
        <v>44182</v>
      </c>
      <c r="B260" s="787" t="s">
        <v>174</v>
      </c>
      <c r="C260" s="787" t="s">
        <v>19</v>
      </c>
      <c r="D260" t="s">
        <v>14</v>
      </c>
      <c r="F260" s="4">
        <v>100</v>
      </c>
      <c r="G260" s="4">
        <f t="shared" si="3"/>
        <v>415.70000000000016</v>
      </c>
      <c r="L260" s="5"/>
      <c r="M260" s="787"/>
    </row>
    <row r="261" spans="1:14" ht="17.25" customHeight="1">
      <c r="A261" s="106">
        <v>44211</v>
      </c>
      <c r="B261" s="787" t="s">
        <v>175</v>
      </c>
      <c r="C261" s="787" t="s">
        <v>19</v>
      </c>
      <c r="D261" t="s">
        <v>14</v>
      </c>
      <c r="F261" s="4">
        <v>100</v>
      </c>
      <c r="G261" s="4">
        <f t="shared" si="3"/>
        <v>315.70000000000016</v>
      </c>
      <c r="L261" s="5"/>
      <c r="M261" s="787"/>
    </row>
    <row r="262" spans="1:14" ht="17.25" customHeight="1">
      <c r="A262" s="106">
        <v>44211</v>
      </c>
      <c r="B262" s="787" t="s">
        <v>173</v>
      </c>
      <c r="C262" s="787" t="s">
        <v>19</v>
      </c>
      <c r="D262" t="s">
        <v>12</v>
      </c>
      <c r="F262" s="4">
        <v>10.7</v>
      </c>
      <c r="G262" s="4">
        <f t="shared" si="3"/>
        <v>305.00000000000017</v>
      </c>
      <c r="L262" s="5"/>
      <c r="M262" s="787"/>
    </row>
    <row r="263" spans="1:14" ht="17.25" customHeight="1">
      <c r="A263" s="106">
        <v>44211</v>
      </c>
      <c r="B263" s="787" t="s">
        <v>173</v>
      </c>
      <c r="C263" s="787" t="s">
        <v>19</v>
      </c>
      <c r="D263" t="s">
        <v>13</v>
      </c>
      <c r="F263" s="4">
        <v>5</v>
      </c>
      <c r="G263" s="4">
        <f t="shared" si="3"/>
        <v>300.00000000000017</v>
      </c>
      <c r="L263" s="5"/>
      <c r="M263" s="787"/>
    </row>
    <row r="264" spans="1:14" ht="17.25" customHeight="1">
      <c r="A264" s="106">
        <v>44242</v>
      </c>
      <c r="B264" s="787" t="s">
        <v>176</v>
      </c>
      <c r="C264" s="787" t="s">
        <v>19</v>
      </c>
      <c r="D264" t="s">
        <v>14</v>
      </c>
      <c r="F264" s="4">
        <v>100</v>
      </c>
      <c r="G264" s="4">
        <f t="shared" ref="G264:G327" si="4">+G263+E264-F264</f>
        <v>200.00000000000017</v>
      </c>
      <c r="L264" s="5"/>
      <c r="M264" s="787"/>
    </row>
    <row r="265" spans="1:14" ht="17.25" customHeight="1">
      <c r="A265" s="106">
        <v>44270</v>
      </c>
      <c r="B265" s="787" t="s">
        <v>177</v>
      </c>
      <c r="C265" s="787" t="s">
        <v>19</v>
      </c>
      <c r="D265" t="s">
        <v>14</v>
      </c>
      <c r="F265" s="4">
        <v>100</v>
      </c>
      <c r="G265" s="4">
        <f t="shared" si="4"/>
        <v>100.00000000000017</v>
      </c>
      <c r="L265" s="5"/>
      <c r="M265" s="787"/>
    </row>
    <row r="266" spans="1:14" ht="17.25" customHeight="1">
      <c r="A266" s="106">
        <v>44308</v>
      </c>
      <c r="B266" s="787" t="s">
        <v>178</v>
      </c>
      <c r="C266" s="787" t="s">
        <v>19</v>
      </c>
      <c r="D266" t="s">
        <v>14</v>
      </c>
      <c r="F266" s="4">
        <v>40</v>
      </c>
      <c r="G266" s="4">
        <f t="shared" si="4"/>
        <v>60.000000000000171</v>
      </c>
      <c r="L266" s="5"/>
      <c r="M266" s="787"/>
    </row>
    <row r="267" spans="1:14" ht="17.25" customHeight="1">
      <c r="A267" s="106">
        <v>44331</v>
      </c>
      <c r="B267" s="787" t="s">
        <v>179</v>
      </c>
      <c r="C267" s="787" t="s">
        <v>19</v>
      </c>
      <c r="D267" t="s">
        <v>14</v>
      </c>
      <c r="F267" s="4">
        <v>60</v>
      </c>
      <c r="G267" s="4">
        <f t="shared" si="4"/>
        <v>1.7053025658242404E-13</v>
      </c>
      <c r="L267" s="5"/>
      <c r="M267" s="787"/>
    </row>
    <row r="268" spans="1:14" ht="17.25" customHeight="1">
      <c r="A268" s="133">
        <v>44043</v>
      </c>
      <c r="B268" s="786" t="s">
        <v>10</v>
      </c>
      <c r="C268" s="786" t="s">
        <v>20</v>
      </c>
      <c r="D268" t="s">
        <v>12</v>
      </c>
      <c r="E268" s="4">
        <v>14</v>
      </c>
      <c r="G268" s="4">
        <f t="shared" si="4"/>
        <v>14.000000000000171</v>
      </c>
      <c r="L268" s="41"/>
      <c r="M268" s="786"/>
      <c r="N268" s="10"/>
    </row>
    <row r="269" spans="1:14" ht="17.25" customHeight="1">
      <c r="B269" s="787"/>
      <c r="C269" s="787"/>
      <c r="D269" t="s">
        <v>13</v>
      </c>
      <c r="E269" s="4">
        <v>6.2</v>
      </c>
      <c r="G269" s="4">
        <f t="shared" si="4"/>
        <v>20.20000000000017</v>
      </c>
      <c r="L269" s="9"/>
      <c r="M269" s="786"/>
      <c r="N269" s="10"/>
    </row>
    <row r="270" spans="1:14" ht="17.25" customHeight="1">
      <c r="B270" s="787"/>
      <c r="C270" s="787"/>
      <c r="D270" t="s">
        <v>14</v>
      </c>
      <c r="E270" s="4">
        <v>500</v>
      </c>
      <c r="G270" s="4">
        <f t="shared" si="4"/>
        <v>520.20000000000016</v>
      </c>
      <c r="L270" s="9"/>
      <c r="M270" s="786"/>
      <c r="N270" s="10"/>
    </row>
    <row r="271" spans="1:14" ht="17.25" customHeight="1">
      <c r="A271" s="106">
        <v>44026</v>
      </c>
      <c r="B271" s="787" t="s">
        <v>180</v>
      </c>
      <c r="C271" s="787" t="s">
        <v>20</v>
      </c>
      <c r="D271" t="s">
        <v>14</v>
      </c>
      <c r="F271" s="4">
        <v>500</v>
      </c>
      <c r="G271" s="4">
        <f t="shared" si="4"/>
        <v>20.200000000000159</v>
      </c>
      <c r="L271" s="5"/>
      <c r="M271" s="787"/>
    </row>
    <row r="272" spans="1:14" ht="17.25" customHeight="1">
      <c r="A272" s="106">
        <v>44211</v>
      </c>
      <c r="B272" s="787" t="s">
        <v>173</v>
      </c>
      <c r="C272" s="787" t="s">
        <v>20</v>
      </c>
      <c r="D272" t="s">
        <v>12</v>
      </c>
      <c r="F272" s="4">
        <v>14</v>
      </c>
      <c r="G272" s="4">
        <f t="shared" si="4"/>
        <v>6.2000000000001592</v>
      </c>
      <c r="L272" s="5"/>
      <c r="M272" s="787"/>
    </row>
    <row r="273" spans="1:16" ht="17.25" customHeight="1">
      <c r="A273" s="106">
        <v>44211</v>
      </c>
      <c r="B273" s="787" t="s">
        <v>173</v>
      </c>
      <c r="C273" s="787" t="s">
        <v>20</v>
      </c>
      <c r="D273" t="s">
        <v>13</v>
      </c>
      <c r="F273" s="4">
        <v>0.8</v>
      </c>
      <c r="G273" s="4">
        <f t="shared" si="4"/>
        <v>5.4000000000001593</v>
      </c>
      <c r="L273" s="5"/>
      <c r="M273" s="787"/>
    </row>
    <row r="274" spans="1:16" ht="17.25" customHeight="1">
      <c r="A274" s="106">
        <v>44242</v>
      </c>
      <c r="B274" s="787" t="s">
        <v>181</v>
      </c>
      <c r="C274" s="787" t="s">
        <v>20</v>
      </c>
      <c r="D274" t="s">
        <v>13</v>
      </c>
      <c r="F274" s="4">
        <v>5.4</v>
      </c>
      <c r="G274" s="4">
        <f t="shared" si="4"/>
        <v>1.5898393712632242E-13</v>
      </c>
      <c r="L274" s="5"/>
      <c r="M274" s="787"/>
    </row>
    <row r="275" spans="1:16" ht="17.25" customHeight="1">
      <c r="A275" s="133">
        <v>44074</v>
      </c>
      <c r="B275" s="786" t="s">
        <v>10</v>
      </c>
      <c r="C275" s="786" t="s">
        <v>21</v>
      </c>
      <c r="D275" t="s">
        <v>12</v>
      </c>
      <c r="E275" s="4">
        <v>15.5</v>
      </c>
      <c r="G275" s="4">
        <f t="shared" si="4"/>
        <v>15.50000000000016</v>
      </c>
    </row>
    <row r="276" spans="1:16" ht="17.25" customHeight="1">
      <c r="B276" s="787"/>
      <c r="C276" s="787"/>
      <c r="D276" t="s">
        <v>13</v>
      </c>
      <c r="E276" s="4">
        <v>4.4000000000000004</v>
      </c>
      <c r="G276" s="4">
        <f t="shared" si="4"/>
        <v>19.900000000000162</v>
      </c>
      <c r="L276" s="824"/>
      <c r="M276" s="824"/>
      <c r="N276" s="824"/>
      <c r="O276" s="824"/>
      <c r="P276" s="87"/>
    </row>
    <row r="277" spans="1:16" ht="17.25" customHeight="1">
      <c r="B277" s="787"/>
      <c r="C277" s="787"/>
      <c r="D277" t="s">
        <v>14</v>
      </c>
      <c r="E277" s="4">
        <v>500</v>
      </c>
      <c r="G277" s="4">
        <f t="shared" si="4"/>
        <v>519.9000000000002</v>
      </c>
    </row>
    <row r="278" spans="1:16" ht="17.25" customHeight="1">
      <c r="A278" s="106">
        <v>44058</v>
      </c>
      <c r="B278" s="787" t="s">
        <v>182</v>
      </c>
      <c r="C278" s="787" t="s">
        <v>21</v>
      </c>
      <c r="D278" t="s">
        <v>14</v>
      </c>
      <c r="F278" s="4">
        <v>500</v>
      </c>
      <c r="G278" s="4">
        <f t="shared" si="4"/>
        <v>19.900000000000205</v>
      </c>
    </row>
    <row r="279" spans="1:16" ht="17.25" customHeight="1">
      <c r="A279" s="106">
        <v>44242</v>
      </c>
      <c r="B279" s="787" t="s">
        <v>181</v>
      </c>
      <c r="C279" s="787" t="s">
        <v>21</v>
      </c>
      <c r="D279" t="s">
        <v>12</v>
      </c>
      <c r="F279" s="4">
        <v>15.5</v>
      </c>
      <c r="G279" s="4">
        <f t="shared" si="4"/>
        <v>4.4000000000002046</v>
      </c>
    </row>
    <row r="280" spans="1:16" ht="17.25" customHeight="1">
      <c r="A280" s="106">
        <v>44242</v>
      </c>
      <c r="B280" s="787" t="s">
        <v>181</v>
      </c>
      <c r="C280" s="787" t="s">
        <v>21</v>
      </c>
      <c r="D280" t="s">
        <v>13</v>
      </c>
      <c r="F280" s="4">
        <v>4.4000000000000004</v>
      </c>
      <c r="G280" s="4">
        <f t="shared" si="4"/>
        <v>2.042810365310288E-13</v>
      </c>
    </row>
    <row r="281" spans="1:16" ht="17.25" customHeight="1">
      <c r="A281" s="133">
        <v>44104</v>
      </c>
      <c r="B281" s="786" t="s">
        <v>10</v>
      </c>
      <c r="C281" s="786" t="s">
        <v>22</v>
      </c>
      <c r="D281" t="s">
        <v>12</v>
      </c>
      <c r="E281" s="4">
        <v>15.9</v>
      </c>
      <c r="G281" s="4">
        <f t="shared" si="4"/>
        <v>15.900000000000205</v>
      </c>
    </row>
    <row r="282" spans="1:16" ht="17.25" customHeight="1">
      <c r="A282" s="133"/>
      <c r="B282" s="786"/>
      <c r="C282" s="786"/>
      <c r="D282" t="s">
        <v>13</v>
      </c>
      <c r="E282" s="4">
        <v>5.0999999999999996</v>
      </c>
      <c r="G282" s="4">
        <f t="shared" si="4"/>
        <v>21.000000000000206</v>
      </c>
    </row>
    <row r="283" spans="1:16" ht="17.25" customHeight="1">
      <c r="A283" s="133"/>
      <c r="B283" s="786"/>
      <c r="C283" s="786"/>
      <c r="D283" t="s">
        <v>14</v>
      </c>
      <c r="E283" s="4">
        <v>500</v>
      </c>
      <c r="G283" s="4">
        <f t="shared" si="4"/>
        <v>521.00000000000023</v>
      </c>
    </row>
    <row r="284" spans="1:16">
      <c r="A284" s="106">
        <v>44088</v>
      </c>
      <c r="B284" s="787" t="s">
        <v>183</v>
      </c>
      <c r="C284" s="787" t="s">
        <v>22</v>
      </c>
      <c r="D284" t="s">
        <v>14</v>
      </c>
      <c r="F284" s="4">
        <v>500</v>
      </c>
      <c r="G284" s="4">
        <f t="shared" si="4"/>
        <v>21.000000000000227</v>
      </c>
    </row>
    <row r="285" spans="1:16">
      <c r="A285" s="106">
        <v>44242</v>
      </c>
      <c r="B285" s="787" t="s">
        <v>181</v>
      </c>
      <c r="C285" s="787" t="s">
        <v>22</v>
      </c>
      <c r="D285" t="s">
        <v>12</v>
      </c>
      <c r="F285" s="4">
        <v>14.7</v>
      </c>
      <c r="G285" s="4">
        <f t="shared" si="4"/>
        <v>6.3000000000002281</v>
      </c>
    </row>
    <row r="286" spans="1:16">
      <c r="A286" s="106">
        <v>44270</v>
      </c>
      <c r="B286" s="787" t="s">
        <v>184</v>
      </c>
      <c r="C286" s="787" t="s">
        <v>22</v>
      </c>
      <c r="D286" t="s">
        <v>12</v>
      </c>
      <c r="F286" s="4">
        <v>1.2</v>
      </c>
      <c r="G286" s="4">
        <f t="shared" si="4"/>
        <v>5.1000000000002279</v>
      </c>
    </row>
    <row r="287" spans="1:16">
      <c r="A287" s="106">
        <v>44270</v>
      </c>
      <c r="B287" s="787" t="s">
        <v>184</v>
      </c>
      <c r="C287" s="787" t="s">
        <v>22</v>
      </c>
      <c r="D287" t="s">
        <v>13</v>
      </c>
      <c r="F287" s="4">
        <v>5.0999999999999996</v>
      </c>
      <c r="G287" s="4">
        <f t="shared" si="4"/>
        <v>2.2826185386293218E-13</v>
      </c>
    </row>
    <row r="288" spans="1:16">
      <c r="A288" s="133">
        <v>44135</v>
      </c>
      <c r="B288" s="786" t="s">
        <v>10</v>
      </c>
      <c r="C288" s="786" t="s">
        <v>23</v>
      </c>
      <c r="D288" t="s">
        <v>12</v>
      </c>
      <c r="E288" s="4">
        <v>18.7</v>
      </c>
      <c r="G288" s="4">
        <f t="shared" si="4"/>
        <v>18.700000000000227</v>
      </c>
    </row>
    <row r="289" spans="1:7">
      <c r="B289" s="787"/>
      <c r="C289" s="787"/>
      <c r="D289" t="s">
        <v>13</v>
      </c>
      <c r="E289" s="4">
        <v>5.4</v>
      </c>
      <c r="G289" s="4">
        <f t="shared" si="4"/>
        <v>24.100000000000229</v>
      </c>
    </row>
    <row r="290" spans="1:7">
      <c r="B290" s="787"/>
      <c r="C290" s="787"/>
      <c r="D290" t="s">
        <v>14</v>
      </c>
      <c r="E290" s="4">
        <v>500</v>
      </c>
      <c r="G290" s="4">
        <f t="shared" si="4"/>
        <v>524.10000000000025</v>
      </c>
    </row>
    <row r="291" spans="1:7">
      <c r="A291" s="106">
        <v>44120</v>
      </c>
      <c r="B291" s="787" t="s">
        <v>185</v>
      </c>
      <c r="C291" s="787" t="s">
        <v>23</v>
      </c>
      <c r="D291" t="s">
        <v>14</v>
      </c>
      <c r="F291" s="4">
        <v>500</v>
      </c>
      <c r="G291" s="4">
        <f t="shared" si="4"/>
        <v>24.10000000000025</v>
      </c>
    </row>
    <row r="292" spans="1:7">
      <c r="A292" s="106">
        <v>44270</v>
      </c>
      <c r="B292" s="787" t="s">
        <v>184</v>
      </c>
      <c r="C292" s="787" t="s">
        <v>23</v>
      </c>
      <c r="D292" t="s">
        <v>12</v>
      </c>
      <c r="F292" s="4">
        <v>18.7</v>
      </c>
      <c r="G292" s="4">
        <f t="shared" si="4"/>
        <v>5.4000000000002508</v>
      </c>
    </row>
    <row r="293" spans="1:7">
      <c r="A293" s="106">
        <v>44270</v>
      </c>
      <c r="B293" s="787" t="s">
        <v>184</v>
      </c>
      <c r="C293" s="787" t="s">
        <v>23</v>
      </c>
      <c r="D293" t="s">
        <v>13</v>
      </c>
      <c r="F293" s="4">
        <v>5.4</v>
      </c>
      <c r="G293" s="4">
        <f t="shared" si="4"/>
        <v>2.5046631435543532E-13</v>
      </c>
    </row>
    <row r="294" spans="1:7">
      <c r="A294" s="133">
        <v>44165</v>
      </c>
      <c r="B294" s="786" t="s">
        <v>10</v>
      </c>
      <c r="C294" s="786" t="s">
        <v>24</v>
      </c>
      <c r="D294" t="s">
        <v>12</v>
      </c>
      <c r="E294" s="4">
        <v>17.7</v>
      </c>
      <c r="G294" s="4">
        <f t="shared" si="4"/>
        <v>17.700000000000252</v>
      </c>
    </row>
    <row r="295" spans="1:7">
      <c r="B295" s="787"/>
      <c r="C295" s="787"/>
      <c r="D295" t="s">
        <v>13</v>
      </c>
      <c r="E295" s="4">
        <v>5.6</v>
      </c>
      <c r="G295" s="4">
        <f t="shared" si="4"/>
        <v>23.300000000000253</v>
      </c>
    </row>
    <row r="296" spans="1:7">
      <c r="B296" s="787"/>
      <c r="C296" s="787"/>
      <c r="D296" t="s">
        <v>14</v>
      </c>
      <c r="E296" s="4">
        <v>500</v>
      </c>
      <c r="G296" s="4">
        <f t="shared" si="4"/>
        <v>523.3000000000003</v>
      </c>
    </row>
    <row r="297" spans="1:7">
      <c r="A297" s="106">
        <v>44151</v>
      </c>
      <c r="B297" s="787" t="s">
        <v>186</v>
      </c>
      <c r="C297" s="787" t="s">
        <v>24</v>
      </c>
      <c r="D297" t="s">
        <v>14</v>
      </c>
      <c r="F297" s="4">
        <v>500</v>
      </c>
      <c r="G297" s="4">
        <f t="shared" si="4"/>
        <v>23.300000000000296</v>
      </c>
    </row>
    <row r="298" spans="1:7">
      <c r="A298" s="106">
        <v>44270</v>
      </c>
      <c r="B298" s="787" t="s">
        <v>184</v>
      </c>
      <c r="C298" s="787" t="s">
        <v>24</v>
      </c>
      <c r="D298" t="s">
        <v>12</v>
      </c>
      <c r="F298" s="4">
        <v>9.6</v>
      </c>
      <c r="G298" s="4">
        <f t="shared" si="4"/>
        <v>13.700000000000296</v>
      </c>
    </row>
    <row r="299" spans="1:7">
      <c r="A299" s="106">
        <v>44331</v>
      </c>
      <c r="B299" s="787" t="s">
        <v>187</v>
      </c>
      <c r="C299" s="787" t="s">
        <v>24</v>
      </c>
      <c r="D299" t="s">
        <v>12</v>
      </c>
      <c r="F299" s="4">
        <v>8.1</v>
      </c>
      <c r="G299" s="4">
        <f t="shared" si="4"/>
        <v>5.6000000000002963</v>
      </c>
    </row>
    <row r="300" spans="1:7">
      <c r="A300" s="106">
        <v>44331</v>
      </c>
      <c r="B300" s="787" t="s">
        <v>187</v>
      </c>
      <c r="C300" s="787" t="s">
        <v>24</v>
      </c>
      <c r="D300" t="s">
        <v>13</v>
      </c>
      <c r="F300" s="4">
        <v>5.6</v>
      </c>
      <c r="G300" s="4">
        <f t="shared" si="4"/>
        <v>2.9665159217984183E-13</v>
      </c>
    </row>
    <row r="301" spans="1:7">
      <c r="A301" s="133">
        <v>44196</v>
      </c>
      <c r="B301" s="786" t="s">
        <v>10</v>
      </c>
      <c r="C301" s="786" t="s">
        <v>25</v>
      </c>
      <c r="D301" t="s">
        <v>12</v>
      </c>
      <c r="E301" s="4">
        <v>20.399999999999999</v>
      </c>
      <c r="G301" s="4">
        <f t="shared" si="4"/>
        <v>20.400000000000297</v>
      </c>
    </row>
    <row r="302" spans="1:7">
      <c r="B302" s="787"/>
      <c r="C302" s="787"/>
      <c r="D302" t="s">
        <v>13</v>
      </c>
      <c r="E302" s="4">
        <v>4.9000000000000004</v>
      </c>
      <c r="G302" s="4">
        <f t="shared" si="4"/>
        <v>25.300000000000296</v>
      </c>
    </row>
    <row r="303" spans="1:7">
      <c r="B303" s="787"/>
      <c r="C303" s="787"/>
      <c r="D303" t="s">
        <v>14</v>
      </c>
      <c r="E303" s="4">
        <v>500</v>
      </c>
      <c r="G303" s="4">
        <f t="shared" si="4"/>
        <v>525.3000000000003</v>
      </c>
    </row>
    <row r="304" spans="1:7">
      <c r="A304" s="106">
        <v>44182</v>
      </c>
      <c r="B304" s="787" t="s">
        <v>174</v>
      </c>
      <c r="C304" s="787" t="s">
        <v>25</v>
      </c>
      <c r="D304" t="s">
        <v>14</v>
      </c>
      <c r="F304" s="4">
        <v>500</v>
      </c>
      <c r="G304" s="4">
        <f t="shared" si="4"/>
        <v>25.300000000000296</v>
      </c>
    </row>
    <row r="305" spans="1:7">
      <c r="A305" s="106">
        <v>44331</v>
      </c>
      <c r="B305" s="787" t="s">
        <v>187</v>
      </c>
      <c r="C305" s="787" t="s">
        <v>25</v>
      </c>
      <c r="D305" t="s">
        <v>12</v>
      </c>
      <c r="F305" s="4">
        <v>20.399999999999999</v>
      </c>
      <c r="G305" s="4">
        <f t="shared" si="4"/>
        <v>4.900000000000297</v>
      </c>
    </row>
    <row r="306" spans="1:7">
      <c r="A306" s="106">
        <v>44331</v>
      </c>
      <c r="B306" s="787" t="s">
        <v>187</v>
      </c>
      <c r="C306" s="787" t="s">
        <v>25</v>
      </c>
      <c r="D306" t="s">
        <v>13</v>
      </c>
      <c r="F306" s="4">
        <v>4.9000000000000004</v>
      </c>
      <c r="G306" s="4">
        <f t="shared" si="4"/>
        <v>2.9665159217984183E-13</v>
      </c>
    </row>
    <row r="307" spans="1:7">
      <c r="A307" s="133">
        <v>44227</v>
      </c>
      <c r="B307" s="786" t="s">
        <v>10</v>
      </c>
      <c r="C307" s="786" t="s">
        <v>11</v>
      </c>
      <c r="D307" t="s">
        <v>12</v>
      </c>
      <c r="E307" s="4">
        <v>21.7</v>
      </c>
      <c r="G307" s="4">
        <f t="shared" si="4"/>
        <v>21.700000000000294</v>
      </c>
    </row>
    <row r="308" spans="1:7">
      <c r="B308" s="787"/>
      <c r="C308" s="787"/>
      <c r="D308" t="s">
        <v>13</v>
      </c>
      <c r="E308" s="4">
        <v>6.3</v>
      </c>
      <c r="G308" s="4">
        <f t="shared" si="4"/>
        <v>28.000000000000295</v>
      </c>
    </row>
    <row r="309" spans="1:7">
      <c r="B309" s="787"/>
      <c r="C309" s="787"/>
      <c r="D309" t="s">
        <v>14</v>
      </c>
      <c r="E309" s="4">
        <v>500</v>
      </c>
      <c r="G309" s="4">
        <f t="shared" si="4"/>
        <v>528.00000000000034</v>
      </c>
    </row>
    <row r="310" spans="1:7">
      <c r="A310" s="106">
        <v>44211</v>
      </c>
      <c r="B310" s="787" t="s">
        <v>175</v>
      </c>
      <c r="C310" s="787" t="s">
        <v>11</v>
      </c>
      <c r="D310" t="s">
        <v>14</v>
      </c>
      <c r="F310" s="4">
        <v>500</v>
      </c>
      <c r="G310" s="4">
        <f t="shared" si="4"/>
        <v>28.000000000000341</v>
      </c>
    </row>
    <row r="311" spans="1:7">
      <c r="A311" s="106">
        <v>44331</v>
      </c>
      <c r="B311" s="787" t="s">
        <v>187</v>
      </c>
      <c r="C311" s="787" t="s">
        <v>11</v>
      </c>
      <c r="D311" t="s">
        <v>12</v>
      </c>
      <c r="F311" s="4">
        <v>21.7</v>
      </c>
      <c r="G311" s="4">
        <f t="shared" si="4"/>
        <v>6.3000000000003418</v>
      </c>
    </row>
    <row r="312" spans="1:7">
      <c r="A312" s="106">
        <v>44331</v>
      </c>
      <c r="B312" s="787" t="s">
        <v>187</v>
      </c>
      <c r="C312" s="787" t="s">
        <v>11</v>
      </c>
      <c r="D312" t="s">
        <v>13</v>
      </c>
      <c r="F312" s="4">
        <v>6.3</v>
      </c>
      <c r="G312" s="4">
        <f t="shared" si="4"/>
        <v>3.4194869158454821E-13</v>
      </c>
    </row>
    <row r="313" spans="1:7">
      <c r="A313" s="133">
        <v>44255</v>
      </c>
      <c r="B313" s="786" t="s">
        <v>10</v>
      </c>
      <c r="C313" s="786" t="s">
        <v>15</v>
      </c>
      <c r="D313" t="s">
        <v>12</v>
      </c>
      <c r="E313" s="4">
        <v>19.600000000000001</v>
      </c>
      <c r="G313" s="4">
        <f t="shared" si="4"/>
        <v>19.600000000000342</v>
      </c>
    </row>
    <row r="314" spans="1:7">
      <c r="B314" s="787"/>
      <c r="C314" s="787"/>
      <c r="D314" t="s">
        <v>13</v>
      </c>
      <c r="E314" s="4">
        <v>6.7</v>
      </c>
      <c r="G314" s="4">
        <f t="shared" si="4"/>
        <v>26.300000000000342</v>
      </c>
    </row>
    <row r="315" spans="1:7">
      <c r="B315" s="787"/>
      <c r="C315" s="787"/>
      <c r="D315" t="s">
        <v>14</v>
      </c>
      <c r="E315" s="4">
        <v>500</v>
      </c>
      <c r="G315" s="4">
        <f t="shared" si="4"/>
        <v>526.3000000000003</v>
      </c>
    </row>
    <row r="316" spans="1:7">
      <c r="A316" s="106">
        <v>44242</v>
      </c>
      <c r="B316" s="787" t="s">
        <v>176</v>
      </c>
      <c r="C316" s="787" t="s">
        <v>15</v>
      </c>
      <c r="D316" t="s">
        <v>14</v>
      </c>
      <c r="F316" s="4">
        <v>500</v>
      </c>
      <c r="G316" s="4">
        <f t="shared" si="4"/>
        <v>26.300000000000296</v>
      </c>
    </row>
    <row r="317" spans="1:7">
      <c r="A317" s="106">
        <v>44331</v>
      </c>
      <c r="B317" s="787" t="s">
        <v>187</v>
      </c>
      <c r="C317" s="787" t="s">
        <v>15</v>
      </c>
      <c r="D317" t="s">
        <v>12</v>
      </c>
      <c r="F317" s="4">
        <v>13</v>
      </c>
      <c r="G317" s="4">
        <f t="shared" si="4"/>
        <v>13.300000000000296</v>
      </c>
    </row>
    <row r="318" spans="1:7">
      <c r="A318" s="106">
        <v>44362</v>
      </c>
      <c r="B318" s="787" t="s">
        <v>188</v>
      </c>
      <c r="C318" s="787" t="s">
        <v>15</v>
      </c>
      <c r="D318" t="s">
        <v>12</v>
      </c>
      <c r="F318" s="4">
        <v>6.6</v>
      </c>
      <c r="G318" s="4">
        <f t="shared" si="4"/>
        <v>6.7000000000002959</v>
      </c>
    </row>
    <row r="319" spans="1:7">
      <c r="A319" s="106">
        <v>44362</v>
      </c>
      <c r="B319" s="787" t="s">
        <v>188</v>
      </c>
      <c r="C319" s="787" t="s">
        <v>15</v>
      </c>
      <c r="D319" t="s">
        <v>13</v>
      </c>
      <c r="F319" s="4">
        <v>6.7</v>
      </c>
      <c r="G319" s="4">
        <f t="shared" si="4"/>
        <v>2.957634137601417E-13</v>
      </c>
    </row>
    <row r="320" spans="1:7">
      <c r="A320" s="133">
        <v>44286</v>
      </c>
      <c r="B320" s="786" t="s">
        <v>10</v>
      </c>
      <c r="C320" s="786" t="s">
        <v>16</v>
      </c>
      <c r="D320" t="s">
        <v>12</v>
      </c>
      <c r="E320" s="4">
        <v>21.5</v>
      </c>
      <c r="G320" s="4">
        <f t="shared" si="4"/>
        <v>21.500000000000295</v>
      </c>
    </row>
    <row r="321" spans="1:16">
      <c r="B321" s="787"/>
      <c r="C321" s="787"/>
      <c r="D321" t="s">
        <v>13</v>
      </c>
      <c r="E321" s="4">
        <v>4.8</v>
      </c>
      <c r="G321" s="4">
        <f t="shared" si="4"/>
        <v>26.300000000000296</v>
      </c>
    </row>
    <row r="322" spans="1:16">
      <c r="B322" s="787"/>
      <c r="C322" s="787"/>
      <c r="D322" t="s">
        <v>14</v>
      </c>
      <c r="E322" s="4">
        <v>500</v>
      </c>
      <c r="G322" s="4">
        <f t="shared" si="4"/>
        <v>526.3000000000003</v>
      </c>
    </row>
    <row r="323" spans="1:16">
      <c r="A323" s="106">
        <v>44270</v>
      </c>
      <c r="B323" s="787" t="s">
        <v>177</v>
      </c>
      <c r="C323" s="787" t="s">
        <v>16</v>
      </c>
      <c r="D323" t="s">
        <v>14</v>
      </c>
      <c r="F323" s="4">
        <v>500</v>
      </c>
      <c r="G323" s="4">
        <f t="shared" si="4"/>
        <v>26.300000000000296</v>
      </c>
    </row>
    <row r="324" spans="1:16">
      <c r="A324" s="106">
        <v>44362</v>
      </c>
      <c r="B324" s="787" t="s">
        <v>188</v>
      </c>
      <c r="C324" s="787" t="s">
        <v>16</v>
      </c>
      <c r="D324" t="s">
        <v>12</v>
      </c>
      <c r="F324" s="4">
        <v>21.5</v>
      </c>
      <c r="G324" s="4">
        <f t="shared" si="4"/>
        <v>4.8000000000002956</v>
      </c>
    </row>
    <row r="325" spans="1:16">
      <c r="A325" s="106">
        <v>44362</v>
      </c>
      <c r="B325" s="787" t="s">
        <v>188</v>
      </c>
      <c r="C325" s="787" t="s">
        <v>16</v>
      </c>
      <c r="D325" t="s">
        <v>13</v>
      </c>
      <c r="F325" s="4">
        <v>4.8</v>
      </c>
      <c r="G325" s="4">
        <f t="shared" si="4"/>
        <v>2.957634137601417E-13</v>
      </c>
    </row>
    <row r="326" spans="1:16">
      <c r="A326" s="133">
        <v>44316</v>
      </c>
      <c r="B326" s="786" t="s">
        <v>10</v>
      </c>
      <c r="C326" s="786" t="s">
        <v>17</v>
      </c>
      <c r="D326" t="s">
        <v>12</v>
      </c>
      <c r="E326" s="4">
        <v>20.8</v>
      </c>
      <c r="G326" s="4">
        <f t="shared" si="4"/>
        <v>20.800000000000296</v>
      </c>
    </row>
    <row r="327" spans="1:16">
      <c r="B327" s="787"/>
      <c r="C327" s="787"/>
      <c r="D327" t="s">
        <v>13</v>
      </c>
      <c r="E327" s="4">
        <v>5.8</v>
      </c>
      <c r="G327" s="4">
        <f t="shared" si="4"/>
        <v>26.600000000000296</v>
      </c>
    </row>
    <row r="328" spans="1:16">
      <c r="B328" s="787"/>
      <c r="C328" s="787"/>
      <c r="D328" t="s">
        <v>14</v>
      </c>
      <c r="E328" s="4">
        <v>500</v>
      </c>
      <c r="G328" s="4">
        <f t="shared" ref="G328:G391" si="5">+G327+E328-F328</f>
        <v>526.60000000000025</v>
      </c>
    </row>
    <row r="329" spans="1:16">
      <c r="A329" s="106">
        <v>44308</v>
      </c>
      <c r="B329" s="787" t="s">
        <v>178</v>
      </c>
      <c r="C329" s="787" t="s">
        <v>17</v>
      </c>
      <c r="D329" t="s">
        <v>14</v>
      </c>
      <c r="F329" s="4">
        <v>500</v>
      </c>
      <c r="G329" s="4">
        <f t="shared" si="5"/>
        <v>26.60000000000025</v>
      </c>
    </row>
    <row r="330" spans="1:16">
      <c r="A330" s="106">
        <v>44362</v>
      </c>
      <c r="B330" s="787" t="s">
        <v>188</v>
      </c>
      <c r="C330" s="787" t="s">
        <v>17</v>
      </c>
      <c r="D330" t="s">
        <v>12</v>
      </c>
      <c r="F330" s="4">
        <v>20.8</v>
      </c>
      <c r="G330" s="4">
        <f t="shared" si="5"/>
        <v>5.8000000000002494</v>
      </c>
    </row>
    <row r="331" spans="1:16">
      <c r="A331" s="106">
        <v>44362</v>
      </c>
      <c r="B331" s="787" t="s">
        <v>188</v>
      </c>
      <c r="C331" s="787" t="s">
        <v>17</v>
      </c>
      <c r="D331" t="s">
        <v>13</v>
      </c>
      <c r="F331" s="4">
        <v>5.8</v>
      </c>
      <c r="G331" s="4">
        <f t="shared" si="5"/>
        <v>2.4957813593573519E-13</v>
      </c>
    </row>
    <row r="332" spans="1:16">
      <c r="A332" s="133">
        <v>44347</v>
      </c>
      <c r="B332" s="786" t="s">
        <v>10</v>
      </c>
      <c r="C332" s="786" t="s">
        <v>18</v>
      </c>
      <c r="D332" t="s">
        <v>12</v>
      </c>
      <c r="E332" s="4">
        <v>16.899999999999999</v>
      </c>
      <c r="G332" s="4">
        <f t="shared" si="5"/>
        <v>16.900000000000247</v>
      </c>
    </row>
    <row r="333" spans="1:16">
      <c r="B333" s="787"/>
      <c r="C333" s="787"/>
      <c r="D333" t="s">
        <v>13</v>
      </c>
      <c r="E333" s="4">
        <v>4.5</v>
      </c>
      <c r="G333" s="4">
        <f t="shared" si="5"/>
        <v>21.400000000000247</v>
      </c>
    </row>
    <row r="334" spans="1:16">
      <c r="B334" s="787"/>
      <c r="C334" s="787"/>
      <c r="D334" t="s">
        <v>14</v>
      </c>
      <c r="E334" s="4">
        <v>500</v>
      </c>
      <c r="G334" s="4">
        <f t="shared" si="5"/>
        <v>521.4000000000002</v>
      </c>
    </row>
    <row r="335" spans="1:16">
      <c r="B335" s="787"/>
      <c r="C335" s="787"/>
      <c r="D335" t="s">
        <v>189</v>
      </c>
      <c r="E335" s="4">
        <v>8.5</v>
      </c>
      <c r="G335" s="4">
        <f t="shared" si="5"/>
        <v>529.9000000000002</v>
      </c>
    </row>
    <row r="336" spans="1:16">
      <c r="A336" s="106">
        <v>44331</v>
      </c>
      <c r="B336" s="787" t="s">
        <v>179</v>
      </c>
      <c r="C336" s="787" t="s">
        <v>18</v>
      </c>
      <c r="D336" t="s">
        <v>14</v>
      </c>
      <c r="F336" s="4">
        <v>500</v>
      </c>
      <c r="G336" s="4">
        <f t="shared" si="5"/>
        <v>29.900000000000205</v>
      </c>
      <c r="P336"/>
    </row>
    <row r="337" spans="1:16">
      <c r="A337" s="106">
        <v>44392</v>
      </c>
      <c r="B337" s="787" t="s">
        <v>190</v>
      </c>
      <c r="C337" s="786" t="s">
        <v>18</v>
      </c>
      <c r="D337" t="s">
        <v>12</v>
      </c>
      <c r="F337" s="4">
        <v>16.899999999999999</v>
      </c>
      <c r="G337" s="4">
        <f t="shared" si="5"/>
        <v>13.000000000000206</v>
      </c>
      <c r="P337"/>
    </row>
    <row r="338" spans="1:16">
      <c r="A338" s="106">
        <v>44392</v>
      </c>
      <c r="B338" s="787" t="s">
        <v>190</v>
      </c>
      <c r="C338" s="786" t="s">
        <v>18</v>
      </c>
      <c r="D338" t="s">
        <v>13</v>
      </c>
      <c r="F338" s="4">
        <v>4.5</v>
      </c>
      <c r="G338" s="4">
        <f t="shared" si="5"/>
        <v>8.5000000000002061</v>
      </c>
      <c r="P338"/>
    </row>
    <row r="339" spans="1:16">
      <c r="A339" s="106">
        <v>44392</v>
      </c>
      <c r="B339" s="787" t="s">
        <v>190</v>
      </c>
      <c r="C339" s="786" t="s">
        <v>18</v>
      </c>
      <c r="D339" t="s">
        <v>189</v>
      </c>
      <c r="F339" s="4">
        <v>8.5</v>
      </c>
      <c r="G339" s="4">
        <f t="shared" si="5"/>
        <v>2.0605739337042905E-13</v>
      </c>
      <c r="P339"/>
    </row>
    <row r="340" spans="1:16">
      <c r="A340" s="133">
        <v>44377</v>
      </c>
      <c r="B340" s="786" t="s">
        <v>10</v>
      </c>
      <c r="C340" s="786" t="s">
        <v>19</v>
      </c>
      <c r="D340" t="s">
        <v>12</v>
      </c>
      <c r="E340" s="4">
        <v>18.5</v>
      </c>
      <c r="G340" s="4">
        <f t="shared" si="5"/>
        <v>18.500000000000206</v>
      </c>
      <c r="P340"/>
    </row>
    <row r="341" spans="1:16">
      <c r="B341" s="787"/>
      <c r="C341" s="787"/>
      <c r="D341" t="s">
        <v>13</v>
      </c>
      <c r="E341" s="4">
        <v>6.4</v>
      </c>
      <c r="G341" s="4">
        <f t="shared" si="5"/>
        <v>24.900000000000205</v>
      </c>
      <c r="P341"/>
    </row>
    <row r="342" spans="1:16">
      <c r="B342" s="787"/>
      <c r="C342" s="787"/>
      <c r="D342" t="s">
        <v>14</v>
      </c>
      <c r="E342" s="4">
        <v>500</v>
      </c>
      <c r="G342" s="4">
        <f t="shared" si="5"/>
        <v>524.9000000000002</v>
      </c>
      <c r="P342"/>
    </row>
    <row r="343" spans="1:16">
      <c r="A343" s="106">
        <v>44362</v>
      </c>
      <c r="B343" s="787" t="s">
        <v>191</v>
      </c>
      <c r="C343" s="787" t="s">
        <v>19</v>
      </c>
      <c r="D343" t="s">
        <v>14</v>
      </c>
      <c r="F343" s="4">
        <v>500</v>
      </c>
      <c r="G343" s="4">
        <f t="shared" si="5"/>
        <v>24.900000000000205</v>
      </c>
      <c r="I343" s="102"/>
      <c r="P343"/>
    </row>
    <row r="344" spans="1:16">
      <c r="A344" s="106">
        <v>44424</v>
      </c>
      <c r="B344" s="787" t="s">
        <v>192</v>
      </c>
      <c r="C344" s="787" t="s">
        <v>19</v>
      </c>
      <c r="D344" t="s">
        <v>12</v>
      </c>
      <c r="F344" s="4">
        <v>18.5</v>
      </c>
      <c r="G344" s="4">
        <f t="shared" si="5"/>
        <v>6.4000000000002046</v>
      </c>
      <c r="I344" s="102"/>
      <c r="P344"/>
    </row>
    <row r="345" spans="1:16">
      <c r="A345" s="106">
        <v>44424</v>
      </c>
      <c r="B345" s="787" t="s">
        <v>192</v>
      </c>
      <c r="C345" s="787" t="s">
        <v>19</v>
      </c>
      <c r="D345" t="s">
        <v>13</v>
      </c>
      <c r="F345" s="4">
        <v>6.4</v>
      </c>
      <c r="G345" s="4">
        <f t="shared" si="5"/>
        <v>2.042810365310288E-13</v>
      </c>
      <c r="I345" s="102"/>
      <c r="P345"/>
    </row>
    <row r="346" spans="1:16">
      <c r="A346" s="133">
        <v>44407</v>
      </c>
      <c r="B346" s="786" t="s">
        <v>10</v>
      </c>
      <c r="C346" s="786" t="s">
        <v>20</v>
      </c>
      <c r="D346" t="s">
        <v>12</v>
      </c>
      <c r="E346" s="4">
        <v>16.2</v>
      </c>
      <c r="G346" s="4">
        <f t="shared" si="5"/>
        <v>16.200000000000202</v>
      </c>
      <c r="P346"/>
    </row>
    <row r="347" spans="1:16">
      <c r="B347" s="787"/>
      <c r="C347" s="787"/>
      <c r="D347" t="s">
        <v>13</v>
      </c>
      <c r="E347" s="4">
        <v>3.8</v>
      </c>
      <c r="G347" s="4">
        <f t="shared" si="5"/>
        <v>20.000000000000203</v>
      </c>
      <c r="P347"/>
    </row>
    <row r="348" spans="1:16">
      <c r="B348" s="787"/>
      <c r="C348" s="787"/>
      <c r="D348" t="s">
        <v>14</v>
      </c>
      <c r="E348" s="4">
        <v>500</v>
      </c>
      <c r="G348" s="4">
        <f t="shared" si="5"/>
        <v>520.00000000000023</v>
      </c>
      <c r="P348"/>
    </row>
    <row r="349" spans="1:16">
      <c r="A349" s="106">
        <v>44408</v>
      </c>
      <c r="B349" s="787" t="s">
        <v>193</v>
      </c>
      <c r="C349" s="787" t="s">
        <v>20</v>
      </c>
      <c r="D349" t="s">
        <v>14</v>
      </c>
      <c r="F349" s="4">
        <v>500</v>
      </c>
      <c r="G349" s="4">
        <f t="shared" si="5"/>
        <v>20.000000000000227</v>
      </c>
      <c r="P349"/>
    </row>
    <row r="350" spans="1:16">
      <c r="A350" s="106">
        <v>44463</v>
      </c>
      <c r="B350" s="787" t="s">
        <v>194</v>
      </c>
      <c r="C350" s="787" t="s">
        <v>20</v>
      </c>
      <c r="D350" t="s">
        <v>12</v>
      </c>
      <c r="F350" s="4">
        <v>16.2</v>
      </c>
      <c r="G350" s="4">
        <f t="shared" si="5"/>
        <v>3.8000000000002281</v>
      </c>
      <c r="P350"/>
    </row>
    <row r="351" spans="1:16">
      <c r="A351" s="106">
        <v>44463</v>
      </c>
      <c r="B351" s="787" t="s">
        <v>194</v>
      </c>
      <c r="C351" s="787" t="s">
        <v>20</v>
      </c>
      <c r="D351" t="s">
        <v>13</v>
      </c>
      <c r="F351" s="4">
        <v>3.8</v>
      </c>
      <c r="G351" s="4">
        <f t="shared" si="5"/>
        <v>2.2826185386293218E-13</v>
      </c>
      <c r="P351"/>
    </row>
    <row r="352" spans="1:16">
      <c r="A352" s="106">
        <v>44439</v>
      </c>
      <c r="B352" s="786" t="s">
        <v>10</v>
      </c>
      <c r="C352" s="786" t="s">
        <v>21</v>
      </c>
      <c r="D352" s="10" t="s">
        <v>12</v>
      </c>
      <c r="E352" s="4">
        <v>18.3</v>
      </c>
      <c r="G352" s="4">
        <f t="shared" si="5"/>
        <v>18.300000000000228</v>
      </c>
      <c r="P352"/>
    </row>
    <row r="353" spans="1:16">
      <c r="B353" s="787"/>
      <c r="C353" s="786"/>
      <c r="D353" t="s">
        <v>13</v>
      </c>
      <c r="E353" s="4">
        <v>4.0999999999999996</v>
      </c>
      <c r="G353" s="4">
        <f t="shared" si="5"/>
        <v>22.400000000000226</v>
      </c>
      <c r="P353"/>
    </row>
    <row r="354" spans="1:16">
      <c r="B354" s="787"/>
      <c r="C354" s="786"/>
      <c r="D354" t="s">
        <v>14</v>
      </c>
      <c r="E354" s="4">
        <v>500</v>
      </c>
      <c r="G354" s="4">
        <f t="shared" si="5"/>
        <v>522.4000000000002</v>
      </c>
      <c r="P354"/>
    </row>
    <row r="355" spans="1:16">
      <c r="A355" s="106">
        <v>44424</v>
      </c>
      <c r="B355" s="787" t="s">
        <v>195</v>
      </c>
      <c r="C355" s="787" t="s">
        <v>21</v>
      </c>
      <c r="D355" t="s">
        <v>14</v>
      </c>
      <c r="F355" s="4">
        <v>500</v>
      </c>
      <c r="G355" s="4">
        <f t="shared" si="5"/>
        <v>22.400000000000205</v>
      </c>
      <c r="P355"/>
    </row>
    <row r="356" spans="1:16">
      <c r="A356" s="106">
        <v>44487</v>
      </c>
      <c r="B356" s="787" t="s">
        <v>196</v>
      </c>
      <c r="C356" s="787" t="s">
        <v>21</v>
      </c>
      <c r="D356" s="10" t="s">
        <v>12</v>
      </c>
      <c r="F356" s="4">
        <v>18.3</v>
      </c>
      <c r="G356" s="4">
        <f t="shared" si="5"/>
        <v>4.1000000000002039</v>
      </c>
      <c r="K356" s="12"/>
      <c r="P356"/>
    </row>
    <row r="357" spans="1:16">
      <c r="A357" s="106">
        <v>44487</v>
      </c>
      <c r="B357" s="787" t="s">
        <v>196</v>
      </c>
      <c r="C357" s="787" t="s">
        <v>21</v>
      </c>
      <c r="D357" t="s">
        <v>13</v>
      </c>
      <c r="F357" s="4">
        <v>1.7</v>
      </c>
      <c r="G357" s="4">
        <f t="shared" si="5"/>
        <v>2.4000000000002037</v>
      </c>
      <c r="K357" s="12"/>
      <c r="P357"/>
    </row>
    <row r="358" spans="1:16">
      <c r="A358" s="106">
        <v>44520</v>
      </c>
      <c r="B358" s="787" t="s">
        <v>197</v>
      </c>
      <c r="C358" s="787" t="s">
        <v>21</v>
      </c>
      <c r="D358" t="s">
        <v>13</v>
      </c>
      <c r="F358" s="4">
        <v>1</v>
      </c>
      <c r="G358" s="4">
        <f t="shared" si="5"/>
        <v>1.4000000000002037</v>
      </c>
      <c r="P358"/>
    </row>
    <row r="359" spans="1:16">
      <c r="A359" s="106">
        <v>44546</v>
      </c>
      <c r="B359" s="787" t="s">
        <v>198</v>
      </c>
      <c r="C359" s="787" t="s">
        <v>21</v>
      </c>
      <c r="D359" t="s">
        <v>13</v>
      </c>
      <c r="F359" s="4">
        <v>1.4</v>
      </c>
      <c r="G359" s="4">
        <f t="shared" si="5"/>
        <v>2.0383694732117874E-13</v>
      </c>
      <c r="P359"/>
    </row>
    <row r="360" spans="1:16">
      <c r="A360" s="133">
        <v>44469</v>
      </c>
      <c r="B360" s="786" t="s">
        <v>10</v>
      </c>
      <c r="C360" s="786" t="s">
        <v>22</v>
      </c>
      <c r="D360" t="s">
        <v>12</v>
      </c>
      <c r="E360" s="4">
        <v>19</v>
      </c>
      <c r="G360" s="4">
        <f t="shared" si="5"/>
        <v>19.000000000000203</v>
      </c>
      <c r="P360"/>
    </row>
    <row r="361" spans="1:16">
      <c r="B361" s="787"/>
      <c r="C361" s="787"/>
      <c r="D361" t="s">
        <v>13</v>
      </c>
      <c r="E361" s="4">
        <v>5.7</v>
      </c>
      <c r="G361" s="4">
        <f t="shared" si="5"/>
        <v>24.700000000000202</v>
      </c>
      <c r="J361" t="s">
        <v>13</v>
      </c>
      <c r="K361" s="4">
        <v>1.4</v>
      </c>
      <c r="P361"/>
    </row>
    <row r="362" spans="1:16">
      <c r="B362" s="787"/>
      <c r="C362" s="787"/>
      <c r="D362" t="s">
        <v>14</v>
      </c>
      <c r="E362" s="4">
        <v>500</v>
      </c>
      <c r="G362" s="4">
        <f t="shared" si="5"/>
        <v>524.70000000000016</v>
      </c>
      <c r="J362" t="s">
        <v>13</v>
      </c>
      <c r="K362" s="4">
        <v>5.7</v>
      </c>
      <c r="P362"/>
    </row>
    <row r="363" spans="1:16">
      <c r="A363" s="106">
        <v>41176</v>
      </c>
      <c r="B363" s="787" t="s">
        <v>199</v>
      </c>
      <c r="C363" s="787" t="s">
        <v>22</v>
      </c>
      <c r="D363" t="s">
        <v>14</v>
      </c>
      <c r="F363" s="4">
        <v>500</v>
      </c>
      <c r="G363" s="4">
        <f t="shared" si="5"/>
        <v>24.700000000000159</v>
      </c>
      <c r="I363" s="786" t="s">
        <v>23</v>
      </c>
      <c r="J363" t="s">
        <v>12</v>
      </c>
      <c r="K363" s="4">
        <v>12.9</v>
      </c>
      <c r="P363"/>
    </row>
    <row r="364" spans="1:16">
      <c r="A364" s="106">
        <v>44520</v>
      </c>
      <c r="B364" s="787" t="s">
        <v>197</v>
      </c>
      <c r="C364" s="787" t="s">
        <v>22</v>
      </c>
      <c r="D364" t="s">
        <v>12</v>
      </c>
      <c r="F364" s="4">
        <v>19</v>
      </c>
      <c r="G364" s="4">
        <f t="shared" si="5"/>
        <v>5.7000000000001592</v>
      </c>
      <c r="I364" s="787"/>
      <c r="J364" t="s">
        <v>13</v>
      </c>
      <c r="K364" s="4"/>
      <c r="P364"/>
    </row>
    <row r="365" spans="1:16">
      <c r="A365" s="106">
        <v>44546</v>
      </c>
      <c r="B365" s="787" t="s">
        <v>198</v>
      </c>
      <c r="C365" s="787" t="s">
        <v>22</v>
      </c>
      <c r="D365" t="s">
        <v>13</v>
      </c>
      <c r="F365" s="4">
        <v>5.7</v>
      </c>
      <c r="G365" s="4">
        <f t="shared" si="5"/>
        <v>1.5898393712632242E-13</v>
      </c>
      <c r="I365" s="787"/>
      <c r="K365" s="4"/>
      <c r="P365"/>
    </row>
    <row r="366" spans="1:16">
      <c r="A366" s="106">
        <v>44500</v>
      </c>
      <c r="B366" s="786" t="s">
        <v>10</v>
      </c>
      <c r="C366" s="786" t="s">
        <v>23</v>
      </c>
      <c r="D366" t="s">
        <v>12</v>
      </c>
      <c r="E366" s="4">
        <v>19.600000000000001</v>
      </c>
      <c r="G366" s="4">
        <f t="shared" si="5"/>
        <v>19.600000000000161</v>
      </c>
      <c r="P366"/>
    </row>
    <row r="367" spans="1:16">
      <c r="B367" s="787"/>
      <c r="C367" s="787"/>
      <c r="D367" t="s">
        <v>13</v>
      </c>
      <c r="E367" s="4">
        <v>3.6</v>
      </c>
      <c r="G367" s="4">
        <f t="shared" si="5"/>
        <v>23.200000000000163</v>
      </c>
      <c r="P367"/>
    </row>
    <row r="368" spans="1:16">
      <c r="B368" s="787"/>
      <c r="C368" s="787"/>
      <c r="D368" t="s">
        <v>14</v>
      </c>
      <c r="E368" s="4">
        <v>500</v>
      </c>
      <c r="G368" s="4">
        <f t="shared" si="5"/>
        <v>523.20000000000016</v>
      </c>
      <c r="K368" s="12">
        <f>SUM(K361:K367)</f>
        <v>20</v>
      </c>
      <c r="P368"/>
    </row>
    <row r="369" spans="1:16">
      <c r="A369" s="106">
        <v>44487</v>
      </c>
      <c r="B369" s="787" t="s">
        <v>200</v>
      </c>
      <c r="C369" s="787" t="s">
        <v>23</v>
      </c>
      <c r="D369" t="s">
        <v>14</v>
      </c>
      <c r="F369" s="4">
        <v>500</v>
      </c>
      <c r="G369" s="4">
        <f t="shared" si="5"/>
        <v>23.200000000000159</v>
      </c>
      <c r="P369"/>
    </row>
    <row r="370" spans="1:16">
      <c r="A370" s="106">
        <v>44546</v>
      </c>
      <c r="B370" s="787" t="s">
        <v>198</v>
      </c>
      <c r="C370" s="787" t="s">
        <v>23</v>
      </c>
      <c r="D370" t="s">
        <v>12</v>
      </c>
      <c r="F370" s="4">
        <v>12.9</v>
      </c>
      <c r="G370" s="4">
        <f t="shared" si="5"/>
        <v>10.300000000000159</v>
      </c>
      <c r="P370"/>
    </row>
    <row r="371" spans="1:16">
      <c r="A371" s="106">
        <v>44578</v>
      </c>
      <c r="B371" s="787" t="s">
        <v>201</v>
      </c>
      <c r="C371" s="787" t="s">
        <v>23</v>
      </c>
      <c r="D371" t="s">
        <v>12</v>
      </c>
      <c r="F371" s="4">
        <v>6.7</v>
      </c>
      <c r="G371" s="4">
        <f t="shared" si="5"/>
        <v>3.6000000000001586</v>
      </c>
      <c r="P371"/>
    </row>
    <row r="372" spans="1:16">
      <c r="A372" s="106">
        <v>44578</v>
      </c>
      <c r="B372" s="787" t="s">
        <v>201</v>
      </c>
      <c r="C372" s="787" t="s">
        <v>23</v>
      </c>
      <c r="D372" t="s">
        <v>13</v>
      </c>
      <c r="F372" s="4">
        <v>3.6</v>
      </c>
      <c r="G372" s="4">
        <f t="shared" si="5"/>
        <v>1.5853984791647235E-13</v>
      </c>
      <c r="P372"/>
    </row>
    <row r="373" spans="1:16">
      <c r="A373" s="133">
        <v>44530</v>
      </c>
      <c r="B373" s="786" t="s">
        <v>10</v>
      </c>
      <c r="C373" s="786" t="s">
        <v>24</v>
      </c>
      <c r="D373" t="s">
        <v>14</v>
      </c>
      <c r="E373" s="4">
        <v>500</v>
      </c>
      <c r="G373" s="4">
        <f t="shared" si="5"/>
        <v>500.00000000000017</v>
      </c>
      <c r="P373"/>
    </row>
    <row r="374" spans="1:16">
      <c r="A374" s="106">
        <v>44520</v>
      </c>
      <c r="B374" s="787" t="s">
        <v>202</v>
      </c>
      <c r="C374" s="787" t="s">
        <v>24</v>
      </c>
      <c r="D374" t="s">
        <v>14</v>
      </c>
      <c r="F374" s="4">
        <v>500</v>
      </c>
      <c r="G374" s="4">
        <f t="shared" si="5"/>
        <v>0</v>
      </c>
      <c r="P374"/>
    </row>
    <row r="375" spans="1:16">
      <c r="B375" s="787"/>
      <c r="C375" s="787"/>
      <c r="D375" t="s">
        <v>12</v>
      </c>
      <c r="E375" s="4">
        <v>21</v>
      </c>
      <c r="G375" s="4">
        <f t="shared" si="5"/>
        <v>21</v>
      </c>
      <c r="P375"/>
    </row>
    <row r="376" spans="1:16">
      <c r="B376" s="787"/>
      <c r="C376" s="787"/>
      <c r="D376" t="s">
        <v>13</v>
      </c>
      <c r="E376" s="4">
        <v>5</v>
      </c>
      <c r="G376" s="4">
        <f t="shared" si="5"/>
        <v>26</v>
      </c>
      <c r="P376"/>
    </row>
    <row r="377" spans="1:16">
      <c r="A377" s="106">
        <v>44578</v>
      </c>
      <c r="B377" s="787" t="s">
        <v>201</v>
      </c>
      <c r="C377" s="787" t="s">
        <v>24</v>
      </c>
      <c r="D377" t="s">
        <v>12</v>
      </c>
      <c r="F377" s="4">
        <v>9.6999999999999993</v>
      </c>
      <c r="G377" s="4">
        <f t="shared" si="5"/>
        <v>16.3</v>
      </c>
      <c r="P377"/>
    </row>
    <row r="378" spans="1:16">
      <c r="A378" s="106">
        <v>44609</v>
      </c>
      <c r="B378" s="787" t="s">
        <v>203</v>
      </c>
      <c r="C378" s="787" t="s">
        <v>24</v>
      </c>
      <c r="D378" t="s">
        <v>12</v>
      </c>
      <c r="F378" s="4">
        <v>11.3</v>
      </c>
      <c r="G378" s="4">
        <f t="shared" si="5"/>
        <v>5</v>
      </c>
      <c r="P378"/>
    </row>
    <row r="379" spans="1:16">
      <c r="A379" s="106">
        <v>44609</v>
      </c>
      <c r="B379" s="787" t="s">
        <v>203</v>
      </c>
      <c r="C379" s="787" t="s">
        <v>24</v>
      </c>
      <c r="D379" t="s">
        <v>13</v>
      </c>
      <c r="F379" s="4">
        <v>5</v>
      </c>
      <c r="G379" s="4">
        <f t="shared" si="5"/>
        <v>0</v>
      </c>
      <c r="P379"/>
    </row>
    <row r="380" spans="1:16">
      <c r="A380" s="133">
        <v>44561</v>
      </c>
      <c r="B380" s="786" t="s">
        <v>10</v>
      </c>
      <c r="C380" s="786" t="s">
        <v>25</v>
      </c>
      <c r="D380" t="s">
        <v>14</v>
      </c>
      <c r="E380" s="4">
        <v>500</v>
      </c>
      <c r="G380" s="4">
        <f t="shared" si="5"/>
        <v>500</v>
      </c>
      <c r="P380"/>
    </row>
    <row r="381" spans="1:16">
      <c r="A381" s="106">
        <v>44546</v>
      </c>
      <c r="B381" s="787" t="s">
        <v>204</v>
      </c>
      <c r="C381" s="787" t="s">
        <v>25</v>
      </c>
      <c r="D381" t="s">
        <v>14</v>
      </c>
      <c r="F381" s="4">
        <v>500</v>
      </c>
      <c r="G381" s="4">
        <f t="shared" si="5"/>
        <v>0</v>
      </c>
      <c r="P381"/>
    </row>
    <row r="382" spans="1:16">
      <c r="A382" s="133"/>
      <c r="B382" s="786"/>
      <c r="C382" s="786"/>
      <c r="D382" t="s">
        <v>12</v>
      </c>
      <c r="E382" s="4">
        <v>22</v>
      </c>
      <c r="G382" s="4">
        <f t="shared" si="5"/>
        <v>22</v>
      </c>
      <c r="P382"/>
    </row>
    <row r="383" spans="1:16">
      <c r="A383" s="133"/>
      <c r="B383" s="786"/>
      <c r="C383" s="786"/>
      <c r="D383" t="s">
        <v>13</v>
      </c>
      <c r="E383" s="4">
        <v>5.4</v>
      </c>
      <c r="G383" s="4">
        <f t="shared" si="5"/>
        <v>27.4</v>
      </c>
      <c r="P383"/>
    </row>
    <row r="384" spans="1:16">
      <c r="A384" s="106">
        <v>44609</v>
      </c>
      <c r="B384" s="787" t="s">
        <v>203</v>
      </c>
      <c r="C384" s="787" t="s">
        <v>25</v>
      </c>
      <c r="D384" t="s">
        <v>13</v>
      </c>
      <c r="F384" s="4">
        <v>3.7</v>
      </c>
      <c r="G384" s="4">
        <f t="shared" si="5"/>
        <v>23.7</v>
      </c>
      <c r="P384"/>
    </row>
    <row r="385" spans="1:16">
      <c r="A385" s="106">
        <v>44637</v>
      </c>
      <c r="B385" s="787" t="s">
        <v>205</v>
      </c>
      <c r="C385" s="787" t="s">
        <v>25</v>
      </c>
      <c r="D385" t="s">
        <v>12</v>
      </c>
      <c r="F385" s="4">
        <v>20</v>
      </c>
      <c r="G385" s="4">
        <f t="shared" si="5"/>
        <v>3.6999999999999993</v>
      </c>
      <c r="P385"/>
    </row>
    <row r="386" spans="1:16">
      <c r="A386" s="106">
        <v>44669</v>
      </c>
      <c r="B386" s="787" t="s">
        <v>206</v>
      </c>
      <c r="C386" s="787" t="s">
        <v>25</v>
      </c>
      <c r="D386" t="s">
        <v>12</v>
      </c>
      <c r="F386" s="4">
        <v>2</v>
      </c>
      <c r="G386" s="4">
        <f t="shared" si="5"/>
        <v>1.6999999999999993</v>
      </c>
      <c r="P386"/>
    </row>
    <row r="387" spans="1:16">
      <c r="A387" s="106">
        <v>44669</v>
      </c>
      <c r="B387" s="787" t="s">
        <v>206</v>
      </c>
      <c r="C387" s="787" t="s">
        <v>25</v>
      </c>
      <c r="D387" t="s">
        <v>13</v>
      </c>
      <c r="F387" s="4">
        <v>1.7</v>
      </c>
      <c r="G387" s="4">
        <f t="shared" si="5"/>
        <v>0</v>
      </c>
      <c r="P387"/>
    </row>
    <row r="388" spans="1:16">
      <c r="A388" s="133">
        <v>44592</v>
      </c>
      <c r="B388" s="786" t="s">
        <v>10</v>
      </c>
      <c r="C388" s="786" t="s">
        <v>11</v>
      </c>
      <c r="D388" t="s">
        <v>14</v>
      </c>
      <c r="E388" s="4">
        <v>500</v>
      </c>
      <c r="G388" s="4">
        <f t="shared" si="5"/>
        <v>500</v>
      </c>
      <c r="P388"/>
    </row>
    <row r="389" spans="1:16">
      <c r="A389" s="133"/>
      <c r="B389" s="786"/>
      <c r="C389" s="786"/>
      <c r="D389" t="s">
        <v>12</v>
      </c>
      <c r="E389" s="4">
        <v>23.3</v>
      </c>
      <c r="G389" s="4">
        <f t="shared" si="5"/>
        <v>523.29999999999995</v>
      </c>
      <c r="P389"/>
    </row>
    <row r="390" spans="1:16">
      <c r="A390" s="133"/>
      <c r="B390" s="786"/>
      <c r="C390" s="786"/>
      <c r="D390" t="s">
        <v>13</v>
      </c>
      <c r="E390" s="4">
        <v>2.2999999999999998</v>
      </c>
      <c r="G390" s="4">
        <f t="shared" si="5"/>
        <v>525.59999999999991</v>
      </c>
      <c r="P390"/>
    </row>
    <row r="391" spans="1:16">
      <c r="A391" s="106">
        <v>44578</v>
      </c>
      <c r="B391" s="787" t="s">
        <v>207</v>
      </c>
      <c r="C391" s="787" t="s">
        <v>11</v>
      </c>
      <c r="D391" t="s">
        <v>14</v>
      </c>
      <c r="F391" s="4">
        <v>500</v>
      </c>
      <c r="G391" s="4">
        <f t="shared" si="5"/>
        <v>25.599999999999909</v>
      </c>
      <c r="P391"/>
    </row>
    <row r="392" spans="1:16">
      <c r="A392" s="106">
        <v>44669</v>
      </c>
      <c r="B392" s="787" t="s">
        <v>206</v>
      </c>
      <c r="C392" s="787" t="s">
        <v>11</v>
      </c>
      <c r="D392" t="s">
        <v>12</v>
      </c>
      <c r="F392" s="4">
        <v>14</v>
      </c>
      <c r="G392" s="4">
        <f t="shared" ref="G392:G455" si="6">+G391+E392-F392</f>
        <v>11.599999999999909</v>
      </c>
      <c r="P392"/>
    </row>
    <row r="393" spans="1:16">
      <c r="A393" s="106">
        <v>44669</v>
      </c>
      <c r="B393" s="787" t="s">
        <v>206</v>
      </c>
      <c r="C393" s="787" t="s">
        <v>11</v>
      </c>
      <c r="D393" t="s">
        <v>13</v>
      </c>
      <c r="F393" s="4">
        <v>2.2999999999999998</v>
      </c>
      <c r="G393" s="4">
        <f t="shared" si="6"/>
        <v>9.2999999999999083</v>
      </c>
      <c r="P393"/>
    </row>
    <row r="394" spans="1:16">
      <c r="A394" s="106">
        <v>44697</v>
      </c>
      <c r="B394" s="787" t="s">
        <v>208</v>
      </c>
      <c r="C394" s="787" t="s">
        <v>11</v>
      </c>
      <c r="D394" t="s">
        <v>12</v>
      </c>
      <c r="F394" s="4">
        <v>9.3000000000000007</v>
      </c>
      <c r="G394" s="4">
        <f t="shared" si="6"/>
        <v>-9.2370555648813024E-14</v>
      </c>
      <c r="P394"/>
    </row>
    <row r="395" spans="1:16">
      <c r="A395" s="133">
        <v>44620</v>
      </c>
      <c r="B395" s="786" t="s">
        <v>10</v>
      </c>
      <c r="C395" s="786" t="s">
        <v>15</v>
      </c>
      <c r="D395" t="s">
        <v>14</v>
      </c>
      <c r="E395" s="4">
        <v>500</v>
      </c>
      <c r="G395" s="4">
        <f t="shared" si="6"/>
        <v>499.99999999999989</v>
      </c>
      <c r="P395"/>
    </row>
    <row r="396" spans="1:16">
      <c r="B396" s="787"/>
      <c r="C396" s="787"/>
      <c r="D396" t="s">
        <v>12</v>
      </c>
      <c r="E396" s="4">
        <v>25.5</v>
      </c>
      <c r="G396" s="4">
        <f t="shared" si="6"/>
        <v>525.49999999999989</v>
      </c>
      <c r="P396"/>
    </row>
    <row r="397" spans="1:16">
      <c r="B397" s="787"/>
      <c r="C397" s="787"/>
      <c r="D397" t="s">
        <v>13</v>
      </c>
      <c r="E397" s="4">
        <v>5.3</v>
      </c>
      <c r="G397" s="4">
        <f t="shared" si="6"/>
        <v>530.79999999999984</v>
      </c>
      <c r="P397"/>
    </row>
    <row r="398" spans="1:16">
      <c r="A398" s="106">
        <v>44609</v>
      </c>
      <c r="B398" s="787" t="s">
        <v>209</v>
      </c>
      <c r="C398" s="787" t="s">
        <v>15</v>
      </c>
      <c r="D398" t="s">
        <v>14</v>
      </c>
      <c r="F398" s="4">
        <v>500</v>
      </c>
      <c r="G398" s="4">
        <f t="shared" si="6"/>
        <v>30.799999999999841</v>
      </c>
      <c r="P398"/>
    </row>
    <row r="399" spans="1:16">
      <c r="A399" s="106">
        <v>44697</v>
      </c>
      <c r="B399" s="787" t="s">
        <v>208</v>
      </c>
      <c r="C399" s="787" t="s">
        <v>15</v>
      </c>
      <c r="D399" t="s">
        <v>12</v>
      </c>
      <c r="F399" s="4">
        <v>10.7</v>
      </c>
      <c r="G399" s="4">
        <f t="shared" si="6"/>
        <v>20.099999999999842</v>
      </c>
      <c r="P399"/>
    </row>
    <row r="400" spans="1:16">
      <c r="A400" s="106">
        <v>44727</v>
      </c>
      <c r="B400" s="787" t="s">
        <v>210</v>
      </c>
      <c r="C400" s="787" t="s">
        <v>15</v>
      </c>
      <c r="D400" t="s">
        <v>12</v>
      </c>
      <c r="F400" s="4">
        <v>5.2</v>
      </c>
      <c r="G400" s="4">
        <f t="shared" si="6"/>
        <v>14.899999999999842</v>
      </c>
      <c r="P400"/>
    </row>
    <row r="401" spans="1:16">
      <c r="A401" s="106">
        <v>44758</v>
      </c>
      <c r="B401" s="787" t="s">
        <v>211</v>
      </c>
      <c r="C401" s="787" t="s">
        <v>15</v>
      </c>
      <c r="D401" t="s">
        <v>12</v>
      </c>
      <c r="F401" s="4">
        <v>9.6</v>
      </c>
      <c r="G401" s="4">
        <f t="shared" si="6"/>
        <v>5.2999999999998426</v>
      </c>
      <c r="P401"/>
    </row>
    <row r="402" spans="1:16">
      <c r="A402" s="106">
        <v>44758</v>
      </c>
      <c r="B402" s="787" t="s">
        <v>211</v>
      </c>
      <c r="C402" s="787" t="s">
        <v>15</v>
      </c>
      <c r="D402" t="s">
        <v>13</v>
      </c>
      <c r="F402" s="4">
        <v>5.3</v>
      </c>
      <c r="G402" s="4">
        <f t="shared" si="6"/>
        <v>-1.5720758028692217E-13</v>
      </c>
      <c r="P402"/>
    </row>
    <row r="403" spans="1:16">
      <c r="A403" s="133">
        <v>44651</v>
      </c>
      <c r="B403" s="786" t="s">
        <v>10</v>
      </c>
      <c r="C403" s="786" t="s">
        <v>16</v>
      </c>
      <c r="D403" t="s">
        <v>12</v>
      </c>
      <c r="E403" s="4">
        <v>25.7</v>
      </c>
      <c r="G403" s="4">
        <f t="shared" si="6"/>
        <v>25.699999999999843</v>
      </c>
      <c r="P403"/>
    </row>
    <row r="404" spans="1:16">
      <c r="B404" s="787"/>
      <c r="C404" s="787"/>
      <c r="D404" t="s">
        <v>13</v>
      </c>
      <c r="E404" s="4">
        <v>6.2</v>
      </c>
      <c r="G404" s="4">
        <f t="shared" si="6"/>
        <v>31.899999999999842</v>
      </c>
      <c r="P404"/>
    </row>
    <row r="405" spans="1:16">
      <c r="B405" s="787"/>
      <c r="C405" s="787"/>
      <c r="D405" t="s">
        <v>14</v>
      </c>
      <c r="E405" s="4">
        <v>500</v>
      </c>
      <c r="G405" s="4">
        <f t="shared" si="6"/>
        <v>531.89999999999986</v>
      </c>
      <c r="P405"/>
    </row>
    <row r="406" spans="1:16">
      <c r="A406" s="106">
        <v>44637</v>
      </c>
      <c r="B406" s="787" t="s">
        <v>212</v>
      </c>
      <c r="C406" s="787" t="s">
        <v>16</v>
      </c>
      <c r="D406" t="s">
        <v>14</v>
      </c>
      <c r="F406" s="4">
        <v>500</v>
      </c>
      <c r="G406" s="4">
        <f t="shared" si="6"/>
        <v>31.899999999999864</v>
      </c>
      <c r="P406"/>
    </row>
    <row r="407" spans="1:16">
      <c r="A407" s="106">
        <v>44727</v>
      </c>
      <c r="B407" s="787" t="s">
        <v>210</v>
      </c>
      <c r="C407" s="787" t="s">
        <v>16</v>
      </c>
      <c r="D407" t="s">
        <v>12</v>
      </c>
      <c r="F407" s="4">
        <v>14.8</v>
      </c>
      <c r="G407" s="4">
        <f t="shared" si="6"/>
        <v>17.099999999999863</v>
      </c>
      <c r="P407"/>
    </row>
    <row r="408" spans="1:16">
      <c r="A408" s="106">
        <v>44758</v>
      </c>
      <c r="B408" s="787" t="s">
        <v>211</v>
      </c>
      <c r="C408" s="787" t="s">
        <v>16</v>
      </c>
      <c r="D408" t="s">
        <v>12</v>
      </c>
      <c r="F408" s="4">
        <v>5.0999999999999996</v>
      </c>
      <c r="G408" s="4">
        <f t="shared" si="6"/>
        <v>11.999999999999863</v>
      </c>
      <c r="P408"/>
    </row>
    <row r="409" spans="1:16">
      <c r="A409" s="106">
        <v>44788</v>
      </c>
      <c r="B409" s="787" t="s">
        <v>213</v>
      </c>
      <c r="C409" s="787" t="s">
        <v>16</v>
      </c>
      <c r="D409" t="s">
        <v>12</v>
      </c>
      <c r="F409" s="4">
        <v>5.8</v>
      </c>
      <c r="G409" s="4">
        <f t="shared" si="6"/>
        <v>6.1999999999998634</v>
      </c>
      <c r="P409"/>
    </row>
    <row r="410" spans="1:16">
      <c r="A410" s="106">
        <v>44788</v>
      </c>
      <c r="B410" s="787" t="s">
        <v>213</v>
      </c>
      <c r="C410" s="787" t="s">
        <v>16</v>
      </c>
      <c r="D410" t="s">
        <v>13</v>
      </c>
      <c r="F410" s="4">
        <v>6.2</v>
      </c>
      <c r="G410" s="4">
        <f t="shared" si="6"/>
        <v>-1.3677947663381929E-13</v>
      </c>
      <c r="H410" s="46"/>
      <c r="P410"/>
    </row>
    <row r="411" spans="1:16">
      <c r="A411" s="133">
        <v>44681</v>
      </c>
      <c r="B411" s="786" t="s">
        <v>10</v>
      </c>
      <c r="C411" s="786" t="s">
        <v>17</v>
      </c>
      <c r="D411" t="s">
        <v>12</v>
      </c>
      <c r="E411" s="4">
        <v>25.8</v>
      </c>
      <c r="G411" s="4">
        <f t="shared" si="6"/>
        <v>25.799999999999862</v>
      </c>
      <c r="P411"/>
    </row>
    <row r="412" spans="1:16">
      <c r="B412" s="787"/>
      <c r="C412" s="787"/>
      <c r="D412" t="s">
        <v>13</v>
      </c>
      <c r="E412" s="4">
        <v>3.8</v>
      </c>
      <c r="G412" s="4">
        <f t="shared" si="6"/>
        <v>29.599999999999863</v>
      </c>
      <c r="P412"/>
    </row>
    <row r="413" spans="1:16">
      <c r="B413" s="787"/>
      <c r="C413" s="787"/>
      <c r="D413" t="s">
        <v>14</v>
      </c>
      <c r="E413" s="4">
        <v>500</v>
      </c>
      <c r="G413" s="4">
        <f t="shared" si="6"/>
        <v>529.59999999999991</v>
      </c>
      <c r="P413"/>
    </row>
    <row r="414" spans="1:16">
      <c r="A414" s="106">
        <v>44669</v>
      </c>
      <c r="B414" s="787" t="s">
        <v>214</v>
      </c>
      <c r="C414" s="787" t="s">
        <v>17</v>
      </c>
      <c r="D414" t="s">
        <v>14</v>
      </c>
      <c r="F414" s="4">
        <v>500</v>
      </c>
      <c r="G414" s="4">
        <f t="shared" si="6"/>
        <v>29.599999999999909</v>
      </c>
      <c r="P414"/>
    </row>
    <row r="415" spans="1:16">
      <c r="A415" s="106">
        <v>44788</v>
      </c>
      <c r="B415" s="787" t="s">
        <v>213</v>
      </c>
      <c r="C415" s="787" t="s">
        <v>17</v>
      </c>
      <c r="D415" t="s">
        <v>12</v>
      </c>
      <c r="F415" s="4">
        <v>8</v>
      </c>
      <c r="G415" s="4">
        <f t="shared" si="6"/>
        <v>21.599999999999909</v>
      </c>
      <c r="P415"/>
    </row>
    <row r="416" spans="1:16">
      <c r="A416" s="106">
        <v>44819</v>
      </c>
      <c r="B416" s="787" t="s">
        <v>215</v>
      </c>
      <c r="C416" s="787" t="s">
        <v>17</v>
      </c>
      <c r="D416" t="s">
        <v>13</v>
      </c>
      <c r="F416" s="4">
        <v>3.8</v>
      </c>
      <c r="G416" s="4">
        <f t="shared" si="6"/>
        <v>17.799999999999908</v>
      </c>
      <c r="P416"/>
    </row>
    <row r="417" spans="1:16">
      <c r="A417" s="106">
        <v>44819</v>
      </c>
      <c r="B417" s="787" t="s">
        <v>215</v>
      </c>
      <c r="C417" s="787" t="s">
        <v>17</v>
      </c>
      <c r="D417" t="s">
        <v>12</v>
      </c>
      <c r="F417" s="4">
        <v>16.2</v>
      </c>
      <c r="G417" s="4">
        <f t="shared" si="6"/>
        <v>1.5999999999999091</v>
      </c>
      <c r="P417"/>
    </row>
    <row r="418" spans="1:16">
      <c r="A418" s="106">
        <v>44945</v>
      </c>
      <c r="B418" s="787" t="s">
        <v>216</v>
      </c>
      <c r="C418" s="787" t="s">
        <v>17</v>
      </c>
      <c r="D418" t="s">
        <v>12</v>
      </c>
      <c r="F418" s="4">
        <v>1.6</v>
      </c>
      <c r="G418" s="4">
        <f t="shared" si="6"/>
        <v>-9.1038288019262836E-14</v>
      </c>
      <c r="P418"/>
    </row>
    <row r="419" spans="1:16">
      <c r="A419" s="133">
        <v>44712</v>
      </c>
      <c r="B419" s="786" t="s">
        <v>10</v>
      </c>
      <c r="C419" s="786" t="s">
        <v>18</v>
      </c>
      <c r="D419" t="s">
        <v>12</v>
      </c>
      <c r="E419" s="4">
        <v>24.7</v>
      </c>
      <c r="G419" s="4">
        <f t="shared" si="6"/>
        <v>24.699999999999907</v>
      </c>
      <c r="P419"/>
    </row>
    <row r="420" spans="1:16">
      <c r="B420" s="787"/>
      <c r="C420" s="787"/>
      <c r="D420" t="s">
        <v>13</v>
      </c>
      <c r="E420" s="4">
        <v>10.1</v>
      </c>
      <c r="G420" s="4">
        <f t="shared" si="6"/>
        <v>34.799999999999905</v>
      </c>
      <c r="P420"/>
    </row>
    <row r="421" spans="1:16">
      <c r="B421" s="787"/>
      <c r="C421" s="787"/>
      <c r="D421" t="s">
        <v>14</v>
      </c>
      <c r="E421" s="4">
        <v>500</v>
      </c>
      <c r="G421" s="4">
        <f t="shared" si="6"/>
        <v>534.79999999999995</v>
      </c>
      <c r="P421"/>
    </row>
    <row r="422" spans="1:16">
      <c r="B422" s="787"/>
      <c r="C422" s="787"/>
      <c r="D422" t="s">
        <v>69</v>
      </c>
      <c r="E422" s="12">
        <v>6</v>
      </c>
      <c r="G422" s="4">
        <f t="shared" si="6"/>
        <v>540.79999999999995</v>
      </c>
      <c r="P422"/>
    </row>
    <row r="423" spans="1:16">
      <c r="A423" s="106">
        <v>44697</v>
      </c>
      <c r="B423" s="787" t="s">
        <v>217</v>
      </c>
      <c r="C423" s="787" t="s">
        <v>18</v>
      </c>
      <c r="D423" t="s">
        <v>14</v>
      </c>
      <c r="F423" s="4">
        <v>500</v>
      </c>
      <c r="G423" s="4">
        <f t="shared" si="6"/>
        <v>40.799999999999955</v>
      </c>
      <c r="P423"/>
    </row>
    <row r="424" spans="1:16">
      <c r="A424" s="106">
        <v>44945</v>
      </c>
      <c r="B424" s="787" t="s">
        <v>216</v>
      </c>
      <c r="C424" s="787" t="s">
        <v>18</v>
      </c>
      <c r="D424" t="s">
        <v>12</v>
      </c>
      <c r="F424" s="4">
        <v>18.399999999999999</v>
      </c>
      <c r="G424" s="4">
        <f t="shared" si="6"/>
        <v>22.399999999999956</v>
      </c>
      <c r="P424"/>
    </row>
    <row r="425" spans="1:16">
      <c r="A425" s="106">
        <v>44973</v>
      </c>
      <c r="B425" s="787" t="s">
        <v>218</v>
      </c>
      <c r="C425" s="787" t="s">
        <v>18</v>
      </c>
      <c r="D425" t="s">
        <v>12</v>
      </c>
      <c r="F425" s="4">
        <v>6.3</v>
      </c>
      <c r="G425" s="4">
        <f t="shared" si="6"/>
        <v>16.099999999999955</v>
      </c>
      <c r="P425"/>
    </row>
    <row r="426" spans="1:16">
      <c r="A426" s="106">
        <v>44973</v>
      </c>
      <c r="B426" s="787" t="s">
        <v>218</v>
      </c>
      <c r="C426" s="787" t="s">
        <v>18</v>
      </c>
      <c r="D426" t="s">
        <v>13</v>
      </c>
      <c r="F426" s="4">
        <v>10.1</v>
      </c>
      <c r="G426" s="4">
        <f t="shared" si="6"/>
        <v>5.9999999999999556</v>
      </c>
      <c r="P426"/>
    </row>
    <row r="427" spans="1:16">
      <c r="A427" s="106">
        <v>44973</v>
      </c>
      <c r="B427" s="787" t="s">
        <v>218</v>
      </c>
      <c r="C427" s="787" t="s">
        <v>18</v>
      </c>
      <c r="D427" t="s">
        <v>69</v>
      </c>
      <c r="F427" s="4">
        <v>3.6</v>
      </c>
      <c r="G427" s="4">
        <f t="shared" si="6"/>
        <v>2.3999999999999555</v>
      </c>
      <c r="P427"/>
    </row>
    <row r="428" spans="1:16">
      <c r="A428" s="106">
        <v>45002</v>
      </c>
      <c r="B428" s="787" t="s">
        <v>219</v>
      </c>
      <c r="C428" s="787" t="s">
        <v>18</v>
      </c>
      <c r="D428" t="s">
        <v>69</v>
      </c>
      <c r="F428" s="4">
        <v>2.4</v>
      </c>
      <c r="G428" s="4">
        <f t="shared" si="6"/>
        <v>-4.4408920985006262E-14</v>
      </c>
      <c r="P428"/>
    </row>
    <row r="429" spans="1:16">
      <c r="A429" s="133">
        <v>44742</v>
      </c>
      <c r="B429" s="786" t="s">
        <v>10</v>
      </c>
      <c r="C429" s="786" t="s">
        <v>19</v>
      </c>
      <c r="D429" t="s">
        <v>12</v>
      </c>
      <c r="E429" s="4">
        <v>23.9</v>
      </c>
      <c r="G429" s="4">
        <f t="shared" si="6"/>
        <v>23.899999999999956</v>
      </c>
      <c r="P429"/>
    </row>
    <row r="430" spans="1:16">
      <c r="A430" s="133"/>
      <c r="B430" s="786"/>
      <c r="C430" s="786"/>
      <c r="D430" t="s">
        <v>13</v>
      </c>
      <c r="E430" s="4">
        <v>6.9</v>
      </c>
      <c r="G430" s="4">
        <f t="shared" si="6"/>
        <v>30.799999999999955</v>
      </c>
      <c r="P430"/>
    </row>
    <row r="431" spans="1:16">
      <c r="A431" s="133"/>
      <c r="B431" s="786"/>
      <c r="C431" s="786"/>
      <c r="D431" t="s">
        <v>14</v>
      </c>
      <c r="E431" s="4">
        <v>500</v>
      </c>
      <c r="G431" s="4">
        <f t="shared" si="6"/>
        <v>530.79999999999995</v>
      </c>
      <c r="J431" s="786"/>
      <c r="L431" s="4"/>
      <c r="P431"/>
    </row>
    <row r="432" spans="1:16">
      <c r="A432" s="106">
        <v>44727</v>
      </c>
      <c r="B432" s="787" t="s">
        <v>220</v>
      </c>
      <c r="C432" s="787" t="s">
        <v>19</v>
      </c>
      <c r="D432" t="s">
        <v>14</v>
      </c>
      <c r="F432" s="4">
        <v>500</v>
      </c>
      <c r="G432" s="4">
        <f t="shared" si="6"/>
        <v>30.799999999999955</v>
      </c>
      <c r="J432" s="787"/>
      <c r="L432" s="4"/>
      <c r="P432"/>
    </row>
    <row r="433" spans="1:16">
      <c r="A433" s="106">
        <v>45002</v>
      </c>
      <c r="B433" s="787" t="s">
        <v>219</v>
      </c>
      <c r="C433" s="787" t="s">
        <v>19</v>
      </c>
      <c r="D433" t="s">
        <v>12</v>
      </c>
      <c r="F433" s="4">
        <v>17.600000000000001</v>
      </c>
      <c r="G433" s="4">
        <f t="shared" si="6"/>
        <v>13.199999999999953</v>
      </c>
      <c r="J433" s="787"/>
      <c r="L433" s="4"/>
      <c r="P433"/>
    </row>
    <row r="434" spans="1:16">
      <c r="A434" s="106">
        <v>45064</v>
      </c>
      <c r="B434" s="787" t="s">
        <v>221</v>
      </c>
      <c r="C434" s="787" t="s">
        <v>19</v>
      </c>
      <c r="D434" t="s">
        <v>12</v>
      </c>
      <c r="F434" s="4">
        <v>6.3</v>
      </c>
      <c r="G434" s="4">
        <f t="shared" si="6"/>
        <v>6.8999999999999533</v>
      </c>
      <c r="J434" s="787"/>
      <c r="L434" s="4"/>
      <c r="P434"/>
    </row>
    <row r="435" spans="1:16">
      <c r="A435" s="106">
        <v>45064</v>
      </c>
      <c r="B435" s="787" t="s">
        <v>221</v>
      </c>
      <c r="C435" s="787" t="s">
        <v>19</v>
      </c>
      <c r="D435" t="s">
        <v>13</v>
      </c>
      <c r="F435" s="4">
        <v>6.9</v>
      </c>
      <c r="G435" s="4">
        <f t="shared" si="6"/>
        <v>-4.7073456244106637E-14</v>
      </c>
      <c r="J435" s="787"/>
      <c r="L435" s="4"/>
      <c r="P435"/>
    </row>
    <row r="436" spans="1:16">
      <c r="A436" s="133">
        <v>44773</v>
      </c>
      <c r="B436" s="786" t="s">
        <v>10</v>
      </c>
      <c r="C436" s="786" t="s">
        <v>20</v>
      </c>
      <c r="D436" t="s">
        <v>12</v>
      </c>
      <c r="E436" s="4">
        <v>23.8</v>
      </c>
      <c r="G436" s="4">
        <f t="shared" si="6"/>
        <v>23.799999999999955</v>
      </c>
      <c r="L436" s="12"/>
      <c r="P436"/>
    </row>
    <row r="437" spans="1:16">
      <c r="A437" s="133"/>
      <c r="B437" s="786"/>
      <c r="C437" s="786"/>
      <c r="D437" t="s">
        <v>13</v>
      </c>
      <c r="E437" s="4">
        <v>9.6999999999999993</v>
      </c>
      <c r="G437" s="4">
        <f t="shared" si="6"/>
        <v>33.499999999999957</v>
      </c>
      <c r="J437" s="786"/>
      <c r="L437" s="4"/>
      <c r="P437"/>
    </row>
    <row r="438" spans="1:16">
      <c r="A438" s="133"/>
      <c r="B438" s="786"/>
      <c r="C438" s="786"/>
      <c r="D438" t="s">
        <v>14</v>
      </c>
      <c r="E438" s="4">
        <v>500</v>
      </c>
      <c r="G438" s="4">
        <f t="shared" si="6"/>
        <v>533.5</v>
      </c>
      <c r="J438" s="786"/>
      <c r="L438" s="4"/>
      <c r="N438" s="786"/>
    </row>
    <row r="439" spans="1:16">
      <c r="A439" s="106">
        <v>44758</v>
      </c>
      <c r="B439" s="787" t="s">
        <v>222</v>
      </c>
      <c r="C439" s="787" t="s">
        <v>20</v>
      </c>
      <c r="D439" t="s">
        <v>14</v>
      </c>
      <c r="F439" s="4">
        <v>500</v>
      </c>
      <c r="G439" s="4">
        <f t="shared" si="6"/>
        <v>33.5</v>
      </c>
      <c r="J439" s="786"/>
      <c r="L439" s="4"/>
      <c r="N439" s="786"/>
    </row>
    <row r="440" spans="1:16">
      <c r="A440" s="106">
        <v>45064</v>
      </c>
      <c r="B440" s="787" t="s">
        <v>221</v>
      </c>
      <c r="C440" s="787" t="s">
        <v>20</v>
      </c>
      <c r="D440" t="s">
        <v>12</v>
      </c>
      <c r="F440" s="4">
        <v>23.8</v>
      </c>
      <c r="G440" s="4">
        <f t="shared" si="6"/>
        <v>9.6999999999999993</v>
      </c>
      <c r="J440" s="786"/>
      <c r="L440" s="4"/>
      <c r="N440" s="786"/>
    </row>
    <row r="441" spans="1:16">
      <c r="A441" s="106">
        <v>45064</v>
      </c>
      <c r="B441" s="787" t="s">
        <v>221</v>
      </c>
      <c r="C441" s="787" t="s">
        <v>20</v>
      </c>
      <c r="D441" t="s">
        <v>13</v>
      </c>
      <c r="F441" s="4">
        <v>9.6999999999999993</v>
      </c>
      <c r="G441" s="4">
        <f t="shared" si="6"/>
        <v>0</v>
      </c>
      <c r="J441" s="786"/>
      <c r="L441" s="4"/>
      <c r="N441" s="786"/>
    </row>
    <row r="442" spans="1:16">
      <c r="A442" s="133">
        <v>44804</v>
      </c>
      <c r="B442" s="786" t="s">
        <v>10</v>
      </c>
      <c r="C442" s="786" t="s">
        <v>21</v>
      </c>
      <c r="D442" t="s">
        <v>12</v>
      </c>
      <c r="E442" s="4">
        <v>24</v>
      </c>
      <c r="G442" s="4">
        <f t="shared" si="6"/>
        <v>24</v>
      </c>
      <c r="I442" s="822"/>
      <c r="J442" s="822"/>
      <c r="K442" s="822"/>
      <c r="L442" s="4"/>
      <c r="P442"/>
    </row>
    <row r="443" spans="1:16">
      <c r="A443" s="133"/>
      <c r="B443" s="786"/>
      <c r="C443" s="786"/>
      <c r="D443" t="s">
        <v>13</v>
      </c>
      <c r="E443" s="4">
        <v>7</v>
      </c>
      <c r="G443" s="4">
        <f t="shared" si="6"/>
        <v>31</v>
      </c>
      <c r="I443" s="786"/>
      <c r="L443" s="12"/>
      <c r="P443" s="12"/>
    </row>
    <row r="444" spans="1:16">
      <c r="A444" s="133"/>
      <c r="B444" s="786"/>
      <c r="C444" s="786"/>
      <c r="D444" t="s">
        <v>14</v>
      </c>
      <c r="E444" s="4">
        <v>500</v>
      </c>
      <c r="G444" s="4">
        <f t="shared" si="6"/>
        <v>531</v>
      </c>
      <c r="I444" s="786"/>
      <c r="K444" s="4"/>
      <c r="L444" s="4"/>
      <c r="P444"/>
    </row>
    <row r="445" spans="1:16">
      <c r="A445" s="133"/>
      <c r="B445" s="786"/>
      <c r="C445" s="786"/>
      <c r="D445" t="s">
        <v>223</v>
      </c>
      <c r="E445" s="4">
        <v>10</v>
      </c>
      <c r="G445" s="4">
        <f t="shared" si="6"/>
        <v>541</v>
      </c>
      <c r="I445" s="786"/>
      <c r="K445" s="4"/>
      <c r="L445" s="4"/>
      <c r="P445"/>
    </row>
    <row r="446" spans="1:16">
      <c r="A446" s="106">
        <v>44788</v>
      </c>
      <c r="B446" s="787" t="s">
        <v>224</v>
      </c>
      <c r="C446" s="787" t="s">
        <v>21</v>
      </c>
      <c r="D446" t="s">
        <v>14</v>
      </c>
      <c r="F446" s="4">
        <v>500</v>
      </c>
      <c r="G446" s="4">
        <f t="shared" si="6"/>
        <v>41</v>
      </c>
      <c r="I446" s="786"/>
      <c r="K446" s="4"/>
      <c r="L446" s="4"/>
      <c r="P446"/>
    </row>
    <row r="447" spans="1:16">
      <c r="A447" s="106">
        <v>45064</v>
      </c>
      <c r="B447" s="787" t="s">
        <v>221</v>
      </c>
      <c r="C447" s="787" t="s">
        <v>21</v>
      </c>
      <c r="D447" t="s">
        <v>12</v>
      </c>
      <c r="F447" s="4">
        <v>24</v>
      </c>
      <c r="G447" s="4">
        <f t="shared" si="6"/>
        <v>17</v>
      </c>
      <c r="I447" s="786"/>
      <c r="K447" s="4"/>
      <c r="L447" s="4"/>
      <c r="P447"/>
    </row>
    <row r="448" spans="1:16">
      <c r="A448" s="106">
        <v>45064</v>
      </c>
      <c r="B448" s="787" t="s">
        <v>221</v>
      </c>
      <c r="C448" s="787" t="s">
        <v>21</v>
      </c>
      <c r="D448" t="s">
        <v>13</v>
      </c>
      <c r="F448" s="4">
        <v>7</v>
      </c>
      <c r="G448" s="4">
        <f t="shared" si="6"/>
        <v>10</v>
      </c>
      <c r="I448" s="786"/>
      <c r="K448" s="4"/>
      <c r="L448" s="4"/>
      <c r="P448"/>
    </row>
    <row r="449" spans="1:16">
      <c r="A449" s="106">
        <v>45064</v>
      </c>
      <c r="B449" s="787" t="s">
        <v>221</v>
      </c>
      <c r="C449" s="787" t="s">
        <v>21</v>
      </c>
      <c r="D449" t="s">
        <v>223</v>
      </c>
      <c r="F449" s="4">
        <v>10</v>
      </c>
      <c r="G449" s="4">
        <f t="shared" si="6"/>
        <v>0</v>
      </c>
      <c r="I449" s="786"/>
      <c r="K449" s="4"/>
      <c r="L449" s="4"/>
      <c r="P449"/>
    </row>
    <row r="450" spans="1:16">
      <c r="A450" s="133">
        <v>44834</v>
      </c>
      <c r="B450" s="786" t="s">
        <v>10</v>
      </c>
      <c r="C450" s="786" t="s">
        <v>22</v>
      </c>
      <c r="D450" t="s">
        <v>12</v>
      </c>
      <c r="E450" s="4">
        <v>21.3</v>
      </c>
      <c r="G450" s="4">
        <f t="shared" si="6"/>
        <v>21.3</v>
      </c>
      <c r="I450" s="786"/>
      <c r="K450" s="4"/>
      <c r="L450" s="4"/>
      <c r="P450"/>
    </row>
    <row r="451" spans="1:16">
      <c r="A451" s="133"/>
      <c r="B451" s="786"/>
      <c r="C451" s="786"/>
      <c r="D451" t="s">
        <v>13</v>
      </c>
      <c r="E451" s="4">
        <v>8.1999999999999993</v>
      </c>
      <c r="G451" s="4">
        <f t="shared" si="6"/>
        <v>29.5</v>
      </c>
      <c r="I451" s="786"/>
      <c r="K451" s="4"/>
      <c r="L451" s="4"/>
      <c r="P451"/>
    </row>
    <row r="452" spans="1:16">
      <c r="A452" s="133"/>
      <c r="B452" s="786"/>
      <c r="C452" s="786"/>
      <c r="D452" t="s">
        <v>14</v>
      </c>
      <c r="E452" s="4">
        <v>550</v>
      </c>
      <c r="G452" s="4">
        <f t="shared" si="6"/>
        <v>579.5</v>
      </c>
      <c r="I452" s="786"/>
      <c r="K452" s="4"/>
      <c r="L452" s="4"/>
      <c r="P452"/>
    </row>
    <row r="453" spans="1:16">
      <c r="A453" s="106">
        <v>44849</v>
      </c>
      <c r="B453" s="787" t="s">
        <v>225</v>
      </c>
      <c r="C453" s="787" t="s">
        <v>22</v>
      </c>
      <c r="D453" t="s">
        <v>14</v>
      </c>
      <c r="F453" s="4">
        <v>520</v>
      </c>
      <c r="G453" s="4">
        <f t="shared" si="6"/>
        <v>59.5</v>
      </c>
      <c r="K453" s="4"/>
      <c r="L453" s="4"/>
      <c r="P453"/>
    </row>
    <row r="454" spans="1:16">
      <c r="A454" s="106">
        <v>44881</v>
      </c>
      <c r="B454" s="787" t="s">
        <v>226</v>
      </c>
      <c r="C454" s="787" t="s">
        <v>22</v>
      </c>
      <c r="D454" t="s">
        <v>14</v>
      </c>
      <c r="F454" s="4">
        <v>30</v>
      </c>
      <c r="G454" s="4">
        <f t="shared" si="6"/>
        <v>29.5</v>
      </c>
      <c r="I454" s="786"/>
      <c r="K454" s="4"/>
      <c r="L454" s="4"/>
      <c r="P454"/>
    </row>
    <row r="455" spans="1:16">
      <c r="A455" s="106">
        <v>45064</v>
      </c>
      <c r="B455" s="787" t="s">
        <v>221</v>
      </c>
      <c r="C455" s="787" t="s">
        <v>22</v>
      </c>
      <c r="D455" t="s">
        <v>12</v>
      </c>
      <c r="F455" s="4">
        <v>21.3</v>
      </c>
      <c r="G455" s="4">
        <f t="shared" si="6"/>
        <v>8.1999999999999993</v>
      </c>
      <c r="I455" s="786"/>
      <c r="K455" s="4"/>
      <c r="L455" s="4"/>
      <c r="P455"/>
    </row>
    <row r="456" spans="1:16">
      <c r="A456" s="106">
        <v>45064</v>
      </c>
      <c r="B456" s="787" t="s">
        <v>221</v>
      </c>
      <c r="C456" s="787" t="s">
        <v>22</v>
      </c>
      <c r="D456" t="s">
        <v>13</v>
      </c>
      <c r="F456" s="4">
        <v>8.1999999999999993</v>
      </c>
      <c r="G456" s="4">
        <f t="shared" ref="G456:G519" si="7">+G455+E456-F456</f>
        <v>0</v>
      </c>
      <c r="I456" s="786"/>
      <c r="K456" s="4"/>
      <c r="L456" s="4"/>
      <c r="P456"/>
    </row>
    <row r="457" spans="1:16">
      <c r="A457" s="133">
        <v>44865</v>
      </c>
      <c r="B457" s="786" t="s">
        <v>10</v>
      </c>
      <c r="C457" s="786" t="s">
        <v>23</v>
      </c>
      <c r="D457" t="s">
        <v>12</v>
      </c>
      <c r="E457" s="4">
        <v>21.2</v>
      </c>
      <c r="G457" s="4">
        <f t="shared" si="7"/>
        <v>21.2</v>
      </c>
      <c r="I457" s="786"/>
      <c r="K457" s="4"/>
      <c r="L457" s="4"/>
      <c r="P457"/>
    </row>
    <row r="458" spans="1:16">
      <c r="A458" s="133"/>
      <c r="B458" s="786"/>
      <c r="C458" s="786"/>
      <c r="D458" t="s">
        <v>13</v>
      </c>
      <c r="E458" s="4">
        <v>4.9000000000000004</v>
      </c>
      <c r="G458" s="4">
        <f t="shared" si="7"/>
        <v>26.1</v>
      </c>
      <c r="I458" s="786"/>
      <c r="K458" s="4"/>
      <c r="L458" s="4"/>
      <c r="P458"/>
    </row>
    <row r="459" spans="1:16">
      <c r="A459" s="133"/>
      <c r="B459" s="786"/>
      <c r="C459" s="786"/>
      <c r="D459" t="s">
        <v>14</v>
      </c>
      <c r="E459" s="4">
        <v>550</v>
      </c>
      <c r="G459" s="4">
        <f t="shared" si="7"/>
        <v>576.1</v>
      </c>
      <c r="I459" s="786"/>
      <c r="K459" s="4"/>
      <c r="L459" s="4"/>
      <c r="P459"/>
    </row>
    <row r="460" spans="1:16">
      <c r="A460" s="106">
        <v>44881</v>
      </c>
      <c r="B460" s="787" t="s">
        <v>226</v>
      </c>
      <c r="C460" s="787" t="s">
        <v>23</v>
      </c>
      <c r="D460" t="s">
        <v>14</v>
      </c>
      <c r="F460" s="4">
        <v>490</v>
      </c>
      <c r="G460" s="4">
        <f t="shared" si="7"/>
        <v>86.100000000000023</v>
      </c>
      <c r="L460" s="4"/>
      <c r="P460"/>
    </row>
    <row r="461" spans="1:16">
      <c r="A461" s="106">
        <v>45031</v>
      </c>
      <c r="B461" s="787" t="s">
        <v>227</v>
      </c>
      <c r="C461" s="787" t="s">
        <v>23</v>
      </c>
      <c r="D461" t="s">
        <v>14</v>
      </c>
      <c r="F461" s="4">
        <v>20</v>
      </c>
      <c r="G461" s="4">
        <f t="shared" si="7"/>
        <v>66.100000000000023</v>
      </c>
      <c r="I461" s="786"/>
      <c r="K461" s="4"/>
      <c r="L461" s="12"/>
      <c r="P461"/>
    </row>
    <row r="462" spans="1:16">
      <c r="A462" s="106">
        <v>45064</v>
      </c>
      <c r="B462" s="787" t="s">
        <v>228</v>
      </c>
      <c r="C462" s="787" t="s">
        <v>23</v>
      </c>
      <c r="D462" t="s">
        <v>14</v>
      </c>
      <c r="F462" s="4">
        <v>40</v>
      </c>
      <c r="G462" s="4">
        <f t="shared" si="7"/>
        <v>26.100000000000023</v>
      </c>
      <c r="I462" s="786"/>
      <c r="K462" s="4"/>
      <c r="L462" s="12"/>
      <c r="P462"/>
    </row>
    <row r="463" spans="1:16">
      <c r="A463" s="106">
        <v>45064</v>
      </c>
      <c r="B463" s="787" t="s">
        <v>221</v>
      </c>
      <c r="C463" s="787" t="s">
        <v>23</v>
      </c>
      <c r="D463" t="s">
        <v>12</v>
      </c>
      <c r="F463" s="4">
        <v>21.2</v>
      </c>
      <c r="G463" s="4">
        <f t="shared" si="7"/>
        <v>4.9000000000000234</v>
      </c>
      <c r="I463" s="786"/>
      <c r="K463" s="4"/>
      <c r="L463" s="12"/>
      <c r="P463"/>
    </row>
    <row r="464" spans="1:16">
      <c r="A464" s="106">
        <v>45064</v>
      </c>
      <c r="B464" s="787" t="s">
        <v>221</v>
      </c>
      <c r="C464" s="787" t="s">
        <v>23</v>
      </c>
      <c r="D464" t="s">
        <v>13</v>
      </c>
      <c r="F464" s="4">
        <v>4.9000000000000004</v>
      </c>
      <c r="G464" s="4">
        <f t="shared" si="7"/>
        <v>2.3092638912203256E-14</v>
      </c>
      <c r="I464" s="786"/>
      <c r="K464" s="4"/>
      <c r="L464" s="12"/>
      <c r="P464"/>
    </row>
    <row r="465" spans="1:16">
      <c r="A465" s="133">
        <v>44895</v>
      </c>
      <c r="B465" s="786" t="s">
        <v>10</v>
      </c>
      <c r="C465" s="786" t="s">
        <v>24</v>
      </c>
      <c r="D465" t="s">
        <v>12</v>
      </c>
      <c r="E465" s="4">
        <v>23.7</v>
      </c>
      <c r="G465" s="4">
        <f t="shared" si="7"/>
        <v>23.700000000000024</v>
      </c>
      <c r="I465" s="786"/>
      <c r="K465" s="4"/>
      <c r="P465"/>
    </row>
    <row r="466" spans="1:16">
      <c r="A466" s="133"/>
      <c r="B466" s="786"/>
      <c r="C466" s="786"/>
      <c r="D466" t="s">
        <v>13</v>
      </c>
      <c r="E466" s="4">
        <v>6.3</v>
      </c>
      <c r="G466" s="4">
        <f t="shared" si="7"/>
        <v>30.000000000000025</v>
      </c>
      <c r="L466" s="4"/>
      <c r="P466"/>
    </row>
    <row r="467" spans="1:16">
      <c r="A467" s="133"/>
      <c r="B467" s="786"/>
      <c r="C467" s="786"/>
      <c r="D467" t="s">
        <v>14</v>
      </c>
      <c r="E467" s="4">
        <v>550</v>
      </c>
      <c r="G467" s="4">
        <f t="shared" si="7"/>
        <v>580</v>
      </c>
      <c r="I467" s="786"/>
      <c r="K467" s="4"/>
      <c r="P467"/>
    </row>
    <row r="468" spans="1:16">
      <c r="A468" s="106">
        <v>44910</v>
      </c>
      <c r="B468" s="787" t="s">
        <v>229</v>
      </c>
      <c r="C468" s="787" t="s">
        <v>24</v>
      </c>
      <c r="D468" t="s">
        <v>14</v>
      </c>
      <c r="F468" s="4">
        <v>520</v>
      </c>
      <c r="G468" s="4">
        <f t="shared" si="7"/>
        <v>60</v>
      </c>
      <c r="I468" s="786"/>
      <c r="K468" s="4"/>
      <c r="P468"/>
    </row>
    <row r="469" spans="1:16">
      <c r="A469" s="106">
        <v>45064</v>
      </c>
      <c r="B469" s="787" t="s">
        <v>228</v>
      </c>
      <c r="C469" s="787" t="s">
        <v>24</v>
      </c>
      <c r="D469" t="s">
        <v>14</v>
      </c>
      <c r="F469" s="4">
        <v>30</v>
      </c>
      <c r="G469" s="4">
        <f t="shared" si="7"/>
        <v>30</v>
      </c>
      <c r="I469" s="786"/>
      <c r="K469" s="4"/>
      <c r="P469"/>
    </row>
    <row r="470" spans="1:16">
      <c r="A470" s="106">
        <v>45064</v>
      </c>
      <c r="B470" s="787" t="s">
        <v>230</v>
      </c>
      <c r="C470" s="787" t="s">
        <v>24</v>
      </c>
      <c r="D470" t="s">
        <v>12</v>
      </c>
      <c r="F470" s="4">
        <v>23.7</v>
      </c>
      <c r="G470" s="4">
        <f t="shared" si="7"/>
        <v>6.3000000000000007</v>
      </c>
      <c r="I470" s="786"/>
      <c r="K470" s="4"/>
      <c r="P470"/>
    </row>
    <row r="471" spans="1:16">
      <c r="A471" s="106">
        <v>45064</v>
      </c>
      <c r="B471" s="787" t="s">
        <v>230</v>
      </c>
      <c r="C471" s="787" t="s">
        <v>24</v>
      </c>
      <c r="D471" t="s">
        <v>13</v>
      </c>
      <c r="F471" s="4">
        <v>6.3</v>
      </c>
      <c r="G471" s="4">
        <f t="shared" si="7"/>
        <v>0</v>
      </c>
      <c r="I471" s="786"/>
      <c r="K471" s="4"/>
      <c r="P471"/>
    </row>
    <row r="472" spans="1:16">
      <c r="A472" s="133">
        <v>44926</v>
      </c>
      <c r="B472" s="786" t="s">
        <v>10</v>
      </c>
      <c r="C472" s="786" t="s">
        <v>25</v>
      </c>
      <c r="D472" t="s">
        <v>12</v>
      </c>
      <c r="E472" s="4">
        <v>27</v>
      </c>
      <c r="G472" s="4">
        <f t="shared" si="7"/>
        <v>27</v>
      </c>
      <c r="I472" s="786"/>
      <c r="L472" s="4"/>
      <c r="P472"/>
    </row>
    <row r="473" spans="1:16">
      <c r="A473" s="133"/>
      <c r="B473" s="786"/>
      <c r="C473" s="786"/>
      <c r="D473" t="s">
        <v>13</v>
      </c>
      <c r="E473" s="4">
        <v>5.7</v>
      </c>
      <c r="G473" s="4">
        <f t="shared" si="7"/>
        <v>32.700000000000003</v>
      </c>
      <c r="I473" s="786"/>
      <c r="K473" s="4"/>
      <c r="P473"/>
    </row>
    <row r="474" spans="1:16">
      <c r="A474" s="133"/>
      <c r="B474" s="786"/>
      <c r="C474" s="786"/>
      <c r="D474" t="s">
        <v>14</v>
      </c>
      <c r="E474" s="4">
        <v>550</v>
      </c>
      <c r="G474" s="4">
        <f t="shared" si="7"/>
        <v>582.70000000000005</v>
      </c>
      <c r="I474" s="786"/>
      <c r="K474" s="4"/>
      <c r="P474"/>
    </row>
    <row r="475" spans="1:16">
      <c r="A475" s="106">
        <v>44945</v>
      </c>
      <c r="B475" s="787" t="s">
        <v>231</v>
      </c>
      <c r="C475" s="787" t="s">
        <v>25</v>
      </c>
      <c r="D475" t="s">
        <v>14</v>
      </c>
      <c r="F475" s="4">
        <v>500</v>
      </c>
      <c r="G475" s="4">
        <f t="shared" si="7"/>
        <v>82.700000000000045</v>
      </c>
      <c r="L475" s="4"/>
      <c r="P475"/>
    </row>
    <row r="476" spans="1:16">
      <c r="A476" s="106">
        <v>45064</v>
      </c>
      <c r="B476" s="787" t="s">
        <v>228</v>
      </c>
      <c r="C476" s="787" t="s">
        <v>25</v>
      </c>
      <c r="D476" t="s">
        <v>14</v>
      </c>
      <c r="F476" s="4">
        <v>50</v>
      </c>
      <c r="G476" s="4">
        <f t="shared" si="7"/>
        <v>32.700000000000045</v>
      </c>
      <c r="L476" s="4"/>
      <c r="P476"/>
    </row>
    <row r="477" spans="1:16">
      <c r="A477" s="106">
        <v>45064</v>
      </c>
      <c r="B477" s="787" t="s">
        <v>230</v>
      </c>
      <c r="C477" s="787" t="s">
        <v>25</v>
      </c>
      <c r="D477" t="s">
        <v>12</v>
      </c>
      <c r="F477" s="4">
        <v>27</v>
      </c>
      <c r="G477" s="4">
        <f t="shared" si="7"/>
        <v>5.7000000000000455</v>
      </c>
      <c r="L477" s="4"/>
      <c r="P477"/>
    </row>
    <row r="478" spans="1:16">
      <c r="A478" s="106">
        <v>45064</v>
      </c>
      <c r="B478" s="787" t="s">
        <v>230</v>
      </c>
      <c r="C478" s="787" t="s">
        <v>25</v>
      </c>
      <c r="D478" t="s">
        <v>13</v>
      </c>
      <c r="F478" s="4">
        <v>5.7</v>
      </c>
      <c r="G478" s="4">
        <f t="shared" si="7"/>
        <v>4.5297099404706387E-14</v>
      </c>
      <c r="L478" s="4"/>
      <c r="P478"/>
    </row>
    <row r="479" spans="1:16">
      <c r="A479" s="133">
        <v>44957</v>
      </c>
      <c r="B479" s="786" t="s">
        <v>10</v>
      </c>
      <c r="C479" s="786" t="s">
        <v>11</v>
      </c>
      <c r="D479" t="s">
        <v>12</v>
      </c>
      <c r="E479" s="4">
        <v>30.6</v>
      </c>
      <c r="G479" s="4">
        <f t="shared" si="7"/>
        <v>30.600000000000048</v>
      </c>
      <c r="I479" s="786"/>
      <c r="K479" s="4"/>
      <c r="P479"/>
    </row>
    <row r="480" spans="1:16">
      <c r="B480" s="787"/>
      <c r="C480" s="786"/>
      <c r="D480" t="s">
        <v>13</v>
      </c>
      <c r="E480" s="4">
        <v>4.8</v>
      </c>
      <c r="G480" s="4">
        <f t="shared" si="7"/>
        <v>35.400000000000048</v>
      </c>
      <c r="I480" s="787"/>
      <c r="K480" s="4"/>
      <c r="P480"/>
    </row>
    <row r="481" spans="1:16">
      <c r="B481" s="787"/>
      <c r="C481" s="786"/>
      <c r="D481" t="s">
        <v>14</v>
      </c>
      <c r="E481" s="4">
        <v>550</v>
      </c>
      <c r="G481" s="4">
        <f t="shared" si="7"/>
        <v>585.40000000000009</v>
      </c>
      <c r="I481" s="786"/>
      <c r="K481" s="4"/>
      <c r="P481"/>
    </row>
    <row r="482" spans="1:16">
      <c r="A482" s="106">
        <v>44973</v>
      </c>
      <c r="B482" s="787" t="s">
        <v>232</v>
      </c>
      <c r="C482" s="787" t="s">
        <v>11</v>
      </c>
      <c r="D482" t="s">
        <v>14</v>
      </c>
      <c r="F482" s="4">
        <v>500</v>
      </c>
      <c r="G482" s="4">
        <f t="shared" si="7"/>
        <v>85.400000000000091</v>
      </c>
      <c r="I482" s="786"/>
      <c r="K482" s="4"/>
      <c r="M482" s="4"/>
      <c r="P482"/>
    </row>
    <row r="483" spans="1:16">
      <c r="A483" s="106">
        <v>45064</v>
      </c>
      <c r="B483" s="787" t="s">
        <v>228</v>
      </c>
      <c r="C483" s="787" t="s">
        <v>11</v>
      </c>
      <c r="D483" t="s">
        <v>14</v>
      </c>
      <c r="F483" s="4">
        <v>50</v>
      </c>
      <c r="G483" s="4">
        <f t="shared" si="7"/>
        <v>35.400000000000091</v>
      </c>
      <c r="I483" s="786"/>
      <c r="K483" s="4"/>
      <c r="M483" s="4"/>
      <c r="P483"/>
    </row>
    <row r="484" spans="1:16">
      <c r="A484" s="106">
        <v>45064</v>
      </c>
      <c r="B484" s="787" t="s">
        <v>230</v>
      </c>
      <c r="C484" s="787" t="s">
        <v>11</v>
      </c>
      <c r="D484" t="s">
        <v>12</v>
      </c>
      <c r="F484" s="4">
        <v>30.6</v>
      </c>
      <c r="G484" s="4">
        <f t="shared" si="7"/>
        <v>4.8000000000000895</v>
      </c>
      <c r="I484" s="786"/>
      <c r="K484" s="4"/>
      <c r="M484" s="4"/>
      <c r="P484"/>
    </row>
    <row r="485" spans="1:16">
      <c r="A485" s="106">
        <v>45064</v>
      </c>
      <c r="B485" s="787" t="s">
        <v>230</v>
      </c>
      <c r="C485" s="787" t="s">
        <v>11</v>
      </c>
      <c r="D485" t="s">
        <v>13</v>
      </c>
      <c r="F485" s="4">
        <v>4.8</v>
      </c>
      <c r="G485" s="4">
        <f t="shared" si="7"/>
        <v>8.9706020389712648E-14</v>
      </c>
      <c r="I485" s="786"/>
      <c r="K485" s="4"/>
      <c r="M485" s="4"/>
      <c r="P485"/>
    </row>
    <row r="486" spans="1:16">
      <c r="A486" s="133">
        <v>44985</v>
      </c>
      <c r="B486" s="786" t="s">
        <v>10</v>
      </c>
      <c r="C486" s="786" t="s">
        <v>15</v>
      </c>
      <c r="D486" t="s">
        <v>12</v>
      </c>
      <c r="E486" s="4">
        <v>33.4</v>
      </c>
      <c r="G486" s="4">
        <f t="shared" si="7"/>
        <v>33.400000000000091</v>
      </c>
      <c r="I486" s="786"/>
      <c r="L486" s="4"/>
      <c r="M486" s="4"/>
      <c r="P486"/>
    </row>
    <row r="487" spans="1:16">
      <c r="B487" s="787"/>
      <c r="C487" s="787"/>
      <c r="D487" t="s">
        <v>13</v>
      </c>
      <c r="E487" s="4">
        <v>1.2</v>
      </c>
      <c r="G487" s="4">
        <f t="shared" si="7"/>
        <v>34.600000000000094</v>
      </c>
      <c r="M487" s="4"/>
      <c r="P487"/>
    </row>
    <row r="488" spans="1:16">
      <c r="B488" s="787"/>
      <c r="C488" s="787"/>
      <c r="D488" t="s">
        <v>14</v>
      </c>
      <c r="E488" s="4">
        <v>550</v>
      </c>
      <c r="G488" s="4">
        <f t="shared" si="7"/>
        <v>584.60000000000014</v>
      </c>
      <c r="M488" s="4"/>
      <c r="P488"/>
    </row>
    <row r="489" spans="1:16">
      <c r="A489" s="106">
        <v>45002</v>
      </c>
      <c r="B489" s="787" t="s">
        <v>233</v>
      </c>
      <c r="C489" s="787" t="s">
        <v>15</v>
      </c>
      <c r="D489" t="s">
        <v>14</v>
      </c>
      <c r="F489" s="4">
        <v>550</v>
      </c>
      <c r="G489" s="4">
        <f t="shared" si="7"/>
        <v>34.600000000000136</v>
      </c>
      <c r="K489" s="12"/>
      <c r="L489" s="12"/>
      <c r="M489" s="4"/>
      <c r="P489"/>
    </row>
    <row r="490" spans="1:16">
      <c r="A490" s="106">
        <v>45064</v>
      </c>
      <c r="B490" s="787" t="s">
        <v>230</v>
      </c>
      <c r="C490" s="787" t="s">
        <v>15</v>
      </c>
      <c r="D490" t="s">
        <v>12</v>
      </c>
      <c r="F490" s="4">
        <v>33.4</v>
      </c>
      <c r="G490" s="4">
        <f t="shared" si="7"/>
        <v>1.2000000000001378</v>
      </c>
      <c r="K490" s="12"/>
      <c r="L490" s="12"/>
      <c r="M490" s="4"/>
      <c r="P490"/>
    </row>
    <row r="491" spans="1:16">
      <c r="A491" s="106">
        <v>45064</v>
      </c>
      <c r="B491" s="787" t="s">
        <v>230</v>
      </c>
      <c r="C491" s="787" t="s">
        <v>15</v>
      </c>
      <c r="D491" t="s">
        <v>13</v>
      </c>
      <c r="F491" s="4">
        <v>1.2</v>
      </c>
      <c r="G491" s="4">
        <f t="shared" si="7"/>
        <v>1.3788969965844444E-13</v>
      </c>
      <c r="K491" s="12"/>
      <c r="L491" s="12"/>
      <c r="M491" s="4"/>
      <c r="P491"/>
    </row>
    <row r="492" spans="1:16">
      <c r="A492" s="133">
        <v>45016</v>
      </c>
      <c r="B492" s="786" t="s">
        <v>10</v>
      </c>
      <c r="C492" s="786" t="s">
        <v>16</v>
      </c>
      <c r="D492" t="s">
        <v>12</v>
      </c>
      <c r="E492" s="4">
        <v>30.7</v>
      </c>
      <c r="G492" s="4">
        <f t="shared" si="7"/>
        <v>30.700000000000138</v>
      </c>
      <c r="P492"/>
    </row>
    <row r="493" spans="1:16">
      <c r="B493" s="786"/>
      <c r="C493" s="786"/>
      <c r="D493" t="s">
        <v>13</v>
      </c>
      <c r="E493" s="4">
        <v>1.3</v>
      </c>
      <c r="G493" s="4">
        <f t="shared" si="7"/>
        <v>32.000000000000135</v>
      </c>
      <c r="P493"/>
    </row>
    <row r="494" spans="1:16">
      <c r="B494" s="786"/>
      <c r="C494" s="786"/>
      <c r="D494" t="s">
        <v>14</v>
      </c>
      <c r="E494" s="4">
        <v>550</v>
      </c>
      <c r="G494" s="4">
        <f t="shared" si="7"/>
        <v>582.00000000000011</v>
      </c>
      <c r="P494"/>
    </row>
    <row r="495" spans="1:16">
      <c r="A495" s="106">
        <v>45031</v>
      </c>
      <c r="B495" s="787" t="s">
        <v>227</v>
      </c>
      <c r="C495" s="787" t="s">
        <v>16</v>
      </c>
      <c r="D495" t="s">
        <v>14</v>
      </c>
      <c r="F495" s="4">
        <v>550</v>
      </c>
      <c r="G495" s="4">
        <f t="shared" si="7"/>
        <v>32.000000000000114</v>
      </c>
      <c r="P495"/>
    </row>
    <row r="496" spans="1:16">
      <c r="A496" s="106">
        <v>45064</v>
      </c>
      <c r="B496" s="787" t="s">
        <v>230</v>
      </c>
      <c r="C496" s="787" t="s">
        <v>16</v>
      </c>
      <c r="D496" t="s">
        <v>12</v>
      </c>
      <c r="F496" s="4">
        <v>30.7</v>
      </c>
      <c r="G496" s="4">
        <f t="shared" si="7"/>
        <v>1.3000000000001144</v>
      </c>
      <c r="P496"/>
    </row>
    <row r="497" spans="1:16">
      <c r="A497" s="106">
        <v>45064</v>
      </c>
      <c r="B497" s="787" t="s">
        <v>230</v>
      </c>
      <c r="C497" s="787" t="s">
        <v>16</v>
      </c>
      <c r="D497" t="s">
        <v>13</v>
      </c>
      <c r="F497" s="4">
        <v>1.3</v>
      </c>
      <c r="G497" s="4">
        <f t="shared" si="7"/>
        <v>1.1435297153639112E-13</v>
      </c>
      <c r="H497" s="81"/>
      <c r="P497"/>
    </row>
    <row r="498" spans="1:16">
      <c r="A498" s="133">
        <v>45046</v>
      </c>
      <c r="B498" s="786" t="s">
        <v>10</v>
      </c>
      <c r="C498" s="786" t="s">
        <v>17</v>
      </c>
      <c r="D498" t="s">
        <v>12</v>
      </c>
      <c r="E498" s="4">
        <v>39.9</v>
      </c>
      <c r="G498" s="4">
        <f t="shared" si="7"/>
        <v>39.900000000000112</v>
      </c>
      <c r="P498"/>
    </row>
    <row r="499" spans="1:16">
      <c r="B499" s="786"/>
      <c r="C499" s="786"/>
      <c r="D499" t="s">
        <v>13</v>
      </c>
      <c r="E499" s="4">
        <v>1.5</v>
      </c>
      <c r="G499" s="4">
        <f t="shared" si="7"/>
        <v>41.400000000000112</v>
      </c>
      <c r="P499"/>
    </row>
    <row r="500" spans="1:16">
      <c r="B500" s="786"/>
      <c r="C500" s="786"/>
      <c r="D500" t="s">
        <v>14</v>
      </c>
      <c r="E500" s="4">
        <v>550</v>
      </c>
      <c r="G500" s="4">
        <f t="shared" si="7"/>
        <v>591.40000000000009</v>
      </c>
      <c r="P500"/>
    </row>
    <row r="501" spans="1:16">
      <c r="A501" s="106">
        <v>45064</v>
      </c>
      <c r="B501" s="787" t="s">
        <v>234</v>
      </c>
      <c r="C501" s="787" t="s">
        <v>17</v>
      </c>
      <c r="D501" t="s">
        <v>14</v>
      </c>
      <c r="F501" s="4">
        <v>550</v>
      </c>
      <c r="G501" s="4">
        <f t="shared" si="7"/>
        <v>41.400000000000091</v>
      </c>
      <c r="P501"/>
    </row>
    <row r="502" spans="1:16">
      <c r="A502" s="106">
        <v>45096</v>
      </c>
      <c r="B502" s="787" t="s">
        <v>235</v>
      </c>
      <c r="C502" s="787" t="s">
        <v>17</v>
      </c>
      <c r="D502" t="s">
        <v>12</v>
      </c>
      <c r="F502" s="4">
        <v>20</v>
      </c>
      <c r="G502" s="4">
        <f t="shared" si="7"/>
        <v>21.400000000000091</v>
      </c>
      <c r="J502" s="786"/>
      <c r="L502" s="4"/>
      <c r="P502"/>
    </row>
    <row r="503" spans="1:16">
      <c r="A503" s="106">
        <v>45124</v>
      </c>
      <c r="B503" s="787" t="s">
        <v>236</v>
      </c>
      <c r="C503" s="787" t="s">
        <v>17</v>
      </c>
      <c r="D503" t="s">
        <v>12</v>
      </c>
      <c r="F503" s="4">
        <v>19.899999999999999</v>
      </c>
      <c r="G503" s="4">
        <f t="shared" si="7"/>
        <v>1.5000000000000924</v>
      </c>
      <c r="J503" s="786"/>
      <c r="L503" s="4"/>
      <c r="P503"/>
    </row>
    <row r="504" spans="1:16">
      <c r="A504" s="106">
        <v>45124</v>
      </c>
      <c r="B504" s="787" t="s">
        <v>236</v>
      </c>
      <c r="C504" s="787" t="s">
        <v>17</v>
      </c>
      <c r="D504" t="s">
        <v>13</v>
      </c>
      <c r="F504" s="4">
        <v>1.5</v>
      </c>
      <c r="G504" s="4">
        <f t="shared" si="7"/>
        <v>9.2370555648813024E-14</v>
      </c>
      <c r="J504" s="786"/>
      <c r="L504" s="4"/>
      <c r="P504"/>
    </row>
    <row r="505" spans="1:16">
      <c r="A505" s="133">
        <v>45077</v>
      </c>
      <c r="B505" s="786" t="s">
        <v>10</v>
      </c>
      <c r="C505" s="786" t="s">
        <v>237</v>
      </c>
      <c r="D505" t="s">
        <v>12</v>
      </c>
      <c r="E505" s="4">
        <v>36.799999999999997</v>
      </c>
      <c r="G505" s="4">
        <f t="shared" si="7"/>
        <v>36.80000000000009</v>
      </c>
      <c r="J505" s="786"/>
      <c r="L505" s="4"/>
      <c r="P505"/>
    </row>
    <row r="506" spans="1:16">
      <c r="B506" s="786"/>
      <c r="C506" s="786"/>
      <c r="D506" t="s">
        <v>13</v>
      </c>
      <c r="E506" s="4">
        <v>2.1</v>
      </c>
      <c r="G506" s="4">
        <f t="shared" si="7"/>
        <v>38.900000000000091</v>
      </c>
      <c r="J506" s="786"/>
      <c r="L506" s="4"/>
      <c r="P506"/>
    </row>
    <row r="507" spans="1:16">
      <c r="B507" s="786"/>
      <c r="C507" s="786"/>
      <c r="D507" t="s">
        <v>14</v>
      </c>
      <c r="E507" s="4">
        <v>550</v>
      </c>
      <c r="G507" s="4">
        <f t="shared" si="7"/>
        <v>588.90000000000009</v>
      </c>
      <c r="J507" s="786"/>
      <c r="L507" s="4"/>
      <c r="P507"/>
    </row>
    <row r="508" spans="1:16">
      <c r="B508" s="787"/>
      <c r="C508" s="786"/>
      <c r="D508" s="188" t="s">
        <v>81</v>
      </c>
      <c r="E508" s="12">
        <v>10</v>
      </c>
      <c r="G508" s="4">
        <f t="shared" si="7"/>
        <v>598.90000000000009</v>
      </c>
      <c r="J508" s="786"/>
      <c r="L508" s="4"/>
      <c r="P508"/>
    </row>
    <row r="509" spans="1:16">
      <c r="A509" s="106">
        <v>45096</v>
      </c>
      <c r="B509" s="787" t="s">
        <v>238</v>
      </c>
      <c r="C509" s="787" t="s">
        <v>237</v>
      </c>
      <c r="D509" t="s">
        <v>14</v>
      </c>
      <c r="F509" s="4">
        <v>170</v>
      </c>
      <c r="G509" s="4">
        <f t="shared" si="7"/>
        <v>428.90000000000009</v>
      </c>
      <c r="K509" s="188"/>
      <c r="L509" s="12"/>
      <c r="P509"/>
    </row>
    <row r="510" spans="1:16">
      <c r="A510" s="106">
        <v>45096</v>
      </c>
      <c r="B510" s="787" t="s">
        <v>239</v>
      </c>
      <c r="C510" s="787" t="s">
        <v>237</v>
      </c>
      <c r="D510" t="s">
        <v>14</v>
      </c>
      <c r="F510" s="4">
        <v>380</v>
      </c>
      <c r="G510" s="4">
        <f t="shared" si="7"/>
        <v>48.900000000000091</v>
      </c>
      <c r="L510" s="12"/>
      <c r="P510"/>
    </row>
    <row r="511" spans="1:16">
      <c r="A511" s="106">
        <v>45124</v>
      </c>
      <c r="B511" s="787" t="s">
        <v>236</v>
      </c>
      <c r="C511" s="787" t="s">
        <v>237</v>
      </c>
      <c r="D511" t="s">
        <v>12</v>
      </c>
      <c r="F511" s="4">
        <v>36.799999999999997</v>
      </c>
      <c r="G511" s="4">
        <f t="shared" si="7"/>
        <v>12.100000000000094</v>
      </c>
      <c r="L511" s="12"/>
      <c r="P511"/>
    </row>
    <row r="512" spans="1:16">
      <c r="A512" s="106">
        <v>45124</v>
      </c>
      <c r="B512" s="787" t="s">
        <v>236</v>
      </c>
      <c r="C512" s="787" t="s">
        <v>237</v>
      </c>
      <c r="D512" t="s">
        <v>13</v>
      </c>
      <c r="F512" s="4">
        <v>2.1</v>
      </c>
      <c r="G512" s="4">
        <f t="shared" si="7"/>
        <v>10.000000000000094</v>
      </c>
      <c r="L512" s="12"/>
      <c r="P512"/>
    </row>
    <row r="513" spans="1:16">
      <c r="A513" s="106">
        <v>45124</v>
      </c>
      <c r="B513" s="787" t="s">
        <v>236</v>
      </c>
      <c r="C513" s="787" t="s">
        <v>237</v>
      </c>
      <c r="D513" s="188" t="s">
        <v>81</v>
      </c>
      <c r="F513" s="12">
        <v>10</v>
      </c>
      <c r="G513" s="4">
        <f t="shared" si="7"/>
        <v>9.4146912488213275E-14</v>
      </c>
      <c r="L513" s="12"/>
      <c r="P513"/>
    </row>
    <row r="514" spans="1:16">
      <c r="A514" s="133">
        <v>45107</v>
      </c>
      <c r="B514" s="786" t="s">
        <v>10</v>
      </c>
      <c r="C514" s="786" t="s">
        <v>19</v>
      </c>
      <c r="D514" t="s">
        <v>12</v>
      </c>
      <c r="E514" s="4">
        <v>37.5</v>
      </c>
      <c r="G514" s="4">
        <f t="shared" si="7"/>
        <v>37.500000000000092</v>
      </c>
      <c r="P514"/>
    </row>
    <row r="515" spans="1:16">
      <c r="B515" s="787"/>
      <c r="C515" s="786"/>
      <c r="D515" t="s">
        <v>13</v>
      </c>
      <c r="E515" s="4">
        <v>2</v>
      </c>
      <c r="G515" s="4">
        <f t="shared" si="7"/>
        <v>39.500000000000092</v>
      </c>
      <c r="P515"/>
    </row>
    <row r="516" spans="1:16">
      <c r="B516" s="787"/>
      <c r="C516" s="786"/>
      <c r="D516" t="s">
        <v>14</v>
      </c>
      <c r="E516" s="4">
        <v>550</v>
      </c>
      <c r="G516" s="4">
        <f t="shared" si="7"/>
        <v>589.50000000000011</v>
      </c>
      <c r="P516"/>
    </row>
    <row r="517" spans="1:16">
      <c r="A517" s="106">
        <v>44974</v>
      </c>
      <c r="B517" s="787" t="s">
        <v>240</v>
      </c>
      <c r="C517" s="787" t="s">
        <v>19</v>
      </c>
      <c r="D517" t="s">
        <v>14</v>
      </c>
      <c r="F517" s="4">
        <v>550</v>
      </c>
      <c r="G517" s="4">
        <f t="shared" si="7"/>
        <v>39.500000000000114</v>
      </c>
      <c r="P517"/>
    </row>
    <row r="518" spans="1:16">
      <c r="A518" s="106">
        <v>45184</v>
      </c>
      <c r="B518" s="787" t="s">
        <v>241</v>
      </c>
      <c r="C518" s="787" t="s">
        <v>19</v>
      </c>
      <c r="D518" t="s">
        <v>12</v>
      </c>
      <c r="F518" s="4">
        <v>37.5</v>
      </c>
      <c r="G518" s="4">
        <f t="shared" si="7"/>
        <v>2.0000000000001137</v>
      </c>
      <c r="P518"/>
    </row>
    <row r="519" spans="1:16">
      <c r="A519" s="106">
        <v>45184</v>
      </c>
      <c r="B519" s="787" t="s">
        <v>241</v>
      </c>
      <c r="C519" s="787" t="s">
        <v>19</v>
      </c>
      <c r="D519" t="s">
        <v>13</v>
      </c>
      <c r="F519" s="4">
        <v>2</v>
      </c>
      <c r="G519" s="4">
        <f t="shared" si="7"/>
        <v>1.1368683772161603E-13</v>
      </c>
      <c r="P519"/>
    </row>
    <row r="520" spans="1:16">
      <c r="A520" s="133">
        <v>45138</v>
      </c>
      <c r="B520" s="786" t="s">
        <v>10</v>
      </c>
      <c r="C520" s="786" t="s">
        <v>20</v>
      </c>
      <c r="D520" t="s">
        <v>12</v>
      </c>
      <c r="E520" s="4">
        <v>35.4</v>
      </c>
      <c r="G520" s="4">
        <f t="shared" ref="G520:G583" si="8">+G519+E520-F520</f>
        <v>35.400000000000112</v>
      </c>
      <c r="P520"/>
    </row>
    <row r="521" spans="1:16">
      <c r="B521" s="787"/>
      <c r="C521" s="786"/>
      <c r="D521" t="s">
        <v>13</v>
      </c>
      <c r="E521" s="4">
        <v>2</v>
      </c>
      <c r="G521" s="4">
        <f t="shared" si="8"/>
        <v>37.400000000000112</v>
      </c>
      <c r="P521"/>
    </row>
    <row r="522" spans="1:16">
      <c r="B522" s="787"/>
      <c r="C522" s="786"/>
      <c r="D522" t="s">
        <v>14</v>
      </c>
      <c r="E522" s="4">
        <v>550</v>
      </c>
      <c r="G522" s="4">
        <f t="shared" si="8"/>
        <v>587.40000000000009</v>
      </c>
      <c r="P522"/>
    </row>
    <row r="523" spans="1:16">
      <c r="A523" s="106">
        <v>45155</v>
      </c>
      <c r="B523" s="787" t="s">
        <v>242</v>
      </c>
      <c r="C523" s="787" t="s">
        <v>20</v>
      </c>
      <c r="D523" t="s">
        <v>14</v>
      </c>
      <c r="F523" s="4">
        <v>550</v>
      </c>
      <c r="G523" s="4">
        <f t="shared" si="8"/>
        <v>37.400000000000091</v>
      </c>
      <c r="P523"/>
    </row>
    <row r="524" spans="1:16">
      <c r="A524" s="106">
        <v>45219</v>
      </c>
      <c r="B524" s="787" t="s">
        <v>243</v>
      </c>
      <c r="C524" s="787" t="s">
        <v>20</v>
      </c>
      <c r="D524" t="s">
        <v>12</v>
      </c>
      <c r="F524" s="4">
        <v>35.4</v>
      </c>
      <c r="G524" s="4">
        <f t="shared" si="8"/>
        <v>2.0000000000000924</v>
      </c>
      <c r="P524"/>
    </row>
    <row r="525" spans="1:16">
      <c r="A525" s="106">
        <v>45219</v>
      </c>
      <c r="B525" s="787" t="s">
        <v>243</v>
      </c>
      <c r="C525" s="787" t="s">
        <v>20</v>
      </c>
      <c r="D525" t="s">
        <v>13</v>
      </c>
      <c r="F525" s="4">
        <v>2</v>
      </c>
      <c r="G525" s="4">
        <f t="shared" si="8"/>
        <v>9.2370555648813024E-14</v>
      </c>
      <c r="P525"/>
    </row>
    <row r="526" spans="1:16">
      <c r="A526" s="133">
        <v>45169</v>
      </c>
      <c r="B526" s="786" t="s">
        <v>10</v>
      </c>
      <c r="C526" s="786" t="s">
        <v>21</v>
      </c>
      <c r="D526" t="s">
        <v>12</v>
      </c>
      <c r="E526" s="4">
        <v>33.799999999999997</v>
      </c>
      <c r="G526" s="4">
        <f t="shared" si="8"/>
        <v>33.80000000000009</v>
      </c>
      <c r="P526"/>
    </row>
    <row r="527" spans="1:16">
      <c r="B527" s="787"/>
      <c r="C527" s="786"/>
      <c r="D527" t="s">
        <v>13</v>
      </c>
      <c r="E527" s="4">
        <v>2.2999999999999998</v>
      </c>
      <c r="G527" s="4">
        <f t="shared" si="8"/>
        <v>36.100000000000087</v>
      </c>
      <c r="J527" s="786"/>
      <c r="L527" s="4"/>
      <c r="P527"/>
    </row>
    <row r="528" spans="1:16">
      <c r="B528" s="787"/>
      <c r="C528" s="786"/>
      <c r="D528" t="s">
        <v>14</v>
      </c>
      <c r="E528" s="4">
        <v>550</v>
      </c>
      <c r="G528" s="4">
        <f t="shared" si="8"/>
        <v>586.10000000000014</v>
      </c>
      <c r="J528" s="786"/>
      <c r="L528" s="4"/>
      <c r="P528"/>
    </row>
    <row r="529" spans="1:16">
      <c r="B529" s="787"/>
      <c r="C529" s="786"/>
      <c r="D529" t="s">
        <v>223</v>
      </c>
      <c r="E529" s="4">
        <v>10</v>
      </c>
      <c r="G529" s="4">
        <f t="shared" si="8"/>
        <v>596.10000000000014</v>
      </c>
      <c r="J529" s="786"/>
      <c r="L529" s="4"/>
      <c r="P529"/>
    </row>
    <row r="530" spans="1:16">
      <c r="A530" s="106">
        <v>45184</v>
      </c>
      <c r="B530" s="787" t="s">
        <v>244</v>
      </c>
      <c r="C530" s="787" t="s">
        <v>21</v>
      </c>
      <c r="D530" t="s">
        <v>14</v>
      </c>
      <c r="F530" s="4">
        <v>550</v>
      </c>
      <c r="G530" s="4">
        <f t="shared" si="8"/>
        <v>46.100000000000136</v>
      </c>
      <c r="J530" s="786"/>
      <c r="L530" s="4"/>
      <c r="P530"/>
    </row>
    <row r="531" spans="1:16">
      <c r="A531" s="106">
        <v>45219</v>
      </c>
      <c r="B531" s="787" t="s">
        <v>243</v>
      </c>
      <c r="C531" s="787" t="s">
        <v>21</v>
      </c>
      <c r="D531" t="s">
        <v>12</v>
      </c>
      <c r="F531" s="4">
        <v>33.799999999999997</v>
      </c>
      <c r="G531" s="4">
        <f t="shared" si="8"/>
        <v>12.300000000000139</v>
      </c>
      <c r="J531" s="786"/>
      <c r="L531" s="4"/>
      <c r="P531"/>
    </row>
    <row r="532" spans="1:16">
      <c r="A532" s="106">
        <v>45219</v>
      </c>
      <c r="B532" s="787" t="s">
        <v>243</v>
      </c>
      <c r="C532" s="787" t="s">
        <v>21</v>
      </c>
      <c r="D532" t="s">
        <v>13</v>
      </c>
      <c r="F532" s="4">
        <v>2.2999999999999998</v>
      </c>
      <c r="G532" s="4">
        <f t="shared" si="8"/>
        <v>10.000000000000139</v>
      </c>
      <c r="J532" s="786"/>
      <c r="L532" s="4"/>
      <c r="P532"/>
    </row>
    <row r="533" spans="1:16">
      <c r="A533" s="106">
        <v>45251</v>
      </c>
      <c r="B533" s="787" t="s">
        <v>245</v>
      </c>
      <c r="C533" s="787"/>
      <c r="D533" t="s">
        <v>223</v>
      </c>
      <c r="F533" s="4">
        <v>10</v>
      </c>
      <c r="G533" s="4">
        <f t="shared" si="8"/>
        <v>1.3855583347321954E-13</v>
      </c>
      <c r="J533" s="786"/>
      <c r="L533" s="4"/>
      <c r="P533"/>
    </row>
    <row r="534" spans="1:16">
      <c r="A534" s="133">
        <v>45199</v>
      </c>
      <c r="B534" s="786" t="s">
        <v>10</v>
      </c>
      <c r="C534" s="786" t="s">
        <v>91</v>
      </c>
      <c r="D534" t="s">
        <v>12</v>
      </c>
      <c r="E534" s="12">
        <v>33.700000000000003</v>
      </c>
      <c r="G534" s="4">
        <f t="shared" si="8"/>
        <v>33.700000000000145</v>
      </c>
      <c r="J534" s="786"/>
      <c r="L534" s="4"/>
    </row>
    <row r="535" spans="1:16">
      <c r="B535" s="787"/>
      <c r="C535" s="787"/>
      <c r="D535" t="s">
        <v>13</v>
      </c>
      <c r="E535" s="12">
        <v>2</v>
      </c>
      <c r="G535" s="4">
        <f t="shared" si="8"/>
        <v>35.700000000000145</v>
      </c>
      <c r="L535" s="12"/>
    </row>
    <row r="536" spans="1:16">
      <c r="B536" s="787"/>
      <c r="C536" s="787"/>
      <c r="D536" t="s">
        <v>14</v>
      </c>
      <c r="E536" s="4">
        <v>550</v>
      </c>
      <c r="G536" s="4">
        <f t="shared" si="8"/>
        <v>585.70000000000016</v>
      </c>
    </row>
    <row r="537" spans="1:16">
      <c r="A537" s="106">
        <v>45219</v>
      </c>
      <c r="B537" s="787" t="s">
        <v>243</v>
      </c>
      <c r="C537" s="787" t="s">
        <v>91</v>
      </c>
      <c r="D537" t="s">
        <v>12</v>
      </c>
      <c r="F537" s="12">
        <v>33.700000000000003</v>
      </c>
      <c r="G537" s="4">
        <f t="shared" si="8"/>
        <v>552.00000000000011</v>
      </c>
    </row>
    <row r="538" spans="1:16">
      <c r="A538" s="106">
        <v>45219</v>
      </c>
      <c r="B538" s="787" t="s">
        <v>243</v>
      </c>
      <c r="C538" s="787" t="s">
        <v>91</v>
      </c>
      <c r="D538" t="s">
        <v>13</v>
      </c>
      <c r="F538" s="12">
        <v>2</v>
      </c>
      <c r="G538" s="4">
        <f t="shared" si="8"/>
        <v>550.00000000000011</v>
      </c>
    </row>
    <row r="539" spans="1:16">
      <c r="A539" s="106">
        <v>45219</v>
      </c>
      <c r="B539" s="787" t="s">
        <v>246</v>
      </c>
      <c r="C539" s="787" t="s">
        <v>91</v>
      </c>
      <c r="D539" t="s">
        <v>14</v>
      </c>
      <c r="F539" s="4">
        <v>550</v>
      </c>
      <c r="G539" s="4">
        <f t="shared" si="8"/>
        <v>0</v>
      </c>
    </row>
    <row r="540" spans="1:16">
      <c r="A540" s="133">
        <v>45230</v>
      </c>
      <c r="B540" s="786" t="s">
        <v>10</v>
      </c>
      <c r="C540" s="786" t="s">
        <v>23</v>
      </c>
      <c r="D540" t="s">
        <v>12</v>
      </c>
      <c r="E540" s="4">
        <v>32.700000000000003</v>
      </c>
      <c r="G540" s="4">
        <f t="shared" si="8"/>
        <v>32.700000000000003</v>
      </c>
    </row>
    <row r="541" spans="1:16">
      <c r="B541" s="787"/>
      <c r="C541" s="787"/>
      <c r="D541" t="s">
        <v>13</v>
      </c>
      <c r="E541" s="4">
        <v>2</v>
      </c>
      <c r="G541" s="4">
        <f t="shared" si="8"/>
        <v>34.700000000000003</v>
      </c>
    </row>
    <row r="542" spans="1:16">
      <c r="B542" s="787"/>
      <c r="C542" s="787"/>
      <c r="D542" t="s">
        <v>14</v>
      </c>
      <c r="E542" s="4">
        <v>550</v>
      </c>
      <c r="G542" s="4">
        <f t="shared" si="8"/>
        <v>584.70000000000005</v>
      </c>
    </row>
    <row r="543" spans="1:16">
      <c r="A543" s="106">
        <v>45251</v>
      </c>
      <c r="B543" s="787" t="s">
        <v>245</v>
      </c>
      <c r="C543" s="787" t="s">
        <v>23</v>
      </c>
      <c r="D543" t="s">
        <v>12</v>
      </c>
      <c r="F543" s="4">
        <v>32.700000000000003</v>
      </c>
      <c r="G543" s="4">
        <f t="shared" si="8"/>
        <v>552</v>
      </c>
    </row>
    <row r="544" spans="1:16">
      <c r="A544" s="106">
        <v>45251</v>
      </c>
      <c r="B544" s="787" t="s">
        <v>245</v>
      </c>
      <c r="C544" s="787" t="s">
        <v>23</v>
      </c>
      <c r="D544" t="s">
        <v>13</v>
      </c>
      <c r="F544" s="4">
        <v>2</v>
      </c>
      <c r="G544" s="4">
        <f t="shared" si="8"/>
        <v>550</v>
      </c>
    </row>
    <row r="545" spans="1:16">
      <c r="A545" s="106">
        <v>45251</v>
      </c>
      <c r="B545" s="787" t="s">
        <v>247</v>
      </c>
      <c r="C545" s="787" t="s">
        <v>23</v>
      </c>
      <c r="D545" t="s">
        <v>14</v>
      </c>
      <c r="F545" s="4">
        <v>550</v>
      </c>
      <c r="G545" s="4">
        <f t="shared" si="8"/>
        <v>0</v>
      </c>
    </row>
    <row r="546" spans="1:16">
      <c r="A546" s="133">
        <v>45260</v>
      </c>
      <c r="B546" s="786" t="s">
        <v>10</v>
      </c>
      <c r="C546" s="786" t="s">
        <v>24</v>
      </c>
      <c r="D546" t="s">
        <v>12</v>
      </c>
      <c r="E546" s="4">
        <v>35.6</v>
      </c>
      <c r="G546" s="4">
        <f t="shared" si="8"/>
        <v>35.6</v>
      </c>
    </row>
    <row r="547" spans="1:16">
      <c r="B547" s="787"/>
      <c r="C547" s="787"/>
      <c r="D547" t="s">
        <v>13</v>
      </c>
      <c r="E547" s="4">
        <v>5</v>
      </c>
      <c r="G547" s="4">
        <f t="shared" si="8"/>
        <v>40.6</v>
      </c>
    </row>
    <row r="548" spans="1:16">
      <c r="B548" s="787"/>
      <c r="C548" s="787"/>
      <c r="D548" t="s">
        <v>14</v>
      </c>
      <c r="E548" s="4">
        <v>550</v>
      </c>
      <c r="G548" s="4">
        <f t="shared" si="8"/>
        <v>590.6</v>
      </c>
    </row>
    <row r="549" spans="1:16">
      <c r="A549" s="106">
        <v>45289</v>
      </c>
      <c r="B549" s="787" t="s">
        <v>248</v>
      </c>
      <c r="C549" s="787" t="s">
        <v>24</v>
      </c>
      <c r="D549" t="s">
        <v>14</v>
      </c>
      <c r="F549" s="4">
        <v>550</v>
      </c>
      <c r="G549" s="4">
        <f t="shared" si="8"/>
        <v>40.600000000000023</v>
      </c>
    </row>
    <row r="550" spans="1:16">
      <c r="A550" s="106">
        <v>45289</v>
      </c>
      <c r="B550" s="787" t="s">
        <v>249</v>
      </c>
      <c r="C550" s="787" t="s">
        <v>24</v>
      </c>
      <c r="D550" t="s">
        <v>12</v>
      </c>
      <c r="F550" s="4">
        <v>35.6</v>
      </c>
      <c r="G550" s="4">
        <f t="shared" si="8"/>
        <v>5.0000000000000213</v>
      </c>
    </row>
    <row r="551" spans="1:16">
      <c r="A551" s="106">
        <v>45289</v>
      </c>
      <c r="B551" s="787" t="s">
        <v>249</v>
      </c>
      <c r="C551" s="787" t="s">
        <v>24</v>
      </c>
      <c r="D551" t="s">
        <v>13</v>
      </c>
      <c r="F551" s="4">
        <v>5</v>
      </c>
      <c r="G551" s="4">
        <f t="shared" si="8"/>
        <v>2.1316282072803006E-14</v>
      </c>
    </row>
    <row r="552" spans="1:16">
      <c r="A552" s="133">
        <v>45291</v>
      </c>
      <c r="B552" s="786" t="s">
        <v>10</v>
      </c>
      <c r="C552" s="786" t="s">
        <v>25</v>
      </c>
      <c r="D552" t="s">
        <v>12</v>
      </c>
      <c r="E552" s="12">
        <v>38</v>
      </c>
      <c r="G552" s="4">
        <f t="shared" si="8"/>
        <v>38.000000000000021</v>
      </c>
    </row>
    <row r="553" spans="1:16">
      <c r="B553" s="787"/>
      <c r="C553" s="787"/>
      <c r="D553" t="s">
        <v>13</v>
      </c>
      <c r="E553" s="12">
        <v>5</v>
      </c>
      <c r="G553" s="4">
        <f t="shared" si="8"/>
        <v>43.000000000000021</v>
      </c>
    </row>
    <row r="554" spans="1:16">
      <c r="B554" s="787"/>
      <c r="C554" s="787"/>
      <c r="D554" t="s">
        <v>14</v>
      </c>
      <c r="E554" s="4">
        <v>550</v>
      </c>
      <c r="G554" s="4">
        <f t="shared" si="8"/>
        <v>593</v>
      </c>
    </row>
    <row r="555" spans="1:16" s="365" customFormat="1">
      <c r="A555" s="385">
        <v>45320</v>
      </c>
      <c r="B555" s="807" t="s">
        <v>250</v>
      </c>
      <c r="C555" s="807" t="s">
        <v>25</v>
      </c>
      <c r="D555" s="365" t="s">
        <v>14</v>
      </c>
      <c r="E555" s="369"/>
      <c r="F555" s="369">
        <v>550</v>
      </c>
      <c r="G555" s="4">
        <f t="shared" si="8"/>
        <v>43</v>
      </c>
      <c r="H555" s="369"/>
      <c r="P555" s="369"/>
    </row>
    <row r="556" spans="1:16">
      <c r="A556" s="106">
        <v>45320</v>
      </c>
      <c r="B556" s="787" t="s">
        <v>251</v>
      </c>
      <c r="C556" s="787" t="s">
        <v>25</v>
      </c>
      <c r="D556" t="s">
        <v>12</v>
      </c>
      <c r="F556" s="4">
        <v>38</v>
      </c>
      <c r="G556" s="4">
        <f t="shared" si="8"/>
        <v>5</v>
      </c>
      <c r="K556" s="26">
        <f>600-G556</f>
        <v>595</v>
      </c>
    </row>
    <row r="557" spans="1:16">
      <c r="A557" s="106">
        <v>45320</v>
      </c>
      <c r="B557" s="787" t="s">
        <v>251</v>
      </c>
      <c r="C557" s="787" t="s">
        <v>25</v>
      </c>
      <c r="D557" t="s">
        <v>13</v>
      </c>
      <c r="F557" s="4">
        <v>5</v>
      </c>
      <c r="G557" s="4">
        <f t="shared" si="8"/>
        <v>0</v>
      </c>
    </row>
    <row r="558" spans="1:16">
      <c r="A558" s="133">
        <v>45322</v>
      </c>
      <c r="B558" s="786" t="s">
        <v>10</v>
      </c>
      <c r="C558" s="786" t="s">
        <v>11</v>
      </c>
      <c r="D558" t="s">
        <v>12</v>
      </c>
      <c r="E558" s="12">
        <v>42.4</v>
      </c>
      <c r="G558" s="4">
        <f t="shared" si="8"/>
        <v>42.4</v>
      </c>
    </row>
    <row r="559" spans="1:16">
      <c r="B559" s="787"/>
      <c r="C559" s="787"/>
      <c r="D559" t="s">
        <v>13</v>
      </c>
      <c r="E559" s="12">
        <v>8.8000000000000007</v>
      </c>
      <c r="G559" s="4">
        <f t="shared" si="8"/>
        <v>51.2</v>
      </c>
    </row>
    <row r="560" spans="1:16">
      <c r="B560" s="787"/>
      <c r="C560" s="787"/>
      <c r="D560" t="s">
        <v>14</v>
      </c>
      <c r="E560" s="12">
        <v>550</v>
      </c>
      <c r="G560" s="4">
        <f t="shared" si="8"/>
        <v>601.20000000000005</v>
      </c>
    </row>
    <row r="561" spans="1:16">
      <c r="A561" s="106">
        <v>45360</v>
      </c>
      <c r="B561" s="787" t="s">
        <v>252</v>
      </c>
      <c r="C561" s="787" t="s">
        <v>11</v>
      </c>
      <c r="D561" t="s">
        <v>12</v>
      </c>
      <c r="F561" s="12">
        <v>42.4</v>
      </c>
      <c r="G561" s="4">
        <f t="shared" si="8"/>
        <v>558.80000000000007</v>
      </c>
    </row>
    <row r="562" spans="1:16">
      <c r="A562" s="106">
        <v>45360</v>
      </c>
      <c r="B562" s="787" t="s">
        <v>252</v>
      </c>
      <c r="C562" s="787" t="s">
        <v>11</v>
      </c>
      <c r="D562" t="s">
        <v>13</v>
      </c>
      <c r="F562" s="12">
        <v>8.8000000000000007</v>
      </c>
      <c r="G562" s="4">
        <f t="shared" si="8"/>
        <v>550.00000000000011</v>
      </c>
    </row>
    <row r="563" spans="1:16" s="365" customFormat="1">
      <c r="A563" s="385">
        <v>45360</v>
      </c>
      <c r="B563" s="807" t="s">
        <v>253</v>
      </c>
      <c r="C563" s="807" t="s">
        <v>11</v>
      </c>
      <c r="D563" s="365" t="s">
        <v>14</v>
      </c>
      <c r="E563" s="369"/>
      <c r="F563" s="369">
        <v>550</v>
      </c>
      <c r="G563" s="4">
        <f t="shared" si="8"/>
        <v>0</v>
      </c>
      <c r="H563" s="369"/>
      <c r="P563" s="369"/>
    </row>
    <row r="564" spans="1:16">
      <c r="A564" s="133">
        <v>45351</v>
      </c>
      <c r="B564" s="786" t="s">
        <v>10</v>
      </c>
      <c r="C564" s="786" t="s">
        <v>15</v>
      </c>
      <c r="D564" t="s">
        <v>12</v>
      </c>
      <c r="E564" s="12">
        <v>44</v>
      </c>
      <c r="G564" s="4">
        <f t="shared" si="8"/>
        <v>44</v>
      </c>
    </row>
    <row r="565" spans="1:16">
      <c r="B565" s="787"/>
      <c r="C565" s="787"/>
      <c r="D565" t="s">
        <v>13</v>
      </c>
      <c r="E565" s="12">
        <v>5</v>
      </c>
      <c r="G565" s="4">
        <f t="shared" si="8"/>
        <v>49</v>
      </c>
    </row>
    <row r="566" spans="1:16">
      <c r="B566" s="787"/>
      <c r="C566" s="787"/>
      <c r="D566" t="s">
        <v>14</v>
      </c>
      <c r="E566" s="12">
        <v>550</v>
      </c>
      <c r="G566" s="4">
        <f t="shared" si="8"/>
        <v>599</v>
      </c>
    </row>
    <row r="567" spans="1:16">
      <c r="A567" s="106">
        <v>45378</v>
      </c>
      <c r="B567" s="787" t="s">
        <v>254</v>
      </c>
      <c r="C567" s="787" t="s">
        <v>15</v>
      </c>
      <c r="D567" t="s">
        <v>12</v>
      </c>
      <c r="F567" s="12">
        <v>44</v>
      </c>
      <c r="G567" s="4">
        <f t="shared" si="8"/>
        <v>555</v>
      </c>
    </row>
    <row r="568" spans="1:16">
      <c r="A568" s="106">
        <v>45378</v>
      </c>
      <c r="B568" s="787" t="s">
        <v>254</v>
      </c>
      <c r="C568" s="787" t="s">
        <v>15</v>
      </c>
      <c r="D568" t="s">
        <v>13</v>
      </c>
      <c r="F568" s="12">
        <v>5</v>
      </c>
      <c r="G568" s="4">
        <f t="shared" si="8"/>
        <v>550</v>
      </c>
    </row>
    <row r="569" spans="1:16" s="365" customFormat="1">
      <c r="A569" s="385">
        <v>45378</v>
      </c>
      <c r="B569" s="807" t="s">
        <v>255</v>
      </c>
      <c r="C569" s="807" t="s">
        <v>15</v>
      </c>
      <c r="D569" s="365" t="s">
        <v>14</v>
      </c>
      <c r="E569" s="369"/>
      <c r="F569" s="369">
        <v>550</v>
      </c>
      <c r="G569" s="4">
        <f t="shared" si="8"/>
        <v>0</v>
      </c>
      <c r="H569" s="369"/>
      <c r="P569" s="369"/>
    </row>
    <row r="570" spans="1:16">
      <c r="A570" s="133">
        <v>45382</v>
      </c>
      <c r="B570" s="786" t="s">
        <v>10</v>
      </c>
      <c r="C570" s="786" t="s">
        <v>16</v>
      </c>
      <c r="D570" t="s">
        <v>12</v>
      </c>
      <c r="E570" s="12">
        <v>42.6</v>
      </c>
      <c r="F570" s="65"/>
      <c r="G570" s="4">
        <f t="shared" si="8"/>
        <v>42.6</v>
      </c>
    </row>
    <row r="571" spans="1:16">
      <c r="B571" s="787"/>
      <c r="C571" s="787"/>
      <c r="D571" t="s">
        <v>13</v>
      </c>
      <c r="E571" s="12">
        <v>5</v>
      </c>
      <c r="F571" s="65"/>
      <c r="G571" s="4">
        <f t="shared" si="8"/>
        <v>47.6</v>
      </c>
    </row>
    <row r="572" spans="1:16">
      <c r="B572" s="787"/>
      <c r="C572" s="787"/>
      <c r="D572" t="s">
        <v>14</v>
      </c>
      <c r="E572" s="12">
        <v>550</v>
      </c>
      <c r="F572" s="65"/>
      <c r="G572" s="4">
        <f t="shared" si="8"/>
        <v>597.6</v>
      </c>
    </row>
    <row r="573" spans="1:16">
      <c r="A573" s="106">
        <v>45405</v>
      </c>
      <c r="B573" s="787" t="s">
        <v>256</v>
      </c>
      <c r="C573" s="787" t="s">
        <v>16</v>
      </c>
      <c r="D573" t="s">
        <v>12</v>
      </c>
      <c r="E573" s="12"/>
      <c r="F573" s="12">
        <v>42.6</v>
      </c>
      <c r="G573" s="4">
        <f t="shared" si="8"/>
        <v>555</v>
      </c>
    </row>
    <row r="574" spans="1:16">
      <c r="A574" s="106">
        <v>45405</v>
      </c>
      <c r="B574" s="787" t="s">
        <v>256</v>
      </c>
      <c r="C574" s="787" t="s">
        <v>16</v>
      </c>
      <c r="D574" t="s">
        <v>13</v>
      </c>
      <c r="F574" s="12">
        <v>5</v>
      </c>
      <c r="G574" s="4">
        <f t="shared" si="8"/>
        <v>550</v>
      </c>
    </row>
    <row r="575" spans="1:16" s="365" customFormat="1">
      <c r="A575" s="385">
        <v>45398</v>
      </c>
      <c r="B575" s="807" t="s">
        <v>257</v>
      </c>
      <c r="C575" s="807" t="s">
        <v>16</v>
      </c>
      <c r="D575" s="365" t="s">
        <v>14</v>
      </c>
      <c r="E575" s="369"/>
      <c r="F575" s="369">
        <v>550</v>
      </c>
      <c r="G575" s="4">
        <f t="shared" si="8"/>
        <v>0</v>
      </c>
      <c r="H575" s="369"/>
      <c r="P575" s="369"/>
    </row>
    <row r="576" spans="1:16">
      <c r="A576" s="133">
        <v>45412</v>
      </c>
      <c r="B576" s="786" t="s">
        <v>10</v>
      </c>
      <c r="C576" s="786" t="s">
        <v>17</v>
      </c>
      <c r="D576" t="s">
        <v>12</v>
      </c>
      <c r="E576" s="12">
        <v>42.3</v>
      </c>
      <c r="G576" s="4">
        <f t="shared" si="8"/>
        <v>42.3</v>
      </c>
    </row>
    <row r="577" spans="1:16">
      <c r="B577" s="787"/>
      <c r="C577" s="787"/>
      <c r="D577" t="s">
        <v>13</v>
      </c>
      <c r="E577" s="12">
        <v>5</v>
      </c>
      <c r="G577" s="4">
        <f t="shared" si="8"/>
        <v>47.3</v>
      </c>
    </row>
    <row r="578" spans="1:16">
      <c r="B578" s="787"/>
      <c r="C578" s="787"/>
      <c r="D578" t="s">
        <v>14</v>
      </c>
      <c r="E578" s="12">
        <v>550</v>
      </c>
      <c r="G578" s="4">
        <f t="shared" si="8"/>
        <v>597.29999999999995</v>
      </c>
    </row>
    <row r="579" spans="1:16">
      <c r="A579" s="106">
        <v>45433</v>
      </c>
      <c r="B579" s="787" t="s">
        <v>258</v>
      </c>
      <c r="C579" s="787" t="s">
        <v>17</v>
      </c>
      <c r="D579" t="s">
        <v>12</v>
      </c>
      <c r="F579" s="4">
        <v>42.3</v>
      </c>
      <c r="G579" s="4">
        <f t="shared" si="8"/>
        <v>555</v>
      </c>
      <c r="J579" s="26">
        <f>600-F581-F579-F580</f>
        <v>2.7000000000000028</v>
      </c>
    </row>
    <row r="580" spans="1:16">
      <c r="A580" s="106">
        <v>45433</v>
      </c>
      <c r="B580" s="787" t="s">
        <v>258</v>
      </c>
      <c r="C580" s="787" t="s">
        <v>17</v>
      </c>
      <c r="D580" t="s">
        <v>13</v>
      </c>
      <c r="F580" s="4">
        <v>5</v>
      </c>
      <c r="G580" s="4">
        <f t="shared" si="8"/>
        <v>550</v>
      </c>
    </row>
    <row r="581" spans="1:16" s="365" customFormat="1">
      <c r="A581" s="385">
        <v>45433</v>
      </c>
      <c r="B581" s="807" t="s">
        <v>259</v>
      </c>
      <c r="C581" s="807" t="s">
        <v>17</v>
      </c>
      <c r="D581" s="365" t="s">
        <v>14</v>
      </c>
      <c r="E581" s="369"/>
      <c r="F581" s="369">
        <v>550</v>
      </c>
      <c r="G581" s="4">
        <f t="shared" si="8"/>
        <v>0</v>
      </c>
      <c r="H581" s="369"/>
      <c r="P581" s="369"/>
    </row>
    <row r="582" spans="1:16">
      <c r="A582" s="133">
        <v>45443</v>
      </c>
      <c r="B582" s="786" t="s">
        <v>10</v>
      </c>
      <c r="C582" s="786" t="s">
        <v>18</v>
      </c>
      <c r="D582" t="s">
        <v>12</v>
      </c>
      <c r="E582" s="12">
        <v>38.5</v>
      </c>
      <c r="G582" s="4">
        <f t="shared" si="8"/>
        <v>38.5</v>
      </c>
    </row>
    <row r="583" spans="1:16">
      <c r="B583" s="787"/>
      <c r="C583" s="787"/>
      <c r="D583" t="s">
        <v>13</v>
      </c>
      <c r="E583" s="12">
        <v>5</v>
      </c>
      <c r="G583" s="4">
        <f t="shared" si="8"/>
        <v>43.5</v>
      </c>
    </row>
    <row r="584" spans="1:16">
      <c r="B584" s="787"/>
      <c r="C584" s="787"/>
      <c r="D584" t="s">
        <v>14</v>
      </c>
      <c r="E584" s="12">
        <v>550</v>
      </c>
      <c r="G584" s="4">
        <f t="shared" ref="G584:G647" si="9">+G583+E584-F584</f>
        <v>593.5</v>
      </c>
    </row>
    <row r="585" spans="1:16">
      <c r="A585" s="106">
        <v>45470</v>
      </c>
      <c r="B585" s="787" t="s">
        <v>260</v>
      </c>
      <c r="C585" s="787" t="s">
        <v>18</v>
      </c>
      <c r="D585" t="s">
        <v>12</v>
      </c>
      <c r="F585" s="12">
        <v>38.5</v>
      </c>
      <c r="G585" s="4">
        <f t="shared" si="9"/>
        <v>555</v>
      </c>
    </row>
    <row r="586" spans="1:16">
      <c r="A586" s="106">
        <v>45470</v>
      </c>
      <c r="B586" s="787" t="s">
        <v>260</v>
      </c>
      <c r="C586" s="787" t="s">
        <v>18</v>
      </c>
      <c r="D586" t="s">
        <v>13</v>
      </c>
      <c r="F586" s="12">
        <v>5</v>
      </c>
      <c r="G586" s="4">
        <f t="shared" si="9"/>
        <v>550</v>
      </c>
    </row>
    <row r="587" spans="1:16" s="233" customFormat="1">
      <c r="A587" s="281">
        <v>45470</v>
      </c>
      <c r="B587" s="270" t="s">
        <v>261</v>
      </c>
      <c r="C587" s="270" t="s">
        <v>18</v>
      </c>
      <c r="D587" s="233" t="s">
        <v>14</v>
      </c>
      <c r="E587" s="271"/>
      <c r="F587" s="234">
        <v>550</v>
      </c>
      <c r="G587" s="4">
        <f t="shared" si="9"/>
        <v>0</v>
      </c>
      <c r="H587" s="271">
        <v>550</v>
      </c>
      <c r="I587" s="233" t="s">
        <v>262</v>
      </c>
      <c r="P587" s="271"/>
    </row>
    <row r="588" spans="1:16">
      <c r="A588" s="133">
        <v>45473</v>
      </c>
      <c r="B588" s="786" t="s">
        <v>10</v>
      </c>
      <c r="C588" s="786" t="s">
        <v>19</v>
      </c>
      <c r="D588" t="s">
        <v>12</v>
      </c>
      <c r="E588" s="12">
        <v>37.4</v>
      </c>
      <c r="G588" s="4">
        <f t="shared" si="9"/>
        <v>37.4</v>
      </c>
    </row>
    <row r="589" spans="1:16">
      <c r="B589" s="787"/>
      <c r="C589" s="787"/>
      <c r="D589" t="s">
        <v>13</v>
      </c>
      <c r="E589" s="12">
        <v>7</v>
      </c>
      <c r="G589" s="4">
        <f t="shared" si="9"/>
        <v>44.4</v>
      </c>
    </row>
    <row r="590" spans="1:16">
      <c r="B590" s="787"/>
      <c r="C590" s="787"/>
      <c r="D590" t="s">
        <v>14</v>
      </c>
      <c r="E590" s="12">
        <v>550</v>
      </c>
      <c r="G590" s="4">
        <f t="shared" si="9"/>
        <v>594.4</v>
      </c>
    </row>
    <row r="591" spans="1:16">
      <c r="A591" s="106">
        <v>45506</v>
      </c>
      <c r="B591" s="787" t="s">
        <v>263</v>
      </c>
      <c r="C591" s="787" t="s">
        <v>19</v>
      </c>
      <c r="D591" t="s">
        <v>12</v>
      </c>
      <c r="F591" s="12">
        <v>37.4</v>
      </c>
      <c r="G591" s="4">
        <f t="shared" si="9"/>
        <v>557</v>
      </c>
    </row>
    <row r="592" spans="1:16">
      <c r="A592" s="106">
        <v>45506</v>
      </c>
      <c r="B592" s="787" t="s">
        <v>263</v>
      </c>
      <c r="C592" s="787" t="s">
        <v>19</v>
      </c>
      <c r="D592" t="s">
        <v>13</v>
      </c>
      <c r="F592" s="12">
        <v>7</v>
      </c>
      <c r="G592" s="4">
        <f t="shared" si="9"/>
        <v>550</v>
      </c>
    </row>
    <row r="593" spans="1:16" s="233" customFormat="1">
      <c r="A593" s="281">
        <v>45506</v>
      </c>
      <c r="B593" s="270" t="s">
        <v>264</v>
      </c>
      <c r="C593" s="270" t="s">
        <v>19</v>
      </c>
      <c r="D593" s="233" t="s">
        <v>14</v>
      </c>
      <c r="E593" s="271"/>
      <c r="F593" s="234">
        <v>550</v>
      </c>
      <c r="G593" s="4">
        <f t="shared" si="9"/>
        <v>0</v>
      </c>
      <c r="H593" s="271">
        <f>+F593</f>
        <v>550</v>
      </c>
      <c r="I593" s="233" t="s">
        <v>265</v>
      </c>
      <c r="P593" s="271"/>
    </row>
    <row r="594" spans="1:16">
      <c r="A594" s="133">
        <v>45504</v>
      </c>
      <c r="B594" s="786" t="s">
        <v>10</v>
      </c>
      <c r="C594" s="786" t="s">
        <v>20</v>
      </c>
      <c r="D594" t="s">
        <v>12</v>
      </c>
      <c r="E594" s="12">
        <v>36.700000000000003</v>
      </c>
      <c r="G594" s="4">
        <f t="shared" si="9"/>
        <v>36.700000000000003</v>
      </c>
    </row>
    <row r="595" spans="1:16">
      <c r="B595" s="787"/>
      <c r="C595" s="787"/>
      <c r="D595" t="s">
        <v>13</v>
      </c>
      <c r="E595" s="12">
        <v>7</v>
      </c>
      <c r="G595" s="4">
        <f t="shared" si="9"/>
        <v>43.7</v>
      </c>
    </row>
    <row r="596" spans="1:16">
      <c r="B596" s="787"/>
      <c r="C596" s="787"/>
      <c r="D596" t="s">
        <v>14</v>
      </c>
      <c r="E596" s="12">
        <v>550</v>
      </c>
      <c r="G596" s="4">
        <f t="shared" si="9"/>
        <v>593.70000000000005</v>
      </c>
    </row>
    <row r="597" spans="1:16">
      <c r="A597" s="106">
        <v>45525</v>
      </c>
      <c r="B597" s="787" t="s">
        <v>266</v>
      </c>
      <c r="C597" s="787" t="s">
        <v>20</v>
      </c>
      <c r="D597" t="s">
        <v>12</v>
      </c>
      <c r="F597" s="12">
        <v>36.700000000000003</v>
      </c>
      <c r="G597" s="4">
        <f t="shared" si="9"/>
        <v>557</v>
      </c>
    </row>
    <row r="598" spans="1:16">
      <c r="A598" s="106">
        <v>45525</v>
      </c>
      <c r="B598" s="787" t="s">
        <v>266</v>
      </c>
      <c r="C598" s="787" t="s">
        <v>20</v>
      </c>
      <c r="D598" t="s">
        <v>13</v>
      </c>
      <c r="F598" s="12">
        <v>7</v>
      </c>
      <c r="G598" s="4">
        <f t="shared" si="9"/>
        <v>550</v>
      </c>
    </row>
    <row r="599" spans="1:16" s="233" customFormat="1">
      <c r="A599" s="281">
        <v>45525</v>
      </c>
      <c r="B599" s="270" t="s">
        <v>267</v>
      </c>
      <c r="C599" s="270" t="s">
        <v>20</v>
      </c>
      <c r="D599" s="233" t="s">
        <v>14</v>
      </c>
      <c r="E599" s="271"/>
      <c r="F599" s="234">
        <v>550</v>
      </c>
      <c r="G599" s="4">
        <f t="shared" si="9"/>
        <v>0</v>
      </c>
      <c r="H599" s="271">
        <f>+F599</f>
        <v>550</v>
      </c>
      <c r="I599" s="233" t="s">
        <v>265</v>
      </c>
      <c r="K599" s="233">
        <f>50-43.7</f>
        <v>6.2999999999999972</v>
      </c>
      <c r="P599" s="271"/>
    </row>
    <row r="600" spans="1:16">
      <c r="A600" s="133">
        <v>45535</v>
      </c>
      <c r="B600" s="786" t="s">
        <v>10</v>
      </c>
      <c r="C600" s="786" t="s">
        <v>21</v>
      </c>
      <c r="D600" t="s">
        <v>12</v>
      </c>
      <c r="E600" s="12">
        <v>36.799999999999997</v>
      </c>
      <c r="G600" s="4">
        <f t="shared" si="9"/>
        <v>36.799999999999997</v>
      </c>
    </row>
    <row r="601" spans="1:16">
      <c r="B601" s="787"/>
      <c r="C601" s="787"/>
      <c r="D601" t="s">
        <v>13</v>
      </c>
      <c r="E601" s="12">
        <v>7</v>
      </c>
      <c r="G601" s="4">
        <f t="shared" si="9"/>
        <v>43.8</v>
      </c>
    </row>
    <row r="602" spans="1:16">
      <c r="B602" s="787"/>
      <c r="C602" s="787"/>
      <c r="D602" t="s">
        <v>14</v>
      </c>
      <c r="E602" s="12">
        <v>550</v>
      </c>
      <c r="G602" s="4">
        <f t="shared" si="9"/>
        <v>593.79999999999995</v>
      </c>
    </row>
    <row r="603" spans="1:16">
      <c r="A603" s="106">
        <v>45565</v>
      </c>
      <c r="B603" s="787" t="s">
        <v>268</v>
      </c>
      <c r="C603" s="787" t="s">
        <v>21</v>
      </c>
      <c r="D603" t="s">
        <v>12</v>
      </c>
      <c r="F603" s="12">
        <v>36.799999999999997</v>
      </c>
      <c r="G603" s="4">
        <f t="shared" si="9"/>
        <v>557</v>
      </c>
    </row>
    <row r="604" spans="1:16">
      <c r="A604" s="106">
        <v>45565</v>
      </c>
      <c r="B604" s="787" t="s">
        <v>268</v>
      </c>
      <c r="C604" s="787" t="s">
        <v>21</v>
      </c>
      <c r="D604" t="s">
        <v>13</v>
      </c>
      <c r="F604" s="12">
        <v>7</v>
      </c>
      <c r="G604" s="4">
        <f t="shared" si="9"/>
        <v>550</v>
      </c>
    </row>
    <row r="605" spans="1:16">
      <c r="B605" s="787"/>
      <c r="C605" s="787" t="s">
        <v>21</v>
      </c>
      <c r="D605" t="s">
        <v>14</v>
      </c>
      <c r="F605" s="12">
        <v>550</v>
      </c>
      <c r="G605" s="4">
        <f t="shared" si="9"/>
        <v>0</v>
      </c>
    </row>
    <row r="606" spans="1:16">
      <c r="A606" s="133">
        <v>45565</v>
      </c>
      <c r="B606" s="786" t="s">
        <v>10</v>
      </c>
      <c r="C606" s="786" t="s">
        <v>91</v>
      </c>
      <c r="D606" t="s">
        <v>12</v>
      </c>
      <c r="E606" s="12">
        <v>37</v>
      </c>
      <c r="G606" s="4">
        <f t="shared" si="9"/>
        <v>37</v>
      </c>
    </row>
    <row r="607" spans="1:16">
      <c r="B607" s="787"/>
      <c r="C607" s="787"/>
      <c r="D607" t="s">
        <v>13</v>
      </c>
      <c r="E607" s="12">
        <v>5</v>
      </c>
      <c r="G607" s="4">
        <f t="shared" si="9"/>
        <v>42</v>
      </c>
    </row>
    <row r="608" spans="1:16">
      <c r="B608" s="787"/>
      <c r="C608" s="787"/>
      <c r="D608" t="s">
        <v>14</v>
      </c>
      <c r="E608" s="12">
        <v>550</v>
      </c>
      <c r="G608" s="4">
        <f t="shared" si="9"/>
        <v>592</v>
      </c>
    </row>
    <row r="609" spans="1:16">
      <c r="A609" s="106">
        <v>45581</v>
      </c>
      <c r="B609" s="787" t="s">
        <v>269</v>
      </c>
      <c r="C609" s="787" t="s">
        <v>91</v>
      </c>
      <c r="D609" t="s">
        <v>12</v>
      </c>
      <c r="F609" s="4">
        <v>37</v>
      </c>
      <c r="G609" s="4">
        <f t="shared" si="9"/>
        <v>555</v>
      </c>
    </row>
    <row r="610" spans="1:16">
      <c r="A610" s="106">
        <v>45581</v>
      </c>
      <c r="B610" s="787" t="s">
        <v>269</v>
      </c>
      <c r="C610" s="787" t="s">
        <v>91</v>
      </c>
      <c r="D610" t="s">
        <v>13</v>
      </c>
      <c r="F610" s="4">
        <v>5</v>
      </c>
      <c r="G610" s="4">
        <f t="shared" si="9"/>
        <v>550</v>
      </c>
    </row>
    <row r="611" spans="1:16" s="365" customFormat="1">
      <c r="A611" s="385">
        <v>45581</v>
      </c>
      <c r="B611" s="807" t="s">
        <v>270</v>
      </c>
      <c r="C611" s="807" t="s">
        <v>91</v>
      </c>
      <c r="D611" s="365" t="s">
        <v>14</v>
      </c>
      <c r="E611" s="369"/>
      <c r="F611" s="369">
        <v>550</v>
      </c>
      <c r="G611" s="4">
        <f t="shared" si="9"/>
        <v>0</v>
      </c>
      <c r="H611" s="369"/>
      <c r="P611" s="369"/>
    </row>
    <row r="612" spans="1:16">
      <c r="A612" s="133">
        <v>45596</v>
      </c>
      <c r="B612" s="786" t="s">
        <v>10</v>
      </c>
      <c r="C612" s="786" t="s">
        <v>23</v>
      </c>
      <c r="D612" t="s">
        <v>12</v>
      </c>
      <c r="E612" s="12">
        <v>31.1</v>
      </c>
      <c r="G612" s="4">
        <f t="shared" si="9"/>
        <v>31.1</v>
      </c>
    </row>
    <row r="613" spans="1:16">
      <c r="B613" s="787"/>
      <c r="C613" s="787"/>
      <c r="D613" t="s">
        <v>13</v>
      </c>
      <c r="E613" s="12">
        <v>7</v>
      </c>
      <c r="G613" s="4">
        <f t="shared" si="9"/>
        <v>38.1</v>
      </c>
    </row>
    <row r="614" spans="1:16">
      <c r="B614" s="787"/>
      <c r="C614" s="787"/>
      <c r="D614" t="s">
        <v>14</v>
      </c>
      <c r="E614" s="12">
        <v>550</v>
      </c>
      <c r="G614" s="4">
        <f t="shared" si="9"/>
        <v>588.1</v>
      </c>
    </row>
    <row r="615" spans="1:16" s="233" customFormat="1">
      <c r="A615" s="281">
        <v>45633</v>
      </c>
      <c r="B615" s="270" t="s">
        <v>271</v>
      </c>
      <c r="C615" s="270" t="s">
        <v>23</v>
      </c>
      <c r="D615" s="233" t="s">
        <v>14</v>
      </c>
      <c r="E615" s="271"/>
      <c r="F615" s="271">
        <v>550</v>
      </c>
      <c r="G615" s="4">
        <f t="shared" si="9"/>
        <v>38.100000000000023</v>
      </c>
      <c r="H615" s="271">
        <f>+F615</f>
        <v>550</v>
      </c>
      <c r="I615" s="233" t="s">
        <v>272</v>
      </c>
      <c r="P615" s="271"/>
    </row>
    <row r="616" spans="1:16">
      <c r="A616" s="106">
        <v>45633</v>
      </c>
      <c r="B616" s="787" t="s">
        <v>273</v>
      </c>
      <c r="C616" s="787" t="s">
        <v>23</v>
      </c>
      <c r="D616" t="s">
        <v>12</v>
      </c>
      <c r="F616" s="4">
        <v>31.1</v>
      </c>
      <c r="G616" s="4">
        <f t="shared" si="9"/>
        <v>7.0000000000000213</v>
      </c>
    </row>
    <row r="617" spans="1:16">
      <c r="A617" s="106">
        <v>45633</v>
      </c>
      <c r="B617" s="787" t="s">
        <v>273</v>
      </c>
      <c r="C617" s="787" t="s">
        <v>23</v>
      </c>
      <c r="D617" t="s">
        <v>13</v>
      </c>
      <c r="F617" s="4">
        <v>7</v>
      </c>
      <c r="G617" s="4">
        <f t="shared" si="9"/>
        <v>2.1316282072803006E-14</v>
      </c>
    </row>
    <row r="618" spans="1:16">
      <c r="A618" s="133">
        <v>45626</v>
      </c>
      <c r="B618" s="786" t="s">
        <v>10</v>
      </c>
      <c r="C618" s="786" t="s">
        <v>24</v>
      </c>
      <c r="D618" t="s">
        <v>12</v>
      </c>
      <c r="E618" s="12">
        <v>30.7</v>
      </c>
      <c r="G618" s="4">
        <f t="shared" si="9"/>
        <v>30.700000000000021</v>
      </c>
    </row>
    <row r="619" spans="1:16">
      <c r="B619" s="787"/>
      <c r="C619" s="787"/>
      <c r="D619" t="s">
        <v>13</v>
      </c>
      <c r="E619" s="12">
        <v>7</v>
      </c>
      <c r="G619" s="4">
        <f t="shared" si="9"/>
        <v>37.700000000000017</v>
      </c>
    </row>
    <row r="620" spans="1:16">
      <c r="B620" s="787"/>
      <c r="C620" s="787"/>
      <c r="D620" t="s">
        <v>14</v>
      </c>
      <c r="E620" s="12">
        <v>550</v>
      </c>
      <c r="G620" s="4">
        <f t="shared" si="9"/>
        <v>587.70000000000005</v>
      </c>
      <c r="I620" s="26"/>
    </row>
    <row r="621" spans="1:16" s="260" customFormat="1">
      <c r="A621" s="496">
        <v>45664</v>
      </c>
      <c r="B621" s="146" t="s">
        <v>274</v>
      </c>
      <c r="C621" s="146" t="s">
        <v>24</v>
      </c>
      <c r="D621" s="260" t="s">
        <v>12</v>
      </c>
      <c r="E621" s="120"/>
      <c r="F621" s="261">
        <v>30.7</v>
      </c>
      <c r="G621" s="4">
        <f t="shared" si="9"/>
        <v>557</v>
      </c>
      <c r="H621" s="120"/>
      <c r="P621" s="120"/>
    </row>
    <row r="622" spans="1:16" s="260" customFormat="1">
      <c r="A622" s="496">
        <v>45664</v>
      </c>
      <c r="B622" s="146" t="s">
        <v>274</v>
      </c>
      <c r="C622" s="146" t="s">
        <v>24</v>
      </c>
      <c r="D622" s="260" t="s">
        <v>13</v>
      </c>
      <c r="E622" s="120"/>
      <c r="F622" s="261">
        <v>7</v>
      </c>
      <c r="G622" s="4">
        <f t="shared" si="9"/>
        <v>550</v>
      </c>
      <c r="H622" s="120"/>
      <c r="P622" s="120"/>
    </row>
    <row r="623" spans="1:16" s="233" customFormat="1">
      <c r="A623" s="281">
        <v>45664</v>
      </c>
      <c r="B623" s="270" t="s">
        <v>275</v>
      </c>
      <c r="C623" s="270" t="s">
        <v>24</v>
      </c>
      <c r="D623" s="233" t="s">
        <v>14</v>
      </c>
      <c r="E623" s="271"/>
      <c r="F623" s="234">
        <v>550</v>
      </c>
      <c r="G623" s="4">
        <f t="shared" si="9"/>
        <v>0</v>
      </c>
      <c r="H623" s="271">
        <f>+F623</f>
        <v>550</v>
      </c>
      <c r="I623" s="233" t="s">
        <v>272</v>
      </c>
      <c r="P623" s="271"/>
    </row>
    <row r="624" spans="1:16">
      <c r="A624" s="133">
        <v>45657</v>
      </c>
      <c r="B624" s="786" t="s">
        <v>10</v>
      </c>
      <c r="C624" s="786" t="s">
        <v>25</v>
      </c>
      <c r="D624" t="s">
        <v>12</v>
      </c>
      <c r="E624" s="12">
        <v>25.9</v>
      </c>
      <c r="G624" s="4">
        <f t="shared" si="9"/>
        <v>25.9</v>
      </c>
    </row>
    <row r="625" spans="1:16">
      <c r="B625" s="787"/>
      <c r="C625" s="787"/>
      <c r="D625" t="s">
        <v>13</v>
      </c>
      <c r="E625" s="12">
        <v>3</v>
      </c>
      <c r="G625" s="4">
        <f t="shared" si="9"/>
        <v>28.9</v>
      </c>
    </row>
    <row r="626" spans="1:16">
      <c r="B626" s="787"/>
      <c r="C626" s="787"/>
      <c r="D626" t="s">
        <v>14</v>
      </c>
      <c r="E626" s="12">
        <v>550</v>
      </c>
      <c r="G626" s="4">
        <f t="shared" si="9"/>
        <v>578.9</v>
      </c>
    </row>
    <row r="627" spans="1:16" s="233" customFormat="1">
      <c r="A627" s="281">
        <v>45681</v>
      </c>
      <c r="B627" s="270" t="s">
        <v>276</v>
      </c>
      <c r="C627" s="270" t="s">
        <v>25</v>
      </c>
      <c r="D627" s="233" t="s">
        <v>14</v>
      </c>
      <c r="E627" s="271"/>
      <c r="F627" s="271">
        <v>550</v>
      </c>
      <c r="G627" s="4">
        <f t="shared" si="9"/>
        <v>28.899999999999977</v>
      </c>
      <c r="H627" s="271">
        <f>+F627</f>
        <v>550</v>
      </c>
      <c r="I627" s="233" t="s">
        <v>272</v>
      </c>
      <c r="P627" s="271"/>
    </row>
    <row r="628" spans="1:16" s="260" customFormat="1">
      <c r="A628" s="496">
        <v>45681</v>
      </c>
      <c r="B628" s="146" t="s">
        <v>277</v>
      </c>
      <c r="C628" s="146" t="s">
        <v>25</v>
      </c>
      <c r="D628" s="260" t="s">
        <v>12</v>
      </c>
      <c r="E628" s="120"/>
      <c r="F628" s="261">
        <v>25.9</v>
      </c>
      <c r="G628" s="4">
        <f t="shared" si="9"/>
        <v>2.9999999999999787</v>
      </c>
      <c r="H628" s="120"/>
      <c r="P628" s="120"/>
    </row>
    <row r="629" spans="1:16" s="260" customFormat="1">
      <c r="A629" s="496">
        <v>45681</v>
      </c>
      <c r="B629" s="146" t="s">
        <v>277</v>
      </c>
      <c r="C629" s="146" t="s">
        <v>25</v>
      </c>
      <c r="D629" s="260" t="s">
        <v>13</v>
      </c>
      <c r="E629" s="120"/>
      <c r="F629" s="261">
        <v>3</v>
      </c>
      <c r="G629" s="4">
        <f t="shared" si="9"/>
        <v>-2.1316282072803006E-14</v>
      </c>
      <c r="H629" s="120"/>
      <c r="P629" s="120"/>
    </row>
    <row r="630" spans="1:16">
      <c r="A630" s="116">
        <v>45688</v>
      </c>
      <c r="B630" s="786" t="s">
        <v>10</v>
      </c>
      <c r="C630" s="786" t="s">
        <v>11</v>
      </c>
      <c r="D630" t="s">
        <v>12</v>
      </c>
      <c r="E630" s="121">
        <v>29.3</v>
      </c>
      <c r="G630" s="4">
        <f t="shared" si="9"/>
        <v>29.299999999999979</v>
      </c>
    </row>
    <row r="631" spans="1:16">
      <c r="A631" s="787"/>
      <c r="B631" s="787"/>
      <c r="C631" s="787"/>
      <c r="D631" t="s">
        <v>13</v>
      </c>
      <c r="E631" s="121">
        <v>3</v>
      </c>
      <c r="G631" s="4">
        <f t="shared" si="9"/>
        <v>32.299999999999983</v>
      </c>
    </row>
    <row r="632" spans="1:16">
      <c r="A632" s="787"/>
      <c r="B632" s="787"/>
      <c r="C632" s="787"/>
      <c r="D632" t="s">
        <v>14</v>
      </c>
      <c r="E632" s="121">
        <v>550</v>
      </c>
      <c r="G632" s="4">
        <f t="shared" si="9"/>
        <v>582.29999999999995</v>
      </c>
    </row>
    <row r="633" spans="1:16" s="233" customFormat="1">
      <c r="A633" s="281">
        <v>45691</v>
      </c>
      <c r="B633" s="270" t="s">
        <v>278</v>
      </c>
      <c r="C633" s="270" t="s">
        <v>11</v>
      </c>
      <c r="D633" s="233" t="s">
        <v>14</v>
      </c>
      <c r="E633" s="271"/>
      <c r="F633" s="271">
        <v>550</v>
      </c>
      <c r="G633" s="4">
        <f t="shared" si="9"/>
        <v>32.299999999999955</v>
      </c>
      <c r="H633" s="271">
        <f>+F633</f>
        <v>550</v>
      </c>
      <c r="I633" s="233" t="s">
        <v>279</v>
      </c>
      <c r="P633" s="271"/>
    </row>
    <row r="634" spans="1:16" s="260" customFormat="1">
      <c r="A634" s="496">
        <v>45721</v>
      </c>
      <c r="B634" s="146" t="s">
        <v>280</v>
      </c>
      <c r="C634" s="146" t="s">
        <v>11</v>
      </c>
      <c r="D634" s="260" t="s">
        <v>12</v>
      </c>
      <c r="E634" s="120"/>
      <c r="F634" s="120">
        <v>29.3</v>
      </c>
      <c r="G634" s="4">
        <f t="shared" si="9"/>
        <v>2.9999999999999538</v>
      </c>
      <c r="H634" s="120"/>
      <c r="P634" s="120"/>
    </row>
    <row r="635" spans="1:16" s="260" customFormat="1">
      <c r="A635" s="496">
        <v>45721</v>
      </c>
      <c r="B635" s="146" t="s">
        <v>280</v>
      </c>
      <c r="C635" s="146" t="s">
        <v>11</v>
      </c>
      <c r="D635" s="260" t="s">
        <v>13</v>
      </c>
      <c r="E635" s="120"/>
      <c r="F635" s="120">
        <v>3</v>
      </c>
      <c r="G635" s="4">
        <f t="shared" si="9"/>
        <v>-4.6185277824406512E-14</v>
      </c>
      <c r="H635" s="120"/>
      <c r="P635" s="120"/>
    </row>
    <row r="636" spans="1:16">
      <c r="A636" s="133">
        <v>45716</v>
      </c>
      <c r="B636" s="786" t="s">
        <v>10</v>
      </c>
      <c r="C636" s="786" t="s">
        <v>15</v>
      </c>
      <c r="D636" t="s">
        <v>12</v>
      </c>
      <c r="E636" s="121">
        <v>36.700000000000003</v>
      </c>
      <c r="G636" s="4">
        <f t="shared" si="9"/>
        <v>36.69999999999996</v>
      </c>
    </row>
    <row r="637" spans="1:16">
      <c r="B637" s="787"/>
      <c r="C637" s="787"/>
      <c r="D637" t="s">
        <v>13</v>
      </c>
      <c r="E637" s="121">
        <v>3</v>
      </c>
      <c r="G637" s="4">
        <f t="shared" si="9"/>
        <v>39.69999999999996</v>
      </c>
    </row>
    <row r="638" spans="1:16">
      <c r="B638" s="787"/>
      <c r="C638" s="787"/>
      <c r="D638" t="s">
        <v>14</v>
      </c>
      <c r="E638" s="121">
        <v>550</v>
      </c>
      <c r="G638" s="4">
        <f t="shared" si="9"/>
        <v>589.69999999999993</v>
      </c>
    </row>
    <row r="639" spans="1:16" s="233" customFormat="1">
      <c r="A639" s="281">
        <v>45717</v>
      </c>
      <c r="B639" s="270" t="s">
        <v>281</v>
      </c>
      <c r="C639" s="270" t="s">
        <v>15</v>
      </c>
      <c r="D639" s="233" t="s">
        <v>14</v>
      </c>
      <c r="E639" s="271"/>
      <c r="F639" s="271">
        <v>550</v>
      </c>
      <c r="G639" s="4">
        <f t="shared" si="9"/>
        <v>39.699999999999932</v>
      </c>
      <c r="H639" s="271">
        <f>+F639</f>
        <v>550</v>
      </c>
      <c r="I639" s="233" t="s">
        <v>272</v>
      </c>
      <c r="P639" s="271"/>
    </row>
    <row r="640" spans="1:16" s="260" customFormat="1">
      <c r="A640" s="496">
        <v>45748</v>
      </c>
      <c r="B640" s="146" t="s">
        <v>282</v>
      </c>
      <c r="C640" s="146" t="s">
        <v>15</v>
      </c>
      <c r="D640" s="260" t="s">
        <v>12</v>
      </c>
      <c r="E640" s="120"/>
      <c r="F640" s="120">
        <v>36.700000000000003</v>
      </c>
      <c r="G640" s="4">
        <f t="shared" si="9"/>
        <v>2.9999999999999289</v>
      </c>
      <c r="H640" s="120"/>
      <c r="P640" s="120"/>
    </row>
    <row r="641" spans="1:16" s="260" customFormat="1">
      <c r="A641" s="496">
        <v>45748</v>
      </c>
      <c r="B641" s="146" t="s">
        <v>282</v>
      </c>
      <c r="C641" s="146" t="s">
        <v>15</v>
      </c>
      <c r="D641" s="260" t="s">
        <v>13</v>
      </c>
      <c r="E641" s="120"/>
      <c r="F641" s="120">
        <v>3</v>
      </c>
      <c r="G641" s="4">
        <f t="shared" si="9"/>
        <v>-7.1054273576010019E-14</v>
      </c>
      <c r="H641" s="120"/>
      <c r="P641" s="120"/>
    </row>
    <row r="642" spans="1:16">
      <c r="A642" s="133">
        <v>45747</v>
      </c>
      <c r="B642" s="786" t="s">
        <v>10</v>
      </c>
      <c r="C642" s="786" t="s">
        <v>16</v>
      </c>
      <c r="D642" t="s">
        <v>12</v>
      </c>
      <c r="E642" s="121">
        <v>36</v>
      </c>
      <c r="G642" s="4">
        <f t="shared" si="9"/>
        <v>35.999999999999929</v>
      </c>
    </row>
    <row r="643" spans="1:16">
      <c r="B643" s="787"/>
      <c r="C643" s="787"/>
      <c r="D643" t="s">
        <v>13</v>
      </c>
      <c r="E643" s="121">
        <v>15</v>
      </c>
      <c r="G643" s="4">
        <f t="shared" si="9"/>
        <v>50.999999999999929</v>
      </c>
    </row>
    <row r="644" spans="1:16">
      <c r="B644" s="787"/>
      <c r="C644" s="787"/>
      <c r="D644" t="s">
        <v>14</v>
      </c>
      <c r="E644" s="121">
        <v>550</v>
      </c>
      <c r="G644" s="4">
        <f t="shared" si="9"/>
        <v>600.99999999999989</v>
      </c>
    </row>
    <row r="645" spans="1:16" s="233" customFormat="1">
      <c r="A645" s="281">
        <v>45748</v>
      </c>
      <c r="B645" s="270" t="s">
        <v>283</v>
      </c>
      <c r="C645" s="270" t="s">
        <v>16</v>
      </c>
      <c r="D645" s="233" t="s">
        <v>14</v>
      </c>
      <c r="E645" s="271"/>
      <c r="F645" s="271">
        <v>550</v>
      </c>
      <c r="G645" s="4">
        <f t="shared" si="9"/>
        <v>50.999999999999886</v>
      </c>
      <c r="H645" s="271">
        <f>+F645</f>
        <v>550</v>
      </c>
      <c r="I645" s="233" t="s">
        <v>272</v>
      </c>
      <c r="P645" s="271"/>
    </row>
    <row r="646" spans="1:16" s="260" customFormat="1">
      <c r="A646" s="496">
        <v>45782</v>
      </c>
      <c r="B646" s="146" t="s">
        <v>284</v>
      </c>
      <c r="C646" s="146" t="s">
        <v>16</v>
      </c>
      <c r="D646" s="260" t="s">
        <v>12</v>
      </c>
      <c r="E646" s="120"/>
      <c r="F646" s="120">
        <v>36</v>
      </c>
      <c r="G646" s="4">
        <f t="shared" si="9"/>
        <v>14.999999999999886</v>
      </c>
      <c r="H646" s="120"/>
      <c r="P646" s="120"/>
    </row>
    <row r="647" spans="1:16" s="260" customFormat="1">
      <c r="A647" s="496">
        <v>45782</v>
      </c>
      <c r="B647" s="146" t="s">
        <v>284</v>
      </c>
      <c r="C647" s="146" t="s">
        <v>16</v>
      </c>
      <c r="D647" s="260" t="s">
        <v>13</v>
      </c>
      <c r="E647" s="120"/>
      <c r="F647" s="120">
        <v>15</v>
      </c>
      <c r="G647" s="4">
        <f t="shared" si="9"/>
        <v>-1.1368683772161603E-13</v>
      </c>
      <c r="H647" s="120"/>
      <c r="I647" s="268"/>
      <c r="P647" s="120"/>
    </row>
    <row r="648" spans="1:16">
      <c r="A648" s="133">
        <v>45777</v>
      </c>
      <c r="B648" s="786" t="s">
        <v>10</v>
      </c>
      <c r="C648" s="786" t="s">
        <v>17</v>
      </c>
      <c r="D648" t="s">
        <v>12</v>
      </c>
      <c r="E648" s="4">
        <v>36</v>
      </c>
      <c r="G648" s="4">
        <f t="shared" ref="G648:G701" si="10">+G647+E648-F648</f>
        <v>35.999999999999886</v>
      </c>
    </row>
    <row r="649" spans="1:16">
      <c r="B649" s="787"/>
      <c r="C649" s="787"/>
      <c r="D649" t="s">
        <v>13</v>
      </c>
      <c r="E649" s="4">
        <v>15</v>
      </c>
      <c r="G649" s="4">
        <f t="shared" si="10"/>
        <v>50.999999999999886</v>
      </c>
    </row>
    <row r="650" spans="1:16">
      <c r="B650" s="787"/>
      <c r="C650" s="787"/>
      <c r="D650" t="s">
        <v>14</v>
      </c>
      <c r="E650" s="121">
        <v>550</v>
      </c>
      <c r="G650" s="4">
        <f t="shared" si="10"/>
        <v>600.99999999999989</v>
      </c>
      <c r="K650" s="4"/>
    </row>
    <row r="651" spans="1:16" s="260" customFormat="1">
      <c r="A651" s="496">
        <v>45811</v>
      </c>
      <c r="B651" s="146" t="s">
        <v>285</v>
      </c>
      <c r="C651" s="146" t="s">
        <v>17</v>
      </c>
      <c r="D651" s="260" t="s">
        <v>12</v>
      </c>
      <c r="E651" s="120"/>
      <c r="F651" s="120">
        <v>36</v>
      </c>
      <c r="G651" s="4">
        <f t="shared" si="10"/>
        <v>564.99999999999989</v>
      </c>
      <c r="H651" s="120"/>
      <c r="K651" s="120"/>
      <c r="P651" s="120"/>
    </row>
    <row r="652" spans="1:16" s="260" customFormat="1">
      <c r="A652" s="496">
        <v>45811</v>
      </c>
      <c r="B652" s="146" t="s">
        <v>285</v>
      </c>
      <c r="C652" s="146" t="s">
        <v>17</v>
      </c>
      <c r="D652" s="260" t="s">
        <v>13</v>
      </c>
      <c r="E652" s="120"/>
      <c r="F652" s="120">
        <v>15</v>
      </c>
      <c r="G652" s="4">
        <f t="shared" si="10"/>
        <v>549.99999999999989</v>
      </c>
      <c r="H652" s="120"/>
      <c r="K652" s="265"/>
      <c r="P652" s="120"/>
    </row>
    <row r="653" spans="1:16" s="233" customFormat="1">
      <c r="A653" s="281">
        <v>45794</v>
      </c>
      <c r="B653" s="270" t="s">
        <v>286</v>
      </c>
      <c r="C653" s="270" t="s">
        <v>17</v>
      </c>
      <c r="D653" s="233" t="s">
        <v>14</v>
      </c>
      <c r="E653" s="271"/>
      <c r="F653" s="273">
        <v>550</v>
      </c>
      <c r="G653" s="4">
        <f t="shared" si="10"/>
        <v>0</v>
      </c>
      <c r="H653" s="271">
        <f>+F653</f>
        <v>550</v>
      </c>
      <c r="I653" s="233" t="s">
        <v>265</v>
      </c>
      <c r="P653" s="271"/>
    </row>
    <row r="654" spans="1:16">
      <c r="A654" s="116">
        <v>45808</v>
      </c>
      <c r="B654" s="786" t="s">
        <v>10</v>
      </c>
      <c r="C654" s="786" t="s">
        <v>18</v>
      </c>
      <c r="D654" t="s">
        <v>12</v>
      </c>
      <c r="E654" s="4">
        <v>36</v>
      </c>
      <c r="G654" s="4">
        <f t="shared" si="10"/>
        <v>36</v>
      </c>
    </row>
    <row r="655" spans="1:16">
      <c r="A655" s="787"/>
      <c r="B655" s="787"/>
      <c r="C655" s="787"/>
      <c r="D655" t="s">
        <v>13</v>
      </c>
      <c r="E655" s="4">
        <v>15</v>
      </c>
      <c r="G655" s="4">
        <f t="shared" si="10"/>
        <v>51</v>
      </c>
    </row>
    <row r="656" spans="1:16">
      <c r="A656" s="787"/>
      <c r="B656" s="787"/>
      <c r="C656" s="787"/>
      <c r="D656" t="s">
        <v>14</v>
      </c>
      <c r="E656" s="121">
        <v>550</v>
      </c>
      <c r="G656" s="4">
        <f t="shared" si="10"/>
        <v>601</v>
      </c>
    </row>
    <row r="657" spans="1:16" s="233" customFormat="1">
      <c r="A657" s="281">
        <v>45832</v>
      </c>
      <c r="B657" s="270" t="s">
        <v>287</v>
      </c>
      <c r="C657" s="270" t="s">
        <v>18</v>
      </c>
      <c r="D657" s="233" t="s">
        <v>14</v>
      </c>
      <c r="E657" s="273"/>
      <c r="F657" s="271">
        <v>550</v>
      </c>
      <c r="G657" s="4">
        <f t="shared" si="10"/>
        <v>51</v>
      </c>
      <c r="H657" s="271">
        <f>+F657</f>
        <v>550</v>
      </c>
      <c r="I657" s="233" t="s">
        <v>265</v>
      </c>
      <c r="P657" s="271"/>
    </row>
    <row r="658" spans="1:16" s="260" customFormat="1">
      <c r="A658" s="496">
        <v>45832</v>
      </c>
      <c r="B658" s="146" t="s">
        <v>288</v>
      </c>
      <c r="C658" s="146" t="s">
        <v>18</v>
      </c>
      <c r="D658" s="260" t="s">
        <v>12</v>
      </c>
      <c r="E658" s="120"/>
      <c r="F658" s="120">
        <v>36</v>
      </c>
      <c r="G658" s="4">
        <f t="shared" si="10"/>
        <v>15</v>
      </c>
      <c r="H658" s="120"/>
      <c r="P658" s="120"/>
    </row>
    <row r="659" spans="1:16" s="260" customFormat="1">
      <c r="A659" s="496">
        <v>45832</v>
      </c>
      <c r="B659" s="146" t="s">
        <v>288</v>
      </c>
      <c r="C659" s="146" t="s">
        <v>18</v>
      </c>
      <c r="D659" s="260" t="s">
        <v>13</v>
      </c>
      <c r="E659" s="265"/>
      <c r="F659" s="120">
        <v>15</v>
      </c>
      <c r="G659" s="4">
        <f t="shared" si="10"/>
        <v>0</v>
      </c>
      <c r="H659" s="120"/>
      <c r="P659" s="120"/>
    </row>
    <row r="660" spans="1:16">
      <c r="A660" s="133">
        <v>45838</v>
      </c>
      <c r="B660" s="786" t="s">
        <v>10</v>
      </c>
      <c r="C660" s="786" t="s">
        <v>19</v>
      </c>
      <c r="D660" t="s">
        <v>12</v>
      </c>
      <c r="E660" s="12">
        <v>36</v>
      </c>
      <c r="F660" s="65"/>
      <c r="G660" s="4">
        <f t="shared" si="10"/>
        <v>36</v>
      </c>
    </row>
    <row r="661" spans="1:16">
      <c r="B661" s="787"/>
      <c r="C661" s="787"/>
      <c r="D661" t="s">
        <v>13</v>
      </c>
      <c r="E661" s="12">
        <v>15</v>
      </c>
      <c r="F661" s="65"/>
      <c r="G661" s="4">
        <f t="shared" si="10"/>
        <v>51</v>
      </c>
    </row>
    <row r="662" spans="1:16">
      <c r="B662" s="787"/>
      <c r="C662" s="787"/>
      <c r="D662" t="s">
        <v>14</v>
      </c>
      <c r="E662" s="121">
        <v>550</v>
      </c>
      <c r="F662" s="65"/>
      <c r="G662" s="4">
        <f t="shared" si="10"/>
        <v>601</v>
      </c>
    </row>
    <row r="663" spans="1:16" s="260" customFormat="1">
      <c r="A663" s="496">
        <v>45869</v>
      </c>
      <c r="B663" s="146" t="s">
        <v>289</v>
      </c>
      <c r="C663" s="146" t="s">
        <v>19</v>
      </c>
      <c r="D663" s="260" t="s">
        <v>12</v>
      </c>
      <c r="E663" s="261"/>
      <c r="F663" s="261">
        <v>36</v>
      </c>
      <c r="G663" s="4">
        <f t="shared" si="10"/>
        <v>565</v>
      </c>
      <c r="H663" s="120"/>
      <c r="P663" s="120"/>
    </row>
    <row r="664" spans="1:16" s="260" customFormat="1">
      <c r="A664" s="496">
        <v>45869</v>
      </c>
      <c r="B664" s="146" t="s">
        <v>289</v>
      </c>
      <c r="C664" s="146" t="s">
        <v>19</v>
      </c>
      <c r="D664" s="260" t="s">
        <v>13</v>
      </c>
      <c r="E664" s="120"/>
      <c r="F664" s="261">
        <v>15</v>
      </c>
      <c r="G664" s="4">
        <f t="shared" si="10"/>
        <v>550</v>
      </c>
      <c r="H664" s="120"/>
      <c r="P664" s="120"/>
    </row>
    <row r="665" spans="1:16" s="233" customFormat="1">
      <c r="A665" s="281">
        <v>45869</v>
      </c>
      <c r="B665" s="270" t="s">
        <v>290</v>
      </c>
      <c r="C665" s="270" t="s">
        <v>19</v>
      </c>
      <c r="D665" s="233" t="s">
        <v>14</v>
      </c>
      <c r="E665" s="271"/>
      <c r="F665" s="273">
        <v>550</v>
      </c>
      <c r="G665" s="4">
        <f t="shared" si="10"/>
        <v>0</v>
      </c>
      <c r="H665" s="271">
        <f>+F665</f>
        <v>550</v>
      </c>
      <c r="I665" s="233" t="s">
        <v>272</v>
      </c>
      <c r="P665" s="271"/>
    </row>
    <row r="666" spans="1:16">
      <c r="A666" s="133">
        <v>45869</v>
      </c>
      <c r="B666" s="786" t="s">
        <v>10</v>
      </c>
      <c r="C666" s="786" t="s">
        <v>20</v>
      </c>
      <c r="D666" t="s">
        <v>12</v>
      </c>
      <c r="E666" s="4">
        <v>36</v>
      </c>
      <c r="G666" s="4">
        <f t="shared" si="10"/>
        <v>36</v>
      </c>
      <c r="L666">
        <v>649</v>
      </c>
    </row>
    <row r="667" spans="1:16">
      <c r="B667" s="787"/>
      <c r="C667" s="787"/>
      <c r="D667" t="s">
        <v>13</v>
      </c>
      <c r="E667" s="4">
        <v>15</v>
      </c>
      <c r="G667" s="4">
        <f t="shared" si="10"/>
        <v>51</v>
      </c>
      <c r="L667">
        <v>77.900000000000006</v>
      </c>
    </row>
    <row r="668" spans="1:16">
      <c r="B668" s="787"/>
      <c r="C668" s="787"/>
      <c r="D668" t="s">
        <v>14</v>
      </c>
      <c r="E668" s="121">
        <v>550</v>
      </c>
      <c r="G668" s="4">
        <f t="shared" si="10"/>
        <v>601</v>
      </c>
      <c r="L668">
        <f>L666-L667</f>
        <v>571.1</v>
      </c>
    </row>
    <row r="669" spans="1:16" s="233" customFormat="1">
      <c r="A669" s="281">
        <v>45902</v>
      </c>
      <c r="B669" s="270" t="s">
        <v>291</v>
      </c>
      <c r="C669" s="270" t="s">
        <v>20</v>
      </c>
      <c r="D669" s="233" t="s">
        <v>14</v>
      </c>
      <c r="E669" s="271"/>
      <c r="F669" s="271">
        <v>550</v>
      </c>
      <c r="G669" s="4">
        <f t="shared" si="10"/>
        <v>51</v>
      </c>
      <c r="H669" s="271">
        <f>+F669</f>
        <v>550</v>
      </c>
      <c r="I669" s="233" t="s">
        <v>292</v>
      </c>
      <c r="P669" s="271"/>
    </row>
    <row r="670" spans="1:16" s="233" customFormat="1">
      <c r="A670" s="281">
        <v>45884</v>
      </c>
      <c r="B670" s="270" t="s">
        <v>293</v>
      </c>
      <c r="C670" s="270" t="s">
        <v>20</v>
      </c>
      <c r="D670" s="233" t="s">
        <v>12</v>
      </c>
      <c r="E670" s="271"/>
      <c r="F670" s="271">
        <v>36</v>
      </c>
      <c r="G670" s="4">
        <f t="shared" si="10"/>
        <v>15</v>
      </c>
      <c r="H670" s="233">
        <v>36</v>
      </c>
      <c r="I670" s="271" t="s">
        <v>294</v>
      </c>
      <c r="P670" s="271"/>
    </row>
    <row r="671" spans="1:16" s="233" customFormat="1">
      <c r="A671" s="281">
        <v>45884</v>
      </c>
      <c r="B671" s="270" t="s">
        <v>293</v>
      </c>
      <c r="C671" s="270" t="s">
        <v>20</v>
      </c>
      <c r="D671" s="233" t="s">
        <v>13</v>
      </c>
      <c r="E671" s="271"/>
      <c r="F671" s="271">
        <v>15</v>
      </c>
      <c r="G671" s="4">
        <f t="shared" si="10"/>
        <v>0</v>
      </c>
      <c r="H671" s="233">
        <v>15</v>
      </c>
      <c r="I671" s="271" t="s">
        <v>294</v>
      </c>
      <c r="P671" s="271"/>
    </row>
    <row r="672" spans="1:16">
      <c r="A672" s="133">
        <v>45900</v>
      </c>
      <c r="B672" s="786" t="s">
        <v>10</v>
      </c>
      <c r="C672" s="786" t="s">
        <v>21</v>
      </c>
      <c r="D672" t="s">
        <v>12</v>
      </c>
      <c r="E672" s="4">
        <v>36</v>
      </c>
      <c r="G672" s="4">
        <f t="shared" si="10"/>
        <v>36</v>
      </c>
    </row>
    <row r="673" spans="1:16">
      <c r="B673" s="787"/>
      <c r="C673" s="787"/>
      <c r="D673" t="s">
        <v>13</v>
      </c>
      <c r="E673" s="4">
        <v>15</v>
      </c>
      <c r="G673" s="4">
        <f t="shared" si="10"/>
        <v>51</v>
      </c>
    </row>
    <row r="674" spans="1:16">
      <c r="B674" s="787"/>
      <c r="C674" s="787"/>
      <c r="D674" t="s">
        <v>14</v>
      </c>
      <c r="E674" s="121">
        <v>550</v>
      </c>
      <c r="G674" s="4">
        <f t="shared" si="10"/>
        <v>601</v>
      </c>
    </row>
    <row r="675" spans="1:16" s="127" customFormat="1">
      <c r="A675" s="279">
        <v>45915</v>
      </c>
      <c r="B675" s="538" t="s">
        <v>295</v>
      </c>
      <c r="C675" s="797" t="s">
        <v>21</v>
      </c>
      <c r="D675" s="127" t="s">
        <v>14</v>
      </c>
      <c r="E675" s="128"/>
      <c r="F675" s="128">
        <v>550</v>
      </c>
      <c r="G675" s="4">
        <f t="shared" si="10"/>
        <v>51</v>
      </c>
      <c r="H675" s="128"/>
      <c r="P675" s="128"/>
    </row>
    <row r="676" spans="1:16" s="260" customFormat="1">
      <c r="A676" s="496">
        <v>45915</v>
      </c>
      <c r="B676" s="146" t="s">
        <v>296</v>
      </c>
      <c r="C676" s="146" t="s">
        <v>21</v>
      </c>
      <c r="D676" s="260" t="s">
        <v>12</v>
      </c>
      <c r="E676" s="120"/>
      <c r="F676" s="120">
        <v>36</v>
      </c>
      <c r="G676" s="4">
        <f t="shared" si="10"/>
        <v>15</v>
      </c>
      <c r="H676" s="120"/>
      <c r="O676" s="260">
        <v>53.5</v>
      </c>
      <c r="P676" s="120"/>
    </row>
    <row r="677" spans="1:16" s="260" customFormat="1">
      <c r="A677" s="496">
        <v>45915</v>
      </c>
      <c r="B677" s="146" t="s">
        <v>296</v>
      </c>
      <c r="C677" s="146" t="s">
        <v>21</v>
      </c>
      <c r="D677" s="260" t="s">
        <v>13</v>
      </c>
      <c r="E677" s="120"/>
      <c r="F677" s="120">
        <v>15</v>
      </c>
      <c r="G677" s="4">
        <f t="shared" si="10"/>
        <v>0</v>
      </c>
      <c r="H677" s="120"/>
      <c r="O677" s="260">
        <v>5.5</v>
      </c>
      <c r="P677" s="120"/>
    </row>
    <row r="678" spans="1:16">
      <c r="A678" s="133" t="s">
        <v>136</v>
      </c>
      <c r="B678" s="786" t="s">
        <v>10</v>
      </c>
      <c r="C678" s="10" t="s">
        <v>91</v>
      </c>
      <c r="D678" t="s">
        <v>12</v>
      </c>
      <c r="E678" s="4">
        <v>36</v>
      </c>
      <c r="G678" s="4">
        <f t="shared" si="10"/>
        <v>36</v>
      </c>
      <c r="O678">
        <v>32</v>
      </c>
    </row>
    <row r="679" spans="1:16">
      <c r="B679" s="787"/>
      <c r="C679" s="787"/>
      <c r="D679" t="s">
        <v>13</v>
      </c>
      <c r="E679" s="4">
        <v>15</v>
      </c>
      <c r="G679" s="4">
        <f t="shared" si="10"/>
        <v>51</v>
      </c>
      <c r="H679" s="457">
        <f>SUM(H555:H678)</f>
        <v>7201</v>
      </c>
      <c r="I679" s="10" t="s">
        <v>297</v>
      </c>
      <c r="O679">
        <f>SUM(O676:O678)</f>
        <v>91</v>
      </c>
    </row>
    <row r="680" spans="1:16">
      <c r="B680" s="787"/>
      <c r="C680" s="787"/>
      <c r="D680" t="s">
        <v>14</v>
      </c>
      <c r="E680" s="121">
        <v>550</v>
      </c>
      <c r="G680" s="4">
        <f t="shared" si="10"/>
        <v>601</v>
      </c>
    </row>
    <row r="681" spans="1:16">
      <c r="A681" s="106">
        <v>45944</v>
      </c>
      <c r="B681" s="787" t="s">
        <v>298</v>
      </c>
      <c r="C681" s="787" t="s">
        <v>91</v>
      </c>
      <c r="D681" t="s">
        <v>14</v>
      </c>
      <c r="F681" s="4">
        <v>550</v>
      </c>
      <c r="G681" s="4">
        <f t="shared" si="10"/>
        <v>51</v>
      </c>
    </row>
    <row r="682" spans="1:16">
      <c r="A682" s="106">
        <v>45944</v>
      </c>
      <c r="B682" s="787" t="s">
        <v>299</v>
      </c>
      <c r="C682" s="787" t="s">
        <v>91</v>
      </c>
      <c r="D682" t="s">
        <v>12</v>
      </c>
      <c r="F682" s="4">
        <v>36</v>
      </c>
      <c r="G682" s="4">
        <f t="shared" si="10"/>
        <v>15</v>
      </c>
    </row>
    <row r="683" spans="1:16">
      <c r="A683" s="106">
        <v>45944</v>
      </c>
      <c r="B683" s="787" t="s">
        <v>299</v>
      </c>
      <c r="C683" s="787" t="s">
        <v>91</v>
      </c>
      <c r="D683" t="s">
        <v>13</v>
      </c>
      <c r="F683" s="4">
        <v>15</v>
      </c>
      <c r="G683" s="4">
        <f t="shared" si="10"/>
        <v>0</v>
      </c>
      <c r="I683" s="584" t="s">
        <v>140</v>
      </c>
      <c r="J683" s="585" t="s">
        <v>300</v>
      </c>
      <c r="L683" t="s">
        <v>12</v>
      </c>
      <c r="M683" s="4">
        <v>36</v>
      </c>
    </row>
    <row r="684" spans="1:16">
      <c r="A684" s="41">
        <v>45961</v>
      </c>
      <c r="B684" s="786" t="s">
        <v>10</v>
      </c>
      <c r="C684" s="786" t="s">
        <v>23</v>
      </c>
      <c r="D684" t="s">
        <v>12</v>
      </c>
      <c r="E684" s="4">
        <v>36</v>
      </c>
      <c r="G684" s="4">
        <f t="shared" si="10"/>
        <v>36</v>
      </c>
      <c r="J684" s="517"/>
      <c r="L684" t="s">
        <v>13</v>
      </c>
      <c r="M684" s="4">
        <v>15</v>
      </c>
    </row>
    <row r="685" spans="1:16">
      <c r="A685" s="39"/>
      <c r="B685" s="787"/>
      <c r="C685" s="787"/>
      <c r="D685" t="s">
        <v>13</v>
      </c>
      <c r="E685" s="4">
        <v>15</v>
      </c>
      <c r="G685" s="4">
        <f t="shared" si="10"/>
        <v>51</v>
      </c>
      <c r="M685" s="12">
        <f>SUM(M683:M684)</f>
        <v>51</v>
      </c>
    </row>
    <row r="686" spans="1:16">
      <c r="A686" s="39"/>
      <c r="B686" s="787"/>
      <c r="C686" s="787"/>
      <c r="D686" t="s">
        <v>14</v>
      </c>
      <c r="E686" s="121">
        <v>550</v>
      </c>
      <c r="G686" s="4">
        <f t="shared" si="10"/>
        <v>601</v>
      </c>
    </row>
    <row r="687" spans="1:16">
      <c r="B687" s="787"/>
      <c r="C687" s="787"/>
      <c r="D687" s="108" t="s">
        <v>69</v>
      </c>
      <c r="E687" s="583">
        <v>5</v>
      </c>
      <c r="G687" s="4">
        <f t="shared" si="10"/>
        <v>606</v>
      </c>
    </row>
    <row r="688" spans="1:16">
      <c r="A688" s="106">
        <v>45976</v>
      </c>
      <c r="B688" s="787" t="s">
        <v>301</v>
      </c>
      <c r="C688" s="787" t="s">
        <v>23</v>
      </c>
      <c r="D688" t="s">
        <v>12</v>
      </c>
      <c r="F688" s="4">
        <v>36</v>
      </c>
      <c r="G688" s="4">
        <f t="shared" si="10"/>
        <v>570</v>
      </c>
    </row>
    <row r="689" spans="1:13">
      <c r="A689" s="106">
        <v>45976</v>
      </c>
      <c r="B689" s="787" t="s">
        <v>301</v>
      </c>
      <c r="C689" s="787" t="s">
        <v>23</v>
      </c>
      <c r="D689" t="s">
        <v>13</v>
      </c>
      <c r="F689" s="4">
        <v>15</v>
      </c>
      <c r="G689" s="4">
        <f t="shared" si="10"/>
        <v>555</v>
      </c>
    </row>
    <row r="690" spans="1:13">
      <c r="A690" s="106">
        <v>45976</v>
      </c>
      <c r="B690" s="787" t="s">
        <v>302</v>
      </c>
      <c r="C690" s="787" t="s">
        <v>23</v>
      </c>
      <c r="D690" t="s">
        <v>14</v>
      </c>
      <c r="F690" s="4">
        <v>550</v>
      </c>
      <c r="G690" s="4">
        <f t="shared" si="10"/>
        <v>5</v>
      </c>
    </row>
    <row r="691" spans="1:13">
      <c r="A691" s="41">
        <v>45991</v>
      </c>
      <c r="B691" s="786" t="s">
        <v>10</v>
      </c>
      <c r="C691" s="786" t="s">
        <v>24</v>
      </c>
      <c r="D691" t="s">
        <v>12</v>
      </c>
      <c r="E691" s="4">
        <v>36</v>
      </c>
      <c r="G691" s="4">
        <f t="shared" si="10"/>
        <v>41</v>
      </c>
    </row>
    <row r="692" spans="1:13">
      <c r="A692" s="39"/>
      <c r="B692" s="787"/>
      <c r="C692" s="787"/>
      <c r="D692" t="s">
        <v>13</v>
      </c>
      <c r="E692" s="4">
        <v>15</v>
      </c>
      <c r="G692" s="4">
        <f t="shared" si="10"/>
        <v>56</v>
      </c>
    </row>
    <row r="693" spans="1:13">
      <c r="A693" s="39"/>
      <c r="B693" s="787"/>
      <c r="C693" s="787"/>
      <c r="D693" t="s">
        <v>14</v>
      </c>
      <c r="E693" s="4">
        <v>550</v>
      </c>
      <c r="F693" s="46"/>
      <c r="G693" s="4">
        <f t="shared" si="10"/>
        <v>606</v>
      </c>
    </row>
    <row r="694" spans="1:13">
      <c r="A694" s="106">
        <v>46006</v>
      </c>
      <c r="B694" s="787" t="s">
        <v>303</v>
      </c>
      <c r="C694" s="787" t="s">
        <v>24</v>
      </c>
      <c r="D694" t="s">
        <v>12</v>
      </c>
      <c r="F694" s="4">
        <v>36</v>
      </c>
      <c r="G694" s="4">
        <f t="shared" si="10"/>
        <v>570</v>
      </c>
    </row>
    <row r="695" spans="1:13">
      <c r="A695" s="106">
        <v>46006</v>
      </c>
      <c r="B695" s="787" t="s">
        <v>303</v>
      </c>
      <c r="C695" s="787" t="s">
        <v>24</v>
      </c>
      <c r="D695" t="s">
        <v>13</v>
      </c>
      <c r="F695" s="4">
        <v>15</v>
      </c>
      <c r="G695" s="4">
        <f t="shared" si="10"/>
        <v>555</v>
      </c>
      <c r="M695" s="4"/>
    </row>
    <row r="696" spans="1:13">
      <c r="A696" s="106">
        <v>46006</v>
      </c>
      <c r="B696" s="787" t="s">
        <v>304</v>
      </c>
      <c r="C696" s="787" t="s">
        <v>24</v>
      </c>
      <c r="D696" t="s">
        <v>14</v>
      </c>
      <c r="F696" s="4">
        <v>550</v>
      </c>
      <c r="G696" s="4">
        <f t="shared" si="10"/>
        <v>5</v>
      </c>
    </row>
    <row r="697" spans="1:13">
      <c r="A697" s="41">
        <v>46022</v>
      </c>
      <c r="B697" s="786" t="s">
        <v>10</v>
      </c>
      <c r="C697" s="786" t="s">
        <v>25</v>
      </c>
      <c r="D697" t="s">
        <v>12</v>
      </c>
      <c r="E697" s="4">
        <v>36</v>
      </c>
      <c r="G697" s="4">
        <f t="shared" si="10"/>
        <v>41</v>
      </c>
    </row>
    <row r="698" spans="1:13">
      <c r="A698" s="39"/>
      <c r="B698" s="787"/>
      <c r="C698" s="787"/>
      <c r="D698" t="s">
        <v>13</v>
      </c>
      <c r="E698" s="4">
        <v>15</v>
      </c>
      <c r="G698" s="4">
        <f t="shared" si="10"/>
        <v>56</v>
      </c>
    </row>
    <row r="699" spans="1:13">
      <c r="A699" s="39"/>
      <c r="B699" s="787"/>
      <c r="C699" s="787"/>
      <c r="D699" t="s">
        <v>14</v>
      </c>
      <c r="E699" s="4">
        <v>550</v>
      </c>
      <c r="G699" s="4">
        <f t="shared" si="10"/>
        <v>606</v>
      </c>
    </row>
    <row r="700" spans="1:13">
      <c r="A700" s="106">
        <v>46038</v>
      </c>
      <c r="B700" s="787" t="s">
        <v>305</v>
      </c>
      <c r="C700" s="787" t="s">
        <v>25</v>
      </c>
      <c r="D700" t="s">
        <v>12</v>
      </c>
      <c r="F700" s="4">
        <v>36</v>
      </c>
      <c r="G700" s="4">
        <f t="shared" si="10"/>
        <v>570</v>
      </c>
    </row>
    <row r="701" spans="1:13">
      <c r="A701" s="106">
        <v>46038</v>
      </c>
      <c r="B701" s="787" t="s">
        <v>305</v>
      </c>
      <c r="C701" s="787" t="s">
        <v>25</v>
      </c>
      <c r="D701" t="s">
        <v>13</v>
      </c>
      <c r="F701" s="4">
        <v>15</v>
      </c>
      <c r="G701" s="4">
        <f t="shared" si="10"/>
        <v>555</v>
      </c>
    </row>
    <row r="702" spans="1:13">
      <c r="A702" s="106">
        <v>46038</v>
      </c>
      <c r="B702" s="787" t="s">
        <v>306</v>
      </c>
      <c r="C702" s="787" t="s">
        <v>25</v>
      </c>
      <c r="D702" t="s">
        <v>14</v>
      </c>
      <c r="F702" s="4">
        <v>550</v>
      </c>
      <c r="G702" s="4">
        <f t="shared" ref="G666:G729" si="11">+G701+E702-F702</f>
        <v>5</v>
      </c>
    </row>
    <row r="703" spans="1:13">
      <c r="A703" s="133">
        <v>46053</v>
      </c>
      <c r="B703" s="786" t="s">
        <v>10</v>
      </c>
      <c r="C703" s="786" t="s">
        <v>11</v>
      </c>
      <c r="D703" t="s">
        <v>12</v>
      </c>
      <c r="E703" s="4">
        <v>36</v>
      </c>
      <c r="G703" s="4">
        <f t="shared" si="11"/>
        <v>41</v>
      </c>
    </row>
    <row r="704" spans="1:13">
      <c r="B704" s="787"/>
      <c r="C704" s="787"/>
      <c r="D704" t="s">
        <v>13</v>
      </c>
      <c r="E704" s="4">
        <v>15</v>
      </c>
      <c r="G704" s="4">
        <f t="shared" si="11"/>
        <v>56</v>
      </c>
    </row>
    <row r="705" spans="1:12">
      <c r="B705" s="787"/>
      <c r="C705" s="787"/>
      <c r="D705" t="s">
        <v>14</v>
      </c>
      <c r="E705" s="4">
        <v>550</v>
      </c>
      <c r="G705" s="4">
        <f t="shared" si="11"/>
        <v>606</v>
      </c>
      <c r="J705" s="820" t="s">
        <v>307</v>
      </c>
      <c r="K705" s="820"/>
      <c r="L705" s="820"/>
    </row>
    <row r="706" spans="1:12">
      <c r="B706" s="787"/>
      <c r="C706" s="787"/>
      <c r="D706" s="683" t="s">
        <v>147</v>
      </c>
      <c r="E706" s="684">
        <v>28.3</v>
      </c>
      <c r="G706" s="4">
        <f t="shared" si="11"/>
        <v>634.29999999999995</v>
      </c>
      <c r="I706" s="10">
        <v>2025</v>
      </c>
      <c r="J706" s="786" t="s">
        <v>23</v>
      </c>
      <c r="K706" s="108" t="s">
        <v>69</v>
      </c>
      <c r="L706" s="583">
        <v>5</v>
      </c>
    </row>
    <row r="707" spans="1:12">
      <c r="A707" s="106">
        <v>46070</v>
      </c>
      <c r="B707" s="787" t="s">
        <v>308</v>
      </c>
      <c r="C707" s="787" t="s">
        <v>11</v>
      </c>
      <c r="D707" t="s">
        <v>14</v>
      </c>
      <c r="F707" s="4">
        <v>550</v>
      </c>
      <c r="G707" s="4">
        <f t="shared" si="11"/>
        <v>84.299999999999955</v>
      </c>
      <c r="I707" s="10">
        <v>2026</v>
      </c>
      <c r="J707" s="786" t="s">
        <v>11</v>
      </c>
      <c r="K707" s="683" t="s">
        <v>147</v>
      </c>
      <c r="L707" s="684">
        <v>28.3</v>
      </c>
    </row>
    <row r="708" spans="1:12">
      <c r="A708" s="106">
        <v>46070</v>
      </c>
      <c r="B708" s="787" t="s">
        <v>309</v>
      </c>
      <c r="C708" s="787" t="s">
        <v>11</v>
      </c>
      <c r="D708" t="s">
        <v>12</v>
      </c>
      <c r="F708" s="4">
        <v>36</v>
      </c>
      <c r="G708" s="4">
        <f t="shared" si="11"/>
        <v>48.299999999999955</v>
      </c>
      <c r="J708" s="786"/>
      <c r="L708" s="135">
        <f ca="1">SUM(L706:L708)</f>
        <v>33.299999999999997</v>
      </c>
    </row>
    <row r="709" spans="1:12">
      <c r="A709" s="106">
        <v>46070</v>
      </c>
      <c r="B709" s="787" t="s">
        <v>309</v>
      </c>
      <c r="C709" s="787" t="s">
        <v>11</v>
      </c>
      <c r="D709" t="s">
        <v>13</v>
      </c>
      <c r="F709" s="4">
        <v>15</v>
      </c>
      <c r="G709" s="4">
        <f t="shared" si="11"/>
        <v>33.299999999999955</v>
      </c>
    </row>
    <row r="710" spans="1:12">
      <c r="A710" s="41">
        <v>46081</v>
      </c>
      <c r="B710" s="786" t="s">
        <v>10</v>
      </c>
      <c r="C710" s="786" t="s">
        <v>15</v>
      </c>
      <c r="D710" t="s">
        <v>12</v>
      </c>
      <c r="E710" s="4">
        <v>36</v>
      </c>
      <c r="G710" s="4">
        <f t="shared" si="11"/>
        <v>69.299999999999955</v>
      </c>
    </row>
    <row r="711" spans="1:12">
      <c r="A711" s="39"/>
      <c r="B711" s="787"/>
      <c r="C711" s="787"/>
      <c r="D711" t="s">
        <v>13</v>
      </c>
      <c r="E711" s="4">
        <v>15</v>
      </c>
      <c r="G711" s="4">
        <f t="shared" si="11"/>
        <v>84.299999999999955</v>
      </c>
    </row>
    <row r="712" spans="1:12">
      <c r="A712" s="39"/>
      <c r="B712" s="787"/>
      <c r="C712" s="787"/>
      <c r="D712" t="s">
        <v>14</v>
      </c>
      <c r="E712" s="4">
        <v>550</v>
      </c>
      <c r="G712" s="4">
        <f t="shared" si="11"/>
        <v>634.29999999999995</v>
      </c>
    </row>
    <row r="713" spans="1:12">
      <c r="A713" s="106">
        <v>46097</v>
      </c>
      <c r="B713" s="787" t="s">
        <v>310</v>
      </c>
      <c r="C713" s="787" t="s">
        <v>15</v>
      </c>
      <c r="D713" t="s">
        <v>12</v>
      </c>
      <c r="F713" s="4">
        <v>36</v>
      </c>
      <c r="G713" s="4">
        <f t="shared" si="11"/>
        <v>598.29999999999995</v>
      </c>
    </row>
    <row r="714" spans="1:12">
      <c r="A714" s="106">
        <v>46097</v>
      </c>
      <c r="B714" s="787" t="s">
        <v>310</v>
      </c>
      <c r="C714" s="787" t="s">
        <v>15</v>
      </c>
      <c r="D714" t="s">
        <v>13</v>
      </c>
      <c r="F714" s="4">
        <v>15</v>
      </c>
      <c r="G714" s="4">
        <f t="shared" si="11"/>
        <v>583.29999999999995</v>
      </c>
    </row>
    <row r="715" spans="1:12">
      <c r="A715" s="106">
        <v>46097</v>
      </c>
      <c r="B715" s="631" t="s">
        <v>311</v>
      </c>
      <c r="C715" s="787" t="s">
        <v>15</v>
      </c>
      <c r="D715" t="s">
        <v>14</v>
      </c>
      <c r="F715" s="4">
        <v>550</v>
      </c>
      <c r="G715" s="4">
        <f t="shared" si="11"/>
        <v>33.299999999999955</v>
      </c>
    </row>
    <row r="716" spans="1:12">
      <c r="A716" s="41">
        <v>46112</v>
      </c>
      <c r="B716" s="786" t="s">
        <v>10</v>
      </c>
      <c r="C716" s="786" t="s">
        <v>16</v>
      </c>
      <c r="D716" t="s">
        <v>12</v>
      </c>
      <c r="E716" s="4">
        <v>36</v>
      </c>
      <c r="G716" s="4">
        <f t="shared" si="11"/>
        <v>69.299999999999955</v>
      </c>
    </row>
    <row r="717" spans="1:12">
      <c r="A717" s="39"/>
      <c r="B717" s="787"/>
      <c r="C717" s="787"/>
      <c r="D717" t="s">
        <v>13</v>
      </c>
      <c r="E717" s="4">
        <v>15</v>
      </c>
      <c r="G717" s="4">
        <f t="shared" si="11"/>
        <v>84.299999999999955</v>
      </c>
    </row>
    <row r="718" spans="1:12">
      <c r="A718" s="39"/>
      <c r="B718" s="787"/>
      <c r="C718" s="787"/>
      <c r="D718" t="s">
        <v>14</v>
      </c>
      <c r="E718" s="4">
        <v>550</v>
      </c>
      <c r="G718" s="4">
        <f t="shared" si="11"/>
        <v>634.29999999999995</v>
      </c>
    </row>
    <row r="719" spans="1:12">
      <c r="A719" s="106">
        <v>46127</v>
      </c>
      <c r="B719" s="787" t="s">
        <v>312</v>
      </c>
      <c r="C719" s="787" t="s">
        <v>16</v>
      </c>
      <c r="D719" t="s">
        <v>12</v>
      </c>
      <c r="F719" s="4">
        <v>36</v>
      </c>
      <c r="G719" s="4">
        <f t="shared" si="11"/>
        <v>598.29999999999995</v>
      </c>
    </row>
    <row r="720" spans="1:12">
      <c r="A720" s="106">
        <v>46127</v>
      </c>
      <c r="B720" s="787" t="s">
        <v>312</v>
      </c>
      <c r="C720" s="787" t="s">
        <v>16</v>
      </c>
      <c r="D720" t="s">
        <v>13</v>
      </c>
      <c r="F720" s="4">
        <v>15</v>
      </c>
      <c r="G720" s="4">
        <f t="shared" si="11"/>
        <v>583.29999999999995</v>
      </c>
    </row>
    <row r="721" spans="1:7">
      <c r="A721" s="106">
        <v>46127</v>
      </c>
      <c r="B721" s="787" t="s">
        <v>313</v>
      </c>
      <c r="C721" s="787" t="s">
        <v>16</v>
      </c>
      <c r="D721" t="s">
        <v>14</v>
      </c>
      <c r="F721" s="4">
        <v>550</v>
      </c>
      <c r="G721" s="4">
        <f t="shared" si="11"/>
        <v>33.299999999999955</v>
      </c>
    </row>
    <row r="722" spans="1:7">
      <c r="A722" s="41">
        <v>46142</v>
      </c>
      <c r="B722" s="786" t="s">
        <v>10</v>
      </c>
      <c r="C722" s="786" t="s">
        <v>17</v>
      </c>
      <c r="D722" t="s">
        <v>12</v>
      </c>
      <c r="E722" s="12"/>
      <c r="G722" s="4">
        <f t="shared" si="11"/>
        <v>33.299999999999955</v>
      </c>
    </row>
    <row r="723" spans="1:7">
      <c r="A723" s="39"/>
      <c r="B723" s="787"/>
      <c r="C723" s="787"/>
      <c r="D723" t="s">
        <v>13</v>
      </c>
      <c r="E723" s="12"/>
      <c r="G723" s="4">
        <f t="shared" si="11"/>
        <v>33.299999999999955</v>
      </c>
    </row>
    <row r="724" spans="1:7">
      <c r="A724" s="39"/>
      <c r="B724" s="787"/>
      <c r="C724" s="787"/>
      <c r="D724" t="s">
        <v>14</v>
      </c>
      <c r="E724" s="12">
        <v>550</v>
      </c>
      <c r="G724" s="4">
        <f t="shared" si="11"/>
        <v>583.29999999999995</v>
      </c>
    </row>
    <row r="725" spans="1:7">
      <c r="B725" s="787"/>
      <c r="C725" s="787"/>
      <c r="G725" s="4">
        <f t="shared" si="11"/>
        <v>583.29999999999995</v>
      </c>
    </row>
    <row r="726" spans="1:7">
      <c r="B726" s="787"/>
      <c r="C726" s="787"/>
      <c r="G726" s="4">
        <f t="shared" si="11"/>
        <v>583.29999999999995</v>
      </c>
    </row>
    <row r="727" spans="1:7">
      <c r="B727" s="787"/>
      <c r="C727" s="787"/>
      <c r="G727" s="4">
        <f t="shared" si="11"/>
        <v>583.29999999999995</v>
      </c>
    </row>
    <row r="728" spans="1:7">
      <c r="B728" s="787"/>
      <c r="C728" s="787"/>
      <c r="G728" s="4">
        <f t="shared" si="11"/>
        <v>583.29999999999995</v>
      </c>
    </row>
    <row r="729" spans="1:7">
      <c r="B729" s="787"/>
      <c r="C729" s="787"/>
      <c r="G729" s="4">
        <f t="shared" si="11"/>
        <v>583.29999999999995</v>
      </c>
    </row>
    <row r="730" spans="1:7">
      <c r="B730" s="787"/>
      <c r="C730" s="787"/>
      <c r="G730" s="4">
        <f t="shared" ref="G730:G793" si="12">+G729+E730-F730</f>
        <v>583.29999999999995</v>
      </c>
    </row>
    <row r="731" spans="1:7">
      <c r="B731" s="787"/>
      <c r="C731" s="787"/>
      <c r="G731" s="4">
        <f t="shared" si="12"/>
        <v>583.29999999999995</v>
      </c>
    </row>
    <row r="732" spans="1:7">
      <c r="B732" s="787"/>
      <c r="C732" s="787"/>
      <c r="G732" s="4">
        <f t="shared" si="12"/>
        <v>583.29999999999995</v>
      </c>
    </row>
    <row r="733" spans="1:7">
      <c r="B733" s="787"/>
      <c r="C733" s="787"/>
      <c r="G733" s="4">
        <f t="shared" si="12"/>
        <v>583.29999999999995</v>
      </c>
    </row>
    <row r="734" spans="1:7">
      <c r="B734" s="787"/>
      <c r="C734" s="787"/>
      <c r="G734" s="4">
        <f t="shared" si="12"/>
        <v>583.29999999999995</v>
      </c>
    </row>
    <row r="735" spans="1:7">
      <c r="B735" s="787"/>
      <c r="C735" s="787"/>
      <c r="G735" s="4">
        <f t="shared" si="12"/>
        <v>583.29999999999995</v>
      </c>
    </row>
    <row r="736" spans="1:7">
      <c r="B736" s="787"/>
      <c r="C736" s="787"/>
      <c r="G736" s="4">
        <f t="shared" si="12"/>
        <v>583.29999999999995</v>
      </c>
    </row>
    <row r="737" spans="7:7">
      <c r="G737" s="4">
        <f t="shared" si="12"/>
        <v>583.29999999999995</v>
      </c>
    </row>
    <row r="738" spans="7:7">
      <c r="G738" s="4">
        <f t="shared" si="12"/>
        <v>583.29999999999995</v>
      </c>
    </row>
    <row r="739" spans="7:7">
      <c r="G739" s="4">
        <f t="shared" si="12"/>
        <v>583.29999999999995</v>
      </c>
    </row>
    <row r="740" spans="7:7">
      <c r="G740" s="4">
        <f t="shared" si="12"/>
        <v>583.29999999999995</v>
      </c>
    </row>
    <row r="741" spans="7:7">
      <c r="G741" s="4">
        <f t="shared" si="12"/>
        <v>583.29999999999995</v>
      </c>
    </row>
    <row r="742" spans="7:7">
      <c r="G742" s="4">
        <f t="shared" si="12"/>
        <v>583.29999999999995</v>
      </c>
    </row>
    <row r="743" spans="7:7">
      <c r="G743" s="4">
        <f t="shared" si="12"/>
        <v>583.29999999999995</v>
      </c>
    </row>
    <row r="744" spans="7:7">
      <c r="G744" s="4">
        <f t="shared" si="12"/>
        <v>583.29999999999995</v>
      </c>
    </row>
    <row r="745" spans="7:7">
      <c r="G745" s="4">
        <f t="shared" si="12"/>
        <v>583.29999999999995</v>
      </c>
    </row>
    <row r="746" spans="7:7">
      <c r="G746" s="4">
        <f t="shared" si="12"/>
        <v>583.29999999999995</v>
      </c>
    </row>
    <row r="747" spans="7:7">
      <c r="G747" s="4">
        <f t="shared" si="12"/>
        <v>583.29999999999995</v>
      </c>
    </row>
    <row r="748" spans="7:7">
      <c r="G748" s="4">
        <f t="shared" si="12"/>
        <v>583.29999999999995</v>
      </c>
    </row>
    <row r="749" spans="7:7">
      <c r="G749" s="4">
        <f t="shared" si="12"/>
        <v>583.29999999999995</v>
      </c>
    </row>
    <row r="750" spans="7:7">
      <c r="G750" s="4">
        <f t="shared" si="12"/>
        <v>583.29999999999995</v>
      </c>
    </row>
    <row r="751" spans="7:7">
      <c r="G751" s="4">
        <f t="shared" si="12"/>
        <v>583.29999999999995</v>
      </c>
    </row>
    <row r="752" spans="7:7">
      <c r="G752" s="4">
        <f t="shared" si="12"/>
        <v>583.29999999999995</v>
      </c>
    </row>
    <row r="753" spans="7:7">
      <c r="G753" s="4">
        <f t="shared" si="12"/>
        <v>583.29999999999995</v>
      </c>
    </row>
    <row r="754" spans="7:7">
      <c r="G754" s="4">
        <f t="shared" si="12"/>
        <v>583.29999999999995</v>
      </c>
    </row>
    <row r="755" spans="7:7">
      <c r="G755" s="4">
        <f t="shared" si="12"/>
        <v>583.29999999999995</v>
      </c>
    </row>
    <row r="756" spans="7:7">
      <c r="G756" s="4">
        <f t="shared" si="12"/>
        <v>583.29999999999995</v>
      </c>
    </row>
    <row r="757" spans="7:7">
      <c r="G757" s="4">
        <f t="shared" si="12"/>
        <v>583.29999999999995</v>
      </c>
    </row>
    <row r="758" spans="7:7">
      <c r="G758" s="4">
        <f t="shared" si="12"/>
        <v>583.29999999999995</v>
      </c>
    </row>
    <row r="759" spans="7:7">
      <c r="G759" s="4">
        <f t="shared" si="12"/>
        <v>583.29999999999995</v>
      </c>
    </row>
    <row r="760" spans="7:7">
      <c r="G760" s="4">
        <f t="shared" si="12"/>
        <v>583.29999999999995</v>
      </c>
    </row>
    <row r="761" spans="7:7">
      <c r="G761" s="4">
        <f t="shared" si="12"/>
        <v>583.29999999999995</v>
      </c>
    </row>
    <row r="762" spans="7:7">
      <c r="G762" s="4">
        <f t="shared" si="12"/>
        <v>583.29999999999995</v>
      </c>
    </row>
    <row r="763" spans="7:7">
      <c r="G763" s="4">
        <f t="shared" si="12"/>
        <v>583.29999999999995</v>
      </c>
    </row>
    <row r="764" spans="7:7">
      <c r="G764" s="4">
        <f t="shared" si="12"/>
        <v>583.29999999999995</v>
      </c>
    </row>
    <row r="765" spans="7:7">
      <c r="G765" s="4">
        <f t="shared" si="12"/>
        <v>583.29999999999995</v>
      </c>
    </row>
    <row r="766" spans="7:7">
      <c r="G766" s="4">
        <f t="shared" si="12"/>
        <v>583.29999999999995</v>
      </c>
    </row>
    <row r="767" spans="7:7">
      <c r="G767" s="4">
        <f t="shared" si="12"/>
        <v>583.29999999999995</v>
      </c>
    </row>
    <row r="768" spans="7:7">
      <c r="G768" s="4">
        <f t="shared" si="12"/>
        <v>583.29999999999995</v>
      </c>
    </row>
    <row r="769" spans="7:7">
      <c r="G769" s="4">
        <f t="shared" si="12"/>
        <v>583.29999999999995</v>
      </c>
    </row>
    <row r="770" spans="7:7">
      <c r="G770" s="4">
        <f t="shared" si="12"/>
        <v>583.29999999999995</v>
      </c>
    </row>
    <row r="771" spans="7:7">
      <c r="G771" s="4">
        <f t="shared" si="12"/>
        <v>583.29999999999995</v>
      </c>
    </row>
    <row r="772" spans="7:7">
      <c r="G772" s="4">
        <f t="shared" si="12"/>
        <v>583.29999999999995</v>
      </c>
    </row>
    <row r="773" spans="7:7">
      <c r="G773" s="4">
        <f t="shared" si="12"/>
        <v>583.29999999999995</v>
      </c>
    </row>
    <row r="774" spans="7:7">
      <c r="G774" s="4">
        <f t="shared" si="12"/>
        <v>583.29999999999995</v>
      </c>
    </row>
    <row r="775" spans="7:7">
      <c r="G775" s="4">
        <f t="shared" si="12"/>
        <v>583.29999999999995</v>
      </c>
    </row>
    <row r="776" spans="7:7">
      <c r="G776" s="4">
        <f t="shared" si="12"/>
        <v>583.29999999999995</v>
      </c>
    </row>
    <row r="777" spans="7:7">
      <c r="G777" s="4">
        <f t="shared" si="12"/>
        <v>583.29999999999995</v>
      </c>
    </row>
    <row r="778" spans="7:7">
      <c r="G778" s="4">
        <f t="shared" si="12"/>
        <v>583.29999999999995</v>
      </c>
    </row>
    <row r="779" spans="7:7">
      <c r="G779" s="4">
        <f t="shared" si="12"/>
        <v>583.29999999999995</v>
      </c>
    </row>
    <row r="780" spans="7:7">
      <c r="G780" s="4">
        <f t="shared" si="12"/>
        <v>583.29999999999995</v>
      </c>
    </row>
    <row r="781" spans="7:7">
      <c r="G781" s="4">
        <f t="shared" si="12"/>
        <v>583.29999999999995</v>
      </c>
    </row>
    <row r="782" spans="7:7">
      <c r="G782" s="4">
        <f t="shared" si="12"/>
        <v>583.29999999999995</v>
      </c>
    </row>
    <row r="783" spans="7:7">
      <c r="G783" s="4">
        <f t="shared" si="12"/>
        <v>583.29999999999995</v>
      </c>
    </row>
    <row r="784" spans="7:7">
      <c r="G784" s="4">
        <f t="shared" si="12"/>
        <v>583.29999999999995</v>
      </c>
    </row>
    <row r="785" spans="7:7">
      <c r="G785" s="4">
        <f t="shared" si="12"/>
        <v>583.29999999999995</v>
      </c>
    </row>
    <row r="786" spans="7:7">
      <c r="G786" s="4">
        <f t="shared" si="12"/>
        <v>583.29999999999995</v>
      </c>
    </row>
    <row r="787" spans="7:7">
      <c r="G787" s="4">
        <f t="shared" si="12"/>
        <v>583.29999999999995</v>
      </c>
    </row>
    <row r="788" spans="7:7">
      <c r="G788" s="4">
        <f t="shared" si="12"/>
        <v>583.29999999999995</v>
      </c>
    </row>
    <row r="789" spans="7:7">
      <c r="G789" s="4">
        <f t="shared" si="12"/>
        <v>583.29999999999995</v>
      </c>
    </row>
    <row r="790" spans="7:7">
      <c r="G790" s="4">
        <f t="shared" si="12"/>
        <v>583.29999999999995</v>
      </c>
    </row>
    <row r="791" spans="7:7">
      <c r="G791" s="4">
        <f t="shared" si="12"/>
        <v>583.29999999999995</v>
      </c>
    </row>
    <row r="792" spans="7:7">
      <c r="G792" s="4">
        <f t="shared" si="12"/>
        <v>583.29999999999995</v>
      </c>
    </row>
    <row r="793" spans="7:7">
      <c r="G793" s="4">
        <f t="shared" si="12"/>
        <v>583.29999999999995</v>
      </c>
    </row>
    <row r="794" spans="7:7">
      <c r="G794" s="4">
        <f t="shared" ref="G794:G857" si="13">+G793+E794-F794</f>
        <v>583.29999999999995</v>
      </c>
    </row>
    <row r="795" spans="7:7">
      <c r="G795" s="4">
        <f t="shared" si="13"/>
        <v>583.29999999999995</v>
      </c>
    </row>
    <row r="796" spans="7:7">
      <c r="G796" s="4">
        <f t="shared" si="13"/>
        <v>583.29999999999995</v>
      </c>
    </row>
    <row r="797" spans="7:7">
      <c r="G797" s="4">
        <f t="shared" si="13"/>
        <v>583.29999999999995</v>
      </c>
    </row>
    <row r="798" spans="7:7">
      <c r="G798" s="4">
        <f t="shared" si="13"/>
        <v>583.29999999999995</v>
      </c>
    </row>
    <row r="799" spans="7:7">
      <c r="G799" s="4">
        <f t="shared" si="13"/>
        <v>583.29999999999995</v>
      </c>
    </row>
    <row r="800" spans="7:7">
      <c r="G800" s="4">
        <f t="shared" si="13"/>
        <v>583.29999999999995</v>
      </c>
    </row>
    <row r="801" spans="7:7">
      <c r="G801" s="4">
        <f t="shared" si="13"/>
        <v>583.29999999999995</v>
      </c>
    </row>
    <row r="802" spans="7:7">
      <c r="G802" s="4">
        <f t="shared" si="13"/>
        <v>583.29999999999995</v>
      </c>
    </row>
    <row r="803" spans="7:7">
      <c r="G803" s="4">
        <f t="shared" si="13"/>
        <v>583.29999999999995</v>
      </c>
    </row>
    <row r="804" spans="7:7">
      <c r="G804" s="4">
        <f t="shared" si="13"/>
        <v>583.29999999999995</v>
      </c>
    </row>
    <row r="805" spans="7:7">
      <c r="G805" s="4">
        <f t="shared" si="13"/>
        <v>583.29999999999995</v>
      </c>
    </row>
    <row r="806" spans="7:7">
      <c r="G806" s="4">
        <f t="shared" si="13"/>
        <v>583.29999999999995</v>
      </c>
    </row>
    <row r="807" spans="7:7">
      <c r="G807" s="4">
        <f t="shared" si="13"/>
        <v>583.29999999999995</v>
      </c>
    </row>
    <row r="808" spans="7:7">
      <c r="G808" s="4">
        <f t="shared" si="13"/>
        <v>583.29999999999995</v>
      </c>
    </row>
    <row r="809" spans="7:7">
      <c r="G809" s="4">
        <f t="shared" si="13"/>
        <v>583.29999999999995</v>
      </c>
    </row>
    <row r="810" spans="7:7">
      <c r="G810" s="4">
        <f t="shared" si="13"/>
        <v>583.29999999999995</v>
      </c>
    </row>
    <row r="811" spans="7:7">
      <c r="G811" s="4">
        <f t="shared" si="13"/>
        <v>583.29999999999995</v>
      </c>
    </row>
    <row r="812" spans="7:7">
      <c r="G812" s="4">
        <f t="shared" si="13"/>
        <v>583.29999999999995</v>
      </c>
    </row>
    <row r="813" spans="7:7">
      <c r="G813" s="4">
        <f t="shared" si="13"/>
        <v>583.29999999999995</v>
      </c>
    </row>
    <row r="814" spans="7:7">
      <c r="G814" s="4">
        <f t="shared" si="13"/>
        <v>583.29999999999995</v>
      </c>
    </row>
    <row r="815" spans="7:7">
      <c r="G815" s="4">
        <f t="shared" si="13"/>
        <v>583.29999999999995</v>
      </c>
    </row>
    <row r="816" spans="7:7">
      <c r="G816" s="4">
        <f t="shared" si="13"/>
        <v>583.29999999999995</v>
      </c>
    </row>
    <row r="817" spans="7:7">
      <c r="G817" s="4">
        <f t="shared" si="13"/>
        <v>583.29999999999995</v>
      </c>
    </row>
    <row r="818" spans="7:7">
      <c r="G818" s="4">
        <f t="shared" si="13"/>
        <v>583.29999999999995</v>
      </c>
    </row>
    <row r="819" spans="7:7">
      <c r="G819" s="4">
        <f t="shared" si="13"/>
        <v>583.29999999999995</v>
      </c>
    </row>
    <row r="820" spans="7:7">
      <c r="G820" s="4">
        <f t="shared" si="13"/>
        <v>583.29999999999995</v>
      </c>
    </row>
    <row r="821" spans="7:7">
      <c r="G821" s="4">
        <f t="shared" si="13"/>
        <v>583.29999999999995</v>
      </c>
    </row>
    <row r="822" spans="7:7">
      <c r="G822" s="4">
        <f t="shared" si="13"/>
        <v>583.29999999999995</v>
      </c>
    </row>
    <row r="823" spans="7:7">
      <c r="G823" s="4">
        <f t="shared" si="13"/>
        <v>583.29999999999995</v>
      </c>
    </row>
    <row r="824" spans="7:7">
      <c r="G824" s="4">
        <f t="shared" si="13"/>
        <v>583.29999999999995</v>
      </c>
    </row>
    <row r="825" spans="7:7">
      <c r="G825" s="4">
        <f t="shared" si="13"/>
        <v>583.29999999999995</v>
      </c>
    </row>
    <row r="826" spans="7:7">
      <c r="G826" s="4">
        <f t="shared" si="13"/>
        <v>583.29999999999995</v>
      </c>
    </row>
    <row r="827" spans="7:7">
      <c r="G827" s="4">
        <f t="shared" si="13"/>
        <v>583.29999999999995</v>
      </c>
    </row>
    <row r="828" spans="7:7">
      <c r="G828" s="4">
        <f t="shared" si="13"/>
        <v>583.29999999999995</v>
      </c>
    </row>
    <row r="829" spans="7:7">
      <c r="G829" s="4">
        <f t="shared" si="13"/>
        <v>583.29999999999995</v>
      </c>
    </row>
    <row r="830" spans="7:7">
      <c r="G830" s="4">
        <f t="shared" si="13"/>
        <v>583.29999999999995</v>
      </c>
    </row>
    <row r="831" spans="7:7">
      <c r="G831" s="4">
        <f t="shared" si="13"/>
        <v>583.29999999999995</v>
      </c>
    </row>
    <row r="832" spans="7:7">
      <c r="G832" s="4">
        <f t="shared" si="13"/>
        <v>583.29999999999995</v>
      </c>
    </row>
    <row r="833" spans="7:7">
      <c r="G833" s="4">
        <f t="shared" si="13"/>
        <v>583.29999999999995</v>
      </c>
    </row>
    <row r="834" spans="7:7">
      <c r="G834" s="4">
        <f t="shared" si="13"/>
        <v>583.29999999999995</v>
      </c>
    </row>
    <row r="835" spans="7:7">
      <c r="G835" s="4">
        <f t="shared" si="13"/>
        <v>583.29999999999995</v>
      </c>
    </row>
    <row r="836" spans="7:7">
      <c r="G836" s="4">
        <f t="shared" si="13"/>
        <v>583.29999999999995</v>
      </c>
    </row>
    <row r="837" spans="7:7">
      <c r="G837" s="4">
        <f t="shared" si="13"/>
        <v>583.29999999999995</v>
      </c>
    </row>
    <row r="838" spans="7:7">
      <c r="G838" s="4">
        <f t="shared" si="13"/>
        <v>583.29999999999995</v>
      </c>
    </row>
    <row r="839" spans="7:7">
      <c r="G839" s="4">
        <f t="shared" si="13"/>
        <v>583.29999999999995</v>
      </c>
    </row>
    <row r="840" spans="7:7">
      <c r="G840" s="4">
        <f t="shared" si="13"/>
        <v>583.29999999999995</v>
      </c>
    </row>
    <row r="841" spans="7:7">
      <c r="G841" s="4">
        <f t="shared" si="13"/>
        <v>583.29999999999995</v>
      </c>
    </row>
    <row r="842" spans="7:7">
      <c r="G842" s="4">
        <f t="shared" si="13"/>
        <v>583.29999999999995</v>
      </c>
    </row>
    <row r="843" spans="7:7">
      <c r="G843" s="4">
        <f t="shared" si="13"/>
        <v>583.29999999999995</v>
      </c>
    </row>
    <row r="844" spans="7:7">
      <c r="G844" s="4">
        <f t="shared" si="13"/>
        <v>583.29999999999995</v>
      </c>
    </row>
    <row r="845" spans="7:7">
      <c r="G845" s="4">
        <f t="shared" si="13"/>
        <v>583.29999999999995</v>
      </c>
    </row>
    <row r="846" spans="7:7">
      <c r="G846" s="4">
        <f t="shared" si="13"/>
        <v>583.29999999999995</v>
      </c>
    </row>
    <row r="847" spans="7:7">
      <c r="G847" s="4">
        <f t="shared" si="13"/>
        <v>583.29999999999995</v>
      </c>
    </row>
    <row r="848" spans="7:7">
      <c r="G848" s="4">
        <f t="shared" si="13"/>
        <v>583.29999999999995</v>
      </c>
    </row>
    <row r="849" spans="7:7">
      <c r="G849" s="4">
        <f t="shared" si="13"/>
        <v>583.29999999999995</v>
      </c>
    </row>
    <row r="850" spans="7:7">
      <c r="G850" s="4">
        <f t="shared" si="13"/>
        <v>583.29999999999995</v>
      </c>
    </row>
    <row r="851" spans="7:7">
      <c r="G851" s="4">
        <f t="shared" si="13"/>
        <v>583.29999999999995</v>
      </c>
    </row>
    <row r="852" spans="7:7">
      <c r="G852" s="4">
        <f t="shared" si="13"/>
        <v>583.29999999999995</v>
      </c>
    </row>
    <row r="853" spans="7:7">
      <c r="G853" s="4">
        <f t="shared" si="13"/>
        <v>583.29999999999995</v>
      </c>
    </row>
    <row r="854" spans="7:7">
      <c r="G854" s="4">
        <f t="shared" si="13"/>
        <v>583.29999999999995</v>
      </c>
    </row>
    <row r="855" spans="7:7">
      <c r="G855" s="4">
        <f t="shared" si="13"/>
        <v>583.29999999999995</v>
      </c>
    </row>
    <row r="856" spans="7:7">
      <c r="G856" s="4">
        <f t="shared" si="13"/>
        <v>583.29999999999995</v>
      </c>
    </row>
    <row r="857" spans="7:7">
      <c r="G857" s="4">
        <f t="shared" si="13"/>
        <v>583.29999999999995</v>
      </c>
    </row>
    <row r="858" spans="7:7">
      <c r="G858" s="4">
        <f t="shared" ref="G858:G921" si="14">+G857+E858-F858</f>
        <v>583.29999999999995</v>
      </c>
    </row>
    <row r="859" spans="7:7">
      <c r="G859" s="4">
        <f t="shared" si="14"/>
        <v>583.29999999999995</v>
      </c>
    </row>
    <row r="860" spans="7:7">
      <c r="G860" s="4">
        <f t="shared" si="14"/>
        <v>583.29999999999995</v>
      </c>
    </row>
    <row r="861" spans="7:7">
      <c r="G861" s="4">
        <f t="shared" si="14"/>
        <v>583.29999999999995</v>
      </c>
    </row>
    <row r="862" spans="7:7">
      <c r="G862" s="4">
        <f t="shared" si="14"/>
        <v>583.29999999999995</v>
      </c>
    </row>
    <row r="863" spans="7:7">
      <c r="G863" s="4">
        <f t="shared" si="14"/>
        <v>583.29999999999995</v>
      </c>
    </row>
    <row r="864" spans="7:7">
      <c r="G864" s="4">
        <f t="shared" si="14"/>
        <v>583.29999999999995</v>
      </c>
    </row>
    <row r="865" spans="7:7">
      <c r="G865" s="4">
        <f t="shared" si="14"/>
        <v>583.29999999999995</v>
      </c>
    </row>
    <row r="866" spans="7:7">
      <c r="G866" s="4">
        <f t="shared" si="14"/>
        <v>583.29999999999995</v>
      </c>
    </row>
    <row r="867" spans="7:7">
      <c r="G867" s="4">
        <f t="shared" si="14"/>
        <v>583.29999999999995</v>
      </c>
    </row>
    <row r="868" spans="7:7">
      <c r="G868" s="4">
        <f t="shared" si="14"/>
        <v>583.29999999999995</v>
      </c>
    </row>
    <row r="869" spans="7:7">
      <c r="G869" s="4">
        <f t="shared" si="14"/>
        <v>583.29999999999995</v>
      </c>
    </row>
    <row r="870" spans="7:7">
      <c r="G870" s="4">
        <f t="shared" si="14"/>
        <v>583.29999999999995</v>
      </c>
    </row>
    <row r="871" spans="7:7">
      <c r="G871" s="4">
        <f t="shared" si="14"/>
        <v>583.29999999999995</v>
      </c>
    </row>
    <row r="872" spans="7:7">
      <c r="G872" s="4">
        <f t="shared" si="14"/>
        <v>583.29999999999995</v>
      </c>
    </row>
    <row r="873" spans="7:7">
      <c r="G873" s="4">
        <f t="shared" si="14"/>
        <v>583.29999999999995</v>
      </c>
    </row>
    <row r="874" spans="7:7">
      <c r="G874" s="4">
        <f t="shared" si="14"/>
        <v>583.29999999999995</v>
      </c>
    </row>
    <row r="875" spans="7:7">
      <c r="G875" s="4">
        <f t="shared" si="14"/>
        <v>583.29999999999995</v>
      </c>
    </row>
    <row r="876" spans="7:7">
      <c r="G876" s="4">
        <f t="shared" si="14"/>
        <v>583.29999999999995</v>
      </c>
    </row>
    <row r="877" spans="7:7">
      <c r="G877" s="4">
        <f t="shared" si="14"/>
        <v>583.29999999999995</v>
      </c>
    </row>
    <row r="878" spans="7:7">
      <c r="G878" s="4">
        <f t="shared" si="14"/>
        <v>583.29999999999995</v>
      </c>
    </row>
    <row r="879" spans="7:7">
      <c r="G879" s="4">
        <f t="shared" si="14"/>
        <v>583.29999999999995</v>
      </c>
    </row>
    <row r="880" spans="7:7">
      <c r="G880" s="4">
        <f t="shared" si="14"/>
        <v>583.29999999999995</v>
      </c>
    </row>
    <row r="881" spans="7:7">
      <c r="G881" s="4">
        <f t="shared" si="14"/>
        <v>583.29999999999995</v>
      </c>
    </row>
    <row r="882" spans="7:7">
      <c r="G882" s="4">
        <f t="shared" si="14"/>
        <v>583.29999999999995</v>
      </c>
    </row>
    <row r="883" spans="7:7">
      <c r="G883" s="4">
        <f t="shared" si="14"/>
        <v>583.29999999999995</v>
      </c>
    </row>
    <row r="884" spans="7:7">
      <c r="G884" s="4">
        <f t="shared" si="14"/>
        <v>583.29999999999995</v>
      </c>
    </row>
    <row r="885" spans="7:7">
      <c r="G885" s="4">
        <f t="shared" si="14"/>
        <v>583.29999999999995</v>
      </c>
    </row>
    <row r="886" spans="7:7">
      <c r="G886" s="4">
        <f t="shared" si="14"/>
        <v>583.29999999999995</v>
      </c>
    </row>
    <row r="887" spans="7:7">
      <c r="G887" s="4">
        <f t="shared" si="14"/>
        <v>583.29999999999995</v>
      </c>
    </row>
    <row r="888" spans="7:7">
      <c r="G888" s="4">
        <f t="shared" si="14"/>
        <v>583.29999999999995</v>
      </c>
    </row>
    <row r="889" spans="7:7">
      <c r="G889" s="4">
        <f t="shared" si="14"/>
        <v>583.29999999999995</v>
      </c>
    </row>
    <row r="890" spans="7:7">
      <c r="G890" s="4">
        <f t="shared" si="14"/>
        <v>583.29999999999995</v>
      </c>
    </row>
    <row r="891" spans="7:7">
      <c r="G891" s="4">
        <f t="shared" si="14"/>
        <v>583.29999999999995</v>
      </c>
    </row>
    <row r="892" spans="7:7">
      <c r="G892" s="4">
        <f t="shared" si="14"/>
        <v>583.29999999999995</v>
      </c>
    </row>
    <row r="893" spans="7:7">
      <c r="G893" s="4">
        <f t="shared" si="14"/>
        <v>583.29999999999995</v>
      </c>
    </row>
    <row r="894" spans="7:7">
      <c r="G894" s="4">
        <f t="shared" si="14"/>
        <v>583.29999999999995</v>
      </c>
    </row>
    <row r="895" spans="7:7">
      <c r="G895" s="4">
        <f t="shared" si="14"/>
        <v>583.29999999999995</v>
      </c>
    </row>
    <row r="896" spans="7:7">
      <c r="G896" s="4">
        <f t="shared" si="14"/>
        <v>583.29999999999995</v>
      </c>
    </row>
    <row r="897" spans="7:7">
      <c r="G897" s="4">
        <f t="shared" si="14"/>
        <v>583.29999999999995</v>
      </c>
    </row>
    <row r="898" spans="7:7">
      <c r="G898" s="4">
        <f t="shared" si="14"/>
        <v>583.29999999999995</v>
      </c>
    </row>
    <row r="899" spans="7:7">
      <c r="G899" s="4">
        <f t="shared" si="14"/>
        <v>583.29999999999995</v>
      </c>
    </row>
    <row r="900" spans="7:7">
      <c r="G900" s="4">
        <f t="shared" si="14"/>
        <v>583.29999999999995</v>
      </c>
    </row>
    <row r="901" spans="7:7">
      <c r="G901" s="4">
        <f t="shared" si="14"/>
        <v>583.29999999999995</v>
      </c>
    </row>
    <row r="902" spans="7:7">
      <c r="G902" s="4">
        <f t="shared" si="14"/>
        <v>583.29999999999995</v>
      </c>
    </row>
    <row r="903" spans="7:7">
      <c r="G903" s="4">
        <f t="shared" si="14"/>
        <v>583.29999999999995</v>
      </c>
    </row>
    <row r="904" spans="7:7">
      <c r="G904" s="4">
        <f t="shared" si="14"/>
        <v>583.29999999999995</v>
      </c>
    </row>
    <row r="905" spans="7:7">
      <c r="G905" s="4">
        <f t="shared" si="14"/>
        <v>583.29999999999995</v>
      </c>
    </row>
    <row r="906" spans="7:7">
      <c r="G906" s="4">
        <f t="shared" si="14"/>
        <v>583.29999999999995</v>
      </c>
    </row>
    <row r="907" spans="7:7">
      <c r="G907" s="4">
        <f t="shared" si="14"/>
        <v>583.29999999999995</v>
      </c>
    </row>
    <row r="908" spans="7:7">
      <c r="G908" s="4">
        <f t="shared" si="14"/>
        <v>583.29999999999995</v>
      </c>
    </row>
    <row r="909" spans="7:7">
      <c r="G909" s="4">
        <f t="shared" si="14"/>
        <v>583.29999999999995</v>
      </c>
    </row>
    <row r="910" spans="7:7">
      <c r="G910" s="4">
        <f t="shared" si="14"/>
        <v>583.29999999999995</v>
      </c>
    </row>
    <row r="911" spans="7:7">
      <c r="G911" s="4">
        <f t="shared" si="14"/>
        <v>583.29999999999995</v>
      </c>
    </row>
    <row r="912" spans="7:7">
      <c r="G912" s="4">
        <f t="shared" si="14"/>
        <v>583.29999999999995</v>
      </c>
    </row>
    <row r="913" spans="7:7">
      <c r="G913" s="4">
        <f t="shared" si="14"/>
        <v>583.29999999999995</v>
      </c>
    </row>
    <row r="914" spans="7:7">
      <c r="G914" s="4">
        <f t="shared" si="14"/>
        <v>583.29999999999995</v>
      </c>
    </row>
    <row r="915" spans="7:7">
      <c r="G915" s="4">
        <f t="shared" si="14"/>
        <v>583.29999999999995</v>
      </c>
    </row>
    <row r="916" spans="7:7">
      <c r="G916" s="4">
        <f t="shared" si="14"/>
        <v>583.29999999999995</v>
      </c>
    </row>
    <row r="917" spans="7:7">
      <c r="G917" s="4">
        <f t="shared" si="14"/>
        <v>583.29999999999995</v>
      </c>
    </row>
    <row r="918" spans="7:7">
      <c r="G918" s="4">
        <f t="shared" si="14"/>
        <v>583.29999999999995</v>
      </c>
    </row>
    <row r="919" spans="7:7">
      <c r="G919" s="4">
        <f t="shared" si="14"/>
        <v>583.29999999999995</v>
      </c>
    </row>
    <row r="920" spans="7:7">
      <c r="G920" s="4">
        <f t="shared" si="14"/>
        <v>583.29999999999995</v>
      </c>
    </row>
    <row r="921" spans="7:7">
      <c r="G921" s="4">
        <f t="shared" si="14"/>
        <v>583.29999999999995</v>
      </c>
    </row>
    <row r="922" spans="7:7">
      <c r="G922" s="4">
        <f t="shared" ref="G922:G985" si="15">+G921+E922-F922</f>
        <v>583.29999999999995</v>
      </c>
    </row>
    <row r="923" spans="7:7">
      <c r="G923" s="4">
        <f t="shared" si="15"/>
        <v>583.29999999999995</v>
      </c>
    </row>
    <row r="924" spans="7:7">
      <c r="G924" s="4">
        <f t="shared" si="15"/>
        <v>583.29999999999995</v>
      </c>
    </row>
    <row r="925" spans="7:7">
      <c r="G925" s="4">
        <f t="shared" si="15"/>
        <v>583.29999999999995</v>
      </c>
    </row>
    <row r="926" spans="7:7">
      <c r="G926" s="4">
        <f t="shared" si="15"/>
        <v>583.29999999999995</v>
      </c>
    </row>
    <row r="927" spans="7:7">
      <c r="G927" s="4">
        <f t="shared" si="15"/>
        <v>583.29999999999995</v>
      </c>
    </row>
    <row r="928" spans="7:7">
      <c r="G928" s="4">
        <f t="shared" si="15"/>
        <v>583.29999999999995</v>
      </c>
    </row>
    <row r="929" spans="7:7">
      <c r="G929" s="4">
        <f t="shared" si="15"/>
        <v>583.29999999999995</v>
      </c>
    </row>
    <row r="930" spans="7:7">
      <c r="G930" s="4">
        <f t="shared" si="15"/>
        <v>583.29999999999995</v>
      </c>
    </row>
    <row r="931" spans="7:7">
      <c r="G931" s="4">
        <f t="shared" si="15"/>
        <v>583.29999999999995</v>
      </c>
    </row>
    <row r="932" spans="7:7">
      <c r="G932" s="4">
        <f t="shared" si="15"/>
        <v>583.29999999999995</v>
      </c>
    </row>
    <row r="933" spans="7:7">
      <c r="G933" s="4">
        <f t="shared" si="15"/>
        <v>583.29999999999995</v>
      </c>
    </row>
    <row r="934" spans="7:7">
      <c r="G934" s="4">
        <f t="shared" si="15"/>
        <v>583.29999999999995</v>
      </c>
    </row>
    <row r="935" spans="7:7">
      <c r="G935" s="4">
        <f t="shared" si="15"/>
        <v>583.29999999999995</v>
      </c>
    </row>
    <row r="936" spans="7:7">
      <c r="G936" s="4">
        <f t="shared" si="15"/>
        <v>583.29999999999995</v>
      </c>
    </row>
    <row r="937" spans="7:7">
      <c r="G937" s="4">
        <f t="shared" si="15"/>
        <v>583.29999999999995</v>
      </c>
    </row>
    <row r="938" spans="7:7">
      <c r="G938" s="4">
        <f t="shared" si="15"/>
        <v>583.29999999999995</v>
      </c>
    </row>
    <row r="939" spans="7:7">
      <c r="G939" s="4">
        <f t="shared" si="15"/>
        <v>583.29999999999995</v>
      </c>
    </row>
    <row r="940" spans="7:7">
      <c r="G940" s="4">
        <f t="shared" si="15"/>
        <v>583.29999999999995</v>
      </c>
    </row>
    <row r="941" spans="7:7">
      <c r="G941" s="4">
        <f t="shared" si="15"/>
        <v>583.29999999999995</v>
      </c>
    </row>
    <row r="942" spans="7:7">
      <c r="G942" s="4">
        <f t="shared" si="15"/>
        <v>583.29999999999995</v>
      </c>
    </row>
    <row r="943" spans="7:7">
      <c r="G943" s="4">
        <f t="shared" si="15"/>
        <v>583.29999999999995</v>
      </c>
    </row>
    <row r="944" spans="7:7">
      <c r="G944" s="4">
        <f t="shared" si="15"/>
        <v>583.29999999999995</v>
      </c>
    </row>
    <row r="945" spans="7:7">
      <c r="G945" s="4">
        <f t="shared" si="15"/>
        <v>583.29999999999995</v>
      </c>
    </row>
    <row r="946" spans="7:7">
      <c r="G946" s="4">
        <f t="shared" si="15"/>
        <v>583.29999999999995</v>
      </c>
    </row>
    <row r="947" spans="7:7">
      <c r="G947" s="4">
        <f t="shared" si="15"/>
        <v>583.29999999999995</v>
      </c>
    </row>
    <row r="948" spans="7:7">
      <c r="G948" s="4">
        <f t="shared" si="15"/>
        <v>583.29999999999995</v>
      </c>
    </row>
    <row r="949" spans="7:7">
      <c r="G949" s="4">
        <f t="shared" si="15"/>
        <v>583.29999999999995</v>
      </c>
    </row>
    <row r="950" spans="7:7">
      <c r="G950" s="4">
        <f t="shared" si="15"/>
        <v>583.29999999999995</v>
      </c>
    </row>
    <row r="951" spans="7:7">
      <c r="G951" s="4">
        <f t="shared" si="15"/>
        <v>583.29999999999995</v>
      </c>
    </row>
    <row r="952" spans="7:7">
      <c r="G952" s="4">
        <f t="shared" si="15"/>
        <v>583.29999999999995</v>
      </c>
    </row>
    <row r="953" spans="7:7">
      <c r="G953" s="4">
        <f t="shared" si="15"/>
        <v>583.29999999999995</v>
      </c>
    </row>
    <row r="954" spans="7:7">
      <c r="G954" s="4">
        <f t="shared" si="15"/>
        <v>583.29999999999995</v>
      </c>
    </row>
    <row r="955" spans="7:7">
      <c r="G955" s="4">
        <f t="shared" si="15"/>
        <v>583.29999999999995</v>
      </c>
    </row>
    <row r="956" spans="7:7">
      <c r="G956" s="4">
        <f t="shared" si="15"/>
        <v>583.29999999999995</v>
      </c>
    </row>
    <row r="957" spans="7:7">
      <c r="G957" s="4">
        <f t="shared" si="15"/>
        <v>583.29999999999995</v>
      </c>
    </row>
    <row r="958" spans="7:7">
      <c r="G958" s="4">
        <f t="shared" si="15"/>
        <v>583.29999999999995</v>
      </c>
    </row>
    <row r="959" spans="7:7">
      <c r="G959" s="4">
        <f t="shared" si="15"/>
        <v>583.29999999999995</v>
      </c>
    </row>
    <row r="960" spans="7:7">
      <c r="G960" s="4">
        <f t="shared" si="15"/>
        <v>583.29999999999995</v>
      </c>
    </row>
    <row r="961" spans="7:7">
      <c r="G961" s="4">
        <f t="shared" si="15"/>
        <v>583.29999999999995</v>
      </c>
    </row>
    <row r="962" spans="7:7">
      <c r="G962" s="4">
        <f t="shared" si="15"/>
        <v>583.29999999999995</v>
      </c>
    </row>
    <row r="963" spans="7:7">
      <c r="G963" s="4">
        <f t="shared" si="15"/>
        <v>583.29999999999995</v>
      </c>
    </row>
    <row r="964" spans="7:7">
      <c r="G964" s="4">
        <f t="shared" si="15"/>
        <v>583.29999999999995</v>
      </c>
    </row>
    <row r="965" spans="7:7">
      <c r="G965" s="4">
        <f t="shared" si="15"/>
        <v>583.29999999999995</v>
      </c>
    </row>
    <row r="966" spans="7:7">
      <c r="G966" s="4">
        <f t="shared" si="15"/>
        <v>583.29999999999995</v>
      </c>
    </row>
    <row r="967" spans="7:7">
      <c r="G967" s="4">
        <f t="shared" si="15"/>
        <v>583.29999999999995</v>
      </c>
    </row>
    <row r="968" spans="7:7">
      <c r="G968" s="4">
        <f t="shared" si="15"/>
        <v>583.29999999999995</v>
      </c>
    </row>
    <row r="969" spans="7:7">
      <c r="G969" s="4">
        <f t="shared" si="15"/>
        <v>583.29999999999995</v>
      </c>
    </row>
    <row r="970" spans="7:7">
      <c r="G970" s="4">
        <f t="shared" si="15"/>
        <v>583.29999999999995</v>
      </c>
    </row>
    <row r="971" spans="7:7">
      <c r="G971" s="4">
        <f t="shared" si="15"/>
        <v>583.29999999999995</v>
      </c>
    </row>
    <row r="972" spans="7:7">
      <c r="G972" s="4">
        <f t="shared" si="15"/>
        <v>583.29999999999995</v>
      </c>
    </row>
    <row r="973" spans="7:7">
      <c r="G973" s="4">
        <f t="shared" si="15"/>
        <v>583.29999999999995</v>
      </c>
    </row>
    <row r="974" spans="7:7">
      <c r="G974" s="4">
        <f t="shared" si="15"/>
        <v>583.29999999999995</v>
      </c>
    </row>
    <row r="975" spans="7:7">
      <c r="G975" s="4">
        <f t="shared" si="15"/>
        <v>583.29999999999995</v>
      </c>
    </row>
    <row r="976" spans="7:7">
      <c r="G976" s="4">
        <f t="shared" si="15"/>
        <v>583.29999999999995</v>
      </c>
    </row>
    <row r="977" spans="7:7">
      <c r="G977" s="4">
        <f t="shared" si="15"/>
        <v>583.29999999999995</v>
      </c>
    </row>
    <row r="978" spans="7:7">
      <c r="G978" s="4">
        <f t="shared" si="15"/>
        <v>583.29999999999995</v>
      </c>
    </row>
    <row r="979" spans="7:7">
      <c r="G979" s="4">
        <f t="shared" si="15"/>
        <v>583.29999999999995</v>
      </c>
    </row>
    <row r="980" spans="7:7">
      <c r="G980" s="4">
        <f t="shared" si="15"/>
        <v>583.29999999999995</v>
      </c>
    </row>
    <row r="981" spans="7:7">
      <c r="G981" s="4">
        <f t="shared" si="15"/>
        <v>583.29999999999995</v>
      </c>
    </row>
    <row r="982" spans="7:7">
      <c r="G982" s="4">
        <f t="shared" si="15"/>
        <v>583.29999999999995</v>
      </c>
    </row>
    <row r="983" spans="7:7">
      <c r="G983" s="4">
        <f t="shared" si="15"/>
        <v>583.29999999999995</v>
      </c>
    </row>
    <row r="984" spans="7:7">
      <c r="G984" s="4">
        <f t="shared" si="15"/>
        <v>583.29999999999995</v>
      </c>
    </row>
    <row r="985" spans="7:7">
      <c r="G985" s="4">
        <f t="shared" si="15"/>
        <v>583.29999999999995</v>
      </c>
    </row>
    <row r="986" spans="7:7">
      <c r="G986" s="4">
        <f t="shared" ref="G986:G1000" si="16">+G985+E986-F986</f>
        <v>583.29999999999995</v>
      </c>
    </row>
    <row r="987" spans="7:7">
      <c r="G987" s="4">
        <f t="shared" si="16"/>
        <v>583.29999999999995</v>
      </c>
    </row>
    <row r="988" spans="7:7">
      <c r="G988" s="4">
        <f t="shared" si="16"/>
        <v>583.29999999999995</v>
      </c>
    </row>
    <row r="989" spans="7:7">
      <c r="G989" s="4">
        <f t="shared" si="16"/>
        <v>583.29999999999995</v>
      </c>
    </row>
    <row r="990" spans="7:7">
      <c r="G990" s="4">
        <f t="shared" si="16"/>
        <v>583.29999999999995</v>
      </c>
    </row>
    <row r="991" spans="7:7">
      <c r="G991" s="4">
        <f t="shared" si="16"/>
        <v>583.29999999999995</v>
      </c>
    </row>
    <row r="992" spans="7:7">
      <c r="G992" s="4">
        <f t="shared" si="16"/>
        <v>583.29999999999995</v>
      </c>
    </row>
    <row r="993" spans="7:7">
      <c r="G993" s="4">
        <f t="shared" si="16"/>
        <v>583.29999999999995</v>
      </c>
    </row>
    <row r="994" spans="7:7">
      <c r="G994" s="4">
        <f t="shared" si="16"/>
        <v>583.29999999999995</v>
      </c>
    </row>
    <row r="995" spans="7:7">
      <c r="G995" s="4">
        <f t="shared" si="16"/>
        <v>583.29999999999995</v>
      </c>
    </row>
    <row r="996" spans="7:7">
      <c r="G996" s="4">
        <f t="shared" si="16"/>
        <v>583.29999999999995</v>
      </c>
    </row>
    <row r="997" spans="7:7">
      <c r="G997" s="4">
        <f t="shared" si="16"/>
        <v>583.29999999999995</v>
      </c>
    </row>
    <row r="998" spans="7:7">
      <c r="G998" s="4">
        <f t="shared" si="16"/>
        <v>583.29999999999995</v>
      </c>
    </row>
    <row r="999" spans="7:7">
      <c r="G999" s="4">
        <f t="shared" si="16"/>
        <v>583.29999999999995</v>
      </c>
    </row>
    <row r="1000" spans="7:7">
      <c r="G1000" s="4">
        <f t="shared" si="16"/>
        <v>583.29999999999995</v>
      </c>
    </row>
  </sheetData>
  <autoFilter ref="A5:P1000" xr:uid="{00000000-0001-0000-0600-000000000000}"/>
  <mergeCells count="5">
    <mergeCell ref="B3:G3"/>
    <mergeCell ref="L276:O276"/>
    <mergeCell ref="L240:P241"/>
    <mergeCell ref="I442:K442"/>
    <mergeCell ref="J705:L705"/>
  </mergeCells>
  <pageMargins left="1.2086614170000001" right="0.70866141732283505" top="0.74803149606299202" bottom="0.74803149606299202" header="0.31496062992126" footer="0.31496062992126"/>
  <pageSetup paperSize="9" scale="93"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73FE3-3305-4D8A-8DC5-7F350AD3F598}">
  <sheetPr>
    <tabColor theme="5" tint="0.79998168889431442"/>
  </sheetPr>
  <dimension ref="A2:M130"/>
  <sheetViews>
    <sheetView topLeftCell="A88" workbookViewId="0">
      <selection activeCell="E110" sqref="E110"/>
    </sheetView>
  </sheetViews>
  <sheetFormatPr defaultColWidth="11.42578125" defaultRowHeight="15"/>
  <cols>
    <col min="2" max="2" width="15" style="6" customWidth="1"/>
    <col min="3" max="3" width="11.42578125" style="6"/>
    <col min="4" max="4" width="22.85546875" bestFit="1" customWidth="1"/>
    <col min="6" max="6" width="11.42578125" style="121"/>
    <col min="11" max="11" width="22.85546875" bestFit="1" customWidth="1"/>
  </cols>
  <sheetData>
    <row r="2" spans="1:11">
      <c r="A2" s="106"/>
      <c r="B2" s="820" t="s">
        <v>314</v>
      </c>
      <c r="C2" s="820"/>
      <c r="D2" s="820"/>
      <c r="E2" s="820"/>
      <c r="F2" s="820"/>
      <c r="G2" s="136"/>
    </row>
    <row r="3" spans="1:11">
      <c r="A3" s="106"/>
      <c r="B3" s="787"/>
      <c r="C3" s="787"/>
      <c r="E3" s="121"/>
      <c r="F3" s="138"/>
      <c r="G3" s="121"/>
    </row>
    <row r="4" spans="1:11" ht="30">
      <c r="A4" s="40" t="s">
        <v>1</v>
      </c>
      <c r="B4" s="804" t="s">
        <v>2</v>
      </c>
      <c r="C4" s="804" t="s">
        <v>3</v>
      </c>
      <c r="D4" s="804" t="s">
        <v>4</v>
      </c>
      <c r="E4" s="131" t="s">
        <v>5</v>
      </c>
      <c r="F4" s="139" t="s">
        <v>6</v>
      </c>
      <c r="G4" s="140" t="s">
        <v>7</v>
      </c>
    </row>
    <row r="6" spans="1:11">
      <c r="A6" s="133">
        <v>44804</v>
      </c>
      <c r="B6" s="786" t="s">
        <v>10</v>
      </c>
      <c r="C6" s="786" t="s">
        <v>21</v>
      </c>
      <c r="D6" s="10" t="s">
        <v>14</v>
      </c>
      <c r="E6" s="121">
        <v>300</v>
      </c>
      <c r="G6" s="121">
        <f>G5+E6-F6</f>
        <v>300</v>
      </c>
    </row>
    <row r="7" spans="1:11">
      <c r="A7" s="133"/>
      <c r="B7" s="786"/>
      <c r="C7" s="786"/>
      <c r="D7" s="10"/>
      <c r="E7" s="121"/>
      <c r="G7" s="121">
        <f t="shared" ref="G7:G70" si="0">G6+E7-F7</f>
        <v>300</v>
      </c>
    </row>
    <row r="8" spans="1:11">
      <c r="A8" s="106">
        <v>45142</v>
      </c>
      <c r="B8" s="787" t="s">
        <v>315</v>
      </c>
      <c r="C8" s="787" t="s">
        <v>21</v>
      </c>
      <c r="D8" t="s">
        <v>14</v>
      </c>
      <c r="E8" s="121"/>
      <c r="F8" s="121">
        <v>300</v>
      </c>
      <c r="G8" s="121">
        <f t="shared" si="0"/>
        <v>0</v>
      </c>
    </row>
    <row r="9" spans="1:11">
      <c r="B9" s="787"/>
      <c r="C9" s="787"/>
      <c r="G9" s="121">
        <f t="shared" si="0"/>
        <v>0</v>
      </c>
    </row>
    <row r="10" spans="1:11">
      <c r="A10" s="106"/>
      <c r="B10" s="787"/>
      <c r="C10" s="787"/>
      <c r="D10" t="s">
        <v>12</v>
      </c>
      <c r="E10" s="121">
        <v>21.6</v>
      </c>
      <c r="G10" s="121">
        <f t="shared" si="0"/>
        <v>21.6</v>
      </c>
    </row>
    <row r="11" spans="1:11">
      <c r="A11" s="106"/>
      <c r="B11" s="787"/>
      <c r="C11" s="787"/>
      <c r="D11" t="s">
        <v>13</v>
      </c>
      <c r="E11" s="121">
        <v>7</v>
      </c>
      <c r="G11" s="121">
        <f t="shared" si="0"/>
        <v>28.6</v>
      </c>
    </row>
    <row r="12" spans="1:11">
      <c r="A12" s="106">
        <v>44956</v>
      </c>
      <c r="B12" s="787" t="s">
        <v>316</v>
      </c>
      <c r="C12" s="787" t="s">
        <v>21</v>
      </c>
      <c r="D12" t="s">
        <v>12</v>
      </c>
      <c r="E12" s="121"/>
      <c r="F12" s="121">
        <v>20</v>
      </c>
      <c r="G12" s="121">
        <f t="shared" si="0"/>
        <v>8.6000000000000014</v>
      </c>
    </row>
    <row r="13" spans="1:11">
      <c r="A13" s="106">
        <v>45033</v>
      </c>
      <c r="B13" s="787" t="s">
        <v>317</v>
      </c>
      <c r="C13" s="787" t="s">
        <v>21</v>
      </c>
      <c r="D13" t="s">
        <v>12</v>
      </c>
      <c r="E13" s="121"/>
      <c r="F13" s="121">
        <v>1.6</v>
      </c>
      <c r="G13" s="121">
        <f t="shared" si="0"/>
        <v>7.0000000000000018</v>
      </c>
    </row>
    <row r="14" spans="1:11">
      <c r="A14" s="106">
        <v>45033</v>
      </c>
      <c r="B14" s="787" t="s">
        <v>317</v>
      </c>
      <c r="C14" s="787" t="s">
        <v>21</v>
      </c>
      <c r="D14" t="s">
        <v>13</v>
      </c>
      <c r="E14" s="121"/>
      <c r="F14" s="121">
        <v>7</v>
      </c>
      <c r="G14" s="121">
        <f t="shared" si="0"/>
        <v>0</v>
      </c>
    </row>
    <row r="15" spans="1:11">
      <c r="A15" s="133">
        <v>44834</v>
      </c>
      <c r="B15" s="786" t="s">
        <v>10</v>
      </c>
      <c r="C15" s="786" t="s">
        <v>91</v>
      </c>
      <c r="D15" t="s">
        <v>14</v>
      </c>
      <c r="E15" s="121">
        <v>300</v>
      </c>
      <c r="G15" s="121">
        <f t="shared" si="0"/>
        <v>300</v>
      </c>
      <c r="I15" s="822"/>
      <c r="J15" s="822"/>
      <c r="K15" s="822"/>
    </row>
    <row r="16" spans="1:11">
      <c r="A16" s="133"/>
      <c r="B16" s="786"/>
      <c r="C16" s="786"/>
      <c r="D16" t="s">
        <v>12</v>
      </c>
      <c r="E16" s="121">
        <v>25.5</v>
      </c>
      <c r="G16" s="121">
        <f t="shared" si="0"/>
        <v>325.5</v>
      </c>
    </row>
    <row r="17" spans="1:12">
      <c r="A17" s="106"/>
      <c r="B17" s="787"/>
      <c r="C17" s="787"/>
      <c r="D17" t="s">
        <v>13</v>
      </c>
      <c r="E17" s="121">
        <v>8.1999999999999993</v>
      </c>
      <c r="G17" s="121">
        <f t="shared" si="0"/>
        <v>333.7</v>
      </c>
      <c r="I17" s="786"/>
      <c r="K17" s="121"/>
    </row>
    <row r="18" spans="1:12">
      <c r="A18" s="106">
        <v>44838</v>
      </c>
      <c r="B18" s="787" t="s">
        <v>318</v>
      </c>
      <c r="C18" s="787" t="s">
        <v>91</v>
      </c>
      <c r="D18" t="s">
        <v>14</v>
      </c>
      <c r="E18" s="121"/>
      <c r="F18" s="121">
        <v>300</v>
      </c>
      <c r="G18" s="121">
        <f t="shared" si="0"/>
        <v>33.699999999999989</v>
      </c>
      <c r="K18" s="121"/>
    </row>
    <row r="19" spans="1:12">
      <c r="A19" s="106">
        <v>45033</v>
      </c>
      <c r="B19" s="787" t="s">
        <v>317</v>
      </c>
      <c r="C19" s="787" t="s">
        <v>91</v>
      </c>
      <c r="D19" t="s">
        <v>12</v>
      </c>
      <c r="E19" s="121"/>
      <c r="F19" s="121">
        <v>25.5</v>
      </c>
      <c r="G19" s="121">
        <f t="shared" si="0"/>
        <v>8.1999999999999886</v>
      </c>
      <c r="K19" s="121"/>
    </row>
    <row r="20" spans="1:12">
      <c r="A20" s="106">
        <v>45033</v>
      </c>
      <c r="B20" s="787" t="s">
        <v>317</v>
      </c>
      <c r="C20" s="787" t="s">
        <v>91</v>
      </c>
      <c r="D20" t="s">
        <v>13</v>
      </c>
      <c r="E20" s="121"/>
      <c r="F20" s="121">
        <v>8.1999999999999993</v>
      </c>
      <c r="G20" s="121">
        <f t="shared" si="0"/>
        <v>0</v>
      </c>
      <c r="K20" s="121"/>
    </row>
    <row r="21" spans="1:12">
      <c r="A21" s="133">
        <v>44834</v>
      </c>
      <c r="B21" s="786" t="s">
        <v>10</v>
      </c>
      <c r="C21" s="786" t="s">
        <v>23</v>
      </c>
      <c r="D21" t="s">
        <v>14</v>
      </c>
      <c r="E21" s="121">
        <v>300</v>
      </c>
      <c r="G21" s="121">
        <f t="shared" si="0"/>
        <v>300</v>
      </c>
      <c r="I21" s="786"/>
      <c r="K21" s="121"/>
    </row>
    <row r="22" spans="1:12">
      <c r="A22" s="133"/>
      <c r="B22" s="786"/>
      <c r="C22" s="786"/>
      <c r="D22" t="s">
        <v>12</v>
      </c>
      <c r="E22" s="121">
        <v>25.4</v>
      </c>
      <c r="G22" s="121">
        <f t="shared" si="0"/>
        <v>325.39999999999998</v>
      </c>
      <c r="K22" s="121"/>
    </row>
    <row r="23" spans="1:12">
      <c r="A23" s="133"/>
      <c r="B23" s="786"/>
      <c r="C23" s="786"/>
      <c r="D23" t="s">
        <v>13</v>
      </c>
      <c r="E23" s="121">
        <v>4.9000000000000004</v>
      </c>
      <c r="G23" s="121">
        <f t="shared" si="0"/>
        <v>330.29999999999995</v>
      </c>
      <c r="I23" s="786"/>
      <c r="K23" s="121"/>
    </row>
    <row r="24" spans="1:12">
      <c r="A24" s="106">
        <v>44895</v>
      </c>
      <c r="B24" s="787" t="s">
        <v>319</v>
      </c>
      <c r="C24" s="787" t="s">
        <v>23</v>
      </c>
      <c r="D24" t="s">
        <v>14</v>
      </c>
      <c r="E24" s="121"/>
      <c r="F24" s="121">
        <v>300</v>
      </c>
      <c r="G24" s="121">
        <f t="shared" si="0"/>
        <v>30.299999999999955</v>
      </c>
      <c r="K24" s="121"/>
    </row>
    <row r="25" spans="1:12">
      <c r="A25" s="106">
        <v>45033</v>
      </c>
      <c r="B25" s="787" t="s">
        <v>317</v>
      </c>
      <c r="C25" s="787" t="s">
        <v>23</v>
      </c>
      <c r="D25" t="s">
        <v>12</v>
      </c>
      <c r="E25" s="121"/>
      <c r="F25" s="121">
        <v>25.4</v>
      </c>
      <c r="G25" s="121">
        <f t="shared" si="0"/>
        <v>4.8999999999999559</v>
      </c>
      <c r="K25" s="121"/>
    </row>
    <row r="26" spans="1:12">
      <c r="A26" s="106">
        <v>45033</v>
      </c>
      <c r="B26" s="787" t="s">
        <v>317</v>
      </c>
      <c r="C26" s="787" t="s">
        <v>23</v>
      </c>
      <c r="D26" t="s">
        <v>13</v>
      </c>
      <c r="E26" s="121"/>
      <c r="F26" s="121">
        <v>4.9000000000000004</v>
      </c>
      <c r="G26" s="121">
        <f t="shared" si="0"/>
        <v>-4.4408920985006262E-14</v>
      </c>
      <c r="K26" s="121"/>
    </row>
    <row r="27" spans="1:12">
      <c r="A27" s="133">
        <v>44834</v>
      </c>
      <c r="B27" s="786" t="s">
        <v>10</v>
      </c>
      <c r="C27" s="786" t="s">
        <v>24</v>
      </c>
      <c r="D27" t="s">
        <v>12</v>
      </c>
      <c r="E27" s="121">
        <v>28.4</v>
      </c>
      <c r="G27" s="121">
        <f t="shared" si="0"/>
        <v>28.399999999999956</v>
      </c>
      <c r="I27" s="786"/>
      <c r="K27" s="121"/>
    </row>
    <row r="28" spans="1:12">
      <c r="A28" s="133"/>
      <c r="B28" s="786"/>
      <c r="C28" s="786"/>
      <c r="D28" t="s">
        <v>13</v>
      </c>
      <c r="E28" s="121">
        <v>6.3</v>
      </c>
      <c r="G28" s="121">
        <f t="shared" si="0"/>
        <v>34.699999999999953</v>
      </c>
      <c r="K28" s="121"/>
    </row>
    <row r="29" spans="1:12">
      <c r="A29" s="133"/>
      <c r="B29" s="786"/>
      <c r="C29" s="786"/>
      <c r="D29" t="s">
        <v>14</v>
      </c>
      <c r="E29" s="121">
        <v>300</v>
      </c>
      <c r="G29" s="121">
        <f t="shared" si="0"/>
        <v>334.69999999999993</v>
      </c>
      <c r="I29" s="786"/>
      <c r="K29" s="121"/>
      <c r="L29" s="4"/>
    </row>
    <row r="30" spans="1:12">
      <c r="A30" s="106">
        <v>44922</v>
      </c>
      <c r="B30" s="787" t="s">
        <v>320</v>
      </c>
      <c r="C30" s="787" t="s">
        <v>24</v>
      </c>
      <c r="D30" t="s">
        <v>14</v>
      </c>
      <c r="F30" s="121">
        <v>300</v>
      </c>
      <c r="G30" s="121">
        <f t="shared" si="0"/>
        <v>34.699999999999932</v>
      </c>
      <c r="I30" s="786"/>
      <c r="K30" s="4"/>
    </row>
    <row r="31" spans="1:12">
      <c r="A31" s="106">
        <v>45033</v>
      </c>
      <c r="B31" s="787" t="s">
        <v>317</v>
      </c>
      <c r="C31" s="787" t="s">
        <v>24</v>
      </c>
      <c r="D31" t="s">
        <v>12</v>
      </c>
      <c r="F31" s="121">
        <v>28.4</v>
      </c>
      <c r="G31" s="121">
        <f t="shared" si="0"/>
        <v>6.2999999999999332</v>
      </c>
      <c r="I31" s="786"/>
      <c r="K31" s="4"/>
    </row>
    <row r="32" spans="1:12">
      <c r="A32" s="106">
        <v>45033</v>
      </c>
      <c r="B32" s="787" t="s">
        <v>317</v>
      </c>
      <c r="C32" s="787" t="s">
        <v>24</v>
      </c>
      <c r="D32" t="s">
        <v>13</v>
      </c>
      <c r="F32" s="121">
        <v>6.3</v>
      </c>
      <c r="G32" s="121">
        <f t="shared" si="0"/>
        <v>-6.6613381477509392E-14</v>
      </c>
      <c r="I32" s="786"/>
      <c r="K32" s="4"/>
    </row>
    <row r="33" spans="1:12">
      <c r="A33" s="41">
        <v>44926</v>
      </c>
      <c r="B33" s="786" t="s">
        <v>10</v>
      </c>
      <c r="C33" s="786" t="s">
        <v>25</v>
      </c>
      <c r="D33" t="s">
        <v>12</v>
      </c>
      <c r="E33" s="4">
        <v>32.5</v>
      </c>
      <c r="G33" s="121">
        <f t="shared" si="0"/>
        <v>32.499999999999936</v>
      </c>
      <c r="I33" s="786"/>
      <c r="K33" s="121"/>
      <c r="L33" s="4"/>
    </row>
    <row r="34" spans="1:12">
      <c r="A34" s="41"/>
      <c r="B34" s="786"/>
      <c r="C34" s="786"/>
      <c r="D34" t="s">
        <v>13</v>
      </c>
      <c r="E34" s="4">
        <v>5.7</v>
      </c>
      <c r="G34" s="121">
        <f t="shared" si="0"/>
        <v>38.199999999999939</v>
      </c>
      <c r="I34" s="786"/>
      <c r="K34" s="121"/>
    </row>
    <row r="35" spans="1:12">
      <c r="A35" s="41"/>
      <c r="B35" s="786"/>
      <c r="C35" s="786"/>
      <c r="D35" t="s">
        <v>14</v>
      </c>
      <c r="E35" s="4">
        <v>300</v>
      </c>
      <c r="G35" s="121">
        <f t="shared" si="0"/>
        <v>338.19999999999993</v>
      </c>
      <c r="I35" s="786"/>
      <c r="K35" s="121"/>
    </row>
    <row r="36" spans="1:12">
      <c r="A36" s="39">
        <v>44956</v>
      </c>
      <c r="B36" s="787" t="s">
        <v>321</v>
      </c>
      <c r="C36" s="787" t="s">
        <v>25</v>
      </c>
      <c r="D36" t="s">
        <v>14</v>
      </c>
      <c r="E36" s="4"/>
      <c r="F36" s="121">
        <v>300</v>
      </c>
      <c r="G36" s="121">
        <f t="shared" si="0"/>
        <v>38.199999999999932</v>
      </c>
      <c r="I36" s="787"/>
      <c r="K36" s="121"/>
    </row>
    <row r="37" spans="1:12">
      <c r="A37" s="106">
        <v>45033</v>
      </c>
      <c r="B37" s="787" t="s">
        <v>317</v>
      </c>
      <c r="C37" s="787" t="s">
        <v>25</v>
      </c>
      <c r="D37" t="s">
        <v>12</v>
      </c>
      <c r="E37" s="4"/>
      <c r="F37" s="118">
        <v>32.5</v>
      </c>
      <c r="G37" s="121">
        <f t="shared" si="0"/>
        <v>5.6999999999999318</v>
      </c>
      <c r="I37" s="787"/>
      <c r="K37" s="121"/>
    </row>
    <row r="38" spans="1:12">
      <c r="A38" s="106">
        <v>45033</v>
      </c>
      <c r="B38" s="787" t="s">
        <v>317</v>
      </c>
      <c r="C38" s="787" t="s">
        <v>25</v>
      </c>
      <c r="D38" t="s">
        <v>13</v>
      </c>
      <c r="E38" s="4"/>
      <c r="F38" s="118">
        <v>5.7</v>
      </c>
      <c r="G38" s="121">
        <f t="shared" si="0"/>
        <v>-6.8389738316909643E-14</v>
      </c>
      <c r="I38" s="787"/>
      <c r="K38" s="121"/>
    </row>
    <row r="39" spans="1:12">
      <c r="A39" s="41">
        <v>44926</v>
      </c>
      <c r="B39" s="786" t="s">
        <v>10</v>
      </c>
      <c r="C39" s="786" t="s">
        <v>11</v>
      </c>
      <c r="D39" t="s">
        <v>12</v>
      </c>
      <c r="E39" s="121">
        <v>35.5</v>
      </c>
      <c r="G39" s="121">
        <f t="shared" si="0"/>
        <v>35.499999999999929</v>
      </c>
      <c r="I39" s="786"/>
      <c r="K39" s="121"/>
      <c r="L39" s="121"/>
    </row>
    <row r="40" spans="1:12">
      <c r="A40" s="41"/>
      <c r="B40" s="786"/>
      <c r="C40" s="786"/>
      <c r="D40" t="s">
        <v>13</v>
      </c>
      <c r="E40" s="121">
        <v>4.8</v>
      </c>
      <c r="G40" s="121">
        <f t="shared" si="0"/>
        <v>40.299999999999926</v>
      </c>
    </row>
    <row r="41" spans="1:12">
      <c r="A41" s="41"/>
      <c r="B41" s="786"/>
      <c r="C41" s="786"/>
      <c r="D41" t="s">
        <v>14</v>
      </c>
      <c r="E41" s="121">
        <v>300</v>
      </c>
      <c r="G41" s="121">
        <f t="shared" si="0"/>
        <v>340.29999999999995</v>
      </c>
    </row>
    <row r="42" spans="1:12">
      <c r="A42" s="39">
        <v>44985</v>
      </c>
      <c r="B42" s="787" t="s">
        <v>322</v>
      </c>
      <c r="C42" s="787" t="s">
        <v>11</v>
      </c>
      <c r="D42" t="s">
        <v>14</v>
      </c>
      <c r="E42" s="121"/>
      <c r="F42" s="121">
        <v>300</v>
      </c>
      <c r="G42" s="121">
        <f t="shared" si="0"/>
        <v>40.299999999999955</v>
      </c>
      <c r="K42" s="121"/>
    </row>
    <row r="43" spans="1:12">
      <c r="A43" s="106">
        <v>45033</v>
      </c>
      <c r="B43" s="787" t="s">
        <v>317</v>
      </c>
      <c r="C43" s="787" t="s">
        <v>11</v>
      </c>
      <c r="D43" t="s">
        <v>12</v>
      </c>
      <c r="E43" s="121"/>
      <c r="F43" s="121">
        <v>35.5</v>
      </c>
      <c r="G43" s="121">
        <f t="shared" si="0"/>
        <v>4.7999999999999545</v>
      </c>
      <c r="L43" s="121"/>
    </row>
    <row r="44" spans="1:12">
      <c r="A44" s="106">
        <v>45033</v>
      </c>
      <c r="B44" s="787" t="s">
        <v>317</v>
      </c>
      <c r="C44" s="787" t="s">
        <v>11</v>
      </c>
      <c r="D44" t="s">
        <v>13</v>
      </c>
      <c r="E44" s="121"/>
      <c r="F44" s="121">
        <v>4.8</v>
      </c>
      <c r="G44" s="121">
        <f t="shared" si="0"/>
        <v>-4.5297099404706387E-14</v>
      </c>
      <c r="I44" s="786"/>
      <c r="L44" s="121"/>
    </row>
    <row r="45" spans="1:12">
      <c r="A45" s="41">
        <v>44985</v>
      </c>
      <c r="B45" s="786" t="s">
        <v>10</v>
      </c>
      <c r="C45" s="786" t="s">
        <v>15</v>
      </c>
      <c r="D45" t="s">
        <v>12</v>
      </c>
      <c r="E45" s="121">
        <v>38.700000000000003</v>
      </c>
      <c r="G45" s="121">
        <f t="shared" si="0"/>
        <v>38.69999999999996</v>
      </c>
      <c r="I45" s="786"/>
      <c r="K45" s="121"/>
    </row>
    <row r="46" spans="1:12">
      <c r="A46" s="39"/>
      <c r="B46" s="787"/>
      <c r="C46" s="787"/>
      <c r="D46" t="s">
        <v>13</v>
      </c>
      <c r="E46" s="121">
        <v>1.2</v>
      </c>
      <c r="G46" s="121">
        <f t="shared" si="0"/>
        <v>39.899999999999963</v>
      </c>
      <c r="I46" s="786"/>
      <c r="K46" s="121"/>
    </row>
    <row r="47" spans="1:12">
      <c r="A47" s="39"/>
      <c r="B47" s="787"/>
      <c r="C47" s="787"/>
      <c r="D47" t="s">
        <v>14</v>
      </c>
      <c r="E47" s="121">
        <v>300</v>
      </c>
      <c r="G47" s="121">
        <f t="shared" si="0"/>
        <v>339.9</v>
      </c>
    </row>
    <row r="48" spans="1:12">
      <c r="A48" s="39">
        <v>45017</v>
      </c>
      <c r="B48" s="787" t="s">
        <v>323</v>
      </c>
      <c r="C48" s="787" t="s">
        <v>15</v>
      </c>
      <c r="D48" t="s">
        <v>14</v>
      </c>
      <c r="E48" s="121"/>
      <c r="F48" s="121">
        <v>300</v>
      </c>
      <c r="G48" s="121">
        <f t="shared" si="0"/>
        <v>39.899999999999977</v>
      </c>
    </row>
    <row r="49" spans="1:12">
      <c r="A49" s="106">
        <v>45033</v>
      </c>
      <c r="B49" s="787" t="s">
        <v>324</v>
      </c>
      <c r="C49" s="787" t="s">
        <v>15</v>
      </c>
      <c r="D49" t="s">
        <v>12</v>
      </c>
      <c r="E49" s="121"/>
      <c r="F49" s="121">
        <v>38.700000000000003</v>
      </c>
      <c r="G49" s="121">
        <f t="shared" si="0"/>
        <v>1.1999999999999744</v>
      </c>
      <c r="K49" s="121"/>
      <c r="L49" s="121"/>
    </row>
    <row r="50" spans="1:12">
      <c r="A50" s="106">
        <v>45033</v>
      </c>
      <c r="B50" s="787" t="s">
        <v>324</v>
      </c>
      <c r="C50" s="787" t="s">
        <v>15</v>
      </c>
      <c r="D50" t="s">
        <v>13</v>
      </c>
      <c r="E50" s="121"/>
      <c r="F50" s="121">
        <v>1.2</v>
      </c>
      <c r="G50" s="121">
        <f t="shared" si="0"/>
        <v>-2.55351295663786E-14</v>
      </c>
    </row>
    <row r="51" spans="1:12">
      <c r="A51" s="41">
        <v>45016</v>
      </c>
      <c r="B51" s="786" t="s">
        <v>10</v>
      </c>
      <c r="C51" s="786" t="s">
        <v>16</v>
      </c>
      <c r="D51" t="s">
        <v>12</v>
      </c>
      <c r="E51" s="121">
        <v>35.6</v>
      </c>
      <c r="G51" s="121">
        <f t="shared" si="0"/>
        <v>35.599999999999973</v>
      </c>
    </row>
    <row r="52" spans="1:12">
      <c r="A52" s="39"/>
      <c r="B52" s="786"/>
      <c r="C52" s="786"/>
      <c r="D52" t="s">
        <v>13</v>
      </c>
      <c r="E52" s="121">
        <v>1.3</v>
      </c>
      <c r="G52" s="121">
        <f t="shared" si="0"/>
        <v>36.89999999999997</v>
      </c>
    </row>
    <row r="53" spans="1:12">
      <c r="A53" s="39"/>
      <c r="B53" s="786"/>
      <c r="C53" s="786"/>
      <c r="D53" t="s">
        <v>14</v>
      </c>
      <c r="E53" s="121">
        <v>300</v>
      </c>
      <c r="G53" s="121">
        <f t="shared" si="0"/>
        <v>336.9</v>
      </c>
    </row>
    <row r="54" spans="1:12">
      <c r="A54" s="39">
        <v>45063</v>
      </c>
      <c r="B54" s="787" t="s">
        <v>325</v>
      </c>
      <c r="C54" s="787" t="s">
        <v>16</v>
      </c>
      <c r="D54" t="s">
        <v>14</v>
      </c>
      <c r="E54" s="121"/>
      <c r="F54" s="121">
        <v>163.1</v>
      </c>
      <c r="G54" s="121">
        <f t="shared" si="0"/>
        <v>173.79999999999998</v>
      </c>
    </row>
    <row r="55" spans="1:12">
      <c r="A55" s="39">
        <v>45063</v>
      </c>
      <c r="B55" s="787" t="s">
        <v>326</v>
      </c>
      <c r="C55" s="787" t="s">
        <v>16</v>
      </c>
      <c r="D55" t="s">
        <v>12</v>
      </c>
      <c r="E55" s="121"/>
      <c r="F55" s="121">
        <v>35.6</v>
      </c>
      <c r="G55" s="121">
        <f t="shared" si="0"/>
        <v>138.19999999999999</v>
      </c>
    </row>
    <row r="56" spans="1:12">
      <c r="A56" s="39">
        <v>45063</v>
      </c>
      <c r="B56" s="787" t="s">
        <v>326</v>
      </c>
      <c r="C56" s="787" t="s">
        <v>16</v>
      </c>
      <c r="D56" t="s">
        <v>13</v>
      </c>
      <c r="E56" s="121"/>
      <c r="F56" s="121">
        <v>1.3</v>
      </c>
      <c r="G56" s="121">
        <f t="shared" si="0"/>
        <v>136.89999999999998</v>
      </c>
    </row>
    <row r="57" spans="1:12">
      <c r="A57" s="39">
        <v>45076</v>
      </c>
      <c r="B57" s="787" t="s">
        <v>327</v>
      </c>
      <c r="C57" s="787" t="s">
        <v>16</v>
      </c>
      <c r="D57" t="s">
        <v>14</v>
      </c>
      <c r="E57" s="121"/>
      <c r="F57" s="121">
        <v>136.9</v>
      </c>
      <c r="G57" s="121">
        <f t="shared" si="0"/>
        <v>0</v>
      </c>
    </row>
    <row r="58" spans="1:12">
      <c r="A58" s="41">
        <v>45016</v>
      </c>
      <c r="B58" s="786" t="s">
        <v>10</v>
      </c>
      <c r="C58" s="786" t="s">
        <v>17</v>
      </c>
      <c r="D58" t="s">
        <v>12</v>
      </c>
      <c r="E58" s="121">
        <v>37.299999999999997</v>
      </c>
      <c r="G58" s="121">
        <f t="shared" si="0"/>
        <v>37.299999999999997</v>
      </c>
      <c r="I58" s="822"/>
      <c r="J58" s="822"/>
      <c r="K58" s="822"/>
    </row>
    <row r="59" spans="1:12">
      <c r="A59" s="39"/>
      <c r="B59" s="786"/>
      <c r="C59" s="786"/>
      <c r="D59" t="s">
        <v>13</v>
      </c>
      <c r="E59" s="121">
        <v>1.5</v>
      </c>
      <c r="G59" s="121">
        <f t="shared" si="0"/>
        <v>38.799999999999997</v>
      </c>
      <c r="H59" s="786"/>
      <c r="I59" s="786"/>
      <c r="J59" s="188"/>
      <c r="L59" s="12"/>
    </row>
    <row r="60" spans="1:12">
      <c r="A60" s="39"/>
      <c r="B60" s="786"/>
      <c r="C60" s="786"/>
      <c r="D60" t="s">
        <v>14</v>
      </c>
      <c r="E60" s="121">
        <v>300</v>
      </c>
      <c r="G60" s="121">
        <f t="shared" si="0"/>
        <v>338.8</v>
      </c>
      <c r="I60" s="786"/>
      <c r="L60" s="121"/>
    </row>
    <row r="61" spans="1:12">
      <c r="A61" s="39">
        <v>45076</v>
      </c>
      <c r="B61" s="787" t="s">
        <v>327</v>
      </c>
      <c r="C61" s="787" t="s">
        <v>17</v>
      </c>
      <c r="D61" t="s">
        <v>14</v>
      </c>
      <c r="E61" s="121"/>
      <c r="F61" s="121">
        <v>63.1</v>
      </c>
      <c r="G61" s="121">
        <f t="shared" si="0"/>
        <v>275.7</v>
      </c>
      <c r="L61" s="121"/>
    </row>
    <row r="62" spans="1:12">
      <c r="A62" s="39">
        <v>45122</v>
      </c>
      <c r="B62" s="787" t="s">
        <v>328</v>
      </c>
      <c r="C62" s="787" t="s">
        <v>17</v>
      </c>
      <c r="D62" t="s">
        <v>14</v>
      </c>
      <c r="E62" s="12"/>
      <c r="F62" s="121">
        <v>236.9</v>
      </c>
      <c r="G62" s="121">
        <f t="shared" si="0"/>
        <v>38.799999999999983</v>
      </c>
      <c r="I62" s="786"/>
      <c r="L62" s="12"/>
    </row>
    <row r="63" spans="1:12">
      <c r="A63" s="39">
        <v>45148</v>
      </c>
      <c r="B63" s="787" t="s">
        <v>329</v>
      </c>
      <c r="C63" s="787" t="s">
        <v>17</v>
      </c>
      <c r="D63" t="s">
        <v>12</v>
      </c>
      <c r="E63" s="12"/>
      <c r="F63" s="121">
        <v>37.299999999999997</v>
      </c>
      <c r="G63" s="121">
        <f t="shared" si="0"/>
        <v>1.4999999999999858</v>
      </c>
      <c r="I63" s="786"/>
      <c r="L63" s="12"/>
    </row>
    <row r="64" spans="1:12">
      <c r="A64" s="39">
        <v>45148</v>
      </c>
      <c r="B64" s="787" t="s">
        <v>329</v>
      </c>
      <c r="C64" s="787" t="s">
        <v>17</v>
      </c>
      <c r="D64" t="s">
        <v>13</v>
      </c>
      <c r="E64" s="12"/>
      <c r="F64" s="121">
        <v>1.5</v>
      </c>
      <c r="G64" s="121">
        <f t="shared" si="0"/>
        <v>-1.4210854715202004E-14</v>
      </c>
      <c r="I64" s="786"/>
      <c r="L64" s="12"/>
    </row>
    <row r="65" spans="1:13">
      <c r="A65" s="41">
        <v>45077</v>
      </c>
      <c r="B65" s="786" t="s">
        <v>10</v>
      </c>
      <c r="C65" s="786" t="s">
        <v>237</v>
      </c>
      <c r="D65" t="s">
        <v>12</v>
      </c>
      <c r="E65" s="121">
        <v>34.5</v>
      </c>
      <c r="G65" s="121">
        <f t="shared" si="0"/>
        <v>34.499999999999986</v>
      </c>
      <c r="I65" s="786"/>
      <c r="L65" s="121"/>
    </row>
    <row r="66" spans="1:13">
      <c r="A66" s="39"/>
      <c r="B66" s="786"/>
      <c r="C66" s="786"/>
      <c r="D66" t="s">
        <v>13</v>
      </c>
      <c r="E66" s="121">
        <v>2.1</v>
      </c>
      <c r="G66" s="121">
        <f t="shared" si="0"/>
        <v>36.599999999999987</v>
      </c>
      <c r="I66" s="786"/>
      <c r="K66" s="121"/>
    </row>
    <row r="67" spans="1:13">
      <c r="A67" s="39"/>
      <c r="B67" s="786"/>
      <c r="C67" s="786"/>
      <c r="D67" t="s">
        <v>14</v>
      </c>
      <c r="E67" s="121">
        <v>300</v>
      </c>
      <c r="G67" s="121">
        <f t="shared" si="0"/>
        <v>336.59999999999997</v>
      </c>
      <c r="K67" s="12"/>
      <c r="L67" s="12"/>
      <c r="M67" s="121"/>
    </row>
    <row r="68" spans="1:13">
      <c r="A68" s="39"/>
      <c r="B68" s="786"/>
      <c r="C68" s="786"/>
      <c r="D68" s="188" t="s">
        <v>81</v>
      </c>
      <c r="E68" s="12">
        <v>10</v>
      </c>
      <c r="G68" s="121">
        <f t="shared" si="0"/>
        <v>346.59999999999997</v>
      </c>
      <c r="K68" s="12"/>
      <c r="L68" s="12"/>
      <c r="M68" s="121"/>
    </row>
    <row r="69" spans="1:13">
      <c r="A69" s="39">
        <v>45115</v>
      </c>
      <c r="B69" s="106" t="s">
        <v>330</v>
      </c>
      <c r="C69" s="787" t="s">
        <v>18</v>
      </c>
      <c r="D69" t="s">
        <v>14</v>
      </c>
      <c r="E69" s="121"/>
      <c r="F69" s="121">
        <v>300</v>
      </c>
      <c r="G69" s="121">
        <f t="shared" si="0"/>
        <v>46.599999999999966</v>
      </c>
      <c r="I69" s="786"/>
      <c r="K69" s="121"/>
      <c r="L69" s="26"/>
      <c r="M69" s="26"/>
    </row>
    <row r="70" spans="1:13">
      <c r="A70" s="39">
        <v>45148</v>
      </c>
      <c r="B70" s="787" t="s">
        <v>329</v>
      </c>
      <c r="C70" s="787" t="s">
        <v>18</v>
      </c>
      <c r="D70" t="s">
        <v>12</v>
      </c>
      <c r="E70" s="121"/>
      <c r="F70" s="121">
        <v>24.3</v>
      </c>
      <c r="G70" s="121">
        <f t="shared" si="0"/>
        <v>22.299999999999965</v>
      </c>
      <c r="I70" s="786"/>
      <c r="K70" s="121"/>
      <c r="L70" s="26"/>
    </row>
    <row r="71" spans="1:13">
      <c r="A71" s="39">
        <v>45176</v>
      </c>
      <c r="B71" s="787" t="s">
        <v>331</v>
      </c>
      <c r="C71" s="787" t="s">
        <v>18</v>
      </c>
      <c r="D71" t="s">
        <v>12</v>
      </c>
      <c r="E71" s="121"/>
      <c r="F71" s="121">
        <v>10.199999999999999</v>
      </c>
      <c r="G71" s="121">
        <f t="shared" ref="G71:G110" si="1">G70+E71-F71</f>
        <v>12.099999999999966</v>
      </c>
      <c r="L71" s="26"/>
    </row>
    <row r="72" spans="1:13">
      <c r="A72" s="39">
        <v>45176</v>
      </c>
      <c r="B72" s="787" t="s">
        <v>331</v>
      </c>
      <c r="C72" s="787" t="s">
        <v>18</v>
      </c>
      <c r="D72" t="s">
        <v>13</v>
      </c>
      <c r="E72" s="121"/>
      <c r="F72" s="121">
        <v>2.1</v>
      </c>
      <c r="G72" s="121">
        <f t="shared" si="1"/>
        <v>9.9999999999999662</v>
      </c>
      <c r="I72" s="786"/>
      <c r="K72" s="121"/>
      <c r="L72" s="26"/>
    </row>
    <row r="73" spans="1:13">
      <c r="A73" s="39">
        <v>45176</v>
      </c>
      <c r="B73" s="787" t="s">
        <v>331</v>
      </c>
      <c r="C73" s="787" t="s">
        <v>18</v>
      </c>
      <c r="D73" s="188" t="s">
        <v>81</v>
      </c>
      <c r="E73" s="121"/>
      <c r="F73" s="121">
        <v>10</v>
      </c>
      <c r="G73" s="121">
        <f t="shared" si="1"/>
        <v>-3.3750779948604759E-14</v>
      </c>
      <c r="I73" s="786"/>
      <c r="K73" s="121"/>
      <c r="L73" s="26"/>
    </row>
    <row r="74" spans="1:13">
      <c r="A74" s="41">
        <v>45107</v>
      </c>
      <c r="B74" s="786" t="s">
        <v>10</v>
      </c>
      <c r="C74" s="786" t="s">
        <v>19</v>
      </c>
      <c r="D74" t="s">
        <v>12</v>
      </c>
      <c r="E74" s="12">
        <v>35.1</v>
      </c>
      <c r="G74" s="121">
        <f t="shared" si="1"/>
        <v>35.099999999999966</v>
      </c>
      <c r="K74" s="121"/>
    </row>
    <row r="75" spans="1:13">
      <c r="A75" s="39"/>
      <c r="B75" s="786"/>
      <c r="C75" s="786"/>
      <c r="D75" t="s">
        <v>13</v>
      </c>
      <c r="E75" s="12">
        <v>2</v>
      </c>
      <c r="G75" s="121">
        <f t="shared" si="1"/>
        <v>37.099999999999966</v>
      </c>
    </row>
    <row r="76" spans="1:13">
      <c r="A76" s="39"/>
      <c r="B76" s="786"/>
      <c r="C76" s="786"/>
      <c r="D76" t="s">
        <v>14</v>
      </c>
      <c r="E76" s="121">
        <v>300</v>
      </c>
      <c r="G76" s="121">
        <f t="shared" si="1"/>
        <v>337.09999999999997</v>
      </c>
    </row>
    <row r="77" spans="1:13">
      <c r="A77" s="39">
        <v>45122</v>
      </c>
      <c r="B77" s="787" t="s">
        <v>328</v>
      </c>
      <c r="C77" s="787" t="s">
        <v>19</v>
      </c>
      <c r="D77" t="s">
        <v>14</v>
      </c>
      <c r="E77" s="121"/>
      <c r="F77" s="121">
        <v>163.1</v>
      </c>
      <c r="G77" s="121">
        <f t="shared" si="1"/>
        <v>173.99999999999997</v>
      </c>
      <c r="K77" s="121"/>
    </row>
    <row r="78" spans="1:13">
      <c r="A78" s="39">
        <v>45148</v>
      </c>
      <c r="B78" s="787" t="s">
        <v>332</v>
      </c>
      <c r="C78" s="787" t="s">
        <v>19</v>
      </c>
      <c r="D78" t="s">
        <v>14</v>
      </c>
      <c r="E78" s="121"/>
      <c r="F78" s="121">
        <v>136.9</v>
      </c>
      <c r="G78" s="121">
        <f t="shared" si="1"/>
        <v>37.099999999999966</v>
      </c>
      <c r="K78" s="121"/>
    </row>
    <row r="79" spans="1:13">
      <c r="A79" s="39">
        <v>45176</v>
      </c>
      <c r="B79" s="787" t="s">
        <v>331</v>
      </c>
      <c r="C79" s="787" t="s">
        <v>19</v>
      </c>
      <c r="D79" t="s">
        <v>12</v>
      </c>
      <c r="E79" s="121"/>
      <c r="F79" s="121">
        <v>35.1</v>
      </c>
      <c r="G79" s="121">
        <f t="shared" si="1"/>
        <v>1.9999999999999645</v>
      </c>
      <c r="K79" s="121"/>
    </row>
    <row r="80" spans="1:13">
      <c r="A80" s="39">
        <v>45176</v>
      </c>
      <c r="B80" s="787" t="s">
        <v>331</v>
      </c>
      <c r="C80" s="787" t="s">
        <v>19</v>
      </c>
      <c r="D80" t="s">
        <v>13</v>
      </c>
      <c r="E80" s="121"/>
      <c r="F80" s="121">
        <v>2</v>
      </c>
      <c r="G80" s="121">
        <f t="shared" si="1"/>
        <v>-3.5527136788005009E-14</v>
      </c>
      <c r="K80" s="121"/>
    </row>
    <row r="81" spans="1:13">
      <c r="A81" s="41">
        <v>45138</v>
      </c>
      <c r="B81" s="786" t="s">
        <v>10</v>
      </c>
      <c r="C81" s="786" t="s">
        <v>20</v>
      </c>
      <c r="D81" t="s">
        <v>12</v>
      </c>
      <c r="E81" s="12">
        <v>33.1</v>
      </c>
      <c r="G81" s="121">
        <f t="shared" si="1"/>
        <v>33.099999999999966</v>
      </c>
    </row>
    <row r="82" spans="1:13">
      <c r="A82" s="39"/>
      <c r="B82" s="786"/>
      <c r="C82" s="786"/>
      <c r="D82" t="s">
        <v>13</v>
      </c>
      <c r="E82" s="12">
        <v>2</v>
      </c>
      <c r="G82" s="121">
        <f t="shared" si="1"/>
        <v>35.099999999999966</v>
      </c>
    </row>
    <row r="83" spans="1:13">
      <c r="A83" s="39"/>
      <c r="B83" s="786"/>
      <c r="C83" s="786"/>
      <c r="D83" t="s">
        <v>14</v>
      </c>
      <c r="E83" s="121">
        <v>300</v>
      </c>
      <c r="G83" s="121">
        <f t="shared" si="1"/>
        <v>335.09999999999997</v>
      </c>
      <c r="J83" s="820" t="s">
        <v>314</v>
      </c>
      <c r="K83" s="820"/>
      <c r="L83" s="820"/>
    </row>
    <row r="84" spans="1:13">
      <c r="A84" s="39">
        <v>45176</v>
      </c>
      <c r="B84" s="787" t="s">
        <v>331</v>
      </c>
      <c r="C84" s="786" t="s">
        <v>20</v>
      </c>
      <c r="D84" t="s">
        <v>12</v>
      </c>
      <c r="E84" s="121"/>
      <c r="F84" s="121">
        <v>33.1</v>
      </c>
      <c r="G84" s="121">
        <f t="shared" si="1"/>
        <v>301.99999999999994</v>
      </c>
      <c r="I84" s="10">
        <v>2023</v>
      </c>
      <c r="J84" s="786" t="s">
        <v>21</v>
      </c>
      <c r="K84" t="s">
        <v>12</v>
      </c>
      <c r="L84" s="12">
        <v>31.6</v>
      </c>
    </row>
    <row r="85" spans="1:13">
      <c r="A85" s="39">
        <v>45176</v>
      </c>
      <c r="B85" s="787" t="s">
        <v>331</v>
      </c>
      <c r="C85" s="786" t="s">
        <v>20</v>
      </c>
      <c r="D85" t="s">
        <v>13</v>
      </c>
      <c r="E85" s="121"/>
      <c r="F85" s="121">
        <v>2</v>
      </c>
      <c r="G85" s="121">
        <f t="shared" si="1"/>
        <v>299.99999999999994</v>
      </c>
      <c r="K85" t="s">
        <v>13</v>
      </c>
      <c r="L85" s="12">
        <v>2.2999999999999998</v>
      </c>
    </row>
    <row r="86" spans="1:13">
      <c r="A86" s="39">
        <v>45176</v>
      </c>
      <c r="B86" s="787" t="s">
        <v>333</v>
      </c>
      <c r="C86" s="786" t="s">
        <v>20</v>
      </c>
      <c r="D86" t="s">
        <v>14</v>
      </c>
      <c r="E86" s="121"/>
      <c r="F86" s="121">
        <v>300</v>
      </c>
      <c r="G86" s="121">
        <f t="shared" si="1"/>
        <v>0</v>
      </c>
      <c r="K86" t="s">
        <v>14</v>
      </c>
      <c r="L86" s="121">
        <v>44.5</v>
      </c>
      <c r="M86" s="121"/>
    </row>
    <row r="87" spans="1:13">
      <c r="A87" s="9">
        <v>45169</v>
      </c>
      <c r="B87" s="786" t="s">
        <v>10</v>
      </c>
      <c r="C87" s="786" t="s">
        <v>21</v>
      </c>
      <c r="D87" t="s">
        <v>12</v>
      </c>
      <c r="E87" s="12">
        <v>31.6</v>
      </c>
      <c r="G87" s="121">
        <f t="shared" si="1"/>
        <v>31.6</v>
      </c>
      <c r="K87" t="s">
        <v>223</v>
      </c>
      <c r="L87" s="4">
        <v>10</v>
      </c>
    </row>
    <row r="88" spans="1:13">
      <c r="B88" s="787"/>
      <c r="C88" s="787"/>
      <c r="D88" t="s">
        <v>13</v>
      </c>
      <c r="E88" s="12">
        <v>2.2999999999999998</v>
      </c>
      <c r="G88" s="121">
        <f t="shared" si="1"/>
        <v>33.9</v>
      </c>
      <c r="J88" s="786" t="s">
        <v>91</v>
      </c>
      <c r="K88" t="s">
        <v>12</v>
      </c>
      <c r="L88" s="12">
        <v>31.5</v>
      </c>
    </row>
    <row r="89" spans="1:13">
      <c r="B89" s="787"/>
      <c r="C89" s="787"/>
      <c r="D89" t="s">
        <v>14</v>
      </c>
      <c r="E89" s="121">
        <v>300</v>
      </c>
      <c r="G89" s="121">
        <f t="shared" si="1"/>
        <v>333.9</v>
      </c>
      <c r="K89" t="s">
        <v>13</v>
      </c>
      <c r="L89" s="12">
        <v>2</v>
      </c>
    </row>
    <row r="90" spans="1:13">
      <c r="B90" s="787"/>
      <c r="C90" s="787"/>
      <c r="D90" t="s">
        <v>223</v>
      </c>
      <c r="E90" s="4">
        <v>10</v>
      </c>
      <c r="G90" s="121">
        <f t="shared" si="1"/>
        <v>343.9</v>
      </c>
      <c r="J90" s="193"/>
      <c r="K90" t="s">
        <v>14</v>
      </c>
      <c r="L90" s="121">
        <v>300</v>
      </c>
    </row>
    <row r="91" spans="1:13">
      <c r="A91" s="39">
        <v>45176</v>
      </c>
      <c r="B91" s="787" t="s">
        <v>333</v>
      </c>
      <c r="C91" s="787" t="s">
        <v>21</v>
      </c>
      <c r="D91" t="s">
        <v>14</v>
      </c>
      <c r="F91" s="121">
        <v>5.5</v>
      </c>
      <c r="G91" s="121">
        <f t="shared" si="1"/>
        <v>338.4</v>
      </c>
      <c r="J91" s="193"/>
      <c r="L91" s="12">
        <f>SUM(L84:L90)</f>
        <v>421.9</v>
      </c>
    </row>
    <row r="92" spans="1:13">
      <c r="A92" s="39">
        <v>45205</v>
      </c>
      <c r="B92" s="787" t="s">
        <v>334</v>
      </c>
      <c r="C92" s="787" t="s">
        <v>21</v>
      </c>
      <c r="D92" t="s">
        <v>14</v>
      </c>
      <c r="F92" s="121">
        <v>250</v>
      </c>
      <c r="G92" s="121">
        <f t="shared" si="1"/>
        <v>88.399999999999977</v>
      </c>
      <c r="J92" s="786"/>
    </row>
    <row r="93" spans="1:13">
      <c r="A93" s="39">
        <v>45225</v>
      </c>
      <c r="B93" s="787" t="s">
        <v>335</v>
      </c>
      <c r="C93" s="787" t="s">
        <v>21</v>
      </c>
      <c r="D93" t="s">
        <v>12</v>
      </c>
      <c r="F93" s="12">
        <v>31.6</v>
      </c>
      <c r="G93" s="121">
        <f t="shared" si="1"/>
        <v>56.799999999999976</v>
      </c>
      <c r="J93" s="786"/>
    </row>
    <row r="94" spans="1:13">
      <c r="A94" s="39">
        <v>45225</v>
      </c>
      <c r="B94" s="787" t="s">
        <v>335</v>
      </c>
      <c r="C94" s="787" t="s">
        <v>21</v>
      </c>
      <c r="D94" t="s">
        <v>13</v>
      </c>
      <c r="F94" s="12">
        <v>2.2999999999999998</v>
      </c>
      <c r="G94" s="121">
        <f t="shared" si="1"/>
        <v>54.499999999999979</v>
      </c>
      <c r="J94" s="786"/>
    </row>
    <row r="95" spans="1:13">
      <c r="A95" s="39">
        <v>45225</v>
      </c>
      <c r="B95" s="787" t="s">
        <v>335</v>
      </c>
      <c r="C95" s="787" t="s">
        <v>21</v>
      </c>
      <c r="D95" t="s">
        <v>223</v>
      </c>
      <c r="F95" s="4">
        <v>10</v>
      </c>
      <c r="G95" s="121">
        <f t="shared" si="1"/>
        <v>44.499999999999979</v>
      </c>
      <c r="J95" s="786"/>
    </row>
    <row r="96" spans="1:13">
      <c r="A96" s="39">
        <v>45225</v>
      </c>
      <c r="B96" s="787" t="s">
        <v>336</v>
      </c>
      <c r="C96" s="787" t="s">
        <v>21</v>
      </c>
      <c r="D96" t="s">
        <v>14</v>
      </c>
      <c r="F96" s="4">
        <v>44.5</v>
      </c>
      <c r="G96" s="121">
        <f t="shared" si="1"/>
        <v>0</v>
      </c>
      <c r="J96" s="786"/>
    </row>
    <row r="97" spans="1:7">
      <c r="A97" s="9">
        <v>45199</v>
      </c>
      <c r="B97" s="786" t="s">
        <v>10</v>
      </c>
      <c r="C97" s="786" t="s">
        <v>91</v>
      </c>
      <c r="D97" t="s">
        <v>12</v>
      </c>
      <c r="E97" s="12">
        <v>31.5</v>
      </c>
      <c r="G97" s="121">
        <f t="shared" si="1"/>
        <v>31.5</v>
      </c>
    </row>
    <row r="98" spans="1:7">
      <c r="B98" s="787"/>
      <c r="C98" s="787"/>
      <c r="D98" t="s">
        <v>13</v>
      </c>
      <c r="E98" s="12">
        <v>2</v>
      </c>
      <c r="G98" s="121">
        <f t="shared" si="1"/>
        <v>33.5</v>
      </c>
    </row>
    <row r="99" spans="1:7">
      <c r="A99" s="39"/>
      <c r="B99" s="787"/>
      <c r="C99" s="787"/>
      <c r="D99" t="s">
        <v>14</v>
      </c>
      <c r="E99" s="121">
        <v>300</v>
      </c>
      <c r="G99" s="121">
        <f t="shared" si="1"/>
        <v>333.5</v>
      </c>
    </row>
    <row r="100" spans="1:7">
      <c r="A100" s="39">
        <v>45225</v>
      </c>
      <c r="B100" s="787" t="s">
        <v>335</v>
      </c>
      <c r="C100" s="787" t="s">
        <v>91</v>
      </c>
      <c r="D100" t="s">
        <v>12</v>
      </c>
      <c r="F100" s="12">
        <v>31.5</v>
      </c>
      <c r="G100" s="121">
        <f t="shared" si="1"/>
        <v>302</v>
      </c>
    </row>
    <row r="101" spans="1:7">
      <c r="A101" s="39">
        <v>45225</v>
      </c>
      <c r="B101" s="787" t="s">
        <v>335</v>
      </c>
      <c r="C101" s="787" t="s">
        <v>91</v>
      </c>
      <c r="D101" t="s">
        <v>13</v>
      </c>
      <c r="F101" s="12">
        <v>2</v>
      </c>
      <c r="G101" s="121">
        <f t="shared" si="1"/>
        <v>300</v>
      </c>
    </row>
    <row r="102" spans="1:7">
      <c r="A102" s="39">
        <v>45225</v>
      </c>
      <c r="B102" s="787" t="s">
        <v>336</v>
      </c>
      <c r="C102" s="787" t="s">
        <v>91</v>
      </c>
      <c r="D102" t="s">
        <v>14</v>
      </c>
      <c r="F102" s="121">
        <v>78.099999999999994</v>
      </c>
      <c r="G102" s="121">
        <f t="shared" si="1"/>
        <v>221.9</v>
      </c>
    </row>
    <row r="103" spans="1:7">
      <c r="A103" s="39">
        <v>45234</v>
      </c>
      <c r="B103" s="787" t="s">
        <v>337</v>
      </c>
      <c r="C103" s="787" t="s">
        <v>91</v>
      </c>
      <c r="D103" t="s">
        <v>14</v>
      </c>
      <c r="F103" s="121">
        <v>150</v>
      </c>
      <c r="G103" s="121">
        <f t="shared" si="1"/>
        <v>71.900000000000006</v>
      </c>
    </row>
    <row r="104" spans="1:7">
      <c r="A104" s="41">
        <v>45230</v>
      </c>
      <c r="B104" s="786" t="s">
        <v>10</v>
      </c>
      <c r="C104" s="786" t="s">
        <v>23</v>
      </c>
      <c r="D104" t="s">
        <v>12</v>
      </c>
      <c r="E104" s="12">
        <v>30.6</v>
      </c>
      <c r="G104" s="121">
        <f t="shared" si="1"/>
        <v>102.5</v>
      </c>
    </row>
    <row r="105" spans="1:7">
      <c r="B105" s="787"/>
      <c r="C105" s="787"/>
      <c r="D105" t="s">
        <v>13</v>
      </c>
      <c r="E105" s="12">
        <v>2</v>
      </c>
      <c r="G105" s="121">
        <f t="shared" si="1"/>
        <v>104.5</v>
      </c>
    </row>
    <row r="106" spans="1:7">
      <c r="B106" s="787"/>
      <c r="C106" s="787"/>
      <c r="D106" t="s">
        <v>14</v>
      </c>
      <c r="E106" s="121">
        <v>300</v>
      </c>
      <c r="G106" s="121">
        <f t="shared" si="1"/>
        <v>404.5</v>
      </c>
    </row>
    <row r="107" spans="1:7">
      <c r="A107" s="106">
        <v>45142</v>
      </c>
      <c r="B107" s="787" t="s">
        <v>315</v>
      </c>
      <c r="C107" s="787" t="s">
        <v>21</v>
      </c>
      <c r="D107" t="s">
        <v>338</v>
      </c>
      <c r="E107" s="121"/>
      <c r="F107" s="121">
        <v>300</v>
      </c>
      <c r="G107" s="121">
        <f t="shared" si="1"/>
        <v>104.5</v>
      </c>
    </row>
    <row r="108" spans="1:7">
      <c r="B108" s="787"/>
      <c r="C108" s="787"/>
      <c r="G108" s="121">
        <f t="shared" si="1"/>
        <v>104.5</v>
      </c>
    </row>
    <row r="109" spans="1:7">
      <c r="B109" s="787"/>
      <c r="C109" s="787"/>
      <c r="G109" s="121">
        <f t="shared" si="1"/>
        <v>104.5</v>
      </c>
    </row>
    <row r="110" spans="1:7">
      <c r="B110" s="787"/>
      <c r="C110" s="787"/>
      <c r="G110" s="121">
        <f t="shared" si="1"/>
        <v>104.5</v>
      </c>
    </row>
    <row r="111" spans="1:7">
      <c r="B111" s="787"/>
      <c r="C111" s="787"/>
      <c r="G111" s="121">
        <f t="shared" ref="G111:G130" si="2">G110+E111-F111</f>
        <v>104.5</v>
      </c>
    </row>
    <row r="112" spans="1:7">
      <c r="B112" s="787"/>
      <c r="C112" s="787"/>
      <c r="G112" s="121">
        <f t="shared" si="2"/>
        <v>104.5</v>
      </c>
    </row>
    <row r="113" spans="7:7">
      <c r="G113" s="121">
        <f t="shared" si="2"/>
        <v>104.5</v>
      </c>
    </row>
    <row r="114" spans="7:7">
      <c r="G114" s="121">
        <f t="shared" si="2"/>
        <v>104.5</v>
      </c>
    </row>
    <row r="115" spans="7:7">
      <c r="G115" s="121">
        <f t="shared" si="2"/>
        <v>104.5</v>
      </c>
    </row>
    <row r="116" spans="7:7">
      <c r="G116" s="121">
        <f t="shared" si="2"/>
        <v>104.5</v>
      </c>
    </row>
    <row r="117" spans="7:7">
      <c r="G117" s="121">
        <f t="shared" si="2"/>
        <v>104.5</v>
      </c>
    </row>
    <row r="118" spans="7:7">
      <c r="G118" s="121">
        <f t="shared" si="2"/>
        <v>104.5</v>
      </c>
    </row>
    <row r="119" spans="7:7">
      <c r="G119" s="121">
        <f t="shared" si="2"/>
        <v>104.5</v>
      </c>
    </row>
    <row r="120" spans="7:7">
      <c r="G120" s="121">
        <f t="shared" si="2"/>
        <v>104.5</v>
      </c>
    </row>
    <row r="121" spans="7:7">
      <c r="G121" s="121">
        <f t="shared" si="2"/>
        <v>104.5</v>
      </c>
    </row>
    <row r="122" spans="7:7">
      <c r="G122" s="121">
        <f t="shared" si="2"/>
        <v>104.5</v>
      </c>
    </row>
    <row r="123" spans="7:7">
      <c r="G123" s="121">
        <f t="shared" si="2"/>
        <v>104.5</v>
      </c>
    </row>
    <row r="124" spans="7:7">
      <c r="G124" s="121">
        <f t="shared" si="2"/>
        <v>104.5</v>
      </c>
    </row>
    <row r="125" spans="7:7">
      <c r="G125" s="121">
        <f t="shared" si="2"/>
        <v>104.5</v>
      </c>
    </row>
    <row r="126" spans="7:7">
      <c r="G126" s="121">
        <f t="shared" si="2"/>
        <v>104.5</v>
      </c>
    </row>
    <row r="127" spans="7:7">
      <c r="G127" s="121">
        <f t="shared" si="2"/>
        <v>104.5</v>
      </c>
    </row>
    <row r="128" spans="7:7">
      <c r="G128" s="121">
        <f t="shared" si="2"/>
        <v>104.5</v>
      </c>
    </row>
    <row r="129" spans="7:7">
      <c r="G129" s="121">
        <f t="shared" si="2"/>
        <v>104.5</v>
      </c>
    </row>
    <row r="130" spans="7:7">
      <c r="G130" s="161">
        <f t="shared" si="2"/>
        <v>104.5</v>
      </c>
    </row>
  </sheetData>
  <mergeCells count="4">
    <mergeCell ref="B2:F2"/>
    <mergeCell ref="I15:K15"/>
    <mergeCell ref="J83:L83"/>
    <mergeCell ref="I58:K5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tabColor rgb="FF00B0F0"/>
    <pageSetUpPr fitToPage="1"/>
  </sheetPr>
  <dimension ref="A3:Q1010"/>
  <sheetViews>
    <sheetView topLeftCell="A772" workbookViewId="0">
      <selection activeCell="A785" sqref="A785:D787"/>
    </sheetView>
  </sheetViews>
  <sheetFormatPr defaultColWidth="11.42578125" defaultRowHeight="15"/>
  <cols>
    <col min="1" max="1" width="11.42578125" style="39"/>
    <col min="2" max="2" width="16.140625" style="6" bestFit="1" customWidth="1"/>
    <col min="3" max="3" width="18" style="6" bestFit="1" customWidth="1"/>
    <col min="4" max="4" width="18.28515625" customWidth="1"/>
    <col min="5" max="5" width="11.42578125" style="121"/>
    <col min="6" max="6" width="11.42578125" style="46"/>
    <col min="7" max="7" width="12.42578125" bestFit="1" customWidth="1"/>
    <col min="8" max="8" width="12.42578125" customWidth="1"/>
    <col min="10" max="10" width="17.28515625" customWidth="1"/>
    <col min="11" max="11" width="12.7109375" bestFit="1" customWidth="1"/>
    <col min="12" max="12" width="18" style="117" customWidth="1"/>
    <col min="13" max="13" width="11.42578125" style="121"/>
    <col min="15" max="15" width="12" bestFit="1" customWidth="1"/>
  </cols>
  <sheetData>
    <row r="3" spans="1:8">
      <c r="B3" s="820" t="s">
        <v>339</v>
      </c>
      <c r="C3" s="820"/>
      <c r="D3" s="820"/>
      <c r="E3" s="820"/>
      <c r="F3" s="820"/>
      <c r="G3" s="10"/>
      <c r="H3" s="10"/>
    </row>
    <row r="5" spans="1:8" ht="30">
      <c r="A5" s="40" t="s">
        <v>1</v>
      </c>
      <c r="B5" s="804" t="s">
        <v>2</v>
      </c>
      <c r="C5" s="804" t="s">
        <v>3</v>
      </c>
      <c r="D5" s="804" t="s">
        <v>4</v>
      </c>
      <c r="E5" s="131" t="s">
        <v>5</v>
      </c>
      <c r="F5" s="85" t="s">
        <v>6</v>
      </c>
      <c r="G5" s="14" t="s">
        <v>7</v>
      </c>
      <c r="H5" s="14"/>
    </row>
    <row r="6" spans="1:8">
      <c r="A6" s="39">
        <v>42736</v>
      </c>
      <c r="B6" s="787" t="s">
        <v>8</v>
      </c>
      <c r="C6" s="787"/>
      <c r="E6" s="118"/>
      <c r="G6" s="4">
        <v>766.5</v>
      </c>
      <c r="H6" s="4"/>
    </row>
    <row r="7" spans="1:8">
      <c r="A7" s="39">
        <v>42767</v>
      </c>
      <c r="B7" s="787">
        <v>12192</v>
      </c>
      <c r="C7" s="787" t="s">
        <v>340</v>
      </c>
      <c r="E7" s="118"/>
      <c r="F7" s="46">
        <v>16.5</v>
      </c>
      <c r="G7" s="4">
        <f t="shared" ref="G7:G70" si="0">+G6+E7-F7</f>
        <v>750</v>
      </c>
      <c r="H7" s="4"/>
    </row>
    <row r="8" spans="1:8">
      <c r="A8" s="39">
        <v>42859</v>
      </c>
      <c r="B8" s="787">
        <v>12623</v>
      </c>
      <c r="C8" s="787" t="s">
        <v>340</v>
      </c>
      <c r="E8" s="118"/>
      <c r="F8" s="46">
        <v>80</v>
      </c>
      <c r="G8" s="4">
        <f t="shared" si="0"/>
        <v>670</v>
      </c>
      <c r="H8" s="4"/>
    </row>
    <row r="9" spans="1:8">
      <c r="A9" s="39">
        <v>42898</v>
      </c>
      <c r="B9" s="787">
        <v>12815</v>
      </c>
      <c r="C9" s="787" t="s">
        <v>340</v>
      </c>
      <c r="E9" s="118"/>
      <c r="F9" s="46">
        <v>110</v>
      </c>
      <c r="G9" s="4">
        <f t="shared" si="0"/>
        <v>560</v>
      </c>
      <c r="H9" s="4"/>
    </row>
    <row r="10" spans="1:8">
      <c r="A10" s="39">
        <v>42916</v>
      </c>
      <c r="B10" s="787">
        <v>12897</v>
      </c>
      <c r="C10" s="787" t="s">
        <v>340</v>
      </c>
      <c r="E10" s="118"/>
      <c r="F10" s="46">
        <v>70</v>
      </c>
      <c r="G10" s="4">
        <f t="shared" si="0"/>
        <v>490</v>
      </c>
      <c r="H10" s="4"/>
    </row>
    <row r="11" spans="1:8">
      <c r="A11" s="39">
        <v>42947</v>
      </c>
      <c r="B11" s="787">
        <v>13076</v>
      </c>
      <c r="C11" s="787" t="s">
        <v>340</v>
      </c>
      <c r="E11" s="118"/>
      <c r="F11" s="46">
        <v>200</v>
      </c>
      <c r="G11" s="4">
        <f t="shared" si="0"/>
        <v>290</v>
      </c>
      <c r="H11" s="4"/>
    </row>
    <row r="12" spans="1:8">
      <c r="A12" s="39">
        <v>42979</v>
      </c>
      <c r="B12" s="787">
        <v>13361</v>
      </c>
      <c r="C12" s="787" t="s">
        <v>340</v>
      </c>
      <c r="E12" s="118"/>
      <c r="F12" s="46">
        <v>170</v>
      </c>
      <c r="G12" s="4">
        <f t="shared" si="0"/>
        <v>120</v>
      </c>
      <c r="H12" s="4"/>
    </row>
    <row r="13" spans="1:8">
      <c r="A13" s="39">
        <v>43008</v>
      </c>
      <c r="B13" s="787">
        <v>13559</v>
      </c>
      <c r="C13" s="787" t="s">
        <v>340</v>
      </c>
      <c r="E13" s="118"/>
      <c r="F13" s="46">
        <v>90</v>
      </c>
      <c r="G13" s="4">
        <f t="shared" si="0"/>
        <v>30</v>
      </c>
      <c r="H13" s="4"/>
    </row>
    <row r="14" spans="1:8">
      <c r="A14" s="39">
        <v>43039</v>
      </c>
      <c r="B14" s="787">
        <v>13730</v>
      </c>
      <c r="C14" s="787" t="s">
        <v>340</v>
      </c>
      <c r="E14" s="118"/>
      <c r="F14" s="46">
        <v>30</v>
      </c>
      <c r="G14" s="4">
        <f t="shared" si="0"/>
        <v>0</v>
      </c>
      <c r="H14" s="4"/>
    </row>
    <row r="15" spans="1:8">
      <c r="A15" s="39">
        <v>42766</v>
      </c>
      <c r="B15" s="787" t="s">
        <v>10</v>
      </c>
      <c r="C15" s="787" t="s">
        <v>11</v>
      </c>
      <c r="D15" t="s">
        <v>12</v>
      </c>
      <c r="E15" s="118">
        <v>13.5</v>
      </c>
      <c r="G15" s="4">
        <f t="shared" si="0"/>
        <v>13.5</v>
      </c>
      <c r="H15" s="4"/>
    </row>
    <row r="16" spans="1:8">
      <c r="B16" s="787"/>
      <c r="C16" s="787"/>
      <c r="D16" t="s">
        <v>13</v>
      </c>
      <c r="E16" s="118">
        <v>2.8</v>
      </c>
      <c r="G16" s="4">
        <f t="shared" si="0"/>
        <v>16.3</v>
      </c>
      <c r="H16" s="4"/>
    </row>
    <row r="17" spans="1:8">
      <c r="B17" s="787"/>
      <c r="C17" s="787"/>
      <c r="D17" t="s">
        <v>14</v>
      </c>
      <c r="E17" s="118">
        <v>300</v>
      </c>
      <c r="G17" s="4">
        <f t="shared" si="0"/>
        <v>316.3</v>
      </c>
      <c r="H17" s="4"/>
    </row>
    <row r="18" spans="1:8">
      <c r="A18" s="39">
        <v>42767</v>
      </c>
      <c r="B18" s="787">
        <v>12192</v>
      </c>
      <c r="C18" s="787" t="s">
        <v>11</v>
      </c>
      <c r="D18" t="s">
        <v>14</v>
      </c>
      <c r="E18" s="118"/>
      <c r="F18" s="46">
        <v>300</v>
      </c>
      <c r="G18" s="4">
        <f t="shared" si="0"/>
        <v>16.300000000000011</v>
      </c>
      <c r="H18" s="4"/>
    </row>
    <row r="19" spans="1:8">
      <c r="A19" s="39">
        <v>42797</v>
      </c>
      <c r="B19" s="787">
        <v>12324</v>
      </c>
      <c r="C19" s="787" t="s">
        <v>11</v>
      </c>
      <c r="D19" t="s">
        <v>12</v>
      </c>
      <c r="E19" s="118"/>
      <c r="F19" s="46">
        <v>13.5</v>
      </c>
      <c r="G19" s="4">
        <f t="shared" si="0"/>
        <v>2.8000000000000114</v>
      </c>
      <c r="H19" s="4"/>
    </row>
    <row r="20" spans="1:8">
      <c r="A20" s="39">
        <v>42797</v>
      </c>
      <c r="B20" s="787">
        <v>12324</v>
      </c>
      <c r="C20" s="787" t="s">
        <v>11</v>
      </c>
      <c r="D20" t="s">
        <v>13</v>
      </c>
      <c r="E20" s="118"/>
      <c r="F20" s="46">
        <v>2.8</v>
      </c>
      <c r="G20" s="4">
        <f t="shared" si="0"/>
        <v>1.1546319456101628E-14</v>
      </c>
      <c r="H20" s="4"/>
    </row>
    <row r="21" spans="1:8">
      <c r="A21" s="39">
        <v>42794</v>
      </c>
      <c r="B21" s="787" t="s">
        <v>10</v>
      </c>
      <c r="C21" s="787" t="s">
        <v>15</v>
      </c>
      <c r="D21" t="s">
        <v>12</v>
      </c>
      <c r="E21" s="118">
        <v>21.8</v>
      </c>
      <c r="G21" s="4">
        <f t="shared" si="0"/>
        <v>21.800000000000011</v>
      </c>
      <c r="H21" s="4"/>
    </row>
    <row r="22" spans="1:8">
      <c r="B22" s="787"/>
      <c r="C22" s="787"/>
      <c r="D22" t="s">
        <v>13</v>
      </c>
      <c r="E22" s="118">
        <v>2</v>
      </c>
      <c r="G22" s="4">
        <f t="shared" si="0"/>
        <v>23.800000000000011</v>
      </c>
      <c r="H22" s="4"/>
    </row>
    <row r="23" spans="1:8">
      <c r="B23" s="787"/>
      <c r="C23" s="787"/>
      <c r="D23" t="s">
        <v>14</v>
      </c>
      <c r="E23" s="118">
        <v>300</v>
      </c>
      <c r="G23" s="4">
        <f t="shared" si="0"/>
        <v>323.8</v>
      </c>
      <c r="H23" s="4"/>
    </row>
    <row r="24" spans="1:8">
      <c r="A24" s="39">
        <v>42797</v>
      </c>
      <c r="B24" s="787">
        <v>12324</v>
      </c>
      <c r="C24" s="787" t="s">
        <v>15</v>
      </c>
      <c r="D24" t="s">
        <v>14</v>
      </c>
      <c r="E24" s="118"/>
      <c r="F24" s="46">
        <v>300</v>
      </c>
      <c r="G24" s="4">
        <f t="shared" si="0"/>
        <v>23.800000000000011</v>
      </c>
      <c r="H24" s="4"/>
    </row>
    <row r="25" spans="1:8">
      <c r="A25" s="39">
        <v>42828</v>
      </c>
      <c r="B25" s="787">
        <v>12462</v>
      </c>
      <c r="C25" s="787" t="s">
        <v>15</v>
      </c>
      <c r="D25" t="s">
        <v>12</v>
      </c>
      <c r="F25" s="46">
        <v>21.8</v>
      </c>
      <c r="G25" s="4">
        <f t="shared" si="0"/>
        <v>2.0000000000000107</v>
      </c>
      <c r="H25" s="4"/>
    </row>
    <row r="26" spans="1:8">
      <c r="A26" s="39">
        <v>42828</v>
      </c>
      <c r="B26" s="787">
        <v>12462</v>
      </c>
      <c r="C26" s="787" t="s">
        <v>15</v>
      </c>
      <c r="D26" t="s">
        <v>13</v>
      </c>
      <c r="F26" s="46">
        <v>2</v>
      </c>
      <c r="G26" s="4">
        <f t="shared" si="0"/>
        <v>1.0658141036401503E-14</v>
      </c>
      <c r="H26" s="4"/>
    </row>
    <row r="27" spans="1:8">
      <c r="A27" s="39">
        <v>42825</v>
      </c>
      <c r="B27" s="787" t="s">
        <v>10</v>
      </c>
      <c r="C27" s="787" t="s">
        <v>16</v>
      </c>
      <c r="D27" t="s">
        <v>12</v>
      </c>
      <c r="E27" s="118">
        <v>20.5</v>
      </c>
      <c r="G27" s="4">
        <f t="shared" si="0"/>
        <v>20.500000000000011</v>
      </c>
      <c r="H27" s="4"/>
    </row>
    <row r="28" spans="1:8">
      <c r="B28" s="787"/>
      <c r="C28" s="787"/>
      <c r="D28" t="s">
        <v>13</v>
      </c>
      <c r="E28" s="118">
        <v>2</v>
      </c>
      <c r="G28" s="4">
        <f t="shared" si="0"/>
        <v>22.500000000000011</v>
      </c>
      <c r="H28" s="4"/>
    </row>
    <row r="29" spans="1:8">
      <c r="B29" s="787"/>
      <c r="C29" s="787"/>
      <c r="D29" t="s">
        <v>14</v>
      </c>
      <c r="E29" s="118">
        <v>300</v>
      </c>
      <c r="G29" s="4">
        <f t="shared" si="0"/>
        <v>322.5</v>
      </c>
      <c r="H29" s="4"/>
    </row>
    <row r="30" spans="1:8">
      <c r="A30" s="39">
        <v>42828</v>
      </c>
      <c r="B30" s="787">
        <v>12462</v>
      </c>
      <c r="C30" s="787" t="s">
        <v>16</v>
      </c>
      <c r="D30" t="s">
        <v>14</v>
      </c>
      <c r="E30" s="118"/>
      <c r="F30" s="46">
        <v>300</v>
      </c>
      <c r="G30" s="4">
        <f t="shared" si="0"/>
        <v>22.5</v>
      </c>
      <c r="H30" s="4"/>
    </row>
    <row r="31" spans="1:8">
      <c r="A31" s="39">
        <v>42857</v>
      </c>
      <c r="B31" s="787">
        <v>12583</v>
      </c>
      <c r="C31" s="787" t="s">
        <v>16</v>
      </c>
      <c r="D31" t="s">
        <v>12</v>
      </c>
      <c r="E31" s="118"/>
      <c r="F31" s="46">
        <v>20.5</v>
      </c>
      <c r="G31" s="4">
        <f t="shared" si="0"/>
        <v>2</v>
      </c>
      <c r="H31" s="4"/>
    </row>
    <row r="32" spans="1:8">
      <c r="A32" s="39">
        <v>42857</v>
      </c>
      <c r="B32" s="787">
        <v>12583</v>
      </c>
      <c r="C32" s="787" t="s">
        <v>16</v>
      </c>
      <c r="D32" t="s">
        <v>13</v>
      </c>
      <c r="E32" s="118"/>
      <c r="F32" s="46">
        <v>2</v>
      </c>
      <c r="G32" s="4">
        <f t="shared" si="0"/>
        <v>0</v>
      </c>
      <c r="H32" s="4"/>
    </row>
    <row r="33" spans="1:8">
      <c r="A33" s="39">
        <v>42855</v>
      </c>
      <c r="B33" s="787" t="s">
        <v>10</v>
      </c>
      <c r="C33" s="787" t="s">
        <v>17</v>
      </c>
      <c r="D33" t="s">
        <v>12</v>
      </c>
      <c r="E33" s="118">
        <v>21.6</v>
      </c>
      <c r="G33" s="4">
        <f t="shared" si="0"/>
        <v>21.6</v>
      </c>
      <c r="H33" s="4"/>
    </row>
    <row r="34" spans="1:8">
      <c r="B34" s="787"/>
      <c r="C34" s="787"/>
      <c r="D34" t="s">
        <v>13</v>
      </c>
      <c r="E34" s="118">
        <v>2</v>
      </c>
      <c r="G34" s="4">
        <f t="shared" si="0"/>
        <v>23.6</v>
      </c>
      <c r="H34" s="4"/>
    </row>
    <row r="35" spans="1:8">
      <c r="B35" s="787"/>
      <c r="C35" s="787"/>
      <c r="D35" t="s">
        <v>14</v>
      </c>
      <c r="E35" s="118">
        <v>300</v>
      </c>
      <c r="G35" s="4">
        <f t="shared" si="0"/>
        <v>323.60000000000002</v>
      </c>
      <c r="H35" s="4"/>
    </row>
    <row r="36" spans="1:8">
      <c r="A36" s="39">
        <v>42857</v>
      </c>
      <c r="B36" s="787">
        <v>12583</v>
      </c>
      <c r="C36" s="787" t="s">
        <v>17</v>
      </c>
      <c r="D36" t="s">
        <v>14</v>
      </c>
      <c r="E36" s="118"/>
      <c r="F36" s="46">
        <v>300</v>
      </c>
      <c r="G36" s="4">
        <f t="shared" si="0"/>
        <v>23.600000000000023</v>
      </c>
      <c r="H36" s="4"/>
    </row>
    <row r="37" spans="1:8">
      <c r="A37" s="39">
        <v>42887</v>
      </c>
      <c r="B37" s="787">
        <v>12758</v>
      </c>
      <c r="C37" s="787" t="s">
        <v>17</v>
      </c>
      <c r="D37" t="s">
        <v>12</v>
      </c>
      <c r="E37" s="118"/>
      <c r="F37" s="46">
        <v>21.6</v>
      </c>
      <c r="G37" s="4">
        <f t="shared" si="0"/>
        <v>2.0000000000000213</v>
      </c>
      <c r="H37" s="4"/>
    </row>
    <row r="38" spans="1:8">
      <c r="A38" s="39">
        <v>42887</v>
      </c>
      <c r="B38" s="787">
        <v>12758</v>
      </c>
      <c r="C38" s="787" t="s">
        <v>17</v>
      </c>
      <c r="D38" t="s">
        <v>13</v>
      </c>
      <c r="E38" s="118"/>
      <c r="F38" s="46">
        <v>2</v>
      </c>
      <c r="G38" s="4">
        <f t="shared" si="0"/>
        <v>2.1316282072803006E-14</v>
      </c>
      <c r="H38" s="4"/>
    </row>
    <row r="39" spans="1:8">
      <c r="A39" s="39">
        <v>42886</v>
      </c>
      <c r="B39" s="787" t="s">
        <v>10</v>
      </c>
      <c r="C39" s="787" t="s">
        <v>18</v>
      </c>
      <c r="D39" t="s">
        <v>12</v>
      </c>
      <c r="E39" s="118">
        <v>20.9</v>
      </c>
      <c r="G39" s="4">
        <f t="shared" si="0"/>
        <v>20.90000000000002</v>
      </c>
      <c r="H39" s="4"/>
    </row>
    <row r="40" spans="1:8">
      <c r="B40" s="787"/>
      <c r="C40" s="787"/>
      <c r="D40" t="s">
        <v>13</v>
      </c>
      <c r="E40" s="118">
        <v>2</v>
      </c>
      <c r="G40" s="4">
        <f t="shared" si="0"/>
        <v>22.90000000000002</v>
      </c>
      <c r="H40" s="4"/>
    </row>
    <row r="41" spans="1:8">
      <c r="B41" s="787"/>
      <c r="C41" s="787"/>
      <c r="D41" t="s">
        <v>14</v>
      </c>
      <c r="E41" s="118">
        <v>300</v>
      </c>
      <c r="G41" s="4">
        <f t="shared" si="0"/>
        <v>322.90000000000003</v>
      </c>
      <c r="H41" s="4"/>
    </row>
    <row r="42" spans="1:8">
      <c r="A42" s="39">
        <v>42887</v>
      </c>
      <c r="B42" s="787">
        <v>12758</v>
      </c>
      <c r="C42" s="787" t="s">
        <v>18</v>
      </c>
      <c r="D42" t="s">
        <v>14</v>
      </c>
      <c r="E42" s="118"/>
      <c r="F42" s="46">
        <v>300</v>
      </c>
      <c r="G42" s="4">
        <f t="shared" si="0"/>
        <v>22.900000000000034</v>
      </c>
      <c r="H42" s="4"/>
    </row>
    <row r="43" spans="1:8">
      <c r="A43" s="39">
        <v>42919</v>
      </c>
      <c r="B43" s="787">
        <v>12933</v>
      </c>
      <c r="C43" s="787" t="s">
        <v>18</v>
      </c>
      <c r="D43" t="s">
        <v>12</v>
      </c>
      <c r="E43" s="118"/>
      <c r="F43" s="46">
        <v>20.9</v>
      </c>
      <c r="G43" s="4">
        <f t="shared" si="0"/>
        <v>2.0000000000000355</v>
      </c>
      <c r="H43" s="4"/>
    </row>
    <row r="44" spans="1:8">
      <c r="A44" s="39">
        <v>42919</v>
      </c>
      <c r="B44" s="787">
        <v>12933</v>
      </c>
      <c r="C44" s="787" t="s">
        <v>18</v>
      </c>
      <c r="D44" t="s">
        <v>13</v>
      </c>
      <c r="E44" s="118"/>
      <c r="F44" s="46">
        <v>2</v>
      </c>
      <c r="G44" s="4">
        <f t="shared" si="0"/>
        <v>3.5527136788005009E-14</v>
      </c>
      <c r="H44" s="4"/>
    </row>
    <row r="45" spans="1:8">
      <c r="A45" s="39">
        <v>42916</v>
      </c>
      <c r="B45" s="787" t="s">
        <v>10</v>
      </c>
      <c r="C45" s="787"/>
      <c r="D45" t="s">
        <v>12</v>
      </c>
      <c r="E45" s="118">
        <v>20.3</v>
      </c>
      <c r="G45" s="4">
        <f t="shared" si="0"/>
        <v>20.300000000000036</v>
      </c>
      <c r="H45" s="4"/>
    </row>
    <row r="46" spans="1:8">
      <c r="B46" s="787"/>
      <c r="C46" s="787"/>
      <c r="D46" t="s">
        <v>13</v>
      </c>
      <c r="E46" s="118">
        <v>2</v>
      </c>
      <c r="G46" s="4">
        <f t="shared" si="0"/>
        <v>22.300000000000036</v>
      </c>
      <c r="H46" s="4"/>
    </row>
    <row r="47" spans="1:8">
      <c r="B47" s="787"/>
      <c r="C47" s="787"/>
      <c r="D47" t="s">
        <v>14</v>
      </c>
      <c r="E47" s="118">
        <v>300</v>
      </c>
      <c r="G47" s="4">
        <f t="shared" si="0"/>
        <v>322.3</v>
      </c>
      <c r="H47" s="4"/>
    </row>
    <row r="48" spans="1:8">
      <c r="A48" s="39">
        <v>42919</v>
      </c>
      <c r="B48" s="787">
        <v>12933</v>
      </c>
      <c r="C48" s="787" t="s">
        <v>19</v>
      </c>
      <c r="D48" t="s">
        <v>14</v>
      </c>
      <c r="E48" s="118"/>
      <c r="F48" s="46">
        <v>300</v>
      </c>
      <c r="G48" s="4">
        <f t="shared" si="0"/>
        <v>22.300000000000011</v>
      </c>
      <c r="H48" s="4"/>
    </row>
    <row r="49" spans="1:8">
      <c r="A49" s="39">
        <v>42949</v>
      </c>
      <c r="B49" s="787">
        <v>13208</v>
      </c>
      <c r="C49" s="787" t="s">
        <v>19</v>
      </c>
      <c r="D49" t="s">
        <v>12</v>
      </c>
      <c r="E49" s="118"/>
      <c r="F49" s="46">
        <v>20.3</v>
      </c>
      <c r="G49" s="4">
        <f t="shared" si="0"/>
        <v>2.0000000000000107</v>
      </c>
      <c r="H49" s="4"/>
    </row>
    <row r="50" spans="1:8">
      <c r="A50" s="39">
        <v>42949</v>
      </c>
      <c r="B50" s="787">
        <v>13208</v>
      </c>
      <c r="C50" s="787" t="s">
        <v>19</v>
      </c>
      <c r="D50" t="s">
        <v>13</v>
      </c>
      <c r="E50" s="118"/>
      <c r="F50" s="46">
        <v>2</v>
      </c>
      <c r="G50" s="4">
        <f t="shared" si="0"/>
        <v>1.0658141036401503E-14</v>
      </c>
      <c r="H50" s="4"/>
    </row>
    <row r="51" spans="1:8">
      <c r="A51" s="39">
        <v>42947</v>
      </c>
      <c r="B51" s="787" t="s">
        <v>10</v>
      </c>
      <c r="C51" s="787" t="s">
        <v>20</v>
      </c>
      <c r="D51" t="s">
        <v>12</v>
      </c>
      <c r="E51" s="118">
        <v>19.8</v>
      </c>
      <c r="G51" s="4">
        <f t="shared" si="0"/>
        <v>19.800000000000011</v>
      </c>
      <c r="H51" s="4"/>
    </row>
    <row r="52" spans="1:8">
      <c r="B52" s="787"/>
      <c r="C52" s="787"/>
      <c r="D52" t="s">
        <v>13</v>
      </c>
      <c r="E52" s="118">
        <v>2</v>
      </c>
      <c r="G52" s="4">
        <f t="shared" si="0"/>
        <v>21.800000000000011</v>
      </c>
      <c r="H52" s="4"/>
    </row>
    <row r="53" spans="1:8">
      <c r="B53" s="787"/>
      <c r="C53" s="787"/>
      <c r="D53" t="s">
        <v>14</v>
      </c>
      <c r="E53" s="118">
        <v>300</v>
      </c>
      <c r="G53" s="4">
        <f t="shared" si="0"/>
        <v>321.8</v>
      </c>
      <c r="H53" s="4"/>
    </row>
    <row r="54" spans="1:8">
      <c r="A54" s="39">
        <v>42949</v>
      </c>
      <c r="B54" s="787">
        <v>13207</v>
      </c>
      <c r="C54" s="787" t="s">
        <v>20</v>
      </c>
      <c r="D54" t="s">
        <v>14</v>
      </c>
      <c r="E54" s="118"/>
      <c r="F54" s="46">
        <v>300</v>
      </c>
      <c r="G54" s="4">
        <f t="shared" si="0"/>
        <v>21.800000000000011</v>
      </c>
      <c r="H54" s="4"/>
    </row>
    <row r="55" spans="1:8">
      <c r="A55" s="39">
        <v>42984</v>
      </c>
      <c r="B55" s="787">
        <v>13402</v>
      </c>
      <c r="C55" s="787" t="s">
        <v>20</v>
      </c>
      <c r="D55" t="s">
        <v>12</v>
      </c>
      <c r="E55" s="118"/>
      <c r="F55" s="46">
        <v>19.8</v>
      </c>
      <c r="G55" s="4">
        <f t="shared" si="0"/>
        <v>2.0000000000000107</v>
      </c>
      <c r="H55" s="4"/>
    </row>
    <row r="56" spans="1:8">
      <c r="A56" s="39">
        <v>42984</v>
      </c>
      <c r="B56" s="787">
        <v>13402</v>
      </c>
      <c r="C56" s="787" t="s">
        <v>20</v>
      </c>
      <c r="D56" t="s">
        <v>13</v>
      </c>
      <c r="E56" s="118"/>
      <c r="F56" s="46">
        <v>2</v>
      </c>
      <c r="G56" s="4">
        <f t="shared" si="0"/>
        <v>1.0658141036401503E-14</v>
      </c>
      <c r="H56" s="4"/>
    </row>
    <row r="57" spans="1:8">
      <c r="A57" s="39">
        <v>42978</v>
      </c>
      <c r="B57" s="787" t="s">
        <v>10</v>
      </c>
      <c r="C57" s="787" t="s">
        <v>21</v>
      </c>
      <c r="D57" t="s">
        <v>12</v>
      </c>
      <c r="E57" s="118">
        <v>19.8</v>
      </c>
      <c r="G57" s="4">
        <f t="shared" si="0"/>
        <v>19.800000000000011</v>
      </c>
      <c r="H57" s="4"/>
    </row>
    <row r="58" spans="1:8">
      <c r="B58" s="787"/>
      <c r="C58" s="787"/>
      <c r="D58" t="s">
        <v>13</v>
      </c>
      <c r="E58" s="118">
        <v>2</v>
      </c>
      <c r="G58" s="4">
        <f t="shared" si="0"/>
        <v>21.800000000000011</v>
      </c>
      <c r="H58" s="4"/>
    </row>
    <row r="59" spans="1:8">
      <c r="B59" s="787"/>
      <c r="C59" s="787"/>
      <c r="D59" t="s">
        <v>14</v>
      </c>
      <c r="E59" s="118">
        <v>300</v>
      </c>
      <c r="G59" s="4">
        <f t="shared" si="0"/>
        <v>321.8</v>
      </c>
      <c r="H59" s="4"/>
    </row>
    <row r="60" spans="1:8">
      <c r="A60" s="39">
        <v>42984</v>
      </c>
      <c r="B60" s="787">
        <v>13402</v>
      </c>
      <c r="C60" s="787" t="s">
        <v>21</v>
      </c>
      <c r="D60" t="s">
        <v>14</v>
      </c>
      <c r="E60" s="118"/>
      <c r="F60" s="46">
        <v>300</v>
      </c>
      <c r="G60" s="4">
        <f t="shared" si="0"/>
        <v>21.800000000000011</v>
      </c>
      <c r="H60" s="4"/>
    </row>
    <row r="61" spans="1:8">
      <c r="A61" s="39">
        <v>43063</v>
      </c>
      <c r="B61" s="787">
        <v>13836</v>
      </c>
      <c r="C61" s="787" t="s">
        <v>21</v>
      </c>
      <c r="D61" t="s">
        <v>12</v>
      </c>
      <c r="E61" s="118"/>
      <c r="F61" s="46">
        <v>15.4</v>
      </c>
      <c r="G61" s="4">
        <f t="shared" si="0"/>
        <v>6.400000000000011</v>
      </c>
      <c r="H61" s="4"/>
    </row>
    <row r="62" spans="1:8">
      <c r="A62" s="39">
        <v>43063</v>
      </c>
      <c r="B62" s="787">
        <v>13836</v>
      </c>
      <c r="C62" s="787" t="s">
        <v>21</v>
      </c>
      <c r="D62" t="s">
        <v>13</v>
      </c>
      <c r="E62" s="118"/>
      <c r="F62" s="46">
        <v>2</v>
      </c>
      <c r="G62" s="4">
        <f t="shared" si="0"/>
        <v>4.400000000000011</v>
      </c>
      <c r="H62" s="4"/>
    </row>
    <row r="63" spans="1:8">
      <c r="A63" s="39">
        <v>43096</v>
      </c>
      <c r="B63" s="787">
        <v>13977</v>
      </c>
      <c r="C63" s="787" t="s">
        <v>21</v>
      </c>
      <c r="D63" t="s">
        <v>12</v>
      </c>
      <c r="E63" s="118"/>
      <c r="F63" s="46">
        <v>4.4000000000000004</v>
      </c>
      <c r="G63" s="4">
        <f t="shared" si="0"/>
        <v>1.0658141036401503E-14</v>
      </c>
      <c r="H63" s="4"/>
    </row>
    <row r="64" spans="1:8">
      <c r="A64" s="39">
        <v>43008</v>
      </c>
      <c r="B64" s="787" t="s">
        <v>10</v>
      </c>
      <c r="C64" s="787" t="s">
        <v>22</v>
      </c>
      <c r="D64" t="s">
        <v>12</v>
      </c>
      <c r="E64" s="118">
        <v>15.5</v>
      </c>
      <c r="G64" s="4">
        <f t="shared" si="0"/>
        <v>15.500000000000011</v>
      </c>
      <c r="H64" s="4"/>
    </row>
    <row r="65" spans="1:8">
      <c r="B65" s="787"/>
      <c r="C65" s="787"/>
      <c r="D65" t="s">
        <v>13</v>
      </c>
      <c r="E65" s="118">
        <v>2</v>
      </c>
      <c r="G65" s="4">
        <f t="shared" si="0"/>
        <v>17.500000000000011</v>
      </c>
      <c r="H65" s="4"/>
    </row>
    <row r="66" spans="1:8">
      <c r="B66" s="787"/>
      <c r="C66" s="787"/>
      <c r="D66" t="s">
        <v>14</v>
      </c>
      <c r="E66" s="118">
        <v>300</v>
      </c>
      <c r="G66" s="4">
        <f t="shared" si="0"/>
        <v>317.5</v>
      </c>
      <c r="H66" s="4"/>
    </row>
    <row r="67" spans="1:8">
      <c r="A67" s="39">
        <v>43015</v>
      </c>
      <c r="B67" s="787">
        <v>13613</v>
      </c>
      <c r="C67" s="787" t="s">
        <v>22</v>
      </c>
      <c r="D67" t="s">
        <v>14</v>
      </c>
      <c r="E67" s="118"/>
      <c r="F67" s="46">
        <v>300</v>
      </c>
      <c r="G67" s="4">
        <f t="shared" si="0"/>
        <v>17.5</v>
      </c>
      <c r="H67" s="4"/>
    </row>
    <row r="68" spans="1:8">
      <c r="A68" s="39">
        <v>43096</v>
      </c>
      <c r="B68" s="787">
        <v>13977</v>
      </c>
      <c r="C68" s="787" t="s">
        <v>22</v>
      </c>
      <c r="D68" t="s">
        <v>12</v>
      </c>
      <c r="E68" s="118"/>
      <c r="F68" s="46">
        <v>15.5</v>
      </c>
      <c r="G68" s="4">
        <f t="shared" si="0"/>
        <v>2</v>
      </c>
      <c r="H68" s="4"/>
    </row>
    <row r="69" spans="1:8">
      <c r="A69" s="39">
        <v>43096</v>
      </c>
      <c r="B69" s="787">
        <v>13977</v>
      </c>
      <c r="C69" s="787" t="s">
        <v>22</v>
      </c>
      <c r="D69" t="s">
        <v>13</v>
      </c>
      <c r="E69" s="118"/>
      <c r="F69" s="46">
        <v>2</v>
      </c>
      <c r="G69" s="4">
        <f t="shared" si="0"/>
        <v>0</v>
      </c>
      <c r="H69" s="4"/>
    </row>
    <row r="70" spans="1:8">
      <c r="A70" s="39">
        <v>43039</v>
      </c>
      <c r="B70" s="787" t="s">
        <v>10</v>
      </c>
      <c r="C70" s="787" t="s">
        <v>23</v>
      </c>
      <c r="D70" t="s">
        <v>12</v>
      </c>
      <c r="E70" s="118">
        <v>15.4</v>
      </c>
      <c r="G70" s="4">
        <f t="shared" si="0"/>
        <v>15.4</v>
      </c>
      <c r="H70" s="4"/>
    </row>
    <row r="71" spans="1:8">
      <c r="B71" s="787"/>
      <c r="C71" s="787"/>
      <c r="D71" t="s">
        <v>13</v>
      </c>
      <c r="E71" s="118">
        <v>2</v>
      </c>
      <c r="G71" s="4">
        <f t="shared" ref="G71:G134" si="1">+G70+E71-F71</f>
        <v>17.399999999999999</v>
      </c>
      <c r="H71" s="4"/>
    </row>
    <row r="72" spans="1:8">
      <c r="B72" s="787"/>
      <c r="C72" s="787"/>
      <c r="D72" t="s">
        <v>14</v>
      </c>
      <c r="E72" s="118">
        <v>300</v>
      </c>
      <c r="G72" s="4">
        <f t="shared" si="1"/>
        <v>317.39999999999998</v>
      </c>
      <c r="H72" s="4"/>
    </row>
    <row r="73" spans="1:8">
      <c r="A73" s="39">
        <v>43039</v>
      </c>
      <c r="B73" s="787">
        <v>13730</v>
      </c>
      <c r="C73" s="787" t="s">
        <v>23</v>
      </c>
      <c r="D73" t="s">
        <v>14</v>
      </c>
      <c r="E73" s="118"/>
      <c r="F73" s="46">
        <v>10</v>
      </c>
      <c r="G73" s="4">
        <f t="shared" si="1"/>
        <v>307.39999999999998</v>
      </c>
      <c r="H73" s="4"/>
    </row>
    <row r="74" spans="1:8">
      <c r="A74" s="39">
        <v>43073</v>
      </c>
      <c r="B74" s="787">
        <v>13894</v>
      </c>
      <c r="C74" s="787" t="s">
        <v>23</v>
      </c>
      <c r="D74" t="s">
        <v>14</v>
      </c>
      <c r="E74" s="118"/>
      <c r="F74" s="46">
        <v>290</v>
      </c>
      <c r="G74" s="4">
        <f t="shared" si="1"/>
        <v>17.399999999999977</v>
      </c>
      <c r="H74" s="4"/>
    </row>
    <row r="75" spans="1:8">
      <c r="A75" s="39">
        <v>43096</v>
      </c>
      <c r="B75" s="787">
        <v>13977</v>
      </c>
      <c r="C75" s="787" t="s">
        <v>23</v>
      </c>
      <c r="D75" t="s">
        <v>12</v>
      </c>
      <c r="E75" s="118"/>
      <c r="F75" s="46">
        <v>15.4</v>
      </c>
      <c r="G75" s="4">
        <f t="shared" si="1"/>
        <v>1.9999999999999769</v>
      </c>
      <c r="H75" s="4"/>
    </row>
    <row r="76" spans="1:8">
      <c r="A76" s="39">
        <v>43096</v>
      </c>
      <c r="B76" s="787">
        <v>13977</v>
      </c>
      <c r="C76" s="787" t="s">
        <v>23</v>
      </c>
      <c r="D76" t="s">
        <v>13</v>
      </c>
      <c r="E76" s="118"/>
      <c r="F76" s="46">
        <v>2</v>
      </c>
      <c r="G76" s="4">
        <f t="shared" si="1"/>
        <v>-2.3092638912203256E-14</v>
      </c>
      <c r="H76" s="4"/>
    </row>
    <row r="77" spans="1:8">
      <c r="A77" s="39">
        <v>43069</v>
      </c>
      <c r="B77" s="787" t="s">
        <v>10</v>
      </c>
      <c r="C77" s="787" t="s">
        <v>24</v>
      </c>
      <c r="D77" t="s">
        <v>12</v>
      </c>
      <c r="E77" s="118">
        <v>16.399999999999999</v>
      </c>
      <c r="G77" s="4">
        <f t="shared" si="1"/>
        <v>16.399999999999977</v>
      </c>
      <c r="H77" s="4"/>
    </row>
    <row r="78" spans="1:8">
      <c r="B78" s="787"/>
      <c r="C78" s="787"/>
      <c r="D78" t="s">
        <v>13</v>
      </c>
      <c r="E78" s="118">
        <v>2</v>
      </c>
      <c r="G78" s="4">
        <f t="shared" si="1"/>
        <v>18.399999999999977</v>
      </c>
      <c r="H78" s="4"/>
    </row>
    <row r="79" spans="1:8">
      <c r="B79" s="787"/>
      <c r="C79" s="787"/>
      <c r="D79" t="s">
        <v>14</v>
      </c>
      <c r="E79" s="118">
        <v>300</v>
      </c>
      <c r="G79" s="4">
        <f t="shared" si="1"/>
        <v>318.39999999999998</v>
      </c>
      <c r="H79" s="4"/>
    </row>
    <row r="80" spans="1:8">
      <c r="A80" s="39">
        <v>43073</v>
      </c>
      <c r="B80" s="787">
        <v>13894</v>
      </c>
      <c r="C80" s="787" t="s">
        <v>24</v>
      </c>
      <c r="D80" t="s">
        <v>14</v>
      </c>
      <c r="E80" s="118"/>
      <c r="F80" s="46">
        <v>10</v>
      </c>
      <c r="G80" s="4">
        <f t="shared" si="1"/>
        <v>308.39999999999998</v>
      </c>
      <c r="H80" s="4"/>
    </row>
    <row r="81" spans="1:8">
      <c r="A81" s="39">
        <v>43096</v>
      </c>
      <c r="B81" s="787">
        <v>13977</v>
      </c>
      <c r="C81" s="787" t="s">
        <v>24</v>
      </c>
      <c r="D81" t="s">
        <v>12</v>
      </c>
      <c r="E81" s="118"/>
      <c r="F81" s="46">
        <v>16.399999999999999</v>
      </c>
      <c r="G81" s="4">
        <f t="shared" si="1"/>
        <v>292</v>
      </c>
      <c r="H81" s="4"/>
    </row>
    <row r="82" spans="1:8">
      <c r="A82" s="39">
        <v>43096</v>
      </c>
      <c r="B82" s="787">
        <v>13977</v>
      </c>
      <c r="C82" s="787" t="s">
        <v>24</v>
      </c>
      <c r="D82" t="s">
        <v>13</v>
      </c>
      <c r="E82" s="118"/>
      <c r="F82" s="46">
        <v>2</v>
      </c>
      <c r="G82" s="4">
        <f t="shared" si="1"/>
        <v>290</v>
      </c>
      <c r="H82" s="4"/>
    </row>
    <row r="83" spans="1:8">
      <c r="A83" s="39">
        <v>43102</v>
      </c>
      <c r="B83" s="787">
        <v>14029</v>
      </c>
      <c r="C83" s="787" t="s">
        <v>24</v>
      </c>
      <c r="D83" t="s">
        <v>14</v>
      </c>
      <c r="E83" s="118"/>
      <c r="F83" s="46">
        <v>290</v>
      </c>
      <c r="G83" s="4">
        <f t="shared" si="1"/>
        <v>0</v>
      </c>
      <c r="H83" s="4"/>
    </row>
    <row r="84" spans="1:8">
      <c r="A84" s="41">
        <v>43100</v>
      </c>
      <c r="B84" s="786" t="s">
        <v>10</v>
      </c>
      <c r="C84" s="786" t="s">
        <v>25</v>
      </c>
      <c r="D84" t="s">
        <v>12</v>
      </c>
      <c r="E84" s="118">
        <v>17.899999999999999</v>
      </c>
      <c r="G84" s="4">
        <f t="shared" si="1"/>
        <v>17.899999999999999</v>
      </c>
      <c r="H84" s="4"/>
    </row>
    <row r="85" spans="1:8">
      <c r="B85" s="787"/>
      <c r="C85" s="787"/>
      <c r="D85" t="s">
        <v>13</v>
      </c>
      <c r="E85" s="118">
        <v>2</v>
      </c>
      <c r="G85" s="4">
        <f t="shared" si="1"/>
        <v>19.899999999999999</v>
      </c>
      <c r="H85" s="4"/>
    </row>
    <row r="86" spans="1:8">
      <c r="B86" s="787"/>
      <c r="C86" s="787"/>
      <c r="D86" t="s">
        <v>14</v>
      </c>
      <c r="E86" s="118">
        <v>300</v>
      </c>
      <c r="G86" s="4">
        <f t="shared" si="1"/>
        <v>319.89999999999998</v>
      </c>
      <c r="H86" s="4"/>
    </row>
    <row r="87" spans="1:8">
      <c r="A87" s="39">
        <v>43102</v>
      </c>
      <c r="B87" s="787"/>
      <c r="C87" s="787" t="s">
        <v>25</v>
      </c>
      <c r="D87" t="s">
        <v>14</v>
      </c>
      <c r="E87" s="118"/>
      <c r="F87" s="46">
        <v>10</v>
      </c>
      <c r="G87" s="4">
        <f t="shared" si="1"/>
        <v>309.89999999999998</v>
      </c>
      <c r="H87" s="4"/>
    </row>
    <row r="88" spans="1:8">
      <c r="A88" s="39">
        <v>43118</v>
      </c>
      <c r="B88" s="787">
        <v>14096</v>
      </c>
      <c r="C88" s="787" t="s">
        <v>25</v>
      </c>
      <c r="D88" t="s">
        <v>12</v>
      </c>
      <c r="E88" s="118"/>
      <c r="F88" s="46">
        <v>17.899999999999999</v>
      </c>
      <c r="G88" s="4">
        <f t="shared" si="1"/>
        <v>292</v>
      </c>
      <c r="H88" s="4"/>
    </row>
    <row r="89" spans="1:8">
      <c r="A89" s="39">
        <v>43118</v>
      </c>
      <c r="B89" s="787">
        <v>14096</v>
      </c>
      <c r="C89" s="787" t="s">
        <v>25</v>
      </c>
      <c r="D89" t="s">
        <v>13</v>
      </c>
      <c r="E89" s="118"/>
      <c r="F89" s="46">
        <v>2</v>
      </c>
      <c r="G89" s="4">
        <f t="shared" si="1"/>
        <v>290</v>
      </c>
      <c r="H89" s="4"/>
    </row>
    <row r="90" spans="1:8">
      <c r="A90" s="39">
        <v>43138</v>
      </c>
      <c r="B90" s="787">
        <v>14192</v>
      </c>
      <c r="C90" s="787" t="s">
        <v>25</v>
      </c>
      <c r="D90" t="s">
        <v>14</v>
      </c>
      <c r="E90" s="118"/>
      <c r="F90" s="46">
        <v>290</v>
      </c>
      <c r="G90" s="4">
        <f t="shared" si="1"/>
        <v>0</v>
      </c>
      <c r="H90" s="4"/>
    </row>
    <row r="91" spans="1:8">
      <c r="A91" s="41">
        <v>43131</v>
      </c>
      <c r="B91" s="786" t="s">
        <v>10</v>
      </c>
      <c r="C91" s="786" t="s">
        <v>11</v>
      </c>
      <c r="D91" t="s">
        <v>12</v>
      </c>
      <c r="E91" s="118">
        <v>15.9</v>
      </c>
      <c r="G91" s="4">
        <f t="shared" si="1"/>
        <v>15.9</v>
      </c>
      <c r="H91" s="4"/>
    </row>
    <row r="92" spans="1:8">
      <c r="B92" s="787"/>
      <c r="C92" s="787"/>
      <c r="D92" t="s">
        <v>13</v>
      </c>
      <c r="E92" s="118">
        <v>2</v>
      </c>
      <c r="G92" s="4">
        <f t="shared" si="1"/>
        <v>17.899999999999999</v>
      </c>
      <c r="H92" s="4"/>
    </row>
    <row r="93" spans="1:8">
      <c r="B93" s="787"/>
      <c r="C93" s="787"/>
      <c r="D93" t="s">
        <v>14</v>
      </c>
      <c r="E93" s="118">
        <v>300</v>
      </c>
      <c r="G93" s="4">
        <f t="shared" si="1"/>
        <v>317.89999999999998</v>
      </c>
      <c r="H93" s="4"/>
    </row>
    <row r="94" spans="1:8">
      <c r="A94" s="39">
        <v>43138</v>
      </c>
      <c r="B94" s="787">
        <v>14192</v>
      </c>
      <c r="C94" s="787" t="s">
        <v>11</v>
      </c>
      <c r="D94" t="s">
        <v>14</v>
      </c>
      <c r="E94" s="118"/>
      <c r="F94" s="46">
        <v>10</v>
      </c>
      <c r="G94" s="4">
        <f t="shared" si="1"/>
        <v>307.89999999999998</v>
      </c>
      <c r="H94" s="4"/>
    </row>
    <row r="95" spans="1:8">
      <c r="A95" s="39">
        <v>43158</v>
      </c>
      <c r="B95" s="787">
        <v>14252</v>
      </c>
      <c r="C95" s="787" t="s">
        <v>11</v>
      </c>
      <c r="D95" t="s">
        <v>12</v>
      </c>
      <c r="E95" s="118"/>
      <c r="F95" s="46">
        <v>15.9</v>
      </c>
      <c r="G95" s="4">
        <f t="shared" si="1"/>
        <v>292</v>
      </c>
      <c r="H95" s="4"/>
    </row>
    <row r="96" spans="1:8">
      <c r="A96" s="39">
        <v>43158</v>
      </c>
      <c r="B96" s="787">
        <v>14252</v>
      </c>
      <c r="C96" s="787" t="s">
        <v>11</v>
      </c>
      <c r="D96" t="s">
        <v>13</v>
      </c>
      <c r="E96" s="118"/>
      <c r="F96" s="46">
        <v>2</v>
      </c>
      <c r="G96" s="4">
        <f t="shared" si="1"/>
        <v>290</v>
      </c>
      <c r="H96" s="4"/>
    </row>
    <row r="97" spans="1:8">
      <c r="A97" s="39">
        <v>43164</v>
      </c>
      <c r="B97" s="787">
        <v>14327</v>
      </c>
      <c r="C97" s="787" t="s">
        <v>11</v>
      </c>
      <c r="D97" t="s">
        <v>14</v>
      </c>
      <c r="E97" s="118"/>
      <c r="F97" s="46">
        <v>290</v>
      </c>
      <c r="G97" s="4">
        <f t="shared" si="1"/>
        <v>0</v>
      </c>
      <c r="H97" s="4"/>
    </row>
    <row r="98" spans="1:8">
      <c r="A98" s="41">
        <v>43159</v>
      </c>
      <c r="B98" s="786" t="s">
        <v>10</v>
      </c>
      <c r="C98" s="786" t="s">
        <v>15</v>
      </c>
      <c r="D98" t="s">
        <v>12</v>
      </c>
      <c r="E98" s="118">
        <v>19.7</v>
      </c>
      <c r="G98" s="4">
        <f t="shared" si="1"/>
        <v>19.7</v>
      </c>
      <c r="H98" s="4"/>
    </row>
    <row r="99" spans="1:8">
      <c r="B99" s="787"/>
      <c r="C99" s="787"/>
      <c r="D99" t="s">
        <v>13</v>
      </c>
      <c r="E99" s="118">
        <v>2</v>
      </c>
      <c r="G99" s="4">
        <f t="shared" si="1"/>
        <v>21.7</v>
      </c>
      <c r="H99" s="4"/>
    </row>
    <row r="100" spans="1:8">
      <c r="B100" s="787"/>
      <c r="C100" s="787"/>
      <c r="D100" t="s">
        <v>14</v>
      </c>
      <c r="E100" s="118">
        <v>300</v>
      </c>
      <c r="G100" s="4">
        <f t="shared" si="1"/>
        <v>321.7</v>
      </c>
      <c r="H100" s="4"/>
    </row>
    <row r="101" spans="1:8">
      <c r="A101" s="39">
        <v>43164</v>
      </c>
      <c r="B101" s="787">
        <v>14327</v>
      </c>
      <c r="C101" s="787" t="s">
        <v>15</v>
      </c>
      <c r="D101" t="s">
        <v>14</v>
      </c>
      <c r="E101" s="118"/>
      <c r="F101" s="46">
        <v>10</v>
      </c>
      <c r="G101" s="4">
        <f t="shared" si="1"/>
        <v>311.7</v>
      </c>
      <c r="H101" s="4"/>
    </row>
    <row r="102" spans="1:8">
      <c r="A102" s="39">
        <v>43199</v>
      </c>
      <c r="B102" s="787">
        <v>14447</v>
      </c>
      <c r="C102" s="787" t="s">
        <v>15</v>
      </c>
      <c r="D102" t="s">
        <v>14</v>
      </c>
      <c r="E102" s="118"/>
      <c r="F102" s="46">
        <v>290</v>
      </c>
      <c r="G102" s="4">
        <f t="shared" si="1"/>
        <v>21.699999999999989</v>
      </c>
      <c r="H102" s="4"/>
    </row>
    <row r="103" spans="1:8">
      <c r="A103" s="39">
        <v>43199</v>
      </c>
      <c r="B103" s="787">
        <v>14447</v>
      </c>
      <c r="C103" s="787" t="s">
        <v>15</v>
      </c>
      <c r="D103" t="s">
        <v>12</v>
      </c>
      <c r="E103" s="118"/>
      <c r="F103" s="46">
        <v>19.7</v>
      </c>
      <c r="G103" s="4">
        <f t="shared" si="1"/>
        <v>1.9999999999999893</v>
      </c>
      <c r="H103" s="4"/>
    </row>
    <row r="104" spans="1:8">
      <c r="A104" s="39">
        <v>43199</v>
      </c>
      <c r="B104" s="787">
        <v>14447</v>
      </c>
      <c r="C104" s="787" t="s">
        <v>15</v>
      </c>
      <c r="D104" t="s">
        <v>13</v>
      </c>
      <c r="E104" s="118"/>
      <c r="F104" s="46">
        <v>2</v>
      </c>
      <c r="G104" s="4">
        <f t="shared" si="1"/>
        <v>-1.0658141036401503E-14</v>
      </c>
      <c r="H104" s="4"/>
    </row>
    <row r="105" spans="1:8">
      <c r="A105" s="41">
        <v>43190</v>
      </c>
      <c r="B105" s="786" t="s">
        <v>10</v>
      </c>
      <c r="C105" s="786" t="s">
        <v>16</v>
      </c>
      <c r="D105" t="s">
        <v>12</v>
      </c>
      <c r="E105" s="118">
        <v>18.899999999999999</v>
      </c>
      <c r="G105" s="4">
        <f t="shared" si="1"/>
        <v>18.899999999999988</v>
      </c>
      <c r="H105" s="4"/>
    </row>
    <row r="106" spans="1:8">
      <c r="B106" s="787"/>
      <c r="C106" s="787"/>
      <c r="D106" t="s">
        <v>13</v>
      </c>
      <c r="E106" s="118">
        <v>2</v>
      </c>
      <c r="G106" s="4">
        <f t="shared" si="1"/>
        <v>20.899999999999988</v>
      </c>
      <c r="H106" s="4"/>
    </row>
    <row r="107" spans="1:8">
      <c r="B107" s="787"/>
      <c r="C107" s="787"/>
      <c r="D107" t="s">
        <v>14</v>
      </c>
      <c r="E107" s="118">
        <v>300</v>
      </c>
      <c r="G107" s="4">
        <f t="shared" si="1"/>
        <v>320.89999999999998</v>
      </c>
      <c r="H107" s="4"/>
    </row>
    <row r="108" spans="1:8">
      <c r="A108" s="39">
        <v>43201</v>
      </c>
      <c r="B108" s="787">
        <v>14462</v>
      </c>
      <c r="C108" s="787" t="s">
        <v>16</v>
      </c>
      <c r="D108" t="s">
        <v>14</v>
      </c>
      <c r="E108" s="118"/>
      <c r="F108" s="46">
        <v>80</v>
      </c>
      <c r="G108" s="4">
        <f t="shared" si="1"/>
        <v>240.89999999999998</v>
      </c>
      <c r="H108" s="4"/>
    </row>
    <row r="109" spans="1:8">
      <c r="A109" s="39">
        <v>43199</v>
      </c>
      <c r="B109" s="787">
        <v>14447</v>
      </c>
      <c r="C109" s="787" t="s">
        <v>16</v>
      </c>
      <c r="D109" t="s">
        <v>14</v>
      </c>
      <c r="E109" s="118"/>
      <c r="F109" s="46">
        <v>10</v>
      </c>
      <c r="G109" s="4">
        <f t="shared" si="1"/>
        <v>230.89999999999998</v>
      </c>
      <c r="H109" s="4"/>
    </row>
    <row r="110" spans="1:8">
      <c r="A110" s="39">
        <v>43251</v>
      </c>
      <c r="B110" s="787">
        <v>14719</v>
      </c>
      <c r="C110" s="787" t="s">
        <v>16</v>
      </c>
      <c r="D110" t="s">
        <v>14</v>
      </c>
      <c r="E110" s="118"/>
      <c r="F110" s="46">
        <v>20</v>
      </c>
      <c r="G110" s="4">
        <f t="shared" si="1"/>
        <v>210.89999999999998</v>
      </c>
      <c r="H110" s="4"/>
    </row>
    <row r="111" spans="1:8">
      <c r="A111" s="39">
        <v>43279</v>
      </c>
      <c r="B111" s="787">
        <v>14838</v>
      </c>
      <c r="C111" s="787" t="s">
        <v>16</v>
      </c>
      <c r="D111" t="s">
        <v>14</v>
      </c>
      <c r="E111" s="118"/>
      <c r="F111" s="46">
        <v>190</v>
      </c>
      <c r="G111" s="4">
        <f t="shared" si="1"/>
        <v>20.899999999999977</v>
      </c>
      <c r="H111" s="4"/>
    </row>
    <row r="112" spans="1:8">
      <c r="A112" s="39">
        <v>43279</v>
      </c>
      <c r="B112" s="787">
        <v>14838</v>
      </c>
      <c r="C112" s="787" t="s">
        <v>16</v>
      </c>
      <c r="D112" t="s">
        <v>12</v>
      </c>
      <c r="E112" s="118"/>
      <c r="F112" s="46">
        <v>18.899999999999999</v>
      </c>
      <c r="G112" s="4">
        <f t="shared" si="1"/>
        <v>1.9999999999999787</v>
      </c>
      <c r="H112" s="4"/>
    </row>
    <row r="113" spans="1:8">
      <c r="A113" s="39">
        <v>43279</v>
      </c>
      <c r="B113" s="787">
        <v>14838</v>
      </c>
      <c r="C113" s="787" t="s">
        <v>16</v>
      </c>
      <c r="D113" t="s">
        <v>13</v>
      </c>
      <c r="E113" s="118"/>
      <c r="F113" s="46">
        <v>2</v>
      </c>
      <c r="G113" s="4">
        <f t="shared" si="1"/>
        <v>-2.1316282072803006E-14</v>
      </c>
      <c r="H113" s="4"/>
    </row>
    <row r="114" spans="1:8">
      <c r="A114" s="41">
        <v>43220</v>
      </c>
      <c r="B114" s="786" t="s">
        <v>10</v>
      </c>
      <c r="C114" s="786" t="s">
        <v>17</v>
      </c>
      <c r="D114" t="s">
        <v>12</v>
      </c>
      <c r="E114" s="118">
        <v>19.600000000000001</v>
      </c>
      <c r="G114" s="4">
        <f t="shared" si="1"/>
        <v>19.59999999999998</v>
      </c>
      <c r="H114" s="4"/>
    </row>
    <row r="115" spans="1:8">
      <c r="B115" s="787"/>
      <c r="C115" s="787"/>
      <c r="D115" t="s">
        <v>13</v>
      </c>
      <c r="E115" s="118">
        <v>2</v>
      </c>
      <c r="G115" s="4">
        <f t="shared" si="1"/>
        <v>21.59999999999998</v>
      </c>
      <c r="H115" s="4"/>
    </row>
    <row r="116" spans="1:8">
      <c r="B116" s="787"/>
      <c r="C116" s="787"/>
      <c r="D116" t="s">
        <v>14</v>
      </c>
      <c r="E116" s="118">
        <v>300</v>
      </c>
      <c r="G116" s="4">
        <f t="shared" si="1"/>
        <v>321.59999999999997</v>
      </c>
      <c r="H116" s="4"/>
    </row>
    <row r="117" spans="1:8">
      <c r="A117" s="39">
        <v>43279</v>
      </c>
      <c r="B117" s="787">
        <v>14838</v>
      </c>
      <c r="C117" s="787" t="s">
        <v>17</v>
      </c>
      <c r="D117" t="s">
        <v>14</v>
      </c>
      <c r="E117" s="118"/>
      <c r="F117" s="46">
        <v>89.1</v>
      </c>
      <c r="G117" s="4">
        <f t="shared" si="1"/>
        <v>232.49999999999997</v>
      </c>
      <c r="H117" s="4"/>
    </row>
    <row r="118" spans="1:8">
      <c r="A118" s="39">
        <v>43283</v>
      </c>
      <c r="B118" s="787">
        <v>14869</v>
      </c>
      <c r="C118" s="787" t="s">
        <v>17</v>
      </c>
      <c r="D118" t="s">
        <v>12</v>
      </c>
      <c r="E118" s="118"/>
      <c r="F118" s="46">
        <v>15</v>
      </c>
      <c r="G118" s="4">
        <f t="shared" si="1"/>
        <v>217.49999999999997</v>
      </c>
      <c r="H118" s="4"/>
    </row>
    <row r="119" spans="1:8">
      <c r="A119" s="39">
        <v>43281</v>
      </c>
      <c r="B119" s="787">
        <v>14853</v>
      </c>
      <c r="C119" s="787" t="s">
        <v>17</v>
      </c>
      <c r="D119" t="s">
        <v>14</v>
      </c>
      <c r="E119" s="118"/>
      <c r="F119" s="46">
        <v>170</v>
      </c>
      <c r="G119" s="4">
        <f t="shared" si="1"/>
        <v>47.499999999999972</v>
      </c>
      <c r="H119" s="4"/>
    </row>
    <row r="120" spans="1:8">
      <c r="A120" s="39">
        <v>43301</v>
      </c>
      <c r="B120" s="787">
        <v>14945</v>
      </c>
      <c r="C120" s="787" t="s">
        <v>17</v>
      </c>
      <c r="D120" t="s">
        <v>14</v>
      </c>
      <c r="E120" s="118"/>
      <c r="F120" s="46">
        <v>40.9</v>
      </c>
      <c r="G120" s="4">
        <f t="shared" si="1"/>
        <v>6.599999999999973</v>
      </c>
      <c r="H120" s="4"/>
    </row>
    <row r="121" spans="1:8">
      <c r="A121" s="39">
        <v>43314</v>
      </c>
      <c r="B121" s="787">
        <v>15003</v>
      </c>
      <c r="C121" s="787" t="s">
        <v>17</v>
      </c>
      <c r="D121" t="s">
        <v>12</v>
      </c>
      <c r="E121" s="118"/>
      <c r="F121" s="46">
        <v>4.5999999999999996</v>
      </c>
      <c r="G121" s="4">
        <f t="shared" si="1"/>
        <v>1.9999999999999734</v>
      </c>
      <c r="H121" s="4"/>
    </row>
    <row r="122" spans="1:8">
      <c r="A122" s="39">
        <v>43314</v>
      </c>
      <c r="B122" s="787">
        <v>15003</v>
      </c>
      <c r="C122" s="787" t="s">
        <v>17</v>
      </c>
      <c r="D122" t="s">
        <v>13</v>
      </c>
      <c r="E122" s="118"/>
      <c r="F122" s="46">
        <v>2</v>
      </c>
      <c r="G122" s="4">
        <f t="shared" si="1"/>
        <v>-2.6645352591003757E-14</v>
      </c>
      <c r="H122" s="4"/>
    </row>
    <row r="123" spans="1:8">
      <c r="A123" s="41">
        <v>43251</v>
      </c>
      <c r="B123" s="786" t="s">
        <v>10</v>
      </c>
      <c r="C123" s="786" t="s">
        <v>18</v>
      </c>
      <c r="D123" t="s">
        <v>12</v>
      </c>
      <c r="E123" s="118">
        <v>18.2</v>
      </c>
      <c r="G123" s="4">
        <f t="shared" si="1"/>
        <v>18.199999999999974</v>
      </c>
      <c r="H123" s="4"/>
    </row>
    <row r="124" spans="1:8">
      <c r="B124" s="787"/>
      <c r="C124" s="787"/>
      <c r="D124" t="s">
        <v>13</v>
      </c>
      <c r="E124" s="118">
        <v>2</v>
      </c>
      <c r="G124" s="4">
        <f t="shared" si="1"/>
        <v>20.199999999999974</v>
      </c>
      <c r="H124" s="4"/>
    </row>
    <row r="125" spans="1:8">
      <c r="B125" s="787"/>
      <c r="C125" s="787"/>
      <c r="D125" t="s">
        <v>14</v>
      </c>
      <c r="E125" s="118">
        <v>300</v>
      </c>
      <c r="G125" s="4">
        <f t="shared" si="1"/>
        <v>320.2</v>
      </c>
      <c r="H125" s="4"/>
    </row>
    <row r="126" spans="1:8">
      <c r="A126" s="39">
        <v>43301</v>
      </c>
      <c r="B126" s="787">
        <v>14945</v>
      </c>
      <c r="C126" s="787" t="s">
        <v>18</v>
      </c>
      <c r="D126" t="s">
        <v>14</v>
      </c>
      <c r="E126" s="118"/>
      <c r="F126" s="46">
        <v>159.1</v>
      </c>
      <c r="G126" s="4">
        <f t="shared" si="1"/>
        <v>161.1</v>
      </c>
      <c r="H126" s="4"/>
    </row>
    <row r="127" spans="1:8">
      <c r="A127" s="39">
        <v>43314</v>
      </c>
      <c r="B127" s="787">
        <v>15003</v>
      </c>
      <c r="C127" s="787" t="s">
        <v>18</v>
      </c>
      <c r="D127" t="s">
        <v>14</v>
      </c>
      <c r="E127" s="118"/>
      <c r="F127" s="46">
        <v>140.9</v>
      </c>
      <c r="G127" s="4">
        <f t="shared" si="1"/>
        <v>20.199999999999989</v>
      </c>
      <c r="H127" s="4"/>
    </row>
    <row r="128" spans="1:8">
      <c r="A128" s="39">
        <v>43314</v>
      </c>
      <c r="B128" s="787">
        <v>15003</v>
      </c>
      <c r="C128" s="787" t="s">
        <v>18</v>
      </c>
      <c r="D128" t="s">
        <v>12</v>
      </c>
      <c r="E128" s="118"/>
      <c r="F128" s="46">
        <v>18.2</v>
      </c>
      <c r="G128" s="4">
        <f t="shared" si="1"/>
        <v>1.9999999999999893</v>
      </c>
      <c r="H128" s="4"/>
    </row>
    <row r="129" spans="1:8">
      <c r="A129" s="39">
        <v>43314</v>
      </c>
      <c r="B129" s="787">
        <v>15003</v>
      </c>
      <c r="C129" s="787" t="s">
        <v>18</v>
      </c>
      <c r="D129" t="s">
        <v>13</v>
      </c>
      <c r="E129" s="118"/>
      <c r="F129" s="46">
        <v>2</v>
      </c>
      <c r="G129" s="4">
        <f t="shared" si="1"/>
        <v>-1.0658141036401503E-14</v>
      </c>
      <c r="H129" s="4"/>
    </row>
    <row r="130" spans="1:8">
      <c r="A130" s="41">
        <v>43281</v>
      </c>
      <c r="B130" s="786" t="s">
        <v>10</v>
      </c>
      <c r="C130" s="786" t="s">
        <v>19</v>
      </c>
      <c r="D130" t="s">
        <v>12</v>
      </c>
      <c r="E130" s="118">
        <v>16.8</v>
      </c>
      <c r="G130" s="4">
        <f t="shared" si="1"/>
        <v>16.79999999999999</v>
      </c>
      <c r="H130" s="4"/>
    </row>
    <row r="131" spans="1:8">
      <c r="B131" s="787"/>
      <c r="C131" s="787"/>
      <c r="D131" t="s">
        <v>13</v>
      </c>
      <c r="E131" s="118">
        <v>4</v>
      </c>
      <c r="G131" s="4">
        <f t="shared" si="1"/>
        <v>20.79999999999999</v>
      </c>
      <c r="H131" s="4"/>
    </row>
    <row r="132" spans="1:8">
      <c r="B132" s="787"/>
      <c r="C132" s="787"/>
      <c r="D132" t="s">
        <v>14</v>
      </c>
      <c r="E132" s="118">
        <v>300</v>
      </c>
      <c r="G132" s="4">
        <f t="shared" si="1"/>
        <v>320.8</v>
      </c>
      <c r="H132" s="4"/>
    </row>
    <row r="133" spans="1:8">
      <c r="A133" s="39">
        <v>43314</v>
      </c>
      <c r="B133" s="787">
        <v>15003</v>
      </c>
      <c r="C133" s="787" t="s">
        <v>19</v>
      </c>
      <c r="D133" t="s">
        <v>12</v>
      </c>
      <c r="E133" s="118"/>
      <c r="F133" s="46">
        <v>12.3</v>
      </c>
      <c r="G133" s="4">
        <f t="shared" si="1"/>
        <v>308.5</v>
      </c>
      <c r="H133" s="4"/>
    </row>
    <row r="134" spans="1:8">
      <c r="A134" s="39">
        <v>43318</v>
      </c>
      <c r="B134" s="787">
        <v>15023</v>
      </c>
      <c r="C134" s="787" t="s">
        <v>19</v>
      </c>
      <c r="D134" t="s">
        <v>12</v>
      </c>
      <c r="E134" s="118"/>
      <c r="F134" s="46">
        <v>4.5</v>
      </c>
      <c r="G134" s="4">
        <f t="shared" si="1"/>
        <v>304</v>
      </c>
      <c r="H134" s="4"/>
    </row>
    <row r="135" spans="1:8">
      <c r="A135" s="39">
        <v>43318</v>
      </c>
      <c r="B135" s="787">
        <v>15023</v>
      </c>
      <c r="C135" s="787" t="s">
        <v>19</v>
      </c>
      <c r="D135" t="s">
        <v>13</v>
      </c>
      <c r="E135" s="118"/>
      <c r="F135" s="46">
        <v>4</v>
      </c>
      <c r="G135" s="4">
        <f t="shared" ref="G135:G198" si="2">+G134+E135-F135</f>
        <v>300</v>
      </c>
      <c r="H135" s="4"/>
    </row>
    <row r="136" spans="1:8">
      <c r="A136" s="39">
        <v>43318</v>
      </c>
      <c r="B136" s="787">
        <v>15023</v>
      </c>
      <c r="C136" s="787" t="s">
        <v>19</v>
      </c>
      <c r="D136" t="s">
        <v>14</v>
      </c>
      <c r="E136" s="118"/>
      <c r="F136" s="46">
        <v>300</v>
      </c>
      <c r="G136" s="4">
        <f t="shared" si="2"/>
        <v>0</v>
      </c>
      <c r="H136" s="4"/>
    </row>
    <row r="137" spans="1:8">
      <c r="A137" s="41">
        <v>43312</v>
      </c>
      <c r="B137" s="786" t="s">
        <v>10</v>
      </c>
      <c r="C137" s="24" t="s">
        <v>20</v>
      </c>
      <c r="D137" t="s">
        <v>12</v>
      </c>
      <c r="E137" s="118">
        <v>16.5</v>
      </c>
      <c r="G137" s="4">
        <f t="shared" si="2"/>
        <v>16.5</v>
      </c>
      <c r="H137" s="4"/>
    </row>
    <row r="138" spans="1:8">
      <c r="B138" s="787"/>
      <c r="C138" s="787"/>
      <c r="D138" t="s">
        <v>13</v>
      </c>
      <c r="E138" s="118">
        <v>2</v>
      </c>
      <c r="G138" s="4">
        <f t="shared" si="2"/>
        <v>18.5</v>
      </c>
      <c r="H138" s="4"/>
    </row>
    <row r="139" spans="1:8">
      <c r="B139" s="787"/>
      <c r="C139" s="787"/>
      <c r="D139" t="s">
        <v>14</v>
      </c>
      <c r="E139" s="118">
        <v>300</v>
      </c>
      <c r="G139" s="4">
        <f t="shared" si="2"/>
        <v>318.5</v>
      </c>
      <c r="H139" s="4"/>
    </row>
    <row r="140" spans="1:8">
      <c r="A140" s="39">
        <v>43335</v>
      </c>
      <c r="B140" s="787">
        <v>15094</v>
      </c>
      <c r="C140" s="787" t="s">
        <v>20</v>
      </c>
      <c r="D140" t="s">
        <v>12</v>
      </c>
      <c r="E140" s="118"/>
      <c r="F140" s="46">
        <v>16.5</v>
      </c>
      <c r="G140" s="4">
        <f t="shared" si="2"/>
        <v>302</v>
      </c>
      <c r="H140" s="4"/>
    </row>
    <row r="141" spans="1:8">
      <c r="A141" s="39">
        <v>43335</v>
      </c>
      <c r="B141" s="787">
        <v>15094</v>
      </c>
      <c r="C141" s="787" t="s">
        <v>20</v>
      </c>
      <c r="D141" t="s">
        <v>13</v>
      </c>
      <c r="E141" s="118"/>
      <c r="F141" s="46">
        <v>2</v>
      </c>
      <c r="G141" s="4">
        <f t="shared" si="2"/>
        <v>300</v>
      </c>
      <c r="H141" s="4"/>
    </row>
    <row r="142" spans="1:8">
      <c r="A142" s="39">
        <v>43344</v>
      </c>
      <c r="B142" s="787">
        <v>15118</v>
      </c>
      <c r="C142" s="787" t="s">
        <v>20</v>
      </c>
      <c r="D142" t="s">
        <v>14</v>
      </c>
      <c r="E142" s="118"/>
      <c r="F142" s="46">
        <v>100</v>
      </c>
      <c r="G142" s="4">
        <f t="shared" si="2"/>
        <v>200</v>
      </c>
      <c r="H142" s="4"/>
    </row>
    <row r="143" spans="1:8">
      <c r="A143" s="39">
        <v>43374</v>
      </c>
      <c r="B143" s="787">
        <v>15246</v>
      </c>
      <c r="C143" s="787" t="s">
        <v>20</v>
      </c>
      <c r="D143" t="s">
        <v>13</v>
      </c>
      <c r="E143" s="118"/>
      <c r="F143" s="46">
        <v>150</v>
      </c>
      <c r="G143" s="4">
        <f t="shared" si="2"/>
        <v>50</v>
      </c>
      <c r="H143" s="4"/>
    </row>
    <row r="144" spans="1:8">
      <c r="A144" s="39">
        <v>43382</v>
      </c>
      <c r="B144" s="787">
        <v>15329</v>
      </c>
      <c r="C144" s="787" t="s">
        <v>20</v>
      </c>
      <c r="D144" t="s">
        <v>14</v>
      </c>
      <c r="E144" s="118"/>
      <c r="F144" s="46">
        <v>50</v>
      </c>
      <c r="G144" s="4">
        <f t="shared" si="2"/>
        <v>0</v>
      </c>
      <c r="H144" s="4"/>
    </row>
    <row r="145" spans="1:8">
      <c r="A145" s="41">
        <v>43343</v>
      </c>
      <c r="B145" s="786" t="s">
        <v>10</v>
      </c>
      <c r="C145" s="24" t="s">
        <v>21</v>
      </c>
      <c r="D145" t="s">
        <v>12</v>
      </c>
      <c r="E145" s="118">
        <v>16.399999999999999</v>
      </c>
      <c r="G145" s="4">
        <f t="shared" si="2"/>
        <v>16.399999999999999</v>
      </c>
      <c r="H145" s="4"/>
    </row>
    <row r="146" spans="1:8">
      <c r="B146" s="787"/>
      <c r="C146" s="787"/>
      <c r="D146" t="s">
        <v>13</v>
      </c>
      <c r="E146" s="118">
        <v>2</v>
      </c>
      <c r="G146" s="4">
        <f t="shared" si="2"/>
        <v>18.399999999999999</v>
      </c>
      <c r="H146" s="4"/>
    </row>
    <row r="147" spans="1:8">
      <c r="B147" s="787"/>
      <c r="C147" s="787"/>
      <c r="D147" t="s">
        <v>14</v>
      </c>
      <c r="E147" s="118">
        <v>300</v>
      </c>
      <c r="G147" s="4">
        <f t="shared" si="2"/>
        <v>318.39999999999998</v>
      </c>
      <c r="H147" s="4"/>
    </row>
    <row r="148" spans="1:8">
      <c r="A148" s="39">
        <v>43382</v>
      </c>
      <c r="B148" s="787">
        <v>15329</v>
      </c>
      <c r="C148" s="787" t="s">
        <v>21</v>
      </c>
      <c r="D148" t="s">
        <v>14</v>
      </c>
      <c r="E148" s="118"/>
      <c r="F148" s="46">
        <v>220</v>
      </c>
      <c r="G148" s="4">
        <f t="shared" si="2"/>
        <v>98.399999999999977</v>
      </c>
      <c r="H148" s="4"/>
    </row>
    <row r="149" spans="1:8">
      <c r="A149" s="39">
        <v>43391</v>
      </c>
      <c r="B149" s="787">
        <v>15350</v>
      </c>
      <c r="C149" s="787" t="s">
        <v>21</v>
      </c>
      <c r="D149" t="s">
        <v>12</v>
      </c>
      <c r="E149" s="118"/>
      <c r="F149" s="46">
        <v>16.399999999999999</v>
      </c>
      <c r="G149" s="4">
        <f t="shared" si="2"/>
        <v>81.999999999999972</v>
      </c>
      <c r="H149" s="4"/>
    </row>
    <row r="150" spans="1:8">
      <c r="A150" s="39">
        <v>43391</v>
      </c>
      <c r="B150" s="787">
        <v>15350</v>
      </c>
      <c r="C150" s="787" t="s">
        <v>21</v>
      </c>
      <c r="D150" t="s">
        <v>13</v>
      </c>
      <c r="E150" s="118"/>
      <c r="F150" s="46">
        <v>2</v>
      </c>
      <c r="G150" s="4">
        <f t="shared" si="2"/>
        <v>79.999999999999972</v>
      </c>
      <c r="H150" s="4"/>
    </row>
    <row r="151" spans="1:8">
      <c r="A151" s="39">
        <v>43404</v>
      </c>
      <c r="B151" s="787">
        <v>15383</v>
      </c>
      <c r="C151" s="787" t="s">
        <v>21</v>
      </c>
      <c r="D151" t="s">
        <v>14</v>
      </c>
      <c r="E151" s="118"/>
      <c r="F151" s="46">
        <v>80</v>
      </c>
      <c r="G151" s="4">
        <f t="shared" si="2"/>
        <v>0</v>
      </c>
      <c r="H151" s="4"/>
    </row>
    <row r="152" spans="1:8">
      <c r="A152" s="41">
        <v>43373</v>
      </c>
      <c r="B152" s="786" t="s">
        <v>10</v>
      </c>
      <c r="C152" s="24" t="s">
        <v>22</v>
      </c>
      <c r="D152" t="s">
        <v>12</v>
      </c>
      <c r="E152" s="118">
        <v>16.8</v>
      </c>
      <c r="G152" s="4">
        <f t="shared" si="2"/>
        <v>16.8</v>
      </c>
      <c r="H152" s="4"/>
    </row>
    <row r="153" spans="1:8">
      <c r="B153" s="787"/>
      <c r="C153" s="787"/>
      <c r="D153" t="s">
        <v>13</v>
      </c>
      <c r="E153" s="118">
        <v>4</v>
      </c>
      <c r="G153" s="4">
        <f t="shared" si="2"/>
        <v>20.8</v>
      </c>
      <c r="H153" s="4"/>
    </row>
    <row r="154" spans="1:8">
      <c r="B154" s="787"/>
      <c r="C154" s="787"/>
      <c r="D154" t="s">
        <v>14</v>
      </c>
      <c r="E154" s="118">
        <v>300</v>
      </c>
      <c r="G154" s="4">
        <f t="shared" si="2"/>
        <v>320.8</v>
      </c>
      <c r="H154" s="4"/>
    </row>
    <row r="155" spans="1:8">
      <c r="A155" s="39">
        <v>43404</v>
      </c>
      <c r="B155" s="787">
        <v>15383</v>
      </c>
      <c r="C155" s="787" t="s">
        <v>22</v>
      </c>
      <c r="D155" t="s">
        <v>14</v>
      </c>
      <c r="E155" s="118"/>
      <c r="F155" s="46">
        <v>100</v>
      </c>
      <c r="G155" s="4">
        <f t="shared" si="2"/>
        <v>220.8</v>
      </c>
      <c r="H155" s="4"/>
    </row>
    <row r="156" spans="1:8">
      <c r="A156" s="39">
        <v>43434</v>
      </c>
      <c r="B156" s="787">
        <v>15522</v>
      </c>
      <c r="C156" s="787" t="s">
        <v>22</v>
      </c>
      <c r="D156" t="s">
        <v>14</v>
      </c>
      <c r="E156" s="118"/>
      <c r="F156" s="46">
        <v>170</v>
      </c>
      <c r="G156" s="4">
        <f t="shared" si="2"/>
        <v>50.800000000000011</v>
      </c>
      <c r="H156" s="4"/>
    </row>
    <row r="157" spans="1:8">
      <c r="A157" s="39">
        <v>43440</v>
      </c>
      <c r="B157" s="787">
        <v>15597</v>
      </c>
      <c r="C157" s="787" t="s">
        <v>22</v>
      </c>
      <c r="D157" t="s">
        <v>12</v>
      </c>
      <c r="E157" s="118"/>
      <c r="F157" s="46">
        <v>16.8</v>
      </c>
      <c r="G157" s="4">
        <f t="shared" si="2"/>
        <v>34.000000000000014</v>
      </c>
      <c r="H157" s="4"/>
    </row>
    <row r="158" spans="1:8">
      <c r="A158" s="39">
        <v>43440</v>
      </c>
      <c r="B158" s="787">
        <v>15597</v>
      </c>
      <c r="C158" s="787" t="s">
        <v>22</v>
      </c>
      <c r="D158" t="s">
        <v>13</v>
      </c>
      <c r="E158" s="118"/>
      <c r="F158" s="46">
        <v>4</v>
      </c>
      <c r="G158" s="4">
        <f t="shared" si="2"/>
        <v>30.000000000000014</v>
      </c>
      <c r="H158" s="4"/>
    </row>
    <row r="159" spans="1:8">
      <c r="A159" s="39">
        <v>43468</v>
      </c>
      <c r="B159" s="787">
        <v>15729</v>
      </c>
      <c r="C159" s="787" t="s">
        <v>22</v>
      </c>
      <c r="D159" t="s">
        <v>14</v>
      </c>
      <c r="E159" s="118"/>
      <c r="F159" s="46">
        <v>30</v>
      </c>
      <c r="G159" s="4">
        <f t="shared" si="2"/>
        <v>0</v>
      </c>
      <c r="H159" s="4"/>
    </row>
    <row r="160" spans="1:8">
      <c r="A160" s="41">
        <v>43404</v>
      </c>
      <c r="B160" s="786" t="s">
        <v>10</v>
      </c>
      <c r="C160" s="24" t="s">
        <v>23</v>
      </c>
      <c r="D160" t="s">
        <v>12</v>
      </c>
      <c r="E160" s="118">
        <v>16.899999999999999</v>
      </c>
      <c r="G160" s="4">
        <f t="shared" si="2"/>
        <v>16.899999999999999</v>
      </c>
      <c r="H160" s="4"/>
    </row>
    <row r="161" spans="1:8">
      <c r="B161" s="787"/>
      <c r="C161" s="787"/>
      <c r="D161" t="s">
        <v>13</v>
      </c>
      <c r="E161" s="118">
        <v>5</v>
      </c>
      <c r="G161" s="4">
        <f t="shared" si="2"/>
        <v>21.9</v>
      </c>
      <c r="H161" s="4"/>
    </row>
    <row r="162" spans="1:8">
      <c r="B162" s="787"/>
      <c r="C162" s="787"/>
      <c r="D162" t="s">
        <v>14</v>
      </c>
      <c r="E162" s="118">
        <v>300</v>
      </c>
      <c r="G162" s="4">
        <f t="shared" si="2"/>
        <v>321.89999999999998</v>
      </c>
      <c r="H162" s="4"/>
    </row>
    <row r="163" spans="1:8">
      <c r="B163" s="787"/>
      <c r="C163" s="787"/>
      <c r="D163" t="s">
        <v>69</v>
      </c>
      <c r="E163" s="118">
        <v>6</v>
      </c>
      <c r="G163" s="4">
        <f t="shared" si="2"/>
        <v>327.9</v>
      </c>
      <c r="H163" s="4"/>
    </row>
    <row r="164" spans="1:8">
      <c r="A164" s="39">
        <v>43434</v>
      </c>
      <c r="B164" s="787">
        <v>15597</v>
      </c>
      <c r="C164" s="787" t="s">
        <v>23</v>
      </c>
      <c r="D164" t="s">
        <v>12</v>
      </c>
      <c r="E164" s="118"/>
      <c r="F164" s="46">
        <v>16.899999999999999</v>
      </c>
      <c r="G164" s="4">
        <f t="shared" si="2"/>
        <v>311</v>
      </c>
      <c r="H164" s="4"/>
    </row>
    <row r="165" spans="1:8">
      <c r="A165" s="39">
        <v>43434</v>
      </c>
      <c r="B165" s="787">
        <v>15597</v>
      </c>
      <c r="C165" s="787" t="s">
        <v>23</v>
      </c>
      <c r="D165" t="s">
        <v>13</v>
      </c>
      <c r="E165" s="118"/>
      <c r="F165" s="46">
        <v>5</v>
      </c>
      <c r="G165" s="4">
        <f t="shared" si="2"/>
        <v>306</v>
      </c>
      <c r="H165" s="4"/>
    </row>
    <row r="166" spans="1:8">
      <c r="A166" s="39">
        <v>43465</v>
      </c>
      <c r="B166" s="787">
        <v>15661</v>
      </c>
      <c r="C166" s="787" t="s">
        <v>23</v>
      </c>
      <c r="D166" t="s">
        <v>14</v>
      </c>
      <c r="E166" s="118"/>
      <c r="F166" s="46">
        <v>30</v>
      </c>
      <c r="G166" s="4">
        <f t="shared" si="2"/>
        <v>276</v>
      </c>
      <c r="H166" s="4"/>
    </row>
    <row r="167" spans="1:8">
      <c r="A167" s="39">
        <v>43468</v>
      </c>
      <c r="B167" s="787">
        <v>15729</v>
      </c>
      <c r="C167" s="787" t="s">
        <v>23</v>
      </c>
      <c r="D167" t="s">
        <v>14</v>
      </c>
      <c r="E167" s="118"/>
      <c r="F167" s="46">
        <v>270</v>
      </c>
      <c r="G167" s="4">
        <f t="shared" si="2"/>
        <v>6</v>
      </c>
      <c r="H167" s="4"/>
    </row>
    <row r="168" spans="1:8">
      <c r="A168" s="39">
        <v>43496</v>
      </c>
      <c r="B168" s="787">
        <v>15826</v>
      </c>
      <c r="C168" s="787" t="s">
        <v>23</v>
      </c>
      <c r="D168" t="s">
        <v>69</v>
      </c>
      <c r="E168" s="118"/>
      <c r="F168" s="46">
        <v>6</v>
      </c>
      <c r="G168" s="4">
        <f t="shared" si="2"/>
        <v>0</v>
      </c>
      <c r="H168" s="4"/>
    </row>
    <row r="169" spans="1:8">
      <c r="A169" s="41">
        <v>43434</v>
      </c>
      <c r="B169" s="786" t="s">
        <v>10</v>
      </c>
      <c r="C169" s="24" t="s">
        <v>24</v>
      </c>
      <c r="D169" t="s">
        <v>12</v>
      </c>
      <c r="E169" s="118">
        <v>17.399999999999999</v>
      </c>
      <c r="G169" s="4">
        <f t="shared" si="2"/>
        <v>17.399999999999999</v>
      </c>
      <c r="H169" s="4"/>
    </row>
    <row r="170" spans="1:8">
      <c r="B170" s="787"/>
      <c r="C170" s="787"/>
      <c r="D170" t="s">
        <v>13</v>
      </c>
      <c r="E170" s="118">
        <v>5</v>
      </c>
      <c r="G170" s="4">
        <f t="shared" si="2"/>
        <v>22.4</v>
      </c>
      <c r="H170" s="4"/>
    </row>
    <row r="171" spans="1:8">
      <c r="B171" s="787"/>
      <c r="C171" s="787"/>
      <c r="D171" t="s">
        <v>14</v>
      </c>
      <c r="E171" s="118">
        <v>300</v>
      </c>
      <c r="G171" s="4">
        <f t="shared" si="2"/>
        <v>322.39999999999998</v>
      </c>
      <c r="H171" s="4"/>
    </row>
    <row r="172" spans="1:8">
      <c r="A172" s="39">
        <v>43465</v>
      </c>
      <c r="B172" s="787">
        <v>15661</v>
      </c>
      <c r="C172" s="787" t="s">
        <v>24</v>
      </c>
      <c r="D172" t="s">
        <v>14</v>
      </c>
      <c r="E172" s="118"/>
      <c r="F172" s="46">
        <v>200</v>
      </c>
      <c r="G172" s="4">
        <f t="shared" si="2"/>
        <v>122.39999999999998</v>
      </c>
      <c r="H172" s="4"/>
    </row>
    <row r="173" spans="1:8">
      <c r="A173" s="39">
        <v>43496</v>
      </c>
      <c r="B173" s="787">
        <v>15826</v>
      </c>
      <c r="C173" s="787" t="s">
        <v>24</v>
      </c>
      <c r="D173" t="s">
        <v>14</v>
      </c>
      <c r="E173" s="118"/>
      <c r="F173" s="46">
        <v>100</v>
      </c>
      <c r="G173" s="4">
        <f t="shared" si="2"/>
        <v>22.399999999999977</v>
      </c>
      <c r="H173" s="4"/>
    </row>
    <row r="174" spans="1:8">
      <c r="A174" s="39">
        <v>43496</v>
      </c>
      <c r="B174" s="787">
        <v>15826</v>
      </c>
      <c r="C174" s="787" t="s">
        <v>24</v>
      </c>
      <c r="D174" t="s">
        <v>12</v>
      </c>
      <c r="E174" s="118"/>
      <c r="F174" s="46">
        <v>17.399999999999999</v>
      </c>
      <c r="G174" s="4">
        <f t="shared" si="2"/>
        <v>4.9999999999999787</v>
      </c>
      <c r="H174" s="4"/>
    </row>
    <row r="175" spans="1:8">
      <c r="A175" s="39">
        <v>43496</v>
      </c>
      <c r="B175" s="787">
        <v>15826</v>
      </c>
      <c r="C175" s="787" t="s">
        <v>24</v>
      </c>
      <c r="D175" t="s">
        <v>13</v>
      </c>
      <c r="E175" s="118"/>
      <c r="F175" s="46">
        <v>5</v>
      </c>
      <c r="G175" s="4">
        <f t="shared" si="2"/>
        <v>-2.1316282072803006E-14</v>
      </c>
      <c r="H175" s="4"/>
    </row>
    <row r="176" spans="1:8">
      <c r="A176" s="41">
        <v>43465</v>
      </c>
      <c r="B176" s="786" t="s">
        <v>10</v>
      </c>
      <c r="C176" s="24" t="s">
        <v>25</v>
      </c>
      <c r="D176" t="s">
        <v>12</v>
      </c>
      <c r="E176" s="118">
        <v>18.600000000000001</v>
      </c>
      <c r="G176" s="4">
        <f t="shared" si="2"/>
        <v>18.59999999999998</v>
      </c>
      <c r="H176" s="4"/>
    </row>
    <row r="177" spans="1:10">
      <c r="B177" s="787"/>
      <c r="C177" s="787"/>
      <c r="D177" t="s">
        <v>13</v>
      </c>
      <c r="E177" s="118">
        <v>5</v>
      </c>
      <c r="G177" s="4">
        <f t="shared" si="2"/>
        <v>23.59999999999998</v>
      </c>
      <c r="H177" s="4"/>
    </row>
    <row r="178" spans="1:10">
      <c r="B178" s="787"/>
      <c r="C178" s="787"/>
      <c r="D178" t="s">
        <v>14</v>
      </c>
      <c r="E178" s="118">
        <v>300</v>
      </c>
      <c r="G178" s="4">
        <f t="shared" si="2"/>
        <v>323.59999999999997</v>
      </c>
      <c r="H178" s="4"/>
    </row>
    <row r="179" spans="1:10">
      <c r="A179" s="39">
        <v>43496</v>
      </c>
      <c r="B179" s="787">
        <v>15826</v>
      </c>
      <c r="C179" s="787" t="s">
        <v>25</v>
      </c>
      <c r="D179" t="s">
        <v>14</v>
      </c>
      <c r="E179" s="118"/>
      <c r="F179" s="46">
        <v>71.599999999999994</v>
      </c>
      <c r="G179" s="4">
        <f t="shared" si="2"/>
        <v>251.99999999999997</v>
      </c>
      <c r="H179" s="4"/>
    </row>
    <row r="180" spans="1:10">
      <c r="A180" s="39">
        <v>43496</v>
      </c>
      <c r="B180" s="787">
        <v>15828</v>
      </c>
      <c r="C180" s="787" t="s">
        <v>25</v>
      </c>
      <c r="D180" t="s">
        <v>14</v>
      </c>
      <c r="E180" s="118"/>
      <c r="F180" s="46">
        <v>210</v>
      </c>
      <c r="G180" s="4">
        <f t="shared" si="2"/>
        <v>41.999999999999972</v>
      </c>
      <c r="H180" s="4"/>
      <c r="I180" s="26"/>
      <c r="J180" s="26"/>
    </row>
    <row r="181" spans="1:10">
      <c r="A181" s="39">
        <v>43524</v>
      </c>
      <c r="B181" s="787">
        <v>15954</v>
      </c>
      <c r="C181" s="787" t="s">
        <v>25</v>
      </c>
      <c r="D181" t="s">
        <v>14</v>
      </c>
      <c r="E181" s="118"/>
      <c r="F181" s="46">
        <v>18.399999999999999</v>
      </c>
      <c r="G181" s="4">
        <f t="shared" si="2"/>
        <v>23.599999999999973</v>
      </c>
      <c r="H181" s="4"/>
      <c r="I181" s="26"/>
      <c r="J181" s="26"/>
    </row>
    <row r="182" spans="1:10">
      <c r="A182" s="39">
        <v>43524</v>
      </c>
      <c r="B182" s="787">
        <v>15954</v>
      </c>
      <c r="C182" s="787" t="s">
        <v>25</v>
      </c>
      <c r="D182" t="s">
        <v>12</v>
      </c>
      <c r="E182" s="118"/>
      <c r="F182" s="46">
        <v>18.600000000000001</v>
      </c>
      <c r="G182" s="4">
        <f t="shared" si="2"/>
        <v>4.9999999999999716</v>
      </c>
      <c r="H182" s="4"/>
      <c r="I182" s="26"/>
      <c r="J182" s="26"/>
    </row>
    <row r="183" spans="1:10">
      <c r="A183" s="39">
        <v>43524</v>
      </c>
      <c r="B183" s="787">
        <v>15954</v>
      </c>
      <c r="C183" s="787" t="s">
        <v>25</v>
      </c>
      <c r="D183" t="s">
        <v>13</v>
      </c>
      <c r="E183" s="118"/>
      <c r="F183" s="46">
        <v>5</v>
      </c>
      <c r="G183" s="4">
        <f t="shared" si="2"/>
        <v>-2.8421709430404007E-14</v>
      </c>
      <c r="H183" s="4"/>
      <c r="I183" s="26"/>
      <c r="J183" s="26"/>
    </row>
    <row r="184" spans="1:10">
      <c r="A184" s="41">
        <v>43496</v>
      </c>
      <c r="B184" s="786" t="s">
        <v>10</v>
      </c>
      <c r="C184" s="24" t="s">
        <v>11</v>
      </c>
      <c r="D184" t="s">
        <v>12</v>
      </c>
      <c r="E184" s="118">
        <v>19.3</v>
      </c>
      <c r="G184" s="4">
        <f t="shared" si="2"/>
        <v>19.299999999999972</v>
      </c>
      <c r="H184" s="4"/>
    </row>
    <row r="185" spans="1:10">
      <c r="B185" s="787"/>
      <c r="C185" s="787"/>
      <c r="D185" t="s">
        <v>13</v>
      </c>
      <c r="E185" s="118">
        <v>5</v>
      </c>
      <c r="G185" s="4">
        <f t="shared" si="2"/>
        <v>24.299999999999972</v>
      </c>
      <c r="H185" s="4"/>
    </row>
    <row r="186" spans="1:10">
      <c r="B186" s="787"/>
      <c r="C186" s="787"/>
      <c r="D186" t="s">
        <v>14</v>
      </c>
      <c r="E186" s="118">
        <v>300</v>
      </c>
      <c r="G186" s="4">
        <f t="shared" si="2"/>
        <v>324.29999999999995</v>
      </c>
      <c r="H186" s="4"/>
    </row>
    <row r="187" spans="1:10">
      <c r="A187" s="39">
        <v>43524</v>
      </c>
      <c r="B187" s="787">
        <v>15954</v>
      </c>
      <c r="C187" s="787" t="s">
        <v>11</v>
      </c>
      <c r="D187" t="s">
        <v>14</v>
      </c>
      <c r="E187" s="118"/>
      <c r="F187" s="46">
        <v>158</v>
      </c>
      <c r="G187" s="4">
        <f t="shared" si="2"/>
        <v>166.29999999999995</v>
      </c>
      <c r="H187" s="4"/>
    </row>
    <row r="188" spans="1:10">
      <c r="A188" s="39">
        <v>43554</v>
      </c>
      <c r="B188" s="787" t="s">
        <v>163</v>
      </c>
      <c r="C188" s="787" t="s">
        <v>11</v>
      </c>
      <c r="D188" t="s">
        <v>12</v>
      </c>
      <c r="E188" s="118"/>
      <c r="F188" s="46">
        <v>19.3</v>
      </c>
      <c r="G188" s="4">
        <f t="shared" si="2"/>
        <v>146.99999999999994</v>
      </c>
      <c r="H188" s="4"/>
    </row>
    <row r="189" spans="1:10">
      <c r="A189" s="39">
        <v>43554</v>
      </c>
      <c r="B189" s="787" t="s">
        <v>163</v>
      </c>
      <c r="C189" s="787" t="s">
        <v>11</v>
      </c>
      <c r="D189" t="s">
        <v>13</v>
      </c>
      <c r="E189" s="118"/>
      <c r="F189" s="46">
        <v>5</v>
      </c>
      <c r="G189" s="4">
        <f t="shared" si="2"/>
        <v>141.99999999999994</v>
      </c>
      <c r="H189" s="4"/>
    </row>
    <row r="190" spans="1:10">
      <c r="A190" s="39">
        <v>43554</v>
      </c>
      <c r="B190" s="787" t="s">
        <v>163</v>
      </c>
      <c r="C190" s="787" t="s">
        <v>11</v>
      </c>
      <c r="D190" t="s">
        <v>14</v>
      </c>
      <c r="E190" s="118"/>
      <c r="F190" s="46">
        <v>142</v>
      </c>
      <c r="G190" s="4">
        <f t="shared" si="2"/>
        <v>0</v>
      </c>
      <c r="H190" s="4"/>
    </row>
    <row r="191" spans="1:10">
      <c r="A191" s="41">
        <v>43524</v>
      </c>
      <c r="B191" s="786" t="s">
        <v>10</v>
      </c>
      <c r="C191" s="24" t="s">
        <v>15</v>
      </c>
      <c r="D191" t="s">
        <v>12</v>
      </c>
      <c r="E191" s="118">
        <v>20.399999999999999</v>
      </c>
      <c r="G191" s="4">
        <f t="shared" si="2"/>
        <v>20.399999999999999</v>
      </c>
      <c r="H191" s="4"/>
    </row>
    <row r="192" spans="1:10">
      <c r="B192" s="787"/>
      <c r="C192" s="787"/>
      <c r="D192" t="s">
        <v>13</v>
      </c>
      <c r="E192" s="118">
        <v>6.1</v>
      </c>
      <c r="G192" s="4">
        <f t="shared" si="2"/>
        <v>26.5</v>
      </c>
      <c r="H192" s="4"/>
    </row>
    <row r="193" spans="1:8">
      <c r="B193" s="787"/>
      <c r="C193" s="787"/>
      <c r="D193" t="s">
        <v>14</v>
      </c>
      <c r="E193" s="118">
        <v>300</v>
      </c>
      <c r="G193" s="4">
        <f t="shared" si="2"/>
        <v>326.5</v>
      </c>
      <c r="H193" s="4"/>
    </row>
    <row r="194" spans="1:8">
      <c r="A194" s="39">
        <v>43554</v>
      </c>
      <c r="B194" s="787" t="s">
        <v>163</v>
      </c>
      <c r="C194" s="787" t="s">
        <v>15</v>
      </c>
      <c r="D194" t="s">
        <v>14</v>
      </c>
      <c r="E194" s="118"/>
      <c r="F194" s="46">
        <v>113.7</v>
      </c>
      <c r="G194" s="4">
        <f t="shared" si="2"/>
        <v>212.8</v>
      </c>
      <c r="H194" s="4"/>
    </row>
    <row r="195" spans="1:8">
      <c r="A195" s="39">
        <v>43572</v>
      </c>
      <c r="B195" s="787" t="s">
        <v>341</v>
      </c>
      <c r="C195" s="787" t="s">
        <v>15</v>
      </c>
      <c r="D195" t="s">
        <v>14</v>
      </c>
      <c r="E195" s="118"/>
      <c r="F195" s="46">
        <v>186.3</v>
      </c>
      <c r="G195" s="4">
        <f t="shared" si="2"/>
        <v>26.5</v>
      </c>
      <c r="H195" s="4"/>
    </row>
    <row r="196" spans="1:8">
      <c r="A196" s="39">
        <v>43572</v>
      </c>
      <c r="B196" s="787" t="s">
        <v>341</v>
      </c>
      <c r="C196" s="787" t="s">
        <v>15</v>
      </c>
      <c r="D196" t="s">
        <v>12</v>
      </c>
      <c r="E196" s="118"/>
      <c r="F196" s="46">
        <v>20.399999999999999</v>
      </c>
      <c r="G196" s="4">
        <f t="shared" si="2"/>
        <v>6.1000000000000014</v>
      </c>
      <c r="H196" s="4"/>
    </row>
    <row r="197" spans="1:8">
      <c r="A197" s="39">
        <v>43616</v>
      </c>
      <c r="B197" s="787" t="s">
        <v>342</v>
      </c>
      <c r="C197" s="787" t="s">
        <v>15</v>
      </c>
      <c r="D197" t="s">
        <v>13</v>
      </c>
      <c r="E197" s="118"/>
      <c r="F197" s="46">
        <v>3.3</v>
      </c>
      <c r="G197" s="4">
        <f t="shared" si="2"/>
        <v>2.8000000000000016</v>
      </c>
      <c r="H197" s="4"/>
    </row>
    <row r="198" spans="1:8">
      <c r="A198" s="39">
        <v>43644</v>
      </c>
      <c r="B198" s="787" t="s">
        <v>343</v>
      </c>
      <c r="C198" s="787" t="s">
        <v>15</v>
      </c>
      <c r="D198" t="s">
        <v>13</v>
      </c>
      <c r="E198" s="118"/>
      <c r="F198" s="46">
        <v>2.8</v>
      </c>
      <c r="G198" s="4">
        <f t="shared" si="2"/>
        <v>0</v>
      </c>
      <c r="H198" s="4"/>
    </row>
    <row r="199" spans="1:8">
      <c r="A199" s="41">
        <v>43555</v>
      </c>
      <c r="B199" s="786" t="s">
        <v>10</v>
      </c>
      <c r="C199" s="24" t="s">
        <v>16</v>
      </c>
      <c r="D199" t="s">
        <v>12</v>
      </c>
      <c r="E199" s="118">
        <v>19</v>
      </c>
      <c r="G199" s="4">
        <f t="shared" ref="G199:G262" si="3">+G198+E199-F199</f>
        <v>19</v>
      </c>
      <c r="H199" s="4"/>
    </row>
    <row r="200" spans="1:8">
      <c r="B200" s="787"/>
      <c r="C200" s="787"/>
      <c r="D200" t="s">
        <v>13</v>
      </c>
      <c r="E200" s="118">
        <v>4.9000000000000004</v>
      </c>
      <c r="G200" s="4">
        <f t="shared" si="3"/>
        <v>23.9</v>
      </c>
      <c r="H200" s="4"/>
    </row>
    <row r="201" spans="1:8">
      <c r="B201" s="787"/>
      <c r="C201" s="787"/>
      <c r="D201" t="s">
        <v>14</v>
      </c>
      <c r="E201" s="118">
        <v>300</v>
      </c>
      <c r="G201" s="4">
        <f t="shared" si="3"/>
        <v>323.89999999999998</v>
      </c>
      <c r="H201" s="4"/>
    </row>
    <row r="202" spans="1:8">
      <c r="A202" s="39">
        <v>43572</v>
      </c>
      <c r="B202" s="787" t="s">
        <v>341</v>
      </c>
      <c r="C202" s="787" t="s">
        <v>16</v>
      </c>
      <c r="D202" t="s">
        <v>14</v>
      </c>
      <c r="E202" s="118"/>
      <c r="F202" s="46">
        <v>93.3</v>
      </c>
      <c r="G202" s="4">
        <f t="shared" si="3"/>
        <v>230.59999999999997</v>
      </c>
      <c r="H202" s="4"/>
    </row>
    <row r="203" spans="1:8">
      <c r="A203" s="39">
        <v>43585</v>
      </c>
      <c r="B203" s="787" t="s">
        <v>344</v>
      </c>
      <c r="C203" s="787" t="s">
        <v>16</v>
      </c>
      <c r="D203" t="s">
        <v>14</v>
      </c>
      <c r="E203" s="118"/>
      <c r="F203" s="46">
        <v>206.7</v>
      </c>
      <c r="G203" s="4">
        <f t="shared" si="3"/>
        <v>23.899999999999977</v>
      </c>
      <c r="H203" s="4"/>
    </row>
    <row r="204" spans="1:8">
      <c r="A204" s="39">
        <v>43644</v>
      </c>
      <c r="B204" s="787" t="s">
        <v>343</v>
      </c>
      <c r="C204" s="787" t="s">
        <v>16</v>
      </c>
      <c r="D204" t="s">
        <v>12</v>
      </c>
      <c r="E204" s="118"/>
      <c r="F204" s="46">
        <v>19</v>
      </c>
      <c r="G204" s="4">
        <f t="shared" si="3"/>
        <v>4.8999999999999773</v>
      </c>
      <c r="H204" s="4"/>
    </row>
    <row r="205" spans="1:8">
      <c r="A205" s="39">
        <v>43644</v>
      </c>
      <c r="B205" s="787" t="s">
        <v>343</v>
      </c>
      <c r="C205" s="787" t="s">
        <v>16</v>
      </c>
      <c r="D205" t="s">
        <v>13</v>
      </c>
      <c r="E205" s="118"/>
      <c r="F205" s="46">
        <v>4.9000000000000004</v>
      </c>
      <c r="G205" s="4">
        <f t="shared" si="3"/>
        <v>-2.3092638912203256E-14</v>
      </c>
      <c r="H205" s="4"/>
    </row>
    <row r="206" spans="1:8">
      <c r="A206" s="41">
        <v>43585</v>
      </c>
      <c r="B206" s="786" t="s">
        <v>10</v>
      </c>
      <c r="C206" s="24" t="s">
        <v>17</v>
      </c>
      <c r="D206" t="s">
        <v>12</v>
      </c>
      <c r="E206" s="118">
        <v>19.2</v>
      </c>
      <c r="G206" s="4">
        <f t="shared" si="3"/>
        <v>19.199999999999974</v>
      </c>
      <c r="H206" s="4"/>
    </row>
    <row r="207" spans="1:8">
      <c r="B207" s="787"/>
      <c r="C207" s="787"/>
      <c r="D207" t="s">
        <v>13</v>
      </c>
      <c r="E207" s="118">
        <v>4.5</v>
      </c>
      <c r="G207" s="4">
        <f t="shared" si="3"/>
        <v>23.699999999999974</v>
      </c>
      <c r="H207" s="4"/>
    </row>
    <row r="208" spans="1:8">
      <c r="B208" s="787"/>
      <c r="C208" s="787"/>
      <c r="D208" t="s">
        <v>14</v>
      </c>
      <c r="E208" s="118">
        <v>300</v>
      </c>
      <c r="G208" s="4">
        <f t="shared" si="3"/>
        <v>323.7</v>
      </c>
      <c r="H208" s="4"/>
    </row>
    <row r="209" spans="1:10">
      <c r="A209" s="39">
        <v>43585</v>
      </c>
      <c r="B209" s="787" t="s">
        <v>344</v>
      </c>
      <c r="C209" s="787" t="s">
        <v>17</v>
      </c>
      <c r="D209" t="s">
        <v>14</v>
      </c>
      <c r="E209" s="118"/>
      <c r="F209" s="46">
        <v>63.3</v>
      </c>
      <c r="G209" s="4">
        <f t="shared" si="3"/>
        <v>260.39999999999998</v>
      </c>
      <c r="H209" s="4"/>
    </row>
    <row r="210" spans="1:10">
      <c r="A210" s="39">
        <v>43616</v>
      </c>
      <c r="B210" s="787" t="s">
        <v>342</v>
      </c>
      <c r="C210" s="787" t="s">
        <v>17</v>
      </c>
      <c r="D210" t="s">
        <v>14</v>
      </c>
      <c r="E210" s="118"/>
      <c r="F210" s="46">
        <v>236.7</v>
      </c>
      <c r="G210" s="4">
        <f t="shared" si="3"/>
        <v>23.699999999999989</v>
      </c>
      <c r="H210" s="4"/>
    </row>
    <row r="211" spans="1:10">
      <c r="A211" s="39">
        <v>43644</v>
      </c>
      <c r="B211" s="787" t="s">
        <v>343</v>
      </c>
      <c r="C211" s="787" t="s">
        <v>17</v>
      </c>
      <c r="D211" t="s">
        <v>12</v>
      </c>
      <c r="E211" s="118"/>
      <c r="F211" s="46">
        <v>19.2</v>
      </c>
      <c r="G211" s="4">
        <f t="shared" si="3"/>
        <v>4.4999999999999893</v>
      </c>
      <c r="H211" s="4"/>
    </row>
    <row r="212" spans="1:10">
      <c r="A212" s="39">
        <v>43644</v>
      </c>
      <c r="B212" s="787" t="s">
        <v>343</v>
      </c>
      <c r="C212" s="787" t="s">
        <v>17</v>
      </c>
      <c r="D212" t="s">
        <v>13</v>
      </c>
      <c r="E212" s="118"/>
      <c r="F212" s="46">
        <v>4.5</v>
      </c>
      <c r="G212" s="4">
        <f t="shared" si="3"/>
        <v>-1.0658141036401503E-14</v>
      </c>
      <c r="H212" s="4"/>
    </row>
    <row r="213" spans="1:10">
      <c r="A213" s="41">
        <v>43616</v>
      </c>
      <c r="B213" s="786" t="s">
        <v>10</v>
      </c>
      <c r="C213" s="24" t="s">
        <v>18</v>
      </c>
      <c r="D213" t="s">
        <v>12</v>
      </c>
      <c r="E213" s="118">
        <v>17.7</v>
      </c>
      <c r="G213" s="4">
        <f t="shared" si="3"/>
        <v>17.699999999999989</v>
      </c>
      <c r="H213" s="4"/>
    </row>
    <row r="214" spans="1:10">
      <c r="B214" s="787"/>
      <c r="C214" s="787"/>
      <c r="D214" t="s">
        <v>13</v>
      </c>
      <c r="E214" s="118">
        <v>5.2</v>
      </c>
      <c r="G214" s="4">
        <f t="shared" si="3"/>
        <v>22.899999999999988</v>
      </c>
      <c r="H214" s="4"/>
    </row>
    <row r="215" spans="1:10">
      <c r="B215" s="787"/>
      <c r="C215" s="787"/>
      <c r="D215" t="s">
        <v>14</v>
      </c>
      <c r="E215" s="118">
        <v>300</v>
      </c>
      <c r="G215" s="4">
        <f t="shared" si="3"/>
        <v>322.89999999999998</v>
      </c>
      <c r="H215" s="4"/>
    </row>
    <row r="216" spans="1:10">
      <c r="A216" s="39">
        <v>43644</v>
      </c>
      <c r="B216" s="787" t="s">
        <v>343</v>
      </c>
      <c r="C216" s="787" t="s">
        <v>18</v>
      </c>
      <c r="D216" t="s">
        <v>14</v>
      </c>
      <c r="E216" s="118"/>
      <c r="F216" s="46">
        <v>169.6</v>
      </c>
      <c r="G216" s="4">
        <f t="shared" si="3"/>
        <v>153.29999999999998</v>
      </c>
      <c r="H216" s="4"/>
    </row>
    <row r="217" spans="1:10">
      <c r="A217" s="39">
        <v>43677</v>
      </c>
      <c r="B217" s="787" t="s">
        <v>345</v>
      </c>
      <c r="C217" s="787" t="s">
        <v>18</v>
      </c>
      <c r="D217" t="s">
        <v>12</v>
      </c>
      <c r="E217" s="118"/>
      <c r="F217" s="46">
        <v>17.7</v>
      </c>
      <c r="G217" s="4">
        <f t="shared" si="3"/>
        <v>135.6</v>
      </c>
      <c r="H217" s="4"/>
    </row>
    <row r="218" spans="1:10">
      <c r="A218" s="39">
        <v>43677</v>
      </c>
      <c r="B218" s="787" t="s">
        <v>345</v>
      </c>
      <c r="C218" s="787" t="s">
        <v>18</v>
      </c>
      <c r="D218" t="s">
        <v>13</v>
      </c>
      <c r="E218" s="118"/>
      <c r="F218" s="46">
        <v>5.2</v>
      </c>
      <c r="G218" s="4">
        <f t="shared" si="3"/>
        <v>130.4</v>
      </c>
      <c r="H218" s="4"/>
    </row>
    <row r="219" spans="1:10">
      <c r="A219" s="39">
        <v>43677</v>
      </c>
      <c r="B219" s="787" t="s">
        <v>345</v>
      </c>
      <c r="C219" s="787" t="s">
        <v>18</v>
      </c>
      <c r="D219" t="s">
        <v>14</v>
      </c>
      <c r="E219" s="118"/>
      <c r="F219" s="46">
        <v>130.4</v>
      </c>
      <c r="G219" s="4">
        <f t="shared" si="3"/>
        <v>0</v>
      </c>
      <c r="H219" s="4"/>
    </row>
    <row r="220" spans="1:10">
      <c r="A220" s="41">
        <v>43646</v>
      </c>
      <c r="B220" s="786" t="s">
        <v>10</v>
      </c>
      <c r="C220" s="24" t="s">
        <v>19</v>
      </c>
      <c r="D220" t="s">
        <v>12</v>
      </c>
      <c r="E220" s="118">
        <v>15.8</v>
      </c>
      <c r="G220" s="4">
        <f t="shared" si="3"/>
        <v>15.8</v>
      </c>
      <c r="H220" s="4"/>
    </row>
    <row r="221" spans="1:10">
      <c r="B221" s="787"/>
      <c r="C221" s="787"/>
      <c r="D221" t="s">
        <v>13</v>
      </c>
      <c r="E221" s="118">
        <v>4.9000000000000004</v>
      </c>
      <c r="G221" s="4">
        <f t="shared" si="3"/>
        <v>20.700000000000003</v>
      </c>
      <c r="H221" s="4"/>
      <c r="I221" s="12"/>
    </row>
    <row r="222" spans="1:10">
      <c r="B222" s="787"/>
      <c r="C222" s="787"/>
      <c r="D222" t="s">
        <v>14</v>
      </c>
      <c r="E222" s="118">
        <v>300</v>
      </c>
      <c r="G222" s="4">
        <f t="shared" si="3"/>
        <v>320.7</v>
      </c>
      <c r="H222" s="4"/>
      <c r="J222" s="12"/>
    </row>
    <row r="223" spans="1:10">
      <c r="A223" s="39">
        <v>43677</v>
      </c>
      <c r="B223" s="787" t="s">
        <v>345</v>
      </c>
      <c r="C223" s="787" t="s">
        <v>19</v>
      </c>
      <c r="D223" t="s">
        <v>12</v>
      </c>
      <c r="E223" s="118"/>
      <c r="F223" s="46">
        <v>15.8</v>
      </c>
      <c r="G223" s="4">
        <f t="shared" si="3"/>
        <v>304.89999999999998</v>
      </c>
      <c r="H223" s="4"/>
    </row>
    <row r="224" spans="1:10">
      <c r="A224" s="39">
        <v>43677</v>
      </c>
      <c r="B224" s="787" t="s">
        <v>345</v>
      </c>
      <c r="C224" s="787" t="s">
        <v>19</v>
      </c>
      <c r="D224" t="s">
        <v>13</v>
      </c>
      <c r="E224" s="118"/>
      <c r="F224" s="46">
        <v>4.9000000000000004</v>
      </c>
      <c r="G224" s="4">
        <f t="shared" si="3"/>
        <v>300</v>
      </c>
      <c r="H224" s="4"/>
    </row>
    <row r="225" spans="1:9">
      <c r="A225" s="39">
        <v>43677</v>
      </c>
      <c r="B225" s="787" t="s">
        <v>345</v>
      </c>
      <c r="C225" s="787" t="s">
        <v>19</v>
      </c>
      <c r="D225" t="s">
        <v>14</v>
      </c>
      <c r="E225" s="118"/>
      <c r="F225" s="46">
        <v>66</v>
      </c>
      <c r="G225" s="4">
        <f t="shared" si="3"/>
        <v>234</v>
      </c>
      <c r="H225" s="4"/>
    </row>
    <row r="226" spans="1:9">
      <c r="A226" s="39">
        <v>43684</v>
      </c>
      <c r="B226" s="787" t="s">
        <v>346</v>
      </c>
      <c r="C226" s="787" t="s">
        <v>19</v>
      </c>
      <c r="D226" t="s">
        <v>14</v>
      </c>
      <c r="E226" s="118"/>
      <c r="F226" s="46">
        <v>40</v>
      </c>
      <c r="G226" s="4">
        <f t="shared" si="3"/>
        <v>194</v>
      </c>
      <c r="H226" s="4"/>
    </row>
    <row r="227" spans="1:9">
      <c r="A227" s="39">
        <v>43708</v>
      </c>
      <c r="B227" s="787" t="s">
        <v>347</v>
      </c>
      <c r="C227" s="787" t="s">
        <v>19</v>
      </c>
      <c r="D227" t="s">
        <v>14</v>
      </c>
      <c r="E227" s="118"/>
      <c r="F227" s="46">
        <v>194</v>
      </c>
      <c r="G227" s="4">
        <f t="shared" si="3"/>
        <v>0</v>
      </c>
      <c r="H227" s="4"/>
    </row>
    <row r="228" spans="1:9" ht="13.5" customHeight="1">
      <c r="A228" s="41">
        <v>43677</v>
      </c>
      <c r="B228" s="786" t="s">
        <v>10</v>
      </c>
      <c r="C228" s="24" t="s">
        <v>20</v>
      </c>
      <c r="D228" t="s">
        <v>12</v>
      </c>
      <c r="E228" s="118">
        <v>15.8</v>
      </c>
      <c r="G228" s="4">
        <f t="shared" si="3"/>
        <v>15.8</v>
      </c>
      <c r="H228" s="4"/>
      <c r="I228" s="12"/>
    </row>
    <row r="229" spans="1:9" ht="13.5" customHeight="1">
      <c r="B229" s="787"/>
      <c r="C229" s="787"/>
      <c r="D229" t="s">
        <v>13</v>
      </c>
      <c r="E229" s="118">
        <v>4.8</v>
      </c>
      <c r="G229" s="4">
        <f t="shared" si="3"/>
        <v>20.6</v>
      </c>
      <c r="H229" s="4"/>
      <c r="I229" s="12"/>
    </row>
    <row r="230" spans="1:9" ht="13.5" customHeight="1">
      <c r="B230" s="787"/>
      <c r="C230" s="787"/>
      <c r="D230" t="s">
        <v>14</v>
      </c>
      <c r="E230" s="118">
        <v>300</v>
      </c>
      <c r="G230" s="4">
        <f t="shared" si="3"/>
        <v>320.60000000000002</v>
      </c>
      <c r="H230" s="4"/>
      <c r="I230" s="12"/>
    </row>
    <row r="231" spans="1:9" ht="13.5" customHeight="1">
      <c r="A231" s="39">
        <v>43708</v>
      </c>
      <c r="B231" s="787" t="s">
        <v>347</v>
      </c>
      <c r="C231" s="787" t="s">
        <v>20</v>
      </c>
      <c r="D231" t="s">
        <v>14</v>
      </c>
      <c r="E231" s="118"/>
      <c r="F231" s="46">
        <v>66</v>
      </c>
      <c r="G231" s="4">
        <f t="shared" si="3"/>
        <v>254.60000000000002</v>
      </c>
      <c r="H231" s="4"/>
      <c r="I231" s="12"/>
    </row>
    <row r="232" spans="1:9" ht="13.5" customHeight="1">
      <c r="A232" s="39">
        <v>43738</v>
      </c>
      <c r="B232" s="787" t="s">
        <v>348</v>
      </c>
      <c r="C232" s="787" t="s">
        <v>20</v>
      </c>
      <c r="D232" t="s">
        <v>12</v>
      </c>
      <c r="E232" s="118"/>
      <c r="F232" s="46">
        <v>15.8</v>
      </c>
      <c r="G232" s="4">
        <f t="shared" si="3"/>
        <v>238.8</v>
      </c>
      <c r="H232" s="4"/>
      <c r="I232" s="12"/>
    </row>
    <row r="233" spans="1:9" ht="13.5" customHeight="1">
      <c r="A233" s="39">
        <v>43738</v>
      </c>
      <c r="B233" s="787" t="s">
        <v>348</v>
      </c>
      <c r="C233" s="787" t="s">
        <v>20</v>
      </c>
      <c r="D233" t="s">
        <v>13</v>
      </c>
      <c r="E233" s="118"/>
      <c r="F233" s="46">
        <v>4.8</v>
      </c>
      <c r="G233" s="4">
        <f t="shared" si="3"/>
        <v>234</v>
      </c>
      <c r="H233" s="4"/>
      <c r="I233" s="12"/>
    </row>
    <row r="234" spans="1:9" ht="13.5" customHeight="1">
      <c r="A234" s="39">
        <v>43738</v>
      </c>
      <c r="B234" s="787" t="s">
        <v>348</v>
      </c>
      <c r="C234" s="787" t="s">
        <v>20</v>
      </c>
      <c r="D234" t="s">
        <v>14</v>
      </c>
      <c r="E234" s="118"/>
      <c r="F234" s="46">
        <v>209.4</v>
      </c>
      <c r="G234" s="4">
        <f t="shared" si="3"/>
        <v>24.599999999999994</v>
      </c>
      <c r="H234" s="4"/>
      <c r="I234" s="12"/>
    </row>
    <row r="235" spans="1:9" ht="13.5" customHeight="1">
      <c r="A235" s="39">
        <v>43740</v>
      </c>
      <c r="B235" s="787" t="s">
        <v>349</v>
      </c>
      <c r="C235" s="787" t="s">
        <v>20</v>
      </c>
      <c r="D235" t="s">
        <v>14</v>
      </c>
      <c r="E235" s="118"/>
      <c r="F235" s="46">
        <v>24.6</v>
      </c>
      <c r="G235" s="4">
        <f t="shared" si="3"/>
        <v>0</v>
      </c>
      <c r="H235" s="4"/>
      <c r="I235" s="12"/>
    </row>
    <row r="236" spans="1:9" ht="13.5" customHeight="1">
      <c r="A236" s="41">
        <v>43708</v>
      </c>
      <c r="B236" s="786" t="s">
        <v>10</v>
      </c>
      <c r="C236" s="24" t="s">
        <v>21</v>
      </c>
      <c r="D236" t="s">
        <v>12</v>
      </c>
      <c r="E236" s="118">
        <v>15.4</v>
      </c>
      <c r="G236" s="4">
        <f t="shared" si="3"/>
        <v>15.4</v>
      </c>
      <c r="H236" s="4"/>
      <c r="I236" s="12"/>
    </row>
    <row r="237" spans="1:9" ht="13.5" customHeight="1">
      <c r="B237" s="787"/>
      <c r="C237" s="787"/>
      <c r="D237" t="s">
        <v>13</v>
      </c>
      <c r="E237" s="118">
        <v>4.5999999999999996</v>
      </c>
      <c r="G237" s="4">
        <f t="shared" si="3"/>
        <v>20</v>
      </c>
      <c r="H237" s="4"/>
      <c r="I237" s="12"/>
    </row>
    <row r="238" spans="1:9" ht="13.5" customHeight="1">
      <c r="B238" s="787"/>
      <c r="C238" s="787"/>
      <c r="D238" t="s">
        <v>14</v>
      </c>
      <c r="E238" s="118">
        <v>300</v>
      </c>
      <c r="G238" s="4">
        <f t="shared" si="3"/>
        <v>320</v>
      </c>
      <c r="H238" s="4"/>
      <c r="I238" s="12"/>
    </row>
    <row r="239" spans="1:9" ht="13.5" customHeight="1">
      <c r="A239" s="39">
        <v>43740</v>
      </c>
      <c r="B239" s="787" t="s">
        <v>349</v>
      </c>
      <c r="C239" s="787" t="s">
        <v>21</v>
      </c>
      <c r="D239" t="s">
        <v>14</v>
      </c>
      <c r="E239" s="118"/>
      <c r="F239" s="46">
        <v>25.4</v>
      </c>
      <c r="G239" s="4">
        <f t="shared" si="3"/>
        <v>294.60000000000002</v>
      </c>
      <c r="H239" s="4"/>
      <c r="I239" s="12"/>
    </row>
    <row r="240" spans="1:9" ht="13.5" customHeight="1">
      <c r="A240" s="39">
        <v>43769</v>
      </c>
      <c r="B240" s="787" t="s">
        <v>350</v>
      </c>
      <c r="C240" s="787" t="s">
        <v>21</v>
      </c>
      <c r="D240" t="s">
        <v>14</v>
      </c>
      <c r="E240" s="118"/>
      <c r="F240" s="46">
        <v>230</v>
      </c>
      <c r="G240" s="4">
        <f t="shared" si="3"/>
        <v>64.600000000000023</v>
      </c>
      <c r="H240" s="4"/>
      <c r="I240" s="12"/>
    </row>
    <row r="241" spans="1:9" ht="13.5" customHeight="1">
      <c r="A241" s="39">
        <v>43799</v>
      </c>
      <c r="B241" s="787" t="s">
        <v>351</v>
      </c>
      <c r="C241" s="787" t="s">
        <v>21</v>
      </c>
      <c r="D241" t="s">
        <v>12</v>
      </c>
      <c r="E241" s="118"/>
      <c r="F241" s="46">
        <v>15.4</v>
      </c>
      <c r="G241" s="4">
        <f t="shared" si="3"/>
        <v>49.200000000000024</v>
      </c>
      <c r="H241" s="4"/>
      <c r="I241" s="12"/>
    </row>
    <row r="242" spans="1:9" ht="13.5" customHeight="1">
      <c r="A242" s="39">
        <v>43799</v>
      </c>
      <c r="B242" s="787" t="s">
        <v>351</v>
      </c>
      <c r="C242" s="787" t="s">
        <v>21</v>
      </c>
      <c r="D242" t="s">
        <v>13</v>
      </c>
      <c r="E242" s="118"/>
      <c r="F242" s="46">
        <v>4.5999999999999996</v>
      </c>
      <c r="G242" s="4">
        <f t="shared" si="3"/>
        <v>44.600000000000023</v>
      </c>
      <c r="H242" s="4"/>
      <c r="I242" s="12"/>
    </row>
    <row r="243" spans="1:9" ht="13.5" customHeight="1">
      <c r="A243" s="39">
        <v>43799</v>
      </c>
      <c r="B243" s="787" t="s">
        <v>351</v>
      </c>
      <c r="C243" s="787" t="s">
        <v>21</v>
      </c>
      <c r="D243" t="s">
        <v>14</v>
      </c>
      <c r="E243" s="118"/>
      <c r="F243" s="46">
        <v>44.6</v>
      </c>
      <c r="G243" s="4">
        <f t="shared" si="3"/>
        <v>0</v>
      </c>
      <c r="H243" s="4"/>
      <c r="I243" s="12"/>
    </row>
    <row r="244" spans="1:9" ht="13.5" customHeight="1">
      <c r="A244" s="41">
        <v>43738</v>
      </c>
      <c r="B244" s="786" t="s">
        <v>10</v>
      </c>
      <c r="C244" s="24" t="s">
        <v>22</v>
      </c>
      <c r="D244" t="s">
        <v>12</v>
      </c>
      <c r="E244" s="118">
        <v>15.5</v>
      </c>
      <c r="G244" s="4">
        <f t="shared" si="3"/>
        <v>15.5</v>
      </c>
      <c r="H244" s="4"/>
      <c r="I244" s="12"/>
    </row>
    <row r="245" spans="1:9" ht="13.5" customHeight="1">
      <c r="B245" s="787"/>
      <c r="C245" s="787"/>
      <c r="D245" t="s">
        <v>13</v>
      </c>
      <c r="E245" s="118">
        <v>4.7</v>
      </c>
      <c r="G245" s="4">
        <f t="shared" si="3"/>
        <v>20.2</v>
      </c>
      <c r="H245" s="4"/>
      <c r="I245" s="12"/>
    </row>
    <row r="246" spans="1:9" ht="13.5" customHeight="1">
      <c r="B246" s="787"/>
      <c r="C246" s="787"/>
      <c r="D246" t="s">
        <v>14</v>
      </c>
      <c r="E246" s="118">
        <v>300</v>
      </c>
      <c r="G246" s="4">
        <f t="shared" si="3"/>
        <v>320.2</v>
      </c>
      <c r="H246" s="4"/>
      <c r="I246" s="12"/>
    </row>
    <row r="247" spans="1:9" ht="13.5" customHeight="1">
      <c r="A247" s="39">
        <v>43799</v>
      </c>
      <c r="B247" s="787" t="s">
        <v>351</v>
      </c>
      <c r="C247" s="787" t="s">
        <v>22</v>
      </c>
      <c r="D247" t="s">
        <v>12</v>
      </c>
      <c r="E247" s="118"/>
      <c r="F247" s="46">
        <v>15.5</v>
      </c>
      <c r="G247" s="4">
        <f t="shared" si="3"/>
        <v>304.7</v>
      </c>
      <c r="H247" s="4"/>
      <c r="I247" s="12"/>
    </row>
    <row r="248" spans="1:9" ht="13.5" customHeight="1">
      <c r="A248" s="39">
        <v>43799</v>
      </c>
      <c r="B248" s="787" t="s">
        <v>351</v>
      </c>
      <c r="C248" s="787" t="s">
        <v>22</v>
      </c>
      <c r="D248" t="s">
        <v>13</v>
      </c>
      <c r="E248" s="118"/>
      <c r="F248" s="46">
        <v>4.7</v>
      </c>
      <c r="G248" s="4">
        <f t="shared" si="3"/>
        <v>300</v>
      </c>
      <c r="H248" s="4"/>
      <c r="I248" s="12"/>
    </row>
    <row r="249" spans="1:9" ht="13.5" customHeight="1">
      <c r="A249" s="39">
        <v>43799</v>
      </c>
      <c r="B249" s="787" t="s">
        <v>351</v>
      </c>
      <c r="C249" s="787" t="s">
        <v>22</v>
      </c>
      <c r="D249" t="s">
        <v>14</v>
      </c>
      <c r="E249" s="118"/>
      <c r="F249" s="46">
        <v>145.19999999999999</v>
      </c>
      <c r="G249" s="4">
        <f t="shared" si="3"/>
        <v>154.80000000000001</v>
      </c>
      <c r="H249" s="4"/>
      <c r="I249" s="12"/>
    </row>
    <row r="250" spans="1:9" ht="13.5" customHeight="1">
      <c r="A250" s="39">
        <v>43830</v>
      </c>
      <c r="B250" s="787" t="s">
        <v>352</v>
      </c>
      <c r="C250" s="787" t="s">
        <v>22</v>
      </c>
      <c r="D250" t="s">
        <v>14</v>
      </c>
      <c r="E250" s="118"/>
      <c r="F250" s="46">
        <v>154.80000000000001</v>
      </c>
      <c r="G250" s="4">
        <f t="shared" si="3"/>
        <v>0</v>
      </c>
      <c r="H250" s="4"/>
      <c r="I250" s="12"/>
    </row>
    <row r="251" spans="1:9" ht="13.5" customHeight="1">
      <c r="A251" s="41">
        <v>43769</v>
      </c>
      <c r="B251" s="786" t="s">
        <v>10</v>
      </c>
      <c r="C251" s="786" t="s">
        <v>23</v>
      </c>
      <c r="D251" t="s">
        <v>12</v>
      </c>
      <c r="E251" s="118">
        <v>15.5</v>
      </c>
      <c r="G251" s="4">
        <f t="shared" si="3"/>
        <v>15.5</v>
      </c>
      <c r="H251" s="4"/>
      <c r="I251" s="12"/>
    </row>
    <row r="252" spans="1:9" ht="13.5" customHeight="1">
      <c r="B252" s="787"/>
      <c r="C252" s="787"/>
      <c r="D252" t="s">
        <v>13</v>
      </c>
      <c r="E252" s="118">
        <v>4.5</v>
      </c>
      <c r="G252" s="4">
        <f t="shared" si="3"/>
        <v>20</v>
      </c>
      <c r="H252" s="4"/>
      <c r="I252" s="12"/>
    </row>
    <row r="253" spans="1:9" ht="13.5" customHeight="1">
      <c r="B253" s="787"/>
      <c r="C253" s="787"/>
      <c r="D253" t="s">
        <v>14</v>
      </c>
      <c r="E253" s="118">
        <v>300</v>
      </c>
      <c r="G253" s="4">
        <f t="shared" si="3"/>
        <v>320</v>
      </c>
      <c r="H253" s="4"/>
      <c r="I253" s="12"/>
    </row>
    <row r="254" spans="1:9" ht="13.5" customHeight="1">
      <c r="A254" s="39">
        <v>43830</v>
      </c>
      <c r="B254" s="787" t="s">
        <v>352</v>
      </c>
      <c r="C254" s="787" t="s">
        <v>23</v>
      </c>
      <c r="D254" t="s">
        <v>12</v>
      </c>
      <c r="E254" s="118"/>
      <c r="F254" s="46">
        <v>15.5</v>
      </c>
      <c r="G254" s="4">
        <f t="shared" si="3"/>
        <v>304.5</v>
      </c>
      <c r="H254" s="4"/>
      <c r="I254" s="12"/>
    </row>
    <row r="255" spans="1:9" ht="13.5" customHeight="1">
      <c r="A255" s="39">
        <v>43830</v>
      </c>
      <c r="B255" s="787" t="s">
        <v>352</v>
      </c>
      <c r="C255" s="787" t="s">
        <v>23</v>
      </c>
      <c r="D255" t="s">
        <v>13</v>
      </c>
      <c r="E255" s="118"/>
      <c r="F255" s="46">
        <v>4.5</v>
      </c>
      <c r="G255" s="4">
        <f t="shared" si="3"/>
        <v>300</v>
      </c>
      <c r="H255" s="4"/>
      <c r="I255" s="12"/>
    </row>
    <row r="256" spans="1:9" ht="13.5" customHeight="1">
      <c r="A256" s="39">
        <v>43830</v>
      </c>
      <c r="B256" s="787" t="s">
        <v>352</v>
      </c>
      <c r="C256" s="787" t="s">
        <v>23</v>
      </c>
      <c r="D256" t="s">
        <v>14</v>
      </c>
      <c r="E256" s="118"/>
      <c r="F256" s="46">
        <v>35.200000000000003</v>
      </c>
      <c r="G256" s="4">
        <f t="shared" si="3"/>
        <v>264.8</v>
      </c>
      <c r="H256" s="4"/>
      <c r="I256" s="12"/>
    </row>
    <row r="257" spans="1:9" ht="13.5" customHeight="1">
      <c r="A257" s="39">
        <v>43861</v>
      </c>
      <c r="B257" s="787" t="s">
        <v>353</v>
      </c>
      <c r="C257" s="787" t="s">
        <v>23</v>
      </c>
      <c r="D257" t="s">
        <v>14</v>
      </c>
      <c r="E257" s="118"/>
      <c r="F257" s="46">
        <v>220</v>
      </c>
      <c r="G257" s="4">
        <f t="shared" si="3"/>
        <v>44.800000000000011</v>
      </c>
      <c r="H257" s="4"/>
      <c r="I257" s="12"/>
    </row>
    <row r="258" spans="1:9" ht="13.5" customHeight="1">
      <c r="A258" s="39">
        <v>43890</v>
      </c>
      <c r="B258" s="787" t="s">
        <v>354</v>
      </c>
      <c r="C258" s="787" t="s">
        <v>23</v>
      </c>
      <c r="D258" t="s">
        <v>14</v>
      </c>
      <c r="E258" s="118"/>
      <c r="F258" s="46">
        <v>44.8</v>
      </c>
      <c r="G258" s="4">
        <f t="shared" si="3"/>
        <v>0</v>
      </c>
      <c r="H258" s="4"/>
      <c r="I258" s="12"/>
    </row>
    <row r="259" spans="1:9" ht="13.5" customHeight="1">
      <c r="A259" s="41">
        <v>43799</v>
      </c>
      <c r="B259" s="786" t="s">
        <v>10</v>
      </c>
      <c r="C259" s="786" t="s">
        <v>24</v>
      </c>
      <c r="D259" t="s">
        <v>12</v>
      </c>
      <c r="E259" s="118">
        <v>17.399999999999999</v>
      </c>
      <c r="G259" s="4">
        <f t="shared" si="3"/>
        <v>17.399999999999999</v>
      </c>
      <c r="H259" s="4"/>
      <c r="I259" s="12"/>
    </row>
    <row r="260" spans="1:9" ht="13.5" customHeight="1">
      <c r="B260" s="787"/>
      <c r="C260" s="787"/>
      <c r="D260" t="s">
        <v>13</v>
      </c>
      <c r="E260" s="118">
        <v>4.7</v>
      </c>
      <c r="G260" s="4">
        <f t="shared" si="3"/>
        <v>22.099999999999998</v>
      </c>
      <c r="H260" s="4"/>
      <c r="I260" s="12"/>
    </row>
    <row r="261" spans="1:9" ht="13.5" customHeight="1">
      <c r="B261" s="787"/>
      <c r="C261" s="787"/>
      <c r="D261" t="s">
        <v>14</v>
      </c>
      <c r="E261" s="118">
        <v>300</v>
      </c>
      <c r="G261" s="4">
        <f t="shared" si="3"/>
        <v>322.10000000000002</v>
      </c>
      <c r="H261" s="4"/>
      <c r="I261" s="12"/>
    </row>
    <row r="262" spans="1:9" ht="13.5" customHeight="1">
      <c r="A262" s="39">
        <v>43890</v>
      </c>
      <c r="B262" s="787" t="s">
        <v>354</v>
      </c>
      <c r="C262" s="787" t="s">
        <v>24</v>
      </c>
      <c r="D262" t="s">
        <v>12</v>
      </c>
      <c r="E262" s="118"/>
      <c r="F262" s="46">
        <v>17.399999999999999</v>
      </c>
      <c r="G262" s="4">
        <f t="shared" si="3"/>
        <v>304.70000000000005</v>
      </c>
      <c r="H262" s="4"/>
      <c r="I262" s="12"/>
    </row>
    <row r="263" spans="1:9" ht="13.5" customHeight="1">
      <c r="A263" s="39">
        <v>43890</v>
      </c>
      <c r="B263" s="787" t="s">
        <v>354</v>
      </c>
      <c r="C263" s="787" t="s">
        <v>24</v>
      </c>
      <c r="D263" t="s">
        <v>13</v>
      </c>
      <c r="E263" s="118"/>
      <c r="F263" s="46">
        <v>4.7</v>
      </c>
      <c r="G263" s="4">
        <f t="shared" ref="G263:G326" si="4">+G262+E263-F263</f>
        <v>300.00000000000006</v>
      </c>
      <c r="H263" s="4"/>
      <c r="I263" s="12"/>
    </row>
    <row r="264" spans="1:9" ht="13.5" customHeight="1">
      <c r="A264" s="39">
        <v>43890</v>
      </c>
      <c r="B264" s="787" t="s">
        <v>354</v>
      </c>
      <c r="C264" s="787" t="s">
        <v>24</v>
      </c>
      <c r="D264" t="s">
        <v>14</v>
      </c>
      <c r="E264" s="118"/>
      <c r="F264" s="46">
        <v>163.1</v>
      </c>
      <c r="G264" s="4">
        <f t="shared" si="4"/>
        <v>136.90000000000006</v>
      </c>
      <c r="H264" s="4"/>
      <c r="I264" s="12"/>
    </row>
    <row r="265" spans="1:9" ht="13.5" customHeight="1">
      <c r="A265" s="39">
        <v>43969</v>
      </c>
      <c r="B265" s="787" t="s">
        <v>355</v>
      </c>
      <c r="C265" s="787" t="s">
        <v>24</v>
      </c>
      <c r="D265" t="s">
        <v>14</v>
      </c>
      <c r="E265" s="118"/>
      <c r="F265" s="46">
        <v>80</v>
      </c>
      <c r="G265" s="4">
        <f t="shared" si="4"/>
        <v>56.900000000000063</v>
      </c>
      <c r="H265" s="4"/>
      <c r="I265" s="12"/>
    </row>
    <row r="266" spans="1:9" ht="13.5" customHeight="1">
      <c r="A266" s="39">
        <v>44180</v>
      </c>
      <c r="B266" s="787" t="s">
        <v>356</v>
      </c>
      <c r="C266" s="787" t="s">
        <v>24</v>
      </c>
      <c r="D266" t="s">
        <v>14</v>
      </c>
      <c r="E266" s="118"/>
      <c r="F266" s="46">
        <v>56.9</v>
      </c>
      <c r="G266" s="4">
        <f t="shared" si="4"/>
        <v>6.3948846218409017E-14</v>
      </c>
      <c r="H266" s="4"/>
      <c r="I266" s="12"/>
    </row>
    <row r="267" spans="1:9" ht="13.5" customHeight="1">
      <c r="A267" s="41">
        <v>43830</v>
      </c>
      <c r="B267" s="786" t="s">
        <v>10</v>
      </c>
      <c r="C267" s="786" t="s">
        <v>25</v>
      </c>
      <c r="D267" t="s">
        <v>12</v>
      </c>
      <c r="E267" s="118">
        <v>18.2</v>
      </c>
      <c r="G267" s="4">
        <f t="shared" si="4"/>
        <v>18.200000000000063</v>
      </c>
      <c r="H267" s="4"/>
      <c r="I267" s="12"/>
    </row>
    <row r="268" spans="1:9" ht="13.5" customHeight="1">
      <c r="B268" s="787"/>
      <c r="C268" s="787"/>
      <c r="D268" t="s">
        <v>13</v>
      </c>
      <c r="E268" s="118">
        <v>4.7</v>
      </c>
      <c r="F268" s="84"/>
      <c r="G268" s="4">
        <f t="shared" si="4"/>
        <v>22.900000000000063</v>
      </c>
      <c r="H268" s="4"/>
      <c r="I268" s="12"/>
    </row>
    <row r="269" spans="1:9" ht="13.5" customHeight="1">
      <c r="B269" s="787"/>
      <c r="C269" s="787"/>
      <c r="D269" t="s">
        <v>14</v>
      </c>
      <c r="E269" s="118">
        <v>300</v>
      </c>
      <c r="F269" s="84"/>
      <c r="G269" s="4">
        <f t="shared" si="4"/>
        <v>322.90000000000009</v>
      </c>
      <c r="H269" s="4"/>
      <c r="I269" s="12"/>
    </row>
    <row r="270" spans="1:9" ht="13.5" customHeight="1">
      <c r="A270" s="39">
        <v>43998</v>
      </c>
      <c r="B270" s="787" t="s">
        <v>357</v>
      </c>
      <c r="C270" s="787" t="s">
        <v>25</v>
      </c>
      <c r="D270" t="s">
        <v>14</v>
      </c>
      <c r="E270" s="118"/>
      <c r="F270" s="84">
        <v>300</v>
      </c>
      <c r="G270" s="4">
        <f t="shared" si="4"/>
        <v>22.900000000000091</v>
      </c>
      <c r="H270" s="4"/>
      <c r="I270" s="12"/>
    </row>
    <row r="271" spans="1:9" ht="13.5" customHeight="1">
      <c r="A271" s="39">
        <v>44180</v>
      </c>
      <c r="B271" s="787" t="s">
        <v>358</v>
      </c>
      <c r="C271" s="787" t="s">
        <v>25</v>
      </c>
      <c r="D271" t="s">
        <v>12</v>
      </c>
      <c r="E271" s="118"/>
      <c r="F271" s="84">
        <v>18.2</v>
      </c>
      <c r="G271" s="4">
        <f t="shared" si="4"/>
        <v>4.7000000000000917</v>
      </c>
      <c r="H271" s="4"/>
      <c r="I271" s="12"/>
    </row>
    <row r="272" spans="1:9" ht="13.5" customHeight="1">
      <c r="A272" s="39">
        <v>44180</v>
      </c>
      <c r="B272" s="787" t="s">
        <v>358</v>
      </c>
      <c r="C272" s="787" t="s">
        <v>25</v>
      </c>
      <c r="D272" t="s">
        <v>13</v>
      </c>
      <c r="E272" s="118"/>
      <c r="F272" s="84">
        <v>4.7</v>
      </c>
      <c r="G272" s="4">
        <f t="shared" si="4"/>
        <v>9.1482377229112899E-14</v>
      </c>
      <c r="H272" s="4"/>
      <c r="I272" s="12"/>
    </row>
    <row r="273" spans="1:9" ht="13.5" customHeight="1">
      <c r="A273" s="41">
        <v>43861</v>
      </c>
      <c r="B273" s="786" t="s">
        <v>10</v>
      </c>
      <c r="C273" s="786" t="s">
        <v>11</v>
      </c>
      <c r="D273" t="s">
        <v>12</v>
      </c>
      <c r="E273" s="118">
        <v>20.9</v>
      </c>
      <c r="F273" s="84"/>
      <c r="G273" s="4">
        <f t="shared" si="4"/>
        <v>20.900000000000091</v>
      </c>
      <c r="H273" s="4"/>
      <c r="I273" s="12"/>
    </row>
    <row r="274" spans="1:9" ht="13.5" customHeight="1">
      <c r="B274" s="787"/>
      <c r="C274" s="787"/>
      <c r="D274" t="s">
        <v>13</v>
      </c>
      <c r="E274" s="118">
        <v>4.5</v>
      </c>
      <c r="F274" s="84"/>
      <c r="G274" s="4">
        <f t="shared" si="4"/>
        <v>25.400000000000091</v>
      </c>
      <c r="H274" s="4"/>
      <c r="I274" s="12"/>
    </row>
    <row r="275" spans="1:9" ht="13.5" customHeight="1">
      <c r="B275" s="787"/>
      <c r="C275" s="787"/>
      <c r="D275" t="s">
        <v>14</v>
      </c>
      <c r="E275" s="118">
        <v>300</v>
      </c>
      <c r="F275" s="84"/>
      <c r="G275" s="4">
        <f t="shared" si="4"/>
        <v>325.40000000000009</v>
      </c>
      <c r="H275" s="4"/>
      <c r="I275" s="12"/>
    </row>
    <row r="276" spans="1:9" ht="13.5" customHeight="1">
      <c r="A276" s="39">
        <v>43998</v>
      </c>
      <c r="B276" s="787" t="s">
        <v>357</v>
      </c>
      <c r="C276" s="787" t="s">
        <v>11</v>
      </c>
      <c r="D276" t="s">
        <v>14</v>
      </c>
      <c r="E276" s="118"/>
      <c r="F276" s="84">
        <v>300</v>
      </c>
      <c r="G276" s="4">
        <f t="shared" si="4"/>
        <v>25.400000000000091</v>
      </c>
      <c r="H276" s="4"/>
      <c r="I276" s="12"/>
    </row>
    <row r="277" spans="1:9" ht="13.5" customHeight="1">
      <c r="A277" s="39">
        <v>44180</v>
      </c>
      <c r="B277" s="787" t="s">
        <v>358</v>
      </c>
      <c r="C277" s="787" t="s">
        <v>11</v>
      </c>
      <c r="D277" t="s">
        <v>12</v>
      </c>
      <c r="E277" s="118"/>
      <c r="F277" s="84">
        <v>20.9</v>
      </c>
      <c r="G277" s="4">
        <f t="shared" si="4"/>
        <v>4.5000000000000924</v>
      </c>
      <c r="H277" s="4"/>
      <c r="I277" s="12"/>
    </row>
    <row r="278" spans="1:9" ht="13.5" customHeight="1">
      <c r="A278" s="39">
        <v>44180</v>
      </c>
      <c r="B278" s="787" t="s">
        <v>358</v>
      </c>
      <c r="C278" s="787" t="s">
        <v>11</v>
      </c>
      <c r="D278" t="s">
        <v>13</v>
      </c>
      <c r="E278" s="118"/>
      <c r="F278" s="84">
        <v>4.5</v>
      </c>
      <c r="G278" s="4">
        <f t="shared" si="4"/>
        <v>9.2370555648813024E-14</v>
      </c>
      <c r="H278" s="4"/>
      <c r="I278" s="12"/>
    </row>
    <row r="279" spans="1:9" ht="13.5" customHeight="1">
      <c r="A279" s="41">
        <v>43890</v>
      </c>
      <c r="B279" s="786" t="s">
        <v>10</v>
      </c>
      <c r="C279" s="786" t="s">
        <v>15</v>
      </c>
      <c r="D279" t="s">
        <v>12</v>
      </c>
      <c r="E279" s="118">
        <v>21.7</v>
      </c>
      <c r="F279" s="84"/>
      <c r="G279" s="4">
        <f t="shared" si="4"/>
        <v>21.700000000000092</v>
      </c>
      <c r="H279" s="4"/>
      <c r="I279" s="12"/>
    </row>
    <row r="280" spans="1:9" ht="13.5" customHeight="1">
      <c r="B280" s="787"/>
      <c r="C280" s="787"/>
      <c r="D280" t="s">
        <v>13</v>
      </c>
      <c r="E280" s="118">
        <v>4.8</v>
      </c>
      <c r="F280" s="84"/>
      <c r="G280" s="4">
        <f t="shared" si="4"/>
        <v>26.500000000000092</v>
      </c>
      <c r="H280" s="4"/>
      <c r="I280" s="12"/>
    </row>
    <row r="281" spans="1:9" ht="13.5" customHeight="1">
      <c r="B281" s="787"/>
      <c r="C281" s="787"/>
      <c r="D281" t="s">
        <v>14</v>
      </c>
      <c r="E281" s="118">
        <v>300</v>
      </c>
      <c r="F281" s="84"/>
      <c r="G281" s="4">
        <f t="shared" si="4"/>
        <v>326.50000000000011</v>
      </c>
      <c r="H281" s="4"/>
      <c r="I281" s="12"/>
    </row>
    <row r="282" spans="1:9" ht="13.5" customHeight="1">
      <c r="A282" s="39">
        <v>43998</v>
      </c>
      <c r="B282" s="787" t="s">
        <v>357</v>
      </c>
      <c r="C282" s="787" t="s">
        <v>15</v>
      </c>
      <c r="D282" t="s">
        <v>14</v>
      </c>
      <c r="E282" s="118"/>
      <c r="F282" s="84">
        <v>300</v>
      </c>
      <c r="G282" s="4">
        <f t="shared" si="4"/>
        <v>26.500000000000114</v>
      </c>
      <c r="H282" s="4"/>
      <c r="I282" s="12"/>
    </row>
    <row r="283" spans="1:9" ht="13.5" customHeight="1">
      <c r="A283" s="39">
        <v>44180</v>
      </c>
      <c r="B283" s="787" t="s">
        <v>358</v>
      </c>
      <c r="C283" s="787" t="s">
        <v>15</v>
      </c>
      <c r="D283" t="s">
        <v>12</v>
      </c>
      <c r="E283" s="118"/>
      <c r="F283" s="84">
        <v>21.7</v>
      </c>
      <c r="G283" s="4">
        <f t="shared" si="4"/>
        <v>4.8000000000001144</v>
      </c>
      <c r="H283" s="4"/>
      <c r="I283" s="12"/>
    </row>
    <row r="284" spans="1:9" ht="13.5" customHeight="1">
      <c r="A284" s="39">
        <v>44180</v>
      </c>
      <c r="B284" s="787" t="s">
        <v>358</v>
      </c>
      <c r="C284" s="787" t="s">
        <v>15</v>
      </c>
      <c r="D284" t="s">
        <v>13</v>
      </c>
      <c r="E284" s="118"/>
      <c r="F284" s="84">
        <v>4.8</v>
      </c>
      <c r="G284" s="4">
        <f t="shared" si="4"/>
        <v>1.1457501614131615E-13</v>
      </c>
      <c r="H284" s="4"/>
      <c r="I284" s="12"/>
    </row>
    <row r="285" spans="1:9" ht="13.5" customHeight="1">
      <c r="A285" s="41">
        <v>43921</v>
      </c>
      <c r="B285" s="786" t="s">
        <v>10</v>
      </c>
      <c r="C285" s="786" t="s">
        <v>16</v>
      </c>
      <c r="D285" t="s">
        <v>12</v>
      </c>
      <c r="E285" s="118">
        <v>19.600000000000001</v>
      </c>
      <c r="G285" s="4">
        <f t="shared" si="4"/>
        <v>19.600000000000115</v>
      </c>
      <c r="H285" s="4"/>
      <c r="I285" s="12"/>
    </row>
    <row r="286" spans="1:9" ht="13.5" customHeight="1">
      <c r="B286" s="787"/>
      <c r="C286" s="787"/>
      <c r="D286" t="s">
        <v>13</v>
      </c>
      <c r="E286" s="118">
        <v>4.8</v>
      </c>
      <c r="G286" s="4">
        <f t="shared" si="4"/>
        <v>24.400000000000116</v>
      </c>
      <c r="H286" s="4"/>
      <c r="I286" s="12"/>
    </row>
    <row r="287" spans="1:9" ht="13.5" customHeight="1">
      <c r="B287" s="787"/>
      <c r="C287" s="787"/>
      <c r="D287" t="s">
        <v>14</v>
      </c>
      <c r="E287" s="118">
        <v>300</v>
      </c>
      <c r="F287" s="84"/>
      <c r="G287" s="4">
        <f t="shared" si="4"/>
        <v>324.40000000000009</v>
      </c>
      <c r="H287" s="4"/>
      <c r="I287" s="12"/>
    </row>
    <row r="288" spans="1:9" ht="13.5" customHeight="1">
      <c r="A288" s="39">
        <v>44001</v>
      </c>
      <c r="B288" s="787" t="s">
        <v>359</v>
      </c>
      <c r="C288" s="787" t="s">
        <v>16</v>
      </c>
      <c r="D288" t="s">
        <v>14</v>
      </c>
      <c r="E288" s="118"/>
      <c r="F288" s="84">
        <v>300</v>
      </c>
      <c r="G288" s="4">
        <f t="shared" si="4"/>
        <v>24.400000000000091</v>
      </c>
      <c r="H288" s="4"/>
      <c r="I288" s="12"/>
    </row>
    <row r="289" spans="1:9" ht="13.5" customHeight="1">
      <c r="A289" s="39">
        <v>44180</v>
      </c>
      <c r="B289" s="787" t="s">
        <v>358</v>
      </c>
      <c r="C289" s="787" t="s">
        <v>16</v>
      </c>
      <c r="D289" t="s">
        <v>12</v>
      </c>
      <c r="E289" s="118"/>
      <c r="F289" s="84">
        <v>19.600000000000001</v>
      </c>
      <c r="G289" s="4">
        <f t="shared" si="4"/>
        <v>4.8000000000000895</v>
      </c>
      <c r="H289" s="4"/>
      <c r="I289" s="12"/>
    </row>
    <row r="290" spans="1:9" ht="13.5" customHeight="1">
      <c r="A290" s="39">
        <v>44180</v>
      </c>
      <c r="B290" s="787" t="s">
        <v>358</v>
      </c>
      <c r="C290" s="787" t="s">
        <v>16</v>
      </c>
      <c r="D290" t="s">
        <v>13</v>
      </c>
      <c r="E290" s="118"/>
      <c r="F290" s="84">
        <v>4.8</v>
      </c>
      <c r="G290" s="4">
        <f t="shared" si="4"/>
        <v>8.9706020389712648E-14</v>
      </c>
      <c r="H290" s="4"/>
      <c r="I290" s="12"/>
    </row>
    <row r="291" spans="1:9" ht="13.5" customHeight="1">
      <c r="A291" s="41">
        <v>43951</v>
      </c>
      <c r="B291" s="786" t="s">
        <v>10</v>
      </c>
      <c r="C291" s="786" t="s">
        <v>17</v>
      </c>
      <c r="D291" t="s">
        <v>12</v>
      </c>
      <c r="E291" s="118">
        <v>13.1</v>
      </c>
      <c r="F291" s="84"/>
      <c r="G291" s="4">
        <f t="shared" si="4"/>
        <v>13.10000000000009</v>
      </c>
      <c r="H291" s="4"/>
      <c r="I291" s="12"/>
    </row>
    <row r="292" spans="1:9" ht="13.5" customHeight="1">
      <c r="B292" s="787"/>
      <c r="C292" s="787"/>
      <c r="D292" t="s">
        <v>13</v>
      </c>
      <c r="E292" s="118">
        <v>4.5999999999999996</v>
      </c>
      <c r="F292" s="84"/>
      <c r="G292" s="4">
        <f t="shared" si="4"/>
        <v>17.700000000000088</v>
      </c>
      <c r="H292" s="4"/>
      <c r="I292" s="12"/>
    </row>
    <row r="293" spans="1:9" ht="13.5" customHeight="1">
      <c r="B293" s="787"/>
      <c r="C293" s="787"/>
      <c r="D293" t="s">
        <v>14</v>
      </c>
      <c r="E293" s="118">
        <v>300</v>
      </c>
      <c r="F293" s="84"/>
      <c r="G293" s="4">
        <f t="shared" si="4"/>
        <v>317.7000000000001</v>
      </c>
      <c r="H293" s="4"/>
      <c r="I293" s="12"/>
    </row>
    <row r="294" spans="1:9" ht="13.5" customHeight="1">
      <c r="A294" s="39">
        <v>44001</v>
      </c>
      <c r="B294" s="787" t="s">
        <v>359</v>
      </c>
      <c r="C294" s="787" t="s">
        <v>17</v>
      </c>
      <c r="D294" t="s">
        <v>14</v>
      </c>
      <c r="E294" s="118"/>
      <c r="F294" s="84">
        <v>100</v>
      </c>
      <c r="G294" s="4">
        <f t="shared" si="4"/>
        <v>217.7000000000001</v>
      </c>
      <c r="H294" s="4"/>
      <c r="I294" s="12"/>
    </row>
    <row r="295" spans="1:9" ht="13.5" customHeight="1">
      <c r="A295" s="39">
        <v>44180</v>
      </c>
      <c r="B295" s="787" t="s">
        <v>356</v>
      </c>
      <c r="C295" s="787" t="s">
        <v>17</v>
      </c>
      <c r="D295" t="s">
        <v>14</v>
      </c>
      <c r="E295" s="118"/>
      <c r="F295" s="84">
        <v>200</v>
      </c>
      <c r="G295" s="4">
        <f t="shared" si="4"/>
        <v>17.700000000000102</v>
      </c>
      <c r="H295" s="4"/>
      <c r="I295" s="12"/>
    </row>
    <row r="296" spans="1:9" ht="13.5" customHeight="1">
      <c r="A296" s="39">
        <v>44180</v>
      </c>
      <c r="B296" s="787" t="s">
        <v>360</v>
      </c>
      <c r="C296" s="787" t="s">
        <v>17</v>
      </c>
      <c r="D296" t="s">
        <v>12</v>
      </c>
      <c r="E296" s="118"/>
      <c r="F296" s="84">
        <v>13.1</v>
      </c>
      <c r="G296" s="4">
        <f t="shared" si="4"/>
        <v>4.6000000000001027</v>
      </c>
      <c r="H296" s="4"/>
      <c r="I296" s="12"/>
    </row>
    <row r="297" spans="1:9" ht="13.5" customHeight="1">
      <c r="A297" s="39">
        <v>44180</v>
      </c>
      <c r="B297" s="787" t="s">
        <v>360</v>
      </c>
      <c r="C297" s="787" t="s">
        <v>17</v>
      </c>
      <c r="D297" t="s">
        <v>13</v>
      </c>
      <c r="E297" s="118"/>
      <c r="F297" s="84">
        <v>4.5999999999999996</v>
      </c>
      <c r="G297" s="4">
        <f t="shared" si="4"/>
        <v>1.0302869668521453E-13</v>
      </c>
      <c r="H297" s="4"/>
      <c r="I297" s="12"/>
    </row>
    <row r="298" spans="1:9" ht="13.5" customHeight="1">
      <c r="A298" s="41">
        <v>43982</v>
      </c>
      <c r="B298" s="786" t="s">
        <v>10</v>
      </c>
      <c r="C298" s="786" t="s">
        <v>18</v>
      </c>
      <c r="D298" t="s">
        <v>12</v>
      </c>
      <c r="E298" s="118">
        <v>12.1</v>
      </c>
      <c r="G298" s="4">
        <f t="shared" si="4"/>
        <v>12.100000000000103</v>
      </c>
      <c r="H298" s="4"/>
      <c r="I298" s="12"/>
    </row>
    <row r="299" spans="1:9" ht="13.5" customHeight="1">
      <c r="B299" s="787"/>
      <c r="C299" s="787"/>
      <c r="D299" t="s">
        <v>13</v>
      </c>
      <c r="E299" s="118">
        <v>2.5</v>
      </c>
      <c r="G299" s="4">
        <f t="shared" si="4"/>
        <v>14.600000000000103</v>
      </c>
      <c r="H299" s="4"/>
      <c r="I299" s="12"/>
    </row>
    <row r="300" spans="1:9" ht="13.5" customHeight="1">
      <c r="B300" s="787"/>
      <c r="C300" s="787"/>
      <c r="D300" t="s">
        <v>14</v>
      </c>
      <c r="E300" s="118">
        <v>300</v>
      </c>
      <c r="G300" s="4">
        <f t="shared" si="4"/>
        <v>314.60000000000008</v>
      </c>
      <c r="H300" s="4"/>
      <c r="I300" s="12"/>
    </row>
    <row r="301" spans="1:9" ht="13.5" customHeight="1">
      <c r="A301" s="39">
        <v>44014</v>
      </c>
      <c r="B301" s="787" t="s">
        <v>361</v>
      </c>
      <c r="C301" s="787" t="s">
        <v>18</v>
      </c>
      <c r="D301" t="s">
        <v>14</v>
      </c>
      <c r="E301" s="118"/>
      <c r="F301" s="46">
        <v>300</v>
      </c>
      <c r="G301" s="4">
        <f t="shared" si="4"/>
        <v>14.60000000000008</v>
      </c>
      <c r="H301" s="4"/>
      <c r="I301" s="12"/>
    </row>
    <row r="302" spans="1:9" ht="13.5" customHeight="1">
      <c r="A302" s="39">
        <v>44180</v>
      </c>
      <c r="B302" s="787" t="s">
        <v>360</v>
      </c>
      <c r="C302" s="787" t="s">
        <v>18</v>
      </c>
      <c r="D302" t="s">
        <v>12</v>
      </c>
      <c r="E302" s="118"/>
      <c r="F302" s="46">
        <v>12.1</v>
      </c>
      <c r="G302" s="4">
        <f t="shared" si="4"/>
        <v>2.5000000000000799</v>
      </c>
      <c r="H302" s="4"/>
      <c r="I302" s="12"/>
    </row>
    <row r="303" spans="1:9" ht="13.5" customHeight="1">
      <c r="A303" s="39">
        <v>44180</v>
      </c>
      <c r="B303" s="787" t="s">
        <v>360</v>
      </c>
      <c r="C303" s="787" t="s">
        <v>18</v>
      </c>
      <c r="D303" t="s">
        <v>13</v>
      </c>
      <c r="E303" s="118"/>
      <c r="F303" s="46">
        <v>2.5</v>
      </c>
      <c r="G303" s="4">
        <f t="shared" si="4"/>
        <v>7.9936057773011271E-14</v>
      </c>
      <c r="H303" s="4"/>
      <c r="I303" s="12"/>
    </row>
    <row r="304" spans="1:9" ht="13.5" customHeight="1">
      <c r="A304" s="41">
        <v>44012</v>
      </c>
      <c r="B304" s="786" t="s">
        <v>10</v>
      </c>
      <c r="C304" s="786" t="s">
        <v>19</v>
      </c>
      <c r="D304" t="s">
        <v>12</v>
      </c>
      <c r="E304" s="118">
        <v>10.7</v>
      </c>
      <c r="G304" s="4">
        <f t="shared" si="4"/>
        <v>10.700000000000079</v>
      </c>
      <c r="H304" s="4"/>
      <c r="I304" s="12"/>
    </row>
    <row r="305" spans="1:9" ht="13.5" customHeight="1">
      <c r="B305" s="787"/>
      <c r="C305" s="787"/>
      <c r="D305" t="s">
        <v>13</v>
      </c>
      <c r="E305" s="118">
        <v>1.2</v>
      </c>
      <c r="G305" s="4">
        <f t="shared" si="4"/>
        <v>11.900000000000079</v>
      </c>
      <c r="H305" s="4"/>
      <c r="I305" s="12"/>
    </row>
    <row r="306" spans="1:9" ht="13.5" customHeight="1">
      <c r="B306" s="787"/>
      <c r="C306" s="787"/>
      <c r="D306" t="s">
        <v>14</v>
      </c>
      <c r="E306" s="118">
        <v>300</v>
      </c>
      <c r="G306" s="4">
        <f t="shared" si="4"/>
        <v>311.90000000000009</v>
      </c>
      <c r="H306" s="4"/>
      <c r="I306" s="12"/>
    </row>
    <row r="307" spans="1:9" ht="13.5" customHeight="1">
      <c r="A307" s="39">
        <v>44043</v>
      </c>
      <c r="B307" s="787" t="s">
        <v>362</v>
      </c>
      <c r="C307" s="787" t="s">
        <v>19</v>
      </c>
      <c r="D307" t="s">
        <v>14</v>
      </c>
      <c r="E307" s="118"/>
      <c r="F307" s="46">
        <v>300</v>
      </c>
      <c r="G307" s="4">
        <f t="shared" si="4"/>
        <v>11.900000000000091</v>
      </c>
      <c r="H307" s="4"/>
      <c r="I307" s="12"/>
    </row>
    <row r="308" spans="1:9" ht="13.5" customHeight="1">
      <c r="A308" s="39">
        <v>44180</v>
      </c>
      <c r="B308" s="787" t="s">
        <v>360</v>
      </c>
      <c r="C308" s="787" t="s">
        <v>19</v>
      </c>
      <c r="D308" t="s">
        <v>12</v>
      </c>
      <c r="E308" s="118"/>
      <c r="F308" s="46">
        <v>10.7</v>
      </c>
      <c r="G308" s="4">
        <f t="shared" si="4"/>
        <v>1.2000000000000917</v>
      </c>
      <c r="H308" s="4"/>
      <c r="I308" s="12"/>
    </row>
    <row r="309" spans="1:9" ht="13.5" customHeight="1">
      <c r="A309" s="39">
        <v>44180</v>
      </c>
      <c r="B309" s="787" t="s">
        <v>360</v>
      </c>
      <c r="C309" s="787" t="s">
        <v>19</v>
      </c>
      <c r="D309" t="s">
        <v>13</v>
      </c>
      <c r="E309" s="118"/>
      <c r="F309" s="46">
        <v>1.2</v>
      </c>
      <c r="G309" s="4">
        <f t="shared" si="4"/>
        <v>9.170442183403793E-14</v>
      </c>
      <c r="H309" s="4"/>
      <c r="I309" s="12"/>
    </row>
    <row r="310" spans="1:9" ht="13.5" customHeight="1">
      <c r="A310" s="41">
        <v>44043</v>
      </c>
      <c r="B310" s="786" t="s">
        <v>10</v>
      </c>
      <c r="C310" s="786" t="s">
        <v>20</v>
      </c>
      <c r="D310" t="s">
        <v>12</v>
      </c>
      <c r="E310" s="118">
        <v>16.2</v>
      </c>
      <c r="G310" s="4">
        <f t="shared" si="4"/>
        <v>16.200000000000092</v>
      </c>
      <c r="H310" s="4"/>
      <c r="I310" s="12"/>
    </row>
    <row r="311" spans="1:9" ht="13.5" customHeight="1">
      <c r="B311" s="787"/>
      <c r="C311" s="787"/>
      <c r="D311" t="s">
        <v>13</v>
      </c>
      <c r="E311" s="118">
        <v>4</v>
      </c>
      <c r="G311" s="4">
        <f t="shared" si="4"/>
        <v>20.200000000000092</v>
      </c>
      <c r="H311" s="4"/>
      <c r="I311" s="12"/>
    </row>
    <row r="312" spans="1:9" ht="13.5" customHeight="1">
      <c r="B312" s="787"/>
      <c r="C312" s="787"/>
      <c r="D312" t="s">
        <v>14</v>
      </c>
      <c r="E312" s="118">
        <v>300</v>
      </c>
      <c r="G312" s="4">
        <f t="shared" si="4"/>
        <v>320.2000000000001</v>
      </c>
      <c r="H312" s="4"/>
      <c r="I312" s="12"/>
    </row>
    <row r="313" spans="1:9" ht="13.5" customHeight="1">
      <c r="A313" s="39">
        <v>44180</v>
      </c>
      <c r="B313" s="787" t="s">
        <v>356</v>
      </c>
      <c r="C313" s="787" t="s">
        <v>20</v>
      </c>
      <c r="D313" t="s">
        <v>14</v>
      </c>
      <c r="E313" s="118"/>
      <c r="F313" s="46">
        <v>300</v>
      </c>
      <c r="G313" s="4">
        <f t="shared" si="4"/>
        <v>20.200000000000102</v>
      </c>
      <c r="H313" s="4"/>
      <c r="I313" s="12"/>
    </row>
    <row r="314" spans="1:9" ht="13.5" customHeight="1">
      <c r="A314" s="39">
        <v>44180</v>
      </c>
      <c r="B314" s="787" t="s">
        <v>360</v>
      </c>
      <c r="C314" s="787" t="s">
        <v>20</v>
      </c>
      <c r="D314" t="s">
        <v>12</v>
      </c>
      <c r="E314" s="118"/>
      <c r="F314" s="46">
        <v>16.2</v>
      </c>
      <c r="G314" s="4">
        <f t="shared" si="4"/>
        <v>4.000000000000103</v>
      </c>
      <c r="H314" s="4"/>
      <c r="I314" s="12"/>
    </row>
    <row r="315" spans="1:9" ht="13.5" customHeight="1">
      <c r="A315" s="39">
        <v>44180</v>
      </c>
      <c r="B315" s="787" t="s">
        <v>360</v>
      </c>
      <c r="C315" s="787" t="s">
        <v>20</v>
      </c>
      <c r="D315" t="s">
        <v>13</v>
      </c>
      <c r="E315" s="118"/>
      <c r="F315" s="46">
        <v>4</v>
      </c>
      <c r="G315" s="4">
        <f t="shared" si="4"/>
        <v>1.0302869668521453E-13</v>
      </c>
      <c r="H315" s="4"/>
      <c r="I315" s="12"/>
    </row>
    <row r="316" spans="1:9" ht="13.5" customHeight="1">
      <c r="A316" s="41">
        <v>44074</v>
      </c>
      <c r="B316" s="786" t="s">
        <v>10</v>
      </c>
      <c r="C316" s="786" t="s">
        <v>21</v>
      </c>
      <c r="D316" t="s">
        <v>12</v>
      </c>
      <c r="E316" s="118">
        <v>15.5</v>
      </c>
      <c r="G316" s="4">
        <f t="shared" si="4"/>
        <v>15.500000000000103</v>
      </c>
      <c r="H316" s="4"/>
      <c r="I316" s="12"/>
    </row>
    <row r="317" spans="1:9" ht="13.5" customHeight="1">
      <c r="B317" s="787"/>
      <c r="C317" s="787"/>
      <c r="D317" t="s">
        <v>13</v>
      </c>
      <c r="E317" s="118">
        <v>3.5</v>
      </c>
      <c r="G317" s="4">
        <f t="shared" si="4"/>
        <v>19.000000000000103</v>
      </c>
      <c r="H317" s="4"/>
      <c r="I317" s="12"/>
    </row>
    <row r="318" spans="1:9" ht="13.5" customHeight="1">
      <c r="B318" s="787"/>
      <c r="C318" s="787"/>
      <c r="D318" t="s">
        <v>14</v>
      </c>
      <c r="E318" s="118">
        <v>300</v>
      </c>
      <c r="G318" s="4">
        <f t="shared" si="4"/>
        <v>319.00000000000011</v>
      </c>
      <c r="H318" s="4"/>
      <c r="I318" s="12"/>
    </row>
    <row r="319" spans="1:9" ht="13.5" customHeight="1">
      <c r="B319" s="787"/>
      <c r="C319" s="787"/>
      <c r="D319" t="s">
        <v>40</v>
      </c>
      <c r="E319" s="118">
        <v>15</v>
      </c>
      <c r="G319" s="4">
        <f t="shared" si="4"/>
        <v>334.00000000000011</v>
      </c>
      <c r="H319" s="4"/>
      <c r="I319" s="12"/>
    </row>
    <row r="320" spans="1:9" ht="13.5" customHeight="1">
      <c r="A320" s="39">
        <v>44075</v>
      </c>
      <c r="B320" s="787" t="s">
        <v>363</v>
      </c>
      <c r="C320" s="787" t="s">
        <v>21</v>
      </c>
      <c r="D320" t="s">
        <v>14</v>
      </c>
      <c r="E320" s="118"/>
      <c r="F320" s="46">
        <v>300</v>
      </c>
      <c r="G320" s="4">
        <f t="shared" si="4"/>
        <v>34.000000000000114</v>
      </c>
      <c r="H320" s="4"/>
      <c r="I320" s="12"/>
    </row>
    <row r="321" spans="1:9" ht="13.5" customHeight="1">
      <c r="A321" s="39">
        <v>44180</v>
      </c>
      <c r="B321" s="787" t="s">
        <v>364</v>
      </c>
      <c r="C321" s="787" t="s">
        <v>21</v>
      </c>
      <c r="D321" t="s">
        <v>12</v>
      </c>
      <c r="E321" s="118"/>
      <c r="F321" s="46">
        <v>15.5</v>
      </c>
      <c r="G321" s="4">
        <f t="shared" si="4"/>
        <v>18.500000000000114</v>
      </c>
      <c r="H321" s="4"/>
      <c r="I321" s="12"/>
    </row>
    <row r="322" spans="1:9" ht="13.5" customHeight="1">
      <c r="A322" s="39">
        <v>44180</v>
      </c>
      <c r="B322" s="787" t="s">
        <v>364</v>
      </c>
      <c r="C322" s="787" t="s">
        <v>21</v>
      </c>
      <c r="D322" t="s">
        <v>13</v>
      </c>
      <c r="E322" s="118"/>
      <c r="F322" s="46">
        <v>3.5</v>
      </c>
      <c r="G322" s="4">
        <f t="shared" si="4"/>
        <v>15.000000000000114</v>
      </c>
      <c r="H322" s="4"/>
      <c r="I322" s="12"/>
    </row>
    <row r="323" spans="1:9" ht="13.5" customHeight="1">
      <c r="A323" s="39">
        <v>44180</v>
      </c>
      <c r="B323" s="787" t="s">
        <v>365</v>
      </c>
      <c r="C323" s="787" t="s">
        <v>21</v>
      </c>
      <c r="D323" t="s">
        <v>40</v>
      </c>
      <c r="E323" s="118"/>
      <c r="F323" s="46">
        <v>15</v>
      </c>
      <c r="G323" s="4">
        <f t="shared" si="4"/>
        <v>1.1368683772161603E-13</v>
      </c>
      <c r="H323" s="4"/>
      <c r="I323" s="12"/>
    </row>
    <row r="324" spans="1:9" ht="13.5" customHeight="1">
      <c r="A324" s="41">
        <v>44104</v>
      </c>
      <c r="B324" s="786" t="s">
        <v>10</v>
      </c>
      <c r="C324" s="786" t="s">
        <v>22</v>
      </c>
      <c r="D324" t="s">
        <v>12</v>
      </c>
      <c r="E324" s="118">
        <v>15.9</v>
      </c>
      <c r="G324" s="4">
        <f t="shared" si="4"/>
        <v>15.900000000000114</v>
      </c>
      <c r="H324" s="4"/>
      <c r="I324" s="12"/>
    </row>
    <row r="325" spans="1:9" ht="13.5" customHeight="1">
      <c r="B325" s="787"/>
      <c r="C325" s="787"/>
      <c r="D325" t="s">
        <v>13</v>
      </c>
      <c r="E325" s="118">
        <v>4.0999999999999996</v>
      </c>
      <c r="G325" s="4">
        <f t="shared" si="4"/>
        <v>20.000000000000114</v>
      </c>
      <c r="H325" s="4"/>
      <c r="I325" s="12"/>
    </row>
    <row r="326" spans="1:9" ht="13.5" customHeight="1">
      <c r="B326" s="787"/>
      <c r="C326" s="787"/>
      <c r="D326" t="s">
        <v>14</v>
      </c>
      <c r="E326" s="118">
        <v>300</v>
      </c>
      <c r="G326" s="4">
        <f t="shared" si="4"/>
        <v>320.00000000000011</v>
      </c>
      <c r="H326" s="4"/>
      <c r="I326" s="12"/>
    </row>
    <row r="327" spans="1:9" ht="13.5" customHeight="1">
      <c r="B327" s="787"/>
      <c r="C327" s="787"/>
      <c r="D327" t="s">
        <v>40</v>
      </c>
      <c r="E327" s="118">
        <v>8.5</v>
      </c>
      <c r="G327" s="4">
        <f t="shared" ref="G327:G390" si="5">+G326+E327-F327</f>
        <v>328.50000000000011</v>
      </c>
      <c r="H327" s="4"/>
      <c r="I327" s="12"/>
    </row>
    <row r="328" spans="1:9" ht="13.5" customHeight="1">
      <c r="A328" s="39">
        <v>44105</v>
      </c>
      <c r="B328" s="787" t="s">
        <v>366</v>
      </c>
      <c r="C328" s="787" t="s">
        <v>22</v>
      </c>
      <c r="D328" t="s">
        <v>14</v>
      </c>
      <c r="E328" s="118"/>
      <c r="F328" s="46">
        <v>300</v>
      </c>
      <c r="G328" s="4">
        <f t="shared" si="5"/>
        <v>28.500000000000114</v>
      </c>
      <c r="H328" s="4"/>
      <c r="I328" s="12"/>
    </row>
    <row r="329" spans="1:9" ht="13.5" customHeight="1">
      <c r="A329" s="39">
        <v>44180</v>
      </c>
      <c r="B329" s="787" t="s">
        <v>364</v>
      </c>
      <c r="C329" s="787" t="s">
        <v>22</v>
      </c>
      <c r="D329" t="s">
        <v>12</v>
      </c>
      <c r="E329" s="118"/>
      <c r="F329" s="46">
        <v>15.9</v>
      </c>
      <c r="G329" s="4">
        <f t="shared" si="5"/>
        <v>12.600000000000113</v>
      </c>
      <c r="H329" s="4"/>
      <c r="I329" s="12"/>
    </row>
    <row r="330" spans="1:9" ht="13.5" customHeight="1">
      <c r="A330" s="39">
        <v>44180</v>
      </c>
      <c r="B330" s="787" t="s">
        <v>364</v>
      </c>
      <c r="C330" s="787" t="s">
        <v>22</v>
      </c>
      <c r="D330" t="s">
        <v>13</v>
      </c>
      <c r="E330" s="118"/>
      <c r="F330" s="46">
        <v>4.0999999999999996</v>
      </c>
      <c r="G330" s="4">
        <f t="shared" si="5"/>
        <v>8.5000000000001137</v>
      </c>
      <c r="H330" s="4"/>
      <c r="I330" s="12"/>
    </row>
    <row r="331" spans="1:9" ht="13.5" customHeight="1">
      <c r="A331" s="39">
        <v>44180</v>
      </c>
      <c r="B331" s="787" t="s">
        <v>365</v>
      </c>
      <c r="C331" s="787" t="s">
        <v>22</v>
      </c>
      <c r="D331" t="s">
        <v>40</v>
      </c>
      <c r="E331" s="118"/>
      <c r="F331" s="46">
        <v>8.5</v>
      </c>
      <c r="G331" s="4">
        <f t="shared" si="5"/>
        <v>1.1368683772161603E-13</v>
      </c>
      <c r="H331" s="4"/>
      <c r="I331" s="12"/>
    </row>
    <row r="332" spans="1:9" ht="13.5" customHeight="1">
      <c r="A332" s="41">
        <v>44135</v>
      </c>
      <c r="B332" s="786" t="s">
        <v>10</v>
      </c>
      <c r="C332" s="786" t="s">
        <v>23</v>
      </c>
      <c r="D332" t="s">
        <v>12</v>
      </c>
      <c r="E332" s="118">
        <v>18.7</v>
      </c>
      <c r="G332" s="4">
        <f t="shared" si="5"/>
        <v>18.700000000000113</v>
      </c>
      <c r="H332" s="4"/>
      <c r="I332" s="12"/>
    </row>
    <row r="333" spans="1:9" ht="13.5" customHeight="1">
      <c r="B333" s="787"/>
      <c r="C333" s="787"/>
      <c r="D333" t="s">
        <v>13</v>
      </c>
      <c r="E333" s="118">
        <v>4.3</v>
      </c>
      <c r="G333" s="4">
        <f t="shared" si="5"/>
        <v>23.000000000000114</v>
      </c>
      <c r="H333" s="4"/>
      <c r="I333" s="12"/>
    </row>
    <row r="334" spans="1:9" ht="13.5" customHeight="1">
      <c r="B334" s="787"/>
      <c r="C334" s="787"/>
      <c r="D334" t="s">
        <v>14</v>
      </c>
      <c r="E334" s="118">
        <v>300</v>
      </c>
      <c r="G334" s="4">
        <f t="shared" si="5"/>
        <v>323.00000000000011</v>
      </c>
      <c r="H334" s="4"/>
      <c r="I334" s="12"/>
    </row>
    <row r="335" spans="1:9" ht="13.5" customHeight="1">
      <c r="A335" s="39">
        <v>44135</v>
      </c>
      <c r="B335" s="787" t="s">
        <v>367</v>
      </c>
      <c r="C335" s="787" t="s">
        <v>23</v>
      </c>
      <c r="D335" t="s">
        <v>14</v>
      </c>
      <c r="E335" s="118"/>
      <c r="F335" s="46">
        <v>300</v>
      </c>
      <c r="G335" s="4">
        <f t="shared" si="5"/>
        <v>23.000000000000114</v>
      </c>
      <c r="H335" s="4"/>
      <c r="I335" s="12"/>
    </row>
    <row r="336" spans="1:9" ht="13.5" customHeight="1">
      <c r="A336" s="39">
        <v>44180</v>
      </c>
      <c r="B336" s="787" t="s">
        <v>364</v>
      </c>
      <c r="C336" s="787" t="s">
        <v>23</v>
      </c>
      <c r="D336" t="s">
        <v>12</v>
      </c>
      <c r="E336" s="118"/>
      <c r="F336" s="46">
        <v>18.7</v>
      </c>
      <c r="G336" s="4">
        <f t="shared" si="5"/>
        <v>4.3000000000001144</v>
      </c>
      <c r="H336" s="4"/>
      <c r="I336" s="12"/>
    </row>
    <row r="337" spans="1:9" ht="13.5" customHeight="1">
      <c r="A337" s="39">
        <v>44180</v>
      </c>
      <c r="B337" s="787" t="s">
        <v>364</v>
      </c>
      <c r="C337" s="787" t="s">
        <v>23</v>
      </c>
      <c r="D337" t="s">
        <v>13</v>
      </c>
      <c r="E337" s="118"/>
      <c r="F337" s="46">
        <v>4.3</v>
      </c>
      <c r="G337" s="4">
        <f t="shared" si="5"/>
        <v>1.1457501614131615E-13</v>
      </c>
      <c r="H337" s="4"/>
      <c r="I337" s="12"/>
    </row>
    <row r="338" spans="1:9" ht="13.5" customHeight="1">
      <c r="A338" s="41">
        <v>44165</v>
      </c>
      <c r="B338" s="786" t="s">
        <v>10</v>
      </c>
      <c r="C338" s="786" t="s">
        <v>24</v>
      </c>
      <c r="D338" t="s">
        <v>12</v>
      </c>
      <c r="E338" s="118">
        <v>17.7</v>
      </c>
      <c r="G338" s="4">
        <f t="shared" si="5"/>
        <v>17.700000000000113</v>
      </c>
      <c r="H338" s="4"/>
      <c r="I338" s="12"/>
    </row>
    <row r="339" spans="1:9" ht="13.5" customHeight="1">
      <c r="B339" s="787"/>
      <c r="C339" s="787"/>
      <c r="D339" t="s">
        <v>13</v>
      </c>
      <c r="E339" s="118">
        <v>4.5</v>
      </c>
      <c r="G339" s="4">
        <f t="shared" si="5"/>
        <v>22.200000000000113</v>
      </c>
      <c r="H339" s="4"/>
      <c r="I339" s="12"/>
    </row>
    <row r="340" spans="1:9" ht="13.5" customHeight="1">
      <c r="B340" s="787"/>
      <c r="C340" s="787"/>
      <c r="D340" t="s">
        <v>14</v>
      </c>
      <c r="E340" s="118">
        <v>300</v>
      </c>
      <c r="G340" s="4">
        <f t="shared" si="5"/>
        <v>322.2000000000001</v>
      </c>
      <c r="H340" s="4"/>
      <c r="I340" s="12"/>
    </row>
    <row r="341" spans="1:9" ht="13.5" customHeight="1">
      <c r="A341" s="39">
        <v>44168</v>
      </c>
      <c r="B341" s="787" t="s">
        <v>368</v>
      </c>
      <c r="C341" s="787" t="s">
        <v>24</v>
      </c>
      <c r="D341" t="s">
        <v>14</v>
      </c>
      <c r="E341" s="118"/>
      <c r="F341" s="46">
        <v>300</v>
      </c>
      <c r="G341" s="4">
        <f t="shared" si="5"/>
        <v>22.200000000000102</v>
      </c>
      <c r="H341" s="4"/>
      <c r="I341" s="12"/>
    </row>
    <row r="342" spans="1:9" ht="13.5" customHeight="1">
      <c r="A342" s="39">
        <v>44561</v>
      </c>
      <c r="B342" s="787" t="s">
        <v>369</v>
      </c>
      <c r="C342" s="787" t="s">
        <v>24</v>
      </c>
      <c r="D342" t="s">
        <v>12</v>
      </c>
      <c r="E342" s="118"/>
      <c r="F342" s="46">
        <v>17.7</v>
      </c>
      <c r="G342" s="4">
        <f t="shared" si="5"/>
        <v>4.500000000000103</v>
      </c>
      <c r="H342" s="4"/>
      <c r="I342" s="12"/>
    </row>
    <row r="343" spans="1:9" ht="13.5" customHeight="1">
      <c r="A343" s="39">
        <v>44561</v>
      </c>
      <c r="B343" s="787" t="s">
        <v>369</v>
      </c>
      <c r="C343" s="787" t="s">
        <v>24</v>
      </c>
      <c r="D343" t="s">
        <v>13</v>
      </c>
      <c r="E343" s="118"/>
      <c r="F343" s="46">
        <v>4.5</v>
      </c>
      <c r="G343" s="4">
        <f t="shared" si="5"/>
        <v>1.0302869668521453E-13</v>
      </c>
      <c r="H343" s="4"/>
      <c r="I343" s="12"/>
    </row>
    <row r="344" spans="1:9" ht="13.5" customHeight="1">
      <c r="A344" s="41">
        <v>44196</v>
      </c>
      <c r="B344" s="786" t="s">
        <v>10</v>
      </c>
      <c r="C344" s="786" t="s">
        <v>25</v>
      </c>
      <c r="D344" t="s">
        <v>12</v>
      </c>
      <c r="E344" s="118">
        <v>20.399999999999999</v>
      </c>
      <c r="G344" s="4">
        <f t="shared" si="5"/>
        <v>20.400000000000102</v>
      </c>
      <c r="H344" s="4"/>
      <c r="I344" s="12"/>
    </row>
    <row r="345" spans="1:9" ht="13.5" customHeight="1">
      <c r="B345" s="787"/>
      <c r="C345" s="787"/>
      <c r="D345" t="s">
        <v>13</v>
      </c>
      <c r="E345" s="118">
        <v>4</v>
      </c>
      <c r="G345" s="4">
        <f t="shared" si="5"/>
        <v>24.400000000000102</v>
      </c>
      <c r="H345" s="4"/>
      <c r="I345" s="12"/>
    </row>
    <row r="346" spans="1:9" ht="13.5" customHeight="1">
      <c r="B346" s="787"/>
      <c r="C346" s="787"/>
      <c r="D346" t="s">
        <v>14</v>
      </c>
      <c r="E346" s="118">
        <v>300</v>
      </c>
      <c r="G346" s="4">
        <f t="shared" si="5"/>
        <v>324.40000000000009</v>
      </c>
      <c r="H346" s="4"/>
      <c r="I346" s="12"/>
    </row>
    <row r="347" spans="1:9" ht="13.5" customHeight="1">
      <c r="A347" s="39">
        <v>44196</v>
      </c>
      <c r="B347" s="787" t="s">
        <v>370</v>
      </c>
      <c r="C347" s="787" t="s">
        <v>25</v>
      </c>
      <c r="D347" t="s">
        <v>14</v>
      </c>
      <c r="E347" s="118"/>
      <c r="F347" s="46">
        <v>300</v>
      </c>
      <c r="G347" s="4">
        <f t="shared" si="5"/>
        <v>24.400000000000091</v>
      </c>
      <c r="H347" s="4"/>
      <c r="I347" s="12"/>
    </row>
    <row r="348" spans="1:9" ht="13.5" customHeight="1">
      <c r="A348" s="39">
        <v>44410</v>
      </c>
      <c r="B348" s="787" t="s">
        <v>371</v>
      </c>
      <c r="C348" s="787" t="s">
        <v>25</v>
      </c>
      <c r="D348" t="s">
        <v>12</v>
      </c>
      <c r="E348" s="118"/>
      <c r="F348" s="46">
        <v>20.399999999999999</v>
      </c>
      <c r="G348" s="4">
        <f t="shared" si="5"/>
        <v>4.0000000000000924</v>
      </c>
      <c r="H348" s="4"/>
      <c r="I348" s="12"/>
    </row>
    <row r="349" spans="1:9" ht="13.5" customHeight="1">
      <c r="A349" s="39">
        <v>44410</v>
      </c>
      <c r="B349" s="787" t="s">
        <v>371</v>
      </c>
      <c r="C349" s="787" t="s">
        <v>25</v>
      </c>
      <c r="D349" t="s">
        <v>13</v>
      </c>
      <c r="E349" s="118"/>
      <c r="F349" s="46">
        <v>4</v>
      </c>
      <c r="G349" s="4">
        <f t="shared" si="5"/>
        <v>9.2370555648813024E-14</v>
      </c>
      <c r="H349" s="124"/>
      <c r="I349" s="12"/>
    </row>
    <row r="350" spans="1:9" ht="13.5" customHeight="1">
      <c r="A350" s="41">
        <v>44227</v>
      </c>
      <c r="B350" s="786" t="s">
        <v>10</v>
      </c>
      <c r="C350" s="786" t="s">
        <v>11</v>
      </c>
      <c r="D350" t="s">
        <v>12</v>
      </c>
      <c r="E350" s="118">
        <v>21.7</v>
      </c>
      <c r="G350" s="4">
        <f t="shared" si="5"/>
        <v>21.700000000000092</v>
      </c>
      <c r="H350" s="4"/>
      <c r="I350" s="12"/>
    </row>
    <row r="351" spans="1:9" ht="13.5" customHeight="1">
      <c r="B351" s="787"/>
      <c r="C351" s="787"/>
      <c r="D351" t="s">
        <v>13</v>
      </c>
      <c r="E351" s="118">
        <v>5</v>
      </c>
      <c r="G351" s="4">
        <f t="shared" si="5"/>
        <v>26.700000000000092</v>
      </c>
      <c r="H351" s="4"/>
      <c r="I351" s="12"/>
    </row>
    <row r="352" spans="1:9" ht="13.5" customHeight="1">
      <c r="B352" s="787"/>
      <c r="C352" s="787"/>
      <c r="D352" t="s">
        <v>14</v>
      </c>
      <c r="E352" s="118">
        <v>300</v>
      </c>
      <c r="G352" s="4">
        <f t="shared" si="5"/>
        <v>326.7000000000001</v>
      </c>
      <c r="H352" s="4"/>
      <c r="I352" s="12"/>
    </row>
    <row r="353" spans="1:9" ht="13.5" customHeight="1">
      <c r="A353" s="39">
        <v>44226</v>
      </c>
      <c r="B353" s="787" t="s">
        <v>372</v>
      </c>
      <c r="C353" s="787" t="s">
        <v>11</v>
      </c>
      <c r="D353" t="s">
        <v>14</v>
      </c>
      <c r="E353" s="118"/>
      <c r="F353" s="46">
        <v>300</v>
      </c>
      <c r="G353" s="4">
        <f t="shared" si="5"/>
        <v>26.700000000000102</v>
      </c>
      <c r="H353" s="4"/>
      <c r="I353" s="12"/>
    </row>
    <row r="354" spans="1:9" ht="13.5" customHeight="1">
      <c r="A354" s="39">
        <v>44410</v>
      </c>
      <c r="B354" s="787" t="s">
        <v>371</v>
      </c>
      <c r="C354" s="787" t="s">
        <v>11</v>
      </c>
      <c r="D354" t="s">
        <v>12</v>
      </c>
      <c r="E354" s="118"/>
      <c r="F354" s="46">
        <v>5.6</v>
      </c>
      <c r="G354" s="4">
        <f t="shared" si="5"/>
        <v>21.100000000000101</v>
      </c>
      <c r="H354" s="4"/>
    </row>
    <row r="355" spans="1:9" ht="13.5" customHeight="1">
      <c r="A355" s="39">
        <v>45013</v>
      </c>
      <c r="B355" s="787" t="s">
        <v>373</v>
      </c>
      <c r="C355" s="787" t="s">
        <v>11</v>
      </c>
      <c r="D355" t="s">
        <v>12</v>
      </c>
      <c r="E355" s="118"/>
      <c r="F355" s="4">
        <v>16.100000000000001</v>
      </c>
      <c r="G355" s="4">
        <f t="shared" si="5"/>
        <v>5.0000000000000995</v>
      </c>
      <c r="H355" s="4"/>
    </row>
    <row r="356" spans="1:9" ht="13.5" customHeight="1">
      <c r="A356" s="39">
        <v>45013</v>
      </c>
      <c r="B356" s="787" t="s">
        <v>373</v>
      </c>
      <c r="C356" s="787" t="s">
        <v>11</v>
      </c>
      <c r="D356" t="s">
        <v>13</v>
      </c>
      <c r="E356" s="118"/>
      <c r="F356" s="4">
        <v>5</v>
      </c>
      <c r="G356" s="4">
        <f t="shared" si="5"/>
        <v>9.9475983006414026E-14</v>
      </c>
      <c r="H356" s="4"/>
    </row>
    <row r="357" spans="1:9" ht="13.5" customHeight="1">
      <c r="A357" s="41">
        <v>44255</v>
      </c>
      <c r="B357" s="786" t="s">
        <v>10</v>
      </c>
      <c r="C357" s="786" t="s">
        <v>15</v>
      </c>
      <c r="D357" t="s">
        <v>12</v>
      </c>
      <c r="E357" s="118">
        <v>19.600000000000001</v>
      </c>
      <c r="G357" s="4">
        <f t="shared" si="5"/>
        <v>19.600000000000101</v>
      </c>
      <c r="H357" s="4"/>
    </row>
    <row r="358" spans="1:9" ht="13.5" customHeight="1">
      <c r="B358" s="787"/>
      <c r="C358" s="787"/>
      <c r="D358" t="s">
        <v>13</v>
      </c>
      <c r="E358" s="118">
        <v>5.7</v>
      </c>
      <c r="G358" s="4">
        <f t="shared" si="5"/>
        <v>25.3000000000001</v>
      </c>
      <c r="H358" s="4"/>
    </row>
    <row r="359" spans="1:9" ht="13.5" customHeight="1">
      <c r="B359" s="787"/>
      <c r="C359" s="787"/>
      <c r="D359" t="s">
        <v>14</v>
      </c>
      <c r="E359" s="118">
        <v>300</v>
      </c>
      <c r="G359" s="4">
        <f t="shared" si="5"/>
        <v>325.30000000000013</v>
      </c>
      <c r="H359" s="4"/>
    </row>
    <row r="360" spans="1:9" ht="13.5" customHeight="1">
      <c r="A360" s="39">
        <v>44254</v>
      </c>
      <c r="B360" s="787" t="s">
        <v>374</v>
      </c>
      <c r="C360" s="787" t="s">
        <v>15</v>
      </c>
      <c r="D360" t="s">
        <v>14</v>
      </c>
      <c r="E360" s="118"/>
      <c r="F360" s="46">
        <v>300</v>
      </c>
      <c r="G360" s="4">
        <f t="shared" si="5"/>
        <v>25.300000000000125</v>
      </c>
      <c r="H360" s="4"/>
    </row>
    <row r="361" spans="1:9" ht="13.5" customHeight="1">
      <c r="A361" s="39">
        <v>45013</v>
      </c>
      <c r="B361" s="787" t="s">
        <v>373</v>
      </c>
      <c r="C361" s="787" t="s">
        <v>15</v>
      </c>
      <c r="D361" t="s">
        <v>12</v>
      </c>
      <c r="E361" s="118"/>
      <c r="F361" s="4">
        <v>19.600000000000001</v>
      </c>
      <c r="G361" s="4">
        <f t="shared" si="5"/>
        <v>5.7000000000001236</v>
      </c>
      <c r="H361" s="4"/>
    </row>
    <row r="362" spans="1:9" ht="13.5" customHeight="1">
      <c r="A362" s="39">
        <v>45013</v>
      </c>
      <c r="B362" s="787" t="s">
        <v>373</v>
      </c>
      <c r="C362" s="787" t="s">
        <v>15</v>
      </c>
      <c r="D362" t="s">
        <v>13</v>
      </c>
      <c r="E362" s="118"/>
      <c r="F362" s="4">
        <v>5.7</v>
      </c>
      <c r="G362" s="4">
        <f t="shared" si="5"/>
        <v>1.2345680033831741E-13</v>
      </c>
      <c r="H362" s="4"/>
    </row>
    <row r="363" spans="1:9" ht="13.5" customHeight="1">
      <c r="A363" s="41">
        <v>44286</v>
      </c>
      <c r="B363" s="786" t="s">
        <v>10</v>
      </c>
      <c r="C363" s="786" t="s">
        <v>16</v>
      </c>
      <c r="D363" t="s">
        <v>12</v>
      </c>
      <c r="E363" s="118">
        <v>21.5</v>
      </c>
      <c r="G363" s="4">
        <f t="shared" si="5"/>
        <v>21.500000000000124</v>
      </c>
      <c r="H363" s="4"/>
    </row>
    <row r="364" spans="1:9" ht="13.5" customHeight="1">
      <c r="B364" s="787"/>
      <c r="C364" s="787"/>
      <c r="D364" t="s">
        <v>13</v>
      </c>
      <c r="E364" s="118">
        <v>3.8</v>
      </c>
      <c r="G364" s="4">
        <f t="shared" si="5"/>
        <v>25.300000000000125</v>
      </c>
      <c r="H364" s="4"/>
    </row>
    <row r="365" spans="1:9" ht="13.5" customHeight="1">
      <c r="B365" s="787"/>
      <c r="C365" s="787"/>
      <c r="D365" t="s">
        <v>14</v>
      </c>
      <c r="E365" s="118">
        <v>300</v>
      </c>
      <c r="G365" s="4">
        <f t="shared" si="5"/>
        <v>325.30000000000013</v>
      </c>
      <c r="H365" s="4"/>
    </row>
    <row r="366" spans="1:9" ht="13.5" customHeight="1">
      <c r="A366" s="39">
        <v>44286</v>
      </c>
      <c r="B366" s="787" t="s">
        <v>375</v>
      </c>
      <c r="C366" s="787" t="s">
        <v>16</v>
      </c>
      <c r="D366" t="s">
        <v>14</v>
      </c>
      <c r="E366" s="118"/>
      <c r="F366" s="46">
        <v>300</v>
      </c>
      <c r="G366" s="4">
        <f t="shared" si="5"/>
        <v>25.300000000000125</v>
      </c>
      <c r="H366" s="4"/>
    </row>
    <row r="367" spans="1:9" ht="13.5" customHeight="1">
      <c r="A367" s="39">
        <v>45013</v>
      </c>
      <c r="B367" s="787" t="s">
        <v>373</v>
      </c>
      <c r="C367" s="787" t="s">
        <v>16</v>
      </c>
      <c r="D367" t="s">
        <v>12</v>
      </c>
      <c r="E367" s="118"/>
      <c r="F367" s="4">
        <v>21.5</v>
      </c>
      <c r="G367" s="4">
        <f t="shared" si="5"/>
        <v>3.8000000000001251</v>
      </c>
      <c r="H367" s="4"/>
    </row>
    <row r="368" spans="1:9" ht="13.5" customHeight="1">
      <c r="A368" s="39">
        <v>45013</v>
      </c>
      <c r="B368" s="787" t="s">
        <v>373</v>
      </c>
      <c r="C368" s="787" t="s">
        <v>16</v>
      </c>
      <c r="D368" t="s">
        <v>13</v>
      </c>
      <c r="E368" s="118"/>
      <c r="F368" s="4">
        <v>3.8</v>
      </c>
      <c r="G368" s="4">
        <f t="shared" si="5"/>
        <v>1.2523315717771766E-13</v>
      </c>
      <c r="H368" s="4"/>
    </row>
    <row r="369" spans="1:8" ht="13.5" customHeight="1">
      <c r="A369" s="41">
        <v>44316</v>
      </c>
      <c r="B369" s="786" t="s">
        <v>10</v>
      </c>
      <c r="C369" s="786" t="s">
        <v>17</v>
      </c>
      <c r="D369" t="s">
        <v>12</v>
      </c>
      <c r="E369" s="118">
        <v>20.8</v>
      </c>
      <c r="G369" s="4">
        <f t="shared" si="5"/>
        <v>20.800000000000125</v>
      </c>
      <c r="H369" s="4"/>
    </row>
    <row r="370" spans="1:8" ht="13.5" customHeight="1">
      <c r="B370" s="787"/>
      <c r="C370" s="787"/>
      <c r="D370" t="s">
        <v>13</v>
      </c>
      <c r="E370" s="118">
        <v>4.8</v>
      </c>
      <c r="G370" s="4">
        <f t="shared" si="5"/>
        <v>25.600000000000126</v>
      </c>
      <c r="H370" s="4"/>
    </row>
    <row r="371" spans="1:8" ht="13.5" customHeight="1">
      <c r="B371" s="787"/>
      <c r="C371" s="787"/>
      <c r="D371" t="s">
        <v>14</v>
      </c>
      <c r="E371" s="118">
        <v>300</v>
      </c>
      <c r="G371" s="4">
        <f t="shared" si="5"/>
        <v>325.60000000000014</v>
      </c>
      <c r="H371" s="4"/>
    </row>
    <row r="372" spans="1:8" ht="13.5" customHeight="1">
      <c r="A372" s="39">
        <v>44350</v>
      </c>
      <c r="B372" s="787" t="s">
        <v>376</v>
      </c>
      <c r="C372" s="787" t="s">
        <v>17</v>
      </c>
      <c r="D372" t="s">
        <v>14</v>
      </c>
      <c r="E372" s="118"/>
      <c r="F372" s="46">
        <v>300</v>
      </c>
      <c r="G372" s="4">
        <f t="shared" si="5"/>
        <v>25.600000000000136</v>
      </c>
      <c r="H372" s="4"/>
    </row>
    <row r="373" spans="1:8" ht="13.5" customHeight="1">
      <c r="A373" s="39">
        <v>45013</v>
      </c>
      <c r="B373" s="787" t="s">
        <v>373</v>
      </c>
      <c r="C373" s="787" t="s">
        <v>17</v>
      </c>
      <c r="D373" t="s">
        <v>12</v>
      </c>
      <c r="E373" s="118"/>
      <c r="F373" s="4">
        <v>20.8</v>
      </c>
      <c r="G373" s="4">
        <f t="shared" si="5"/>
        <v>4.8000000000001357</v>
      </c>
      <c r="H373" s="4"/>
    </row>
    <row r="374" spans="1:8" ht="13.5" customHeight="1">
      <c r="A374" s="39">
        <v>45013</v>
      </c>
      <c r="B374" s="787" t="s">
        <v>373</v>
      </c>
      <c r="C374" s="787" t="s">
        <v>17</v>
      </c>
      <c r="D374" t="s">
        <v>13</v>
      </c>
      <c r="E374" s="118"/>
      <c r="F374" s="4">
        <v>4.8</v>
      </c>
      <c r="G374" s="4">
        <f t="shared" si="5"/>
        <v>1.3589129821411916E-13</v>
      </c>
      <c r="H374" s="4"/>
    </row>
    <row r="375" spans="1:8" ht="13.5" customHeight="1">
      <c r="A375" s="41">
        <v>44347</v>
      </c>
      <c r="B375" s="786" t="s">
        <v>10</v>
      </c>
      <c r="C375" s="786" t="s">
        <v>18</v>
      </c>
      <c r="D375" t="s">
        <v>12</v>
      </c>
      <c r="E375" s="118">
        <v>16.899999999999999</v>
      </c>
      <c r="G375" s="4">
        <f t="shared" si="5"/>
        <v>16.900000000000134</v>
      </c>
      <c r="H375" s="4"/>
    </row>
    <row r="376" spans="1:8" ht="13.5" customHeight="1">
      <c r="B376" s="787"/>
      <c r="C376" s="787"/>
      <c r="D376" t="s">
        <v>13</v>
      </c>
      <c r="E376" s="118">
        <v>3.5</v>
      </c>
      <c r="G376" s="4">
        <f t="shared" si="5"/>
        <v>20.400000000000134</v>
      </c>
      <c r="H376" s="4"/>
    </row>
    <row r="377" spans="1:8" ht="13.5" customHeight="1">
      <c r="B377" s="787"/>
      <c r="C377" s="787"/>
      <c r="D377" t="s">
        <v>14</v>
      </c>
      <c r="E377" s="118">
        <v>300</v>
      </c>
      <c r="G377" s="4">
        <f t="shared" si="5"/>
        <v>320.40000000000015</v>
      </c>
      <c r="H377" s="4"/>
    </row>
    <row r="378" spans="1:8" ht="13.5" customHeight="1">
      <c r="A378" s="39">
        <v>44410</v>
      </c>
      <c r="B378" s="787" t="s">
        <v>377</v>
      </c>
      <c r="C378" s="787" t="s">
        <v>18</v>
      </c>
      <c r="D378" t="s">
        <v>14</v>
      </c>
      <c r="E378" s="118"/>
      <c r="F378" s="46">
        <v>300</v>
      </c>
      <c r="G378" s="4">
        <f t="shared" si="5"/>
        <v>20.400000000000148</v>
      </c>
      <c r="H378" s="4"/>
    </row>
    <row r="379" spans="1:8" ht="13.5" customHeight="1">
      <c r="A379" s="39">
        <v>45013</v>
      </c>
      <c r="B379" s="787" t="s">
        <v>373</v>
      </c>
      <c r="C379" s="787" t="s">
        <v>18</v>
      </c>
      <c r="D379" t="s">
        <v>12</v>
      </c>
      <c r="E379" s="118"/>
      <c r="F379" s="4">
        <v>16.899999999999999</v>
      </c>
      <c r="G379" s="4">
        <f t="shared" si="5"/>
        <v>3.5000000000001492</v>
      </c>
      <c r="H379" s="4"/>
    </row>
    <row r="380" spans="1:8" ht="13.5" customHeight="1">
      <c r="A380" s="39">
        <v>45013</v>
      </c>
      <c r="B380" s="787" t="s">
        <v>373</v>
      </c>
      <c r="C380" s="787" t="s">
        <v>18</v>
      </c>
      <c r="D380" t="s">
        <v>13</v>
      </c>
      <c r="E380" s="118"/>
      <c r="F380" s="4">
        <v>3.5</v>
      </c>
      <c r="G380" s="4">
        <f t="shared" si="5"/>
        <v>1.4921397450962104E-13</v>
      </c>
      <c r="H380" s="4"/>
    </row>
    <row r="381" spans="1:8" ht="13.5" customHeight="1">
      <c r="A381" s="41">
        <v>44377</v>
      </c>
      <c r="B381" s="786" t="s">
        <v>10</v>
      </c>
      <c r="C381" s="786" t="s">
        <v>19</v>
      </c>
      <c r="D381" t="s">
        <v>12</v>
      </c>
      <c r="E381" s="118">
        <v>18.5</v>
      </c>
      <c r="G381" s="4">
        <f t="shared" si="5"/>
        <v>18.500000000000149</v>
      </c>
      <c r="H381" s="4"/>
    </row>
    <row r="382" spans="1:8" ht="13.5" customHeight="1">
      <c r="B382" s="787"/>
      <c r="C382" s="787"/>
      <c r="D382" t="s">
        <v>13</v>
      </c>
      <c r="E382" s="170">
        <v>5.4</v>
      </c>
      <c r="G382" s="4">
        <f t="shared" si="5"/>
        <v>23.900000000000148</v>
      </c>
      <c r="H382" s="4"/>
    </row>
    <row r="383" spans="1:8" ht="13.5" customHeight="1">
      <c r="B383" s="787"/>
      <c r="C383" s="787"/>
      <c r="D383" t="s">
        <v>14</v>
      </c>
      <c r="E383" s="118">
        <v>300</v>
      </c>
      <c r="G383" s="4">
        <f t="shared" si="5"/>
        <v>323.90000000000015</v>
      </c>
      <c r="H383" s="4"/>
    </row>
    <row r="384" spans="1:8" ht="13.5" customHeight="1">
      <c r="A384" s="39">
        <v>44410</v>
      </c>
      <c r="B384" s="787" t="s">
        <v>377</v>
      </c>
      <c r="C384" s="787" t="s">
        <v>19</v>
      </c>
      <c r="D384" t="s">
        <v>14</v>
      </c>
      <c r="E384" s="118"/>
      <c r="F384" s="46">
        <v>300</v>
      </c>
      <c r="G384" s="4">
        <f t="shared" si="5"/>
        <v>23.900000000000148</v>
      </c>
      <c r="H384" s="4"/>
    </row>
    <row r="385" spans="1:11" ht="13.5" customHeight="1">
      <c r="A385" s="39">
        <v>45013</v>
      </c>
      <c r="B385" s="787" t="s">
        <v>373</v>
      </c>
      <c r="C385" s="787" t="s">
        <v>19</v>
      </c>
      <c r="D385" t="s">
        <v>12</v>
      </c>
      <c r="E385" s="118"/>
      <c r="F385" s="4">
        <v>18.5</v>
      </c>
      <c r="G385" s="4">
        <f t="shared" si="5"/>
        <v>5.4000000000001478</v>
      </c>
      <c r="H385" s="4"/>
    </row>
    <row r="386" spans="1:11" ht="13.5" customHeight="1">
      <c r="A386" s="39">
        <v>45013</v>
      </c>
      <c r="B386" s="787" t="s">
        <v>373</v>
      </c>
      <c r="C386" s="787" t="s">
        <v>19</v>
      </c>
      <c r="D386" t="s">
        <v>13</v>
      </c>
      <c r="E386" s="118"/>
      <c r="F386" s="102">
        <v>5.4</v>
      </c>
      <c r="G386" s="4">
        <f t="shared" si="5"/>
        <v>1.4743761767022079E-13</v>
      </c>
      <c r="H386" s="4"/>
    </row>
    <row r="387" spans="1:11" ht="13.5" customHeight="1">
      <c r="A387" s="41">
        <v>44408</v>
      </c>
      <c r="B387" s="786" t="s">
        <v>10</v>
      </c>
      <c r="C387" s="786" t="s">
        <v>20</v>
      </c>
      <c r="D387" t="s">
        <v>12</v>
      </c>
      <c r="E387" s="118">
        <v>16.2</v>
      </c>
      <c r="G387" s="4">
        <f t="shared" si="5"/>
        <v>16.200000000000145</v>
      </c>
      <c r="H387" s="4"/>
    </row>
    <row r="388" spans="1:11" ht="13.5" customHeight="1">
      <c r="B388" s="787"/>
      <c r="C388" s="787"/>
      <c r="D388" t="s">
        <v>13</v>
      </c>
      <c r="E388" s="118">
        <v>2.8</v>
      </c>
      <c r="G388" s="4">
        <f t="shared" si="5"/>
        <v>19.000000000000146</v>
      </c>
      <c r="H388" s="4"/>
    </row>
    <row r="389" spans="1:11" ht="13.5" customHeight="1">
      <c r="B389" s="787"/>
      <c r="C389" s="787"/>
      <c r="D389" t="s">
        <v>14</v>
      </c>
      <c r="E389" s="118">
        <v>300</v>
      </c>
      <c r="G389" s="4">
        <f t="shared" si="5"/>
        <v>319.00000000000017</v>
      </c>
      <c r="H389" s="4"/>
    </row>
    <row r="390" spans="1:11" ht="13.5" customHeight="1">
      <c r="A390" s="39">
        <v>44449</v>
      </c>
      <c r="B390" s="787" t="s">
        <v>378</v>
      </c>
      <c r="C390" s="787" t="s">
        <v>20</v>
      </c>
      <c r="D390" t="s">
        <v>14</v>
      </c>
      <c r="E390" s="118"/>
      <c r="F390" s="46">
        <v>300</v>
      </c>
      <c r="G390" s="4">
        <f t="shared" si="5"/>
        <v>19.000000000000171</v>
      </c>
      <c r="H390" s="4"/>
    </row>
    <row r="391" spans="1:11" ht="13.5" customHeight="1">
      <c r="A391" s="39">
        <v>45013</v>
      </c>
      <c r="B391" s="787" t="s">
        <v>379</v>
      </c>
      <c r="C391" s="787" t="s">
        <v>20</v>
      </c>
      <c r="D391" t="s">
        <v>12</v>
      </c>
      <c r="E391" s="118"/>
      <c r="F391" s="4">
        <v>16.2</v>
      </c>
      <c r="G391" s="4">
        <f t="shared" ref="G391:G454" si="6">+G390+E391-F391</f>
        <v>2.8000000000001712</v>
      </c>
      <c r="H391" s="4"/>
    </row>
    <row r="392" spans="1:11" ht="13.5" customHeight="1">
      <c r="A392" s="39">
        <v>45013</v>
      </c>
      <c r="B392" s="787" t="s">
        <v>379</v>
      </c>
      <c r="C392" s="787" t="s">
        <v>20</v>
      </c>
      <c r="D392" t="s">
        <v>13</v>
      </c>
      <c r="E392" s="118"/>
      <c r="F392" s="4">
        <v>2.8</v>
      </c>
      <c r="G392" s="4">
        <f t="shared" si="6"/>
        <v>1.7141843500212417E-13</v>
      </c>
      <c r="H392" s="4"/>
    </row>
    <row r="393" spans="1:11" ht="13.5" customHeight="1">
      <c r="A393" s="41">
        <v>44439</v>
      </c>
      <c r="B393" s="786" t="s">
        <v>10</v>
      </c>
      <c r="C393" s="786" t="s">
        <v>21</v>
      </c>
      <c r="D393" t="s">
        <v>12</v>
      </c>
      <c r="E393" s="118">
        <v>18.3</v>
      </c>
      <c r="G393" s="4">
        <f t="shared" si="6"/>
        <v>18.300000000000171</v>
      </c>
      <c r="H393" s="4"/>
    </row>
    <row r="394" spans="1:11" ht="13.5" customHeight="1">
      <c r="B394" s="787"/>
      <c r="C394" s="787"/>
      <c r="D394" t="s">
        <v>13</v>
      </c>
      <c r="E394" s="118">
        <v>3.1</v>
      </c>
      <c r="G394" s="4">
        <f t="shared" si="6"/>
        <v>21.400000000000173</v>
      </c>
      <c r="H394" s="4"/>
    </row>
    <row r="395" spans="1:11" ht="13.5" customHeight="1">
      <c r="B395" s="787"/>
      <c r="C395" s="787"/>
      <c r="D395" t="s">
        <v>14</v>
      </c>
      <c r="E395" s="118">
        <v>300</v>
      </c>
      <c r="G395" s="4">
        <f t="shared" si="6"/>
        <v>321.40000000000015</v>
      </c>
      <c r="H395" s="4"/>
    </row>
    <row r="396" spans="1:11" ht="13.5" customHeight="1">
      <c r="A396" s="39">
        <v>44550</v>
      </c>
      <c r="B396" s="787" t="s">
        <v>380</v>
      </c>
      <c r="C396" s="787" t="s">
        <v>21</v>
      </c>
      <c r="D396" t="s">
        <v>14</v>
      </c>
      <c r="E396" s="118"/>
      <c r="F396" s="46">
        <v>300</v>
      </c>
      <c r="G396" s="4">
        <f t="shared" si="6"/>
        <v>21.400000000000148</v>
      </c>
      <c r="H396" s="4"/>
    </row>
    <row r="397" spans="1:11" ht="13.5" customHeight="1">
      <c r="A397" s="39">
        <v>45013</v>
      </c>
      <c r="B397" s="787" t="s">
        <v>379</v>
      </c>
      <c r="C397" s="787" t="s">
        <v>21</v>
      </c>
      <c r="D397" t="s">
        <v>12</v>
      </c>
      <c r="E397" s="118"/>
      <c r="F397" s="4">
        <v>18.3</v>
      </c>
      <c r="G397" s="4">
        <f t="shared" si="6"/>
        <v>3.1000000000001471</v>
      </c>
      <c r="H397" s="4"/>
    </row>
    <row r="398" spans="1:11" ht="13.5" customHeight="1">
      <c r="A398" s="39">
        <v>45013</v>
      </c>
      <c r="B398" s="787" t="s">
        <v>379</v>
      </c>
      <c r="C398" s="787" t="s">
        <v>21</v>
      </c>
      <c r="D398" t="s">
        <v>13</v>
      </c>
      <c r="E398" s="118"/>
      <c r="F398" s="4">
        <v>3.1</v>
      </c>
      <c r="G398" s="4">
        <f t="shared" si="6"/>
        <v>1.4699352846037073E-13</v>
      </c>
      <c r="H398" s="4"/>
    </row>
    <row r="399" spans="1:11" ht="13.5" customHeight="1">
      <c r="A399" s="41">
        <v>44469</v>
      </c>
      <c r="B399" s="786" t="s">
        <v>10</v>
      </c>
      <c r="C399" s="786" t="s">
        <v>22</v>
      </c>
      <c r="D399" t="s">
        <v>12</v>
      </c>
      <c r="E399" s="118">
        <v>19</v>
      </c>
      <c r="G399" s="4">
        <f t="shared" si="6"/>
        <v>19.000000000000146</v>
      </c>
      <c r="H399" s="4"/>
    </row>
    <row r="400" spans="1:11" ht="13.5" customHeight="1">
      <c r="B400" s="787"/>
      <c r="C400" s="787"/>
      <c r="D400" t="s">
        <v>13</v>
      </c>
      <c r="E400" s="118">
        <v>4.7</v>
      </c>
      <c r="G400" s="4">
        <f t="shared" si="6"/>
        <v>23.700000000000145</v>
      </c>
      <c r="H400" s="4"/>
      <c r="I400" s="786"/>
      <c r="K400" s="4"/>
    </row>
    <row r="401" spans="1:11" ht="13.5" customHeight="1">
      <c r="B401" s="787"/>
      <c r="C401" s="787"/>
      <c r="D401" t="s">
        <v>14</v>
      </c>
      <c r="E401" s="118">
        <v>300</v>
      </c>
      <c r="G401" s="4">
        <f t="shared" si="6"/>
        <v>323.70000000000016</v>
      </c>
      <c r="H401" s="4"/>
      <c r="I401" s="787"/>
      <c r="K401" s="4"/>
    </row>
    <row r="402" spans="1:11" ht="13.5" customHeight="1">
      <c r="A402" s="39">
        <v>44550</v>
      </c>
      <c r="B402" s="787" t="s">
        <v>380</v>
      </c>
      <c r="C402" s="787" t="s">
        <v>22</v>
      </c>
      <c r="D402" t="s">
        <v>14</v>
      </c>
      <c r="E402" s="118"/>
      <c r="F402" s="46">
        <v>200</v>
      </c>
      <c r="G402" s="4">
        <f t="shared" si="6"/>
        <v>123.70000000000016</v>
      </c>
      <c r="H402" s="4"/>
      <c r="I402" s="786"/>
      <c r="K402" s="4"/>
    </row>
    <row r="403" spans="1:11" ht="13.5" customHeight="1">
      <c r="A403" s="39">
        <v>44714</v>
      </c>
      <c r="B403" s="787" t="s">
        <v>381</v>
      </c>
      <c r="C403" s="787" t="s">
        <v>22</v>
      </c>
      <c r="D403" t="s">
        <v>14</v>
      </c>
      <c r="E403" s="118"/>
      <c r="F403" s="46">
        <v>100</v>
      </c>
      <c r="G403" s="4">
        <f t="shared" si="6"/>
        <v>23.700000000000159</v>
      </c>
      <c r="H403" s="4"/>
      <c r="I403" s="787"/>
      <c r="K403" s="4"/>
    </row>
    <row r="404" spans="1:11" ht="13.5" customHeight="1">
      <c r="A404" s="39">
        <v>45013</v>
      </c>
      <c r="B404" s="787" t="s">
        <v>379</v>
      </c>
      <c r="C404" s="787" t="s">
        <v>22</v>
      </c>
      <c r="D404" t="s">
        <v>12</v>
      </c>
      <c r="E404" s="118"/>
      <c r="F404" s="4">
        <v>19</v>
      </c>
      <c r="G404" s="4">
        <f t="shared" si="6"/>
        <v>4.7000000000001592</v>
      </c>
      <c r="H404" s="4"/>
      <c r="I404" s="787"/>
      <c r="K404" s="4"/>
    </row>
    <row r="405" spans="1:11" ht="13.5" customHeight="1">
      <c r="A405" s="39">
        <v>45013</v>
      </c>
      <c r="B405" s="787" t="s">
        <v>379</v>
      </c>
      <c r="C405" s="787" t="s">
        <v>22</v>
      </c>
      <c r="D405" t="s">
        <v>13</v>
      </c>
      <c r="E405" s="118"/>
      <c r="F405" s="4">
        <v>4.7</v>
      </c>
      <c r="G405" s="4">
        <f t="shared" si="6"/>
        <v>1.5898393712632242E-13</v>
      </c>
      <c r="H405" s="4"/>
      <c r="I405" s="787"/>
      <c r="K405" s="4"/>
    </row>
    <row r="406" spans="1:11" ht="13.5" customHeight="1">
      <c r="A406" s="41">
        <v>44500</v>
      </c>
      <c r="B406" s="786" t="s">
        <v>10</v>
      </c>
      <c r="C406" s="786" t="s">
        <v>23</v>
      </c>
      <c r="D406" t="s">
        <v>12</v>
      </c>
      <c r="E406" s="118">
        <v>19.600000000000001</v>
      </c>
      <c r="G406" s="4">
        <f t="shared" si="6"/>
        <v>19.600000000000161</v>
      </c>
      <c r="H406" s="4"/>
      <c r="I406" s="786"/>
      <c r="K406" s="4"/>
    </row>
    <row r="407" spans="1:11" ht="13.5" customHeight="1">
      <c r="B407" s="787"/>
      <c r="C407" s="787"/>
      <c r="D407" t="s">
        <v>13</v>
      </c>
      <c r="E407" s="118">
        <v>2.6</v>
      </c>
      <c r="G407" s="4">
        <f t="shared" si="6"/>
        <v>22.200000000000163</v>
      </c>
      <c r="H407" s="4"/>
      <c r="I407" s="787"/>
      <c r="K407" s="4"/>
    </row>
    <row r="408" spans="1:11" ht="13.5" customHeight="1">
      <c r="B408" s="787"/>
      <c r="C408" s="786"/>
      <c r="D408" t="s">
        <v>14</v>
      </c>
      <c r="E408" s="118">
        <v>300</v>
      </c>
      <c r="G408" s="4">
        <f t="shared" si="6"/>
        <v>322.20000000000016</v>
      </c>
      <c r="H408" s="4"/>
      <c r="I408" s="786"/>
      <c r="K408" s="4"/>
    </row>
    <row r="409" spans="1:11" ht="13.5" customHeight="1">
      <c r="A409" s="39">
        <v>44714</v>
      </c>
      <c r="B409" s="787" t="s">
        <v>381</v>
      </c>
      <c r="C409" s="787" t="s">
        <v>23</v>
      </c>
      <c r="D409" t="s">
        <v>14</v>
      </c>
      <c r="E409" s="118"/>
      <c r="F409" s="46">
        <v>300</v>
      </c>
      <c r="G409" s="4">
        <f t="shared" si="6"/>
        <v>22.200000000000159</v>
      </c>
      <c r="H409" s="4"/>
      <c r="I409" s="787"/>
      <c r="K409" s="4"/>
    </row>
    <row r="410" spans="1:11" ht="13.5" customHeight="1">
      <c r="A410" s="39">
        <v>45013</v>
      </c>
      <c r="B410" s="787" t="s">
        <v>379</v>
      </c>
      <c r="C410" s="787" t="s">
        <v>23</v>
      </c>
      <c r="D410" t="s">
        <v>12</v>
      </c>
      <c r="E410" s="118"/>
      <c r="F410" s="4">
        <v>19.600000000000001</v>
      </c>
      <c r="G410" s="4">
        <f t="shared" si="6"/>
        <v>2.6000000000001577</v>
      </c>
      <c r="H410" s="4"/>
      <c r="I410" s="787"/>
      <c r="K410" s="4"/>
    </row>
    <row r="411" spans="1:11" ht="13.5" customHeight="1">
      <c r="A411" s="39">
        <v>45013</v>
      </c>
      <c r="B411" s="787" t="s">
        <v>379</v>
      </c>
      <c r="C411" s="787" t="s">
        <v>23</v>
      </c>
      <c r="D411" t="s">
        <v>13</v>
      </c>
      <c r="E411" s="118"/>
      <c r="F411" s="4">
        <v>2.6</v>
      </c>
      <c r="G411" s="4">
        <f t="shared" si="6"/>
        <v>1.5765166949677223E-13</v>
      </c>
      <c r="H411" s="4"/>
      <c r="I411" s="787"/>
      <c r="K411" s="4"/>
    </row>
    <row r="412" spans="1:11" ht="13.5" customHeight="1">
      <c r="A412" s="41">
        <v>44560</v>
      </c>
      <c r="B412" s="786" t="s">
        <v>10</v>
      </c>
      <c r="C412" s="786" t="s">
        <v>24</v>
      </c>
      <c r="D412" t="s">
        <v>12</v>
      </c>
      <c r="E412" s="118">
        <v>21</v>
      </c>
      <c r="G412" s="4">
        <f t="shared" si="6"/>
        <v>21.000000000000156</v>
      </c>
      <c r="H412" s="4"/>
      <c r="I412" s="786"/>
      <c r="K412" s="4"/>
    </row>
    <row r="413" spans="1:11" ht="13.5" customHeight="1">
      <c r="B413" s="787"/>
      <c r="C413" s="786"/>
      <c r="D413" t="s">
        <v>13</v>
      </c>
      <c r="E413" s="118">
        <v>4</v>
      </c>
      <c r="G413" s="4">
        <f t="shared" si="6"/>
        <v>25.000000000000156</v>
      </c>
      <c r="H413" s="4"/>
      <c r="I413" s="787"/>
      <c r="K413" s="4"/>
    </row>
    <row r="414" spans="1:11" ht="13.5" customHeight="1">
      <c r="B414" s="787"/>
      <c r="C414" s="786"/>
      <c r="D414" t="s">
        <v>14</v>
      </c>
      <c r="E414" s="118">
        <v>300</v>
      </c>
      <c r="G414" s="4">
        <f t="shared" si="6"/>
        <v>325.00000000000017</v>
      </c>
      <c r="H414" s="4"/>
      <c r="I414" s="786"/>
      <c r="K414" s="4"/>
    </row>
    <row r="415" spans="1:11" ht="13.5" customHeight="1">
      <c r="A415" s="39">
        <v>44714</v>
      </c>
      <c r="B415" s="787" t="s">
        <v>381</v>
      </c>
      <c r="C415" s="787" t="s">
        <v>24</v>
      </c>
      <c r="D415" t="s">
        <v>14</v>
      </c>
      <c r="E415" s="118"/>
      <c r="F415" s="46">
        <v>100</v>
      </c>
      <c r="G415" s="4">
        <f t="shared" si="6"/>
        <v>225.00000000000017</v>
      </c>
      <c r="H415" s="4"/>
      <c r="I415" s="787"/>
      <c r="K415" s="102"/>
    </row>
    <row r="416" spans="1:11" ht="13.5" customHeight="1">
      <c r="A416" s="39">
        <v>44785</v>
      </c>
      <c r="B416" s="787" t="s">
        <v>382</v>
      </c>
      <c r="C416" s="787" t="s">
        <v>24</v>
      </c>
      <c r="D416" t="s">
        <v>14</v>
      </c>
      <c r="E416" s="118"/>
      <c r="F416" s="46">
        <v>200</v>
      </c>
      <c r="G416" s="4">
        <f t="shared" si="6"/>
        <v>25.000000000000171</v>
      </c>
      <c r="H416" s="4"/>
      <c r="I416" s="786"/>
      <c r="K416" s="81"/>
    </row>
    <row r="417" spans="1:12" ht="13.5" customHeight="1">
      <c r="A417" s="39">
        <v>45013</v>
      </c>
      <c r="B417" s="787" t="s">
        <v>379</v>
      </c>
      <c r="C417" s="787" t="s">
        <v>24</v>
      </c>
      <c r="D417" t="s">
        <v>12</v>
      </c>
      <c r="E417" s="118"/>
      <c r="F417" s="4">
        <v>21</v>
      </c>
      <c r="G417" s="4">
        <f t="shared" si="6"/>
        <v>4.0000000000001705</v>
      </c>
      <c r="H417" s="4"/>
      <c r="I417" s="786"/>
      <c r="K417" s="81"/>
    </row>
    <row r="418" spans="1:12" ht="13.5" customHeight="1">
      <c r="A418" s="39">
        <v>45013</v>
      </c>
      <c r="B418" s="787" t="s">
        <v>379</v>
      </c>
      <c r="C418" s="787" t="s">
        <v>24</v>
      </c>
      <c r="D418" t="s">
        <v>13</v>
      </c>
      <c r="E418" s="118"/>
      <c r="F418" s="4">
        <v>4</v>
      </c>
      <c r="G418" s="4">
        <f t="shared" si="6"/>
        <v>1.7053025658242404E-13</v>
      </c>
      <c r="H418" s="4"/>
      <c r="I418" s="786"/>
      <c r="K418" s="81"/>
    </row>
    <row r="419" spans="1:12" ht="13.5" customHeight="1">
      <c r="A419" s="41">
        <v>44561</v>
      </c>
      <c r="B419" s="786" t="s">
        <v>10</v>
      </c>
      <c r="C419" s="786" t="s">
        <v>25</v>
      </c>
      <c r="D419" t="s">
        <v>12</v>
      </c>
      <c r="E419" s="118">
        <v>22</v>
      </c>
      <c r="G419" s="4">
        <f t="shared" si="6"/>
        <v>22.000000000000171</v>
      </c>
      <c r="H419" s="4"/>
      <c r="I419" s="787"/>
      <c r="K419" s="81"/>
    </row>
    <row r="420" spans="1:12" ht="13.5" customHeight="1">
      <c r="B420" s="787"/>
      <c r="C420" s="786"/>
      <c r="D420" t="s">
        <v>13</v>
      </c>
      <c r="E420" s="118">
        <v>4.4000000000000004</v>
      </c>
      <c r="G420" s="4">
        <f t="shared" si="6"/>
        <v>26.400000000000169</v>
      </c>
      <c r="H420" s="4"/>
      <c r="I420" s="786"/>
      <c r="K420" s="4"/>
    </row>
    <row r="421" spans="1:12" ht="13.5" customHeight="1">
      <c r="B421" s="787"/>
      <c r="C421" s="786"/>
      <c r="D421" t="s">
        <v>14</v>
      </c>
      <c r="E421" s="118">
        <v>300</v>
      </c>
      <c r="G421" s="4">
        <f t="shared" si="6"/>
        <v>326.40000000000015</v>
      </c>
      <c r="H421" s="4"/>
      <c r="I421" s="787"/>
      <c r="K421" s="81"/>
    </row>
    <row r="422" spans="1:12" ht="13.5" customHeight="1">
      <c r="A422" s="39">
        <v>44785</v>
      </c>
      <c r="B422" s="787" t="s">
        <v>382</v>
      </c>
      <c r="C422" s="787" t="s">
        <v>25</v>
      </c>
      <c r="D422" t="s">
        <v>14</v>
      </c>
      <c r="E422" s="118"/>
      <c r="F422" s="46">
        <v>300</v>
      </c>
      <c r="G422" s="4">
        <f t="shared" si="6"/>
        <v>26.400000000000148</v>
      </c>
      <c r="H422" s="4"/>
      <c r="I422" s="786"/>
      <c r="K422" s="4"/>
      <c r="L422" s="156"/>
    </row>
    <row r="423" spans="1:12" ht="13.5" customHeight="1">
      <c r="A423" s="39">
        <v>45013</v>
      </c>
      <c r="B423" s="787" t="s">
        <v>379</v>
      </c>
      <c r="C423" s="787" t="s">
        <v>25</v>
      </c>
      <c r="D423" t="s">
        <v>12</v>
      </c>
      <c r="E423" s="118"/>
      <c r="F423" s="4">
        <v>22</v>
      </c>
      <c r="G423" s="4">
        <f t="shared" si="6"/>
        <v>4.4000000000001478</v>
      </c>
      <c r="H423" s="4"/>
      <c r="I423" s="786"/>
      <c r="K423" s="4"/>
      <c r="L423" s="156"/>
    </row>
    <row r="424" spans="1:12" ht="13.5" customHeight="1">
      <c r="A424" s="39">
        <v>45013</v>
      </c>
      <c r="B424" s="787" t="s">
        <v>379</v>
      </c>
      <c r="C424" s="787" t="s">
        <v>25</v>
      </c>
      <c r="D424" t="s">
        <v>13</v>
      </c>
      <c r="E424" s="118"/>
      <c r="F424" s="4">
        <v>4.4000000000000004</v>
      </c>
      <c r="G424" s="4">
        <f t="shared" si="6"/>
        <v>1.4743761767022079E-13</v>
      </c>
      <c r="H424" s="4"/>
      <c r="I424" s="786"/>
      <c r="K424" s="4"/>
      <c r="L424" s="156"/>
    </row>
    <row r="425" spans="1:12" ht="13.5" customHeight="1">
      <c r="A425" s="41">
        <v>44592</v>
      </c>
      <c r="B425" s="786" t="s">
        <v>10</v>
      </c>
      <c r="C425" s="786" t="s">
        <v>11</v>
      </c>
      <c r="D425" t="s">
        <v>12</v>
      </c>
      <c r="E425" s="118">
        <v>23.3</v>
      </c>
      <c r="G425" s="4">
        <f t="shared" si="6"/>
        <v>23.300000000000146</v>
      </c>
      <c r="H425" s="4"/>
      <c r="I425" s="787"/>
      <c r="K425" s="81"/>
    </row>
    <row r="426" spans="1:12" ht="13.5" customHeight="1">
      <c r="B426" s="787"/>
      <c r="C426" s="786"/>
      <c r="D426" t="s">
        <v>13</v>
      </c>
      <c r="E426" s="118">
        <v>1.3</v>
      </c>
      <c r="G426" s="4">
        <f t="shared" si="6"/>
        <v>24.600000000000147</v>
      </c>
      <c r="H426" s="4"/>
      <c r="I426" s="786"/>
      <c r="K426" s="4"/>
    </row>
    <row r="427" spans="1:12" ht="13.5" customHeight="1">
      <c r="B427" s="787"/>
      <c r="C427" s="786"/>
      <c r="D427" t="s">
        <v>14</v>
      </c>
      <c r="E427" s="118">
        <v>300</v>
      </c>
      <c r="G427" s="4">
        <f t="shared" si="6"/>
        <v>324.60000000000014</v>
      </c>
      <c r="H427" s="4"/>
      <c r="I427" s="787"/>
      <c r="K427" s="81"/>
      <c r="L427" s="156"/>
    </row>
    <row r="428" spans="1:12" ht="13.5" customHeight="1">
      <c r="A428" s="39">
        <v>45012</v>
      </c>
      <c r="B428" s="787" t="s">
        <v>383</v>
      </c>
      <c r="C428" s="787" t="s">
        <v>11</v>
      </c>
      <c r="D428" t="s">
        <v>14</v>
      </c>
      <c r="E428" s="118"/>
      <c r="F428" s="4">
        <v>300</v>
      </c>
      <c r="G428" s="4">
        <f t="shared" si="6"/>
        <v>24.600000000000136</v>
      </c>
      <c r="H428" s="4"/>
      <c r="I428" s="787"/>
      <c r="K428" s="81"/>
      <c r="L428" s="156"/>
    </row>
    <row r="429" spans="1:12" ht="13.5" customHeight="1">
      <c r="A429" s="39">
        <v>45013</v>
      </c>
      <c r="B429" s="787" t="s">
        <v>379</v>
      </c>
      <c r="C429" s="787" t="s">
        <v>11</v>
      </c>
      <c r="D429" t="s">
        <v>12</v>
      </c>
      <c r="E429" s="118"/>
      <c r="F429" s="4">
        <v>23.3</v>
      </c>
      <c r="G429" s="4">
        <f t="shared" si="6"/>
        <v>1.3000000000001357</v>
      </c>
      <c r="H429" s="4"/>
      <c r="I429" s="787"/>
      <c r="K429" s="81"/>
      <c r="L429" s="156"/>
    </row>
    <row r="430" spans="1:12" ht="13.5" customHeight="1">
      <c r="A430" s="39">
        <v>45013</v>
      </c>
      <c r="B430" s="787" t="s">
        <v>379</v>
      </c>
      <c r="C430" s="787" t="s">
        <v>11</v>
      </c>
      <c r="D430" t="s">
        <v>13</v>
      </c>
      <c r="E430" s="118"/>
      <c r="F430" s="4">
        <v>1.3</v>
      </c>
      <c r="G430" s="4">
        <f t="shared" si="6"/>
        <v>1.3566925360919413E-13</v>
      </c>
      <c r="H430" s="4"/>
      <c r="I430" s="787"/>
      <c r="K430" s="81"/>
      <c r="L430" s="156"/>
    </row>
    <row r="431" spans="1:12" ht="13.5" customHeight="1">
      <c r="A431" s="41">
        <v>44620</v>
      </c>
      <c r="B431" s="786" t="s">
        <v>10</v>
      </c>
      <c r="C431" s="786" t="s">
        <v>15</v>
      </c>
      <c r="D431" t="s">
        <v>12</v>
      </c>
      <c r="E431" s="118">
        <v>25.5</v>
      </c>
      <c r="G431" s="4">
        <f t="shared" si="6"/>
        <v>25.500000000000135</v>
      </c>
      <c r="H431" s="4"/>
      <c r="I431" s="786"/>
      <c r="K431" s="4"/>
    </row>
    <row r="432" spans="1:12" ht="13.5" customHeight="1">
      <c r="B432" s="787"/>
      <c r="C432" s="787"/>
      <c r="D432" t="s">
        <v>13</v>
      </c>
      <c r="E432" s="118">
        <v>4.3</v>
      </c>
      <c r="G432" s="4">
        <f t="shared" si="6"/>
        <v>29.800000000000136</v>
      </c>
      <c r="H432" s="4"/>
      <c r="I432" s="786"/>
      <c r="K432" s="81"/>
    </row>
    <row r="433" spans="1:12" ht="14.25" customHeight="1">
      <c r="B433" s="787"/>
      <c r="C433" s="787"/>
      <c r="D433" t="s">
        <v>14</v>
      </c>
      <c r="E433" s="118">
        <v>300</v>
      </c>
      <c r="G433" s="4">
        <f t="shared" si="6"/>
        <v>329.80000000000013</v>
      </c>
      <c r="H433" s="4"/>
      <c r="I433" s="786"/>
      <c r="K433" s="4"/>
      <c r="L433" s="156"/>
    </row>
    <row r="434" spans="1:12" ht="14.25" customHeight="1">
      <c r="A434" s="39">
        <v>44877</v>
      </c>
      <c r="B434" s="787" t="s">
        <v>384</v>
      </c>
      <c r="C434" s="787" t="s">
        <v>15</v>
      </c>
      <c r="D434" t="s">
        <v>14</v>
      </c>
      <c r="E434" s="118"/>
      <c r="F434" s="46">
        <v>300</v>
      </c>
      <c r="G434" s="4">
        <f t="shared" si="6"/>
        <v>29.800000000000125</v>
      </c>
      <c r="H434" s="4"/>
      <c r="I434" s="786"/>
      <c r="K434" s="81"/>
      <c r="L434" s="156"/>
    </row>
    <row r="435" spans="1:12" ht="14.25" customHeight="1">
      <c r="A435" s="39">
        <v>45013</v>
      </c>
      <c r="B435" s="787" t="s">
        <v>379</v>
      </c>
      <c r="C435" s="787" t="s">
        <v>25</v>
      </c>
      <c r="D435" t="s">
        <v>12</v>
      </c>
      <c r="E435" s="118"/>
      <c r="F435" s="4">
        <v>25.5</v>
      </c>
      <c r="G435" s="4">
        <f t="shared" si="6"/>
        <v>4.3000000000001251</v>
      </c>
      <c r="H435" s="4"/>
      <c r="I435" s="786"/>
      <c r="K435" s="81"/>
      <c r="L435" s="156"/>
    </row>
    <row r="436" spans="1:12" ht="14.25" customHeight="1">
      <c r="A436" s="39">
        <v>45013</v>
      </c>
      <c r="B436" s="787" t="s">
        <v>379</v>
      </c>
      <c r="C436" s="787" t="s">
        <v>25</v>
      </c>
      <c r="D436" t="s">
        <v>13</v>
      </c>
      <c r="E436" s="118"/>
      <c r="F436" s="4">
        <v>4.3</v>
      </c>
      <c r="G436" s="4">
        <f t="shared" si="6"/>
        <v>1.2523315717771766E-13</v>
      </c>
      <c r="H436" s="4"/>
      <c r="I436" s="786"/>
      <c r="K436" s="81"/>
      <c r="L436" s="156"/>
    </row>
    <row r="437" spans="1:12" ht="13.5" customHeight="1">
      <c r="A437" s="41">
        <v>44651</v>
      </c>
      <c r="B437" s="786" t="s">
        <v>10</v>
      </c>
      <c r="C437" s="786" t="s">
        <v>16</v>
      </c>
      <c r="D437" t="s">
        <v>12</v>
      </c>
      <c r="E437" s="118">
        <v>25.7</v>
      </c>
      <c r="G437" s="4">
        <f t="shared" si="6"/>
        <v>25.700000000000124</v>
      </c>
      <c r="H437" s="4"/>
      <c r="I437" s="786"/>
      <c r="K437" s="81"/>
    </row>
    <row r="438" spans="1:12" ht="13.5" customHeight="1">
      <c r="B438" s="787"/>
      <c r="C438" s="787"/>
      <c r="D438" t="s">
        <v>13</v>
      </c>
      <c r="E438" s="118">
        <v>5.2</v>
      </c>
      <c r="G438" s="4">
        <f t="shared" si="6"/>
        <v>30.900000000000123</v>
      </c>
      <c r="H438" s="4"/>
      <c r="I438" s="786"/>
      <c r="K438" s="81"/>
    </row>
    <row r="439" spans="1:12" ht="13.5" customHeight="1">
      <c r="B439" s="787"/>
      <c r="C439" s="787"/>
      <c r="D439" t="s">
        <v>14</v>
      </c>
      <c r="E439" s="118">
        <v>300</v>
      </c>
      <c r="G439" s="4">
        <f t="shared" si="6"/>
        <v>330.90000000000015</v>
      </c>
      <c r="H439" s="4"/>
      <c r="I439" s="786"/>
      <c r="L439" s="156"/>
    </row>
    <row r="440" spans="1:12" ht="13.5" customHeight="1">
      <c r="A440" s="39">
        <v>44877</v>
      </c>
      <c r="B440" s="787" t="s">
        <v>384</v>
      </c>
      <c r="C440" s="787" t="s">
        <v>16</v>
      </c>
      <c r="D440" t="s">
        <v>14</v>
      </c>
      <c r="E440" s="118"/>
      <c r="F440" s="46">
        <v>200</v>
      </c>
      <c r="G440" s="4">
        <f t="shared" si="6"/>
        <v>130.90000000000015</v>
      </c>
      <c r="H440" s="4"/>
      <c r="I440" s="786"/>
      <c r="K440" s="81"/>
      <c r="L440" s="156"/>
    </row>
    <row r="441" spans="1:12" ht="13.5" customHeight="1">
      <c r="A441" s="39">
        <v>45012</v>
      </c>
      <c r="B441" s="787" t="s">
        <v>383</v>
      </c>
      <c r="C441" s="787" t="s">
        <v>16</v>
      </c>
      <c r="D441" t="s">
        <v>14</v>
      </c>
      <c r="E441" s="118"/>
      <c r="F441" s="46">
        <v>100</v>
      </c>
      <c r="G441" s="4">
        <f t="shared" si="6"/>
        <v>30.900000000000148</v>
      </c>
      <c r="H441" s="4"/>
      <c r="I441" s="786"/>
      <c r="K441" s="81"/>
      <c r="L441" s="156"/>
    </row>
    <row r="442" spans="1:12" ht="13.5" customHeight="1">
      <c r="A442" s="39">
        <v>45013</v>
      </c>
      <c r="B442" s="787" t="s">
        <v>379</v>
      </c>
      <c r="C442" s="787" t="s">
        <v>16</v>
      </c>
      <c r="D442" t="s">
        <v>12</v>
      </c>
      <c r="E442" s="118"/>
      <c r="F442" s="4">
        <v>25.7</v>
      </c>
      <c r="G442" s="4">
        <f t="shared" si="6"/>
        <v>5.2000000000001485</v>
      </c>
      <c r="H442" s="4"/>
      <c r="I442" s="786"/>
      <c r="K442" s="81"/>
      <c r="L442" s="156"/>
    </row>
    <row r="443" spans="1:12" ht="13.5" customHeight="1">
      <c r="A443" s="39">
        <v>45013</v>
      </c>
      <c r="B443" s="787" t="s">
        <v>379</v>
      </c>
      <c r="C443" s="787" t="s">
        <v>16</v>
      </c>
      <c r="D443" t="s">
        <v>13</v>
      </c>
      <c r="E443" s="118"/>
      <c r="F443" s="4">
        <v>5.2</v>
      </c>
      <c r="G443" s="4">
        <f t="shared" si="6"/>
        <v>1.4832579608992091E-13</v>
      </c>
      <c r="H443" s="4"/>
      <c r="I443" s="786"/>
      <c r="K443" s="81"/>
      <c r="L443" s="156"/>
    </row>
    <row r="444" spans="1:12" ht="13.5" customHeight="1">
      <c r="A444" s="41">
        <v>44681</v>
      </c>
      <c r="B444" s="786" t="s">
        <v>10</v>
      </c>
      <c r="C444" s="786" t="s">
        <v>17</v>
      </c>
      <c r="D444" t="s">
        <v>12</v>
      </c>
      <c r="E444" s="118">
        <v>25.8</v>
      </c>
      <c r="G444" s="4">
        <f t="shared" si="6"/>
        <v>25.80000000000015</v>
      </c>
      <c r="H444" s="4"/>
      <c r="I444" s="787"/>
      <c r="K444" s="81"/>
      <c r="L444" s="156"/>
    </row>
    <row r="445" spans="1:12" ht="13.5" customHeight="1">
      <c r="B445" s="787"/>
      <c r="C445" s="787"/>
      <c r="D445" t="s">
        <v>13</v>
      </c>
      <c r="E445" s="118">
        <v>2.8</v>
      </c>
      <c r="G445" s="4">
        <f t="shared" si="6"/>
        <v>28.600000000000151</v>
      </c>
      <c r="H445" s="4"/>
      <c r="I445" s="786"/>
      <c r="K445" s="81"/>
    </row>
    <row r="446" spans="1:12" ht="13.5" customHeight="1">
      <c r="B446" s="787"/>
      <c r="C446" s="787"/>
      <c r="D446" t="s">
        <v>14</v>
      </c>
      <c r="E446" s="118">
        <v>300</v>
      </c>
      <c r="G446" s="4">
        <f t="shared" si="6"/>
        <v>328.60000000000014</v>
      </c>
      <c r="H446" s="4"/>
      <c r="I446" s="787"/>
      <c r="K446" s="81"/>
    </row>
    <row r="447" spans="1:12" ht="13.5" customHeight="1">
      <c r="A447" s="39">
        <v>45012</v>
      </c>
      <c r="B447" s="787" t="s">
        <v>383</v>
      </c>
      <c r="C447" s="787" t="s">
        <v>17</v>
      </c>
      <c r="D447" t="s">
        <v>14</v>
      </c>
      <c r="E447" s="118"/>
      <c r="F447" s="46">
        <v>300</v>
      </c>
      <c r="G447" s="4">
        <f t="shared" si="6"/>
        <v>28.600000000000136</v>
      </c>
      <c r="H447" s="4"/>
      <c r="I447" s="787"/>
      <c r="K447" s="81"/>
    </row>
    <row r="448" spans="1:12" ht="13.5" customHeight="1">
      <c r="A448" s="39">
        <v>45013</v>
      </c>
      <c r="B448" s="787" t="s">
        <v>379</v>
      </c>
      <c r="C448" s="787" t="s">
        <v>17</v>
      </c>
      <c r="D448" t="s">
        <v>12</v>
      </c>
      <c r="E448" s="118"/>
      <c r="F448" s="4">
        <v>25.8</v>
      </c>
      <c r="G448" s="4">
        <f t="shared" si="6"/>
        <v>2.8000000000001357</v>
      </c>
      <c r="H448" s="4"/>
      <c r="I448" s="787"/>
      <c r="K448" s="81"/>
    </row>
    <row r="449" spans="1:12" ht="13.5" customHeight="1">
      <c r="A449" s="39">
        <v>45013</v>
      </c>
      <c r="B449" s="787" t="s">
        <v>379</v>
      </c>
      <c r="C449" s="787" t="s">
        <v>17</v>
      </c>
      <c r="D449" t="s">
        <v>13</v>
      </c>
      <c r="E449" s="118"/>
      <c r="F449" s="4">
        <v>2.8</v>
      </c>
      <c r="G449" s="4">
        <f t="shared" si="6"/>
        <v>1.3589129821411916E-13</v>
      </c>
      <c r="H449" s="4"/>
      <c r="I449" s="787"/>
      <c r="K449" s="81"/>
    </row>
    <row r="450" spans="1:12" ht="13.5" customHeight="1">
      <c r="A450" s="41">
        <v>44712</v>
      </c>
      <c r="B450" s="786" t="s">
        <v>10</v>
      </c>
      <c r="C450" s="786" t="s">
        <v>18</v>
      </c>
      <c r="D450" t="s">
        <v>12</v>
      </c>
      <c r="E450" s="118">
        <v>24.7</v>
      </c>
      <c r="G450" s="4">
        <f t="shared" si="6"/>
        <v>24.700000000000134</v>
      </c>
      <c r="H450" s="4"/>
      <c r="I450" s="787"/>
      <c r="L450" s="156"/>
    </row>
    <row r="451" spans="1:12" ht="13.5" customHeight="1">
      <c r="B451" s="787"/>
      <c r="C451" s="787"/>
      <c r="D451" t="s">
        <v>13</v>
      </c>
      <c r="E451" s="118">
        <v>9.1</v>
      </c>
      <c r="G451" s="4">
        <f t="shared" si="6"/>
        <v>33.800000000000132</v>
      </c>
      <c r="H451" s="4"/>
      <c r="I451" s="786"/>
      <c r="K451" s="81"/>
    </row>
    <row r="452" spans="1:12" ht="13.5" customHeight="1">
      <c r="B452" s="787"/>
      <c r="C452" s="787"/>
      <c r="D452" t="s">
        <v>14</v>
      </c>
      <c r="E452" s="118">
        <v>300</v>
      </c>
      <c r="G452" s="4">
        <f t="shared" si="6"/>
        <v>333.80000000000013</v>
      </c>
      <c r="H452" s="4"/>
      <c r="I452" s="787"/>
      <c r="K452" s="81"/>
    </row>
    <row r="453" spans="1:12" ht="13.5" customHeight="1">
      <c r="B453" s="787"/>
      <c r="C453" s="787"/>
      <c r="D453" t="s">
        <v>69</v>
      </c>
      <c r="E453" s="121">
        <v>6</v>
      </c>
      <c r="F453" s="4"/>
      <c r="G453" s="4">
        <f t="shared" si="6"/>
        <v>339.80000000000013</v>
      </c>
      <c r="H453" s="4"/>
      <c r="I453" s="787"/>
      <c r="L453" s="156"/>
    </row>
    <row r="454" spans="1:12" ht="13.5" customHeight="1">
      <c r="A454" s="39">
        <v>45012</v>
      </c>
      <c r="B454" s="787" t="s">
        <v>383</v>
      </c>
      <c r="C454" s="787" t="s">
        <v>18</v>
      </c>
      <c r="D454" t="s">
        <v>14</v>
      </c>
      <c r="F454" s="4">
        <v>300</v>
      </c>
      <c r="G454" s="4">
        <f t="shared" si="6"/>
        <v>39.800000000000125</v>
      </c>
      <c r="H454" s="4"/>
      <c r="I454" s="787"/>
      <c r="L454" s="156"/>
    </row>
    <row r="455" spans="1:12" ht="13.5" customHeight="1">
      <c r="A455" s="39">
        <v>45013</v>
      </c>
      <c r="B455" s="787" t="s">
        <v>379</v>
      </c>
      <c r="C455" s="787" t="s">
        <v>18</v>
      </c>
      <c r="D455" t="s">
        <v>12</v>
      </c>
      <c r="F455" s="4">
        <v>24.7</v>
      </c>
      <c r="G455" s="4">
        <f t="shared" ref="G455:G518" si="7">+G454+E455-F455</f>
        <v>15.100000000000126</v>
      </c>
      <c r="H455" s="4"/>
      <c r="I455" s="787"/>
      <c r="L455" s="156"/>
    </row>
    <row r="456" spans="1:12" ht="13.5" customHeight="1">
      <c r="A456" s="39">
        <v>45013</v>
      </c>
      <c r="B456" s="787" t="s">
        <v>379</v>
      </c>
      <c r="C456" s="787" t="s">
        <v>18</v>
      </c>
      <c r="D456" t="s">
        <v>13</v>
      </c>
      <c r="F456" s="4">
        <v>9.1</v>
      </c>
      <c r="G456" s="4">
        <f t="shared" si="7"/>
        <v>6.0000000000001261</v>
      </c>
      <c r="H456" s="4"/>
      <c r="I456" s="787"/>
      <c r="L456" s="156"/>
    </row>
    <row r="457" spans="1:12" ht="13.5" customHeight="1">
      <c r="A457" s="39">
        <v>45013</v>
      </c>
      <c r="B457" s="787" t="s">
        <v>379</v>
      </c>
      <c r="C457" s="787" t="s">
        <v>18</v>
      </c>
      <c r="D457" t="s">
        <v>69</v>
      </c>
      <c r="F457" s="12">
        <v>6</v>
      </c>
      <c r="G457" s="4">
        <f t="shared" si="7"/>
        <v>1.2612133559741778E-13</v>
      </c>
      <c r="H457" s="4"/>
      <c r="I457" s="787"/>
      <c r="L457" s="156"/>
    </row>
    <row r="458" spans="1:12" ht="13.5" customHeight="1">
      <c r="A458" s="41">
        <v>44742</v>
      </c>
      <c r="B458" s="786" t="s">
        <v>10</v>
      </c>
      <c r="C458" s="786" t="s">
        <v>19</v>
      </c>
      <c r="D458" t="s">
        <v>12</v>
      </c>
      <c r="E458" s="118">
        <v>23.9</v>
      </c>
      <c r="G458" s="4">
        <f t="shared" si="7"/>
        <v>23.900000000000126</v>
      </c>
      <c r="H458" s="4"/>
      <c r="I458" s="786"/>
      <c r="K458" s="81"/>
      <c r="L458" s="156"/>
    </row>
    <row r="459" spans="1:12" ht="13.5" customHeight="1">
      <c r="B459" s="787"/>
      <c r="C459" s="787"/>
      <c r="D459" t="s">
        <v>13</v>
      </c>
      <c r="E459" s="118">
        <v>6.9</v>
      </c>
      <c r="G459" s="4">
        <f t="shared" si="7"/>
        <v>30.800000000000125</v>
      </c>
      <c r="H459" s="4"/>
      <c r="I459" s="787"/>
      <c r="K459" s="81"/>
    </row>
    <row r="460" spans="1:12" ht="13.5" customHeight="1">
      <c r="B460" s="787"/>
      <c r="C460" s="786"/>
      <c r="D460" t="s">
        <v>14</v>
      </c>
      <c r="E460" s="118">
        <v>300</v>
      </c>
      <c r="G460" s="4">
        <f t="shared" si="7"/>
        <v>330.80000000000013</v>
      </c>
      <c r="H460" s="4"/>
      <c r="I460" s="787"/>
      <c r="L460" s="156"/>
    </row>
    <row r="461" spans="1:12" ht="13.5" customHeight="1">
      <c r="A461" s="39">
        <v>45012</v>
      </c>
      <c r="B461" s="787" t="s">
        <v>383</v>
      </c>
      <c r="C461" s="787" t="s">
        <v>19</v>
      </c>
      <c r="D461" t="s">
        <v>14</v>
      </c>
      <c r="E461" s="118"/>
      <c r="F461" s="4">
        <v>300</v>
      </c>
      <c r="G461" s="4">
        <f t="shared" si="7"/>
        <v>30.800000000000125</v>
      </c>
      <c r="H461" s="4"/>
      <c r="I461" s="787"/>
      <c r="L461" s="156"/>
    </row>
    <row r="462" spans="1:12" ht="13.5" customHeight="1">
      <c r="A462" s="39">
        <v>45013</v>
      </c>
      <c r="B462" s="787" t="s">
        <v>379</v>
      </c>
      <c r="C462" s="787" t="s">
        <v>19</v>
      </c>
      <c r="D462" t="s">
        <v>12</v>
      </c>
      <c r="E462" s="118"/>
      <c r="F462" s="4">
        <v>23.9</v>
      </c>
      <c r="G462" s="4">
        <f t="shared" si="7"/>
        <v>6.9000000000001265</v>
      </c>
      <c r="H462" s="4"/>
      <c r="I462" s="787"/>
      <c r="L462" s="156"/>
    </row>
    <row r="463" spans="1:12" ht="13.5" customHeight="1">
      <c r="A463" s="39">
        <v>45013</v>
      </c>
      <c r="B463" s="787" t="s">
        <v>379</v>
      </c>
      <c r="C463" s="787" t="s">
        <v>19</v>
      </c>
      <c r="D463" t="s">
        <v>13</v>
      </c>
      <c r="E463" s="118"/>
      <c r="F463" s="4">
        <v>6.9</v>
      </c>
      <c r="G463" s="4">
        <f t="shared" si="7"/>
        <v>1.2612133559741778E-13</v>
      </c>
      <c r="H463" s="4"/>
      <c r="I463" s="787"/>
      <c r="L463" s="156"/>
    </row>
    <row r="464" spans="1:12" ht="13.5" customHeight="1">
      <c r="A464" s="41">
        <v>44773</v>
      </c>
      <c r="B464" s="786" t="s">
        <v>10</v>
      </c>
      <c r="C464" s="786" t="s">
        <v>20</v>
      </c>
      <c r="D464" t="s">
        <v>12</v>
      </c>
      <c r="E464" s="118">
        <v>23.8</v>
      </c>
      <c r="G464" s="4">
        <f t="shared" si="7"/>
        <v>23.800000000000125</v>
      </c>
      <c r="H464" s="4"/>
      <c r="I464" s="787"/>
      <c r="K464" s="12"/>
    </row>
    <row r="465" spans="1:12" ht="13.5" customHeight="1">
      <c r="B465" s="787"/>
      <c r="C465" s="786"/>
      <c r="D465" t="s">
        <v>13</v>
      </c>
      <c r="E465" s="118">
        <v>9.6999999999999993</v>
      </c>
      <c r="G465" s="4">
        <f t="shared" si="7"/>
        <v>33.500000000000128</v>
      </c>
      <c r="H465" s="4"/>
      <c r="I465" s="786"/>
      <c r="K465" s="81"/>
    </row>
    <row r="466" spans="1:12" ht="13.5" customHeight="1">
      <c r="B466" s="787"/>
      <c r="C466" s="786"/>
      <c r="D466" t="s">
        <v>14</v>
      </c>
      <c r="E466" s="118">
        <v>300</v>
      </c>
      <c r="G466" s="4">
        <f t="shared" si="7"/>
        <v>333.50000000000011</v>
      </c>
      <c r="H466" s="4"/>
      <c r="I466" s="787"/>
      <c r="K466" s="81"/>
    </row>
    <row r="467" spans="1:12" ht="13.5" customHeight="1">
      <c r="A467" s="39">
        <v>44773</v>
      </c>
      <c r="B467" s="787" t="s">
        <v>385</v>
      </c>
      <c r="C467" s="787" t="s">
        <v>20</v>
      </c>
      <c r="D467" t="s">
        <v>14</v>
      </c>
      <c r="E467" s="118"/>
      <c r="F467" s="46">
        <v>135</v>
      </c>
      <c r="G467" s="4">
        <f t="shared" si="7"/>
        <v>198.50000000000011</v>
      </c>
      <c r="H467" s="4"/>
      <c r="I467" s="786"/>
      <c r="L467" s="156"/>
    </row>
    <row r="468" spans="1:12" ht="13.5" customHeight="1">
      <c r="A468" s="39">
        <v>44804</v>
      </c>
      <c r="B468" s="787" t="s">
        <v>386</v>
      </c>
      <c r="C468" s="787" t="s">
        <v>20</v>
      </c>
      <c r="D468" t="s">
        <v>14</v>
      </c>
      <c r="E468" s="118"/>
      <c r="F468" s="46">
        <v>100</v>
      </c>
      <c r="G468" s="4">
        <f t="shared" si="7"/>
        <v>98.500000000000114</v>
      </c>
      <c r="H468" s="4"/>
      <c r="I468" s="786"/>
      <c r="K468" s="81"/>
    </row>
    <row r="469" spans="1:12" ht="13.5" customHeight="1">
      <c r="A469" s="39">
        <v>45012</v>
      </c>
      <c r="B469" s="787" t="s">
        <v>387</v>
      </c>
      <c r="C469" s="787" t="s">
        <v>20</v>
      </c>
      <c r="D469" t="s">
        <v>14</v>
      </c>
      <c r="E469" s="118"/>
      <c r="F469" s="46">
        <v>65</v>
      </c>
      <c r="G469" s="4">
        <f t="shared" si="7"/>
        <v>33.500000000000114</v>
      </c>
      <c r="H469" s="4"/>
      <c r="I469" s="786"/>
      <c r="K469" s="81"/>
    </row>
    <row r="470" spans="1:12" ht="13.5" customHeight="1">
      <c r="A470" s="39">
        <v>45013</v>
      </c>
      <c r="B470" s="787" t="s">
        <v>379</v>
      </c>
      <c r="C470" s="787" t="s">
        <v>20</v>
      </c>
      <c r="D470" t="s">
        <v>12</v>
      </c>
      <c r="E470" s="118"/>
      <c r="F470" s="4">
        <v>23.8</v>
      </c>
      <c r="G470" s="4">
        <f t="shared" si="7"/>
        <v>9.700000000000113</v>
      </c>
      <c r="H470" s="4"/>
      <c r="I470" s="786"/>
      <c r="K470" s="81"/>
    </row>
    <row r="471" spans="1:12" ht="13.5" customHeight="1">
      <c r="A471" s="39">
        <v>45013</v>
      </c>
      <c r="B471" s="787" t="s">
        <v>379</v>
      </c>
      <c r="C471" s="787" t="s">
        <v>20</v>
      </c>
      <c r="D471" t="s">
        <v>13</v>
      </c>
      <c r="E471" s="118"/>
      <c r="F471" s="4">
        <v>9.6999999999999993</v>
      </c>
      <c r="G471" s="4">
        <f t="shared" si="7"/>
        <v>1.1368683772161603E-13</v>
      </c>
      <c r="H471" s="4"/>
      <c r="I471" s="786"/>
      <c r="K471" s="81"/>
    </row>
    <row r="472" spans="1:12" ht="13.5" customHeight="1">
      <c r="A472" s="41">
        <v>44804</v>
      </c>
      <c r="B472" s="786" t="s">
        <v>10</v>
      </c>
      <c r="C472" s="786" t="s">
        <v>21</v>
      </c>
      <c r="D472" t="s">
        <v>12</v>
      </c>
      <c r="E472" s="118">
        <v>24</v>
      </c>
      <c r="G472" s="4">
        <f t="shared" si="7"/>
        <v>24.000000000000114</v>
      </c>
      <c r="H472" s="4"/>
      <c r="I472" s="786"/>
      <c r="K472" s="81"/>
    </row>
    <row r="473" spans="1:12" ht="13.5" customHeight="1">
      <c r="B473" s="787"/>
      <c r="C473" s="786"/>
      <c r="D473" t="s">
        <v>13</v>
      </c>
      <c r="E473" s="118">
        <v>7</v>
      </c>
      <c r="G473" s="4">
        <f t="shared" si="7"/>
        <v>31.000000000000114</v>
      </c>
      <c r="H473" s="4"/>
      <c r="I473" s="786"/>
      <c r="L473" s="156"/>
    </row>
    <row r="474" spans="1:12" ht="13.5" customHeight="1">
      <c r="B474" s="787"/>
      <c r="C474" s="786"/>
      <c r="D474" t="s">
        <v>14</v>
      </c>
      <c r="E474" s="118">
        <v>300</v>
      </c>
      <c r="G474" s="4">
        <f t="shared" si="7"/>
        <v>331.00000000000011</v>
      </c>
      <c r="H474" s="4"/>
      <c r="I474" s="786"/>
      <c r="K474" s="81"/>
    </row>
    <row r="475" spans="1:12" ht="13.5" customHeight="1">
      <c r="A475" s="39">
        <v>44804</v>
      </c>
      <c r="B475" s="787" t="s">
        <v>386</v>
      </c>
      <c r="C475" s="787" t="s">
        <v>21</v>
      </c>
      <c r="D475" t="s">
        <v>14</v>
      </c>
      <c r="E475" s="118"/>
      <c r="F475" s="46">
        <v>300</v>
      </c>
      <c r="G475" s="4">
        <f t="shared" si="7"/>
        <v>31.000000000000114</v>
      </c>
      <c r="H475" s="4"/>
      <c r="I475" s="786"/>
      <c r="K475" s="81"/>
    </row>
    <row r="476" spans="1:12" ht="13.5" customHeight="1">
      <c r="A476" s="39">
        <v>45013</v>
      </c>
      <c r="B476" s="787" t="s">
        <v>379</v>
      </c>
      <c r="C476" s="787" t="s">
        <v>21</v>
      </c>
      <c r="D476" t="s">
        <v>12</v>
      </c>
      <c r="E476" s="118"/>
      <c r="F476" s="4">
        <v>24</v>
      </c>
      <c r="G476" s="4">
        <f t="shared" si="7"/>
        <v>7.0000000000001137</v>
      </c>
      <c r="H476" s="4"/>
      <c r="I476" s="786"/>
      <c r="K476" s="81"/>
    </row>
    <row r="477" spans="1:12" ht="13.5" customHeight="1">
      <c r="A477" s="39">
        <v>45013</v>
      </c>
      <c r="B477" s="787" t="s">
        <v>379</v>
      </c>
      <c r="C477" s="787" t="s">
        <v>21</v>
      </c>
      <c r="D477" t="s">
        <v>13</v>
      </c>
      <c r="E477" s="118"/>
      <c r="F477" s="4">
        <v>7</v>
      </c>
      <c r="G477" s="4">
        <f t="shared" si="7"/>
        <v>1.1368683772161603E-13</v>
      </c>
      <c r="H477" s="4"/>
      <c r="I477" s="786"/>
      <c r="K477" s="81"/>
    </row>
    <row r="478" spans="1:12" ht="13.5" customHeight="1">
      <c r="A478" s="41">
        <v>44834</v>
      </c>
      <c r="B478" s="786" t="s">
        <v>10</v>
      </c>
      <c r="C478" s="786" t="s">
        <v>22</v>
      </c>
      <c r="D478" t="s">
        <v>12</v>
      </c>
      <c r="E478" s="118">
        <v>21.3</v>
      </c>
      <c r="G478" s="4">
        <f t="shared" si="7"/>
        <v>21.300000000000114</v>
      </c>
      <c r="H478" s="4"/>
      <c r="I478" s="786"/>
      <c r="L478" s="156"/>
    </row>
    <row r="479" spans="1:12" ht="13.5" customHeight="1">
      <c r="B479" s="787"/>
      <c r="C479" s="786"/>
      <c r="D479" t="s">
        <v>13</v>
      </c>
      <c r="E479" s="118">
        <v>8.1999999999999993</v>
      </c>
      <c r="G479" s="4">
        <f t="shared" si="7"/>
        <v>29.500000000000114</v>
      </c>
      <c r="H479" s="4"/>
      <c r="I479" s="786"/>
      <c r="L479" s="156"/>
    </row>
    <row r="480" spans="1:12" ht="13.5" customHeight="1">
      <c r="B480" s="787"/>
      <c r="C480" s="786"/>
      <c r="D480" t="s">
        <v>14</v>
      </c>
      <c r="E480" s="118">
        <v>350</v>
      </c>
      <c r="G480" s="4">
        <f t="shared" si="7"/>
        <v>379.50000000000011</v>
      </c>
      <c r="H480" s="4"/>
      <c r="I480" s="786"/>
      <c r="L480" s="156"/>
    </row>
    <row r="481" spans="1:14" ht="13.5" customHeight="1">
      <c r="A481" s="39">
        <v>44834</v>
      </c>
      <c r="B481" s="787" t="s">
        <v>388</v>
      </c>
      <c r="C481" s="787" t="s">
        <v>22</v>
      </c>
      <c r="D481" t="s">
        <v>14</v>
      </c>
      <c r="E481" s="118"/>
      <c r="F481" s="46">
        <v>240</v>
      </c>
      <c r="G481" s="4">
        <f t="shared" si="7"/>
        <v>139.50000000000011</v>
      </c>
      <c r="H481" s="4"/>
      <c r="I481" s="786"/>
      <c r="K481" s="4"/>
    </row>
    <row r="482" spans="1:14" ht="13.5" customHeight="1">
      <c r="A482" s="39">
        <v>44947</v>
      </c>
      <c r="B482" s="787" t="s">
        <v>389</v>
      </c>
      <c r="C482" s="787" t="s">
        <v>22</v>
      </c>
      <c r="D482" t="s">
        <v>12</v>
      </c>
      <c r="E482" s="118"/>
      <c r="F482" s="4">
        <v>21.3</v>
      </c>
      <c r="G482" s="4">
        <f t="shared" si="7"/>
        <v>118.20000000000012</v>
      </c>
      <c r="H482" s="4"/>
      <c r="I482" s="787"/>
      <c r="K482" s="4"/>
    </row>
    <row r="483" spans="1:14" ht="13.5" customHeight="1">
      <c r="A483" s="39">
        <v>44947</v>
      </c>
      <c r="B483" s="787" t="s">
        <v>389</v>
      </c>
      <c r="C483" s="787" t="s">
        <v>22</v>
      </c>
      <c r="D483" t="s">
        <v>13</v>
      </c>
      <c r="E483" s="118"/>
      <c r="F483" s="4">
        <v>8.1999999999999993</v>
      </c>
      <c r="G483" s="4">
        <f t="shared" si="7"/>
        <v>110.00000000000011</v>
      </c>
      <c r="H483" s="4"/>
      <c r="I483" s="12"/>
      <c r="L483" s="156"/>
    </row>
    <row r="484" spans="1:14" ht="13.5" customHeight="1">
      <c r="A484" s="39">
        <v>45012</v>
      </c>
      <c r="B484" s="787" t="s">
        <v>387</v>
      </c>
      <c r="C484" s="787" t="s">
        <v>22</v>
      </c>
      <c r="D484" t="s">
        <v>14</v>
      </c>
      <c r="E484" s="118"/>
      <c r="F484" s="4">
        <v>110</v>
      </c>
      <c r="G484" s="4">
        <f t="shared" si="7"/>
        <v>1.1368683772161603E-13</v>
      </c>
      <c r="H484" s="4"/>
      <c r="I484" s="12"/>
      <c r="L484" s="156"/>
    </row>
    <row r="485" spans="1:14" ht="13.5" customHeight="1">
      <c r="A485" s="41">
        <v>44865</v>
      </c>
      <c r="B485" s="786" t="s">
        <v>10</v>
      </c>
      <c r="C485" s="786" t="s">
        <v>23</v>
      </c>
      <c r="D485" t="s">
        <v>12</v>
      </c>
      <c r="E485" s="118">
        <v>21.2</v>
      </c>
      <c r="G485" s="4">
        <f t="shared" si="7"/>
        <v>21.200000000000113</v>
      </c>
      <c r="H485" s="4"/>
      <c r="I485" s="786"/>
      <c r="K485" s="12"/>
    </row>
    <row r="486" spans="1:14" ht="13.5" customHeight="1">
      <c r="B486" s="787"/>
      <c r="C486" s="786"/>
      <c r="D486" t="s">
        <v>13</v>
      </c>
      <c r="E486" s="118">
        <v>4.9000000000000004</v>
      </c>
      <c r="G486" s="4">
        <f t="shared" si="7"/>
        <v>26.100000000000115</v>
      </c>
      <c r="H486" s="4"/>
      <c r="I486" s="12"/>
      <c r="K486" s="12"/>
    </row>
    <row r="487" spans="1:14" ht="13.5" customHeight="1">
      <c r="B487" s="787"/>
      <c r="C487" s="786"/>
      <c r="D487" t="s">
        <v>14</v>
      </c>
      <c r="E487" s="118">
        <v>350</v>
      </c>
      <c r="G487" s="4">
        <f t="shared" si="7"/>
        <v>376.10000000000014</v>
      </c>
      <c r="H487" s="4"/>
      <c r="I487" s="12"/>
    </row>
    <row r="488" spans="1:14" ht="13.5" customHeight="1">
      <c r="A488" s="39">
        <v>44865</v>
      </c>
      <c r="B488" s="787" t="s">
        <v>390</v>
      </c>
      <c r="C488" s="787" t="s">
        <v>23</v>
      </c>
      <c r="D488" t="s">
        <v>14</v>
      </c>
      <c r="E488" s="118"/>
      <c r="F488" s="46">
        <v>280</v>
      </c>
      <c r="G488" s="4">
        <f t="shared" si="7"/>
        <v>96.100000000000136</v>
      </c>
      <c r="H488" s="4"/>
      <c r="I488" s="12"/>
    </row>
    <row r="489" spans="1:14" ht="13.5" customHeight="1">
      <c r="A489" s="39">
        <v>44947</v>
      </c>
      <c r="B489" s="787" t="s">
        <v>389</v>
      </c>
      <c r="C489" s="787" t="s">
        <v>23</v>
      </c>
      <c r="D489" t="s">
        <v>12</v>
      </c>
      <c r="E489" s="118"/>
      <c r="F489" s="4">
        <v>21.2</v>
      </c>
      <c r="G489" s="4">
        <f t="shared" si="7"/>
        <v>74.900000000000134</v>
      </c>
      <c r="H489" s="4"/>
      <c r="I489" s="12"/>
    </row>
    <row r="490" spans="1:14" ht="13.5" customHeight="1">
      <c r="A490" s="39">
        <v>44947</v>
      </c>
      <c r="B490" s="787" t="s">
        <v>389</v>
      </c>
      <c r="C490" s="787" t="s">
        <v>23</v>
      </c>
      <c r="D490" t="s">
        <v>13</v>
      </c>
      <c r="E490" s="118"/>
      <c r="F490" s="4">
        <v>4.9000000000000004</v>
      </c>
      <c r="G490" s="4">
        <f t="shared" si="7"/>
        <v>70.000000000000128</v>
      </c>
      <c r="H490" s="4"/>
      <c r="I490" s="12"/>
    </row>
    <row r="491" spans="1:14" ht="13.5" customHeight="1">
      <c r="A491" s="39">
        <v>45012</v>
      </c>
      <c r="B491" s="787" t="s">
        <v>387</v>
      </c>
      <c r="C491" s="787" t="s">
        <v>23</v>
      </c>
      <c r="D491" t="s">
        <v>14</v>
      </c>
      <c r="E491" s="118"/>
      <c r="F491" s="4">
        <v>70</v>
      </c>
      <c r="G491" s="4">
        <f t="shared" si="7"/>
        <v>1.2789769243681803E-13</v>
      </c>
      <c r="H491" s="4"/>
      <c r="I491" s="12"/>
    </row>
    <row r="492" spans="1:14" ht="13.5" customHeight="1">
      <c r="A492" s="41">
        <v>44895</v>
      </c>
      <c r="B492" s="786" t="s">
        <v>10</v>
      </c>
      <c r="C492" s="786" t="s">
        <v>24</v>
      </c>
      <c r="D492" t="s">
        <v>12</v>
      </c>
      <c r="E492" s="118">
        <v>23.7</v>
      </c>
      <c r="G492" s="4">
        <f t="shared" si="7"/>
        <v>23.700000000000127</v>
      </c>
      <c r="H492" s="4"/>
      <c r="I492" s="12"/>
    </row>
    <row r="493" spans="1:14" ht="13.5" customHeight="1">
      <c r="B493" s="787"/>
      <c r="C493" s="787"/>
      <c r="D493" t="s">
        <v>13</v>
      </c>
      <c r="E493" s="118">
        <v>6.3</v>
      </c>
      <c r="G493" s="4">
        <f t="shared" si="7"/>
        <v>30.000000000000128</v>
      </c>
      <c r="H493" s="4"/>
      <c r="I493" s="12"/>
    </row>
    <row r="494" spans="1:14" ht="13.5" customHeight="1">
      <c r="B494" s="787"/>
      <c r="C494" s="787"/>
      <c r="D494" t="s">
        <v>14</v>
      </c>
      <c r="E494" s="118">
        <v>350</v>
      </c>
      <c r="G494" s="4">
        <f t="shared" si="7"/>
        <v>380.00000000000011</v>
      </c>
      <c r="H494" s="4"/>
      <c r="I494" s="12"/>
    </row>
    <row r="495" spans="1:14" ht="13.5" customHeight="1">
      <c r="A495" s="39">
        <v>44895</v>
      </c>
      <c r="B495" s="787" t="s">
        <v>391</v>
      </c>
      <c r="C495" s="787" t="s">
        <v>24</v>
      </c>
      <c r="D495" t="s">
        <v>14</v>
      </c>
      <c r="E495" s="118"/>
      <c r="F495" s="46">
        <v>160</v>
      </c>
      <c r="G495" s="4">
        <f t="shared" si="7"/>
        <v>220.00000000000011</v>
      </c>
      <c r="H495" s="4"/>
      <c r="I495" s="12"/>
      <c r="N495" s="4"/>
    </row>
    <row r="496" spans="1:14" ht="13.5" customHeight="1">
      <c r="A496" s="39">
        <v>44947</v>
      </c>
      <c r="B496" s="787" t="s">
        <v>389</v>
      </c>
      <c r="C496" s="787" t="s">
        <v>24</v>
      </c>
      <c r="D496" t="s">
        <v>12</v>
      </c>
      <c r="E496" s="118"/>
      <c r="F496" s="4">
        <v>23.7</v>
      </c>
      <c r="G496" s="4">
        <f t="shared" si="7"/>
        <v>196.30000000000013</v>
      </c>
      <c r="H496" s="4"/>
      <c r="I496" s="12"/>
      <c r="N496" s="4"/>
    </row>
    <row r="497" spans="1:14" ht="13.5" customHeight="1">
      <c r="A497" s="39">
        <v>44947</v>
      </c>
      <c r="B497" s="787" t="s">
        <v>389</v>
      </c>
      <c r="C497" s="787" t="s">
        <v>24</v>
      </c>
      <c r="D497" t="s">
        <v>13</v>
      </c>
      <c r="E497" s="118"/>
      <c r="F497" s="4">
        <v>6.3</v>
      </c>
      <c r="G497" s="4">
        <f t="shared" si="7"/>
        <v>190.00000000000011</v>
      </c>
      <c r="H497" s="4"/>
      <c r="I497" s="12"/>
      <c r="N497" s="4"/>
    </row>
    <row r="498" spans="1:14" ht="13.5" customHeight="1">
      <c r="A498" s="39">
        <v>45012</v>
      </c>
      <c r="B498" s="787" t="s">
        <v>387</v>
      </c>
      <c r="C498" s="787" t="s">
        <v>24</v>
      </c>
      <c r="D498" t="s">
        <v>14</v>
      </c>
      <c r="E498" s="118"/>
      <c r="F498" s="4">
        <v>190</v>
      </c>
      <c r="G498" s="4">
        <f t="shared" si="7"/>
        <v>0</v>
      </c>
      <c r="H498" s="4"/>
      <c r="I498" s="12"/>
      <c r="N498" s="4"/>
    </row>
    <row r="499" spans="1:14" ht="13.5" customHeight="1">
      <c r="A499" s="41">
        <v>44926</v>
      </c>
      <c r="B499" s="786" t="s">
        <v>10</v>
      </c>
      <c r="C499" s="786" t="s">
        <v>25</v>
      </c>
      <c r="D499" t="s">
        <v>12</v>
      </c>
      <c r="E499" s="118">
        <v>27</v>
      </c>
      <c r="F499" s="1"/>
      <c r="G499" s="4">
        <f t="shared" si="7"/>
        <v>27</v>
      </c>
      <c r="H499" s="4"/>
      <c r="I499" s="786"/>
      <c r="K499" s="4"/>
      <c r="N499" s="4"/>
    </row>
    <row r="500" spans="1:14" ht="13.5" customHeight="1">
      <c r="B500" s="787"/>
      <c r="C500" s="787"/>
      <c r="D500" t="s">
        <v>13</v>
      </c>
      <c r="E500" s="118">
        <v>5.7</v>
      </c>
      <c r="F500" s="1"/>
      <c r="G500" s="4">
        <f t="shared" si="7"/>
        <v>32.700000000000003</v>
      </c>
      <c r="H500" s="4"/>
      <c r="I500" s="787"/>
      <c r="K500" s="4"/>
      <c r="N500" s="4"/>
    </row>
    <row r="501" spans="1:14" ht="13.5" customHeight="1">
      <c r="B501" s="787"/>
      <c r="C501" s="787"/>
      <c r="D501" t="s">
        <v>14</v>
      </c>
      <c r="E501" s="118">
        <v>350</v>
      </c>
      <c r="F501" s="1"/>
      <c r="G501" s="4">
        <f t="shared" si="7"/>
        <v>382.7</v>
      </c>
      <c r="H501" s="4"/>
      <c r="I501" s="12"/>
      <c r="K501" s="4"/>
      <c r="N501" s="4"/>
    </row>
    <row r="502" spans="1:14" ht="13.5" customHeight="1">
      <c r="A502" s="39">
        <v>44926</v>
      </c>
      <c r="B502" s="787" t="s">
        <v>392</v>
      </c>
      <c r="C502" s="787" t="s">
        <v>25</v>
      </c>
      <c r="D502" t="s">
        <v>14</v>
      </c>
      <c r="E502" s="118"/>
      <c r="F502" s="1">
        <v>260</v>
      </c>
      <c r="G502" s="4">
        <f t="shared" si="7"/>
        <v>122.69999999999999</v>
      </c>
      <c r="H502" s="4"/>
      <c r="I502" s="786"/>
      <c r="K502" s="4"/>
      <c r="N502" s="4"/>
    </row>
    <row r="503" spans="1:14" ht="13.5" customHeight="1">
      <c r="A503" s="39">
        <v>45012</v>
      </c>
      <c r="B503" s="787" t="s">
        <v>387</v>
      </c>
      <c r="C503" s="787" t="s">
        <v>25</v>
      </c>
      <c r="D503" t="s">
        <v>14</v>
      </c>
      <c r="E503" s="118"/>
      <c r="F503" s="1">
        <v>90</v>
      </c>
      <c r="G503" s="4">
        <f t="shared" si="7"/>
        <v>32.699999999999989</v>
      </c>
      <c r="H503" s="4"/>
      <c r="I503" s="786"/>
      <c r="K503" s="4"/>
      <c r="N503" s="4"/>
    </row>
    <row r="504" spans="1:14" ht="13.5" customHeight="1">
      <c r="A504" s="39">
        <v>45013</v>
      </c>
      <c r="B504" s="787" t="s">
        <v>379</v>
      </c>
      <c r="C504" s="787" t="s">
        <v>25</v>
      </c>
      <c r="D504" t="s">
        <v>12</v>
      </c>
      <c r="E504" s="118"/>
      <c r="F504" s="4">
        <v>27</v>
      </c>
      <c r="G504" s="4">
        <f t="shared" si="7"/>
        <v>5.6999999999999886</v>
      </c>
      <c r="H504" s="4"/>
      <c r="I504" s="786"/>
      <c r="K504" s="4"/>
      <c r="N504" s="4"/>
    </row>
    <row r="505" spans="1:14" ht="13.5" customHeight="1">
      <c r="A505" s="39">
        <v>45013</v>
      </c>
      <c r="B505" s="787" t="s">
        <v>379</v>
      </c>
      <c r="C505" s="787" t="s">
        <v>25</v>
      </c>
      <c r="D505" t="s">
        <v>13</v>
      </c>
      <c r="E505" s="118"/>
      <c r="F505" s="4">
        <v>5.7</v>
      </c>
      <c r="G505" s="4">
        <f t="shared" si="7"/>
        <v>-1.1546319456101628E-14</v>
      </c>
      <c r="H505" s="4"/>
      <c r="I505" s="786"/>
      <c r="K505" s="4"/>
      <c r="N505" s="4"/>
    </row>
    <row r="506" spans="1:14" ht="13.5" customHeight="1">
      <c r="A506" s="41">
        <v>44957</v>
      </c>
      <c r="B506" s="786" t="s">
        <v>10</v>
      </c>
      <c r="C506" s="786" t="s">
        <v>11</v>
      </c>
      <c r="D506" t="s">
        <v>12</v>
      </c>
      <c r="E506" s="118">
        <v>30.6</v>
      </c>
      <c r="F506" s="1"/>
      <c r="G506" s="4">
        <f t="shared" si="7"/>
        <v>30.599999999999991</v>
      </c>
      <c r="H506" s="4"/>
      <c r="I506" s="786"/>
      <c r="K506" s="4"/>
      <c r="N506" s="4"/>
    </row>
    <row r="507" spans="1:14" ht="13.5" customHeight="1">
      <c r="B507" s="787"/>
      <c r="C507" s="787"/>
      <c r="D507" t="s">
        <v>13</v>
      </c>
      <c r="E507" s="118">
        <v>4.8</v>
      </c>
      <c r="F507" s="1"/>
      <c r="G507" s="4">
        <f t="shared" si="7"/>
        <v>35.399999999999991</v>
      </c>
      <c r="H507" s="4"/>
      <c r="I507" s="826"/>
      <c r="J507" s="826"/>
      <c r="K507" s="826"/>
      <c r="N507" s="4"/>
    </row>
    <row r="508" spans="1:14" ht="13.5" customHeight="1">
      <c r="B508" s="787"/>
      <c r="C508" s="787"/>
      <c r="D508" t="s">
        <v>14</v>
      </c>
      <c r="E508" s="118">
        <v>350</v>
      </c>
      <c r="F508" s="1"/>
      <c r="G508" s="4">
        <f t="shared" si="7"/>
        <v>385.4</v>
      </c>
      <c r="H508" s="4"/>
      <c r="I508" s="12"/>
      <c r="N508" s="4"/>
    </row>
    <row r="509" spans="1:14" ht="13.5" customHeight="1">
      <c r="A509" s="39">
        <v>44957</v>
      </c>
      <c r="B509" s="787" t="s">
        <v>393</v>
      </c>
      <c r="C509" s="787" t="s">
        <v>11</v>
      </c>
      <c r="D509" t="s">
        <v>14</v>
      </c>
      <c r="E509" s="118"/>
      <c r="F509" s="1">
        <v>190</v>
      </c>
      <c r="G509" s="4">
        <f t="shared" si="7"/>
        <v>195.39999999999998</v>
      </c>
      <c r="H509" s="4"/>
      <c r="I509" s="786"/>
      <c r="K509" s="4"/>
      <c r="N509" s="4"/>
    </row>
    <row r="510" spans="1:14" ht="13.5" customHeight="1">
      <c r="A510" s="39">
        <v>45012</v>
      </c>
      <c r="B510" s="787" t="s">
        <v>387</v>
      </c>
      <c r="C510" s="787" t="s">
        <v>11</v>
      </c>
      <c r="D510" t="s">
        <v>14</v>
      </c>
      <c r="E510" s="118"/>
      <c r="F510" s="1">
        <v>114</v>
      </c>
      <c r="G510" s="4">
        <f t="shared" si="7"/>
        <v>81.399999999999977</v>
      </c>
      <c r="H510" s="4"/>
      <c r="I510" s="786"/>
      <c r="K510" s="4"/>
      <c r="N510" s="4"/>
    </row>
    <row r="511" spans="1:14" ht="13.5" customHeight="1">
      <c r="A511" s="39">
        <v>45105</v>
      </c>
      <c r="B511" s="787" t="s">
        <v>394</v>
      </c>
      <c r="C511" s="787" t="s">
        <v>11</v>
      </c>
      <c r="D511" t="s">
        <v>12</v>
      </c>
      <c r="E511" s="118"/>
      <c r="F511" s="4">
        <v>30.6</v>
      </c>
      <c r="G511" s="4">
        <f t="shared" si="7"/>
        <v>50.799999999999976</v>
      </c>
      <c r="H511" s="4"/>
      <c r="I511" s="786"/>
      <c r="K511" s="4"/>
      <c r="N511" s="4"/>
    </row>
    <row r="512" spans="1:14" ht="13.5" customHeight="1">
      <c r="A512" s="39">
        <v>45105</v>
      </c>
      <c r="B512" s="787" t="s">
        <v>394</v>
      </c>
      <c r="C512" s="787" t="s">
        <v>11</v>
      </c>
      <c r="D512" t="s">
        <v>13</v>
      </c>
      <c r="E512" s="118"/>
      <c r="F512" s="4">
        <v>4.8</v>
      </c>
      <c r="G512" s="4">
        <f t="shared" si="7"/>
        <v>45.999999999999979</v>
      </c>
      <c r="H512" s="4"/>
      <c r="I512" s="786"/>
      <c r="K512" s="4"/>
      <c r="N512" s="4"/>
    </row>
    <row r="513" spans="1:14" ht="13.5" customHeight="1">
      <c r="A513" s="39">
        <v>45126</v>
      </c>
      <c r="B513" s="787" t="s">
        <v>395</v>
      </c>
      <c r="C513" s="787" t="s">
        <v>11</v>
      </c>
      <c r="E513" s="118"/>
      <c r="F513" s="4">
        <v>46</v>
      </c>
      <c r="G513" s="4">
        <f t="shared" si="7"/>
        <v>0</v>
      </c>
      <c r="H513" s="4"/>
      <c r="I513" s="786"/>
      <c r="K513" s="4"/>
      <c r="N513" s="4"/>
    </row>
    <row r="514" spans="1:14" ht="13.5" customHeight="1">
      <c r="A514" s="41">
        <v>44985</v>
      </c>
      <c r="B514" s="786" t="s">
        <v>10</v>
      </c>
      <c r="C514" s="786" t="s">
        <v>15</v>
      </c>
      <c r="D514" t="s">
        <v>12</v>
      </c>
      <c r="E514" s="118">
        <v>33.4</v>
      </c>
      <c r="F514" s="1"/>
      <c r="G514" s="4">
        <f t="shared" si="7"/>
        <v>33.4</v>
      </c>
      <c r="H514" s="4"/>
      <c r="I514" s="787"/>
      <c r="K514" s="4"/>
      <c r="N514" s="4"/>
    </row>
    <row r="515" spans="1:14" ht="13.5" customHeight="1">
      <c r="B515" s="786"/>
      <c r="C515" s="786"/>
      <c r="D515" t="s">
        <v>13</v>
      </c>
      <c r="E515" s="118">
        <v>1.2</v>
      </c>
      <c r="F515" s="1"/>
      <c r="G515" s="4">
        <f t="shared" si="7"/>
        <v>34.6</v>
      </c>
      <c r="H515" s="4"/>
      <c r="I515" s="786"/>
      <c r="L515"/>
      <c r="N515" s="4"/>
    </row>
    <row r="516" spans="1:14" ht="13.5" customHeight="1">
      <c r="B516" s="786"/>
      <c r="C516" s="786"/>
      <c r="D516" t="s">
        <v>14</v>
      </c>
      <c r="E516" s="118">
        <v>350</v>
      </c>
      <c r="F516" s="1"/>
      <c r="G516" s="4">
        <f t="shared" si="7"/>
        <v>384.6</v>
      </c>
      <c r="H516" s="4"/>
      <c r="I516" s="786"/>
      <c r="J516" s="786"/>
      <c r="N516" s="4"/>
    </row>
    <row r="517" spans="1:14" ht="13.5" customHeight="1">
      <c r="A517" s="39">
        <v>44985</v>
      </c>
      <c r="B517" s="787" t="s">
        <v>396</v>
      </c>
      <c r="C517" s="787" t="s">
        <v>15</v>
      </c>
      <c r="D517" t="s">
        <v>14</v>
      </c>
      <c r="E517" s="118"/>
      <c r="F517" s="1">
        <v>210</v>
      </c>
      <c r="G517" s="4">
        <f t="shared" si="7"/>
        <v>174.60000000000002</v>
      </c>
      <c r="H517" s="4"/>
      <c r="I517" s="786"/>
      <c r="J517" s="786"/>
      <c r="N517" s="4"/>
    </row>
    <row r="518" spans="1:14" ht="13.5" customHeight="1">
      <c r="A518" s="39">
        <v>45105</v>
      </c>
      <c r="B518" s="787" t="s">
        <v>394</v>
      </c>
      <c r="C518" s="787" t="s">
        <v>15</v>
      </c>
      <c r="D518" t="s">
        <v>12</v>
      </c>
      <c r="E518" s="118"/>
      <c r="F518" s="4">
        <v>33.4</v>
      </c>
      <c r="G518" s="4">
        <f t="shared" si="7"/>
        <v>141.20000000000002</v>
      </c>
      <c r="H518" s="4"/>
      <c r="I518" s="786"/>
      <c r="J518" s="786"/>
      <c r="M518" s="118"/>
      <c r="N518" s="4"/>
    </row>
    <row r="519" spans="1:14" ht="13.5" customHeight="1">
      <c r="A519" s="39">
        <v>45105</v>
      </c>
      <c r="B519" s="787" t="s">
        <v>394</v>
      </c>
      <c r="C519" s="787" t="s">
        <v>15</v>
      </c>
      <c r="D519" t="s">
        <v>13</v>
      </c>
      <c r="E519" s="118"/>
      <c r="F519" s="4">
        <v>1.2</v>
      </c>
      <c r="G519" s="4">
        <f t="shared" ref="G519:G582" si="8">+G518+E519-F519</f>
        <v>140.00000000000003</v>
      </c>
      <c r="H519" s="4"/>
      <c r="I519" s="786"/>
      <c r="M519" s="118"/>
      <c r="N519" s="4"/>
    </row>
    <row r="520" spans="1:14" ht="13.5" customHeight="1">
      <c r="A520" s="39">
        <v>45126</v>
      </c>
      <c r="B520" s="787" t="s">
        <v>395</v>
      </c>
      <c r="C520" s="787" t="s">
        <v>15</v>
      </c>
      <c r="E520" s="118"/>
      <c r="F520" s="4">
        <v>140</v>
      </c>
      <c r="G520" s="4">
        <f t="shared" si="8"/>
        <v>0</v>
      </c>
      <c r="H520" s="4"/>
      <c r="I520" s="786"/>
      <c r="M520" s="118"/>
      <c r="N520" s="4"/>
    </row>
    <row r="521" spans="1:14" ht="13.5" customHeight="1">
      <c r="A521" s="41">
        <v>44985</v>
      </c>
      <c r="B521" s="786" t="s">
        <v>10</v>
      </c>
      <c r="C521" s="786" t="s">
        <v>16</v>
      </c>
      <c r="D521" t="s">
        <v>12</v>
      </c>
      <c r="E521" s="118">
        <v>30.7</v>
      </c>
      <c r="F521" s="1"/>
      <c r="G521" s="4">
        <f t="shared" si="8"/>
        <v>30.7</v>
      </c>
      <c r="H521" s="4"/>
      <c r="I521" s="786"/>
      <c r="N521" s="4"/>
    </row>
    <row r="522" spans="1:14" ht="13.5" customHeight="1">
      <c r="B522" s="786"/>
      <c r="C522" s="786"/>
      <c r="D522" t="s">
        <v>13</v>
      </c>
      <c r="E522" s="118">
        <v>1.3</v>
      </c>
      <c r="F522" s="1"/>
      <c r="G522" s="4">
        <f t="shared" si="8"/>
        <v>32</v>
      </c>
      <c r="H522" s="4"/>
      <c r="I522" s="786"/>
      <c r="J522" s="786"/>
      <c r="M522" s="118"/>
      <c r="N522" s="4"/>
    </row>
    <row r="523" spans="1:14" ht="13.5" customHeight="1">
      <c r="B523" s="786"/>
      <c r="C523" s="786"/>
      <c r="D523" t="s">
        <v>14</v>
      </c>
      <c r="E523" s="118">
        <v>350</v>
      </c>
      <c r="F523" s="1"/>
      <c r="G523" s="4">
        <f t="shared" si="8"/>
        <v>382</v>
      </c>
      <c r="H523" s="4"/>
      <c r="I523" s="786"/>
      <c r="J523" s="786"/>
      <c r="M523" s="118"/>
      <c r="N523" s="4"/>
    </row>
    <row r="524" spans="1:14" ht="13.5" customHeight="1">
      <c r="A524" s="39">
        <v>45016</v>
      </c>
      <c r="B524" s="787" t="s">
        <v>397</v>
      </c>
      <c r="C524" s="787" t="s">
        <v>16</v>
      </c>
      <c r="D524" t="s">
        <v>14</v>
      </c>
      <c r="E524" s="118"/>
      <c r="F524" s="1">
        <v>200</v>
      </c>
      <c r="G524" s="4">
        <f t="shared" si="8"/>
        <v>182</v>
      </c>
      <c r="H524" s="4"/>
      <c r="I524" s="786"/>
      <c r="N524" s="4"/>
    </row>
    <row r="525" spans="1:14" ht="13.5" customHeight="1">
      <c r="A525" s="39">
        <v>45105</v>
      </c>
      <c r="B525" s="787" t="s">
        <v>394</v>
      </c>
      <c r="C525" s="787" t="s">
        <v>16</v>
      </c>
      <c r="D525" t="s">
        <v>12</v>
      </c>
      <c r="E525" s="118"/>
      <c r="F525" s="1">
        <v>30</v>
      </c>
      <c r="G525" s="4">
        <f t="shared" si="8"/>
        <v>152</v>
      </c>
      <c r="H525" s="4"/>
      <c r="I525" s="786"/>
      <c r="J525" s="786"/>
      <c r="N525" s="4"/>
    </row>
    <row r="526" spans="1:14" ht="13.5" customHeight="1">
      <c r="A526" s="39">
        <v>45126</v>
      </c>
      <c r="B526" s="787" t="s">
        <v>398</v>
      </c>
      <c r="C526" s="787" t="s">
        <v>16</v>
      </c>
      <c r="D526" t="s">
        <v>14</v>
      </c>
      <c r="E526" s="118"/>
      <c r="F526" s="1">
        <v>136.6</v>
      </c>
      <c r="G526" s="4">
        <f t="shared" si="8"/>
        <v>15.400000000000006</v>
      </c>
      <c r="H526" s="4"/>
      <c r="I526" s="786"/>
      <c r="J526" s="786"/>
      <c r="N526" s="4"/>
    </row>
    <row r="527" spans="1:14" ht="13.5" customHeight="1">
      <c r="A527" s="39">
        <v>45126</v>
      </c>
      <c r="B527" s="787" t="s">
        <v>399</v>
      </c>
      <c r="C527" s="787" t="s">
        <v>16</v>
      </c>
      <c r="D527" t="s">
        <v>12</v>
      </c>
      <c r="E527" s="118"/>
      <c r="F527" s="1">
        <v>0.7</v>
      </c>
      <c r="G527" s="4">
        <f t="shared" si="8"/>
        <v>14.700000000000006</v>
      </c>
      <c r="H527" s="4"/>
      <c r="I527" s="786"/>
      <c r="N527" s="4"/>
    </row>
    <row r="528" spans="1:14" ht="13.5" customHeight="1">
      <c r="A528" s="39">
        <v>45126</v>
      </c>
      <c r="B528" s="787" t="s">
        <v>399</v>
      </c>
      <c r="C528" s="787" t="s">
        <v>16</v>
      </c>
      <c r="D528" t="s">
        <v>13</v>
      </c>
      <c r="E528" s="118"/>
      <c r="F528" s="1">
        <v>1.3</v>
      </c>
      <c r="G528" s="4">
        <f t="shared" si="8"/>
        <v>13.400000000000006</v>
      </c>
      <c r="H528" s="4"/>
      <c r="N528" s="4"/>
    </row>
    <row r="529" spans="1:15" ht="13.5" customHeight="1">
      <c r="A529" s="39">
        <v>45155</v>
      </c>
      <c r="B529" s="787" t="s">
        <v>400</v>
      </c>
      <c r="C529" s="787" t="s">
        <v>16</v>
      </c>
      <c r="D529" t="s">
        <v>14</v>
      </c>
      <c r="E529" s="118"/>
      <c r="F529" s="1">
        <v>13.4</v>
      </c>
      <c r="G529" s="4">
        <f t="shared" si="8"/>
        <v>0</v>
      </c>
      <c r="H529" s="4"/>
      <c r="N529" s="4"/>
    </row>
    <row r="530" spans="1:15" ht="13.5" customHeight="1">
      <c r="A530" s="41">
        <v>44985</v>
      </c>
      <c r="B530" s="786" t="s">
        <v>10</v>
      </c>
      <c r="C530" s="786" t="s">
        <v>17</v>
      </c>
      <c r="D530" t="s">
        <v>12</v>
      </c>
      <c r="E530" s="118">
        <v>32.1</v>
      </c>
      <c r="F530" s="1"/>
      <c r="G530" s="4">
        <f t="shared" si="8"/>
        <v>32.1</v>
      </c>
      <c r="H530" s="4"/>
      <c r="I530" s="786"/>
      <c r="N530" s="4"/>
    </row>
    <row r="531" spans="1:15" ht="13.5" customHeight="1">
      <c r="B531" s="786"/>
      <c r="C531" s="786"/>
      <c r="D531" t="s">
        <v>13</v>
      </c>
      <c r="E531" s="118">
        <v>1.5</v>
      </c>
      <c r="F531" s="1"/>
      <c r="G531" s="4">
        <f t="shared" si="8"/>
        <v>33.6</v>
      </c>
      <c r="H531" s="4"/>
      <c r="I531" s="786"/>
      <c r="N531" s="4"/>
    </row>
    <row r="532" spans="1:15" ht="13.5" customHeight="1">
      <c r="B532" s="786"/>
      <c r="C532" s="786"/>
      <c r="D532" t="s">
        <v>14</v>
      </c>
      <c r="E532" s="118">
        <v>350</v>
      </c>
      <c r="F532" s="1"/>
      <c r="G532" s="4">
        <f t="shared" si="8"/>
        <v>383.6</v>
      </c>
      <c r="H532" s="4"/>
      <c r="I532" s="786"/>
      <c r="N532" s="4"/>
    </row>
    <row r="533" spans="1:15" ht="13.5" customHeight="1">
      <c r="A533" s="39">
        <v>45046</v>
      </c>
      <c r="B533" s="787" t="s">
        <v>401</v>
      </c>
      <c r="C533" s="787" t="s">
        <v>17</v>
      </c>
      <c r="D533" t="s">
        <v>14</v>
      </c>
      <c r="E533" s="118"/>
      <c r="F533" s="1">
        <v>190</v>
      </c>
      <c r="G533" s="4">
        <f t="shared" si="8"/>
        <v>193.60000000000002</v>
      </c>
      <c r="H533" s="4"/>
      <c r="I533" s="786"/>
      <c r="N533" s="4"/>
    </row>
    <row r="534" spans="1:15" ht="13.5" customHeight="1">
      <c r="A534" s="39">
        <v>45126</v>
      </c>
      <c r="B534" s="787" t="s">
        <v>399</v>
      </c>
      <c r="C534" s="787" t="s">
        <v>17</v>
      </c>
      <c r="D534" t="s">
        <v>12</v>
      </c>
      <c r="E534" s="118"/>
      <c r="F534" s="4">
        <v>32.1</v>
      </c>
      <c r="G534" s="4">
        <f t="shared" si="8"/>
        <v>161.50000000000003</v>
      </c>
      <c r="H534" s="4"/>
      <c r="I534" s="786"/>
      <c r="J534" s="786"/>
      <c r="N534" s="4"/>
    </row>
    <row r="535" spans="1:15" ht="13.5" customHeight="1">
      <c r="A535" s="39">
        <v>45126</v>
      </c>
      <c r="B535" s="787" t="s">
        <v>399</v>
      </c>
      <c r="C535" s="787" t="s">
        <v>17</v>
      </c>
      <c r="D535" t="s">
        <v>13</v>
      </c>
      <c r="E535" s="118"/>
      <c r="F535" s="4">
        <v>1.5</v>
      </c>
      <c r="G535" s="4">
        <f t="shared" si="8"/>
        <v>160.00000000000003</v>
      </c>
      <c r="H535" s="4"/>
      <c r="I535" s="786"/>
      <c r="J535" s="786"/>
      <c r="N535" s="4"/>
    </row>
    <row r="536" spans="1:15" ht="13.5" customHeight="1">
      <c r="A536" s="39">
        <v>45155</v>
      </c>
      <c r="B536" s="787" t="s">
        <v>400</v>
      </c>
      <c r="C536" s="787" t="s">
        <v>17</v>
      </c>
      <c r="D536" t="s">
        <v>14</v>
      </c>
      <c r="E536" s="118"/>
      <c r="F536" s="4">
        <v>160</v>
      </c>
      <c r="G536" s="4">
        <f t="shared" si="8"/>
        <v>0</v>
      </c>
      <c r="H536" s="4"/>
      <c r="I536" s="786"/>
      <c r="J536" s="786"/>
      <c r="N536" s="4"/>
    </row>
    <row r="537" spans="1:15" ht="13.5" customHeight="1">
      <c r="A537" s="41">
        <v>45077</v>
      </c>
      <c r="B537" s="786" t="s">
        <v>10</v>
      </c>
      <c r="C537" s="786" t="s">
        <v>18</v>
      </c>
      <c r="D537" t="s">
        <v>12</v>
      </c>
      <c r="E537" s="121">
        <v>29.7</v>
      </c>
      <c r="F537" s="65"/>
      <c r="G537" s="4">
        <f t="shared" si="8"/>
        <v>29.7</v>
      </c>
      <c r="H537" s="4"/>
      <c r="I537" s="12"/>
      <c r="J537" s="188"/>
      <c r="K537" s="12"/>
      <c r="M537" s="117"/>
      <c r="N537" s="4"/>
    </row>
    <row r="538" spans="1:15" ht="13.5" customHeight="1">
      <c r="B538" s="786"/>
      <c r="C538" s="786"/>
      <c r="D538" t="s">
        <v>13</v>
      </c>
      <c r="E538" s="121">
        <v>2.1</v>
      </c>
      <c r="F538" s="65"/>
      <c r="G538" s="4">
        <f t="shared" si="8"/>
        <v>31.8</v>
      </c>
      <c r="H538" s="4"/>
      <c r="I538" s="12"/>
      <c r="K538" s="12"/>
      <c r="N538" s="4"/>
      <c r="O538" s="121"/>
    </row>
    <row r="539" spans="1:15" ht="13.5" customHeight="1">
      <c r="B539" s="786"/>
      <c r="C539" s="786"/>
      <c r="D539" t="s">
        <v>14</v>
      </c>
      <c r="E539" s="121">
        <v>350</v>
      </c>
      <c r="F539" s="65"/>
      <c r="G539" s="4">
        <f t="shared" si="8"/>
        <v>381.8</v>
      </c>
      <c r="H539" s="4"/>
      <c r="I539" s="12"/>
      <c r="N539" s="4"/>
    </row>
    <row r="540" spans="1:15" ht="13.5" customHeight="1">
      <c r="A540" s="39">
        <v>45077</v>
      </c>
      <c r="B540" s="787" t="s">
        <v>402</v>
      </c>
      <c r="C540" s="787" t="s">
        <v>18</v>
      </c>
      <c r="D540" t="s">
        <v>14</v>
      </c>
      <c r="F540" s="65">
        <v>70</v>
      </c>
      <c r="G540" s="4">
        <f t="shared" si="8"/>
        <v>311.8</v>
      </c>
      <c r="H540" s="4"/>
      <c r="I540" s="12"/>
      <c r="N540" s="4"/>
    </row>
    <row r="541" spans="1:15" ht="13.5" customHeight="1">
      <c r="B541" s="787"/>
      <c r="C541" s="787"/>
      <c r="D541" s="188" t="s">
        <v>81</v>
      </c>
      <c r="E541" s="121">
        <v>10</v>
      </c>
      <c r="G541" s="4">
        <f t="shared" si="8"/>
        <v>321.8</v>
      </c>
      <c r="H541" s="4"/>
      <c r="I541" s="12"/>
    </row>
    <row r="542" spans="1:15" ht="13.5" customHeight="1">
      <c r="A542" s="39">
        <v>45126</v>
      </c>
      <c r="B542" s="787" t="s">
        <v>399</v>
      </c>
      <c r="C542" s="787" t="s">
        <v>18</v>
      </c>
      <c r="D542" t="s">
        <v>12</v>
      </c>
      <c r="F542" s="12">
        <v>29.7</v>
      </c>
      <c r="G542" s="4">
        <f t="shared" si="8"/>
        <v>292.10000000000002</v>
      </c>
      <c r="H542" s="4"/>
      <c r="I542" s="12"/>
    </row>
    <row r="543" spans="1:15" ht="13.5" customHeight="1">
      <c r="A543" s="39">
        <v>45126</v>
      </c>
      <c r="B543" s="787" t="s">
        <v>399</v>
      </c>
      <c r="C543" s="787" t="s">
        <v>18</v>
      </c>
      <c r="D543" t="s">
        <v>13</v>
      </c>
      <c r="F543" s="12">
        <v>2.1</v>
      </c>
      <c r="G543" s="4">
        <f t="shared" si="8"/>
        <v>290</v>
      </c>
      <c r="H543" s="4"/>
      <c r="I543" s="12"/>
    </row>
    <row r="544" spans="1:15" ht="13.5" customHeight="1">
      <c r="A544" s="39">
        <v>45126</v>
      </c>
      <c r="B544" s="787" t="s">
        <v>399</v>
      </c>
      <c r="C544" s="787" t="s">
        <v>18</v>
      </c>
      <c r="D544" s="188" t="s">
        <v>81</v>
      </c>
      <c r="F544" s="46">
        <v>10</v>
      </c>
      <c r="G544" s="4">
        <f t="shared" si="8"/>
        <v>280</v>
      </c>
      <c r="H544" s="4"/>
      <c r="I544" s="12"/>
    </row>
    <row r="545" spans="1:14" ht="13.5" customHeight="1">
      <c r="A545" s="39">
        <v>45155</v>
      </c>
      <c r="B545" s="787" t="s">
        <v>400</v>
      </c>
      <c r="C545" s="787" t="s">
        <v>18</v>
      </c>
      <c r="D545" t="s">
        <v>14</v>
      </c>
      <c r="F545" s="46">
        <v>26.6</v>
      </c>
      <c r="G545" s="4">
        <f t="shared" si="8"/>
        <v>253.4</v>
      </c>
      <c r="H545" s="4"/>
      <c r="I545" s="12"/>
    </row>
    <row r="546" spans="1:14" ht="13.5" customHeight="1">
      <c r="A546" s="39">
        <v>45157</v>
      </c>
      <c r="B546" s="787" t="s">
        <v>403</v>
      </c>
      <c r="C546" s="787" t="s">
        <v>18</v>
      </c>
      <c r="D546" t="s">
        <v>14</v>
      </c>
      <c r="F546" s="46">
        <v>200</v>
      </c>
      <c r="G546" s="4">
        <f t="shared" si="8"/>
        <v>53.400000000000006</v>
      </c>
      <c r="H546" s="4"/>
      <c r="I546" s="12"/>
    </row>
    <row r="547" spans="1:14" ht="13.5" customHeight="1">
      <c r="A547" s="39">
        <v>45178</v>
      </c>
      <c r="B547" s="787" t="s">
        <v>404</v>
      </c>
      <c r="C547" s="787" t="s">
        <v>18</v>
      </c>
      <c r="D547" t="s">
        <v>14</v>
      </c>
      <c r="F547" s="46">
        <v>53.4</v>
      </c>
      <c r="G547" s="4">
        <f t="shared" si="8"/>
        <v>0</v>
      </c>
      <c r="H547" s="4"/>
      <c r="I547" s="12"/>
    </row>
    <row r="548" spans="1:14" ht="13.5" customHeight="1">
      <c r="A548" s="41">
        <v>45107</v>
      </c>
      <c r="B548" s="786" t="s">
        <v>10</v>
      </c>
      <c r="C548" s="786" t="s">
        <v>19</v>
      </c>
      <c r="D548" t="s">
        <v>12</v>
      </c>
      <c r="E548" s="121">
        <v>30.3</v>
      </c>
      <c r="G548" s="4">
        <f t="shared" si="8"/>
        <v>30.3</v>
      </c>
      <c r="H548" s="4"/>
      <c r="I548" s="12"/>
    </row>
    <row r="549" spans="1:14" ht="13.5" customHeight="1">
      <c r="B549" s="787"/>
      <c r="C549" s="787"/>
      <c r="D549" t="s">
        <v>13</v>
      </c>
      <c r="E549" s="121">
        <v>2</v>
      </c>
      <c r="G549" s="4">
        <f t="shared" si="8"/>
        <v>32.299999999999997</v>
      </c>
      <c r="H549" s="4"/>
      <c r="I549" s="12"/>
      <c r="J549" s="786"/>
    </row>
    <row r="550" spans="1:14" ht="13.5" customHeight="1">
      <c r="B550" s="787"/>
      <c r="C550" s="787"/>
      <c r="D550" t="s">
        <v>14</v>
      </c>
      <c r="E550" s="121">
        <v>350</v>
      </c>
      <c r="G550" s="4">
        <f t="shared" si="8"/>
        <v>382.3</v>
      </c>
      <c r="H550" s="4"/>
      <c r="I550" s="12"/>
    </row>
    <row r="551" spans="1:14" ht="13.5" customHeight="1">
      <c r="A551" s="39">
        <v>45110</v>
      </c>
      <c r="B551" s="787" t="s">
        <v>405</v>
      </c>
      <c r="C551" s="787" t="s">
        <v>19</v>
      </c>
      <c r="D551" t="s">
        <v>14</v>
      </c>
      <c r="F551" s="46">
        <v>230</v>
      </c>
      <c r="G551" s="4">
        <f t="shared" si="8"/>
        <v>152.30000000000001</v>
      </c>
      <c r="H551" s="4"/>
      <c r="I551" s="12"/>
      <c r="J551" s="786"/>
      <c r="K551" s="786"/>
      <c r="L551"/>
      <c r="N551" s="12"/>
    </row>
    <row r="552" spans="1:14" ht="13.5" customHeight="1">
      <c r="A552" s="39">
        <v>45178</v>
      </c>
      <c r="B552" s="787" t="s">
        <v>404</v>
      </c>
      <c r="C552" s="787" t="s">
        <v>19</v>
      </c>
      <c r="D552" t="s">
        <v>14</v>
      </c>
      <c r="F552" s="46">
        <v>120</v>
      </c>
      <c r="G552" s="4">
        <f t="shared" si="8"/>
        <v>32.300000000000011</v>
      </c>
      <c r="H552" s="4"/>
      <c r="I552" s="12"/>
      <c r="J552" s="786"/>
      <c r="N552" s="12"/>
    </row>
    <row r="553" spans="1:14" ht="13.5" customHeight="1">
      <c r="A553" s="39">
        <v>45178</v>
      </c>
      <c r="B553" s="106" t="s">
        <v>406</v>
      </c>
      <c r="C553" s="787" t="s">
        <v>19</v>
      </c>
      <c r="D553" t="s">
        <v>12</v>
      </c>
      <c r="F553" s="46">
        <v>26.6</v>
      </c>
      <c r="G553" s="4">
        <f t="shared" si="8"/>
        <v>5.7000000000000099</v>
      </c>
      <c r="H553" s="4"/>
      <c r="I553" s="12"/>
      <c r="J553" s="786"/>
      <c r="K553" s="786"/>
      <c r="L553"/>
      <c r="N553" s="26"/>
    </row>
    <row r="554" spans="1:14" ht="13.5" customHeight="1">
      <c r="A554" s="39">
        <v>45208</v>
      </c>
      <c r="B554" s="106" t="s">
        <v>406</v>
      </c>
      <c r="C554" s="787" t="s">
        <v>19</v>
      </c>
      <c r="D554" t="s">
        <v>12</v>
      </c>
      <c r="F554" s="46">
        <v>3.7</v>
      </c>
      <c r="G554" s="4">
        <f t="shared" si="8"/>
        <v>2.0000000000000098</v>
      </c>
      <c r="H554" s="4"/>
      <c r="I554" s="12"/>
      <c r="J554" s="786"/>
      <c r="K554" s="786"/>
      <c r="L554"/>
      <c r="N554" s="26"/>
    </row>
    <row r="555" spans="1:14" ht="13.5" customHeight="1">
      <c r="A555" s="39">
        <v>45208</v>
      </c>
      <c r="B555" s="106" t="s">
        <v>406</v>
      </c>
      <c r="C555" s="787" t="s">
        <v>19</v>
      </c>
      <c r="D555" t="s">
        <v>13</v>
      </c>
      <c r="F555" s="46">
        <v>2</v>
      </c>
      <c r="G555" s="4">
        <f t="shared" si="8"/>
        <v>9.7699626167013776E-15</v>
      </c>
      <c r="H555" s="4"/>
      <c r="I555" s="12"/>
      <c r="J555" s="786"/>
      <c r="K555" s="786"/>
      <c r="L555"/>
      <c r="N555" s="26"/>
    </row>
    <row r="556" spans="1:14" ht="13.5" customHeight="1">
      <c r="A556" s="41">
        <v>45138</v>
      </c>
      <c r="B556" s="786" t="s">
        <v>10</v>
      </c>
      <c r="C556" s="786" t="s">
        <v>407</v>
      </c>
      <c r="D556" t="s">
        <v>12</v>
      </c>
      <c r="E556" s="121">
        <v>28.5</v>
      </c>
      <c r="G556" s="4">
        <f t="shared" si="8"/>
        <v>28.500000000000011</v>
      </c>
      <c r="H556" s="4"/>
      <c r="I556" s="12"/>
      <c r="L556"/>
      <c r="N556" s="12"/>
    </row>
    <row r="557" spans="1:14" ht="13.5" customHeight="1">
      <c r="B557" s="787"/>
      <c r="C557" s="787"/>
      <c r="D557" t="s">
        <v>13</v>
      </c>
      <c r="E557" s="121">
        <v>2</v>
      </c>
      <c r="G557" s="4">
        <f t="shared" si="8"/>
        <v>30.500000000000011</v>
      </c>
      <c r="H557" s="4"/>
      <c r="I557" s="12"/>
      <c r="J557" s="786"/>
      <c r="N557" s="12"/>
    </row>
    <row r="558" spans="1:14" ht="13.5" customHeight="1">
      <c r="B558" s="787"/>
      <c r="C558" s="787"/>
      <c r="D558" t="s">
        <v>14</v>
      </c>
      <c r="E558" s="121">
        <v>350</v>
      </c>
      <c r="G558" s="4">
        <f t="shared" si="8"/>
        <v>380.5</v>
      </c>
      <c r="H558" s="4"/>
      <c r="I558" s="12"/>
      <c r="K558" s="786"/>
      <c r="L558"/>
      <c r="N558" s="12"/>
    </row>
    <row r="559" spans="1:14" ht="13.5" customHeight="1">
      <c r="A559" s="39">
        <v>45138</v>
      </c>
      <c r="B559" s="787" t="s">
        <v>408</v>
      </c>
      <c r="C559" s="787" t="s">
        <v>407</v>
      </c>
      <c r="D559" t="s">
        <v>14</v>
      </c>
      <c r="F559" s="46">
        <v>110</v>
      </c>
      <c r="G559" s="4">
        <f t="shared" si="8"/>
        <v>270.5</v>
      </c>
      <c r="H559" s="4"/>
      <c r="I559" s="12"/>
      <c r="N559" s="12"/>
    </row>
    <row r="560" spans="1:14" ht="13.5" customHeight="1">
      <c r="A560" s="39">
        <v>45208</v>
      </c>
      <c r="B560" s="106" t="s">
        <v>406</v>
      </c>
      <c r="C560" s="787" t="s">
        <v>407</v>
      </c>
      <c r="D560" t="s">
        <v>12</v>
      </c>
      <c r="F560" s="46">
        <v>28.5</v>
      </c>
      <c r="G560" s="4">
        <f t="shared" si="8"/>
        <v>242</v>
      </c>
      <c r="H560" s="4"/>
      <c r="I560" s="12"/>
      <c r="N560" s="12"/>
    </row>
    <row r="561" spans="1:15" ht="13.5" customHeight="1">
      <c r="A561" s="39">
        <v>45208</v>
      </c>
      <c r="B561" s="106" t="s">
        <v>406</v>
      </c>
      <c r="C561" s="787" t="s">
        <v>407</v>
      </c>
      <c r="D561" t="s">
        <v>13</v>
      </c>
      <c r="F561" s="46">
        <v>2</v>
      </c>
      <c r="G561" s="4">
        <f t="shared" si="8"/>
        <v>240</v>
      </c>
      <c r="H561" s="4"/>
      <c r="I561" s="12"/>
      <c r="N561" s="12"/>
    </row>
    <row r="562" spans="1:15" ht="13.5" customHeight="1">
      <c r="A562" s="39">
        <v>45223</v>
      </c>
      <c r="B562" s="106" t="s">
        <v>409</v>
      </c>
      <c r="C562" s="787" t="s">
        <v>407</v>
      </c>
      <c r="D562" t="s">
        <v>14</v>
      </c>
      <c r="F562" s="46">
        <v>200</v>
      </c>
      <c r="G562" s="4">
        <f t="shared" si="8"/>
        <v>40</v>
      </c>
      <c r="H562" s="4"/>
      <c r="I562" s="12"/>
      <c r="N562" s="12"/>
    </row>
    <row r="563" spans="1:15" ht="13.5" customHeight="1">
      <c r="A563" s="39">
        <v>45223</v>
      </c>
      <c r="B563" s="106" t="s">
        <v>410</v>
      </c>
      <c r="C563" s="787" t="s">
        <v>407</v>
      </c>
      <c r="D563" t="s">
        <v>14</v>
      </c>
      <c r="F563" s="46">
        <v>40</v>
      </c>
      <c r="G563" s="4">
        <f t="shared" si="8"/>
        <v>0</v>
      </c>
      <c r="H563" s="4"/>
      <c r="I563" s="12"/>
      <c r="N563" s="12"/>
    </row>
    <row r="564" spans="1:15" ht="13.5" customHeight="1">
      <c r="A564" s="41">
        <v>45169</v>
      </c>
      <c r="B564" s="786" t="s">
        <v>10</v>
      </c>
      <c r="C564" s="786" t="s">
        <v>411</v>
      </c>
      <c r="D564" t="s">
        <v>12</v>
      </c>
      <c r="E564" s="121">
        <v>27.3</v>
      </c>
      <c r="G564" s="4">
        <f t="shared" si="8"/>
        <v>27.3</v>
      </c>
      <c r="H564" s="4"/>
      <c r="I564" s="12"/>
      <c r="L564"/>
      <c r="N564" s="12"/>
    </row>
    <row r="565" spans="1:15" ht="13.5" customHeight="1">
      <c r="B565" s="787"/>
      <c r="C565" s="787"/>
      <c r="D565" t="s">
        <v>13</v>
      </c>
      <c r="E565" s="121">
        <v>2.2999999999999998</v>
      </c>
      <c r="G565" s="4">
        <f t="shared" si="8"/>
        <v>29.6</v>
      </c>
      <c r="H565" s="4"/>
      <c r="I565" s="12"/>
      <c r="K565" s="787"/>
      <c r="L565"/>
      <c r="N565" s="4"/>
    </row>
    <row r="566" spans="1:15" ht="13.5" customHeight="1">
      <c r="B566" s="787"/>
      <c r="C566" s="787"/>
      <c r="D566" s="188" t="s">
        <v>14</v>
      </c>
      <c r="E566" s="121">
        <v>350</v>
      </c>
      <c r="G566" s="4">
        <f t="shared" si="8"/>
        <v>379.6</v>
      </c>
      <c r="H566" s="4"/>
      <c r="I566" s="12"/>
      <c r="K566" s="787"/>
      <c r="N566" s="12"/>
      <c r="O566" s="26"/>
    </row>
    <row r="567" spans="1:15" ht="13.5" customHeight="1">
      <c r="A567" s="39">
        <v>45169</v>
      </c>
      <c r="B567" s="787" t="s">
        <v>412</v>
      </c>
      <c r="C567" s="787" t="s">
        <v>411</v>
      </c>
      <c r="D567" s="188" t="s">
        <v>14</v>
      </c>
      <c r="F567" s="46">
        <v>60</v>
      </c>
      <c r="G567" s="4">
        <f t="shared" si="8"/>
        <v>319.60000000000002</v>
      </c>
      <c r="H567" s="4"/>
      <c r="I567" s="12"/>
    </row>
    <row r="568" spans="1:15" ht="13.5" customHeight="1">
      <c r="A568" s="39">
        <v>45190</v>
      </c>
      <c r="B568" s="787" t="s">
        <v>413</v>
      </c>
      <c r="C568" s="787" t="s">
        <v>411</v>
      </c>
      <c r="D568" s="188" t="s">
        <v>14</v>
      </c>
      <c r="F568" s="46">
        <v>200</v>
      </c>
      <c r="G568" s="4">
        <f t="shared" si="8"/>
        <v>119.60000000000002</v>
      </c>
      <c r="H568" s="4"/>
      <c r="I568" s="12"/>
    </row>
    <row r="569" spans="1:15" ht="13.5" customHeight="1">
      <c r="A569" s="39">
        <v>45208</v>
      </c>
      <c r="B569" s="106" t="s">
        <v>406</v>
      </c>
      <c r="C569" s="787" t="s">
        <v>411</v>
      </c>
      <c r="D569" t="s">
        <v>12</v>
      </c>
      <c r="F569" s="12">
        <v>27.3</v>
      </c>
      <c r="G569" s="4">
        <f t="shared" si="8"/>
        <v>92.300000000000026</v>
      </c>
      <c r="H569" s="4"/>
      <c r="I569" s="12"/>
    </row>
    <row r="570" spans="1:15" ht="13.5" customHeight="1">
      <c r="A570" s="39">
        <v>45208</v>
      </c>
      <c r="B570" s="106" t="s">
        <v>406</v>
      </c>
      <c r="C570" s="787" t="s">
        <v>411</v>
      </c>
      <c r="D570" t="s">
        <v>13</v>
      </c>
      <c r="F570" s="12">
        <v>2.2999999999999998</v>
      </c>
      <c r="G570" s="4">
        <f t="shared" si="8"/>
        <v>90.000000000000028</v>
      </c>
      <c r="H570" s="4"/>
      <c r="I570" s="12"/>
    </row>
    <row r="571" spans="1:15" ht="13.5" customHeight="1">
      <c r="A571" s="39">
        <v>45223</v>
      </c>
      <c r="B571" s="106" t="s">
        <v>410</v>
      </c>
      <c r="C571" s="787" t="s">
        <v>411</v>
      </c>
      <c r="D571" s="188" t="s">
        <v>14</v>
      </c>
      <c r="F571" s="12">
        <v>60</v>
      </c>
      <c r="G571" s="4">
        <f t="shared" si="8"/>
        <v>30.000000000000028</v>
      </c>
      <c r="H571" s="4"/>
      <c r="I571" s="12"/>
    </row>
    <row r="572" spans="1:15" ht="13.5" customHeight="1">
      <c r="A572" s="39">
        <v>45261</v>
      </c>
      <c r="B572" s="106" t="s">
        <v>414</v>
      </c>
      <c r="C572" s="787" t="s">
        <v>411</v>
      </c>
      <c r="D572" s="188" t="s">
        <v>14</v>
      </c>
      <c r="F572" s="12">
        <v>30</v>
      </c>
      <c r="G572" s="4">
        <f t="shared" si="8"/>
        <v>2.8421709430404007E-14</v>
      </c>
      <c r="H572" s="4"/>
      <c r="I572" s="12"/>
    </row>
    <row r="573" spans="1:15" ht="13.5" customHeight="1">
      <c r="A573" s="41">
        <v>45199</v>
      </c>
      <c r="B573" s="786" t="s">
        <v>10</v>
      </c>
      <c r="C573" s="786" t="s">
        <v>91</v>
      </c>
      <c r="D573" t="s">
        <v>12</v>
      </c>
      <c r="E573" s="121">
        <v>27.1</v>
      </c>
      <c r="G573" s="4">
        <f t="shared" si="8"/>
        <v>27.10000000000003</v>
      </c>
      <c r="H573" s="4"/>
      <c r="I573" s="12"/>
    </row>
    <row r="574" spans="1:15" ht="13.5" customHeight="1">
      <c r="B574" s="787"/>
      <c r="C574" s="787"/>
      <c r="D574" t="s">
        <v>13</v>
      </c>
      <c r="E574" s="121">
        <v>2</v>
      </c>
      <c r="G574" s="4">
        <f t="shared" si="8"/>
        <v>29.10000000000003</v>
      </c>
      <c r="H574" s="4"/>
      <c r="I574" s="12"/>
    </row>
    <row r="575" spans="1:15" ht="13.5" customHeight="1">
      <c r="B575" s="787"/>
      <c r="C575" s="787"/>
      <c r="D575" s="188" t="s">
        <v>14</v>
      </c>
      <c r="E575" s="121">
        <v>350</v>
      </c>
      <c r="G575" s="4">
        <f t="shared" si="8"/>
        <v>379.1</v>
      </c>
      <c r="H575" s="4"/>
      <c r="I575" s="12"/>
    </row>
    <row r="576" spans="1:15" ht="13.5" customHeight="1">
      <c r="A576" s="39">
        <v>45245</v>
      </c>
      <c r="B576" s="106" t="s">
        <v>415</v>
      </c>
      <c r="C576" s="787" t="s">
        <v>91</v>
      </c>
      <c r="D576" t="s">
        <v>12</v>
      </c>
      <c r="F576" s="12">
        <v>27.1</v>
      </c>
      <c r="G576" s="4">
        <f t="shared" si="8"/>
        <v>352</v>
      </c>
      <c r="H576" s="4"/>
      <c r="I576" s="12"/>
    </row>
    <row r="577" spans="1:14" ht="13.5" customHeight="1">
      <c r="A577" s="39">
        <v>45245</v>
      </c>
      <c r="B577" s="106" t="s">
        <v>415</v>
      </c>
      <c r="C577" s="787" t="s">
        <v>91</v>
      </c>
      <c r="D577" t="s">
        <v>13</v>
      </c>
      <c r="F577" s="12">
        <v>2</v>
      </c>
      <c r="G577" s="4">
        <f t="shared" si="8"/>
        <v>350</v>
      </c>
      <c r="H577" s="4"/>
      <c r="I577" s="12"/>
    </row>
    <row r="578" spans="1:14" ht="13.5" customHeight="1">
      <c r="A578" s="39">
        <v>45261</v>
      </c>
      <c r="B578" s="106" t="s">
        <v>414</v>
      </c>
      <c r="C578" s="787" t="s">
        <v>91</v>
      </c>
      <c r="D578" s="188" t="s">
        <v>14</v>
      </c>
      <c r="F578" s="12">
        <v>270</v>
      </c>
      <c r="G578" s="4">
        <f t="shared" si="8"/>
        <v>80</v>
      </c>
      <c r="H578" s="4"/>
      <c r="I578" s="12"/>
    </row>
    <row r="579" spans="1:14" ht="13.5" customHeight="1">
      <c r="A579" s="39">
        <v>45271</v>
      </c>
      <c r="B579" s="106" t="s">
        <v>416</v>
      </c>
      <c r="C579" s="787" t="s">
        <v>91</v>
      </c>
      <c r="D579" s="188" t="s">
        <v>14</v>
      </c>
      <c r="F579" s="12">
        <v>80</v>
      </c>
      <c r="G579" s="4">
        <f t="shared" si="8"/>
        <v>0</v>
      </c>
      <c r="H579" s="4"/>
      <c r="I579" s="12"/>
    </row>
    <row r="580" spans="1:14" ht="13.5" customHeight="1">
      <c r="A580" s="41">
        <v>45230</v>
      </c>
      <c r="B580" s="786" t="s">
        <v>10</v>
      </c>
      <c r="C580" s="786" t="s">
        <v>417</v>
      </c>
      <c r="D580" t="s">
        <v>12</v>
      </c>
      <c r="E580" s="121">
        <v>26.4</v>
      </c>
      <c r="G580" s="4">
        <f t="shared" si="8"/>
        <v>26.4</v>
      </c>
      <c r="H580" s="4"/>
      <c r="I580" s="12"/>
    </row>
    <row r="581" spans="1:14">
      <c r="B581" s="787"/>
      <c r="C581" s="787"/>
      <c r="D581" t="s">
        <v>13</v>
      </c>
      <c r="E581" s="118">
        <v>2</v>
      </c>
      <c r="G581" s="4">
        <f t="shared" si="8"/>
        <v>28.4</v>
      </c>
      <c r="H581" s="4"/>
    </row>
    <row r="582" spans="1:14">
      <c r="B582" s="787"/>
      <c r="C582" s="787"/>
      <c r="D582" s="188" t="s">
        <v>14</v>
      </c>
      <c r="E582" s="121">
        <v>350</v>
      </c>
      <c r="G582" s="4">
        <f t="shared" si="8"/>
        <v>378.4</v>
      </c>
      <c r="H582" s="4"/>
    </row>
    <row r="583" spans="1:14">
      <c r="A583" s="39">
        <v>45230</v>
      </c>
      <c r="B583" s="787" t="s">
        <v>418</v>
      </c>
      <c r="C583" s="787" t="s">
        <v>417</v>
      </c>
      <c r="D583" s="188" t="s">
        <v>14</v>
      </c>
      <c r="F583" s="46">
        <v>20</v>
      </c>
      <c r="G583" s="4">
        <f t="shared" ref="G583:G646" si="9">+G582+E583-F583</f>
        <v>358.4</v>
      </c>
      <c r="H583" s="4"/>
    </row>
    <row r="584" spans="1:14">
      <c r="A584" s="39">
        <v>45245</v>
      </c>
      <c r="B584" s="106" t="s">
        <v>415</v>
      </c>
      <c r="C584" s="787" t="s">
        <v>417</v>
      </c>
      <c r="D584" t="s">
        <v>12</v>
      </c>
      <c r="E584" s="118"/>
      <c r="F584" s="12">
        <v>26.4</v>
      </c>
      <c r="G584" s="4">
        <f t="shared" si="9"/>
        <v>332</v>
      </c>
      <c r="H584" s="4"/>
    </row>
    <row r="585" spans="1:14">
      <c r="A585" s="39">
        <v>45245</v>
      </c>
      <c r="B585" s="106" t="s">
        <v>415</v>
      </c>
      <c r="C585" s="787" t="s">
        <v>417</v>
      </c>
      <c r="D585" t="s">
        <v>13</v>
      </c>
      <c r="E585" s="118"/>
      <c r="F585" s="4">
        <v>2</v>
      </c>
      <c r="G585" s="4">
        <f t="shared" si="9"/>
        <v>330</v>
      </c>
      <c r="H585" s="4"/>
    </row>
    <row r="586" spans="1:14">
      <c r="A586" s="39">
        <v>45271</v>
      </c>
      <c r="B586" s="106" t="s">
        <v>416</v>
      </c>
      <c r="C586" s="787" t="s">
        <v>417</v>
      </c>
      <c r="D586" s="188" t="s">
        <v>14</v>
      </c>
      <c r="E586" s="118"/>
      <c r="F586" s="4">
        <v>120</v>
      </c>
      <c r="G586" s="4">
        <f t="shared" si="9"/>
        <v>210</v>
      </c>
      <c r="H586" s="4"/>
    </row>
    <row r="587" spans="1:14">
      <c r="A587" s="39">
        <v>45280</v>
      </c>
      <c r="B587" s="106" t="s">
        <v>419</v>
      </c>
      <c r="C587" s="787" t="s">
        <v>417</v>
      </c>
      <c r="D587" s="188" t="s">
        <v>14</v>
      </c>
      <c r="E587" s="118"/>
      <c r="F587" s="4">
        <v>26.3</v>
      </c>
      <c r="G587" s="4">
        <f t="shared" si="9"/>
        <v>183.7</v>
      </c>
      <c r="H587" s="4"/>
    </row>
    <row r="588" spans="1:14" s="365" customFormat="1">
      <c r="A588" s="364">
        <v>45301</v>
      </c>
      <c r="B588" s="807" t="s">
        <v>420</v>
      </c>
      <c r="C588" s="807" t="s">
        <v>417</v>
      </c>
      <c r="D588" s="382" t="s">
        <v>14</v>
      </c>
      <c r="E588" s="366"/>
      <c r="F588" s="369">
        <v>183.7</v>
      </c>
      <c r="G588" s="4">
        <f t="shared" si="9"/>
        <v>0</v>
      </c>
      <c r="H588" s="369"/>
      <c r="L588" s="388"/>
      <c r="M588" s="368"/>
    </row>
    <row r="589" spans="1:14">
      <c r="A589" s="41">
        <v>45260</v>
      </c>
      <c r="B589" s="786" t="s">
        <v>10</v>
      </c>
      <c r="C589" s="786" t="s">
        <v>24</v>
      </c>
      <c r="D589" t="s">
        <v>12</v>
      </c>
      <c r="E589" s="121">
        <v>28.7</v>
      </c>
      <c r="G589" s="4">
        <f t="shared" si="9"/>
        <v>28.7</v>
      </c>
      <c r="H589" s="4"/>
      <c r="N589" s="121"/>
    </row>
    <row r="590" spans="1:14">
      <c r="B590" s="787"/>
      <c r="C590" s="787"/>
      <c r="D590" t="s">
        <v>13</v>
      </c>
      <c r="E590" s="118">
        <v>5</v>
      </c>
      <c r="G590" s="4">
        <f t="shared" si="9"/>
        <v>33.700000000000003</v>
      </c>
      <c r="H590" s="4"/>
    </row>
    <row r="591" spans="1:14">
      <c r="B591" s="787"/>
      <c r="C591" s="787"/>
      <c r="D591" s="188" t="s">
        <v>14</v>
      </c>
      <c r="E591" s="121">
        <v>350</v>
      </c>
      <c r="G591" s="4">
        <f t="shared" si="9"/>
        <v>383.7</v>
      </c>
      <c r="H591" s="4"/>
      <c r="N591" s="26"/>
    </row>
    <row r="592" spans="1:14">
      <c r="A592" s="39">
        <v>45260</v>
      </c>
      <c r="B592" s="787" t="s">
        <v>421</v>
      </c>
      <c r="C592" s="787" t="s">
        <v>24</v>
      </c>
      <c r="D592" s="188" t="s">
        <v>14</v>
      </c>
      <c r="E592" s="118"/>
      <c r="F592" s="46">
        <v>10</v>
      </c>
      <c r="G592" s="4">
        <f t="shared" si="9"/>
        <v>373.7</v>
      </c>
      <c r="H592" s="4"/>
      <c r="N592" s="121"/>
    </row>
    <row r="593" spans="1:13">
      <c r="A593" s="39">
        <v>45280</v>
      </c>
      <c r="B593" s="787" t="s">
        <v>422</v>
      </c>
      <c r="C593" s="795" t="s">
        <v>24</v>
      </c>
      <c r="D593" t="s">
        <v>12</v>
      </c>
      <c r="F593" s="12">
        <v>28.7</v>
      </c>
      <c r="G593" s="4">
        <f t="shared" si="9"/>
        <v>345</v>
      </c>
      <c r="H593" s="4"/>
    </row>
    <row r="594" spans="1:13">
      <c r="A594" s="39">
        <v>45280</v>
      </c>
      <c r="B594" s="787" t="s">
        <v>422</v>
      </c>
      <c r="C594" s="795" t="s">
        <v>24</v>
      </c>
      <c r="D594" t="s">
        <v>13</v>
      </c>
      <c r="F594" s="4">
        <v>5</v>
      </c>
      <c r="G594" s="4">
        <f t="shared" si="9"/>
        <v>340</v>
      </c>
      <c r="H594" s="4"/>
    </row>
    <row r="595" spans="1:13">
      <c r="A595" s="39">
        <v>45280</v>
      </c>
      <c r="B595" s="787" t="s">
        <v>419</v>
      </c>
      <c r="C595" s="795" t="s">
        <v>24</v>
      </c>
      <c r="D595" s="188" t="s">
        <v>14</v>
      </c>
      <c r="F595" s="46">
        <v>340</v>
      </c>
      <c r="G595" s="4">
        <f t="shared" si="9"/>
        <v>0</v>
      </c>
      <c r="H595" s="4"/>
    </row>
    <row r="596" spans="1:13">
      <c r="A596" s="41">
        <v>45291</v>
      </c>
      <c r="B596" s="786" t="s">
        <v>10</v>
      </c>
      <c r="C596" s="786" t="s">
        <v>25</v>
      </c>
      <c r="D596" t="s">
        <v>12</v>
      </c>
      <c r="E596" s="121">
        <v>30.6</v>
      </c>
      <c r="G596" s="4">
        <f t="shared" si="9"/>
        <v>30.6</v>
      </c>
      <c r="H596" s="4"/>
    </row>
    <row r="597" spans="1:13">
      <c r="B597" s="787"/>
      <c r="C597" s="787"/>
      <c r="D597" t="s">
        <v>13</v>
      </c>
      <c r="E597" s="121">
        <v>5</v>
      </c>
      <c r="G597" s="4">
        <f t="shared" si="9"/>
        <v>35.6</v>
      </c>
      <c r="H597" s="4"/>
    </row>
    <row r="598" spans="1:13">
      <c r="B598" s="787"/>
      <c r="C598" s="787"/>
      <c r="D598" t="s">
        <v>14</v>
      </c>
      <c r="E598" s="121">
        <v>350</v>
      </c>
      <c r="G598" s="4">
        <f t="shared" si="9"/>
        <v>385.6</v>
      </c>
      <c r="H598" s="4"/>
    </row>
    <row r="599" spans="1:13" s="365" customFormat="1">
      <c r="A599" s="364">
        <v>45301</v>
      </c>
      <c r="B599" s="807" t="s">
        <v>420</v>
      </c>
      <c r="C599" s="384" t="s">
        <v>25</v>
      </c>
      <c r="D599" s="365" t="s">
        <v>14</v>
      </c>
      <c r="E599" s="368"/>
      <c r="F599" s="369">
        <v>266.3</v>
      </c>
      <c r="G599" s="4">
        <f t="shared" si="9"/>
        <v>119.30000000000001</v>
      </c>
      <c r="H599" s="369"/>
      <c r="L599" s="388"/>
      <c r="M599" s="368"/>
    </row>
    <row r="600" spans="1:13" s="365" customFormat="1">
      <c r="A600" s="364">
        <v>45320</v>
      </c>
      <c r="B600" s="807" t="s">
        <v>423</v>
      </c>
      <c r="C600" s="384" t="s">
        <v>25</v>
      </c>
      <c r="D600" s="365" t="s">
        <v>14</v>
      </c>
      <c r="E600" s="368"/>
      <c r="F600" s="369">
        <v>50</v>
      </c>
      <c r="G600" s="4">
        <f t="shared" si="9"/>
        <v>69.300000000000011</v>
      </c>
      <c r="H600" s="369"/>
      <c r="L600" s="388"/>
      <c r="M600" s="368"/>
    </row>
    <row r="601" spans="1:13">
      <c r="A601" s="39">
        <v>45335</v>
      </c>
      <c r="B601" s="787" t="s">
        <v>424</v>
      </c>
      <c r="C601" s="795" t="s">
        <v>25</v>
      </c>
      <c r="D601" t="s">
        <v>12</v>
      </c>
      <c r="F601" s="12">
        <v>30.6</v>
      </c>
      <c r="G601" s="4">
        <f t="shared" si="9"/>
        <v>38.70000000000001</v>
      </c>
      <c r="H601" s="4"/>
    </row>
    <row r="602" spans="1:13">
      <c r="A602" s="39">
        <v>45335</v>
      </c>
      <c r="B602" s="787" t="s">
        <v>424</v>
      </c>
      <c r="C602" s="795" t="s">
        <v>25</v>
      </c>
      <c r="D602" t="s">
        <v>13</v>
      </c>
      <c r="F602" s="12">
        <v>5</v>
      </c>
      <c r="G602" s="4">
        <f t="shared" si="9"/>
        <v>33.70000000000001</v>
      </c>
      <c r="H602" s="4"/>
    </row>
    <row r="603" spans="1:13" s="365" customFormat="1">
      <c r="A603" s="364">
        <v>45335</v>
      </c>
      <c r="B603" s="807" t="s">
        <v>425</v>
      </c>
      <c r="C603" s="384" t="s">
        <v>25</v>
      </c>
      <c r="D603" s="365" t="s">
        <v>14</v>
      </c>
      <c r="E603" s="368"/>
      <c r="F603" s="370">
        <v>14.4</v>
      </c>
      <c r="G603" s="4">
        <f t="shared" si="9"/>
        <v>19.300000000000011</v>
      </c>
      <c r="H603" s="369"/>
      <c r="L603" s="388"/>
      <c r="M603" s="368"/>
    </row>
    <row r="604" spans="1:13" s="365" customFormat="1">
      <c r="A604" s="364">
        <v>45467</v>
      </c>
      <c r="B604" s="807" t="s">
        <v>426</v>
      </c>
      <c r="C604" s="384" t="s">
        <v>25</v>
      </c>
      <c r="D604" s="365" t="s">
        <v>14</v>
      </c>
      <c r="E604" s="368"/>
      <c r="F604" s="370">
        <v>19.3</v>
      </c>
      <c r="G604" s="4">
        <f t="shared" si="9"/>
        <v>0</v>
      </c>
      <c r="H604" s="369"/>
      <c r="L604" s="388"/>
      <c r="M604" s="368"/>
    </row>
    <row r="605" spans="1:13">
      <c r="A605" s="41">
        <v>45322</v>
      </c>
      <c r="B605" s="786" t="s">
        <v>10</v>
      </c>
      <c r="C605" s="786" t="s">
        <v>11</v>
      </c>
      <c r="D605" t="s">
        <v>12</v>
      </c>
      <c r="E605" s="121">
        <v>34.200000000000003</v>
      </c>
      <c r="G605" s="4">
        <f t="shared" si="9"/>
        <v>34.200000000000003</v>
      </c>
      <c r="H605" s="4"/>
      <c r="L605" s="121"/>
    </row>
    <row r="606" spans="1:13">
      <c r="B606" s="787"/>
      <c r="C606" s="787"/>
      <c r="D606" t="s">
        <v>13</v>
      </c>
      <c r="E606" s="121">
        <v>8.8000000000000007</v>
      </c>
      <c r="G606" s="4">
        <f t="shared" si="9"/>
        <v>43</v>
      </c>
      <c r="H606" s="4"/>
    </row>
    <row r="607" spans="1:13">
      <c r="B607" s="787"/>
      <c r="C607" s="787"/>
      <c r="D607" t="s">
        <v>14</v>
      </c>
      <c r="E607" s="121">
        <v>350</v>
      </c>
      <c r="G607" s="4">
        <f t="shared" si="9"/>
        <v>393</v>
      </c>
      <c r="H607" s="4"/>
    </row>
    <row r="608" spans="1:13" s="365" customFormat="1">
      <c r="A608" s="364">
        <v>45320</v>
      </c>
      <c r="B608" s="807" t="s">
        <v>427</v>
      </c>
      <c r="C608" s="807" t="s">
        <v>11</v>
      </c>
      <c r="D608" s="365" t="s">
        <v>14</v>
      </c>
      <c r="E608" s="368"/>
      <c r="F608" s="369">
        <v>350</v>
      </c>
      <c r="G608" s="4">
        <f t="shared" si="9"/>
        <v>43</v>
      </c>
      <c r="H608" s="369"/>
      <c r="L608" s="388"/>
      <c r="M608" s="368"/>
    </row>
    <row r="609" spans="1:15">
      <c r="A609" s="39">
        <v>45377</v>
      </c>
      <c r="B609" s="787" t="s">
        <v>428</v>
      </c>
      <c r="C609" s="787" t="s">
        <v>11</v>
      </c>
      <c r="D609" t="s">
        <v>12</v>
      </c>
      <c r="F609" s="12">
        <v>34.200000000000003</v>
      </c>
      <c r="G609" s="4">
        <f t="shared" si="9"/>
        <v>8.7999999999999972</v>
      </c>
      <c r="H609" s="4"/>
      <c r="K609" s="820" t="s">
        <v>429</v>
      </c>
      <c r="L609" s="820"/>
      <c r="M609" s="820"/>
    </row>
    <row r="610" spans="1:15">
      <c r="A610" s="39">
        <v>45377</v>
      </c>
      <c r="B610" s="787" t="s">
        <v>428</v>
      </c>
      <c r="C610" s="787" t="s">
        <v>11</v>
      </c>
      <c r="D610" t="s">
        <v>13</v>
      </c>
      <c r="F610" s="12">
        <v>8.8000000000000007</v>
      </c>
      <c r="G610" s="4">
        <f t="shared" si="9"/>
        <v>0</v>
      </c>
      <c r="H610" s="4"/>
      <c r="J610">
        <v>2023</v>
      </c>
      <c r="K610" s="786" t="s">
        <v>25</v>
      </c>
      <c r="L610" t="s">
        <v>14</v>
      </c>
      <c r="N610" s="12">
        <v>19.3</v>
      </c>
    </row>
    <row r="611" spans="1:15">
      <c r="A611" s="41">
        <v>45351</v>
      </c>
      <c r="B611" s="786" t="s">
        <v>10</v>
      </c>
      <c r="C611" s="786" t="s">
        <v>15</v>
      </c>
      <c r="D611" t="s">
        <v>12</v>
      </c>
      <c r="E611" s="121">
        <v>35.5</v>
      </c>
      <c r="F611" s="65"/>
      <c r="G611" s="4">
        <f t="shared" si="9"/>
        <v>35.5</v>
      </c>
      <c r="H611" s="4"/>
      <c r="J611">
        <v>2024</v>
      </c>
      <c r="K611" s="786" t="s">
        <v>16</v>
      </c>
      <c r="L611" t="s">
        <v>12</v>
      </c>
      <c r="N611" s="12">
        <v>7.8</v>
      </c>
    </row>
    <row r="612" spans="1:15">
      <c r="B612" s="787"/>
      <c r="C612" s="787"/>
      <c r="D612" t="s">
        <v>13</v>
      </c>
      <c r="E612" s="121">
        <v>5</v>
      </c>
      <c r="F612" s="65"/>
      <c r="G612" s="4">
        <f t="shared" si="9"/>
        <v>40.5</v>
      </c>
      <c r="H612" s="4"/>
      <c r="K612" s="787"/>
      <c r="L612" t="s">
        <v>13</v>
      </c>
      <c r="N612" s="12">
        <v>5</v>
      </c>
    </row>
    <row r="613" spans="1:15">
      <c r="B613" s="787"/>
      <c r="C613" s="787"/>
      <c r="D613" t="s">
        <v>14</v>
      </c>
      <c r="E613" s="121">
        <v>350</v>
      </c>
      <c r="F613" s="65"/>
      <c r="G613" s="4">
        <f t="shared" si="9"/>
        <v>390.5</v>
      </c>
      <c r="H613" s="4"/>
      <c r="K613" s="786" t="s">
        <v>17</v>
      </c>
      <c r="L613" t="s">
        <v>12</v>
      </c>
      <c r="M613" s="12">
        <v>34.1</v>
      </c>
      <c r="N613">
        <v>24.9</v>
      </c>
    </row>
    <row r="614" spans="1:15" s="365" customFormat="1">
      <c r="A614" s="364">
        <v>45360</v>
      </c>
      <c r="B614" s="807" t="s">
        <v>430</v>
      </c>
      <c r="C614" s="807" t="s">
        <v>15</v>
      </c>
      <c r="D614" s="365" t="s">
        <v>14</v>
      </c>
      <c r="E614" s="368"/>
      <c r="F614" s="372">
        <v>350</v>
      </c>
      <c r="G614" s="4">
        <f t="shared" si="9"/>
        <v>40.5</v>
      </c>
      <c r="H614" s="369"/>
      <c r="J614" s="818"/>
      <c r="K614" s="807"/>
      <c r="L614" s="365" t="s">
        <v>13</v>
      </c>
      <c r="M614" s="370">
        <v>5</v>
      </c>
      <c r="N614" s="383"/>
    </row>
    <row r="615" spans="1:15">
      <c r="A615" s="39">
        <v>45377</v>
      </c>
      <c r="B615" s="787" t="s">
        <v>428</v>
      </c>
      <c r="C615" s="787" t="s">
        <v>15</v>
      </c>
      <c r="D615" t="s">
        <v>12</v>
      </c>
      <c r="F615" s="12">
        <v>17</v>
      </c>
      <c r="G615" s="4">
        <f t="shared" si="9"/>
        <v>23.5</v>
      </c>
      <c r="H615" s="4"/>
      <c r="J615" s="787"/>
      <c r="K615" s="786" t="s">
        <v>18</v>
      </c>
      <c r="L615" t="s">
        <v>12</v>
      </c>
      <c r="M615" s="12">
        <v>31.1</v>
      </c>
    </row>
    <row r="616" spans="1:15">
      <c r="A616" s="39">
        <v>45435</v>
      </c>
      <c r="B616" s="787" t="s">
        <v>431</v>
      </c>
      <c r="C616" s="787" t="s">
        <v>15</v>
      </c>
      <c r="D616" t="s">
        <v>12</v>
      </c>
      <c r="F616" s="12">
        <v>18.5</v>
      </c>
      <c r="G616" s="4">
        <f t="shared" si="9"/>
        <v>5</v>
      </c>
      <c r="H616" s="4"/>
      <c r="J616" s="787"/>
      <c r="K616" s="787"/>
      <c r="L616" t="s">
        <v>13</v>
      </c>
      <c r="M616" s="12">
        <v>5</v>
      </c>
    </row>
    <row r="617" spans="1:15">
      <c r="A617" s="39">
        <v>45435</v>
      </c>
      <c r="B617" s="787" t="s">
        <v>431</v>
      </c>
      <c r="C617" s="787" t="s">
        <v>15</v>
      </c>
      <c r="D617" t="s">
        <v>13</v>
      </c>
      <c r="F617" s="12">
        <v>5</v>
      </c>
      <c r="G617" s="4">
        <f t="shared" si="9"/>
        <v>0</v>
      </c>
      <c r="H617" s="4"/>
      <c r="J617" s="787"/>
      <c r="K617" s="787"/>
      <c r="L617" t="s">
        <v>14</v>
      </c>
      <c r="N617" s="12">
        <v>350</v>
      </c>
    </row>
    <row r="618" spans="1:15">
      <c r="A618" s="41">
        <v>45382</v>
      </c>
      <c r="B618" s="786" t="s">
        <v>10</v>
      </c>
      <c r="C618" s="786" t="s">
        <v>16</v>
      </c>
      <c r="D618" t="s">
        <v>12</v>
      </c>
      <c r="E618" s="121">
        <v>34.299999999999997</v>
      </c>
      <c r="F618" s="12"/>
      <c r="G618" s="4">
        <f t="shared" si="9"/>
        <v>34.299999999999997</v>
      </c>
      <c r="H618" s="4"/>
      <c r="K618" s="787"/>
      <c r="L618"/>
      <c r="M618" s="12">
        <f>SUM(M610:M617)</f>
        <v>75.2</v>
      </c>
      <c r="N618" s="12">
        <f>SUM(N610:N617)</f>
        <v>407</v>
      </c>
    </row>
    <row r="619" spans="1:15">
      <c r="B619" s="787"/>
      <c r="C619" s="787"/>
      <c r="D619" t="s">
        <v>13</v>
      </c>
      <c r="E619" s="121">
        <v>5</v>
      </c>
      <c r="G619" s="4">
        <f t="shared" si="9"/>
        <v>39.299999999999997</v>
      </c>
      <c r="H619" s="4"/>
      <c r="K619" s="787"/>
      <c r="L619"/>
      <c r="N619" s="12"/>
      <c r="O619" s="26"/>
    </row>
    <row r="620" spans="1:15">
      <c r="B620" s="787"/>
      <c r="C620" s="787"/>
      <c r="D620" t="s">
        <v>14</v>
      </c>
      <c r="E620" s="121">
        <v>350</v>
      </c>
      <c r="G620" s="4">
        <f t="shared" si="9"/>
        <v>389.3</v>
      </c>
      <c r="H620" s="4"/>
      <c r="N620" s="26"/>
    </row>
    <row r="621" spans="1:15" s="365" customFormat="1">
      <c r="A621" s="364">
        <v>45398</v>
      </c>
      <c r="B621" s="807" t="s">
        <v>432</v>
      </c>
      <c r="C621" s="807" t="s">
        <v>16</v>
      </c>
      <c r="D621" s="365" t="s">
        <v>14</v>
      </c>
      <c r="E621" s="368"/>
      <c r="F621" s="369">
        <v>350</v>
      </c>
      <c r="G621" s="4">
        <f t="shared" si="9"/>
        <v>39.300000000000011</v>
      </c>
      <c r="H621" s="369"/>
      <c r="L621" s="388"/>
      <c r="M621" s="368"/>
    </row>
    <row r="622" spans="1:15">
      <c r="A622" s="39">
        <v>45435</v>
      </c>
      <c r="B622" s="787" t="s">
        <v>431</v>
      </c>
      <c r="C622" s="787" t="s">
        <v>16</v>
      </c>
      <c r="D622" t="s">
        <v>12</v>
      </c>
      <c r="F622" s="46">
        <v>26.5</v>
      </c>
      <c r="G622" s="4">
        <f t="shared" si="9"/>
        <v>12.800000000000011</v>
      </c>
      <c r="H622" s="4"/>
    </row>
    <row r="623" spans="1:15">
      <c r="A623" s="39">
        <v>45467</v>
      </c>
      <c r="B623" s="787" t="s">
        <v>433</v>
      </c>
      <c r="C623" s="787" t="s">
        <v>16</v>
      </c>
      <c r="D623" t="s">
        <v>12</v>
      </c>
      <c r="F623" s="46">
        <v>7.8</v>
      </c>
      <c r="G623" s="4">
        <f t="shared" si="9"/>
        <v>5.0000000000000115</v>
      </c>
      <c r="H623" s="4"/>
    </row>
    <row r="624" spans="1:15">
      <c r="A624" s="39">
        <v>45467</v>
      </c>
      <c r="B624" s="787" t="s">
        <v>433</v>
      </c>
      <c r="C624" s="787" t="s">
        <v>16</v>
      </c>
      <c r="D624" t="s">
        <v>13</v>
      </c>
      <c r="F624" s="46">
        <v>5</v>
      </c>
      <c r="G624" s="4">
        <f t="shared" si="9"/>
        <v>1.1546319456101628E-14</v>
      </c>
      <c r="H624" s="4"/>
    </row>
    <row r="625" spans="1:13">
      <c r="A625" s="41">
        <v>45412</v>
      </c>
      <c r="B625" s="786" t="s">
        <v>10</v>
      </c>
      <c r="C625" s="786" t="s">
        <v>17</v>
      </c>
      <c r="D625" t="s">
        <v>12</v>
      </c>
      <c r="E625" s="121">
        <v>34.1</v>
      </c>
      <c r="G625" s="4">
        <f t="shared" si="9"/>
        <v>34.100000000000016</v>
      </c>
      <c r="H625" s="4"/>
    </row>
    <row r="626" spans="1:13">
      <c r="B626" s="787"/>
      <c r="C626" s="787"/>
      <c r="D626" t="s">
        <v>13</v>
      </c>
      <c r="E626" s="121">
        <v>5</v>
      </c>
      <c r="G626" s="4">
        <f t="shared" si="9"/>
        <v>39.100000000000016</v>
      </c>
      <c r="H626" s="4"/>
    </row>
    <row r="627" spans="1:13">
      <c r="B627" s="787"/>
      <c r="C627" s="787"/>
      <c r="D627" t="s">
        <v>14</v>
      </c>
      <c r="E627" s="121">
        <v>350</v>
      </c>
      <c r="G627" s="4">
        <f t="shared" si="9"/>
        <v>389.1</v>
      </c>
      <c r="H627" s="4"/>
    </row>
    <row r="628" spans="1:13" s="365" customFormat="1">
      <c r="A628" s="364">
        <v>45435</v>
      </c>
      <c r="B628" s="807" t="s">
        <v>434</v>
      </c>
      <c r="C628" s="807" t="s">
        <v>17</v>
      </c>
      <c r="D628" s="365" t="s">
        <v>14</v>
      </c>
      <c r="E628" s="368"/>
      <c r="F628" s="369">
        <v>350</v>
      </c>
      <c r="G628" s="4">
        <f t="shared" si="9"/>
        <v>39.100000000000023</v>
      </c>
      <c r="H628" s="369"/>
      <c r="L628" s="388"/>
      <c r="M628" s="368"/>
    </row>
    <row r="629" spans="1:13">
      <c r="A629" s="39">
        <v>45467</v>
      </c>
      <c r="B629" s="787" t="s">
        <v>433</v>
      </c>
      <c r="C629" s="787" t="s">
        <v>17</v>
      </c>
      <c r="D629" t="s">
        <v>12</v>
      </c>
      <c r="F629" s="46">
        <v>24.9</v>
      </c>
      <c r="G629" s="4">
        <f t="shared" si="9"/>
        <v>14.200000000000024</v>
      </c>
      <c r="H629" s="4"/>
    </row>
    <row r="630" spans="1:13">
      <c r="A630" s="39">
        <v>45476</v>
      </c>
      <c r="B630" s="787" t="s">
        <v>435</v>
      </c>
      <c r="C630" s="787" t="s">
        <v>17</v>
      </c>
      <c r="D630" t="s">
        <v>12</v>
      </c>
      <c r="F630" s="46">
        <v>9.1999999999999993</v>
      </c>
      <c r="G630" s="4">
        <f t="shared" si="9"/>
        <v>5.0000000000000249</v>
      </c>
      <c r="H630" s="4"/>
    </row>
    <row r="631" spans="1:13">
      <c r="A631" s="39">
        <v>45476</v>
      </c>
      <c r="B631" s="787" t="s">
        <v>435</v>
      </c>
      <c r="C631" s="787" t="s">
        <v>17</v>
      </c>
      <c r="D631" t="s">
        <v>13</v>
      </c>
      <c r="F631" s="46">
        <v>5</v>
      </c>
      <c r="G631" s="4">
        <f t="shared" si="9"/>
        <v>2.4868995751603507E-14</v>
      </c>
      <c r="H631" s="4"/>
    </row>
    <row r="632" spans="1:13">
      <c r="A632" s="41">
        <v>45443</v>
      </c>
      <c r="B632" s="786" t="s">
        <v>10</v>
      </c>
      <c r="C632" s="786" t="s">
        <v>18</v>
      </c>
      <c r="D632" t="s">
        <v>12</v>
      </c>
      <c r="E632" s="121">
        <v>31.1</v>
      </c>
      <c r="G632" s="4">
        <f t="shared" si="9"/>
        <v>31.100000000000026</v>
      </c>
      <c r="H632" s="4"/>
    </row>
    <row r="633" spans="1:13">
      <c r="B633" s="787"/>
      <c r="C633" s="787"/>
      <c r="D633" t="s">
        <v>13</v>
      </c>
      <c r="E633" s="121">
        <v>5</v>
      </c>
      <c r="G633" s="4">
        <f t="shared" si="9"/>
        <v>36.100000000000023</v>
      </c>
      <c r="H633" s="4"/>
    </row>
    <row r="634" spans="1:13">
      <c r="B634" s="787"/>
      <c r="C634" s="787"/>
      <c r="D634" t="s">
        <v>14</v>
      </c>
      <c r="E634" s="121">
        <v>350</v>
      </c>
      <c r="G634" s="4">
        <f t="shared" si="9"/>
        <v>386.1</v>
      </c>
      <c r="H634" s="4"/>
      <c r="J634" s="26"/>
    </row>
    <row r="635" spans="1:13" s="365" customFormat="1">
      <c r="A635" s="364">
        <v>45467</v>
      </c>
      <c r="B635" s="807" t="s">
        <v>426</v>
      </c>
      <c r="C635" s="807" t="s">
        <v>18</v>
      </c>
      <c r="D635" s="365" t="s">
        <v>14</v>
      </c>
      <c r="E635" s="368"/>
      <c r="F635" s="369">
        <v>350</v>
      </c>
      <c r="G635" s="4">
        <f t="shared" si="9"/>
        <v>36.100000000000023</v>
      </c>
      <c r="H635" s="369"/>
      <c r="L635" s="388"/>
      <c r="M635" s="368"/>
    </row>
    <row r="636" spans="1:13">
      <c r="A636" s="39">
        <v>45476</v>
      </c>
      <c r="B636" s="787" t="s">
        <v>435</v>
      </c>
      <c r="C636" s="787" t="s">
        <v>18</v>
      </c>
      <c r="D636" t="s">
        <v>12</v>
      </c>
      <c r="F636" s="46">
        <v>31.1</v>
      </c>
      <c r="G636" s="4">
        <f t="shared" si="9"/>
        <v>5.0000000000000213</v>
      </c>
      <c r="H636" s="4"/>
    </row>
    <row r="637" spans="1:13">
      <c r="A637" s="39">
        <v>45476</v>
      </c>
      <c r="B637" s="787" t="s">
        <v>435</v>
      </c>
      <c r="C637" s="787" t="s">
        <v>18</v>
      </c>
      <c r="D637" t="s">
        <v>13</v>
      </c>
      <c r="F637" s="46">
        <v>5</v>
      </c>
      <c r="G637" s="4">
        <f t="shared" si="9"/>
        <v>2.1316282072803006E-14</v>
      </c>
      <c r="H637" s="4"/>
      <c r="L637"/>
    </row>
    <row r="638" spans="1:13">
      <c r="A638" s="41">
        <v>45473</v>
      </c>
      <c r="B638" s="786" t="s">
        <v>10</v>
      </c>
      <c r="C638" s="786" t="s">
        <v>19</v>
      </c>
      <c r="D638" t="s">
        <v>12</v>
      </c>
      <c r="E638" s="121">
        <v>30.2</v>
      </c>
      <c r="G638" s="4">
        <f t="shared" si="9"/>
        <v>30.200000000000021</v>
      </c>
      <c r="H638" s="4"/>
      <c r="J638" s="786"/>
      <c r="L638" s="12"/>
    </row>
    <row r="639" spans="1:13">
      <c r="B639" s="787"/>
      <c r="C639" s="787"/>
      <c r="D639" t="s">
        <v>13</v>
      </c>
      <c r="E639" s="121">
        <v>7</v>
      </c>
      <c r="G639" s="4">
        <f t="shared" si="9"/>
        <v>37.200000000000017</v>
      </c>
      <c r="H639" s="4"/>
      <c r="J639" s="787"/>
      <c r="L639" s="12"/>
    </row>
    <row r="640" spans="1:13">
      <c r="B640" s="787"/>
      <c r="C640" s="787"/>
      <c r="D640" t="s">
        <v>14</v>
      </c>
      <c r="E640" s="121">
        <v>350</v>
      </c>
      <c r="G640" s="4">
        <f t="shared" si="9"/>
        <v>387.20000000000005</v>
      </c>
      <c r="H640" s="4"/>
      <c r="J640" s="787"/>
      <c r="L640" s="12"/>
    </row>
    <row r="641" spans="1:13" s="365" customFormat="1">
      <c r="A641" s="364">
        <v>45490</v>
      </c>
      <c r="B641" s="807" t="s">
        <v>436</v>
      </c>
      <c r="C641" s="807" t="s">
        <v>19</v>
      </c>
      <c r="D641" s="365" t="s">
        <v>14</v>
      </c>
      <c r="E641" s="368"/>
      <c r="F641" s="369">
        <v>100</v>
      </c>
      <c r="G641" s="4">
        <f t="shared" si="9"/>
        <v>287.20000000000005</v>
      </c>
      <c r="H641" s="369"/>
      <c r="J641" s="818"/>
      <c r="L641" s="370"/>
      <c r="M641" s="368"/>
    </row>
    <row r="642" spans="1:13" s="233" customFormat="1">
      <c r="A642" s="269">
        <v>45503</v>
      </c>
      <c r="B642" s="270" t="s">
        <v>437</v>
      </c>
      <c r="C642" s="270" t="s">
        <v>19</v>
      </c>
      <c r="D642" s="233" t="s">
        <v>14</v>
      </c>
      <c r="E642" s="273"/>
      <c r="F642" s="271">
        <v>200</v>
      </c>
      <c r="G642" s="4">
        <f t="shared" si="9"/>
        <v>87.200000000000045</v>
      </c>
      <c r="H642" s="271">
        <f>+F642</f>
        <v>200</v>
      </c>
      <c r="I642" s="233" t="s">
        <v>265</v>
      </c>
      <c r="L642" s="277"/>
      <c r="M642" s="273"/>
    </row>
    <row r="643" spans="1:13">
      <c r="A643" s="39">
        <v>45521</v>
      </c>
      <c r="B643" s="787" t="s">
        <v>438</v>
      </c>
      <c r="C643" s="787" t="s">
        <v>19</v>
      </c>
      <c r="D643" t="s">
        <v>12</v>
      </c>
      <c r="F643" s="46">
        <v>30.2</v>
      </c>
      <c r="G643" s="4">
        <f t="shared" si="9"/>
        <v>57.000000000000043</v>
      </c>
      <c r="H643" s="4"/>
    </row>
    <row r="644" spans="1:13">
      <c r="A644" s="39">
        <v>45521</v>
      </c>
      <c r="B644" s="787" t="s">
        <v>438</v>
      </c>
      <c r="C644" s="787" t="s">
        <v>19</v>
      </c>
      <c r="D644" t="s">
        <v>13</v>
      </c>
      <c r="F644" s="46">
        <v>7</v>
      </c>
      <c r="G644" s="4">
        <f t="shared" si="9"/>
        <v>50.000000000000043</v>
      </c>
      <c r="H644" s="4"/>
    </row>
    <row r="645" spans="1:13" s="365" customFormat="1">
      <c r="A645" s="364">
        <v>45521</v>
      </c>
      <c r="B645" s="807" t="s">
        <v>439</v>
      </c>
      <c r="C645" s="807" t="s">
        <v>19</v>
      </c>
      <c r="D645" s="365" t="s">
        <v>14</v>
      </c>
      <c r="E645" s="368"/>
      <c r="F645" s="369">
        <v>50</v>
      </c>
      <c r="G645" s="4">
        <f t="shared" si="9"/>
        <v>0</v>
      </c>
      <c r="H645" s="369"/>
      <c r="L645" s="388"/>
      <c r="M645" s="368"/>
    </row>
    <row r="646" spans="1:13">
      <c r="A646" s="41">
        <v>45504</v>
      </c>
      <c r="B646" s="786" t="s">
        <v>10</v>
      </c>
      <c r="C646" s="786" t="s">
        <v>20</v>
      </c>
      <c r="D646" t="s">
        <v>12</v>
      </c>
      <c r="E646" s="121">
        <v>29.6</v>
      </c>
      <c r="G646" s="4">
        <f t="shared" si="9"/>
        <v>29.6</v>
      </c>
      <c r="H646" s="4"/>
    </row>
    <row r="647" spans="1:13">
      <c r="B647" s="787"/>
      <c r="C647" s="787"/>
      <c r="D647" t="s">
        <v>13</v>
      </c>
      <c r="E647" s="121">
        <v>7</v>
      </c>
      <c r="G647" s="4">
        <f t="shared" ref="G647:G710" si="10">+G646+E647-F647</f>
        <v>36.6</v>
      </c>
      <c r="H647" s="4"/>
    </row>
    <row r="648" spans="1:13">
      <c r="B648" s="787"/>
      <c r="C648" s="787"/>
      <c r="D648" t="s">
        <v>14</v>
      </c>
      <c r="E648" s="121">
        <v>350</v>
      </c>
      <c r="G648" s="4">
        <f t="shared" si="10"/>
        <v>386.6</v>
      </c>
      <c r="H648" s="4"/>
    </row>
    <row r="649" spans="1:13" s="365" customFormat="1">
      <c r="A649" s="364">
        <v>45521</v>
      </c>
      <c r="B649" s="807" t="s">
        <v>439</v>
      </c>
      <c r="C649" s="807" t="s">
        <v>20</v>
      </c>
      <c r="D649" s="365" t="s">
        <v>14</v>
      </c>
      <c r="E649" s="368"/>
      <c r="F649" s="369">
        <v>350</v>
      </c>
      <c r="G649" s="4">
        <f t="shared" si="10"/>
        <v>36.600000000000023</v>
      </c>
      <c r="H649" s="369"/>
      <c r="L649" s="388"/>
      <c r="M649" s="368"/>
    </row>
    <row r="650" spans="1:13">
      <c r="A650" s="39">
        <v>45546</v>
      </c>
      <c r="B650" s="787" t="s">
        <v>440</v>
      </c>
      <c r="C650" s="787" t="s">
        <v>20</v>
      </c>
      <c r="D650" t="s">
        <v>12</v>
      </c>
      <c r="F650" s="46">
        <v>29.6</v>
      </c>
      <c r="G650" s="4">
        <f t="shared" si="10"/>
        <v>7.0000000000000213</v>
      </c>
      <c r="H650" s="4"/>
      <c r="J650" s="822" t="s">
        <v>429</v>
      </c>
      <c r="K650" s="822"/>
      <c r="L650" s="822"/>
    </row>
    <row r="651" spans="1:13">
      <c r="A651" s="39">
        <v>45546</v>
      </c>
      <c r="B651" s="787" t="s">
        <v>440</v>
      </c>
      <c r="C651" s="787" t="s">
        <v>20</v>
      </c>
      <c r="D651" t="s">
        <v>13</v>
      </c>
      <c r="F651" s="46">
        <v>7</v>
      </c>
      <c r="G651" s="4">
        <f t="shared" si="10"/>
        <v>2.1316282072803006E-14</v>
      </c>
      <c r="H651" s="4"/>
      <c r="I651">
        <v>2024</v>
      </c>
      <c r="J651" s="786" t="s">
        <v>24</v>
      </c>
      <c r="K651" t="s">
        <v>12</v>
      </c>
      <c r="L651" s="12">
        <v>9.8000000000000007</v>
      </c>
    </row>
    <row r="652" spans="1:13">
      <c r="A652" s="41">
        <v>45535</v>
      </c>
      <c r="B652" s="786" t="s">
        <v>10</v>
      </c>
      <c r="C652" s="786" t="s">
        <v>21</v>
      </c>
      <c r="D652" t="s">
        <v>12</v>
      </c>
      <c r="E652" s="121">
        <v>29.7</v>
      </c>
      <c r="G652" s="4">
        <f t="shared" si="10"/>
        <v>29.700000000000021</v>
      </c>
      <c r="H652" s="4"/>
      <c r="J652" s="787"/>
      <c r="K652" t="s">
        <v>13</v>
      </c>
      <c r="L652" s="12">
        <v>7</v>
      </c>
    </row>
    <row r="653" spans="1:13">
      <c r="B653" s="787"/>
      <c r="C653" s="787"/>
      <c r="D653" t="s">
        <v>13</v>
      </c>
      <c r="E653" s="121">
        <v>7</v>
      </c>
      <c r="G653" s="4">
        <f t="shared" si="10"/>
        <v>36.700000000000017</v>
      </c>
      <c r="H653" s="4"/>
      <c r="J653" s="787"/>
      <c r="K653" t="s">
        <v>14</v>
      </c>
      <c r="L653" s="12">
        <v>350</v>
      </c>
    </row>
    <row r="654" spans="1:13">
      <c r="B654" s="787"/>
      <c r="C654" s="787"/>
      <c r="D654" t="s">
        <v>14</v>
      </c>
      <c r="E654" s="121">
        <v>350</v>
      </c>
      <c r="G654" s="4">
        <f t="shared" si="10"/>
        <v>386.70000000000005</v>
      </c>
      <c r="H654" s="4"/>
      <c r="J654" s="10"/>
      <c r="L654" s="12">
        <f>SUM(L651:L653)</f>
        <v>366.8</v>
      </c>
    </row>
    <row r="655" spans="1:13" s="233" customFormat="1">
      <c r="A655" s="269">
        <v>45538</v>
      </c>
      <c r="B655" s="270" t="s">
        <v>441</v>
      </c>
      <c r="C655" s="270" t="s">
        <v>21</v>
      </c>
      <c r="D655" s="233" t="s">
        <v>14</v>
      </c>
      <c r="E655" s="273"/>
      <c r="F655" s="271">
        <v>350</v>
      </c>
      <c r="G655" s="4">
        <f t="shared" si="10"/>
        <v>36.700000000000045</v>
      </c>
      <c r="H655" s="271">
        <f>+F655</f>
        <v>350</v>
      </c>
      <c r="I655" s="233" t="s">
        <v>265</v>
      </c>
      <c r="L655" s="277"/>
      <c r="M655" s="273"/>
    </row>
    <row r="656" spans="1:13">
      <c r="A656" s="39">
        <v>45581</v>
      </c>
      <c r="B656" s="787" t="s">
        <v>442</v>
      </c>
      <c r="C656" s="787" t="s">
        <v>21</v>
      </c>
      <c r="D656" t="s">
        <v>12</v>
      </c>
      <c r="F656" s="46">
        <v>29.7</v>
      </c>
      <c r="G656" s="4">
        <f t="shared" si="10"/>
        <v>7.0000000000000462</v>
      </c>
      <c r="H656" s="4"/>
      <c r="J656" s="787"/>
      <c r="L656" s="12"/>
    </row>
    <row r="657" spans="1:13">
      <c r="A657" s="39">
        <v>45581</v>
      </c>
      <c r="B657" s="787" t="s">
        <v>442</v>
      </c>
      <c r="C657" s="787" t="s">
        <v>21</v>
      </c>
      <c r="D657" t="s">
        <v>13</v>
      </c>
      <c r="F657" s="46">
        <v>7</v>
      </c>
      <c r="G657" s="4">
        <f t="shared" si="10"/>
        <v>4.6185277824406512E-14</v>
      </c>
      <c r="H657" s="4"/>
      <c r="J657" s="787"/>
      <c r="L657" s="12"/>
    </row>
    <row r="658" spans="1:13">
      <c r="A658" s="41">
        <v>45565</v>
      </c>
      <c r="B658" s="786" t="s">
        <v>10</v>
      </c>
      <c r="C658" s="786" t="s">
        <v>91</v>
      </c>
      <c r="D658" t="s">
        <v>12</v>
      </c>
      <c r="E658" s="121">
        <v>29.9</v>
      </c>
      <c r="G658" s="4">
        <f t="shared" si="10"/>
        <v>29.900000000000045</v>
      </c>
      <c r="H658" s="4"/>
    </row>
    <row r="659" spans="1:13">
      <c r="B659" s="787"/>
      <c r="C659" s="787"/>
      <c r="D659" t="s">
        <v>13</v>
      </c>
      <c r="E659" s="121">
        <v>5</v>
      </c>
      <c r="G659" s="4">
        <f t="shared" si="10"/>
        <v>34.900000000000048</v>
      </c>
      <c r="H659" s="4"/>
    </row>
    <row r="660" spans="1:13">
      <c r="B660" s="787"/>
      <c r="C660" s="787"/>
      <c r="D660" t="s">
        <v>14</v>
      </c>
      <c r="E660" s="121">
        <v>350</v>
      </c>
      <c r="G660" s="4">
        <f t="shared" si="10"/>
        <v>384.90000000000003</v>
      </c>
      <c r="H660" s="4"/>
    </row>
    <row r="661" spans="1:13">
      <c r="A661" s="39">
        <v>45602</v>
      </c>
      <c r="B661" s="787" t="s">
        <v>443</v>
      </c>
      <c r="C661" s="787" t="s">
        <v>91</v>
      </c>
      <c r="D661" t="s">
        <v>12</v>
      </c>
      <c r="F661" s="46">
        <v>29.9</v>
      </c>
      <c r="G661" s="4">
        <f t="shared" si="10"/>
        <v>355.00000000000006</v>
      </c>
      <c r="H661" s="4"/>
    </row>
    <row r="662" spans="1:13">
      <c r="A662" s="39">
        <v>45602</v>
      </c>
      <c r="B662" s="787" t="s">
        <v>443</v>
      </c>
      <c r="C662" s="787" t="s">
        <v>91</v>
      </c>
      <c r="D662" t="s">
        <v>13</v>
      </c>
      <c r="F662" s="46">
        <v>5</v>
      </c>
      <c r="G662" s="4">
        <f t="shared" si="10"/>
        <v>350.00000000000006</v>
      </c>
      <c r="H662" s="4"/>
    </row>
    <row r="663" spans="1:13" s="378" customFormat="1">
      <c r="A663" s="377">
        <v>45595</v>
      </c>
      <c r="B663" s="801" t="s">
        <v>444</v>
      </c>
      <c r="C663" s="801" t="s">
        <v>91</v>
      </c>
      <c r="D663" s="378" t="s">
        <v>14</v>
      </c>
      <c r="E663" s="379"/>
      <c r="F663" s="419">
        <v>200</v>
      </c>
      <c r="G663" s="4">
        <f t="shared" si="10"/>
        <v>150.00000000000006</v>
      </c>
      <c r="H663" s="419"/>
      <c r="L663" s="443"/>
      <c r="M663" s="379"/>
    </row>
    <row r="664" spans="1:13" s="378" customFormat="1">
      <c r="A664" s="377">
        <v>45601</v>
      </c>
      <c r="B664" s="801" t="s">
        <v>445</v>
      </c>
      <c r="C664" s="801" t="s">
        <v>91</v>
      </c>
      <c r="D664" s="378" t="s">
        <v>14</v>
      </c>
      <c r="E664" s="379"/>
      <c r="F664" s="419">
        <v>100</v>
      </c>
      <c r="G664" s="4">
        <f t="shared" si="10"/>
        <v>50.000000000000057</v>
      </c>
      <c r="H664" s="419"/>
      <c r="L664" s="443"/>
      <c r="M664" s="379"/>
    </row>
    <row r="665" spans="1:13" s="378" customFormat="1">
      <c r="A665" s="377">
        <v>45602</v>
      </c>
      <c r="B665" s="801" t="s">
        <v>446</v>
      </c>
      <c r="C665" s="801" t="s">
        <v>91</v>
      </c>
      <c r="D665" s="378" t="s">
        <v>14</v>
      </c>
      <c r="E665" s="379"/>
      <c r="F665" s="419">
        <v>50</v>
      </c>
      <c r="G665" s="4">
        <f t="shared" si="10"/>
        <v>5.6843418860808015E-14</v>
      </c>
      <c r="H665" s="419"/>
      <c r="L665" s="443"/>
      <c r="M665" s="379"/>
    </row>
    <row r="666" spans="1:13">
      <c r="A666" s="41">
        <v>45596</v>
      </c>
      <c r="B666" s="786" t="s">
        <v>10</v>
      </c>
      <c r="C666" s="786" t="s">
        <v>23</v>
      </c>
      <c r="D666" t="s">
        <v>12</v>
      </c>
      <c r="E666" s="121">
        <v>8.9</v>
      </c>
      <c r="G666" s="4">
        <f t="shared" si="10"/>
        <v>8.9000000000000572</v>
      </c>
      <c r="H666" s="4"/>
    </row>
    <row r="667" spans="1:13">
      <c r="B667" s="787"/>
      <c r="C667" s="787"/>
      <c r="D667" t="s">
        <v>13</v>
      </c>
      <c r="E667" s="121">
        <v>7</v>
      </c>
      <c r="G667" s="4">
        <f t="shared" si="10"/>
        <v>15.900000000000057</v>
      </c>
      <c r="H667" s="4"/>
    </row>
    <row r="668" spans="1:13">
      <c r="B668" s="787"/>
      <c r="C668" s="787"/>
      <c r="D668" t="s">
        <v>14</v>
      </c>
      <c r="E668" s="121">
        <v>350</v>
      </c>
      <c r="G668" s="4">
        <f t="shared" si="10"/>
        <v>365.90000000000003</v>
      </c>
      <c r="H668" s="4"/>
    </row>
    <row r="669" spans="1:13" s="233" customFormat="1">
      <c r="A669" s="269">
        <v>45625</v>
      </c>
      <c r="B669" s="270" t="s">
        <v>447</v>
      </c>
      <c r="C669" s="270" t="s">
        <v>23</v>
      </c>
      <c r="D669" s="233" t="s">
        <v>14</v>
      </c>
      <c r="E669" s="273"/>
      <c r="F669" s="271">
        <v>350</v>
      </c>
      <c r="G669" s="4">
        <f t="shared" si="10"/>
        <v>15.900000000000034</v>
      </c>
      <c r="H669" s="271">
        <f>+F669</f>
        <v>350</v>
      </c>
      <c r="I669" s="233" t="s">
        <v>448</v>
      </c>
      <c r="J669" s="284"/>
      <c r="L669" s="234"/>
      <c r="M669" s="273"/>
    </row>
    <row r="670" spans="1:13" ht="15.75">
      <c r="A670" s="39">
        <v>45631</v>
      </c>
      <c r="B670" s="787" t="s">
        <v>449</v>
      </c>
      <c r="C670" s="787" t="s">
        <v>23</v>
      </c>
      <c r="D670" t="s">
        <v>12</v>
      </c>
      <c r="F670" s="46">
        <v>8.9</v>
      </c>
      <c r="G670" s="4">
        <f t="shared" si="10"/>
        <v>7.0000000000000338</v>
      </c>
      <c r="H670" s="4"/>
      <c r="I670" s="243"/>
      <c r="J670" s="827" t="s">
        <v>450</v>
      </c>
      <c r="K670" s="827"/>
      <c r="L670" s="827"/>
    </row>
    <row r="671" spans="1:13" ht="15.75">
      <c r="A671" s="39">
        <v>45631</v>
      </c>
      <c r="B671" s="787" t="s">
        <v>449</v>
      </c>
      <c r="C671" s="787" t="s">
        <v>23</v>
      </c>
      <c r="D671" t="s">
        <v>13</v>
      </c>
      <c r="F671" s="46">
        <v>7</v>
      </c>
      <c r="G671" s="4">
        <f t="shared" si="10"/>
        <v>3.3750779948604759E-14</v>
      </c>
      <c r="H671" s="4"/>
      <c r="I671" s="243">
        <v>2024</v>
      </c>
      <c r="J671" s="808" t="s">
        <v>25</v>
      </c>
      <c r="K671" s="243" t="s">
        <v>14</v>
      </c>
      <c r="L671" s="244">
        <v>200</v>
      </c>
    </row>
    <row r="672" spans="1:13" ht="15.75">
      <c r="A672" s="41">
        <v>45626</v>
      </c>
      <c r="B672" s="786" t="s">
        <v>10</v>
      </c>
      <c r="C672" s="786" t="s">
        <v>24</v>
      </c>
      <c r="D672" t="s">
        <v>12</v>
      </c>
      <c r="E672" s="121">
        <v>9.8000000000000007</v>
      </c>
      <c r="G672" s="4">
        <f t="shared" si="10"/>
        <v>9.8000000000000345</v>
      </c>
      <c r="H672" s="4"/>
      <c r="I672" s="243">
        <v>2025</v>
      </c>
      <c r="J672" s="786" t="s">
        <v>11</v>
      </c>
      <c r="K672" t="s">
        <v>12</v>
      </c>
      <c r="L672" s="121">
        <v>8.6999999999999993</v>
      </c>
    </row>
    <row r="673" spans="1:17" ht="15.75">
      <c r="B673" s="787"/>
      <c r="C673" s="787"/>
      <c r="D673" t="s">
        <v>13</v>
      </c>
      <c r="E673" s="121">
        <v>7</v>
      </c>
      <c r="G673" s="4">
        <f t="shared" si="10"/>
        <v>16.800000000000033</v>
      </c>
      <c r="H673" s="4"/>
      <c r="I673" s="243"/>
      <c r="J673" s="787"/>
      <c r="K673" t="s">
        <v>13</v>
      </c>
      <c r="L673" s="121">
        <v>3</v>
      </c>
    </row>
    <row r="674" spans="1:17">
      <c r="B674" s="787"/>
      <c r="C674" s="787"/>
      <c r="D674" t="s">
        <v>14</v>
      </c>
      <c r="E674" s="121">
        <v>350</v>
      </c>
      <c r="G674" s="4">
        <f t="shared" si="10"/>
        <v>366.8</v>
      </c>
      <c r="H674" s="4"/>
      <c r="I674" s="26"/>
      <c r="J674" s="787"/>
      <c r="K674" t="s">
        <v>14</v>
      </c>
      <c r="L674" s="121">
        <v>350</v>
      </c>
    </row>
    <row r="675" spans="1:17" s="127" customFormat="1">
      <c r="A675" s="126">
        <v>45665</v>
      </c>
      <c r="B675" s="797" t="s">
        <v>451</v>
      </c>
      <c r="C675" s="797" t="s">
        <v>24</v>
      </c>
      <c r="D675" s="127" t="s">
        <v>14</v>
      </c>
      <c r="E675" s="266"/>
      <c r="F675" s="128">
        <v>350</v>
      </c>
      <c r="G675" s="4">
        <f t="shared" si="10"/>
        <v>16.800000000000011</v>
      </c>
      <c r="H675" s="128"/>
      <c r="I675" s="275"/>
      <c r="L675" s="274">
        <f>SUM(L671:L674)</f>
        <v>561.70000000000005</v>
      </c>
      <c r="M675" s="266"/>
    </row>
    <row r="676" spans="1:17" s="260" customFormat="1">
      <c r="A676" s="145">
        <v>45679</v>
      </c>
      <c r="B676" s="146" t="s">
        <v>452</v>
      </c>
      <c r="C676" s="146" t="s">
        <v>24</v>
      </c>
      <c r="D676" s="260" t="s">
        <v>12</v>
      </c>
      <c r="E676" s="265"/>
      <c r="F676" s="120">
        <v>9.8000000000000007</v>
      </c>
      <c r="G676" s="4">
        <f t="shared" si="10"/>
        <v>7.0000000000000107</v>
      </c>
      <c r="H676" s="120"/>
      <c r="I676" s="263"/>
      <c r="J676" s="146"/>
      <c r="L676" s="272"/>
      <c r="M676" s="265"/>
    </row>
    <row r="677" spans="1:17" s="260" customFormat="1">
      <c r="A677" s="145">
        <v>45679</v>
      </c>
      <c r="B677" s="146" t="s">
        <v>452</v>
      </c>
      <c r="C677" s="146" t="s">
        <v>24</v>
      </c>
      <c r="D677" s="260" t="s">
        <v>13</v>
      </c>
      <c r="E677" s="265"/>
      <c r="F677" s="120">
        <v>7</v>
      </c>
      <c r="G677" s="4">
        <f t="shared" si="10"/>
        <v>1.0658141036401503E-14</v>
      </c>
      <c r="H677" s="120"/>
      <c r="I677" s="263"/>
      <c r="J677" s="146"/>
      <c r="L677" s="272"/>
      <c r="M677" s="265"/>
    </row>
    <row r="678" spans="1:17">
      <c r="A678" s="41">
        <v>45657</v>
      </c>
      <c r="B678" s="786" t="s">
        <v>10</v>
      </c>
      <c r="C678" s="786" t="s">
        <v>25</v>
      </c>
      <c r="D678" t="s">
        <v>12</v>
      </c>
      <c r="E678" s="121">
        <v>10.7</v>
      </c>
      <c r="G678" s="4">
        <f t="shared" si="10"/>
        <v>10.70000000000001</v>
      </c>
      <c r="H678" s="4"/>
    </row>
    <row r="679" spans="1:17">
      <c r="B679" s="787"/>
      <c r="C679" s="787"/>
      <c r="D679" t="s">
        <v>13</v>
      </c>
      <c r="E679" s="121">
        <v>3</v>
      </c>
      <c r="G679" s="4">
        <f t="shared" si="10"/>
        <v>13.70000000000001</v>
      </c>
      <c r="H679" s="4"/>
    </row>
    <row r="680" spans="1:17">
      <c r="B680" s="787"/>
      <c r="C680" s="787"/>
      <c r="D680" t="s">
        <v>14</v>
      </c>
      <c r="E680" s="121">
        <v>350</v>
      </c>
      <c r="G680" s="4">
        <f t="shared" si="10"/>
        <v>363.7</v>
      </c>
      <c r="H680" s="4"/>
    </row>
    <row r="681" spans="1:17" s="127" customFormat="1">
      <c r="A681" s="126">
        <v>45665</v>
      </c>
      <c r="B681" s="797" t="s">
        <v>451</v>
      </c>
      <c r="C681" s="797" t="s">
        <v>25</v>
      </c>
      <c r="D681" s="127" t="s">
        <v>14</v>
      </c>
      <c r="E681" s="266"/>
      <c r="F681" s="128">
        <v>150</v>
      </c>
      <c r="G681" s="4">
        <f t="shared" si="10"/>
        <v>213.7</v>
      </c>
      <c r="H681" s="128"/>
      <c r="L681" s="274"/>
      <c r="M681" s="266"/>
    </row>
    <row r="682" spans="1:17" s="260" customFormat="1">
      <c r="A682" s="145">
        <v>45679</v>
      </c>
      <c r="B682" s="146" t="s">
        <v>452</v>
      </c>
      <c r="C682" s="146" t="s">
        <v>25</v>
      </c>
      <c r="D682" s="260" t="s">
        <v>12</v>
      </c>
      <c r="E682" s="265"/>
      <c r="F682" s="120">
        <v>10.7</v>
      </c>
      <c r="G682" s="4">
        <f t="shared" si="10"/>
        <v>203</v>
      </c>
      <c r="H682" s="120"/>
      <c r="L682" s="272"/>
      <c r="M682" s="265"/>
    </row>
    <row r="683" spans="1:17" s="260" customFormat="1">
      <c r="A683" s="145">
        <v>45679</v>
      </c>
      <c r="B683" s="146" t="s">
        <v>452</v>
      </c>
      <c r="C683" s="146" t="s">
        <v>25</v>
      </c>
      <c r="D683" s="260" t="s">
        <v>13</v>
      </c>
      <c r="E683" s="265"/>
      <c r="F683" s="120">
        <v>3</v>
      </c>
      <c r="G683" s="4">
        <f t="shared" si="10"/>
        <v>200</v>
      </c>
      <c r="H683" s="120"/>
      <c r="L683" s="272"/>
      <c r="M683" s="265"/>
    </row>
    <row r="684" spans="1:17" s="127" customFormat="1">
      <c r="A684" s="126">
        <v>45707</v>
      </c>
      <c r="B684" s="797" t="s">
        <v>453</v>
      </c>
      <c r="C684" s="797" t="s">
        <v>25</v>
      </c>
      <c r="D684" s="127" t="s">
        <v>14</v>
      </c>
      <c r="E684" s="266"/>
      <c r="F684" s="128">
        <v>200</v>
      </c>
      <c r="G684" s="4">
        <f t="shared" si="10"/>
        <v>0</v>
      </c>
      <c r="H684" s="128"/>
      <c r="L684" s="274"/>
      <c r="M684" s="266"/>
    </row>
    <row r="685" spans="1:17">
      <c r="A685" s="9">
        <v>45688</v>
      </c>
      <c r="B685" s="786" t="s">
        <v>10</v>
      </c>
      <c r="C685" s="786" t="s">
        <v>11</v>
      </c>
      <c r="D685" t="s">
        <v>12</v>
      </c>
      <c r="E685" s="121">
        <v>8.6999999999999993</v>
      </c>
      <c r="G685" s="4">
        <f t="shared" si="10"/>
        <v>8.6999999999999993</v>
      </c>
      <c r="H685" s="4"/>
      <c r="K685" s="41"/>
      <c r="L685" s="786"/>
      <c r="M685" s="786"/>
      <c r="O685" s="12"/>
      <c r="P685" s="46"/>
      <c r="Q685" s="4"/>
    </row>
    <row r="686" spans="1:17">
      <c r="A686"/>
      <c r="B686" s="787"/>
      <c r="C686" s="787"/>
      <c r="D686" t="s">
        <v>13</v>
      </c>
      <c r="E686" s="121">
        <v>3</v>
      </c>
      <c r="G686" s="4">
        <f t="shared" si="10"/>
        <v>11.7</v>
      </c>
      <c r="H686" s="4"/>
      <c r="K686" s="39"/>
      <c r="L686" s="787"/>
      <c r="M686" s="787"/>
      <c r="O686" s="12"/>
      <c r="P686" s="46"/>
      <c r="Q686" s="4"/>
    </row>
    <row r="687" spans="1:17">
      <c r="A687"/>
      <c r="B687" s="787"/>
      <c r="C687" s="787"/>
      <c r="D687" t="s">
        <v>14</v>
      </c>
      <c r="E687" s="121">
        <v>350</v>
      </c>
      <c r="G687" s="4">
        <f t="shared" si="10"/>
        <v>361.7</v>
      </c>
      <c r="H687" s="4"/>
      <c r="K687" s="39"/>
      <c r="L687" s="787"/>
      <c r="M687" s="787"/>
      <c r="O687" s="12"/>
      <c r="P687" s="46"/>
      <c r="Q687" s="4"/>
    </row>
    <row r="688" spans="1:17" s="260" customFormat="1">
      <c r="A688" s="145">
        <v>45707</v>
      </c>
      <c r="B688" s="146">
        <v>2692</v>
      </c>
      <c r="C688" s="146" t="s">
        <v>11</v>
      </c>
      <c r="D688" s="260" t="s">
        <v>12</v>
      </c>
      <c r="E688" s="265"/>
      <c r="F688" s="120">
        <v>8.6999999999999993</v>
      </c>
      <c r="G688" s="4">
        <f t="shared" si="10"/>
        <v>353</v>
      </c>
      <c r="H688" s="120"/>
      <c r="K688" s="145"/>
      <c r="L688" s="146"/>
      <c r="M688" s="146"/>
      <c r="P688" s="120"/>
      <c r="Q688" s="120"/>
    </row>
    <row r="689" spans="1:17" s="260" customFormat="1">
      <c r="A689" s="145">
        <v>45707</v>
      </c>
      <c r="B689" s="146">
        <v>2692</v>
      </c>
      <c r="C689" s="146" t="s">
        <v>11</v>
      </c>
      <c r="D689" s="260" t="s">
        <v>13</v>
      </c>
      <c r="E689" s="265"/>
      <c r="F689" s="120">
        <v>3</v>
      </c>
      <c r="G689" s="4">
        <f t="shared" si="10"/>
        <v>350</v>
      </c>
      <c r="H689" s="120"/>
      <c r="K689" s="145"/>
      <c r="L689" s="146"/>
      <c r="M689" s="146"/>
      <c r="P689" s="120"/>
      <c r="Q689" s="120"/>
    </row>
    <row r="690" spans="1:17" s="127" customFormat="1">
      <c r="A690" s="126">
        <v>45707</v>
      </c>
      <c r="B690" s="797" t="s">
        <v>453</v>
      </c>
      <c r="C690" s="797" t="s">
        <v>11</v>
      </c>
      <c r="D690" s="127" t="s">
        <v>14</v>
      </c>
      <c r="E690" s="266"/>
      <c r="F690" s="128">
        <v>350</v>
      </c>
      <c r="G690" s="4">
        <f t="shared" si="10"/>
        <v>0</v>
      </c>
      <c r="H690" s="128"/>
      <c r="K690" s="126"/>
      <c r="L690" s="797"/>
      <c r="M690" s="797"/>
      <c r="P690" s="128"/>
      <c r="Q690" s="128"/>
    </row>
    <row r="691" spans="1:17">
      <c r="A691" s="41">
        <v>45716</v>
      </c>
      <c r="B691" s="786" t="s">
        <v>10</v>
      </c>
      <c r="C691" s="786" t="s">
        <v>15</v>
      </c>
      <c r="D691" t="s">
        <v>12</v>
      </c>
      <c r="E691" s="121">
        <v>12.7</v>
      </c>
      <c r="F691" s="4"/>
      <c r="G691" s="4">
        <f t="shared" si="10"/>
        <v>12.7</v>
      </c>
      <c r="H691" s="4"/>
      <c r="K691" s="9"/>
      <c r="L691" s="786"/>
      <c r="M691" s="786"/>
      <c r="O691" s="121"/>
      <c r="P691" s="46"/>
      <c r="Q691" s="4"/>
    </row>
    <row r="692" spans="1:17">
      <c r="B692" s="787"/>
      <c r="C692" s="787"/>
      <c r="D692" t="s">
        <v>13</v>
      </c>
      <c r="E692" s="121">
        <v>3</v>
      </c>
      <c r="F692" s="4"/>
      <c r="G692" s="4">
        <f t="shared" si="10"/>
        <v>15.7</v>
      </c>
      <c r="H692" s="4"/>
      <c r="L692" s="787"/>
      <c r="M692" s="787"/>
      <c r="O692" s="121"/>
      <c r="P692" s="46"/>
      <c r="Q692" s="4"/>
    </row>
    <row r="693" spans="1:17">
      <c r="B693" s="787"/>
      <c r="C693" s="787"/>
      <c r="D693" t="s">
        <v>14</v>
      </c>
      <c r="E693" s="121">
        <v>350</v>
      </c>
      <c r="G693" s="4">
        <f t="shared" si="10"/>
        <v>365.7</v>
      </c>
      <c r="H693" s="4"/>
      <c r="L693" s="787"/>
      <c r="M693" s="787"/>
      <c r="O693" s="121"/>
      <c r="P693" s="46"/>
      <c r="Q693" s="4"/>
    </row>
    <row r="694" spans="1:17" s="127" customFormat="1">
      <c r="A694" s="126">
        <v>45730</v>
      </c>
      <c r="B694" s="797" t="s">
        <v>454</v>
      </c>
      <c r="C694" s="797" t="s">
        <v>15</v>
      </c>
      <c r="D694" s="127" t="s">
        <v>14</v>
      </c>
      <c r="E694" s="266"/>
      <c r="F694" s="128">
        <v>100</v>
      </c>
      <c r="G694" s="4">
        <f t="shared" si="10"/>
        <v>265.7</v>
      </c>
      <c r="H694" s="128"/>
      <c r="K694" s="126"/>
      <c r="L694" s="797"/>
      <c r="M694" s="797"/>
      <c r="P694" s="128"/>
      <c r="Q694" s="128"/>
    </row>
    <row r="695" spans="1:17" s="233" customFormat="1">
      <c r="A695" s="269">
        <v>45748</v>
      </c>
      <c r="B695" s="270" t="s">
        <v>455</v>
      </c>
      <c r="C695" s="270" t="s">
        <v>15</v>
      </c>
      <c r="D695" s="233" t="s">
        <v>14</v>
      </c>
      <c r="E695" s="273"/>
      <c r="F695" s="271">
        <v>250</v>
      </c>
      <c r="G695" s="4">
        <f t="shared" si="10"/>
        <v>15.699999999999989</v>
      </c>
      <c r="H695" s="271">
        <f>+F695</f>
        <v>250</v>
      </c>
      <c r="I695" s="233" t="s">
        <v>456</v>
      </c>
      <c r="K695" s="269"/>
      <c r="L695" s="270"/>
      <c r="M695" s="270"/>
      <c r="P695" s="271"/>
      <c r="Q695" s="271"/>
    </row>
    <row r="696" spans="1:17" s="260" customFormat="1">
      <c r="A696" s="145">
        <v>45742</v>
      </c>
      <c r="B696" s="146" t="s">
        <v>457</v>
      </c>
      <c r="C696" s="146" t="s">
        <v>15</v>
      </c>
      <c r="D696" s="260" t="s">
        <v>12</v>
      </c>
      <c r="E696" s="265"/>
      <c r="F696" s="120">
        <v>12.7</v>
      </c>
      <c r="G696" s="4">
        <f t="shared" si="10"/>
        <v>2.9999999999999893</v>
      </c>
      <c r="H696" s="120"/>
      <c r="I696" s="268"/>
      <c r="K696" s="145"/>
      <c r="L696" s="146"/>
      <c r="M696" s="146"/>
      <c r="P696" s="120"/>
      <c r="Q696" s="120"/>
    </row>
    <row r="697" spans="1:17" s="260" customFormat="1">
      <c r="A697" s="145">
        <v>45742</v>
      </c>
      <c r="B697" s="146" t="s">
        <v>457</v>
      </c>
      <c r="C697" s="146" t="s">
        <v>15</v>
      </c>
      <c r="D697" s="260" t="s">
        <v>13</v>
      </c>
      <c r="E697" s="265"/>
      <c r="F697" s="120">
        <v>3</v>
      </c>
      <c r="G697" s="4">
        <f t="shared" si="10"/>
        <v>-1.0658141036401503E-14</v>
      </c>
      <c r="H697" s="120"/>
      <c r="I697" s="268"/>
      <c r="K697" s="145"/>
      <c r="L697" s="146"/>
      <c r="M697" s="146"/>
      <c r="P697" s="120"/>
      <c r="Q697" s="120"/>
    </row>
    <row r="698" spans="1:17">
      <c r="A698" s="41">
        <v>45747</v>
      </c>
      <c r="B698" s="786" t="s">
        <v>10</v>
      </c>
      <c r="C698" s="786" t="s">
        <v>16</v>
      </c>
      <c r="D698" t="s">
        <v>12</v>
      </c>
      <c r="E698" s="121">
        <v>12.6</v>
      </c>
      <c r="F698" s="4"/>
      <c r="G698" s="4">
        <f t="shared" si="10"/>
        <v>12.599999999999989</v>
      </c>
      <c r="H698" s="4"/>
      <c r="K698" s="39"/>
      <c r="L698" s="787"/>
      <c r="M698" s="787"/>
      <c r="P698" s="46"/>
      <c r="Q698" s="81"/>
    </row>
    <row r="699" spans="1:17">
      <c r="B699" s="787"/>
      <c r="C699" s="787"/>
      <c r="D699" t="s">
        <v>13</v>
      </c>
      <c r="E699" s="121">
        <v>3</v>
      </c>
      <c r="F699" s="4"/>
      <c r="G699" s="4">
        <f t="shared" si="10"/>
        <v>15.599999999999989</v>
      </c>
      <c r="H699" s="4"/>
    </row>
    <row r="700" spans="1:17">
      <c r="B700" s="787"/>
      <c r="C700" s="787"/>
      <c r="D700" t="s">
        <v>14</v>
      </c>
      <c r="E700" s="121">
        <v>350</v>
      </c>
      <c r="G700" s="4">
        <f t="shared" si="10"/>
        <v>365.59999999999997</v>
      </c>
      <c r="H700" s="4"/>
    </row>
    <row r="701" spans="1:17" s="233" customFormat="1">
      <c r="A701" s="269">
        <v>45748</v>
      </c>
      <c r="B701" s="270" t="s">
        <v>455</v>
      </c>
      <c r="C701" s="270" t="s">
        <v>16</v>
      </c>
      <c r="D701" s="233" t="s">
        <v>14</v>
      </c>
      <c r="E701" s="273"/>
      <c r="F701" s="271">
        <v>350</v>
      </c>
      <c r="G701" s="4">
        <f t="shared" si="10"/>
        <v>15.599999999999966</v>
      </c>
      <c r="H701" s="271">
        <f>+F701</f>
        <v>350</v>
      </c>
      <c r="I701" s="233" t="s">
        <v>456</v>
      </c>
      <c r="L701" s="277"/>
      <c r="M701" s="273"/>
    </row>
    <row r="702" spans="1:17" s="260" customFormat="1">
      <c r="A702" s="145">
        <v>45835</v>
      </c>
      <c r="B702" s="146" t="s">
        <v>458</v>
      </c>
      <c r="C702" s="146" t="s">
        <v>16</v>
      </c>
      <c r="D702" s="260" t="s">
        <v>12</v>
      </c>
      <c r="E702" s="265"/>
      <c r="F702" s="120">
        <v>12.6</v>
      </c>
      <c r="G702" s="4">
        <f t="shared" si="10"/>
        <v>2.9999999999999662</v>
      </c>
      <c r="H702" s="120"/>
      <c r="L702" s="272"/>
      <c r="M702" s="265"/>
    </row>
    <row r="703" spans="1:17" s="260" customFormat="1">
      <c r="A703" s="145">
        <v>45835</v>
      </c>
      <c r="B703" s="146" t="s">
        <v>458</v>
      </c>
      <c r="C703" s="146" t="s">
        <v>16</v>
      </c>
      <c r="D703" s="260" t="s">
        <v>13</v>
      </c>
      <c r="E703" s="265"/>
      <c r="F703" s="120">
        <v>3</v>
      </c>
      <c r="G703" s="4">
        <f t="shared" si="10"/>
        <v>-3.3750779948604759E-14</v>
      </c>
      <c r="H703" s="120"/>
      <c r="L703" s="272"/>
      <c r="M703" s="265"/>
    </row>
    <row r="704" spans="1:17">
      <c r="A704" s="41">
        <v>45777</v>
      </c>
      <c r="B704" s="786" t="s">
        <v>10</v>
      </c>
      <c r="C704" s="786" t="s">
        <v>17</v>
      </c>
      <c r="D704" t="s">
        <v>12</v>
      </c>
      <c r="E704" s="121">
        <v>4</v>
      </c>
      <c r="F704" s="4"/>
      <c r="G704" s="4">
        <f t="shared" si="10"/>
        <v>3.9999999999999662</v>
      </c>
      <c r="H704" s="4"/>
      <c r="J704" s="39">
        <v>45750</v>
      </c>
      <c r="K704" s="787" t="s">
        <v>459</v>
      </c>
      <c r="L704" s="117">
        <v>500</v>
      </c>
    </row>
    <row r="705" spans="1:13">
      <c r="B705" s="787"/>
      <c r="C705" s="787"/>
      <c r="D705" t="s">
        <v>13</v>
      </c>
      <c r="E705" s="121">
        <v>3</v>
      </c>
      <c r="F705" s="4"/>
      <c r="G705" s="4">
        <f t="shared" si="10"/>
        <v>6.9999999999999662</v>
      </c>
      <c r="H705" s="4"/>
      <c r="L705" s="117" t="s">
        <v>460</v>
      </c>
    </row>
    <row r="706" spans="1:13">
      <c r="B706" s="787"/>
      <c r="C706" s="787"/>
      <c r="D706" t="s">
        <v>14</v>
      </c>
      <c r="E706" s="121">
        <v>58.3</v>
      </c>
      <c r="G706" s="4">
        <f t="shared" si="10"/>
        <v>65.299999999999969</v>
      </c>
      <c r="H706" s="4"/>
    </row>
    <row r="707" spans="1:13">
      <c r="B707" s="787"/>
      <c r="C707" s="787"/>
      <c r="D707" t="s">
        <v>338</v>
      </c>
      <c r="E707" s="121">
        <v>1000</v>
      </c>
      <c r="G707" s="4">
        <f t="shared" si="10"/>
        <v>1065.3</v>
      </c>
      <c r="H707" s="4"/>
    </row>
    <row r="708" spans="1:13" s="127" customFormat="1">
      <c r="A708" s="126">
        <v>45750</v>
      </c>
      <c r="B708" s="797" t="s">
        <v>461</v>
      </c>
      <c r="C708" s="797" t="s">
        <v>17</v>
      </c>
      <c r="D708" s="127" t="s">
        <v>338</v>
      </c>
      <c r="E708" s="266"/>
      <c r="F708" s="128">
        <v>1000</v>
      </c>
      <c r="G708" s="4">
        <f t="shared" si="10"/>
        <v>65.299999999999955</v>
      </c>
      <c r="H708" s="128"/>
      <c r="L708" s="274"/>
      <c r="M708" s="266"/>
    </row>
    <row r="709" spans="1:13" s="260" customFormat="1">
      <c r="A709" s="145">
        <v>45835</v>
      </c>
      <c r="B709" s="146" t="s">
        <v>458</v>
      </c>
      <c r="C709" s="146" t="s">
        <v>17</v>
      </c>
      <c r="D709" s="260" t="s">
        <v>12</v>
      </c>
      <c r="E709" s="265"/>
      <c r="F709" s="120">
        <v>4</v>
      </c>
      <c r="G709" s="4">
        <f t="shared" si="10"/>
        <v>61.299999999999955</v>
      </c>
      <c r="H709" s="120"/>
      <c r="L709" s="272"/>
      <c r="M709" s="265"/>
    </row>
    <row r="710" spans="1:13" s="260" customFormat="1">
      <c r="A710" s="145">
        <v>45835</v>
      </c>
      <c r="B710" s="146" t="s">
        <v>458</v>
      </c>
      <c r="C710" s="146" t="s">
        <v>17</v>
      </c>
      <c r="D710" s="260" t="s">
        <v>13</v>
      </c>
      <c r="E710" s="265"/>
      <c r="F710" s="120">
        <v>3</v>
      </c>
      <c r="G710" s="4">
        <f t="shared" si="10"/>
        <v>58.299999999999955</v>
      </c>
      <c r="H710" s="120"/>
      <c r="L710" s="272"/>
      <c r="M710" s="265"/>
    </row>
    <row r="711" spans="1:13" s="127" customFormat="1">
      <c r="A711" s="126">
        <v>45835</v>
      </c>
      <c r="B711" s="797" t="s">
        <v>462</v>
      </c>
      <c r="C711" s="797" t="s">
        <v>17</v>
      </c>
      <c r="D711" s="127" t="s">
        <v>14</v>
      </c>
      <c r="E711" s="266"/>
      <c r="F711" s="128">
        <v>58.3</v>
      </c>
      <c r="G711" s="4">
        <f t="shared" ref="G711:G767" si="11">+G710+E711-F711</f>
        <v>0</v>
      </c>
      <c r="H711" s="128"/>
      <c r="L711" s="274"/>
      <c r="M711" s="266"/>
    </row>
    <row r="712" spans="1:13">
      <c r="A712" s="9">
        <v>45808</v>
      </c>
      <c r="B712" s="786" t="s">
        <v>10</v>
      </c>
      <c r="C712" s="786" t="s">
        <v>18</v>
      </c>
      <c r="D712" t="s">
        <v>12</v>
      </c>
      <c r="E712" s="118">
        <v>6.3</v>
      </c>
      <c r="G712" s="4">
        <f t="shared" si="11"/>
        <v>6.3</v>
      </c>
      <c r="H712" s="4"/>
    </row>
    <row r="713" spans="1:13">
      <c r="A713"/>
      <c r="B713" s="787"/>
      <c r="C713" s="787"/>
      <c r="D713" t="s">
        <v>13</v>
      </c>
      <c r="E713" s="118">
        <v>5</v>
      </c>
      <c r="G713" s="4">
        <f t="shared" si="11"/>
        <v>11.3</v>
      </c>
      <c r="H713" s="4"/>
    </row>
    <row r="714" spans="1:13">
      <c r="A714"/>
      <c r="B714" s="787"/>
      <c r="C714" s="787"/>
      <c r="D714" t="s">
        <v>14</v>
      </c>
      <c r="E714" s="121">
        <v>250</v>
      </c>
      <c r="G714" s="4">
        <f t="shared" si="11"/>
        <v>261.3</v>
      </c>
      <c r="H714" s="4"/>
    </row>
    <row r="715" spans="1:13" s="127" customFormat="1">
      <c r="A715" s="126">
        <v>45750</v>
      </c>
      <c r="B715" s="797" t="s">
        <v>459</v>
      </c>
      <c r="C715" s="797" t="s">
        <v>18</v>
      </c>
      <c r="D715" s="127" t="s">
        <v>14</v>
      </c>
      <c r="E715" s="266"/>
      <c r="F715" s="128"/>
      <c r="G715" s="4">
        <f t="shared" si="11"/>
        <v>261.3</v>
      </c>
      <c r="H715" s="128"/>
      <c r="J715" s="127" t="s">
        <v>463</v>
      </c>
      <c r="L715" s="274"/>
      <c r="M715" s="266"/>
    </row>
    <row r="716" spans="1:13" s="260" customFormat="1">
      <c r="A716" s="145">
        <v>45835</v>
      </c>
      <c r="B716" s="146" t="s">
        <v>458</v>
      </c>
      <c r="C716" s="146" t="s">
        <v>18</v>
      </c>
      <c r="D716" s="260" t="s">
        <v>12</v>
      </c>
      <c r="E716" s="265"/>
      <c r="F716" s="120">
        <v>6.3</v>
      </c>
      <c r="G716" s="4">
        <f t="shared" si="11"/>
        <v>255</v>
      </c>
      <c r="H716" s="120"/>
      <c r="J716" s="264"/>
      <c r="L716" s="265"/>
      <c r="M716" s="265"/>
    </row>
    <row r="717" spans="1:13" s="260" customFormat="1">
      <c r="A717" s="145">
        <v>45835</v>
      </c>
      <c r="B717" s="146" t="s">
        <v>458</v>
      </c>
      <c r="C717" s="146" t="s">
        <v>18</v>
      </c>
      <c r="D717" s="260" t="s">
        <v>13</v>
      </c>
      <c r="E717" s="265"/>
      <c r="F717" s="120">
        <v>5</v>
      </c>
      <c r="G717" s="4">
        <f t="shared" si="11"/>
        <v>250</v>
      </c>
      <c r="H717" s="120"/>
      <c r="J717" s="146"/>
      <c r="L717" s="265"/>
      <c r="M717" s="265"/>
    </row>
    <row r="718" spans="1:13" s="127" customFormat="1">
      <c r="A718" s="126">
        <v>45835</v>
      </c>
      <c r="B718" s="797" t="s">
        <v>462</v>
      </c>
      <c r="C718" s="797" t="s">
        <v>18</v>
      </c>
      <c r="D718" s="127" t="s">
        <v>14</v>
      </c>
      <c r="E718" s="266"/>
      <c r="F718" s="128">
        <v>250</v>
      </c>
      <c r="G718" s="4">
        <f t="shared" si="11"/>
        <v>0</v>
      </c>
      <c r="H718" s="128"/>
      <c r="J718" s="791"/>
      <c r="L718" s="266"/>
      <c r="M718" s="266"/>
    </row>
    <row r="719" spans="1:13">
      <c r="A719" s="41">
        <v>45838</v>
      </c>
      <c r="B719" s="786" t="s">
        <v>10</v>
      </c>
      <c r="C719" s="786" t="s">
        <v>19</v>
      </c>
      <c r="D719" t="s">
        <v>12</v>
      </c>
      <c r="E719" s="121">
        <v>10.8</v>
      </c>
      <c r="G719" s="4">
        <f t="shared" si="11"/>
        <v>10.8</v>
      </c>
      <c r="H719" s="4"/>
      <c r="J719" s="787"/>
      <c r="L719" s="121"/>
    </row>
    <row r="720" spans="1:13">
      <c r="B720" s="787"/>
      <c r="C720" s="787"/>
      <c r="D720" t="s">
        <v>13</v>
      </c>
      <c r="E720" s="121">
        <v>4</v>
      </c>
      <c r="G720" s="4">
        <f t="shared" si="11"/>
        <v>14.8</v>
      </c>
      <c r="H720" s="4"/>
      <c r="J720" s="787"/>
    </row>
    <row r="721" spans="1:13">
      <c r="B721" s="787"/>
      <c r="C721" s="787"/>
      <c r="D721" t="s">
        <v>14</v>
      </c>
      <c r="E721" s="121">
        <v>500</v>
      </c>
      <c r="G721" s="4">
        <f t="shared" si="11"/>
        <v>514.79999999999995</v>
      </c>
      <c r="H721" s="4"/>
      <c r="J721" s="786"/>
      <c r="L721" s="4"/>
    </row>
    <row r="722" spans="1:13" s="127" customFormat="1">
      <c r="A722" s="126">
        <v>45750</v>
      </c>
      <c r="B722" s="797" t="s">
        <v>459</v>
      </c>
      <c r="C722" s="797" t="s">
        <v>19</v>
      </c>
      <c r="D722" s="127" t="s">
        <v>14</v>
      </c>
      <c r="E722" s="266"/>
      <c r="F722" s="128">
        <v>500</v>
      </c>
      <c r="G722" s="4">
        <f t="shared" si="11"/>
        <v>14.799999999999955</v>
      </c>
      <c r="H722" s="128"/>
      <c r="J722" s="797"/>
      <c r="L722" s="128"/>
      <c r="M722" s="266"/>
    </row>
    <row r="723" spans="1:13" s="260" customFormat="1">
      <c r="A723" s="145">
        <v>45880</v>
      </c>
      <c r="B723" s="146" t="s">
        <v>464</v>
      </c>
      <c r="C723" s="146" t="s">
        <v>19</v>
      </c>
      <c r="D723" s="260" t="s">
        <v>12</v>
      </c>
      <c r="E723" s="265"/>
      <c r="F723" s="120">
        <v>10.8</v>
      </c>
      <c r="G723" s="4">
        <f t="shared" si="11"/>
        <v>3.9999999999999538</v>
      </c>
      <c r="H723" s="120"/>
      <c r="J723" s="146"/>
      <c r="K723" s="264" t="s">
        <v>20</v>
      </c>
      <c r="L723" s="260" t="s">
        <v>12</v>
      </c>
      <c r="M723" s="265">
        <v>8.9</v>
      </c>
    </row>
    <row r="724" spans="1:13" s="260" customFormat="1">
      <c r="A724" s="145">
        <v>45880</v>
      </c>
      <c r="B724" s="146" t="s">
        <v>464</v>
      </c>
      <c r="C724" s="146" t="s">
        <v>19</v>
      </c>
      <c r="D724" s="260" t="s">
        <v>13</v>
      </c>
      <c r="E724" s="265"/>
      <c r="F724" s="120">
        <v>4</v>
      </c>
      <c r="G724" s="4">
        <f t="shared" si="11"/>
        <v>-4.6185277824406512E-14</v>
      </c>
      <c r="H724" s="120"/>
      <c r="J724" s="146"/>
      <c r="K724" s="146"/>
      <c r="L724" s="260" t="s">
        <v>13</v>
      </c>
      <c r="M724" s="265">
        <v>4</v>
      </c>
    </row>
    <row r="725" spans="1:13">
      <c r="A725" s="41">
        <v>45869</v>
      </c>
      <c r="B725" s="786" t="s">
        <v>10</v>
      </c>
      <c r="C725" s="786" t="s">
        <v>20</v>
      </c>
      <c r="D725" t="s">
        <v>12</v>
      </c>
      <c r="E725" s="121">
        <v>8.9</v>
      </c>
      <c r="G725" s="4">
        <f t="shared" si="11"/>
        <v>8.8999999999999542</v>
      </c>
      <c r="H725" s="4"/>
      <c r="J725" s="787"/>
      <c r="M725" s="121">
        <f>SUM(M723:M724)</f>
        <v>12.9</v>
      </c>
    </row>
    <row r="726" spans="1:13">
      <c r="B726" s="787"/>
      <c r="C726" s="787"/>
      <c r="D726" t="s">
        <v>13</v>
      </c>
      <c r="E726" s="121">
        <v>4</v>
      </c>
      <c r="G726" s="4">
        <f t="shared" si="11"/>
        <v>12.899999999999954</v>
      </c>
      <c r="H726" s="4"/>
    </row>
    <row r="727" spans="1:13">
      <c r="B727" s="787"/>
      <c r="C727" s="787"/>
      <c r="D727" t="s">
        <v>14</v>
      </c>
      <c r="E727" s="121">
        <v>500</v>
      </c>
      <c r="G727" s="4">
        <f t="shared" si="11"/>
        <v>512.9</v>
      </c>
      <c r="H727" s="4"/>
    </row>
    <row r="728" spans="1:13" s="233" customFormat="1">
      <c r="A728" s="269">
        <v>45874</v>
      </c>
      <c r="B728" s="270" t="s">
        <v>465</v>
      </c>
      <c r="C728" s="270" t="s">
        <v>19</v>
      </c>
      <c r="D728" s="233" t="s">
        <v>14</v>
      </c>
      <c r="E728" s="273"/>
      <c r="F728" s="271">
        <v>500</v>
      </c>
      <c r="G728" s="4">
        <f t="shared" si="11"/>
        <v>12.899999999999977</v>
      </c>
      <c r="H728" s="271">
        <f>+F728</f>
        <v>500</v>
      </c>
      <c r="I728" s="233" t="s">
        <v>265</v>
      </c>
      <c r="L728" s="277"/>
      <c r="M728" s="273"/>
    </row>
    <row r="729" spans="1:13">
      <c r="A729" s="39">
        <v>45952</v>
      </c>
      <c r="B729" s="787" t="s">
        <v>466</v>
      </c>
      <c r="C729" s="787" t="s">
        <v>19</v>
      </c>
      <c r="D729" t="s">
        <v>12</v>
      </c>
      <c r="F729" s="121">
        <v>8.9</v>
      </c>
      <c r="G729" s="4">
        <f t="shared" si="11"/>
        <v>3.9999999999999769</v>
      </c>
      <c r="H729" s="46"/>
    </row>
    <row r="730" spans="1:13">
      <c r="A730" s="39">
        <v>45952</v>
      </c>
      <c r="B730" s="787" t="s">
        <v>466</v>
      </c>
      <c r="C730" s="787" t="s">
        <v>19</v>
      </c>
      <c r="D730" t="s">
        <v>13</v>
      </c>
      <c r="F730" s="121">
        <v>4</v>
      </c>
      <c r="G730" s="4">
        <f t="shared" si="11"/>
        <v>-2.3092638912203256E-14</v>
      </c>
      <c r="H730" s="46"/>
    </row>
    <row r="731" spans="1:13">
      <c r="A731" s="41">
        <v>45900</v>
      </c>
      <c r="B731" s="786" t="s">
        <v>10</v>
      </c>
      <c r="C731" s="786" t="s">
        <v>21</v>
      </c>
      <c r="D731" t="s">
        <v>12</v>
      </c>
      <c r="E731" s="121">
        <v>9.6999999999999993</v>
      </c>
      <c r="G731" s="4">
        <f t="shared" si="11"/>
        <v>9.6999999999999762</v>
      </c>
      <c r="H731" s="4"/>
    </row>
    <row r="732" spans="1:13" ht="15.75">
      <c r="B732" s="787"/>
      <c r="C732" s="787"/>
      <c r="D732" t="s">
        <v>13</v>
      </c>
      <c r="E732" s="121">
        <v>6</v>
      </c>
      <c r="G732" s="4">
        <f t="shared" si="11"/>
        <v>15.699999999999976</v>
      </c>
      <c r="H732" s="4"/>
      <c r="I732" s="808" t="s">
        <v>140</v>
      </c>
      <c r="J732" s="495" t="s">
        <v>467</v>
      </c>
    </row>
    <row r="733" spans="1:13">
      <c r="B733" s="787"/>
      <c r="C733" s="787"/>
      <c r="D733" t="s">
        <v>14</v>
      </c>
      <c r="E733" s="121">
        <v>500</v>
      </c>
      <c r="G733" s="4">
        <f t="shared" si="11"/>
        <v>515.69999999999993</v>
      </c>
      <c r="H733" s="4"/>
      <c r="J733" s="255"/>
    </row>
    <row r="734" spans="1:13" s="127" customFormat="1">
      <c r="A734" s="126">
        <v>45912</v>
      </c>
      <c r="B734" s="278" t="s">
        <v>468</v>
      </c>
      <c r="C734" s="797" t="s">
        <v>21</v>
      </c>
      <c r="D734" s="127" t="s">
        <v>14</v>
      </c>
      <c r="E734" s="266"/>
      <c r="F734" s="128">
        <v>500</v>
      </c>
      <c r="G734" s="4">
        <f t="shared" si="11"/>
        <v>15.699999999999932</v>
      </c>
      <c r="H734" s="128"/>
      <c r="L734" s="274"/>
      <c r="M734" s="266"/>
    </row>
    <row r="735" spans="1:13">
      <c r="A735" s="39">
        <v>45952</v>
      </c>
      <c r="B735" s="787" t="s">
        <v>466</v>
      </c>
      <c r="C735" s="787" t="s">
        <v>21</v>
      </c>
      <c r="D735" t="s">
        <v>12</v>
      </c>
      <c r="F735" s="121">
        <v>9.6999999999999993</v>
      </c>
      <c r="G735" s="4">
        <f t="shared" si="11"/>
        <v>5.9999999999999325</v>
      </c>
      <c r="H735" s="46"/>
    </row>
    <row r="736" spans="1:13">
      <c r="A736" s="39">
        <v>45952</v>
      </c>
      <c r="B736" s="787" t="s">
        <v>466</v>
      </c>
      <c r="C736" s="787" t="s">
        <v>21</v>
      </c>
      <c r="D736" t="s">
        <v>13</v>
      </c>
      <c r="F736" s="121">
        <v>6</v>
      </c>
      <c r="G736" s="4">
        <f t="shared" si="11"/>
        <v>-6.7501559897209518E-14</v>
      </c>
      <c r="H736" s="46"/>
    </row>
    <row r="737" spans="1:14">
      <c r="A737" s="133" t="s">
        <v>136</v>
      </c>
      <c r="B737" s="786" t="s">
        <v>10</v>
      </c>
      <c r="C737" s="786" t="s">
        <v>91</v>
      </c>
      <c r="D737" t="s">
        <v>12</v>
      </c>
      <c r="E737" s="121">
        <v>11.1</v>
      </c>
      <c r="G737" s="4">
        <f t="shared" si="11"/>
        <v>11.099999999999932</v>
      </c>
      <c r="H737" s="522"/>
      <c r="K737" s="26"/>
    </row>
    <row r="738" spans="1:14">
      <c r="A738" s="106"/>
      <c r="B738" s="787"/>
      <c r="C738" s="787"/>
      <c r="D738" t="s">
        <v>13</v>
      </c>
      <c r="E738" s="121">
        <v>4</v>
      </c>
      <c r="G738" s="4">
        <f t="shared" si="11"/>
        <v>15.099999999999932</v>
      </c>
      <c r="H738" s="457">
        <f>SUM(H588:H737)</f>
        <v>2000</v>
      </c>
      <c r="I738" s="458" t="s">
        <v>297</v>
      </c>
      <c r="K738" s="786"/>
      <c r="L738"/>
    </row>
    <row r="739" spans="1:14">
      <c r="A739" s="106"/>
      <c r="B739" s="787"/>
      <c r="C739" s="787"/>
      <c r="D739" t="s">
        <v>14</v>
      </c>
      <c r="E739" s="121">
        <v>500</v>
      </c>
      <c r="G739" s="4">
        <f t="shared" si="11"/>
        <v>515.09999999999991</v>
      </c>
      <c r="H739" s="4"/>
    </row>
    <row r="740" spans="1:14">
      <c r="A740" s="39">
        <v>45952</v>
      </c>
      <c r="B740" s="787" t="s">
        <v>469</v>
      </c>
      <c r="C740" s="787" t="s">
        <v>91</v>
      </c>
      <c r="D740" t="s">
        <v>14</v>
      </c>
      <c r="F740" s="121">
        <v>500</v>
      </c>
      <c r="G740" s="4">
        <f t="shared" si="11"/>
        <v>15.099999999999909</v>
      </c>
      <c r="H740" s="4"/>
      <c r="M740" s="528"/>
      <c r="N740" s="527"/>
    </row>
    <row r="741" spans="1:14">
      <c r="A741" s="39">
        <v>45994</v>
      </c>
      <c r="B741" s="787" t="s">
        <v>470</v>
      </c>
      <c r="C741" s="787" t="s">
        <v>91</v>
      </c>
      <c r="D741" t="s">
        <v>12</v>
      </c>
      <c r="E741" s="528"/>
      <c r="F741" s="121">
        <v>11.1</v>
      </c>
      <c r="G741" s="4">
        <f t="shared" si="11"/>
        <v>3.9999999999999094</v>
      </c>
      <c r="H741" s="4"/>
      <c r="M741" s="528"/>
      <c r="N741" s="527"/>
    </row>
    <row r="742" spans="1:14">
      <c r="A742" s="39">
        <v>45994</v>
      </c>
      <c r="B742" s="787" t="s">
        <v>470</v>
      </c>
      <c r="C742" s="787" t="s">
        <v>91</v>
      </c>
      <c r="D742" t="s">
        <v>13</v>
      </c>
      <c r="F742" s="121">
        <v>4</v>
      </c>
      <c r="G742" s="4">
        <f t="shared" si="11"/>
        <v>-9.0594198809412774E-14</v>
      </c>
      <c r="H742" s="4"/>
      <c r="M742" s="528"/>
      <c r="N742" s="527"/>
    </row>
    <row r="743" spans="1:14">
      <c r="A743" s="41">
        <v>45961</v>
      </c>
      <c r="B743" s="786" t="s">
        <v>10</v>
      </c>
      <c r="C743" s="786" t="s">
        <v>23</v>
      </c>
      <c r="D743" t="s">
        <v>12</v>
      </c>
      <c r="E743" s="121">
        <v>9</v>
      </c>
      <c r="G743" s="4">
        <f t="shared" si="11"/>
        <v>8.9999999999999094</v>
      </c>
      <c r="H743" s="4"/>
      <c r="M743" s="528"/>
      <c r="N743" s="527"/>
    </row>
    <row r="744" spans="1:14">
      <c r="B744" s="787"/>
      <c r="C744" s="787"/>
      <c r="D744" t="s">
        <v>13</v>
      </c>
      <c r="E744" s="121">
        <v>6</v>
      </c>
      <c r="G744" s="4">
        <f t="shared" si="11"/>
        <v>14.999999999999909</v>
      </c>
      <c r="H744" s="4"/>
      <c r="M744" s="528"/>
      <c r="N744" s="527"/>
    </row>
    <row r="745" spans="1:14">
      <c r="B745" s="787"/>
      <c r="C745" s="787"/>
      <c r="D745" t="s">
        <v>14</v>
      </c>
      <c r="E745" s="121">
        <v>500</v>
      </c>
      <c r="G745" s="4">
        <f t="shared" si="11"/>
        <v>514.99999999999989</v>
      </c>
      <c r="H745" s="4"/>
      <c r="J745" s="526"/>
      <c r="L745" s="121"/>
      <c r="M745" s="528"/>
      <c r="N745" s="527"/>
    </row>
    <row r="746" spans="1:14">
      <c r="B746" s="787"/>
      <c r="C746" s="787"/>
      <c r="D746" s="108" t="s">
        <v>69</v>
      </c>
      <c r="E746" s="583">
        <v>5</v>
      </c>
      <c r="G746" s="4">
        <f t="shared" si="11"/>
        <v>519.99999999999989</v>
      </c>
      <c r="H746" s="4"/>
      <c r="M746" s="46"/>
      <c r="N746" s="527"/>
    </row>
    <row r="747" spans="1:14">
      <c r="A747" s="39">
        <v>45994</v>
      </c>
      <c r="B747" s="787" t="s">
        <v>471</v>
      </c>
      <c r="C747" s="787" t="s">
        <v>23</v>
      </c>
      <c r="D747" s="42" t="s">
        <v>14</v>
      </c>
      <c r="E747" s="607"/>
      <c r="F747" s="46">
        <v>500</v>
      </c>
      <c r="G747" s="4">
        <f t="shared" si="11"/>
        <v>19.999999999999886</v>
      </c>
      <c r="H747" s="4"/>
    </row>
    <row r="748" spans="1:14">
      <c r="A748" s="39">
        <v>45994</v>
      </c>
      <c r="B748" s="787" t="s">
        <v>470</v>
      </c>
      <c r="C748" s="787" t="s">
        <v>23</v>
      </c>
      <c r="D748" s="42" t="s">
        <v>12</v>
      </c>
      <c r="E748" s="607"/>
      <c r="F748" s="46">
        <v>9</v>
      </c>
      <c r="G748" s="4">
        <f t="shared" si="11"/>
        <v>10.999999999999886</v>
      </c>
      <c r="H748" s="4"/>
      <c r="I748" s="10"/>
    </row>
    <row r="749" spans="1:14">
      <c r="A749" s="39">
        <v>45994</v>
      </c>
      <c r="B749" s="787" t="s">
        <v>470</v>
      </c>
      <c r="C749" s="787" t="s">
        <v>23</v>
      </c>
      <c r="D749" s="42" t="s">
        <v>13</v>
      </c>
      <c r="E749" s="607"/>
      <c r="F749" s="46">
        <v>6</v>
      </c>
      <c r="G749" s="4">
        <f t="shared" si="11"/>
        <v>4.9999999999998863</v>
      </c>
      <c r="H749" s="4"/>
      <c r="I749" s="10"/>
    </row>
    <row r="750" spans="1:14">
      <c r="A750" s="39">
        <v>46020</v>
      </c>
      <c r="B750" s="787" t="s">
        <v>472</v>
      </c>
      <c r="C750" s="787" t="s">
        <v>23</v>
      </c>
      <c r="D750" s="108" t="s">
        <v>69</v>
      </c>
      <c r="E750" s="607"/>
      <c r="F750" s="46">
        <v>5</v>
      </c>
      <c r="G750" s="4">
        <f t="shared" si="11"/>
        <v>-1.1368683772161603E-13</v>
      </c>
      <c r="H750" s="4"/>
      <c r="I750" s="10"/>
    </row>
    <row r="751" spans="1:14">
      <c r="A751" s="41">
        <v>45991</v>
      </c>
      <c r="B751" s="786" t="s">
        <v>10</v>
      </c>
      <c r="C751" s="786" t="s">
        <v>24</v>
      </c>
      <c r="D751" t="s">
        <v>12</v>
      </c>
      <c r="E751" s="121">
        <v>10.6</v>
      </c>
      <c r="G751" s="4">
        <f t="shared" si="11"/>
        <v>10.599999999999886</v>
      </c>
      <c r="H751" s="4"/>
    </row>
    <row r="752" spans="1:14">
      <c r="B752" s="787"/>
      <c r="C752" s="787"/>
      <c r="D752" t="s">
        <v>13</v>
      </c>
      <c r="E752" s="121">
        <v>5</v>
      </c>
      <c r="G752" s="4">
        <f t="shared" si="11"/>
        <v>15.599999999999886</v>
      </c>
      <c r="H752" s="4"/>
    </row>
    <row r="753" spans="1:12">
      <c r="B753" s="787"/>
      <c r="C753" s="787"/>
      <c r="D753" t="s">
        <v>14</v>
      </c>
      <c r="E753" s="121">
        <v>500</v>
      </c>
      <c r="G753" s="4">
        <f t="shared" si="11"/>
        <v>515.59999999999991</v>
      </c>
      <c r="H753" s="4"/>
    </row>
    <row r="754" spans="1:12">
      <c r="A754" s="39">
        <v>46008</v>
      </c>
      <c r="B754" s="787" t="s">
        <v>473</v>
      </c>
      <c r="C754" s="787" t="s">
        <v>24</v>
      </c>
      <c r="D754" t="s">
        <v>14</v>
      </c>
      <c r="F754" s="46">
        <v>300</v>
      </c>
      <c r="G754" s="4">
        <f t="shared" si="11"/>
        <v>215.59999999999991</v>
      </c>
      <c r="H754" s="4"/>
    </row>
    <row r="755" spans="1:12">
      <c r="A755" s="39">
        <v>46020</v>
      </c>
      <c r="B755" s="787" t="s">
        <v>472</v>
      </c>
      <c r="C755" s="787" t="s">
        <v>24</v>
      </c>
      <c r="D755" t="s">
        <v>12</v>
      </c>
      <c r="F755" s="46">
        <v>10.6</v>
      </c>
      <c r="G755" s="4">
        <f t="shared" si="11"/>
        <v>204.99999999999991</v>
      </c>
      <c r="H755" s="4"/>
    </row>
    <row r="756" spans="1:12">
      <c r="A756" s="39">
        <v>46020</v>
      </c>
      <c r="B756" s="787" t="s">
        <v>472</v>
      </c>
      <c r="C756" s="787" t="s">
        <v>24</v>
      </c>
      <c r="D756" t="s">
        <v>13</v>
      </c>
      <c r="F756" s="46">
        <v>5</v>
      </c>
      <c r="G756" s="4">
        <f t="shared" si="11"/>
        <v>199.99999999999991</v>
      </c>
      <c r="H756" s="4"/>
    </row>
    <row r="757" spans="1:12">
      <c r="A757" s="39">
        <v>46020</v>
      </c>
      <c r="B757" s="787" t="s">
        <v>474</v>
      </c>
      <c r="C757" s="787" t="s">
        <v>24</v>
      </c>
      <c r="D757" t="s">
        <v>14</v>
      </c>
      <c r="F757" s="46">
        <v>200</v>
      </c>
      <c r="G757" s="4">
        <f t="shared" si="11"/>
        <v>0</v>
      </c>
      <c r="H757" s="4"/>
    </row>
    <row r="758" spans="1:12">
      <c r="A758" s="41">
        <v>46022</v>
      </c>
      <c r="B758" s="786" t="s">
        <v>10</v>
      </c>
      <c r="C758" s="786" t="s">
        <v>25</v>
      </c>
      <c r="D758" t="s">
        <v>12</v>
      </c>
      <c r="E758" s="121">
        <v>9.8000000000000007</v>
      </c>
      <c r="G758" s="4">
        <f t="shared" si="11"/>
        <v>9.8000000000000007</v>
      </c>
      <c r="H758" s="4"/>
    </row>
    <row r="759" spans="1:12">
      <c r="B759" s="787"/>
      <c r="C759" s="787"/>
      <c r="D759" t="s">
        <v>13</v>
      </c>
      <c r="E759" s="121">
        <v>5</v>
      </c>
      <c r="G759" s="4">
        <f t="shared" si="11"/>
        <v>14.8</v>
      </c>
      <c r="H759" s="4"/>
    </row>
    <row r="760" spans="1:12">
      <c r="B760" s="787"/>
      <c r="C760" s="787"/>
      <c r="D760" t="s">
        <v>14</v>
      </c>
      <c r="E760" s="121">
        <v>500</v>
      </c>
      <c r="G760" s="4">
        <f t="shared" si="11"/>
        <v>514.79999999999995</v>
      </c>
      <c r="H760" s="4"/>
    </row>
    <row r="761" spans="1:12">
      <c r="A761" s="39">
        <v>46041</v>
      </c>
      <c r="B761" s="787" t="s">
        <v>475</v>
      </c>
      <c r="C761" s="787" t="s">
        <v>25</v>
      </c>
      <c r="D761" t="s">
        <v>12</v>
      </c>
      <c r="F761" s="46">
        <v>9.8000000000000007</v>
      </c>
      <c r="G761" s="4">
        <f t="shared" si="11"/>
        <v>504.99999999999994</v>
      </c>
      <c r="H761" s="4"/>
    </row>
    <row r="762" spans="1:12">
      <c r="A762" s="39">
        <v>46041</v>
      </c>
      <c r="B762" s="787" t="s">
        <v>475</v>
      </c>
      <c r="C762" s="787" t="s">
        <v>25</v>
      </c>
      <c r="D762" t="s">
        <v>13</v>
      </c>
      <c r="F762" s="46">
        <v>5</v>
      </c>
      <c r="G762" s="4">
        <f t="shared" si="11"/>
        <v>499.99999999999994</v>
      </c>
      <c r="J762" s="820" t="s">
        <v>429</v>
      </c>
      <c r="K762" s="820"/>
      <c r="L762" s="820"/>
    </row>
    <row r="763" spans="1:12">
      <c r="A763" s="39">
        <v>46041</v>
      </c>
      <c r="B763" s="787" t="s">
        <v>476</v>
      </c>
      <c r="C763" s="787" t="s">
        <v>25</v>
      </c>
      <c r="D763" t="s">
        <v>14</v>
      </c>
      <c r="F763" s="46">
        <v>500</v>
      </c>
      <c r="G763" s="4">
        <f t="shared" si="11"/>
        <v>0</v>
      </c>
      <c r="I763" s="10">
        <v>2026</v>
      </c>
      <c r="J763" s="786" t="s">
        <v>15</v>
      </c>
      <c r="K763" t="s">
        <v>12</v>
      </c>
      <c r="L763" s="121">
        <v>8.5</v>
      </c>
    </row>
    <row r="764" spans="1:12">
      <c r="A764" s="133">
        <v>46053</v>
      </c>
      <c r="B764" s="786" t="s">
        <v>10</v>
      </c>
      <c r="C764" s="786" t="s">
        <v>11</v>
      </c>
      <c r="D764" t="s">
        <v>12</v>
      </c>
      <c r="E764" s="121">
        <v>9.1</v>
      </c>
      <c r="G764" s="4">
        <f t="shared" si="11"/>
        <v>9.1</v>
      </c>
      <c r="J764" s="787"/>
      <c r="K764" t="s">
        <v>13</v>
      </c>
      <c r="L764" s="121">
        <v>6</v>
      </c>
    </row>
    <row r="765" spans="1:12">
      <c r="A765" s="106"/>
      <c r="B765" s="787"/>
      <c r="C765" s="787"/>
      <c r="D765" t="s">
        <v>13</v>
      </c>
      <c r="E765" s="121">
        <v>3</v>
      </c>
      <c r="G765" s="4">
        <f t="shared" si="11"/>
        <v>12.1</v>
      </c>
      <c r="J765" s="786" t="s">
        <v>16</v>
      </c>
      <c r="K765" t="s">
        <v>14</v>
      </c>
      <c r="L765" s="121">
        <v>50</v>
      </c>
    </row>
    <row r="766" spans="1:12">
      <c r="A766" s="106"/>
      <c r="B766" s="787"/>
      <c r="C766" s="787"/>
      <c r="D766" t="s">
        <v>14</v>
      </c>
      <c r="E766" s="121">
        <v>500</v>
      </c>
      <c r="G766" s="4">
        <f t="shared" si="11"/>
        <v>512.1</v>
      </c>
      <c r="L766" s="167">
        <f>SUM(L763:L765)</f>
        <v>64.5</v>
      </c>
    </row>
    <row r="767" spans="1:12">
      <c r="A767" s="39">
        <v>46078</v>
      </c>
      <c r="B767" s="631" t="s">
        <v>477</v>
      </c>
      <c r="C767" s="787" t="s">
        <v>11</v>
      </c>
      <c r="D767" t="s">
        <v>14</v>
      </c>
      <c r="F767" s="46">
        <v>300</v>
      </c>
      <c r="G767" s="4">
        <f t="shared" si="11"/>
        <v>212.10000000000002</v>
      </c>
    </row>
    <row r="768" spans="1:12">
      <c r="A768" s="39">
        <v>46081</v>
      </c>
      <c r="B768" s="631" t="s">
        <v>478</v>
      </c>
      <c r="C768" s="787" t="s">
        <v>11</v>
      </c>
      <c r="D768" t="s">
        <v>14</v>
      </c>
      <c r="F768" s="26">
        <v>200</v>
      </c>
      <c r="G768" s="4">
        <f t="shared" ref="G768:G817" si="12">+G767+E768-F768</f>
        <v>12.100000000000023</v>
      </c>
    </row>
    <row r="769" spans="1:11">
      <c r="A769" s="39">
        <v>46090</v>
      </c>
      <c r="B769" s="631" t="s">
        <v>479</v>
      </c>
      <c r="C769" s="787" t="s">
        <v>11</v>
      </c>
      <c r="D769" t="s">
        <v>12</v>
      </c>
      <c r="F769" s="26">
        <v>9.1</v>
      </c>
      <c r="G769" s="4">
        <f t="shared" si="12"/>
        <v>3.0000000000000231</v>
      </c>
    </row>
    <row r="770" spans="1:11">
      <c r="A770" s="39">
        <v>46090</v>
      </c>
      <c r="B770" s="631" t="s">
        <v>479</v>
      </c>
      <c r="C770" s="787" t="s">
        <v>11</v>
      </c>
      <c r="D770" t="s">
        <v>13</v>
      </c>
      <c r="F770" s="26">
        <v>3</v>
      </c>
      <c r="G770" s="4">
        <f t="shared" si="12"/>
        <v>2.3092638912203256E-14</v>
      </c>
    </row>
    <row r="771" spans="1:11">
      <c r="A771" s="41">
        <v>46081</v>
      </c>
      <c r="B771" s="786" t="s">
        <v>10</v>
      </c>
      <c r="C771" s="786" t="s">
        <v>15</v>
      </c>
      <c r="D771" t="s">
        <v>12</v>
      </c>
      <c r="E771" s="121">
        <v>8.5</v>
      </c>
      <c r="G771" s="4">
        <f t="shared" si="12"/>
        <v>8.5000000000000231</v>
      </c>
    </row>
    <row r="772" spans="1:11">
      <c r="B772" s="787"/>
      <c r="C772" s="787"/>
      <c r="D772" t="s">
        <v>13</v>
      </c>
      <c r="E772" s="121">
        <v>6</v>
      </c>
      <c r="G772" s="4">
        <f t="shared" si="12"/>
        <v>14.500000000000023</v>
      </c>
    </row>
    <row r="773" spans="1:11">
      <c r="B773" s="787"/>
      <c r="C773" s="787"/>
      <c r="D773" t="s">
        <v>14</v>
      </c>
      <c r="E773" s="121">
        <v>500</v>
      </c>
      <c r="G773" s="4">
        <f t="shared" si="12"/>
        <v>514.5</v>
      </c>
    </row>
    <row r="774" spans="1:11">
      <c r="A774" s="39">
        <v>46081</v>
      </c>
      <c r="B774" s="631" t="s">
        <v>478</v>
      </c>
      <c r="C774" s="787" t="s">
        <v>15</v>
      </c>
      <c r="D774" t="s">
        <v>14</v>
      </c>
      <c r="F774" s="46">
        <v>300</v>
      </c>
      <c r="G774" s="4">
        <f t="shared" si="12"/>
        <v>214.5</v>
      </c>
    </row>
    <row r="775" spans="1:11">
      <c r="A775" s="39">
        <v>46090</v>
      </c>
      <c r="B775" s="787" t="s">
        <v>480</v>
      </c>
      <c r="C775" s="787" t="s">
        <v>15</v>
      </c>
      <c r="D775" t="s">
        <v>14</v>
      </c>
      <c r="F775" s="46">
        <v>200</v>
      </c>
      <c r="G775" s="4">
        <f t="shared" si="12"/>
        <v>14.5</v>
      </c>
      <c r="I775" s="786" t="s">
        <v>15</v>
      </c>
      <c r="J775" t="s">
        <v>12</v>
      </c>
      <c r="K775" s="121">
        <v>8.5</v>
      </c>
    </row>
    <row r="776" spans="1:11">
      <c r="A776" s="39">
        <v>46139</v>
      </c>
      <c r="B776" s="787" t="s">
        <v>481</v>
      </c>
      <c r="C776" s="787" t="s">
        <v>15</v>
      </c>
      <c r="D776" t="s">
        <v>12</v>
      </c>
      <c r="F776" s="46">
        <v>8.5</v>
      </c>
      <c r="G776" s="4">
        <f t="shared" si="12"/>
        <v>6</v>
      </c>
      <c r="I776" s="786"/>
      <c r="K776" s="121"/>
    </row>
    <row r="777" spans="1:11">
      <c r="A777" s="39">
        <v>46139</v>
      </c>
      <c r="B777" s="787" t="s">
        <v>481</v>
      </c>
      <c r="C777" s="787" t="s">
        <v>15</v>
      </c>
      <c r="D777" t="s">
        <v>13</v>
      </c>
      <c r="F777" s="46">
        <v>6</v>
      </c>
      <c r="G777" s="4">
        <f t="shared" si="12"/>
        <v>0</v>
      </c>
      <c r="I777" s="786"/>
      <c r="K777" s="121"/>
    </row>
    <row r="778" spans="1:11">
      <c r="A778" s="41">
        <v>46112</v>
      </c>
      <c r="B778" s="786" t="s">
        <v>10</v>
      </c>
      <c r="C778" s="786" t="s">
        <v>16</v>
      </c>
      <c r="D778" t="s">
        <v>12</v>
      </c>
      <c r="E778" s="121">
        <v>8.1</v>
      </c>
      <c r="G778" s="4">
        <f t="shared" si="12"/>
        <v>8.1</v>
      </c>
      <c r="I778" s="787"/>
      <c r="J778" t="s">
        <v>13</v>
      </c>
      <c r="K778" s="121">
        <v>6</v>
      </c>
    </row>
    <row r="779" spans="1:11">
      <c r="B779" s="787"/>
      <c r="C779" s="787"/>
      <c r="D779" t="s">
        <v>13</v>
      </c>
      <c r="E779" s="121">
        <v>6</v>
      </c>
      <c r="G779" s="4">
        <f t="shared" si="12"/>
        <v>14.1</v>
      </c>
      <c r="I779" s="786" t="s">
        <v>16</v>
      </c>
      <c r="J779" t="s">
        <v>12</v>
      </c>
      <c r="K779" s="121">
        <v>8.1</v>
      </c>
    </row>
    <row r="780" spans="1:11">
      <c r="B780" s="787"/>
      <c r="C780" s="787"/>
      <c r="D780" t="s">
        <v>14</v>
      </c>
      <c r="E780" s="121">
        <v>500</v>
      </c>
      <c r="G780" s="4">
        <f t="shared" si="12"/>
        <v>514.1</v>
      </c>
      <c r="I780" s="787"/>
      <c r="J780" t="s">
        <v>13</v>
      </c>
      <c r="K780" s="121">
        <v>6</v>
      </c>
    </row>
    <row r="781" spans="1:11">
      <c r="A781" s="39">
        <v>46118</v>
      </c>
      <c r="B781" s="787" t="s">
        <v>482</v>
      </c>
      <c r="C781" s="787" t="s">
        <v>16</v>
      </c>
      <c r="D781" t="s">
        <v>14</v>
      </c>
      <c r="F781" s="46">
        <v>450</v>
      </c>
      <c r="G781" s="4">
        <f t="shared" si="12"/>
        <v>64.100000000000023</v>
      </c>
      <c r="K781" s="121">
        <f>SUM(K775:K780)</f>
        <v>28.6</v>
      </c>
    </row>
    <row r="782" spans="1:11">
      <c r="A782" s="39">
        <v>46139</v>
      </c>
      <c r="B782" s="787" t="s">
        <v>481</v>
      </c>
      <c r="C782" s="787" t="s">
        <v>16</v>
      </c>
      <c r="D782" t="s">
        <v>12</v>
      </c>
      <c r="F782" s="46">
        <v>8.1</v>
      </c>
      <c r="G782" s="4">
        <f t="shared" si="12"/>
        <v>56.000000000000021</v>
      </c>
    </row>
    <row r="783" spans="1:11">
      <c r="A783" s="39">
        <v>46139</v>
      </c>
      <c r="B783" s="787" t="s">
        <v>481</v>
      </c>
      <c r="C783" s="787" t="s">
        <v>16</v>
      </c>
      <c r="D783" t="s">
        <v>13</v>
      </c>
      <c r="F783" s="46">
        <v>6</v>
      </c>
      <c r="G783" s="4">
        <f t="shared" si="12"/>
        <v>50.000000000000021</v>
      </c>
    </row>
    <row r="784" spans="1:11">
      <c r="A784" s="39">
        <v>46139</v>
      </c>
      <c r="B784" s="787" t="s">
        <v>483</v>
      </c>
      <c r="C784" s="787" t="s">
        <v>16</v>
      </c>
      <c r="D784" t="s">
        <v>14</v>
      </c>
      <c r="F784" s="46">
        <v>50</v>
      </c>
      <c r="G784" s="4">
        <f t="shared" si="12"/>
        <v>0</v>
      </c>
    </row>
    <row r="785" spans="1:7">
      <c r="A785" s="41">
        <v>46142</v>
      </c>
      <c r="B785" s="786" t="s">
        <v>10</v>
      </c>
      <c r="C785" s="786" t="s">
        <v>17</v>
      </c>
      <c r="D785" t="s">
        <v>12</v>
      </c>
      <c r="G785" s="4">
        <f t="shared" si="12"/>
        <v>0</v>
      </c>
    </row>
    <row r="786" spans="1:7">
      <c r="B786" s="787"/>
      <c r="C786" s="787"/>
      <c r="D786" t="s">
        <v>13</v>
      </c>
      <c r="G786" s="4">
        <f t="shared" si="12"/>
        <v>0</v>
      </c>
    </row>
    <row r="787" spans="1:7">
      <c r="B787" s="787"/>
      <c r="C787" s="787"/>
      <c r="D787" t="s">
        <v>14</v>
      </c>
      <c r="E787" s="121">
        <v>500</v>
      </c>
      <c r="G787" s="4">
        <f t="shared" si="12"/>
        <v>500</v>
      </c>
    </row>
    <row r="788" spans="1:7">
      <c r="B788" s="787"/>
      <c r="C788" s="787"/>
      <c r="G788" s="4">
        <f t="shared" si="12"/>
        <v>500</v>
      </c>
    </row>
    <row r="789" spans="1:7">
      <c r="B789" s="787"/>
      <c r="C789" s="787"/>
      <c r="G789" s="4">
        <f t="shared" si="12"/>
        <v>500</v>
      </c>
    </row>
    <row r="790" spans="1:7">
      <c r="B790" s="787"/>
      <c r="C790" s="787"/>
      <c r="G790" s="4">
        <f t="shared" si="12"/>
        <v>500</v>
      </c>
    </row>
    <row r="791" spans="1:7">
      <c r="B791" s="787"/>
      <c r="C791" s="787"/>
      <c r="G791" s="4">
        <f t="shared" si="12"/>
        <v>500</v>
      </c>
    </row>
    <row r="792" spans="1:7">
      <c r="B792" s="787"/>
      <c r="C792" s="787"/>
      <c r="G792" s="4">
        <f t="shared" si="12"/>
        <v>500</v>
      </c>
    </row>
    <row r="793" spans="1:7">
      <c r="B793" s="787"/>
      <c r="C793" s="787"/>
      <c r="G793" s="4">
        <f t="shared" si="12"/>
        <v>500</v>
      </c>
    </row>
    <row r="794" spans="1:7">
      <c r="B794" s="787"/>
      <c r="C794" s="787"/>
      <c r="G794" s="4">
        <f t="shared" si="12"/>
        <v>500</v>
      </c>
    </row>
    <row r="795" spans="1:7">
      <c r="B795" s="787"/>
      <c r="C795" s="787"/>
      <c r="G795" s="4">
        <f t="shared" si="12"/>
        <v>500</v>
      </c>
    </row>
    <row r="796" spans="1:7">
      <c r="B796" s="787"/>
      <c r="C796" s="787"/>
      <c r="G796" s="4">
        <f t="shared" si="12"/>
        <v>500</v>
      </c>
    </row>
    <row r="797" spans="1:7">
      <c r="B797" s="787"/>
      <c r="C797" s="787"/>
      <c r="G797" s="4">
        <f t="shared" si="12"/>
        <v>500</v>
      </c>
    </row>
    <row r="798" spans="1:7">
      <c r="B798" s="787"/>
      <c r="C798" s="787"/>
      <c r="G798" s="4">
        <f t="shared" si="12"/>
        <v>500</v>
      </c>
    </row>
    <row r="799" spans="1:7">
      <c r="B799" s="787"/>
      <c r="C799" s="787"/>
      <c r="G799" s="4">
        <f t="shared" si="12"/>
        <v>500</v>
      </c>
    </row>
    <row r="800" spans="1:7">
      <c r="B800" s="787"/>
      <c r="C800" s="787"/>
      <c r="G800" s="4">
        <f t="shared" si="12"/>
        <v>500</v>
      </c>
    </row>
    <row r="801" spans="2:7">
      <c r="B801" s="787"/>
      <c r="C801" s="787"/>
      <c r="G801" s="4">
        <f t="shared" si="12"/>
        <v>500</v>
      </c>
    </row>
    <row r="802" spans="2:7">
      <c r="B802" s="787"/>
      <c r="C802" s="787"/>
      <c r="G802" s="4">
        <f t="shared" si="12"/>
        <v>500</v>
      </c>
    </row>
    <row r="803" spans="2:7">
      <c r="B803" s="787"/>
      <c r="C803" s="787"/>
      <c r="G803" s="4">
        <f t="shared" si="12"/>
        <v>500</v>
      </c>
    </row>
    <row r="804" spans="2:7">
      <c r="B804" s="787"/>
      <c r="C804" s="787"/>
      <c r="G804" s="4">
        <f t="shared" si="12"/>
        <v>500</v>
      </c>
    </row>
    <row r="805" spans="2:7">
      <c r="B805" s="787"/>
      <c r="C805" s="787"/>
      <c r="G805" s="4">
        <f t="shared" si="12"/>
        <v>500</v>
      </c>
    </row>
    <row r="806" spans="2:7">
      <c r="B806" s="787"/>
      <c r="C806" s="787"/>
      <c r="G806" s="4">
        <f t="shared" si="12"/>
        <v>500</v>
      </c>
    </row>
    <row r="807" spans="2:7">
      <c r="B807" s="787"/>
      <c r="C807" s="787"/>
      <c r="G807" s="4">
        <f t="shared" si="12"/>
        <v>500</v>
      </c>
    </row>
    <row r="808" spans="2:7">
      <c r="B808" s="787"/>
      <c r="C808" s="787"/>
      <c r="G808" s="4">
        <f t="shared" si="12"/>
        <v>500</v>
      </c>
    </row>
    <row r="809" spans="2:7">
      <c r="B809" s="787"/>
      <c r="C809" s="787"/>
      <c r="G809" s="4">
        <f t="shared" si="12"/>
        <v>500</v>
      </c>
    </row>
    <row r="810" spans="2:7">
      <c r="B810" s="787"/>
      <c r="C810" s="787"/>
      <c r="G810" s="4">
        <f t="shared" si="12"/>
        <v>500</v>
      </c>
    </row>
    <row r="811" spans="2:7">
      <c r="B811" s="787"/>
      <c r="C811" s="787"/>
      <c r="G811" s="4">
        <f t="shared" si="12"/>
        <v>500</v>
      </c>
    </row>
    <row r="812" spans="2:7">
      <c r="B812" s="787"/>
      <c r="C812" s="787"/>
      <c r="G812" s="4">
        <f t="shared" si="12"/>
        <v>500</v>
      </c>
    </row>
    <row r="813" spans="2:7">
      <c r="B813" s="787"/>
      <c r="C813" s="787"/>
      <c r="G813" s="4">
        <f t="shared" si="12"/>
        <v>500</v>
      </c>
    </row>
    <row r="814" spans="2:7">
      <c r="B814" s="787"/>
      <c r="C814" s="787"/>
      <c r="G814" s="4">
        <f t="shared" si="12"/>
        <v>500</v>
      </c>
    </row>
    <row r="815" spans="2:7">
      <c r="B815" s="787"/>
      <c r="C815" s="787"/>
      <c r="G815" s="4">
        <f t="shared" si="12"/>
        <v>500</v>
      </c>
    </row>
    <row r="816" spans="2:7">
      <c r="B816" s="787"/>
      <c r="C816" s="787"/>
      <c r="G816" s="4">
        <f t="shared" si="12"/>
        <v>500</v>
      </c>
    </row>
    <row r="817" spans="2:7">
      <c r="B817" s="787"/>
      <c r="C817" s="787"/>
      <c r="G817" s="4">
        <f t="shared" si="12"/>
        <v>500</v>
      </c>
    </row>
    <row r="818" spans="2:7">
      <c r="B818" s="787"/>
      <c r="C818" s="787"/>
      <c r="G818" s="4">
        <f t="shared" ref="G818:G881" si="13">+G817+E818-F818</f>
        <v>500</v>
      </c>
    </row>
    <row r="819" spans="2:7">
      <c r="B819" s="787"/>
      <c r="C819" s="787"/>
      <c r="G819" s="4">
        <f t="shared" si="13"/>
        <v>500</v>
      </c>
    </row>
    <row r="820" spans="2:7">
      <c r="B820" s="787"/>
      <c r="C820" s="787"/>
      <c r="G820" s="4">
        <f t="shared" si="13"/>
        <v>500</v>
      </c>
    </row>
    <row r="821" spans="2:7">
      <c r="B821" s="787"/>
      <c r="C821" s="787"/>
      <c r="G821" s="4">
        <f t="shared" si="13"/>
        <v>500</v>
      </c>
    </row>
    <row r="822" spans="2:7">
      <c r="B822" s="787"/>
      <c r="C822" s="787"/>
      <c r="G822" s="4">
        <f t="shared" si="13"/>
        <v>500</v>
      </c>
    </row>
    <row r="823" spans="2:7">
      <c r="B823" s="787"/>
      <c r="C823" s="787"/>
      <c r="G823" s="4">
        <f t="shared" si="13"/>
        <v>500</v>
      </c>
    </row>
    <row r="824" spans="2:7">
      <c r="B824" s="787"/>
      <c r="C824" s="787"/>
      <c r="G824" s="4">
        <f t="shared" si="13"/>
        <v>500</v>
      </c>
    </row>
    <row r="825" spans="2:7">
      <c r="B825" s="787"/>
      <c r="C825" s="787"/>
      <c r="G825" s="4">
        <f t="shared" si="13"/>
        <v>500</v>
      </c>
    </row>
    <row r="826" spans="2:7">
      <c r="B826" s="787"/>
      <c r="C826" s="787"/>
      <c r="G826" s="4">
        <f t="shared" si="13"/>
        <v>500</v>
      </c>
    </row>
    <row r="827" spans="2:7">
      <c r="B827" s="787"/>
      <c r="C827" s="787"/>
      <c r="G827" s="4">
        <f t="shared" si="13"/>
        <v>500</v>
      </c>
    </row>
    <row r="828" spans="2:7">
      <c r="B828" s="787"/>
      <c r="C828" s="787"/>
      <c r="G828" s="4">
        <f t="shared" si="13"/>
        <v>500</v>
      </c>
    </row>
    <row r="829" spans="2:7">
      <c r="B829" s="787"/>
      <c r="C829" s="787"/>
      <c r="G829" s="4">
        <f t="shared" si="13"/>
        <v>500</v>
      </c>
    </row>
    <row r="830" spans="2:7">
      <c r="B830" s="787"/>
      <c r="C830" s="787"/>
      <c r="G830" s="4">
        <f t="shared" si="13"/>
        <v>500</v>
      </c>
    </row>
    <row r="831" spans="2:7">
      <c r="B831" s="787"/>
      <c r="C831" s="787"/>
      <c r="G831" s="4">
        <f t="shared" si="13"/>
        <v>500</v>
      </c>
    </row>
    <row r="832" spans="2:7">
      <c r="B832" s="787"/>
      <c r="C832" s="787"/>
      <c r="G832" s="4">
        <f t="shared" si="13"/>
        <v>500</v>
      </c>
    </row>
    <row r="833" spans="2:7">
      <c r="B833" s="787"/>
      <c r="C833" s="787"/>
      <c r="G833" s="4">
        <f t="shared" si="13"/>
        <v>500</v>
      </c>
    </row>
    <row r="834" spans="2:7">
      <c r="B834" s="787"/>
      <c r="C834" s="787"/>
      <c r="G834" s="4">
        <f t="shared" si="13"/>
        <v>500</v>
      </c>
    </row>
    <row r="835" spans="2:7">
      <c r="B835" s="787"/>
      <c r="C835" s="787"/>
      <c r="G835" s="4">
        <f t="shared" si="13"/>
        <v>500</v>
      </c>
    </row>
    <row r="836" spans="2:7">
      <c r="B836" s="787"/>
      <c r="C836" s="787"/>
      <c r="G836" s="4">
        <f t="shared" si="13"/>
        <v>500</v>
      </c>
    </row>
    <row r="837" spans="2:7">
      <c r="B837" s="787"/>
      <c r="C837" s="787"/>
      <c r="G837" s="4">
        <f t="shared" si="13"/>
        <v>500</v>
      </c>
    </row>
    <row r="838" spans="2:7">
      <c r="B838" s="787"/>
      <c r="C838" s="787"/>
      <c r="G838" s="4">
        <f t="shared" si="13"/>
        <v>500</v>
      </c>
    </row>
    <row r="839" spans="2:7">
      <c r="B839" s="787"/>
      <c r="C839" s="787"/>
      <c r="G839" s="4">
        <f t="shared" si="13"/>
        <v>500</v>
      </c>
    </row>
    <row r="840" spans="2:7">
      <c r="B840" s="787"/>
      <c r="C840" s="787"/>
      <c r="G840" s="4">
        <f t="shared" si="13"/>
        <v>500</v>
      </c>
    </row>
    <row r="841" spans="2:7">
      <c r="B841" s="787"/>
      <c r="C841" s="787"/>
      <c r="G841" s="4">
        <f t="shared" si="13"/>
        <v>500</v>
      </c>
    </row>
    <row r="842" spans="2:7">
      <c r="B842" s="787"/>
      <c r="C842" s="787"/>
      <c r="G842" s="4">
        <f t="shared" si="13"/>
        <v>500</v>
      </c>
    </row>
    <row r="843" spans="2:7">
      <c r="B843" s="787"/>
      <c r="C843" s="787"/>
      <c r="G843" s="4">
        <f t="shared" si="13"/>
        <v>500</v>
      </c>
    </row>
    <row r="844" spans="2:7">
      <c r="B844" s="787"/>
      <c r="C844" s="787"/>
      <c r="G844" s="4">
        <f t="shared" si="13"/>
        <v>500</v>
      </c>
    </row>
    <row r="845" spans="2:7">
      <c r="B845" s="787"/>
      <c r="C845" s="787"/>
      <c r="G845" s="4">
        <f t="shared" si="13"/>
        <v>500</v>
      </c>
    </row>
    <row r="846" spans="2:7">
      <c r="B846" s="787"/>
      <c r="C846" s="787"/>
      <c r="G846" s="4">
        <f t="shared" si="13"/>
        <v>500</v>
      </c>
    </row>
    <row r="847" spans="2:7">
      <c r="B847" s="787"/>
      <c r="C847" s="787"/>
      <c r="G847" s="4">
        <f t="shared" si="13"/>
        <v>500</v>
      </c>
    </row>
    <row r="848" spans="2:7">
      <c r="B848" s="787"/>
      <c r="C848" s="787"/>
      <c r="G848" s="4">
        <f t="shared" si="13"/>
        <v>500</v>
      </c>
    </row>
    <row r="849" spans="2:7">
      <c r="B849" s="787"/>
      <c r="C849" s="787"/>
      <c r="G849" s="4">
        <f t="shared" si="13"/>
        <v>500</v>
      </c>
    </row>
    <row r="850" spans="2:7">
      <c r="B850" s="787"/>
      <c r="C850" s="787"/>
      <c r="G850" s="4">
        <f t="shared" si="13"/>
        <v>500</v>
      </c>
    </row>
    <row r="851" spans="2:7">
      <c r="B851" s="787"/>
      <c r="C851" s="787"/>
      <c r="G851" s="4">
        <f t="shared" si="13"/>
        <v>500</v>
      </c>
    </row>
    <row r="852" spans="2:7">
      <c r="B852" s="787"/>
      <c r="C852" s="787"/>
      <c r="G852" s="4">
        <f t="shared" si="13"/>
        <v>500</v>
      </c>
    </row>
    <row r="853" spans="2:7">
      <c r="B853" s="787"/>
      <c r="C853" s="787"/>
      <c r="G853" s="4">
        <f t="shared" si="13"/>
        <v>500</v>
      </c>
    </row>
    <row r="854" spans="2:7">
      <c r="B854" s="787"/>
      <c r="C854" s="787"/>
      <c r="G854" s="4">
        <f t="shared" si="13"/>
        <v>500</v>
      </c>
    </row>
    <row r="855" spans="2:7">
      <c r="B855" s="787"/>
      <c r="C855" s="787"/>
      <c r="G855" s="4">
        <f t="shared" si="13"/>
        <v>500</v>
      </c>
    </row>
    <row r="856" spans="2:7">
      <c r="B856" s="787"/>
      <c r="C856" s="787"/>
      <c r="G856" s="4">
        <f t="shared" si="13"/>
        <v>500</v>
      </c>
    </row>
    <row r="857" spans="2:7">
      <c r="B857" s="787"/>
      <c r="C857" s="787"/>
      <c r="G857" s="4">
        <f t="shared" si="13"/>
        <v>500</v>
      </c>
    </row>
    <row r="858" spans="2:7">
      <c r="B858" s="787"/>
      <c r="C858" s="787"/>
      <c r="G858" s="4">
        <f t="shared" si="13"/>
        <v>500</v>
      </c>
    </row>
    <row r="859" spans="2:7">
      <c r="B859" s="787"/>
      <c r="C859" s="787"/>
      <c r="G859" s="4">
        <f t="shared" si="13"/>
        <v>500</v>
      </c>
    </row>
    <row r="860" spans="2:7">
      <c r="B860" s="787"/>
      <c r="C860" s="787"/>
      <c r="G860" s="4">
        <f t="shared" si="13"/>
        <v>500</v>
      </c>
    </row>
    <row r="861" spans="2:7">
      <c r="B861" s="787"/>
      <c r="C861" s="787"/>
      <c r="G861" s="4">
        <f t="shared" si="13"/>
        <v>500</v>
      </c>
    </row>
    <row r="862" spans="2:7">
      <c r="B862" s="787"/>
      <c r="C862" s="787"/>
      <c r="G862" s="4">
        <f t="shared" si="13"/>
        <v>500</v>
      </c>
    </row>
    <row r="863" spans="2:7">
      <c r="B863" s="787"/>
      <c r="C863" s="787"/>
      <c r="G863" s="4">
        <f t="shared" si="13"/>
        <v>500</v>
      </c>
    </row>
    <row r="864" spans="2:7">
      <c r="B864" s="787"/>
      <c r="C864" s="787"/>
      <c r="G864" s="4">
        <f t="shared" si="13"/>
        <v>500</v>
      </c>
    </row>
    <row r="865" spans="2:7">
      <c r="B865" s="787"/>
      <c r="C865" s="787"/>
      <c r="G865" s="4">
        <f t="shared" si="13"/>
        <v>500</v>
      </c>
    </row>
    <row r="866" spans="2:7">
      <c r="B866" s="787"/>
      <c r="C866" s="787"/>
      <c r="G866" s="4">
        <f t="shared" si="13"/>
        <v>500</v>
      </c>
    </row>
    <row r="867" spans="2:7">
      <c r="B867" s="787"/>
      <c r="C867" s="787"/>
      <c r="G867" s="4">
        <f t="shared" si="13"/>
        <v>500</v>
      </c>
    </row>
    <row r="868" spans="2:7">
      <c r="B868" s="787"/>
      <c r="C868" s="787"/>
      <c r="G868" s="4">
        <f t="shared" si="13"/>
        <v>500</v>
      </c>
    </row>
    <row r="869" spans="2:7">
      <c r="B869" s="787"/>
      <c r="C869" s="787"/>
      <c r="G869" s="4">
        <f t="shared" si="13"/>
        <v>500</v>
      </c>
    </row>
    <row r="870" spans="2:7">
      <c r="B870" s="787"/>
      <c r="C870" s="787"/>
      <c r="G870" s="4">
        <f t="shared" si="13"/>
        <v>500</v>
      </c>
    </row>
    <row r="871" spans="2:7">
      <c r="B871" s="787"/>
      <c r="C871" s="787"/>
      <c r="G871" s="4">
        <f t="shared" si="13"/>
        <v>500</v>
      </c>
    </row>
    <row r="872" spans="2:7">
      <c r="B872" s="787"/>
      <c r="C872" s="787"/>
      <c r="G872" s="4">
        <f t="shared" si="13"/>
        <v>500</v>
      </c>
    </row>
    <row r="873" spans="2:7">
      <c r="B873" s="787"/>
      <c r="C873" s="787"/>
      <c r="G873" s="4">
        <f t="shared" si="13"/>
        <v>500</v>
      </c>
    </row>
    <row r="874" spans="2:7">
      <c r="B874" s="787"/>
      <c r="C874" s="787"/>
      <c r="G874" s="4">
        <f t="shared" si="13"/>
        <v>500</v>
      </c>
    </row>
    <row r="875" spans="2:7">
      <c r="B875" s="787"/>
      <c r="C875" s="787"/>
      <c r="G875" s="4">
        <f t="shared" si="13"/>
        <v>500</v>
      </c>
    </row>
    <row r="876" spans="2:7">
      <c r="B876" s="787"/>
      <c r="C876" s="787"/>
      <c r="G876" s="4">
        <f t="shared" si="13"/>
        <v>500</v>
      </c>
    </row>
    <row r="877" spans="2:7">
      <c r="B877" s="787"/>
      <c r="C877" s="787"/>
      <c r="G877" s="4">
        <f t="shared" si="13"/>
        <v>500</v>
      </c>
    </row>
    <row r="878" spans="2:7">
      <c r="B878" s="787"/>
      <c r="C878" s="787"/>
      <c r="G878" s="4">
        <f t="shared" si="13"/>
        <v>500</v>
      </c>
    </row>
    <row r="879" spans="2:7">
      <c r="B879" s="787"/>
      <c r="C879" s="787"/>
      <c r="G879" s="4">
        <f t="shared" si="13"/>
        <v>500</v>
      </c>
    </row>
    <row r="880" spans="2:7">
      <c r="B880" s="787"/>
      <c r="C880" s="787"/>
      <c r="G880" s="4">
        <f t="shared" si="13"/>
        <v>500</v>
      </c>
    </row>
    <row r="881" spans="2:7">
      <c r="B881" s="787"/>
      <c r="C881" s="787"/>
      <c r="G881" s="4">
        <f t="shared" si="13"/>
        <v>500</v>
      </c>
    </row>
    <row r="882" spans="2:7">
      <c r="B882" s="787"/>
      <c r="C882" s="787"/>
      <c r="G882" s="4">
        <f t="shared" ref="G882:G945" si="14">+G881+E882-F882</f>
        <v>500</v>
      </c>
    </row>
    <row r="883" spans="2:7">
      <c r="B883" s="787"/>
      <c r="C883" s="787"/>
      <c r="G883" s="4">
        <f t="shared" si="14"/>
        <v>500</v>
      </c>
    </row>
    <row r="884" spans="2:7">
      <c r="B884" s="787"/>
      <c r="C884" s="787"/>
      <c r="G884" s="4">
        <f t="shared" si="14"/>
        <v>500</v>
      </c>
    </row>
    <row r="885" spans="2:7">
      <c r="B885" s="787"/>
      <c r="C885" s="787"/>
      <c r="G885" s="4">
        <f t="shared" si="14"/>
        <v>500</v>
      </c>
    </row>
    <row r="886" spans="2:7">
      <c r="B886" s="787"/>
      <c r="C886" s="787"/>
      <c r="G886" s="4">
        <f t="shared" si="14"/>
        <v>500</v>
      </c>
    </row>
    <row r="887" spans="2:7">
      <c r="B887" s="787"/>
      <c r="C887" s="787"/>
      <c r="G887" s="4">
        <f t="shared" si="14"/>
        <v>500</v>
      </c>
    </row>
    <row r="888" spans="2:7">
      <c r="B888" s="787"/>
      <c r="C888" s="787"/>
      <c r="G888" s="4">
        <f t="shared" si="14"/>
        <v>500</v>
      </c>
    </row>
    <row r="889" spans="2:7">
      <c r="B889" s="787"/>
      <c r="C889" s="787"/>
      <c r="G889" s="4">
        <f t="shared" si="14"/>
        <v>500</v>
      </c>
    </row>
    <row r="890" spans="2:7">
      <c r="B890" s="787"/>
      <c r="C890" s="787"/>
      <c r="G890" s="4">
        <f t="shared" si="14"/>
        <v>500</v>
      </c>
    </row>
    <row r="891" spans="2:7">
      <c r="B891" s="787"/>
      <c r="C891" s="787"/>
      <c r="G891" s="4">
        <f t="shared" si="14"/>
        <v>500</v>
      </c>
    </row>
    <row r="892" spans="2:7">
      <c r="B892" s="787"/>
      <c r="C892" s="787"/>
      <c r="G892" s="4">
        <f t="shared" si="14"/>
        <v>500</v>
      </c>
    </row>
    <row r="893" spans="2:7">
      <c r="B893" s="787"/>
      <c r="C893" s="787"/>
      <c r="G893" s="4">
        <f t="shared" si="14"/>
        <v>500</v>
      </c>
    </row>
    <row r="894" spans="2:7">
      <c r="B894" s="787"/>
      <c r="C894" s="787"/>
      <c r="G894" s="4">
        <f t="shared" si="14"/>
        <v>500</v>
      </c>
    </row>
    <row r="895" spans="2:7">
      <c r="B895" s="787"/>
      <c r="C895" s="787"/>
      <c r="G895" s="4">
        <f t="shared" si="14"/>
        <v>500</v>
      </c>
    </row>
    <row r="896" spans="2:7">
      <c r="B896" s="787"/>
      <c r="C896" s="787"/>
      <c r="G896" s="4">
        <f t="shared" si="14"/>
        <v>500</v>
      </c>
    </row>
    <row r="897" spans="2:7">
      <c r="B897" s="787"/>
      <c r="C897" s="787"/>
      <c r="G897" s="4">
        <f t="shared" si="14"/>
        <v>500</v>
      </c>
    </row>
    <row r="898" spans="2:7">
      <c r="B898" s="787"/>
      <c r="C898" s="787"/>
      <c r="G898" s="4">
        <f t="shared" si="14"/>
        <v>500</v>
      </c>
    </row>
    <row r="899" spans="2:7">
      <c r="B899" s="787"/>
      <c r="C899" s="787"/>
      <c r="G899" s="4">
        <f t="shared" si="14"/>
        <v>500</v>
      </c>
    </row>
    <row r="900" spans="2:7">
      <c r="B900" s="787"/>
      <c r="C900" s="787"/>
      <c r="G900" s="4">
        <f t="shared" si="14"/>
        <v>500</v>
      </c>
    </row>
    <row r="901" spans="2:7">
      <c r="B901" s="787"/>
      <c r="C901" s="787"/>
      <c r="G901" s="4">
        <f t="shared" si="14"/>
        <v>500</v>
      </c>
    </row>
    <row r="902" spans="2:7">
      <c r="B902" s="787"/>
      <c r="C902" s="787"/>
      <c r="G902" s="4">
        <f t="shared" si="14"/>
        <v>500</v>
      </c>
    </row>
    <row r="903" spans="2:7">
      <c r="B903" s="787"/>
      <c r="C903" s="787"/>
      <c r="G903" s="4">
        <f t="shared" si="14"/>
        <v>500</v>
      </c>
    </row>
    <row r="904" spans="2:7">
      <c r="B904" s="787"/>
      <c r="C904" s="787"/>
      <c r="G904" s="4">
        <f t="shared" si="14"/>
        <v>500</v>
      </c>
    </row>
    <row r="905" spans="2:7">
      <c r="B905" s="787"/>
      <c r="C905" s="787"/>
      <c r="G905" s="4">
        <f t="shared" si="14"/>
        <v>500</v>
      </c>
    </row>
    <row r="906" spans="2:7">
      <c r="B906" s="787"/>
      <c r="C906" s="787"/>
      <c r="G906" s="4">
        <f t="shared" si="14"/>
        <v>500</v>
      </c>
    </row>
    <row r="907" spans="2:7">
      <c r="B907" s="787"/>
      <c r="C907" s="787"/>
      <c r="G907" s="4">
        <f t="shared" si="14"/>
        <v>500</v>
      </c>
    </row>
    <row r="908" spans="2:7">
      <c r="B908" s="787"/>
      <c r="C908" s="787"/>
      <c r="G908" s="4">
        <f t="shared" si="14"/>
        <v>500</v>
      </c>
    </row>
    <row r="909" spans="2:7">
      <c r="B909" s="787"/>
      <c r="C909" s="787"/>
      <c r="G909" s="4">
        <f t="shared" si="14"/>
        <v>500</v>
      </c>
    </row>
    <row r="910" spans="2:7">
      <c r="B910" s="787"/>
      <c r="C910" s="787"/>
      <c r="G910" s="4">
        <f t="shared" si="14"/>
        <v>500</v>
      </c>
    </row>
    <row r="911" spans="2:7">
      <c r="B911" s="787"/>
      <c r="C911" s="787"/>
      <c r="G911" s="4">
        <f t="shared" si="14"/>
        <v>500</v>
      </c>
    </row>
    <row r="912" spans="2:7">
      <c r="B912" s="787"/>
      <c r="C912" s="787"/>
      <c r="G912" s="4">
        <f t="shared" si="14"/>
        <v>500</v>
      </c>
    </row>
    <row r="913" spans="2:7">
      <c r="B913" s="787"/>
      <c r="C913" s="787"/>
      <c r="G913" s="4">
        <f t="shared" si="14"/>
        <v>500</v>
      </c>
    </row>
    <row r="914" spans="2:7">
      <c r="B914" s="787"/>
      <c r="C914" s="787"/>
      <c r="G914" s="4">
        <f t="shared" si="14"/>
        <v>500</v>
      </c>
    </row>
    <row r="915" spans="2:7">
      <c r="B915" s="787"/>
      <c r="C915" s="787"/>
      <c r="G915" s="4">
        <f t="shared" si="14"/>
        <v>500</v>
      </c>
    </row>
    <row r="916" spans="2:7">
      <c r="B916" s="787"/>
      <c r="C916" s="787"/>
      <c r="G916" s="4">
        <f t="shared" si="14"/>
        <v>500</v>
      </c>
    </row>
    <row r="917" spans="2:7">
      <c r="B917" s="787"/>
      <c r="C917" s="787"/>
      <c r="G917" s="4">
        <f t="shared" si="14"/>
        <v>500</v>
      </c>
    </row>
    <row r="918" spans="2:7">
      <c r="B918" s="787"/>
      <c r="C918" s="787"/>
      <c r="G918" s="4">
        <f t="shared" si="14"/>
        <v>500</v>
      </c>
    </row>
    <row r="919" spans="2:7">
      <c r="B919" s="787"/>
      <c r="C919" s="787"/>
      <c r="G919" s="4">
        <f t="shared" si="14"/>
        <v>500</v>
      </c>
    </row>
    <row r="920" spans="2:7">
      <c r="B920" s="787"/>
      <c r="C920" s="787"/>
      <c r="G920" s="4">
        <f t="shared" si="14"/>
        <v>500</v>
      </c>
    </row>
    <row r="921" spans="2:7">
      <c r="B921" s="787"/>
      <c r="C921" s="787"/>
      <c r="G921" s="4">
        <f t="shared" si="14"/>
        <v>500</v>
      </c>
    </row>
    <row r="922" spans="2:7">
      <c r="B922" s="787"/>
      <c r="C922" s="787"/>
      <c r="G922" s="4">
        <f t="shared" si="14"/>
        <v>500</v>
      </c>
    </row>
    <row r="923" spans="2:7">
      <c r="B923" s="787"/>
      <c r="C923" s="787"/>
      <c r="G923" s="4">
        <f t="shared" si="14"/>
        <v>500</v>
      </c>
    </row>
    <row r="924" spans="2:7">
      <c r="B924" s="787"/>
      <c r="C924" s="787"/>
      <c r="G924" s="4">
        <f t="shared" si="14"/>
        <v>500</v>
      </c>
    </row>
    <row r="925" spans="2:7">
      <c r="B925" s="787"/>
      <c r="C925" s="787"/>
      <c r="G925" s="4">
        <f t="shared" si="14"/>
        <v>500</v>
      </c>
    </row>
    <row r="926" spans="2:7">
      <c r="B926" s="787"/>
      <c r="C926" s="787"/>
      <c r="G926" s="4">
        <f t="shared" si="14"/>
        <v>500</v>
      </c>
    </row>
    <row r="927" spans="2:7">
      <c r="B927" s="787"/>
      <c r="C927" s="787"/>
      <c r="G927" s="4">
        <f t="shared" si="14"/>
        <v>500</v>
      </c>
    </row>
    <row r="928" spans="2:7">
      <c r="B928" s="787"/>
      <c r="C928" s="787"/>
      <c r="G928" s="4">
        <f t="shared" si="14"/>
        <v>500</v>
      </c>
    </row>
    <row r="929" spans="2:7">
      <c r="B929" s="787"/>
      <c r="C929" s="787"/>
      <c r="G929" s="4">
        <f t="shared" si="14"/>
        <v>500</v>
      </c>
    </row>
    <row r="930" spans="2:7">
      <c r="B930" s="787"/>
      <c r="C930" s="787"/>
      <c r="G930" s="4">
        <f t="shared" si="14"/>
        <v>500</v>
      </c>
    </row>
    <row r="931" spans="2:7">
      <c r="B931" s="787"/>
      <c r="C931" s="787"/>
      <c r="G931" s="4">
        <f t="shared" si="14"/>
        <v>500</v>
      </c>
    </row>
    <row r="932" spans="2:7">
      <c r="B932" s="787"/>
      <c r="C932" s="787"/>
      <c r="G932" s="4">
        <f t="shared" si="14"/>
        <v>500</v>
      </c>
    </row>
    <row r="933" spans="2:7">
      <c r="B933" s="787"/>
      <c r="C933" s="787"/>
      <c r="G933" s="4">
        <f t="shared" si="14"/>
        <v>500</v>
      </c>
    </row>
    <row r="934" spans="2:7">
      <c r="B934" s="787"/>
      <c r="C934" s="787"/>
      <c r="G934" s="4">
        <f t="shared" si="14"/>
        <v>500</v>
      </c>
    </row>
    <row r="935" spans="2:7">
      <c r="B935" s="787"/>
      <c r="C935" s="787"/>
      <c r="G935" s="4">
        <f t="shared" si="14"/>
        <v>500</v>
      </c>
    </row>
    <row r="936" spans="2:7">
      <c r="B936" s="787"/>
      <c r="C936" s="787"/>
      <c r="G936" s="4">
        <f t="shared" si="14"/>
        <v>500</v>
      </c>
    </row>
    <row r="937" spans="2:7">
      <c r="B937" s="787"/>
      <c r="C937" s="787"/>
      <c r="G937" s="4">
        <f t="shared" si="14"/>
        <v>500</v>
      </c>
    </row>
    <row r="938" spans="2:7">
      <c r="B938" s="787"/>
      <c r="C938" s="787"/>
      <c r="G938" s="4">
        <f t="shared" si="14"/>
        <v>500</v>
      </c>
    </row>
    <row r="939" spans="2:7">
      <c r="B939" s="787"/>
      <c r="C939" s="787"/>
      <c r="G939" s="4">
        <f t="shared" si="14"/>
        <v>500</v>
      </c>
    </row>
    <row r="940" spans="2:7">
      <c r="B940" s="787"/>
      <c r="C940" s="787"/>
      <c r="G940" s="4">
        <f t="shared" si="14"/>
        <v>500</v>
      </c>
    </row>
    <row r="941" spans="2:7">
      <c r="B941" s="787"/>
      <c r="C941" s="787"/>
      <c r="G941" s="4">
        <f t="shared" si="14"/>
        <v>500</v>
      </c>
    </row>
    <row r="942" spans="2:7">
      <c r="B942" s="787"/>
      <c r="C942" s="787"/>
      <c r="G942" s="4">
        <f t="shared" si="14"/>
        <v>500</v>
      </c>
    </row>
    <row r="943" spans="2:7">
      <c r="B943" s="787"/>
      <c r="C943" s="787"/>
      <c r="G943" s="4">
        <f t="shared" si="14"/>
        <v>500</v>
      </c>
    </row>
    <row r="944" spans="2:7">
      <c r="B944" s="787"/>
      <c r="C944" s="787"/>
      <c r="G944" s="4">
        <f t="shared" si="14"/>
        <v>500</v>
      </c>
    </row>
    <row r="945" spans="2:7">
      <c r="B945" s="787"/>
      <c r="C945" s="787"/>
      <c r="G945" s="4">
        <f t="shared" si="14"/>
        <v>500</v>
      </c>
    </row>
    <row r="946" spans="2:7">
      <c r="B946" s="787"/>
      <c r="C946" s="787"/>
      <c r="G946" s="4">
        <f t="shared" ref="G946:G1009" si="15">+G945+E946-F946</f>
        <v>500</v>
      </c>
    </row>
    <row r="947" spans="2:7">
      <c r="B947" s="787"/>
      <c r="C947" s="787"/>
      <c r="G947" s="4">
        <f t="shared" si="15"/>
        <v>500</v>
      </c>
    </row>
    <row r="948" spans="2:7">
      <c r="B948" s="787"/>
      <c r="C948" s="787"/>
      <c r="G948" s="4">
        <f t="shared" si="15"/>
        <v>500</v>
      </c>
    </row>
    <row r="949" spans="2:7">
      <c r="B949" s="787"/>
      <c r="C949" s="787"/>
      <c r="G949" s="4">
        <f t="shared" si="15"/>
        <v>500</v>
      </c>
    </row>
    <row r="950" spans="2:7">
      <c r="B950" s="787"/>
      <c r="C950" s="787"/>
      <c r="G950" s="4">
        <f t="shared" si="15"/>
        <v>500</v>
      </c>
    </row>
    <row r="951" spans="2:7">
      <c r="B951" s="787"/>
      <c r="C951" s="787"/>
      <c r="G951" s="4">
        <f t="shared" si="15"/>
        <v>500</v>
      </c>
    </row>
    <row r="952" spans="2:7">
      <c r="B952" s="787"/>
      <c r="C952" s="787"/>
      <c r="G952" s="4">
        <f t="shared" si="15"/>
        <v>500</v>
      </c>
    </row>
    <row r="953" spans="2:7">
      <c r="B953" s="787"/>
      <c r="C953" s="787"/>
      <c r="G953" s="4">
        <f t="shared" si="15"/>
        <v>500</v>
      </c>
    </row>
    <row r="954" spans="2:7">
      <c r="B954" s="787"/>
      <c r="C954" s="787"/>
      <c r="G954" s="4">
        <f t="shared" si="15"/>
        <v>500</v>
      </c>
    </row>
    <row r="955" spans="2:7">
      <c r="B955" s="787"/>
      <c r="C955" s="787"/>
      <c r="G955" s="4">
        <f t="shared" si="15"/>
        <v>500</v>
      </c>
    </row>
    <row r="956" spans="2:7">
      <c r="B956" s="787"/>
      <c r="C956" s="787"/>
      <c r="G956" s="4">
        <f t="shared" si="15"/>
        <v>500</v>
      </c>
    </row>
    <row r="957" spans="2:7">
      <c r="B957" s="787"/>
      <c r="C957" s="787"/>
      <c r="G957" s="4">
        <f t="shared" si="15"/>
        <v>500</v>
      </c>
    </row>
    <row r="958" spans="2:7">
      <c r="B958" s="787"/>
      <c r="C958" s="787"/>
      <c r="G958" s="4">
        <f t="shared" si="15"/>
        <v>500</v>
      </c>
    </row>
    <row r="959" spans="2:7">
      <c r="B959" s="787"/>
      <c r="C959" s="787"/>
      <c r="G959" s="4">
        <f t="shared" si="15"/>
        <v>500</v>
      </c>
    </row>
    <row r="960" spans="2:7">
      <c r="B960" s="787"/>
      <c r="C960" s="787"/>
      <c r="G960" s="4">
        <f t="shared" si="15"/>
        <v>500</v>
      </c>
    </row>
    <row r="961" spans="2:7">
      <c r="B961" s="787"/>
      <c r="C961" s="787"/>
      <c r="G961" s="4">
        <f t="shared" si="15"/>
        <v>500</v>
      </c>
    </row>
    <row r="962" spans="2:7">
      <c r="B962" s="787"/>
      <c r="C962" s="787"/>
      <c r="G962" s="4">
        <f t="shared" si="15"/>
        <v>500</v>
      </c>
    </row>
    <row r="963" spans="2:7">
      <c r="B963" s="787"/>
      <c r="C963" s="787"/>
      <c r="G963" s="4">
        <f t="shared" si="15"/>
        <v>500</v>
      </c>
    </row>
    <row r="964" spans="2:7">
      <c r="B964" s="787"/>
      <c r="C964" s="787"/>
      <c r="G964" s="4">
        <f t="shared" si="15"/>
        <v>500</v>
      </c>
    </row>
    <row r="965" spans="2:7">
      <c r="B965" s="787"/>
      <c r="C965" s="787"/>
      <c r="G965" s="4">
        <f t="shared" si="15"/>
        <v>500</v>
      </c>
    </row>
    <row r="966" spans="2:7">
      <c r="B966" s="787"/>
      <c r="C966" s="787"/>
      <c r="G966" s="4">
        <f t="shared" si="15"/>
        <v>500</v>
      </c>
    </row>
    <row r="967" spans="2:7">
      <c r="B967" s="787"/>
      <c r="C967" s="787"/>
      <c r="G967" s="4">
        <f t="shared" si="15"/>
        <v>500</v>
      </c>
    </row>
    <row r="968" spans="2:7">
      <c r="B968" s="787"/>
      <c r="C968" s="787"/>
      <c r="G968" s="4">
        <f t="shared" si="15"/>
        <v>500</v>
      </c>
    </row>
    <row r="969" spans="2:7">
      <c r="B969" s="787"/>
      <c r="C969" s="787"/>
      <c r="G969" s="4">
        <f t="shared" si="15"/>
        <v>500</v>
      </c>
    </row>
    <row r="970" spans="2:7">
      <c r="B970" s="787"/>
      <c r="C970" s="787"/>
      <c r="G970" s="4">
        <f t="shared" si="15"/>
        <v>500</v>
      </c>
    </row>
    <row r="971" spans="2:7">
      <c r="B971" s="787"/>
      <c r="C971" s="787"/>
      <c r="G971" s="4">
        <f t="shared" si="15"/>
        <v>500</v>
      </c>
    </row>
    <row r="972" spans="2:7">
      <c r="B972" s="787"/>
      <c r="C972" s="787"/>
      <c r="G972" s="4">
        <f t="shared" si="15"/>
        <v>500</v>
      </c>
    </row>
    <row r="973" spans="2:7">
      <c r="B973" s="787"/>
      <c r="C973" s="787"/>
      <c r="G973" s="4">
        <f t="shared" si="15"/>
        <v>500</v>
      </c>
    </row>
    <row r="974" spans="2:7">
      <c r="B974" s="787"/>
      <c r="C974" s="787"/>
      <c r="G974" s="4">
        <f t="shared" si="15"/>
        <v>500</v>
      </c>
    </row>
    <row r="975" spans="2:7">
      <c r="B975" s="787"/>
      <c r="C975" s="787"/>
      <c r="G975" s="4">
        <f t="shared" si="15"/>
        <v>500</v>
      </c>
    </row>
    <row r="976" spans="2:7">
      <c r="B976" s="787"/>
      <c r="C976" s="787"/>
      <c r="G976" s="4">
        <f t="shared" si="15"/>
        <v>500</v>
      </c>
    </row>
    <row r="977" spans="2:7">
      <c r="B977" s="787"/>
      <c r="C977" s="787"/>
      <c r="G977" s="4">
        <f t="shared" si="15"/>
        <v>500</v>
      </c>
    </row>
    <row r="978" spans="2:7">
      <c r="B978" s="787"/>
      <c r="C978" s="787"/>
      <c r="G978" s="4">
        <f t="shared" si="15"/>
        <v>500</v>
      </c>
    </row>
    <row r="979" spans="2:7">
      <c r="B979" s="787"/>
      <c r="C979" s="787"/>
      <c r="G979" s="4">
        <f t="shared" si="15"/>
        <v>500</v>
      </c>
    </row>
    <row r="980" spans="2:7">
      <c r="B980" s="787"/>
      <c r="C980" s="787"/>
      <c r="G980" s="4">
        <f t="shared" si="15"/>
        <v>500</v>
      </c>
    </row>
    <row r="981" spans="2:7">
      <c r="B981" s="787"/>
      <c r="C981" s="787"/>
      <c r="G981" s="4">
        <f t="shared" si="15"/>
        <v>500</v>
      </c>
    </row>
    <row r="982" spans="2:7">
      <c r="B982" s="787"/>
      <c r="C982" s="787"/>
      <c r="G982" s="4">
        <f t="shared" si="15"/>
        <v>500</v>
      </c>
    </row>
    <row r="983" spans="2:7">
      <c r="B983" s="787"/>
      <c r="C983" s="787"/>
      <c r="G983" s="4">
        <f t="shared" si="15"/>
        <v>500</v>
      </c>
    </row>
    <row r="984" spans="2:7">
      <c r="B984" s="787"/>
      <c r="C984" s="787"/>
      <c r="G984" s="4">
        <f t="shared" si="15"/>
        <v>500</v>
      </c>
    </row>
    <row r="985" spans="2:7">
      <c r="B985" s="787"/>
      <c r="C985" s="787"/>
      <c r="G985" s="4">
        <f t="shared" si="15"/>
        <v>500</v>
      </c>
    </row>
    <row r="986" spans="2:7">
      <c r="B986" s="787"/>
      <c r="C986" s="787"/>
      <c r="G986" s="4">
        <f t="shared" si="15"/>
        <v>500</v>
      </c>
    </row>
    <row r="987" spans="2:7">
      <c r="B987" s="787"/>
      <c r="C987" s="787"/>
      <c r="G987" s="4">
        <f t="shared" si="15"/>
        <v>500</v>
      </c>
    </row>
    <row r="988" spans="2:7">
      <c r="B988" s="787"/>
      <c r="C988" s="787"/>
      <c r="G988" s="4">
        <f t="shared" si="15"/>
        <v>500</v>
      </c>
    </row>
    <row r="989" spans="2:7">
      <c r="B989" s="787"/>
      <c r="C989" s="787"/>
      <c r="G989" s="4">
        <f t="shared" si="15"/>
        <v>500</v>
      </c>
    </row>
    <row r="990" spans="2:7">
      <c r="B990" s="787"/>
      <c r="C990" s="787"/>
      <c r="G990" s="4">
        <f t="shared" si="15"/>
        <v>500</v>
      </c>
    </row>
    <row r="991" spans="2:7">
      <c r="B991" s="787"/>
      <c r="C991" s="787"/>
      <c r="G991" s="4">
        <f t="shared" si="15"/>
        <v>500</v>
      </c>
    </row>
    <row r="992" spans="2:7">
      <c r="B992" s="787"/>
      <c r="C992" s="787"/>
      <c r="G992" s="4">
        <f t="shared" si="15"/>
        <v>500</v>
      </c>
    </row>
    <row r="993" spans="2:7">
      <c r="B993" s="787"/>
      <c r="C993" s="787"/>
      <c r="G993" s="4">
        <f t="shared" si="15"/>
        <v>500</v>
      </c>
    </row>
    <row r="994" spans="2:7">
      <c r="B994" s="787"/>
      <c r="C994" s="787"/>
      <c r="G994" s="4">
        <f t="shared" si="15"/>
        <v>500</v>
      </c>
    </row>
    <row r="995" spans="2:7">
      <c r="B995" s="787"/>
      <c r="C995" s="787"/>
      <c r="G995" s="4">
        <f t="shared" si="15"/>
        <v>500</v>
      </c>
    </row>
    <row r="996" spans="2:7">
      <c r="B996" s="787"/>
      <c r="C996" s="787"/>
      <c r="G996" s="4">
        <f t="shared" si="15"/>
        <v>500</v>
      </c>
    </row>
    <row r="997" spans="2:7">
      <c r="B997" s="787"/>
      <c r="C997" s="787"/>
      <c r="G997" s="4">
        <f t="shared" si="15"/>
        <v>500</v>
      </c>
    </row>
    <row r="998" spans="2:7">
      <c r="B998" s="787"/>
      <c r="C998" s="787"/>
      <c r="G998" s="4">
        <f t="shared" si="15"/>
        <v>500</v>
      </c>
    </row>
    <row r="999" spans="2:7">
      <c r="B999" s="787"/>
      <c r="C999" s="787"/>
      <c r="G999" s="4">
        <f t="shared" si="15"/>
        <v>500</v>
      </c>
    </row>
    <row r="1000" spans="2:7">
      <c r="B1000" s="787"/>
      <c r="C1000" s="787"/>
      <c r="G1000" s="4">
        <f t="shared" si="15"/>
        <v>500</v>
      </c>
    </row>
    <row r="1001" spans="2:7">
      <c r="B1001" s="787"/>
      <c r="C1001" s="787"/>
      <c r="G1001" s="4">
        <f t="shared" si="15"/>
        <v>500</v>
      </c>
    </row>
    <row r="1002" spans="2:7">
      <c r="B1002" s="787"/>
      <c r="C1002" s="787"/>
      <c r="G1002" s="4">
        <f t="shared" si="15"/>
        <v>500</v>
      </c>
    </row>
    <row r="1003" spans="2:7">
      <c r="B1003" s="787"/>
      <c r="C1003" s="787"/>
      <c r="G1003" s="4">
        <f t="shared" si="15"/>
        <v>500</v>
      </c>
    </row>
    <row r="1004" spans="2:7">
      <c r="B1004" s="787"/>
      <c r="C1004" s="787"/>
      <c r="G1004" s="4">
        <f t="shared" si="15"/>
        <v>500</v>
      </c>
    </row>
    <row r="1005" spans="2:7">
      <c r="B1005" s="787"/>
      <c r="C1005" s="787"/>
      <c r="G1005" s="4">
        <f t="shared" si="15"/>
        <v>500</v>
      </c>
    </row>
    <row r="1006" spans="2:7">
      <c r="B1006" s="787"/>
      <c r="C1006" s="787"/>
      <c r="G1006" s="4">
        <f t="shared" si="15"/>
        <v>500</v>
      </c>
    </row>
    <row r="1007" spans="2:7">
      <c r="B1007" s="787"/>
      <c r="C1007" s="787"/>
      <c r="G1007" s="4">
        <f t="shared" si="15"/>
        <v>500</v>
      </c>
    </row>
    <row r="1008" spans="2:7">
      <c r="B1008" s="787"/>
      <c r="C1008" s="787"/>
      <c r="G1008" s="4">
        <f t="shared" si="15"/>
        <v>500</v>
      </c>
    </row>
    <row r="1009" spans="2:7">
      <c r="B1009" s="787"/>
      <c r="C1009" s="787"/>
      <c r="G1009" s="4">
        <f t="shared" si="15"/>
        <v>500</v>
      </c>
    </row>
    <row r="1010" spans="2:7">
      <c r="B1010" s="787"/>
      <c r="C1010" s="787"/>
      <c r="G1010" s="4">
        <f t="shared" ref="G1010" si="16">+G1009+E1010-F1010</f>
        <v>500</v>
      </c>
    </row>
  </sheetData>
  <autoFilter ref="A5:Q761" xr:uid="{00000000-0001-0000-0500-000000000000}"/>
  <mergeCells count="6">
    <mergeCell ref="J762:L762"/>
    <mergeCell ref="B3:F3"/>
    <mergeCell ref="I507:K507"/>
    <mergeCell ref="K609:M609"/>
    <mergeCell ref="J650:L650"/>
    <mergeCell ref="J670:L670"/>
  </mergeCells>
  <pageMargins left="0.70866141732283472" right="0.70866141732283472" top="0.35433070866141736" bottom="0.15748031496062992" header="0.31496062992125984" footer="0.31496062992125984"/>
  <pageSetup paperSize="9" scale="7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92B4-D122-4F45-B121-68D6B1746466}">
  <dimension ref="A2:Q107"/>
  <sheetViews>
    <sheetView topLeftCell="A10" workbookViewId="0">
      <selection activeCell="E30" sqref="E30"/>
    </sheetView>
  </sheetViews>
  <sheetFormatPr defaultRowHeight="15"/>
  <cols>
    <col min="1" max="1" width="12.85546875" customWidth="1"/>
    <col min="2" max="2" width="14.140625" style="677" customWidth="1"/>
    <col min="3" max="3" width="12.42578125" style="741" customWidth="1"/>
    <col min="4" max="4" width="23" bestFit="1" customWidth="1"/>
    <col min="5" max="5" width="10.28515625" style="121" customWidth="1"/>
    <col min="6" max="6" width="9.140625" style="121"/>
    <col min="11" max="11" width="23" style="675" bestFit="1" customWidth="1"/>
  </cols>
  <sheetData>
    <row r="2" spans="1:17">
      <c r="A2" s="820" t="s">
        <v>484</v>
      </c>
      <c r="B2" s="820"/>
      <c r="C2" s="820"/>
      <c r="D2" s="820"/>
      <c r="E2" s="820"/>
      <c r="F2" s="820"/>
      <c r="G2" s="820"/>
      <c r="I2" t="s">
        <v>140</v>
      </c>
      <c r="J2">
        <v>8877133</v>
      </c>
      <c r="K2" s="787" t="s">
        <v>485</v>
      </c>
    </row>
    <row r="3" spans="1:17" ht="45.75">
      <c r="A3" s="40" t="s">
        <v>1</v>
      </c>
      <c r="B3" s="804" t="s">
        <v>2</v>
      </c>
      <c r="C3" s="804" t="s">
        <v>3</v>
      </c>
      <c r="D3" s="804" t="s">
        <v>4</v>
      </c>
      <c r="E3" s="198" t="s">
        <v>5</v>
      </c>
      <c r="F3" s="198" t="s">
        <v>6</v>
      </c>
      <c r="G3" s="661" t="s">
        <v>7</v>
      </c>
      <c r="K3" s="787"/>
    </row>
    <row r="4" spans="1:17">
      <c r="A4" s="40"/>
      <c r="B4" s="804"/>
      <c r="C4" s="804"/>
      <c r="D4" s="804"/>
      <c r="E4" s="198"/>
      <c r="F4" s="198"/>
      <c r="G4" s="661"/>
      <c r="K4" s="787"/>
    </row>
    <row r="5" spans="1:17">
      <c r="A5" s="41">
        <v>46053</v>
      </c>
      <c r="B5" s="804" t="s">
        <v>10</v>
      </c>
      <c r="C5" s="786" t="s">
        <v>11</v>
      </c>
      <c r="D5" t="s">
        <v>12</v>
      </c>
      <c r="E5" s="121">
        <v>14.3</v>
      </c>
      <c r="G5" s="215">
        <f>+G4+E5-F5</f>
        <v>14.3</v>
      </c>
      <c r="K5" s="787"/>
    </row>
    <row r="6" spans="1:17">
      <c r="A6" s="41"/>
      <c r="B6" s="89"/>
      <c r="C6" s="787"/>
      <c r="D6" t="s">
        <v>13</v>
      </c>
      <c r="E6" s="121">
        <v>3</v>
      </c>
      <c r="G6" s="215">
        <f>+G5+E6-F6</f>
        <v>17.3</v>
      </c>
      <c r="K6" s="787"/>
    </row>
    <row r="7" spans="1:17">
      <c r="A7" s="41"/>
      <c r="B7" s="89"/>
      <c r="C7" s="787"/>
      <c r="D7" t="s">
        <v>14</v>
      </c>
      <c r="E7" s="121">
        <v>700</v>
      </c>
      <c r="G7" s="215">
        <f>+G6+E7-F7</f>
        <v>717.3</v>
      </c>
      <c r="K7" s="787"/>
      <c r="L7" s="786"/>
      <c r="N7" s="121"/>
    </row>
    <row r="8" spans="1:17">
      <c r="A8" s="41"/>
      <c r="B8" s="89"/>
      <c r="C8" s="787"/>
      <c r="D8" t="s">
        <v>338</v>
      </c>
      <c r="E8" s="121">
        <v>1000</v>
      </c>
      <c r="G8" s="215">
        <f>+G7+E8-F8</f>
        <v>1717.3</v>
      </c>
      <c r="K8" s="787"/>
      <c r="L8" s="787"/>
      <c r="N8" s="121"/>
    </row>
    <row r="9" spans="1:17">
      <c r="A9" s="41"/>
      <c r="B9" s="89"/>
      <c r="C9" s="787"/>
      <c r="D9" s="683" t="s">
        <v>147</v>
      </c>
      <c r="E9" s="692">
        <v>28.3</v>
      </c>
      <c r="G9" s="215">
        <f t="shared" ref="G9:G25" si="0">+G8+E9-F9</f>
        <v>1745.6</v>
      </c>
      <c r="K9" s="787"/>
      <c r="N9" s="121"/>
      <c r="O9" s="121"/>
    </row>
    <row r="10" spans="1:17">
      <c r="A10" s="639">
        <v>46032</v>
      </c>
      <c r="B10" s="89" t="s">
        <v>486</v>
      </c>
      <c r="C10" s="787" t="s">
        <v>11</v>
      </c>
      <c r="D10" t="s">
        <v>338</v>
      </c>
      <c r="F10" s="121">
        <v>1000</v>
      </c>
      <c r="G10" s="215">
        <f t="shared" si="0"/>
        <v>745.59999999999991</v>
      </c>
      <c r="K10" s="787"/>
    </row>
    <row r="11" spans="1:17">
      <c r="A11" s="639">
        <v>46032</v>
      </c>
      <c r="B11" s="89" t="s">
        <v>487</v>
      </c>
      <c r="C11" s="787" t="s">
        <v>11</v>
      </c>
      <c r="D11" t="s">
        <v>14</v>
      </c>
      <c r="F11" s="121">
        <v>700</v>
      </c>
      <c r="G11" s="215">
        <f t="shared" si="0"/>
        <v>45.599999999999909</v>
      </c>
      <c r="I11" s="820" t="s">
        <v>484</v>
      </c>
      <c r="J11" s="820"/>
      <c r="K11" s="820"/>
      <c r="L11" s="820"/>
      <c r="M11" s="536"/>
      <c r="N11" s="536"/>
      <c r="O11" s="536"/>
      <c r="P11" s="536"/>
      <c r="Q11" s="536"/>
    </row>
    <row r="12" spans="1:17">
      <c r="A12" s="639">
        <v>46090</v>
      </c>
      <c r="B12" s="89" t="s">
        <v>488</v>
      </c>
      <c r="C12" s="787" t="s">
        <v>11</v>
      </c>
      <c r="D12" t="s">
        <v>12</v>
      </c>
      <c r="F12" s="121">
        <v>14.3</v>
      </c>
      <c r="G12" s="215">
        <f t="shared" si="0"/>
        <v>31.299999999999908</v>
      </c>
      <c r="I12" s="786">
        <v>2026</v>
      </c>
      <c r="J12" s="786" t="s">
        <v>11</v>
      </c>
      <c r="K12" s="683" t="s">
        <v>147</v>
      </c>
      <c r="L12" s="692"/>
    </row>
    <row r="13" spans="1:17">
      <c r="A13" s="639">
        <v>46090</v>
      </c>
      <c r="B13" s="89" t="s">
        <v>488</v>
      </c>
      <c r="C13" s="787" t="s">
        <v>11</v>
      </c>
      <c r="D13" t="s">
        <v>13</v>
      </c>
      <c r="F13" s="121">
        <v>3</v>
      </c>
      <c r="G13" s="215">
        <f t="shared" si="0"/>
        <v>28.299999999999908</v>
      </c>
      <c r="J13" s="786" t="s">
        <v>15</v>
      </c>
      <c r="K13" t="s">
        <v>12</v>
      </c>
      <c r="L13" s="121">
        <v>20.2</v>
      </c>
    </row>
    <row r="14" spans="1:17">
      <c r="A14" s="41">
        <v>46081</v>
      </c>
      <c r="B14" s="786" t="s">
        <v>10</v>
      </c>
      <c r="C14" s="786" t="s">
        <v>15</v>
      </c>
      <c r="D14" t="s">
        <v>12</v>
      </c>
      <c r="E14" s="121">
        <v>20.2</v>
      </c>
      <c r="G14" s="215">
        <f t="shared" si="0"/>
        <v>48.499999999999908</v>
      </c>
      <c r="J14" s="787"/>
      <c r="K14" t="s">
        <v>13</v>
      </c>
      <c r="L14" s="121">
        <v>6</v>
      </c>
    </row>
    <row r="15" spans="1:17">
      <c r="A15" s="39"/>
      <c r="B15" s="787"/>
      <c r="C15" s="787"/>
      <c r="D15" t="s">
        <v>13</v>
      </c>
      <c r="E15" s="121">
        <v>6</v>
      </c>
      <c r="G15" s="215">
        <f t="shared" si="0"/>
        <v>54.499999999999908</v>
      </c>
      <c r="J15" s="786" t="s">
        <v>16</v>
      </c>
      <c r="K15" t="s">
        <v>12</v>
      </c>
      <c r="L15" s="121">
        <v>19.7</v>
      </c>
    </row>
    <row r="16" spans="1:17">
      <c r="A16" s="106"/>
      <c r="B16" s="787"/>
      <c r="C16" s="787"/>
      <c r="D16" t="s">
        <v>14</v>
      </c>
      <c r="E16" s="121">
        <v>700</v>
      </c>
      <c r="G16" s="215">
        <f t="shared" si="0"/>
        <v>754.49999999999989</v>
      </c>
      <c r="J16" s="787"/>
      <c r="K16" t="s">
        <v>13</v>
      </c>
      <c r="L16" s="121">
        <v>6</v>
      </c>
    </row>
    <row r="17" spans="1:13">
      <c r="A17" s="725">
        <v>46091</v>
      </c>
      <c r="B17" s="89" t="s">
        <v>489</v>
      </c>
      <c r="C17" s="787" t="s">
        <v>15</v>
      </c>
      <c r="D17" s="527" t="s">
        <v>14</v>
      </c>
      <c r="E17" s="528"/>
      <c r="F17" s="121">
        <v>600</v>
      </c>
      <c r="G17" s="215">
        <f t="shared" si="0"/>
        <v>154.49999999999989</v>
      </c>
      <c r="K17" s="787">
        <v>100</v>
      </c>
      <c r="L17" s="121">
        <f>SUM(L12:L16)</f>
        <v>51.9</v>
      </c>
      <c r="M17" s="121">
        <f>K17-L17</f>
        <v>48.1</v>
      </c>
    </row>
    <row r="18" spans="1:13">
      <c r="A18" s="725">
        <v>46104</v>
      </c>
      <c r="B18" s="587" t="s">
        <v>490</v>
      </c>
      <c r="C18" s="587" t="s">
        <v>15</v>
      </c>
      <c r="D18" t="s">
        <v>14</v>
      </c>
      <c r="F18" s="121">
        <v>100</v>
      </c>
      <c r="G18" s="215">
        <f t="shared" si="0"/>
        <v>54.499999999999886</v>
      </c>
      <c r="J18" s="786"/>
      <c r="K18"/>
      <c r="L18" s="121"/>
    </row>
    <row r="19" spans="1:13">
      <c r="A19" s="725">
        <v>46140</v>
      </c>
      <c r="B19" s="587" t="s">
        <v>491</v>
      </c>
      <c r="C19" s="587" t="s">
        <v>15</v>
      </c>
      <c r="D19" t="s">
        <v>12</v>
      </c>
      <c r="F19" s="121">
        <v>20.2</v>
      </c>
      <c r="G19" s="215">
        <f t="shared" si="0"/>
        <v>34.299999999999883</v>
      </c>
      <c r="J19" s="786"/>
      <c r="K19"/>
      <c r="L19" s="121"/>
    </row>
    <row r="20" spans="1:13">
      <c r="A20" s="725">
        <v>46140</v>
      </c>
      <c r="B20" s="587" t="s">
        <v>491</v>
      </c>
      <c r="C20" s="587" t="s">
        <v>15</v>
      </c>
      <c r="D20" t="s">
        <v>13</v>
      </c>
      <c r="F20" s="121">
        <v>6</v>
      </c>
      <c r="G20" s="215">
        <f t="shared" si="0"/>
        <v>28.299999999999883</v>
      </c>
      <c r="J20" s="786"/>
      <c r="K20"/>
      <c r="L20" s="121"/>
    </row>
    <row r="21" spans="1:13">
      <c r="A21" s="41">
        <v>46112</v>
      </c>
      <c r="B21" s="786" t="s">
        <v>10</v>
      </c>
      <c r="C21" s="786" t="s">
        <v>16</v>
      </c>
      <c r="D21" t="s">
        <v>12</v>
      </c>
      <c r="E21" s="121">
        <v>19.7</v>
      </c>
      <c r="G21" s="215">
        <f t="shared" si="0"/>
        <v>47.999999999999886</v>
      </c>
      <c r="J21" s="787"/>
      <c r="K21"/>
      <c r="L21" s="121"/>
    </row>
    <row r="22" spans="1:13">
      <c r="A22" s="39"/>
      <c r="B22" s="787"/>
      <c r="C22" s="787"/>
      <c r="D22" t="s">
        <v>13</v>
      </c>
      <c r="E22" s="121">
        <v>6</v>
      </c>
      <c r="G22" s="215">
        <f t="shared" si="0"/>
        <v>53.999999999999886</v>
      </c>
      <c r="K22" s="787"/>
    </row>
    <row r="23" spans="1:13">
      <c r="A23" s="39"/>
      <c r="B23" s="787"/>
      <c r="C23" s="787"/>
      <c r="D23" t="s">
        <v>14</v>
      </c>
      <c r="E23" s="121">
        <v>700</v>
      </c>
      <c r="G23" s="215">
        <f t="shared" si="0"/>
        <v>753.99999999999989</v>
      </c>
      <c r="K23" s="787"/>
    </row>
    <row r="24" spans="1:13">
      <c r="A24" s="725">
        <v>46128</v>
      </c>
      <c r="B24" s="780" t="s">
        <v>492</v>
      </c>
      <c r="C24" s="787" t="s">
        <v>16</v>
      </c>
      <c r="D24" t="s">
        <v>14</v>
      </c>
      <c r="F24" s="121">
        <v>700</v>
      </c>
      <c r="G24" s="215">
        <f t="shared" si="0"/>
        <v>53.999999999999886</v>
      </c>
      <c r="K24" s="787"/>
    </row>
    <row r="25" spans="1:13">
      <c r="A25" s="639">
        <v>46140</v>
      </c>
      <c r="B25" s="587" t="s">
        <v>491</v>
      </c>
      <c r="C25" s="587" t="s">
        <v>16</v>
      </c>
      <c r="D25" t="s">
        <v>12</v>
      </c>
      <c r="F25" s="121">
        <v>19.7</v>
      </c>
      <c r="G25" s="215">
        <f t="shared" si="0"/>
        <v>34.299999999999883</v>
      </c>
      <c r="K25" s="787"/>
    </row>
    <row r="26" spans="1:13">
      <c r="A26" s="639">
        <v>46140</v>
      </c>
      <c r="B26" s="587" t="s">
        <v>491</v>
      </c>
      <c r="C26" s="587" t="s">
        <v>16</v>
      </c>
      <c r="D26" t="s">
        <v>13</v>
      </c>
      <c r="F26" s="121">
        <v>6</v>
      </c>
      <c r="G26" s="215">
        <f t="shared" ref="G23:G77" si="1">+G25+E26-F26</f>
        <v>28.299999999999883</v>
      </c>
      <c r="K26" s="787"/>
    </row>
    <row r="27" spans="1:13">
      <c r="A27" s="41">
        <v>46142</v>
      </c>
      <c r="B27" s="786" t="s">
        <v>10</v>
      </c>
      <c r="C27" s="786" t="s">
        <v>17</v>
      </c>
      <c r="D27" t="s">
        <v>12</v>
      </c>
      <c r="G27" s="215">
        <f t="shared" si="1"/>
        <v>28.299999999999883</v>
      </c>
      <c r="K27" s="787"/>
    </row>
    <row r="28" spans="1:13">
      <c r="A28" s="39"/>
      <c r="B28" s="787"/>
      <c r="C28" s="787"/>
      <c r="D28" t="s">
        <v>13</v>
      </c>
      <c r="G28" s="215">
        <f t="shared" si="1"/>
        <v>28.299999999999883</v>
      </c>
      <c r="K28" s="787"/>
    </row>
    <row r="29" spans="1:13">
      <c r="A29" s="39"/>
      <c r="B29" s="787"/>
      <c r="C29" s="787"/>
      <c r="D29" t="s">
        <v>14</v>
      </c>
      <c r="E29" s="121">
        <v>700</v>
      </c>
      <c r="G29" s="215">
        <f t="shared" si="1"/>
        <v>728.29999999999984</v>
      </c>
      <c r="K29" s="787"/>
    </row>
    <row r="30" spans="1:13">
      <c r="C30" s="787"/>
      <c r="G30" s="215">
        <f t="shared" si="1"/>
        <v>728.29999999999984</v>
      </c>
      <c r="K30" s="787"/>
    </row>
    <row r="31" spans="1:13">
      <c r="C31" s="787"/>
      <c r="G31" s="215">
        <f t="shared" si="1"/>
        <v>728.29999999999984</v>
      </c>
      <c r="K31" s="787"/>
    </row>
    <row r="32" spans="1:13">
      <c r="C32" s="787"/>
      <c r="G32" s="215">
        <f t="shared" si="1"/>
        <v>728.29999999999984</v>
      </c>
      <c r="K32" s="787"/>
    </row>
    <row r="33" spans="3:11">
      <c r="C33" s="787"/>
      <c r="G33" s="215">
        <f t="shared" si="1"/>
        <v>728.29999999999984</v>
      </c>
      <c r="K33" s="787"/>
    </row>
    <row r="34" spans="3:11">
      <c r="C34" s="787"/>
      <c r="G34" s="215">
        <f t="shared" si="1"/>
        <v>728.29999999999984</v>
      </c>
      <c r="K34" s="787"/>
    </row>
    <row r="35" spans="3:11">
      <c r="C35" s="787"/>
      <c r="G35" s="215">
        <f t="shared" si="1"/>
        <v>728.29999999999984</v>
      </c>
      <c r="K35" s="787"/>
    </row>
    <row r="36" spans="3:11">
      <c r="C36" s="787"/>
      <c r="G36" s="215">
        <f t="shared" si="1"/>
        <v>728.29999999999984</v>
      </c>
      <c r="K36" s="787"/>
    </row>
    <row r="37" spans="3:11">
      <c r="C37" s="787"/>
      <c r="G37" s="215">
        <f t="shared" si="1"/>
        <v>728.29999999999984</v>
      </c>
      <c r="K37" s="787"/>
    </row>
    <row r="38" spans="3:11">
      <c r="C38" s="787"/>
      <c r="G38" s="215">
        <f t="shared" si="1"/>
        <v>728.29999999999984</v>
      </c>
      <c r="K38" s="787"/>
    </row>
    <row r="39" spans="3:11">
      <c r="C39" s="787"/>
      <c r="G39" s="215">
        <f t="shared" si="1"/>
        <v>728.29999999999984</v>
      </c>
      <c r="K39" s="787"/>
    </row>
    <row r="40" spans="3:11">
      <c r="C40" s="787"/>
      <c r="G40" s="215">
        <f t="shared" si="1"/>
        <v>728.29999999999984</v>
      </c>
      <c r="K40" s="787"/>
    </row>
    <row r="41" spans="3:11">
      <c r="C41" s="787"/>
      <c r="G41" s="215">
        <f t="shared" si="1"/>
        <v>728.29999999999984</v>
      </c>
      <c r="K41" s="787"/>
    </row>
    <row r="42" spans="3:11">
      <c r="C42" s="787"/>
      <c r="G42" s="215">
        <f t="shared" si="1"/>
        <v>728.29999999999984</v>
      </c>
      <c r="K42" s="787"/>
    </row>
    <row r="43" spans="3:11">
      <c r="C43" s="787"/>
      <c r="G43" s="215">
        <f t="shared" si="1"/>
        <v>728.29999999999984</v>
      </c>
      <c r="K43" s="787"/>
    </row>
    <row r="44" spans="3:11">
      <c r="C44" s="787"/>
      <c r="G44" s="215">
        <f t="shared" si="1"/>
        <v>728.29999999999984</v>
      </c>
      <c r="K44" s="787"/>
    </row>
    <row r="45" spans="3:11">
      <c r="C45" s="787"/>
      <c r="G45" s="215">
        <f t="shared" si="1"/>
        <v>728.29999999999984</v>
      </c>
      <c r="K45" s="787"/>
    </row>
    <row r="46" spans="3:11">
      <c r="C46" s="787"/>
      <c r="G46" s="215">
        <f t="shared" si="1"/>
        <v>728.29999999999984</v>
      </c>
      <c r="K46" s="787"/>
    </row>
    <row r="47" spans="3:11">
      <c r="C47" s="787"/>
      <c r="G47" s="215">
        <f t="shared" si="1"/>
        <v>728.29999999999984</v>
      </c>
      <c r="K47" s="787"/>
    </row>
    <row r="48" spans="3:11">
      <c r="C48" s="787"/>
      <c r="G48" s="215">
        <f t="shared" si="1"/>
        <v>728.29999999999984</v>
      </c>
      <c r="K48" s="787"/>
    </row>
    <row r="49" spans="3:11">
      <c r="C49" s="787"/>
      <c r="G49" s="215">
        <f t="shared" si="1"/>
        <v>728.29999999999984</v>
      </c>
      <c r="K49" s="787"/>
    </row>
    <row r="50" spans="3:11">
      <c r="C50" s="787"/>
      <c r="G50" s="215">
        <f t="shared" si="1"/>
        <v>728.29999999999984</v>
      </c>
      <c r="K50" s="787"/>
    </row>
    <row r="51" spans="3:11">
      <c r="C51" s="787"/>
      <c r="G51" s="215">
        <f t="shared" si="1"/>
        <v>728.29999999999984</v>
      </c>
      <c r="K51" s="787"/>
    </row>
    <row r="52" spans="3:11">
      <c r="C52" s="787"/>
      <c r="G52" s="215">
        <f t="shared" si="1"/>
        <v>728.29999999999984</v>
      </c>
      <c r="K52" s="787"/>
    </row>
    <row r="53" spans="3:11">
      <c r="C53" s="787"/>
      <c r="G53" s="215">
        <f t="shared" si="1"/>
        <v>728.29999999999984</v>
      </c>
      <c r="K53" s="787"/>
    </row>
    <row r="54" spans="3:11">
      <c r="C54" s="787"/>
      <c r="G54" s="215">
        <f t="shared" si="1"/>
        <v>728.29999999999984</v>
      </c>
      <c r="K54" s="787"/>
    </row>
    <row r="55" spans="3:11">
      <c r="C55" s="787"/>
      <c r="G55" s="215">
        <f t="shared" si="1"/>
        <v>728.29999999999984</v>
      </c>
      <c r="K55" s="787"/>
    </row>
    <row r="56" spans="3:11">
      <c r="C56" s="787"/>
      <c r="G56" s="215">
        <f t="shared" si="1"/>
        <v>728.29999999999984</v>
      </c>
      <c r="K56" s="787"/>
    </row>
    <row r="57" spans="3:11">
      <c r="C57" s="787"/>
      <c r="G57" s="215">
        <f t="shared" si="1"/>
        <v>728.29999999999984</v>
      </c>
      <c r="K57" s="787"/>
    </row>
    <row r="58" spans="3:11">
      <c r="C58" s="787"/>
      <c r="G58" s="215">
        <f t="shared" si="1"/>
        <v>728.29999999999984</v>
      </c>
      <c r="K58" s="787"/>
    </row>
    <row r="59" spans="3:11">
      <c r="C59" s="787"/>
      <c r="G59" s="215">
        <f t="shared" si="1"/>
        <v>728.29999999999984</v>
      </c>
      <c r="K59" s="787"/>
    </row>
    <row r="60" spans="3:11">
      <c r="C60" s="787"/>
      <c r="G60" s="215">
        <f t="shared" si="1"/>
        <v>728.29999999999984</v>
      </c>
      <c r="K60" s="787"/>
    </row>
    <row r="61" spans="3:11">
      <c r="C61" s="787"/>
      <c r="G61" s="215">
        <f t="shared" si="1"/>
        <v>728.29999999999984</v>
      </c>
      <c r="K61" s="787"/>
    </row>
    <row r="62" spans="3:11">
      <c r="C62" s="787"/>
      <c r="G62" s="215">
        <f t="shared" si="1"/>
        <v>728.29999999999984</v>
      </c>
      <c r="K62" s="787"/>
    </row>
    <row r="63" spans="3:11">
      <c r="C63" s="787"/>
      <c r="G63" s="215">
        <f t="shared" si="1"/>
        <v>728.29999999999984</v>
      </c>
      <c r="K63" s="787"/>
    </row>
    <row r="64" spans="3:11">
      <c r="C64" s="787"/>
      <c r="G64" s="215">
        <f t="shared" si="1"/>
        <v>728.29999999999984</v>
      </c>
      <c r="K64" s="787"/>
    </row>
    <row r="65" spans="3:11">
      <c r="C65" s="787"/>
      <c r="G65" s="215">
        <f t="shared" si="1"/>
        <v>728.29999999999984</v>
      </c>
      <c r="K65" s="787"/>
    </row>
    <row r="66" spans="3:11">
      <c r="C66" s="787"/>
      <c r="G66" s="215">
        <f t="shared" si="1"/>
        <v>728.29999999999984</v>
      </c>
      <c r="K66" s="787"/>
    </row>
    <row r="67" spans="3:11">
      <c r="C67" s="787"/>
      <c r="G67" s="215">
        <f t="shared" si="1"/>
        <v>728.29999999999984</v>
      </c>
      <c r="K67" s="787"/>
    </row>
    <row r="68" spans="3:11">
      <c r="C68" s="787"/>
      <c r="G68" s="215">
        <f t="shared" si="1"/>
        <v>728.29999999999984</v>
      </c>
      <c r="K68" s="787"/>
    </row>
    <row r="69" spans="3:11">
      <c r="C69" s="787"/>
      <c r="G69" s="215">
        <f t="shared" si="1"/>
        <v>728.29999999999984</v>
      </c>
      <c r="K69" s="787"/>
    </row>
    <row r="70" spans="3:11">
      <c r="C70" s="787"/>
      <c r="G70" s="215">
        <f t="shared" si="1"/>
        <v>728.29999999999984</v>
      </c>
      <c r="K70" s="787"/>
    </row>
    <row r="71" spans="3:11">
      <c r="C71" s="787"/>
      <c r="G71" s="215">
        <f t="shared" si="1"/>
        <v>728.29999999999984</v>
      </c>
      <c r="K71" s="787"/>
    </row>
    <row r="72" spans="3:11">
      <c r="C72" s="787"/>
      <c r="G72" s="215">
        <f t="shared" si="1"/>
        <v>728.29999999999984</v>
      </c>
      <c r="K72" s="787"/>
    </row>
    <row r="73" spans="3:11">
      <c r="C73" s="787"/>
      <c r="G73" s="215">
        <f t="shared" si="1"/>
        <v>728.29999999999984</v>
      </c>
      <c r="K73" s="787"/>
    </row>
    <row r="74" spans="3:11">
      <c r="C74" s="787"/>
      <c r="G74" s="215">
        <f t="shared" si="1"/>
        <v>728.29999999999984</v>
      </c>
      <c r="K74" s="787"/>
    </row>
    <row r="75" spans="3:11">
      <c r="C75" s="787"/>
      <c r="G75" s="215">
        <f t="shared" si="1"/>
        <v>728.29999999999984</v>
      </c>
      <c r="K75" s="787"/>
    </row>
    <row r="76" spans="3:11">
      <c r="C76" s="787"/>
      <c r="G76" s="215">
        <f t="shared" si="1"/>
        <v>728.29999999999984</v>
      </c>
      <c r="K76" s="787"/>
    </row>
    <row r="77" spans="3:11">
      <c r="C77" s="787"/>
      <c r="G77" s="215">
        <f t="shared" si="1"/>
        <v>728.29999999999984</v>
      </c>
      <c r="K77" s="787"/>
    </row>
    <row r="78" spans="3:11">
      <c r="C78" s="787"/>
      <c r="G78" s="215">
        <f t="shared" ref="G78:G107" si="2">+G77+E78-F78</f>
        <v>728.29999999999984</v>
      </c>
      <c r="K78" s="787"/>
    </row>
    <row r="79" spans="3:11">
      <c r="C79" s="787"/>
      <c r="G79" s="215">
        <f t="shared" si="2"/>
        <v>728.29999999999984</v>
      </c>
      <c r="K79" s="787"/>
    </row>
    <row r="80" spans="3:11">
      <c r="C80" s="787"/>
      <c r="G80" s="215">
        <f t="shared" si="2"/>
        <v>728.29999999999984</v>
      </c>
      <c r="K80" s="787"/>
    </row>
    <row r="81" spans="3:11">
      <c r="C81" s="787"/>
      <c r="G81" s="215">
        <f t="shared" si="2"/>
        <v>728.29999999999984</v>
      </c>
      <c r="K81" s="787"/>
    </row>
    <row r="82" spans="3:11">
      <c r="C82" s="787"/>
      <c r="G82" s="215">
        <f t="shared" si="2"/>
        <v>728.29999999999984</v>
      </c>
      <c r="K82" s="787"/>
    </row>
    <row r="83" spans="3:11">
      <c r="C83" s="787"/>
      <c r="G83" s="215">
        <f t="shared" si="2"/>
        <v>728.29999999999984</v>
      </c>
      <c r="K83" s="787"/>
    </row>
    <row r="84" spans="3:11">
      <c r="C84" s="787"/>
      <c r="G84" s="215">
        <f t="shared" si="2"/>
        <v>728.29999999999984</v>
      </c>
      <c r="K84" s="787"/>
    </row>
    <row r="85" spans="3:11">
      <c r="C85" s="787"/>
      <c r="G85" s="215">
        <f t="shared" si="2"/>
        <v>728.29999999999984</v>
      </c>
      <c r="K85" s="787"/>
    </row>
    <row r="86" spans="3:11">
      <c r="C86" s="787"/>
      <c r="G86" s="215">
        <f t="shared" si="2"/>
        <v>728.29999999999984</v>
      </c>
      <c r="K86" s="787"/>
    </row>
    <row r="87" spans="3:11">
      <c r="C87" s="787"/>
      <c r="G87" s="215">
        <f t="shared" si="2"/>
        <v>728.29999999999984</v>
      </c>
      <c r="K87" s="787"/>
    </row>
    <row r="88" spans="3:11">
      <c r="C88" s="787"/>
      <c r="G88" s="215">
        <f t="shared" si="2"/>
        <v>728.29999999999984</v>
      </c>
      <c r="K88" s="787"/>
    </row>
    <row r="89" spans="3:11">
      <c r="C89" s="787"/>
      <c r="G89" s="215">
        <f t="shared" si="2"/>
        <v>728.29999999999984</v>
      </c>
      <c r="K89" s="787"/>
    </row>
    <row r="90" spans="3:11">
      <c r="C90" s="787"/>
      <c r="G90" s="215">
        <f t="shared" si="2"/>
        <v>728.29999999999984</v>
      </c>
      <c r="K90" s="787"/>
    </row>
    <row r="91" spans="3:11">
      <c r="C91" s="787"/>
      <c r="G91" s="215">
        <f t="shared" si="2"/>
        <v>728.29999999999984</v>
      </c>
      <c r="K91" s="787"/>
    </row>
    <row r="92" spans="3:11">
      <c r="C92" s="787"/>
      <c r="G92" s="215">
        <f t="shared" si="2"/>
        <v>728.29999999999984</v>
      </c>
      <c r="K92" s="787"/>
    </row>
    <row r="93" spans="3:11">
      <c r="C93" s="787"/>
      <c r="G93" s="215">
        <f t="shared" si="2"/>
        <v>728.29999999999984</v>
      </c>
      <c r="K93" s="787"/>
    </row>
    <row r="94" spans="3:11">
      <c r="C94" s="787"/>
      <c r="G94" s="215">
        <f t="shared" si="2"/>
        <v>728.29999999999984</v>
      </c>
      <c r="K94" s="787"/>
    </row>
    <row r="95" spans="3:11">
      <c r="C95" s="787"/>
      <c r="G95" s="215">
        <f t="shared" si="2"/>
        <v>728.29999999999984</v>
      </c>
      <c r="K95" s="787"/>
    </row>
    <row r="96" spans="3:11">
      <c r="C96" s="787"/>
      <c r="G96" s="215">
        <f t="shared" si="2"/>
        <v>728.29999999999984</v>
      </c>
      <c r="K96" s="787"/>
    </row>
    <row r="97" spans="3:11">
      <c r="C97" s="787"/>
      <c r="G97" s="215">
        <f t="shared" si="2"/>
        <v>728.29999999999984</v>
      </c>
      <c r="K97" s="787"/>
    </row>
    <row r="98" spans="3:11">
      <c r="C98" s="787"/>
      <c r="G98" s="215">
        <f t="shared" si="2"/>
        <v>728.29999999999984</v>
      </c>
      <c r="K98" s="787"/>
    </row>
    <row r="99" spans="3:11">
      <c r="C99" s="787"/>
      <c r="G99" s="215">
        <f t="shared" si="2"/>
        <v>728.29999999999984</v>
      </c>
      <c r="K99" s="787"/>
    </row>
    <row r="100" spans="3:11">
      <c r="C100" s="787"/>
      <c r="G100" s="215">
        <f t="shared" si="2"/>
        <v>728.29999999999984</v>
      </c>
      <c r="K100" s="787"/>
    </row>
    <row r="101" spans="3:11">
      <c r="C101" s="787"/>
      <c r="G101" s="215">
        <f t="shared" si="2"/>
        <v>728.29999999999984</v>
      </c>
      <c r="K101" s="787"/>
    </row>
    <row r="102" spans="3:11">
      <c r="C102" s="787"/>
      <c r="G102" s="215">
        <f t="shared" si="2"/>
        <v>728.29999999999984</v>
      </c>
      <c r="K102" s="787"/>
    </row>
    <row r="103" spans="3:11">
      <c r="C103" s="787"/>
      <c r="G103" s="215">
        <f t="shared" si="2"/>
        <v>728.29999999999984</v>
      </c>
      <c r="K103" s="787"/>
    </row>
    <row r="104" spans="3:11">
      <c r="C104" s="787"/>
      <c r="G104" s="215">
        <f t="shared" si="2"/>
        <v>728.29999999999984</v>
      </c>
      <c r="K104" s="787"/>
    </row>
    <row r="105" spans="3:11">
      <c r="C105" s="787"/>
      <c r="G105" s="215">
        <f t="shared" si="2"/>
        <v>728.29999999999984</v>
      </c>
      <c r="K105" s="787"/>
    </row>
    <row r="106" spans="3:11">
      <c r="C106" s="787"/>
      <c r="G106" s="215">
        <f t="shared" si="2"/>
        <v>728.29999999999984</v>
      </c>
      <c r="K106" s="787"/>
    </row>
    <row r="107" spans="3:11">
      <c r="C107" s="787"/>
      <c r="G107" s="215">
        <f t="shared" si="2"/>
        <v>728.29999999999984</v>
      </c>
      <c r="K107" s="787"/>
    </row>
  </sheetData>
  <mergeCells count="2">
    <mergeCell ref="A2:G2"/>
    <mergeCell ref="I11:L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B7B9-31F8-411A-B7D2-A935320ED8E3}">
  <sheetPr>
    <tabColor rgb="FF00B0F0"/>
  </sheetPr>
  <dimension ref="A2:R835"/>
  <sheetViews>
    <sheetView topLeftCell="A354" workbookViewId="0">
      <selection activeCell="E376" sqref="E376"/>
    </sheetView>
  </sheetViews>
  <sheetFormatPr defaultColWidth="11.42578125" defaultRowHeight="15"/>
  <cols>
    <col min="1" max="1" width="11.42578125" style="106"/>
    <col min="2" max="2" width="15.28515625" style="6" customWidth="1"/>
    <col min="3" max="3" width="11.85546875" style="6" bestFit="1" customWidth="1"/>
    <col min="4" max="4" width="22.140625" customWidth="1"/>
    <col min="5" max="8" width="12.28515625" style="121" bestFit="1" customWidth="1"/>
    <col min="9" max="9" width="18.28515625" customWidth="1"/>
    <col min="11" max="11" width="23.7109375" customWidth="1"/>
    <col min="12" max="12" width="15.28515625" style="121" customWidth="1"/>
    <col min="13" max="13" width="12.7109375" style="121" bestFit="1" customWidth="1"/>
    <col min="14" max="14" width="12.28515625" bestFit="1" customWidth="1"/>
  </cols>
  <sheetData>
    <row r="2" spans="1:8">
      <c r="B2" s="820" t="s">
        <v>493</v>
      </c>
      <c r="C2" s="820"/>
      <c r="D2" s="820"/>
      <c r="E2" s="820"/>
      <c r="F2" s="820"/>
      <c r="G2" s="136"/>
      <c r="H2" s="136"/>
    </row>
    <row r="3" spans="1:8">
      <c r="B3" s="787"/>
      <c r="C3" s="787"/>
      <c r="F3" s="138"/>
    </row>
    <row r="4" spans="1:8" ht="30">
      <c r="A4" s="40" t="s">
        <v>1</v>
      </c>
      <c r="B4" s="804" t="s">
        <v>2</v>
      </c>
      <c r="C4" s="804" t="s">
        <v>3</v>
      </c>
      <c r="D4" s="804" t="s">
        <v>4</v>
      </c>
      <c r="E4" s="131" t="s">
        <v>5</v>
      </c>
      <c r="F4" s="139" t="s">
        <v>6</v>
      </c>
      <c r="G4" s="140" t="s">
        <v>7</v>
      </c>
      <c r="H4" s="140"/>
    </row>
    <row r="6" spans="1:8">
      <c r="A6" s="133">
        <v>44681</v>
      </c>
      <c r="B6" s="786" t="s">
        <v>10</v>
      </c>
      <c r="C6" s="786" t="s">
        <v>17</v>
      </c>
      <c r="D6" s="10" t="s">
        <v>14</v>
      </c>
      <c r="E6" s="121">
        <v>700</v>
      </c>
      <c r="G6" s="121">
        <f>G5+E6-F6</f>
        <v>700</v>
      </c>
    </row>
    <row r="7" spans="1:8">
      <c r="A7" s="133"/>
      <c r="B7" s="786"/>
      <c r="C7" s="786"/>
      <c r="D7" s="10" t="s">
        <v>338</v>
      </c>
      <c r="E7" s="121">
        <v>700</v>
      </c>
      <c r="G7" s="121">
        <f t="shared" ref="G7:G103" si="0">G6+E7-F7</f>
        <v>1400</v>
      </c>
    </row>
    <row r="8" spans="1:8">
      <c r="A8" s="106">
        <v>44663</v>
      </c>
      <c r="B8" s="787" t="s">
        <v>494</v>
      </c>
      <c r="C8" s="787" t="s">
        <v>16</v>
      </c>
      <c r="D8" t="s">
        <v>14</v>
      </c>
      <c r="F8" s="121">
        <v>700</v>
      </c>
      <c r="G8" s="121">
        <f t="shared" si="0"/>
        <v>700</v>
      </c>
    </row>
    <row r="9" spans="1:8">
      <c r="A9" s="106">
        <v>44663</v>
      </c>
      <c r="B9" s="787" t="s">
        <v>495</v>
      </c>
      <c r="C9" s="787" t="s">
        <v>16</v>
      </c>
      <c r="D9" t="s">
        <v>338</v>
      </c>
      <c r="F9" s="121">
        <v>700</v>
      </c>
      <c r="G9" s="121">
        <f t="shared" si="0"/>
        <v>0</v>
      </c>
    </row>
    <row r="10" spans="1:8">
      <c r="B10" s="787"/>
      <c r="C10" s="787"/>
      <c r="D10" t="s">
        <v>12</v>
      </c>
      <c r="E10" s="121">
        <v>51.7</v>
      </c>
      <c r="G10" s="121">
        <f t="shared" si="0"/>
        <v>51.7</v>
      </c>
    </row>
    <row r="11" spans="1:8">
      <c r="B11" s="787"/>
      <c r="C11" s="787"/>
      <c r="D11" t="s">
        <v>13</v>
      </c>
      <c r="E11" s="121">
        <v>2.8</v>
      </c>
      <c r="G11" s="121">
        <f t="shared" si="0"/>
        <v>54.5</v>
      </c>
    </row>
    <row r="12" spans="1:8">
      <c r="A12" s="106">
        <v>44764</v>
      </c>
      <c r="B12" s="787" t="s">
        <v>496</v>
      </c>
      <c r="C12" s="787" t="s">
        <v>16</v>
      </c>
      <c r="D12" t="s">
        <v>12</v>
      </c>
      <c r="F12" s="121">
        <v>51.7</v>
      </c>
      <c r="G12" s="121">
        <f t="shared" si="0"/>
        <v>2.7999999999999972</v>
      </c>
    </row>
    <row r="13" spans="1:8">
      <c r="A13" s="106">
        <v>44764</v>
      </c>
      <c r="B13" s="787" t="s">
        <v>496</v>
      </c>
      <c r="C13" s="787" t="s">
        <v>16</v>
      </c>
      <c r="D13" t="s">
        <v>13</v>
      </c>
      <c r="F13" s="121">
        <v>2.8</v>
      </c>
      <c r="G13" s="121">
        <f t="shared" si="0"/>
        <v>0</v>
      </c>
    </row>
    <row r="14" spans="1:8">
      <c r="A14" s="133">
        <v>44712</v>
      </c>
      <c r="B14" s="786" t="s">
        <v>10</v>
      </c>
      <c r="C14" s="786" t="s">
        <v>18</v>
      </c>
      <c r="D14" t="s">
        <v>12</v>
      </c>
      <c r="E14" s="121">
        <v>49.4</v>
      </c>
      <c r="G14" s="121">
        <f t="shared" si="0"/>
        <v>49.4</v>
      </c>
    </row>
    <row r="15" spans="1:8">
      <c r="B15" s="787"/>
      <c r="C15" s="787"/>
      <c r="D15" t="s">
        <v>13</v>
      </c>
      <c r="E15" s="121">
        <v>9.1</v>
      </c>
      <c r="G15" s="121">
        <f t="shared" si="0"/>
        <v>58.5</v>
      </c>
    </row>
    <row r="16" spans="1:8">
      <c r="B16" s="787"/>
      <c r="C16" s="787"/>
      <c r="D16" t="s">
        <v>14</v>
      </c>
      <c r="E16" s="121">
        <v>700</v>
      </c>
      <c r="G16" s="121">
        <f t="shared" si="0"/>
        <v>758.5</v>
      </c>
    </row>
    <row r="17" spans="1:14">
      <c r="B17" s="787"/>
      <c r="C17" s="787"/>
      <c r="D17" t="s">
        <v>69</v>
      </c>
      <c r="E17" s="121">
        <v>6</v>
      </c>
      <c r="G17" s="121">
        <f t="shared" si="0"/>
        <v>764.5</v>
      </c>
    </row>
    <row r="18" spans="1:14">
      <c r="A18" s="106">
        <v>44697</v>
      </c>
      <c r="B18" s="787" t="s">
        <v>497</v>
      </c>
      <c r="C18" s="787" t="s">
        <v>18</v>
      </c>
      <c r="D18" t="s">
        <v>14</v>
      </c>
      <c r="F18" s="121">
        <v>700</v>
      </c>
      <c r="G18" s="121">
        <f t="shared" si="0"/>
        <v>64.5</v>
      </c>
      <c r="K18" s="121"/>
    </row>
    <row r="19" spans="1:14">
      <c r="A19" s="106">
        <v>44764</v>
      </c>
      <c r="B19" s="787" t="s">
        <v>496</v>
      </c>
      <c r="C19" s="787" t="s">
        <v>18</v>
      </c>
      <c r="D19" t="s">
        <v>12</v>
      </c>
      <c r="F19" s="121">
        <v>49.4</v>
      </c>
      <c r="G19" s="121">
        <f t="shared" si="0"/>
        <v>15.100000000000001</v>
      </c>
      <c r="K19" s="121"/>
    </row>
    <row r="20" spans="1:14">
      <c r="A20" s="106">
        <v>44764</v>
      </c>
      <c r="B20" s="787" t="s">
        <v>496</v>
      </c>
      <c r="C20" s="787" t="s">
        <v>18</v>
      </c>
      <c r="D20" t="s">
        <v>13</v>
      </c>
      <c r="F20" s="121">
        <v>9.1</v>
      </c>
      <c r="G20" s="121">
        <f t="shared" si="0"/>
        <v>6.0000000000000018</v>
      </c>
      <c r="K20" s="121"/>
    </row>
    <row r="21" spans="1:14">
      <c r="A21" s="106">
        <v>45119</v>
      </c>
      <c r="B21" s="787" t="s">
        <v>498</v>
      </c>
      <c r="C21" s="787" t="s">
        <v>18</v>
      </c>
      <c r="D21" t="s">
        <v>69</v>
      </c>
      <c r="F21" s="121">
        <v>6</v>
      </c>
      <c r="G21" s="121">
        <f t="shared" si="0"/>
        <v>0</v>
      </c>
      <c r="K21" s="121"/>
    </row>
    <row r="22" spans="1:14">
      <c r="A22" s="133">
        <v>44742</v>
      </c>
      <c r="B22" s="786" t="s">
        <v>10</v>
      </c>
      <c r="C22" s="786" t="s">
        <v>19</v>
      </c>
      <c r="D22" s="111" t="s">
        <v>12</v>
      </c>
      <c r="E22" s="161">
        <v>47.9</v>
      </c>
      <c r="G22" s="121">
        <f t="shared" si="0"/>
        <v>47.9</v>
      </c>
      <c r="K22" s="121"/>
    </row>
    <row r="23" spans="1:14">
      <c r="B23" s="787"/>
      <c r="C23" s="787"/>
      <c r="D23" s="111" t="s">
        <v>13</v>
      </c>
      <c r="E23" s="161">
        <v>6.9</v>
      </c>
      <c r="G23" s="121">
        <f t="shared" si="0"/>
        <v>54.8</v>
      </c>
      <c r="I23" s="786"/>
      <c r="K23" s="786"/>
    </row>
    <row r="24" spans="1:14">
      <c r="B24" s="787"/>
      <c r="C24" s="787"/>
      <c r="D24" t="s">
        <v>14</v>
      </c>
      <c r="E24" s="121">
        <v>700</v>
      </c>
      <c r="G24" s="121">
        <f t="shared" si="0"/>
        <v>754.8</v>
      </c>
      <c r="I24" s="787"/>
      <c r="K24" s="787"/>
    </row>
    <row r="25" spans="1:14">
      <c r="A25" s="106">
        <v>44730</v>
      </c>
      <c r="B25" s="787" t="s">
        <v>499</v>
      </c>
      <c r="C25" s="787" t="s">
        <v>19</v>
      </c>
      <c r="D25" t="s">
        <v>14</v>
      </c>
      <c r="F25" s="121">
        <v>700</v>
      </c>
      <c r="G25" s="121">
        <f t="shared" si="0"/>
        <v>54.799999999999955</v>
      </c>
      <c r="K25" s="786"/>
      <c r="N25" s="121"/>
    </row>
    <row r="26" spans="1:14">
      <c r="A26" s="106">
        <v>44898</v>
      </c>
      <c r="B26" s="787" t="s">
        <v>500</v>
      </c>
      <c r="C26" s="787" t="s">
        <v>19</v>
      </c>
      <c r="D26" s="111" t="s">
        <v>12</v>
      </c>
      <c r="F26" s="161">
        <v>47.9</v>
      </c>
      <c r="G26" s="121">
        <f t="shared" si="0"/>
        <v>6.8999999999999559</v>
      </c>
      <c r="K26" s="786"/>
      <c r="N26" s="121"/>
    </row>
    <row r="27" spans="1:14">
      <c r="A27" s="106">
        <v>44898</v>
      </c>
      <c r="B27" s="787" t="s">
        <v>500</v>
      </c>
      <c r="C27" s="787" t="s">
        <v>19</v>
      </c>
      <c r="D27" s="111" t="s">
        <v>13</v>
      </c>
      <c r="F27" s="161">
        <v>6.9</v>
      </c>
      <c r="G27" s="121">
        <f t="shared" si="0"/>
        <v>-4.4408920985006262E-14</v>
      </c>
      <c r="K27" s="786"/>
      <c r="N27" s="121"/>
    </row>
    <row r="28" spans="1:14">
      <c r="A28" s="133">
        <v>44773</v>
      </c>
      <c r="B28" s="786" t="s">
        <v>10</v>
      </c>
      <c r="C28" s="786" t="s">
        <v>20</v>
      </c>
      <c r="D28" t="s">
        <v>12</v>
      </c>
      <c r="E28" s="121">
        <v>47.6</v>
      </c>
      <c r="G28" s="121">
        <f t="shared" si="0"/>
        <v>47.599999999999959</v>
      </c>
      <c r="K28" s="787"/>
      <c r="N28" s="121"/>
    </row>
    <row r="29" spans="1:14">
      <c r="B29" s="787"/>
      <c r="C29" s="787"/>
      <c r="D29" t="s">
        <v>13</v>
      </c>
      <c r="E29" s="121">
        <v>9.6999999999999993</v>
      </c>
      <c r="G29" s="121">
        <f t="shared" si="0"/>
        <v>57.299999999999955</v>
      </c>
      <c r="K29" s="786"/>
      <c r="N29" s="121"/>
    </row>
    <row r="30" spans="1:14">
      <c r="B30" s="787"/>
      <c r="C30" s="787"/>
      <c r="D30" t="s">
        <v>14</v>
      </c>
      <c r="E30" s="121">
        <v>700</v>
      </c>
      <c r="G30" s="121">
        <f t="shared" si="0"/>
        <v>757.3</v>
      </c>
      <c r="K30" s="787"/>
      <c r="N30" s="121"/>
    </row>
    <row r="31" spans="1:14">
      <c r="A31" s="106">
        <v>44767</v>
      </c>
      <c r="B31" s="787" t="s">
        <v>501</v>
      </c>
      <c r="C31" s="787" t="s">
        <v>20</v>
      </c>
      <c r="D31" t="s">
        <v>14</v>
      </c>
      <c r="F31" s="121">
        <v>700</v>
      </c>
      <c r="G31" s="121">
        <f t="shared" si="0"/>
        <v>57.299999999999955</v>
      </c>
    </row>
    <row r="32" spans="1:14">
      <c r="A32" s="106">
        <v>44958</v>
      </c>
      <c r="B32" s="787" t="s">
        <v>502</v>
      </c>
      <c r="C32" s="787" t="s">
        <v>20</v>
      </c>
      <c r="D32" t="s">
        <v>12</v>
      </c>
      <c r="F32" s="121">
        <v>47.6</v>
      </c>
      <c r="G32" s="121">
        <f t="shared" si="0"/>
        <v>9.6999999999999531</v>
      </c>
    </row>
    <row r="33" spans="1:11">
      <c r="A33" s="106">
        <v>44958</v>
      </c>
      <c r="B33" s="787" t="s">
        <v>502</v>
      </c>
      <c r="C33" s="787" t="s">
        <v>20</v>
      </c>
      <c r="D33" t="s">
        <v>13</v>
      </c>
      <c r="F33" s="121">
        <v>9.6999999999999993</v>
      </c>
      <c r="G33" s="161">
        <f t="shared" si="0"/>
        <v>-4.6185277824406512E-14</v>
      </c>
      <c r="H33" s="161"/>
    </row>
    <row r="34" spans="1:11">
      <c r="A34" s="133">
        <v>44804</v>
      </c>
      <c r="B34" s="786" t="s">
        <v>10</v>
      </c>
      <c r="C34" s="786" t="s">
        <v>21</v>
      </c>
      <c r="D34" t="s">
        <v>12</v>
      </c>
      <c r="E34" s="121">
        <v>47.9</v>
      </c>
      <c r="G34" s="121">
        <f t="shared" si="0"/>
        <v>47.899999999999949</v>
      </c>
    </row>
    <row r="35" spans="1:11">
      <c r="B35" s="787"/>
      <c r="C35" s="787"/>
      <c r="D35" t="s">
        <v>13</v>
      </c>
      <c r="E35" s="121">
        <v>7</v>
      </c>
      <c r="G35" s="121">
        <f t="shared" si="0"/>
        <v>54.899999999999949</v>
      </c>
      <c r="K35" s="786"/>
    </row>
    <row r="36" spans="1:11">
      <c r="B36" s="787"/>
      <c r="C36" s="787"/>
      <c r="D36" t="s">
        <v>14</v>
      </c>
      <c r="E36" s="121">
        <v>700</v>
      </c>
      <c r="G36" s="121">
        <f t="shared" si="0"/>
        <v>754.9</v>
      </c>
    </row>
    <row r="37" spans="1:11">
      <c r="B37" s="787"/>
      <c r="C37" s="787"/>
      <c r="D37" t="s">
        <v>223</v>
      </c>
      <c r="E37" s="121">
        <v>10</v>
      </c>
      <c r="G37" s="121">
        <f t="shared" si="0"/>
        <v>764.9</v>
      </c>
    </row>
    <row r="38" spans="1:11">
      <c r="A38" s="106">
        <v>44804</v>
      </c>
      <c r="B38" s="787" t="s">
        <v>503</v>
      </c>
      <c r="C38" s="787" t="s">
        <v>21</v>
      </c>
      <c r="D38" t="s">
        <v>14</v>
      </c>
      <c r="F38" s="121">
        <v>180</v>
      </c>
      <c r="G38" s="121">
        <f t="shared" si="0"/>
        <v>584.9</v>
      </c>
    </row>
    <row r="39" spans="1:11">
      <c r="A39" s="106">
        <v>44958</v>
      </c>
      <c r="B39" s="787" t="s">
        <v>502</v>
      </c>
      <c r="C39" s="787" t="s">
        <v>21</v>
      </c>
      <c r="D39" t="s">
        <v>12</v>
      </c>
      <c r="F39" s="121">
        <v>47.9</v>
      </c>
      <c r="G39" s="121">
        <f t="shared" si="0"/>
        <v>537</v>
      </c>
    </row>
    <row r="40" spans="1:11">
      <c r="A40" s="106">
        <v>44958</v>
      </c>
      <c r="B40" s="787" t="s">
        <v>502</v>
      </c>
      <c r="C40" s="787" t="s">
        <v>21</v>
      </c>
      <c r="D40" t="s">
        <v>13</v>
      </c>
      <c r="F40" s="121">
        <v>7</v>
      </c>
      <c r="G40" s="121">
        <f t="shared" si="0"/>
        <v>530</v>
      </c>
    </row>
    <row r="41" spans="1:11">
      <c r="A41" s="106">
        <v>45119</v>
      </c>
      <c r="B41" s="787" t="s">
        <v>504</v>
      </c>
      <c r="C41" s="787" t="s">
        <v>21</v>
      </c>
      <c r="D41" t="s">
        <v>223</v>
      </c>
      <c r="F41" s="121">
        <v>10</v>
      </c>
      <c r="G41" s="121">
        <f>G40+E41-F41</f>
        <v>520</v>
      </c>
    </row>
    <row r="42" spans="1:11">
      <c r="A42" s="106">
        <v>44039</v>
      </c>
      <c r="B42" s="787" t="s">
        <v>505</v>
      </c>
      <c r="C42" s="787" t="s">
        <v>21</v>
      </c>
      <c r="D42" t="s">
        <v>14</v>
      </c>
      <c r="F42" s="121">
        <v>500</v>
      </c>
      <c r="G42" s="121">
        <f>G41+E42-F42</f>
        <v>20</v>
      </c>
    </row>
    <row r="43" spans="1:11">
      <c r="A43" s="106">
        <v>45153</v>
      </c>
      <c r="B43" s="787" t="s">
        <v>506</v>
      </c>
      <c r="C43" s="787" t="s">
        <v>21</v>
      </c>
      <c r="D43" t="s">
        <v>14</v>
      </c>
      <c r="F43" s="121">
        <v>19.998999999999999</v>
      </c>
      <c r="G43" s="121">
        <f>G42+E43-F43</f>
        <v>1.0000000000012221E-3</v>
      </c>
    </row>
    <row r="44" spans="1:11">
      <c r="A44" s="133">
        <v>44804</v>
      </c>
      <c r="B44" s="786" t="s">
        <v>10</v>
      </c>
      <c r="C44" s="786" t="s">
        <v>91</v>
      </c>
      <c r="D44" t="s">
        <v>12</v>
      </c>
      <c r="E44" s="121">
        <v>42.5</v>
      </c>
      <c r="G44" s="121">
        <f>G43+E44-F44</f>
        <v>42.501000000000005</v>
      </c>
    </row>
    <row r="45" spans="1:11">
      <c r="B45" s="787"/>
      <c r="C45" s="787"/>
      <c r="D45" t="s">
        <v>13</v>
      </c>
      <c r="E45" s="121">
        <v>8.1999999999999993</v>
      </c>
      <c r="G45" s="121">
        <f t="shared" si="0"/>
        <v>50.701000000000008</v>
      </c>
    </row>
    <row r="46" spans="1:11">
      <c r="B46" s="787"/>
      <c r="C46" s="787"/>
      <c r="D46" t="s">
        <v>14</v>
      </c>
      <c r="E46" s="121">
        <v>700</v>
      </c>
      <c r="G46" s="121">
        <f t="shared" si="0"/>
        <v>750.70100000000002</v>
      </c>
    </row>
    <row r="47" spans="1:11">
      <c r="A47" s="106">
        <v>44834</v>
      </c>
      <c r="B47" s="787" t="s">
        <v>507</v>
      </c>
      <c r="C47" s="787" t="s">
        <v>91</v>
      </c>
      <c r="D47" t="s">
        <v>14</v>
      </c>
      <c r="F47" s="121">
        <v>350</v>
      </c>
      <c r="G47" s="121">
        <f t="shared" si="0"/>
        <v>400.70100000000002</v>
      </c>
    </row>
    <row r="48" spans="1:11">
      <c r="A48" s="106">
        <v>44839</v>
      </c>
      <c r="B48" s="787" t="s">
        <v>508</v>
      </c>
      <c r="C48" s="787" t="s">
        <v>91</v>
      </c>
      <c r="D48" t="s">
        <v>14</v>
      </c>
      <c r="F48" s="121">
        <v>350</v>
      </c>
      <c r="G48" s="121">
        <f t="shared" si="0"/>
        <v>50.701000000000022</v>
      </c>
    </row>
    <row r="49" spans="1:7">
      <c r="A49" s="106">
        <v>45003</v>
      </c>
      <c r="B49" s="787" t="s">
        <v>509</v>
      </c>
      <c r="C49" s="787" t="s">
        <v>91</v>
      </c>
      <c r="D49" t="s">
        <v>12</v>
      </c>
      <c r="F49" s="121">
        <v>42.5</v>
      </c>
      <c r="G49" s="121">
        <f t="shared" si="0"/>
        <v>8.2010000000000218</v>
      </c>
    </row>
    <row r="50" spans="1:7">
      <c r="A50" s="106">
        <v>45003</v>
      </c>
      <c r="B50" s="787" t="s">
        <v>509</v>
      </c>
      <c r="C50" s="787" t="s">
        <v>91</v>
      </c>
      <c r="D50" t="s">
        <v>13</v>
      </c>
      <c r="F50" s="121">
        <v>8.1999999999999993</v>
      </c>
      <c r="G50" s="121">
        <f t="shared" si="0"/>
        <v>1.0000000000225384E-3</v>
      </c>
    </row>
    <row r="51" spans="1:7">
      <c r="A51" s="133">
        <v>44865</v>
      </c>
      <c r="B51" s="786" t="s">
        <v>10</v>
      </c>
      <c r="C51" s="786" t="s">
        <v>23</v>
      </c>
      <c r="D51" t="s">
        <v>12</v>
      </c>
      <c r="E51" s="121">
        <v>42.4</v>
      </c>
      <c r="G51" s="121">
        <f t="shared" si="0"/>
        <v>42.401000000000025</v>
      </c>
    </row>
    <row r="52" spans="1:7">
      <c r="B52" s="787"/>
      <c r="C52" s="787"/>
      <c r="D52" t="s">
        <v>13</v>
      </c>
      <c r="E52" s="121">
        <v>4.9000000000000004</v>
      </c>
      <c r="G52" s="121">
        <f t="shared" si="0"/>
        <v>47.301000000000023</v>
      </c>
    </row>
    <row r="53" spans="1:7">
      <c r="B53" s="787"/>
      <c r="C53" s="787"/>
      <c r="D53" t="s">
        <v>14</v>
      </c>
      <c r="E53" s="121">
        <v>700</v>
      </c>
      <c r="G53" s="121">
        <f t="shared" si="0"/>
        <v>747.30100000000004</v>
      </c>
    </row>
    <row r="54" spans="1:7">
      <c r="A54" s="106">
        <v>44865</v>
      </c>
      <c r="B54" s="787" t="s">
        <v>510</v>
      </c>
      <c r="C54" s="787" t="s">
        <v>23</v>
      </c>
      <c r="D54" t="s">
        <v>14</v>
      </c>
      <c r="F54" s="121">
        <v>340</v>
      </c>
      <c r="G54" s="121">
        <f t="shared" si="0"/>
        <v>407.30100000000004</v>
      </c>
    </row>
    <row r="55" spans="1:7">
      <c r="A55" s="106">
        <v>44869</v>
      </c>
      <c r="B55" s="787" t="s">
        <v>511</v>
      </c>
      <c r="C55" s="787" t="s">
        <v>23</v>
      </c>
      <c r="D55" t="s">
        <v>14</v>
      </c>
      <c r="F55" s="121">
        <v>360</v>
      </c>
      <c r="G55" s="121">
        <f t="shared" si="0"/>
        <v>47.301000000000045</v>
      </c>
    </row>
    <row r="56" spans="1:7">
      <c r="A56" s="106">
        <v>45003</v>
      </c>
      <c r="B56" s="787" t="s">
        <v>509</v>
      </c>
      <c r="C56" s="787" t="s">
        <v>23</v>
      </c>
      <c r="D56" t="s">
        <v>12</v>
      </c>
      <c r="F56" s="121">
        <v>42.4</v>
      </c>
      <c r="G56" s="121">
        <f t="shared" si="0"/>
        <v>4.901000000000046</v>
      </c>
    </row>
    <row r="57" spans="1:7">
      <c r="A57" s="106">
        <v>45003</v>
      </c>
      <c r="B57" s="787" t="s">
        <v>509</v>
      </c>
      <c r="C57" s="787" t="s">
        <v>23</v>
      </c>
      <c r="D57" t="s">
        <v>13</v>
      </c>
      <c r="F57" s="121">
        <v>4.9000000000000004</v>
      </c>
      <c r="G57" s="121">
        <f t="shared" si="0"/>
        <v>1.0000000000456311E-3</v>
      </c>
    </row>
    <row r="58" spans="1:7">
      <c r="A58" s="133">
        <v>44895</v>
      </c>
      <c r="B58" s="786" t="s">
        <v>10</v>
      </c>
      <c r="C58" s="786" t="s">
        <v>24</v>
      </c>
      <c r="D58" t="s">
        <v>12</v>
      </c>
      <c r="E58" s="121">
        <v>47.3</v>
      </c>
      <c r="G58" s="121">
        <f t="shared" si="0"/>
        <v>47.301000000000045</v>
      </c>
    </row>
    <row r="59" spans="1:7">
      <c r="B59" s="787"/>
      <c r="C59" s="787"/>
      <c r="D59" t="s">
        <v>13</v>
      </c>
      <c r="E59" s="121">
        <v>6.3</v>
      </c>
      <c r="G59" s="121">
        <f t="shared" si="0"/>
        <v>53.601000000000042</v>
      </c>
    </row>
    <row r="60" spans="1:7">
      <c r="B60" s="787"/>
      <c r="C60" s="787"/>
      <c r="D60" t="s">
        <v>14</v>
      </c>
      <c r="E60" s="121">
        <v>700</v>
      </c>
      <c r="G60" s="121">
        <f t="shared" si="0"/>
        <v>753.601</v>
      </c>
    </row>
    <row r="61" spans="1:7">
      <c r="A61" s="106">
        <v>44895</v>
      </c>
      <c r="B61" s="787" t="s">
        <v>512</v>
      </c>
      <c r="C61" s="787" t="s">
        <v>24</v>
      </c>
      <c r="D61" t="s">
        <v>14</v>
      </c>
      <c r="F61" s="121">
        <v>370</v>
      </c>
      <c r="G61" s="121">
        <f t="shared" si="0"/>
        <v>383.601</v>
      </c>
    </row>
    <row r="62" spans="1:7">
      <c r="A62" s="106">
        <v>44898</v>
      </c>
      <c r="B62" s="787" t="s">
        <v>513</v>
      </c>
      <c r="C62" s="787" t="s">
        <v>24</v>
      </c>
      <c r="D62" t="s">
        <v>14</v>
      </c>
      <c r="F62" s="121">
        <v>330</v>
      </c>
      <c r="G62" s="121">
        <f t="shared" si="0"/>
        <v>53.600999999999999</v>
      </c>
    </row>
    <row r="63" spans="1:7">
      <c r="A63" s="106">
        <v>45097</v>
      </c>
      <c r="B63" s="787" t="s">
        <v>514</v>
      </c>
      <c r="C63" s="787" t="s">
        <v>24</v>
      </c>
      <c r="D63" t="s">
        <v>12</v>
      </c>
      <c r="F63" s="121">
        <v>47.3</v>
      </c>
      <c r="G63" s="121">
        <f t="shared" si="0"/>
        <v>6.3010000000000019</v>
      </c>
    </row>
    <row r="64" spans="1:7">
      <c r="A64" s="106">
        <v>45097</v>
      </c>
      <c r="B64" s="787" t="s">
        <v>514</v>
      </c>
      <c r="C64" s="787" t="s">
        <v>24</v>
      </c>
      <c r="D64" t="s">
        <v>13</v>
      </c>
      <c r="F64" s="121">
        <v>6.3</v>
      </c>
      <c r="G64" s="121">
        <f t="shared" si="0"/>
        <v>1.0000000000021103E-3</v>
      </c>
    </row>
    <row r="65" spans="1:7">
      <c r="A65" s="41">
        <v>44926</v>
      </c>
      <c r="B65" s="786" t="s">
        <v>10</v>
      </c>
      <c r="C65" s="786" t="s">
        <v>25</v>
      </c>
      <c r="D65" t="s">
        <v>12</v>
      </c>
      <c r="E65" s="4">
        <v>54.1</v>
      </c>
      <c r="F65" s="1"/>
      <c r="G65" s="121">
        <f t="shared" si="0"/>
        <v>54.101000000000006</v>
      </c>
    </row>
    <row r="66" spans="1:7">
      <c r="A66" s="39"/>
      <c r="B66" s="787"/>
      <c r="C66" s="787"/>
      <c r="D66" t="s">
        <v>13</v>
      </c>
      <c r="E66" s="4">
        <v>5.7</v>
      </c>
      <c r="F66" s="1"/>
      <c r="G66" s="121">
        <f t="shared" si="0"/>
        <v>59.801000000000009</v>
      </c>
    </row>
    <row r="67" spans="1:7">
      <c r="A67" s="39"/>
      <c r="B67" s="787"/>
      <c r="C67" s="787"/>
      <c r="D67" t="s">
        <v>14</v>
      </c>
      <c r="E67" s="4">
        <v>700</v>
      </c>
      <c r="F67" s="1"/>
      <c r="G67" s="121">
        <f t="shared" si="0"/>
        <v>759.80100000000004</v>
      </c>
    </row>
    <row r="68" spans="1:7">
      <c r="A68" s="39">
        <v>44926</v>
      </c>
      <c r="B68" s="787" t="s">
        <v>515</v>
      </c>
      <c r="C68" s="787" t="s">
        <v>25</v>
      </c>
      <c r="D68" t="s">
        <v>14</v>
      </c>
      <c r="E68" s="4"/>
      <c r="F68" s="1">
        <v>220</v>
      </c>
      <c r="G68" s="121">
        <f t="shared" si="0"/>
        <v>539.80100000000004</v>
      </c>
    </row>
    <row r="69" spans="1:7">
      <c r="A69" s="106">
        <v>45097</v>
      </c>
      <c r="B69" s="787" t="s">
        <v>514</v>
      </c>
      <c r="C69" s="787" t="s">
        <v>25</v>
      </c>
      <c r="D69" t="s">
        <v>12</v>
      </c>
      <c r="F69" s="4">
        <v>54.1</v>
      </c>
      <c r="G69" s="121">
        <f t="shared" si="0"/>
        <v>485.70100000000002</v>
      </c>
    </row>
    <row r="70" spans="1:7">
      <c r="A70" s="106">
        <v>45097</v>
      </c>
      <c r="B70" s="787" t="s">
        <v>514</v>
      </c>
      <c r="C70" s="787" t="s">
        <v>25</v>
      </c>
      <c r="D70" t="s">
        <v>13</v>
      </c>
      <c r="F70" s="4">
        <v>5.7</v>
      </c>
      <c r="G70" s="121">
        <f>G69+E70-F70</f>
        <v>480.00100000000003</v>
      </c>
    </row>
    <row r="71" spans="1:7">
      <c r="A71" s="106">
        <v>45153</v>
      </c>
      <c r="B71" s="787" t="s">
        <v>506</v>
      </c>
      <c r="C71" s="787" t="s">
        <v>25</v>
      </c>
      <c r="D71" t="s">
        <v>14</v>
      </c>
      <c r="F71" s="4">
        <v>479.99900000000002</v>
      </c>
      <c r="G71" s="121">
        <f>G70+E71-F71</f>
        <v>2.0000000000095497E-3</v>
      </c>
    </row>
    <row r="72" spans="1:7">
      <c r="A72" s="41">
        <v>44957</v>
      </c>
      <c r="B72" s="786" t="s">
        <v>10</v>
      </c>
      <c r="C72" s="786" t="s">
        <v>11</v>
      </c>
      <c r="D72" t="s">
        <v>12</v>
      </c>
      <c r="E72" s="4">
        <v>55.1</v>
      </c>
      <c r="F72" s="1"/>
      <c r="G72" s="121">
        <f>G71+E72-F72</f>
        <v>55.102000000000011</v>
      </c>
    </row>
    <row r="73" spans="1:7">
      <c r="A73" s="39"/>
      <c r="B73" s="787"/>
      <c r="C73" s="787"/>
      <c r="D73" t="s">
        <v>13</v>
      </c>
      <c r="E73" s="4">
        <v>4.8</v>
      </c>
      <c r="F73" s="1"/>
      <c r="G73" s="121">
        <f t="shared" si="0"/>
        <v>59.902000000000008</v>
      </c>
    </row>
    <row r="74" spans="1:7">
      <c r="A74" s="39"/>
      <c r="B74" s="787"/>
      <c r="C74" s="787"/>
      <c r="D74" t="s">
        <v>14</v>
      </c>
      <c r="E74" s="4">
        <v>700</v>
      </c>
      <c r="F74" s="1"/>
      <c r="G74" s="121">
        <f t="shared" si="0"/>
        <v>759.90200000000004</v>
      </c>
    </row>
    <row r="75" spans="1:7">
      <c r="A75" s="39">
        <v>44957</v>
      </c>
      <c r="B75" s="787" t="s">
        <v>516</v>
      </c>
      <c r="C75" s="787" t="s">
        <v>11</v>
      </c>
      <c r="D75" t="s">
        <v>14</v>
      </c>
      <c r="E75" s="4"/>
      <c r="F75" s="1">
        <v>360</v>
      </c>
      <c r="G75" s="121">
        <f t="shared" ref="G75:G83" si="1">G74+E75-F75</f>
        <v>399.90200000000004</v>
      </c>
    </row>
    <row r="76" spans="1:7">
      <c r="A76" s="106">
        <v>45097</v>
      </c>
      <c r="B76" s="787" t="s">
        <v>514</v>
      </c>
      <c r="C76" s="787" t="s">
        <v>11</v>
      </c>
      <c r="D76" t="s">
        <v>12</v>
      </c>
      <c r="F76" s="4">
        <v>55.1</v>
      </c>
      <c r="G76" s="121">
        <f t="shared" si="1"/>
        <v>344.80200000000002</v>
      </c>
    </row>
    <row r="77" spans="1:7">
      <c r="A77" s="106">
        <v>45097</v>
      </c>
      <c r="B77" s="787" t="s">
        <v>514</v>
      </c>
      <c r="C77" s="787" t="s">
        <v>11</v>
      </c>
      <c r="D77" t="s">
        <v>13</v>
      </c>
      <c r="F77" s="4">
        <v>4.8</v>
      </c>
      <c r="G77" s="121">
        <f t="shared" si="1"/>
        <v>340.00200000000001</v>
      </c>
    </row>
    <row r="78" spans="1:7">
      <c r="A78" s="106">
        <v>45153</v>
      </c>
      <c r="B78" s="787" t="s">
        <v>506</v>
      </c>
      <c r="C78" s="787" t="s">
        <v>11</v>
      </c>
      <c r="D78" t="s">
        <v>14</v>
      </c>
      <c r="F78" s="4">
        <v>339.99900000000002</v>
      </c>
      <c r="G78" s="121">
        <f t="shared" si="1"/>
        <v>2.9999999999859028E-3</v>
      </c>
    </row>
    <row r="79" spans="1:7">
      <c r="A79" s="41">
        <v>44985</v>
      </c>
      <c r="B79" s="786" t="s">
        <v>10</v>
      </c>
      <c r="C79" s="786" t="s">
        <v>15</v>
      </c>
      <c r="D79" t="s">
        <v>12</v>
      </c>
      <c r="E79" s="4">
        <v>60.1</v>
      </c>
      <c r="F79" s="1"/>
      <c r="G79" s="121">
        <f t="shared" si="1"/>
        <v>60.102999999999987</v>
      </c>
    </row>
    <row r="80" spans="1:7">
      <c r="A80" s="39"/>
      <c r="B80" s="786"/>
      <c r="C80" s="786"/>
      <c r="D80" t="s">
        <v>13</v>
      </c>
      <c r="E80" s="4">
        <v>1.2</v>
      </c>
      <c r="F80" s="1"/>
      <c r="G80" s="121">
        <f t="shared" si="1"/>
        <v>61.30299999999999</v>
      </c>
    </row>
    <row r="81" spans="1:18">
      <c r="A81" s="39"/>
      <c r="B81" s="786"/>
      <c r="C81" s="786"/>
      <c r="D81" t="s">
        <v>14</v>
      </c>
      <c r="E81" s="4">
        <v>700</v>
      </c>
      <c r="F81" s="1"/>
      <c r="G81" s="121">
        <f t="shared" si="1"/>
        <v>761.303</v>
      </c>
    </row>
    <row r="82" spans="1:18">
      <c r="A82" s="39">
        <v>44985</v>
      </c>
      <c r="B82" s="787" t="s">
        <v>517</v>
      </c>
      <c r="C82" s="787" t="s">
        <v>15</v>
      </c>
      <c r="D82" t="s">
        <v>14</v>
      </c>
      <c r="E82" s="4"/>
      <c r="F82" s="1">
        <v>380</v>
      </c>
      <c r="G82" s="121">
        <f t="shared" si="1"/>
        <v>381.303</v>
      </c>
    </row>
    <row r="83" spans="1:18">
      <c r="A83" s="39">
        <v>45104</v>
      </c>
      <c r="B83" s="787" t="s">
        <v>518</v>
      </c>
      <c r="C83" s="787" t="s">
        <v>15</v>
      </c>
      <c r="D83" t="s">
        <v>12</v>
      </c>
      <c r="E83" s="4"/>
      <c r="F83" s="4">
        <v>60.1</v>
      </c>
      <c r="G83" s="121">
        <f t="shared" si="1"/>
        <v>321.20299999999997</v>
      </c>
    </row>
    <row r="84" spans="1:18">
      <c r="A84" s="39">
        <v>45104</v>
      </c>
      <c r="B84" s="787" t="s">
        <v>518</v>
      </c>
      <c r="C84" s="787" t="s">
        <v>15</v>
      </c>
      <c r="D84" t="s">
        <v>13</v>
      </c>
      <c r="E84" s="4"/>
      <c r="F84" s="4">
        <v>1.2</v>
      </c>
      <c r="G84" s="121">
        <f t="shared" ref="G84:G92" si="2">G83+E84-F84</f>
        <v>320.00299999999999</v>
      </c>
    </row>
    <row r="85" spans="1:18">
      <c r="A85" s="39">
        <v>45153</v>
      </c>
      <c r="B85" s="787" t="s">
        <v>506</v>
      </c>
      <c r="C85" s="787" t="s">
        <v>15</v>
      </c>
      <c r="D85" t="s">
        <v>14</v>
      </c>
      <c r="E85" s="4"/>
      <c r="F85" s="4">
        <v>159.9999</v>
      </c>
      <c r="G85" s="121">
        <f t="shared" si="2"/>
        <v>160.00309999999999</v>
      </c>
    </row>
    <row r="86" spans="1:18">
      <c r="A86" s="39">
        <v>45224</v>
      </c>
      <c r="B86" s="787" t="s">
        <v>519</v>
      </c>
      <c r="C86" s="787" t="s">
        <v>15</v>
      </c>
      <c r="D86" t="s">
        <v>14</v>
      </c>
      <c r="E86" s="4"/>
      <c r="F86" s="4">
        <v>160</v>
      </c>
      <c r="G86" s="121">
        <f t="shared" si="2"/>
        <v>3.0999999999892225E-3</v>
      </c>
    </row>
    <row r="87" spans="1:18">
      <c r="A87" s="41">
        <v>44985</v>
      </c>
      <c r="B87" s="786" t="s">
        <v>10</v>
      </c>
      <c r="C87" s="786" t="s">
        <v>16</v>
      </c>
      <c r="D87" t="s">
        <v>12</v>
      </c>
      <c r="E87" s="4">
        <v>55.3</v>
      </c>
      <c r="F87" s="1"/>
      <c r="G87" s="121">
        <f t="shared" si="2"/>
        <v>55.303099999999986</v>
      </c>
      <c r="R87">
        <f>100*20</f>
        <v>2000</v>
      </c>
    </row>
    <row r="88" spans="1:18">
      <c r="A88" s="39"/>
      <c r="B88" s="786"/>
      <c r="C88" s="786"/>
      <c r="D88" t="s">
        <v>13</v>
      </c>
      <c r="E88" s="4">
        <v>1.3</v>
      </c>
      <c r="F88" s="1"/>
      <c r="G88" s="121">
        <f t="shared" si="2"/>
        <v>56.603099999999984</v>
      </c>
    </row>
    <row r="89" spans="1:18">
      <c r="A89" s="39"/>
      <c r="B89" s="786"/>
      <c r="C89" s="786"/>
      <c r="D89" t="s">
        <v>14</v>
      </c>
      <c r="E89" s="4">
        <v>700</v>
      </c>
      <c r="F89" s="1"/>
      <c r="G89" s="121">
        <f t="shared" si="2"/>
        <v>756.60310000000004</v>
      </c>
    </row>
    <row r="90" spans="1:18">
      <c r="A90" s="39">
        <v>45016</v>
      </c>
      <c r="B90" s="787" t="s">
        <v>520</v>
      </c>
      <c r="C90" s="787" t="s">
        <v>16</v>
      </c>
      <c r="D90" t="s">
        <v>14</v>
      </c>
      <c r="E90" s="4"/>
      <c r="F90" s="1">
        <v>660</v>
      </c>
      <c r="G90" s="121">
        <f t="shared" si="2"/>
        <v>96.60310000000004</v>
      </c>
    </row>
    <row r="91" spans="1:18">
      <c r="A91" s="39">
        <v>45104</v>
      </c>
      <c r="B91" s="787" t="s">
        <v>518</v>
      </c>
      <c r="C91" s="787" t="s">
        <v>16</v>
      </c>
      <c r="D91" t="s">
        <v>12</v>
      </c>
      <c r="E91" s="4"/>
      <c r="F91" s="4">
        <v>55.3</v>
      </c>
      <c r="G91" s="121">
        <f t="shared" si="2"/>
        <v>41.303100000000043</v>
      </c>
    </row>
    <row r="92" spans="1:18">
      <c r="A92" s="39">
        <v>45104</v>
      </c>
      <c r="B92" s="787" t="s">
        <v>518</v>
      </c>
      <c r="C92" s="787" t="s">
        <v>16</v>
      </c>
      <c r="D92" t="s">
        <v>13</v>
      </c>
      <c r="E92" s="4"/>
      <c r="F92" s="4">
        <v>1.3</v>
      </c>
      <c r="G92" s="121">
        <f t="shared" si="2"/>
        <v>40.003100000000046</v>
      </c>
    </row>
    <row r="93" spans="1:18">
      <c r="A93" s="39">
        <v>45126</v>
      </c>
      <c r="B93" s="787" t="s">
        <v>521</v>
      </c>
      <c r="C93" s="787" t="s">
        <v>16</v>
      </c>
      <c r="D93" t="s">
        <v>14</v>
      </c>
      <c r="E93" s="4"/>
      <c r="F93" s="4">
        <v>40</v>
      </c>
      <c r="G93" s="121">
        <f t="shared" si="0"/>
        <v>3.1000000000460659E-3</v>
      </c>
    </row>
    <row r="94" spans="1:18">
      <c r="A94" s="41">
        <v>44985</v>
      </c>
      <c r="B94" s="786" t="s">
        <v>10</v>
      </c>
      <c r="C94" s="786" t="s">
        <v>17</v>
      </c>
      <c r="D94" t="s">
        <v>12</v>
      </c>
      <c r="E94" s="4">
        <v>57.9</v>
      </c>
      <c r="F94" s="1"/>
      <c r="G94" s="121">
        <f t="shared" si="0"/>
        <v>57.903100000000045</v>
      </c>
    </row>
    <row r="95" spans="1:18">
      <c r="A95" s="39"/>
      <c r="B95" s="786"/>
      <c r="C95" s="786"/>
      <c r="D95" t="s">
        <v>13</v>
      </c>
      <c r="E95" s="4">
        <v>1.5</v>
      </c>
      <c r="F95" s="1"/>
      <c r="G95" s="121">
        <f t="shared" si="0"/>
        <v>59.403100000000045</v>
      </c>
    </row>
    <row r="96" spans="1:18">
      <c r="A96" s="39"/>
      <c r="B96" s="786"/>
      <c r="C96" s="786"/>
      <c r="D96" t="s">
        <v>14</v>
      </c>
      <c r="E96" s="121">
        <v>700</v>
      </c>
      <c r="G96" s="121">
        <f t="shared" si="0"/>
        <v>759.40309999999999</v>
      </c>
      <c r="J96" s="822"/>
      <c r="K96" s="822"/>
      <c r="L96" s="822"/>
      <c r="M96" s="118"/>
    </row>
    <row r="97" spans="1:14">
      <c r="A97" s="106">
        <v>45046</v>
      </c>
      <c r="B97" s="787" t="s">
        <v>522</v>
      </c>
      <c r="C97" s="787" t="s">
        <v>17</v>
      </c>
      <c r="D97" t="s">
        <v>14</v>
      </c>
      <c r="F97" s="121">
        <v>650</v>
      </c>
      <c r="G97" s="121">
        <f t="shared" si="0"/>
        <v>109.40309999999999</v>
      </c>
      <c r="J97" s="786"/>
      <c r="M97" s="118"/>
    </row>
    <row r="98" spans="1:14">
      <c r="A98" s="39">
        <v>45104</v>
      </c>
      <c r="B98" s="787" t="s">
        <v>518</v>
      </c>
      <c r="C98" s="787" t="s">
        <v>17</v>
      </c>
      <c r="D98" t="s">
        <v>12</v>
      </c>
      <c r="F98" s="4">
        <v>57.9</v>
      </c>
      <c r="G98" s="121">
        <f t="shared" si="0"/>
        <v>51.503099999999996</v>
      </c>
      <c r="J98" s="786"/>
      <c r="L98" s="4"/>
    </row>
    <row r="99" spans="1:14">
      <c r="A99" s="39">
        <v>45104</v>
      </c>
      <c r="B99" s="787" t="s">
        <v>518</v>
      </c>
      <c r="C99" s="787" t="s">
        <v>17</v>
      </c>
      <c r="D99" t="s">
        <v>13</v>
      </c>
      <c r="F99" s="4">
        <v>1.5</v>
      </c>
      <c r="G99" s="121">
        <f t="shared" si="0"/>
        <v>50.003099999999996</v>
      </c>
    </row>
    <row r="100" spans="1:14">
      <c r="A100" s="39">
        <v>45126</v>
      </c>
      <c r="B100" s="787" t="s">
        <v>521</v>
      </c>
      <c r="C100" s="787" t="s">
        <v>17</v>
      </c>
      <c r="D100" t="s">
        <v>14</v>
      </c>
      <c r="F100" s="4">
        <v>50</v>
      </c>
      <c r="G100" s="121">
        <f t="shared" si="0"/>
        <v>3.0999999999963279E-3</v>
      </c>
    </row>
    <row r="101" spans="1:14" ht="16.5" customHeight="1">
      <c r="A101" s="41">
        <v>45077</v>
      </c>
      <c r="B101" s="786" t="s">
        <v>10</v>
      </c>
      <c r="C101" s="786" t="s">
        <v>18</v>
      </c>
      <c r="D101" t="s">
        <v>12</v>
      </c>
      <c r="E101" s="12">
        <v>53.5</v>
      </c>
      <c r="F101" s="65"/>
      <c r="G101" s="121">
        <f t="shared" si="0"/>
        <v>53.503099999999996</v>
      </c>
    </row>
    <row r="102" spans="1:14">
      <c r="A102" s="39"/>
      <c r="B102" s="786"/>
      <c r="C102" s="786"/>
      <c r="D102" t="s">
        <v>13</v>
      </c>
      <c r="E102" s="12">
        <v>2.1</v>
      </c>
      <c r="F102" s="65"/>
      <c r="G102" s="121">
        <f t="shared" si="0"/>
        <v>55.603099999999998</v>
      </c>
    </row>
    <row r="103" spans="1:14">
      <c r="A103" s="39"/>
      <c r="B103" s="786"/>
      <c r="C103" s="786"/>
      <c r="D103" t="s">
        <v>14</v>
      </c>
      <c r="E103" s="12">
        <v>700</v>
      </c>
      <c r="F103" s="65"/>
      <c r="G103" s="121">
        <f t="shared" si="0"/>
        <v>755.60310000000004</v>
      </c>
    </row>
    <row r="104" spans="1:14">
      <c r="A104" s="39">
        <v>45077</v>
      </c>
      <c r="B104" s="787" t="s">
        <v>523</v>
      </c>
      <c r="C104" s="787" t="s">
        <v>18</v>
      </c>
      <c r="D104" t="s">
        <v>14</v>
      </c>
      <c r="E104" s="12"/>
      <c r="F104" s="65">
        <v>670</v>
      </c>
      <c r="G104" s="121">
        <f t="shared" ref="G104:G113" si="3">G103+E104-F104</f>
        <v>85.60310000000004</v>
      </c>
      <c r="M104" s="118"/>
    </row>
    <row r="105" spans="1:14">
      <c r="B105" s="787"/>
      <c r="C105" s="787"/>
      <c r="D105" s="188" t="s">
        <v>81</v>
      </c>
      <c r="E105" s="12">
        <v>10</v>
      </c>
      <c r="G105" s="121">
        <f t="shared" si="3"/>
        <v>95.60310000000004</v>
      </c>
    </row>
    <row r="106" spans="1:14">
      <c r="A106" s="106">
        <v>45119</v>
      </c>
      <c r="B106" s="787" t="s">
        <v>498</v>
      </c>
      <c r="C106" s="787" t="s">
        <v>18</v>
      </c>
      <c r="D106" t="s">
        <v>12</v>
      </c>
      <c r="E106" s="12"/>
      <c r="F106" s="121">
        <v>53.5</v>
      </c>
      <c r="G106" s="121">
        <f t="shared" si="3"/>
        <v>42.10310000000004</v>
      </c>
      <c r="K106" s="786"/>
      <c r="L106"/>
    </row>
    <row r="107" spans="1:14">
      <c r="A107" s="106">
        <v>45119</v>
      </c>
      <c r="B107" s="787" t="s">
        <v>498</v>
      </c>
      <c r="C107" s="787" t="s">
        <v>18</v>
      </c>
      <c r="D107" t="s">
        <v>13</v>
      </c>
      <c r="E107" s="12"/>
      <c r="F107" s="121">
        <v>2.1</v>
      </c>
      <c r="G107" s="121">
        <f t="shared" si="3"/>
        <v>40.003100000000039</v>
      </c>
      <c r="K107" s="786"/>
      <c r="L107"/>
    </row>
    <row r="108" spans="1:14">
      <c r="A108" s="106">
        <v>45119</v>
      </c>
      <c r="B108" s="787" t="s">
        <v>498</v>
      </c>
      <c r="C108" s="787" t="s">
        <v>18</v>
      </c>
      <c r="D108" s="188" t="s">
        <v>81</v>
      </c>
      <c r="E108" s="12"/>
      <c r="F108" s="121">
        <v>10</v>
      </c>
      <c r="G108" s="121">
        <f t="shared" si="3"/>
        <v>30.003100000000039</v>
      </c>
    </row>
    <row r="109" spans="1:14">
      <c r="A109" s="106">
        <v>45119</v>
      </c>
      <c r="B109" s="787" t="s">
        <v>524</v>
      </c>
      <c r="C109" s="787" t="s">
        <v>18</v>
      </c>
      <c r="D109" t="s">
        <v>14</v>
      </c>
      <c r="E109" s="12"/>
      <c r="F109" s="121">
        <v>30</v>
      </c>
      <c r="G109" s="121">
        <f t="shared" si="3"/>
        <v>3.1000000000389605E-3</v>
      </c>
    </row>
    <row r="110" spans="1:14">
      <c r="A110" s="133">
        <v>45107</v>
      </c>
      <c r="B110" s="786" t="s">
        <v>10</v>
      </c>
      <c r="C110" s="786" t="s">
        <v>19</v>
      </c>
      <c r="D110" t="s">
        <v>12</v>
      </c>
      <c r="E110" s="121">
        <v>54.5</v>
      </c>
      <c r="G110" s="121">
        <f t="shared" si="3"/>
        <v>54.503100000000039</v>
      </c>
      <c r="N110" s="118"/>
    </row>
    <row r="111" spans="1:14">
      <c r="B111" s="787"/>
      <c r="C111" s="787"/>
      <c r="D111" t="s">
        <v>13</v>
      </c>
      <c r="E111" s="121">
        <v>2</v>
      </c>
      <c r="G111" s="121">
        <f t="shared" si="3"/>
        <v>56.503100000000039</v>
      </c>
      <c r="N111" s="118"/>
    </row>
    <row r="112" spans="1:14">
      <c r="B112" s="787"/>
      <c r="C112" s="787"/>
      <c r="D112" t="s">
        <v>14</v>
      </c>
      <c r="E112" s="121">
        <v>700</v>
      </c>
      <c r="G112" s="121">
        <f t="shared" si="3"/>
        <v>756.50310000000002</v>
      </c>
      <c r="N112" s="121"/>
    </row>
    <row r="113" spans="1:14">
      <c r="A113" s="106">
        <v>45110</v>
      </c>
      <c r="B113" s="787" t="s">
        <v>525</v>
      </c>
      <c r="C113" s="787" t="s">
        <v>19</v>
      </c>
      <c r="D113" t="s">
        <v>14</v>
      </c>
      <c r="F113" s="121">
        <v>450</v>
      </c>
      <c r="G113" s="121">
        <f t="shared" si="3"/>
        <v>306.50310000000002</v>
      </c>
      <c r="N113" s="118"/>
    </row>
    <row r="114" spans="1:14">
      <c r="A114" s="106">
        <v>45119</v>
      </c>
      <c r="B114" s="787" t="s">
        <v>526</v>
      </c>
      <c r="C114" s="787" t="s">
        <v>19</v>
      </c>
      <c r="D114" t="s">
        <v>14</v>
      </c>
      <c r="F114" s="121">
        <v>30</v>
      </c>
      <c r="G114" s="121">
        <f>G113+E114-F114</f>
        <v>276.50310000000002</v>
      </c>
    </row>
    <row r="115" spans="1:14">
      <c r="A115" s="39">
        <v>45126</v>
      </c>
      <c r="B115" s="787" t="s">
        <v>521</v>
      </c>
      <c r="C115" s="787" t="s">
        <v>19</v>
      </c>
      <c r="D115" t="s">
        <v>14</v>
      </c>
      <c r="F115" s="121">
        <v>220</v>
      </c>
      <c r="G115" s="121">
        <f>G114+E115-F115</f>
        <v>56.503100000000018</v>
      </c>
    </row>
    <row r="116" spans="1:14">
      <c r="A116" s="39">
        <v>45153</v>
      </c>
      <c r="B116" s="787" t="s">
        <v>527</v>
      </c>
      <c r="C116" s="787" t="s">
        <v>19</v>
      </c>
      <c r="D116" t="s">
        <v>528</v>
      </c>
      <c r="F116" s="121">
        <v>54.5</v>
      </c>
      <c r="G116" s="121">
        <f>G115+E116-F116</f>
        <v>2.0031000000000176</v>
      </c>
    </row>
    <row r="117" spans="1:14">
      <c r="A117" s="39">
        <v>45153</v>
      </c>
      <c r="B117" s="787" t="s">
        <v>527</v>
      </c>
      <c r="C117" s="787" t="s">
        <v>19</v>
      </c>
      <c r="D117" t="s">
        <v>13</v>
      </c>
      <c r="F117" s="121">
        <v>2</v>
      </c>
      <c r="G117" s="121">
        <f>G116+E117-F117</f>
        <v>3.1000000000176442E-3</v>
      </c>
    </row>
    <row r="118" spans="1:14">
      <c r="A118" s="133">
        <v>45138</v>
      </c>
      <c r="B118" s="786" t="s">
        <v>10</v>
      </c>
      <c r="C118" s="786" t="s">
        <v>407</v>
      </c>
      <c r="D118" t="s">
        <v>12</v>
      </c>
      <c r="E118" s="121">
        <v>51.3</v>
      </c>
      <c r="G118" s="121">
        <f t="shared" ref="G118:G127" si="4">G117+E118-F118</f>
        <v>51.303100000000015</v>
      </c>
    </row>
    <row r="119" spans="1:14">
      <c r="B119" s="787"/>
      <c r="C119" s="787"/>
      <c r="D119" t="s">
        <v>13</v>
      </c>
      <c r="E119" s="121">
        <v>2</v>
      </c>
      <c r="G119" s="121">
        <f t="shared" si="4"/>
        <v>53.303100000000015</v>
      </c>
      <c r="M119" s="118"/>
    </row>
    <row r="120" spans="1:14">
      <c r="B120" s="787"/>
      <c r="C120" s="787"/>
      <c r="D120" t="s">
        <v>14</v>
      </c>
      <c r="E120" s="121">
        <v>700</v>
      </c>
      <c r="G120" s="121">
        <f t="shared" si="4"/>
        <v>753.30309999999997</v>
      </c>
      <c r="M120" s="118"/>
    </row>
    <row r="121" spans="1:14">
      <c r="A121" s="106">
        <v>45138</v>
      </c>
      <c r="B121" s="787" t="s">
        <v>529</v>
      </c>
      <c r="C121" s="787" t="s">
        <v>407</v>
      </c>
      <c r="D121" t="s">
        <v>14</v>
      </c>
      <c r="F121" s="121">
        <v>260</v>
      </c>
      <c r="G121" s="121">
        <f t="shared" si="4"/>
        <v>493.30309999999997</v>
      </c>
    </row>
    <row r="122" spans="1:14">
      <c r="A122" s="106">
        <v>45194</v>
      </c>
      <c r="B122" s="787" t="s">
        <v>530</v>
      </c>
      <c r="C122" s="787" t="s">
        <v>407</v>
      </c>
      <c r="D122" t="s">
        <v>12</v>
      </c>
      <c r="F122" s="121">
        <v>51.3</v>
      </c>
      <c r="G122" s="121">
        <f t="shared" si="4"/>
        <v>442.00309999999996</v>
      </c>
    </row>
    <row r="123" spans="1:14">
      <c r="A123" s="106">
        <v>45194</v>
      </c>
      <c r="B123" s="787" t="s">
        <v>530</v>
      </c>
      <c r="C123" s="787" t="s">
        <v>407</v>
      </c>
      <c r="D123" t="s">
        <v>13</v>
      </c>
      <c r="F123" s="121">
        <v>2</v>
      </c>
      <c r="G123" s="121">
        <f t="shared" si="4"/>
        <v>440.00309999999996</v>
      </c>
    </row>
    <row r="124" spans="1:14">
      <c r="A124" s="106">
        <v>45224</v>
      </c>
      <c r="B124" s="787" t="s">
        <v>519</v>
      </c>
      <c r="C124" s="787" t="s">
        <v>407</v>
      </c>
      <c r="D124" t="s">
        <v>14</v>
      </c>
      <c r="F124" s="121">
        <v>440</v>
      </c>
      <c r="G124" s="121">
        <f t="shared" si="4"/>
        <v>3.0999999999608008E-3</v>
      </c>
    </row>
    <row r="125" spans="1:14">
      <c r="A125" s="41">
        <v>45169</v>
      </c>
      <c r="B125" s="786" t="s">
        <v>10</v>
      </c>
      <c r="C125" s="786" t="s">
        <v>21</v>
      </c>
      <c r="D125" t="s">
        <v>12</v>
      </c>
      <c r="E125" s="121">
        <v>49.1</v>
      </c>
      <c r="G125" s="121">
        <f t="shared" si="4"/>
        <v>49.103099999999962</v>
      </c>
    </row>
    <row r="126" spans="1:14">
      <c r="A126" s="39"/>
      <c r="B126" s="787"/>
      <c r="C126" s="787"/>
      <c r="D126" t="s">
        <v>13</v>
      </c>
      <c r="E126" s="121">
        <v>2.2999999999999998</v>
      </c>
      <c r="G126" s="121">
        <f t="shared" si="4"/>
        <v>51.403099999999959</v>
      </c>
    </row>
    <row r="127" spans="1:14">
      <c r="A127" s="39"/>
      <c r="B127" s="787"/>
      <c r="C127" s="787"/>
      <c r="D127" t="s">
        <v>14</v>
      </c>
      <c r="E127" s="121">
        <v>700</v>
      </c>
      <c r="G127" s="121">
        <f t="shared" si="4"/>
        <v>751.40309999999999</v>
      </c>
    </row>
    <row r="128" spans="1:14">
      <c r="A128" s="106">
        <v>45169</v>
      </c>
      <c r="B128" s="787" t="s">
        <v>531</v>
      </c>
      <c r="C128" s="787" t="s">
        <v>21</v>
      </c>
      <c r="D128" t="s">
        <v>14</v>
      </c>
      <c r="F128" s="121">
        <v>140</v>
      </c>
      <c r="G128" s="121">
        <f t="shared" ref="G128:G146" si="5">G127+E128-F128</f>
        <v>611.40309999999999</v>
      </c>
      <c r="N128" s="121"/>
    </row>
    <row r="129" spans="1:14">
      <c r="A129" s="106">
        <v>45194</v>
      </c>
      <c r="B129" s="787" t="s">
        <v>530</v>
      </c>
      <c r="C129" s="787" t="s">
        <v>21</v>
      </c>
      <c r="D129" t="s">
        <v>12</v>
      </c>
      <c r="F129" s="121">
        <v>49.1</v>
      </c>
      <c r="G129" s="121">
        <f t="shared" si="5"/>
        <v>562.30309999999997</v>
      </c>
    </row>
    <row r="130" spans="1:14">
      <c r="A130" s="106">
        <v>45194</v>
      </c>
      <c r="B130" s="787" t="s">
        <v>530</v>
      </c>
      <c r="C130" s="787" t="s">
        <v>21</v>
      </c>
      <c r="D130" t="s">
        <v>13</v>
      </c>
      <c r="F130" s="121">
        <v>2.2999999999999998</v>
      </c>
      <c r="G130" s="121">
        <f t="shared" si="5"/>
        <v>560.00310000000002</v>
      </c>
    </row>
    <row r="131" spans="1:14">
      <c r="A131" s="106">
        <v>45203</v>
      </c>
      <c r="B131" s="787" t="s">
        <v>532</v>
      </c>
      <c r="C131" s="787" t="s">
        <v>21</v>
      </c>
      <c r="D131" t="s">
        <v>14</v>
      </c>
      <c r="F131" s="121">
        <v>560</v>
      </c>
      <c r="G131" s="121">
        <f t="shared" si="5"/>
        <v>3.1000000000176442E-3</v>
      </c>
      <c r="M131" s="787"/>
    </row>
    <row r="132" spans="1:14">
      <c r="A132" s="41">
        <v>45199</v>
      </c>
      <c r="B132" s="786" t="s">
        <v>10</v>
      </c>
      <c r="C132" s="786" t="s">
        <v>91</v>
      </c>
      <c r="D132" t="s">
        <v>12</v>
      </c>
      <c r="E132" s="12">
        <v>48.9</v>
      </c>
      <c r="G132" s="121">
        <f t="shared" si="5"/>
        <v>48.903100000000016</v>
      </c>
      <c r="L132"/>
      <c r="M132"/>
    </row>
    <row r="133" spans="1:14">
      <c r="A133" s="39"/>
      <c r="B133" s="787"/>
      <c r="C133" s="787"/>
      <c r="D133" t="s">
        <v>13</v>
      </c>
      <c r="E133" s="12">
        <v>2</v>
      </c>
      <c r="G133" s="121">
        <f t="shared" si="5"/>
        <v>50.903100000000016</v>
      </c>
      <c r="K133" s="786"/>
      <c r="L133"/>
      <c r="N133" s="118"/>
    </row>
    <row r="134" spans="1:14">
      <c r="A134" s="39"/>
      <c r="B134" s="787"/>
      <c r="C134" s="787"/>
      <c r="D134" s="188" t="s">
        <v>14</v>
      </c>
      <c r="E134" s="12">
        <v>700</v>
      </c>
      <c r="G134" s="121">
        <f t="shared" si="5"/>
        <v>750.90309999999999</v>
      </c>
      <c r="K134" s="786"/>
      <c r="L134"/>
      <c r="N134" s="121"/>
    </row>
    <row r="135" spans="1:14">
      <c r="A135" s="39">
        <v>45199</v>
      </c>
      <c r="B135" s="787" t="s">
        <v>533</v>
      </c>
      <c r="C135" s="787" t="s">
        <v>91</v>
      </c>
      <c r="D135" s="188" t="s">
        <v>14</v>
      </c>
      <c r="E135" s="12"/>
      <c r="F135" s="121">
        <v>60</v>
      </c>
      <c r="G135" s="121">
        <f t="shared" si="5"/>
        <v>690.90309999999999</v>
      </c>
      <c r="K135" s="786"/>
      <c r="L135"/>
      <c r="M135" s="12"/>
    </row>
    <row r="136" spans="1:14">
      <c r="A136" s="106">
        <v>45224</v>
      </c>
      <c r="B136" s="787" t="s">
        <v>519</v>
      </c>
      <c r="C136" s="787" t="s">
        <v>91</v>
      </c>
      <c r="D136" s="188" t="s">
        <v>14</v>
      </c>
      <c r="F136" s="121">
        <v>400</v>
      </c>
      <c r="G136" s="121">
        <f t="shared" si="5"/>
        <v>290.90309999999999</v>
      </c>
      <c r="L136"/>
      <c r="M136"/>
    </row>
    <row r="137" spans="1:14">
      <c r="A137" s="39">
        <v>45245</v>
      </c>
      <c r="B137" s="106" t="s">
        <v>534</v>
      </c>
      <c r="C137" s="787" t="s">
        <v>91</v>
      </c>
      <c r="D137" t="s">
        <v>528</v>
      </c>
      <c r="F137" s="12">
        <v>48.9</v>
      </c>
      <c r="G137" s="121">
        <f t="shared" si="5"/>
        <v>242.00309999999999</v>
      </c>
      <c r="J137" s="820"/>
      <c r="K137" s="820"/>
      <c r="L137" s="820"/>
      <c r="M137" s="10"/>
      <c r="N137" s="10"/>
    </row>
    <row r="138" spans="1:14">
      <c r="A138" s="39">
        <v>45245</v>
      </c>
      <c r="B138" s="106" t="s">
        <v>534</v>
      </c>
      <c r="C138" s="787" t="s">
        <v>91</v>
      </c>
      <c r="D138" t="s">
        <v>13</v>
      </c>
      <c r="F138" s="12">
        <v>2</v>
      </c>
      <c r="G138" s="121">
        <f t="shared" si="5"/>
        <v>240.00309999999999</v>
      </c>
      <c r="J138" s="786"/>
      <c r="L138" s="12"/>
      <c r="M138" s="787"/>
    </row>
    <row r="139" spans="1:14">
      <c r="A139" s="39">
        <v>45245</v>
      </c>
      <c r="B139" s="106" t="s">
        <v>535</v>
      </c>
      <c r="C139" s="787" t="s">
        <v>91</v>
      </c>
      <c r="D139" s="188" t="s">
        <v>14</v>
      </c>
      <c r="F139" s="12">
        <v>240</v>
      </c>
      <c r="G139" s="121">
        <f t="shared" si="5"/>
        <v>3.0999999999892225E-3</v>
      </c>
      <c r="J139" s="786"/>
      <c r="L139" s="12"/>
      <c r="M139" s="787"/>
    </row>
    <row r="140" spans="1:14">
      <c r="A140" s="41">
        <v>45230</v>
      </c>
      <c r="B140" s="786" t="s">
        <v>10</v>
      </c>
      <c r="C140" s="786" t="s">
        <v>23</v>
      </c>
      <c r="D140" t="s">
        <v>12</v>
      </c>
      <c r="E140" s="12">
        <v>47.5</v>
      </c>
      <c r="F140" s="65"/>
      <c r="G140" s="121">
        <f t="shared" si="5"/>
        <v>47.503099999999989</v>
      </c>
      <c r="J140" s="787"/>
      <c r="L140" s="4"/>
      <c r="N140" s="12"/>
    </row>
    <row r="141" spans="1:14">
      <c r="A141" s="39"/>
      <c r="B141" s="787"/>
      <c r="C141" s="787"/>
      <c r="D141" t="s">
        <v>13</v>
      </c>
      <c r="E141" s="12">
        <v>2</v>
      </c>
      <c r="F141" s="65"/>
      <c r="G141" s="121">
        <f t="shared" si="5"/>
        <v>49.503099999999989</v>
      </c>
      <c r="K141" s="188"/>
      <c r="L141" s="12"/>
      <c r="N141" s="12"/>
    </row>
    <row r="142" spans="1:14">
      <c r="A142" s="39"/>
      <c r="B142" s="787"/>
      <c r="C142" s="787"/>
      <c r="D142" t="s">
        <v>14</v>
      </c>
      <c r="E142" s="12">
        <v>700</v>
      </c>
      <c r="F142" s="65"/>
      <c r="G142" s="121">
        <f t="shared" si="5"/>
        <v>749.50310000000002</v>
      </c>
      <c r="M142" s="12"/>
    </row>
    <row r="143" spans="1:14">
      <c r="A143" s="39">
        <v>45230</v>
      </c>
      <c r="B143" s="787" t="s">
        <v>536</v>
      </c>
      <c r="C143" s="787" t="s">
        <v>23</v>
      </c>
      <c r="D143" t="s">
        <v>14</v>
      </c>
      <c r="E143" s="12"/>
      <c r="F143" s="65">
        <v>70</v>
      </c>
      <c r="G143" s="121">
        <f t="shared" si="5"/>
        <v>679.50310000000002</v>
      </c>
      <c r="K143" s="786"/>
      <c r="L143"/>
      <c r="N143" s="12"/>
    </row>
    <row r="144" spans="1:14">
      <c r="A144" s="39">
        <v>45245</v>
      </c>
      <c r="B144" s="106" t="s">
        <v>534</v>
      </c>
      <c r="C144" s="787" t="s">
        <v>23</v>
      </c>
      <c r="D144" t="s">
        <v>12</v>
      </c>
      <c r="F144" s="12">
        <v>47.5</v>
      </c>
      <c r="G144" s="121">
        <f t="shared" si="5"/>
        <v>632.00310000000002</v>
      </c>
      <c r="K144" s="787"/>
      <c r="L144"/>
      <c r="N144" s="12"/>
    </row>
    <row r="145" spans="1:14">
      <c r="A145" s="39">
        <v>45245</v>
      </c>
      <c r="B145" s="106" t="s">
        <v>534</v>
      </c>
      <c r="C145" s="787" t="s">
        <v>23</v>
      </c>
      <c r="D145" t="s">
        <v>13</v>
      </c>
      <c r="F145" s="12">
        <v>2</v>
      </c>
      <c r="G145" s="121">
        <f t="shared" si="5"/>
        <v>630.00310000000002</v>
      </c>
      <c r="K145" s="787"/>
      <c r="L145"/>
      <c r="M145" s="12"/>
    </row>
    <row r="146" spans="1:14">
      <c r="A146" s="39">
        <v>45245</v>
      </c>
      <c r="B146" s="106" t="s">
        <v>535</v>
      </c>
      <c r="C146" s="787" t="s">
        <v>23</v>
      </c>
      <c r="D146" t="s">
        <v>14</v>
      </c>
      <c r="F146" s="121">
        <v>160</v>
      </c>
      <c r="G146" s="121">
        <f t="shared" si="5"/>
        <v>470.00310000000002</v>
      </c>
    </row>
    <row r="147" spans="1:14">
      <c r="A147" s="106">
        <v>45252</v>
      </c>
      <c r="B147" s="787" t="s">
        <v>537</v>
      </c>
      <c r="C147" s="787" t="s">
        <v>23</v>
      </c>
      <c r="D147" t="s">
        <v>14</v>
      </c>
      <c r="F147" s="121">
        <v>200</v>
      </c>
      <c r="G147" s="121">
        <f t="shared" ref="G147:G152" si="6">G146+E147-F147</f>
        <v>270.00310000000002</v>
      </c>
    </row>
    <row r="148" spans="1:14">
      <c r="A148" s="106">
        <v>45280</v>
      </c>
      <c r="B148" s="787" t="s">
        <v>538</v>
      </c>
      <c r="C148" s="787" t="s">
        <v>23</v>
      </c>
      <c r="D148" t="s">
        <v>14</v>
      </c>
      <c r="F148" s="121">
        <v>270</v>
      </c>
      <c r="G148" s="121">
        <f t="shared" si="6"/>
        <v>3.1000000000176442E-3</v>
      </c>
    </row>
    <row r="149" spans="1:14">
      <c r="A149" s="41">
        <v>45260</v>
      </c>
      <c r="B149" s="786" t="s">
        <v>10</v>
      </c>
      <c r="C149" s="786" t="s">
        <v>24</v>
      </c>
      <c r="D149" t="s">
        <v>12</v>
      </c>
      <c r="E149" s="12">
        <v>51.6</v>
      </c>
      <c r="F149" s="46"/>
      <c r="G149" s="121">
        <f t="shared" si="6"/>
        <v>51.603100000000019</v>
      </c>
    </row>
    <row r="150" spans="1:14">
      <c r="A150" s="39"/>
      <c r="B150" s="787"/>
      <c r="C150" s="787"/>
      <c r="D150" t="s">
        <v>13</v>
      </c>
      <c r="E150" s="4">
        <v>5</v>
      </c>
      <c r="F150" s="46"/>
      <c r="G150" s="121">
        <f t="shared" si="6"/>
        <v>56.603100000000019</v>
      </c>
      <c r="N150" s="121"/>
    </row>
    <row r="151" spans="1:14">
      <c r="A151" s="39"/>
      <c r="B151" s="787"/>
      <c r="C151" s="787"/>
      <c r="D151" s="188" t="s">
        <v>14</v>
      </c>
      <c r="E151" s="12">
        <v>700</v>
      </c>
      <c r="F151" s="46"/>
      <c r="G151" s="121">
        <f t="shared" si="6"/>
        <v>756.60310000000004</v>
      </c>
      <c r="N151" s="121"/>
    </row>
    <row r="152" spans="1:14">
      <c r="A152" s="39">
        <v>45260</v>
      </c>
      <c r="B152" s="787" t="s">
        <v>539</v>
      </c>
      <c r="C152" s="787" t="s">
        <v>24</v>
      </c>
      <c r="D152" s="188" t="s">
        <v>14</v>
      </c>
      <c r="E152" s="4"/>
      <c r="F152" s="46">
        <v>50</v>
      </c>
      <c r="G152" s="121">
        <f t="shared" si="6"/>
        <v>706.60310000000004</v>
      </c>
    </row>
    <row r="153" spans="1:14">
      <c r="A153" s="106">
        <v>45280</v>
      </c>
      <c r="B153" s="787" t="s">
        <v>538</v>
      </c>
      <c r="C153" s="787" t="s">
        <v>24</v>
      </c>
      <c r="D153" s="188" t="s">
        <v>14</v>
      </c>
      <c r="F153" s="121">
        <v>230</v>
      </c>
      <c r="G153" s="121">
        <f t="shared" ref="G153:G220" si="7">G152+E153-F153</f>
        <v>476.60310000000004</v>
      </c>
    </row>
    <row r="154" spans="1:14">
      <c r="A154" s="106">
        <v>45287</v>
      </c>
      <c r="B154" s="787" t="s">
        <v>540</v>
      </c>
      <c r="C154" s="787" t="s">
        <v>24</v>
      </c>
      <c r="D154" t="s">
        <v>12</v>
      </c>
      <c r="F154" s="121">
        <v>51.6</v>
      </c>
      <c r="G154" s="121">
        <f t="shared" si="7"/>
        <v>425.00310000000002</v>
      </c>
      <c r="N154" s="12"/>
    </row>
    <row r="155" spans="1:14">
      <c r="A155" s="106">
        <v>45287</v>
      </c>
      <c r="B155" s="787" t="s">
        <v>540</v>
      </c>
      <c r="C155" s="787" t="s">
        <v>24</v>
      </c>
      <c r="D155" t="s">
        <v>13</v>
      </c>
      <c r="F155" s="121">
        <v>5</v>
      </c>
      <c r="G155" s="121">
        <f t="shared" si="7"/>
        <v>420.00310000000002</v>
      </c>
      <c r="N155" s="12"/>
    </row>
    <row r="156" spans="1:14" s="365" customFormat="1">
      <c r="A156" s="385">
        <v>45301</v>
      </c>
      <c r="B156" s="807" t="s">
        <v>541</v>
      </c>
      <c r="C156" s="807" t="s">
        <v>24</v>
      </c>
      <c r="D156" s="382" t="s">
        <v>14</v>
      </c>
      <c r="E156" s="368"/>
      <c r="F156" s="368">
        <v>300</v>
      </c>
      <c r="G156" s="368">
        <f t="shared" si="7"/>
        <v>120.00310000000002</v>
      </c>
      <c r="H156" s="368"/>
      <c r="L156" s="368"/>
      <c r="M156" s="368"/>
    </row>
    <row r="157" spans="1:14" s="365" customFormat="1">
      <c r="A157" s="385">
        <v>45322</v>
      </c>
      <c r="B157" s="807" t="s">
        <v>542</v>
      </c>
      <c r="C157" s="807" t="s">
        <v>24</v>
      </c>
      <c r="D157" s="382" t="s">
        <v>14</v>
      </c>
      <c r="E157" s="368"/>
      <c r="F157" s="368">
        <v>120</v>
      </c>
      <c r="G157" s="368">
        <f t="shared" si="7"/>
        <v>3.1000000000176442E-3</v>
      </c>
      <c r="H157" s="368"/>
      <c r="L157" s="368"/>
      <c r="M157" s="368"/>
    </row>
    <row r="158" spans="1:14">
      <c r="A158" s="41">
        <v>45291</v>
      </c>
      <c r="B158" s="786" t="s">
        <v>10</v>
      </c>
      <c r="C158" s="786" t="s">
        <v>25</v>
      </c>
      <c r="D158" t="s">
        <v>12</v>
      </c>
      <c r="E158" s="12">
        <v>55.2</v>
      </c>
      <c r="F158" s="65"/>
      <c r="G158" s="121">
        <f t="shared" si="7"/>
        <v>55.20310000000002</v>
      </c>
    </row>
    <row r="159" spans="1:14">
      <c r="A159" s="39"/>
      <c r="B159" s="787"/>
      <c r="C159" s="787"/>
      <c r="D159" t="s">
        <v>13</v>
      </c>
      <c r="E159" s="12">
        <v>5</v>
      </c>
      <c r="F159" s="65"/>
      <c r="G159" s="121">
        <f t="shared" si="7"/>
        <v>60.20310000000002</v>
      </c>
    </row>
    <row r="160" spans="1:14">
      <c r="A160" s="39"/>
      <c r="B160" s="787"/>
      <c r="C160" s="787"/>
      <c r="D160" t="s">
        <v>14</v>
      </c>
      <c r="E160" s="12">
        <v>700</v>
      </c>
      <c r="F160" s="65"/>
      <c r="G160" s="121">
        <f t="shared" si="7"/>
        <v>760.20310000000006</v>
      </c>
    </row>
    <row r="161" spans="1:14">
      <c r="A161" s="39">
        <v>45291</v>
      </c>
      <c r="B161" s="787" t="s">
        <v>543</v>
      </c>
      <c r="C161" s="787" t="s">
        <v>25</v>
      </c>
      <c r="D161" t="s">
        <v>14</v>
      </c>
      <c r="E161" s="12"/>
      <c r="F161" s="65">
        <v>70</v>
      </c>
      <c r="G161" s="121">
        <f t="shared" si="7"/>
        <v>690.20310000000006</v>
      </c>
    </row>
    <row r="162" spans="1:14" s="365" customFormat="1">
      <c r="A162" s="385">
        <v>45322</v>
      </c>
      <c r="B162" s="807" t="s">
        <v>542</v>
      </c>
      <c r="C162" s="807" t="s">
        <v>25</v>
      </c>
      <c r="D162" s="365" t="s">
        <v>14</v>
      </c>
      <c r="E162" s="370"/>
      <c r="F162" s="372">
        <v>180</v>
      </c>
      <c r="G162" s="368">
        <f t="shared" si="7"/>
        <v>510.20310000000006</v>
      </c>
      <c r="H162" s="368"/>
      <c r="L162" s="368"/>
      <c r="M162" s="368"/>
    </row>
    <row r="163" spans="1:14" s="365" customFormat="1">
      <c r="A163" s="385">
        <v>45362</v>
      </c>
      <c r="B163" s="807" t="s">
        <v>544</v>
      </c>
      <c r="C163" s="807" t="s">
        <v>25</v>
      </c>
      <c r="D163" s="365" t="s">
        <v>14</v>
      </c>
      <c r="E163" s="370"/>
      <c r="F163" s="372">
        <v>450</v>
      </c>
      <c r="G163" s="368">
        <f t="shared" si="7"/>
        <v>60.203100000000063</v>
      </c>
      <c r="H163" s="368"/>
      <c r="L163" s="368"/>
      <c r="M163" s="368"/>
    </row>
    <row r="164" spans="1:14">
      <c r="A164" s="106">
        <v>45362</v>
      </c>
      <c r="B164" s="787" t="s">
        <v>545</v>
      </c>
      <c r="C164" s="787" t="s">
        <v>25</v>
      </c>
      <c r="D164" t="s">
        <v>12</v>
      </c>
      <c r="E164" s="12"/>
      <c r="F164" s="12">
        <v>55.2</v>
      </c>
      <c r="G164" s="121">
        <f t="shared" si="7"/>
        <v>5.0031000000000603</v>
      </c>
    </row>
    <row r="165" spans="1:14">
      <c r="A165" s="106">
        <v>45362</v>
      </c>
      <c r="B165" s="787" t="s">
        <v>545</v>
      </c>
      <c r="C165" s="787" t="s">
        <v>25</v>
      </c>
      <c r="D165" t="s">
        <v>13</v>
      </c>
      <c r="E165" s="12"/>
      <c r="F165" s="12">
        <v>5</v>
      </c>
      <c r="G165" s="121">
        <f t="shared" si="7"/>
        <v>3.1000000000602768E-3</v>
      </c>
    </row>
    <row r="166" spans="1:14">
      <c r="A166" s="41">
        <v>45322</v>
      </c>
      <c r="B166" s="786" t="s">
        <v>10</v>
      </c>
      <c r="C166" s="786" t="s">
        <v>11</v>
      </c>
      <c r="D166" t="s">
        <v>12</v>
      </c>
      <c r="E166" s="12">
        <v>61.6</v>
      </c>
      <c r="G166" s="121">
        <f t="shared" si="7"/>
        <v>61.603100000000062</v>
      </c>
    </row>
    <row r="167" spans="1:14">
      <c r="A167" s="39"/>
      <c r="B167" s="787"/>
      <c r="C167" s="787"/>
      <c r="D167" t="s">
        <v>13</v>
      </c>
      <c r="E167" s="12">
        <v>8.8000000000000007</v>
      </c>
      <c r="G167" s="121">
        <f t="shared" si="7"/>
        <v>70.403100000000066</v>
      </c>
      <c r="L167"/>
      <c r="M167"/>
    </row>
    <row r="168" spans="1:14">
      <c r="A168" s="39"/>
      <c r="B168" s="787"/>
      <c r="C168" s="787"/>
      <c r="D168" t="s">
        <v>14</v>
      </c>
      <c r="E168" s="12">
        <v>700</v>
      </c>
      <c r="G168" s="121">
        <f t="shared" si="7"/>
        <v>770.40310000000011</v>
      </c>
      <c r="K168" s="786"/>
      <c r="L168"/>
    </row>
    <row r="169" spans="1:14" s="365" customFormat="1">
      <c r="A169" s="385">
        <v>45322</v>
      </c>
      <c r="B169" s="807" t="s">
        <v>546</v>
      </c>
      <c r="C169" s="807" t="s">
        <v>11</v>
      </c>
      <c r="D169" s="365" t="s">
        <v>14</v>
      </c>
      <c r="E169" s="368"/>
      <c r="F169" s="368">
        <v>40</v>
      </c>
      <c r="G169" s="368">
        <f t="shared" si="7"/>
        <v>730.40310000000011</v>
      </c>
      <c r="H169" s="368"/>
      <c r="K169" s="818"/>
      <c r="M169" s="368"/>
      <c r="N169" s="370"/>
    </row>
    <row r="170" spans="1:14" s="365" customFormat="1">
      <c r="A170" s="385">
        <v>45362</v>
      </c>
      <c r="B170" s="807" t="s">
        <v>544</v>
      </c>
      <c r="C170" s="807" t="s">
        <v>11</v>
      </c>
      <c r="D170" s="365" t="s">
        <v>14</v>
      </c>
      <c r="E170" s="368"/>
      <c r="F170" s="368">
        <v>50</v>
      </c>
      <c r="G170" s="368">
        <f t="shared" si="7"/>
        <v>680.40310000000011</v>
      </c>
      <c r="H170" s="368"/>
      <c r="K170" s="807"/>
      <c r="M170" s="368"/>
      <c r="N170" s="370"/>
    </row>
    <row r="171" spans="1:14">
      <c r="A171" s="106">
        <v>45362</v>
      </c>
      <c r="B171" s="787" t="s">
        <v>545</v>
      </c>
      <c r="C171" s="787" t="s">
        <v>11</v>
      </c>
      <c r="D171" t="s">
        <v>12</v>
      </c>
      <c r="F171" s="12">
        <v>61.6</v>
      </c>
      <c r="G171" s="121">
        <f t="shared" si="7"/>
        <v>618.80310000000009</v>
      </c>
      <c r="K171" s="786"/>
      <c r="L171"/>
      <c r="M171" s="12"/>
    </row>
    <row r="172" spans="1:14">
      <c r="A172" s="106">
        <v>45362</v>
      </c>
      <c r="B172" s="787" t="s">
        <v>545</v>
      </c>
      <c r="C172" s="787" t="s">
        <v>11</v>
      </c>
      <c r="D172" t="s">
        <v>13</v>
      </c>
      <c r="F172" s="12">
        <v>8.8000000000000007</v>
      </c>
      <c r="G172" s="121">
        <f t="shared" si="7"/>
        <v>610.00310000000013</v>
      </c>
      <c r="K172" s="786"/>
      <c r="L172"/>
      <c r="N172" s="12"/>
    </row>
    <row r="173" spans="1:14" s="365" customFormat="1">
      <c r="A173" s="385">
        <v>45418</v>
      </c>
      <c r="B173" s="807" t="s">
        <v>547</v>
      </c>
      <c r="C173" s="807" t="s">
        <v>11</v>
      </c>
      <c r="D173" s="365" t="s">
        <v>14</v>
      </c>
      <c r="E173" s="368"/>
      <c r="F173" s="370">
        <v>610</v>
      </c>
      <c r="G173" s="368">
        <f t="shared" si="7"/>
        <v>3.100000000131331E-3</v>
      </c>
      <c r="H173" s="368"/>
      <c r="K173" s="818"/>
      <c r="M173" s="368"/>
      <c r="N173" s="370"/>
    </row>
    <row r="174" spans="1:14">
      <c r="A174" s="41">
        <v>45351</v>
      </c>
      <c r="B174" s="786" t="s">
        <v>10</v>
      </c>
      <c r="C174" s="786" t="s">
        <v>15</v>
      </c>
      <c r="D174" t="s">
        <v>12</v>
      </c>
      <c r="E174" s="12">
        <v>63.8</v>
      </c>
      <c r="G174" s="121">
        <f t="shared" si="7"/>
        <v>63.803100000000128</v>
      </c>
      <c r="K174" s="787"/>
      <c r="L174"/>
      <c r="N174" s="12"/>
    </row>
    <row r="175" spans="1:14">
      <c r="A175" s="39"/>
      <c r="B175" s="787"/>
      <c r="C175" s="787"/>
      <c r="D175" t="s">
        <v>13</v>
      </c>
      <c r="E175" s="12">
        <v>5</v>
      </c>
      <c r="G175" s="121">
        <f t="shared" si="7"/>
        <v>68.803100000000128</v>
      </c>
      <c r="K175" s="787"/>
      <c r="L175"/>
      <c r="M175" s="12"/>
    </row>
    <row r="176" spans="1:14">
      <c r="A176" s="39"/>
      <c r="B176" s="787"/>
      <c r="C176" s="787"/>
      <c r="D176" t="s">
        <v>14</v>
      </c>
      <c r="E176" s="12">
        <v>700</v>
      </c>
      <c r="G176" s="121">
        <f t="shared" si="7"/>
        <v>768.80310000000009</v>
      </c>
    </row>
    <row r="177" spans="1:14" s="365" customFormat="1">
      <c r="A177" s="385">
        <v>45351</v>
      </c>
      <c r="B177" s="807" t="s">
        <v>548</v>
      </c>
      <c r="C177" s="807" t="s">
        <v>15</v>
      </c>
      <c r="D177" s="365" t="s">
        <v>14</v>
      </c>
      <c r="E177" s="368"/>
      <c r="F177" s="368">
        <v>30</v>
      </c>
      <c r="G177" s="368">
        <f t="shared" si="7"/>
        <v>738.80310000000009</v>
      </c>
      <c r="H177" s="368"/>
      <c r="L177" s="368"/>
      <c r="M177" s="368"/>
    </row>
    <row r="178" spans="1:14">
      <c r="A178" s="106">
        <v>45412</v>
      </c>
      <c r="B178" s="787" t="s">
        <v>549</v>
      </c>
      <c r="C178" s="787" t="s">
        <v>15</v>
      </c>
      <c r="D178" t="s">
        <v>12</v>
      </c>
      <c r="F178" s="12">
        <v>63.8</v>
      </c>
      <c r="G178" s="121">
        <f t="shared" si="7"/>
        <v>675.00310000000013</v>
      </c>
      <c r="L178"/>
      <c r="M178" s="12"/>
      <c r="N178" s="121"/>
    </row>
    <row r="179" spans="1:14">
      <c r="A179" s="106">
        <v>45412</v>
      </c>
      <c r="B179" s="787" t="s">
        <v>549</v>
      </c>
      <c r="C179" s="787" t="s">
        <v>15</v>
      </c>
      <c r="D179" t="s">
        <v>13</v>
      </c>
      <c r="F179" s="12">
        <v>5</v>
      </c>
      <c r="G179" s="121">
        <f t="shared" si="7"/>
        <v>670.00310000000013</v>
      </c>
    </row>
    <row r="180" spans="1:14" s="365" customFormat="1">
      <c r="A180" s="385">
        <v>45418</v>
      </c>
      <c r="B180" s="807" t="s">
        <v>547</v>
      </c>
      <c r="C180" s="807" t="s">
        <v>15</v>
      </c>
      <c r="D180" s="365" t="s">
        <v>14</v>
      </c>
      <c r="E180" s="368"/>
      <c r="F180" s="370">
        <v>390</v>
      </c>
      <c r="G180" s="368">
        <f t="shared" si="7"/>
        <v>280.00310000000013</v>
      </c>
      <c r="H180" s="368"/>
      <c r="L180" s="368"/>
      <c r="M180" s="368"/>
    </row>
    <row r="181" spans="1:14" s="365" customFormat="1">
      <c r="A181" s="385">
        <v>45441</v>
      </c>
      <c r="B181" s="807" t="s">
        <v>550</v>
      </c>
      <c r="C181" s="807" t="s">
        <v>15</v>
      </c>
      <c r="D181" s="365" t="s">
        <v>14</v>
      </c>
      <c r="E181" s="368"/>
      <c r="F181" s="370">
        <v>280</v>
      </c>
      <c r="G181" s="368">
        <f t="shared" si="7"/>
        <v>3.100000000131331E-3</v>
      </c>
      <c r="H181" s="368"/>
      <c r="L181" s="368"/>
      <c r="M181" s="368"/>
    </row>
    <row r="182" spans="1:14">
      <c r="A182" s="41">
        <v>45382</v>
      </c>
      <c r="B182" s="786" t="s">
        <v>10</v>
      </c>
      <c r="C182" s="786" t="s">
        <v>16</v>
      </c>
      <c r="D182" t="s">
        <v>12</v>
      </c>
      <c r="E182" s="12">
        <v>61.8</v>
      </c>
      <c r="G182" s="121">
        <f t="shared" si="7"/>
        <v>61.803100000000128</v>
      </c>
    </row>
    <row r="183" spans="1:14">
      <c r="A183" s="39"/>
      <c r="B183" s="787"/>
      <c r="C183" s="787"/>
      <c r="D183" t="s">
        <v>13</v>
      </c>
      <c r="E183" s="12">
        <v>5</v>
      </c>
      <c r="G183" s="121">
        <f t="shared" si="7"/>
        <v>66.803100000000128</v>
      </c>
    </row>
    <row r="184" spans="1:14">
      <c r="A184" s="39"/>
      <c r="B184" s="787"/>
      <c r="C184" s="787"/>
      <c r="D184" t="s">
        <v>14</v>
      </c>
      <c r="E184" s="12">
        <v>700</v>
      </c>
      <c r="G184" s="121">
        <f t="shared" si="7"/>
        <v>766.80310000000009</v>
      </c>
      <c r="K184" s="787"/>
      <c r="L184"/>
      <c r="N184" s="121"/>
    </row>
    <row r="185" spans="1:14">
      <c r="A185" s="106">
        <v>45412</v>
      </c>
      <c r="B185" s="787" t="s">
        <v>549</v>
      </c>
      <c r="C185" s="787" t="s">
        <v>16</v>
      </c>
      <c r="D185" t="s">
        <v>12</v>
      </c>
      <c r="F185" s="12">
        <v>61.8</v>
      </c>
      <c r="G185" s="121">
        <f t="shared" si="7"/>
        <v>705.00310000000013</v>
      </c>
      <c r="N185" s="26"/>
    </row>
    <row r="186" spans="1:14">
      <c r="A186" s="106">
        <v>45412</v>
      </c>
      <c r="B186" s="787" t="s">
        <v>549</v>
      </c>
      <c r="C186" s="787" t="s">
        <v>16</v>
      </c>
      <c r="D186" t="s">
        <v>13</v>
      </c>
      <c r="F186" s="12">
        <v>5</v>
      </c>
      <c r="G186" s="121">
        <f t="shared" si="7"/>
        <v>700.00310000000013</v>
      </c>
    </row>
    <row r="187" spans="1:14" s="365" customFormat="1">
      <c r="A187" s="385">
        <v>45441</v>
      </c>
      <c r="B187" s="807" t="s">
        <v>550</v>
      </c>
      <c r="C187" s="807" t="s">
        <v>16</v>
      </c>
      <c r="D187" s="365" t="s">
        <v>14</v>
      </c>
      <c r="E187" s="368"/>
      <c r="F187" s="370">
        <v>700</v>
      </c>
      <c r="G187" s="368">
        <f t="shared" si="7"/>
        <v>3.100000000131331E-3</v>
      </c>
      <c r="H187" s="368"/>
      <c r="L187" s="368"/>
      <c r="M187" s="368"/>
    </row>
    <row r="188" spans="1:14">
      <c r="A188" s="133">
        <v>45412</v>
      </c>
      <c r="B188" s="786" t="s">
        <v>10</v>
      </c>
      <c r="C188" s="786" t="s">
        <v>17</v>
      </c>
      <c r="D188" t="s">
        <v>12</v>
      </c>
      <c r="E188" s="12">
        <v>61.4</v>
      </c>
      <c r="G188" s="121">
        <f t="shared" si="7"/>
        <v>61.40310000000013</v>
      </c>
    </row>
    <row r="189" spans="1:14">
      <c r="B189" s="787"/>
      <c r="C189" s="787"/>
      <c r="D189" t="s">
        <v>13</v>
      </c>
      <c r="E189" s="12">
        <v>5</v>
      </c>
      <c r="G189" s="121">
        <f t="shared" si="7"/>
        <v>66.403100000000137</v>
      </c>
    </row>
    <row r="190" spans="1:14">
      <c r="B190" s="787"/>
      <c r="C190" s="787"/>
      <c r="D190" t="s">
        <v>14</v>
      </c>
      <c r="E190" s="12">
        <v>700</v>
      </c>
      <c r="G190" s="121">
        <f t="shared" si="7"/>
        <v>766.40310000000011</v>
      </c>
      <c r="J190" s="121"/>
    </row>
    <row r="191" spans="1:14" s="365" customFormat="1">
      <c r="A191" s="385">
        <v>45441</v>
      </c>
      <c r="B191" s="807" t="s">
        <v>550</v>
      </c>
      <c r="C191" s="807" t="s">
        <v>17</v>
      </c>
      <c r="D191" s="365" t="s">
        <v>14</v>
      </c>
      <c r="E191" s="368"/>
      <c r="F191" s="368">
        <v>20</v>
      </c>
      <c r="G191" s="368">
        <f t="shared" si="7"/>
        <v>746.40310000000011</v>
      </c>
      <c r="H191" s="368"/>
      <c r="L191" s="368"/>
      <c r="M191" s="368"/>
    </row>
    <row r="192" spans="1:14">
      <c r="A192" s="106">
        <v>45448</v>
      </c>
      <c r="B192" s="787" t="s">
        <v>551</v>
      </c>
      <c r="C192" s="787" t="s">
        <v>17</v>
      </c>
      <c r="D192" t="s">
        <v>12</v>
      </c>
      <c r="F192" s="121">
        <v>61.4</v>
      </c>
      <c r="G192" s="121">
        <f t="shared" si="7"/>
        <v>685.00310000000013</v>
      </c>
    </row>
    <row r="193" spans="1:14">
      <c r="A193" s="787" t="s">
        <v>551</v>
      </c>
      <c r="B193" s="787" t="s">
        <v>551</v>
      </c>
      <c r="C193" s="787" t="s">
        <v>17</v>
      </c>
      <c r="D193" t="s">
        <v>13</v>
      </c>
      <c r="F193" s="121">
        <v>5</v>
      </c>
      <c r="G193" s="121">
        <f t="shared" si="7"/>
        <v>680.00310000000013</v>
      </c>
    </row>
    <row r="194" spans="1:14" s="378" customFormat="1">
      <c r="A194" s="428">
        <v>45455</v>
      </c>
      <c r="B194" s="801" t="s">
        <v>552</v>
      </c>
      <c r="C194" s="801" t="s">
        <v>17</v>
      </c>
      <c r="D194" s="378" t="s">
        <v>14</v>
      </c>
      <c r="E194" s="379"/>
      <c r="F194" s="379">
        <v>300</v>
      </c>
      <c r="G194" s="379">
        <f t="shared" si="7"/>
        <v>380.00310000000013</v>
      </c>
      <c r="H194" s="379"/>
      <c r="L194" s="379"/>
      <c r="M194" s="379"/>
    </row>
    <row r="195" spans="1:14" s="365" customFormat="1">
      <c r="A195" s="414">
        <v>45462</v>
      </c>
      <c r="B195" s="807" t="s">
        <v>553</v>
      </c>
      <c r="C195" s="807" t="s">
        <v>17</v>
      </c>
      <c r="D195" s="365" t="s">
        <v>14</v>
      </c>
      <c r="E195" s="368"/>
      <c r="F195" s="368">
        <v>39.1</v>
      </c>
      <c r="G195" s="368">
        <f t="shared" si="7"/>
        <v>340.90310000000011</v>
      </c>
      <c r="H195" s="368"/>
      <c r="L195" s="368"/>
      <c r="M195" s="368"/>
    </row>
    <row r="196" spans="1:14" s="365" customFormat="1">
      <c r="A196" s="385">
        <v>45475</v>
      </c>
      <c r="B196" s="807" t="s">
        <v>554</v>
      </c>
      <c r="C196" s="807" t="s">
        <v>17</v>
      </c>
      <c r="D196" s="365" t="s">
        <v>14</v>
      </c>
      <c r="E196" s="368"/>
      <c r="F196" s="368">
        <v>340.9</v>
      </c>
      <c r="G196" s="368">
        <f t="shared" si="7"/>
        <v>3.100000000131331E-3</v>
      </c>
      <c r="H196" s="368"/>
      <c r="L196" s="368"/>
      <c r="M196" s="368"/>
    </row>
    <row r="197" spans="1:14">
      <c r="A197" s="133">
        <v>45443</v>
      </c>
      <c r="B197" s="786" t="s">
        <v>10</v>
      </c>
      <c r="C197" s="786" t="s">
        <v>18</v>
      </c>
      <c r="D197" t="s">
        <v>12</v>
      </c>
      <c r="E197" s="12">
        <v>55.9</v>
      </c>
      <c r="G197" s="121">
        <f t="shared" si="7"/>
        <v>55.90310000000013</v>
      </c>
    </row>
    <row r="198" spans="1:14">
      <c r="B198" s="787"/>
      <c r="C198" s="787"/>
      <c r="D198" t="s">
        <v>13</v>
      </c>
      <c r="E198" s="12">
        <v>5</v>
      </c>
      <c r="G198" s="121">
        <f t="shared" si="7"/>
        <v>60.90310000000013</v>
      </c>
      <c r="N198" s="12"/>
    </row>
    <row r="199" spans="1:14">
      <c r="B199" s="787"/>
      <c r="C199" s="787"/>
      <c r="D199" t="s">
        <v>14</v>
      </c>
      <c r="E199" s="12">
        <v>700</v>
      </c>
      <c r="G199" s="121">
        <f t="shared" si="7"/>
        <v>760.90310000000011</v>
      </c>
      <c r="K199" s="786"/>
      <c r="L199"/>
      <c r="M199" s="12"/>
      <c r="N199" s="26"/>
    </row>
    <row r="200" spans="1:14">
      <c r="A200" s="106">
        <v>45462</v>
      </c>
      <c r="B200" s="787" t="s">
        <v>555</v>
      </c>
      <c r="C200" s="787" t="s">
        <v>18</v>
      </c>
      <c r="D200" t="s">
        <v>12</v>
      </c>
      <c r="F200" s="12">
        <v>55.9</v>
      </c>
      <c r="G200" s="121">
        <f t="shared" si="7"/>
        <v>705.00310000000013</v>
      </c>
      <c r="J200" s="822" t="s">
        <v>556</v>
      </c>
      <c r="K200" s="822"/>
      <c r="L200" s="822"/>
      <c r="M200" s="12"/>
    </row>
    <row r="201" spans="1:14">
      <c r="A201" s="106">
        <v>45462</v>
      </c>
      <c r="B201" s="787" t="s">
        <v>555</v>
      </c>
      <c r="C201" s="787" t="s">
        <v>18</v>
      </c>
      <c r="D201" t="s">
        <v>13</v>
      </c>
      <c r="F201" s="12">
        <v>5</v>
      </c>
      <c r="G201" s="121">
        <f t="shared" si="7"/>
        <v>700.00310000000013</v>
      </c>
      <c r="I201">
        <v>2024</v>
      </c>
      <c r="J201" s="786" t="s">
        <v>91</v>
      </c>
      <c r="K201" t="s">
        <v>14</v>
      </c>
      <c r="L201" s="12">
        <v>700</v>
      </c>
    </row>
    <row r="202" spans="1:14" s="365" customFormat="1">
      <c r="A202" s="385">
        <v>45475</v>
      </c>
      <c r="B202" s="807" t="s">
        <v>554</v>
      </c>
      <c r="C202" s="807" t="s">
        <v>18</v>
      </c>
      <c r="D202" s="365" t="s">
        <v>14</v>
      </c>
      <c r="E202" s="368"/>
      <c r="F202" s="370">
        <v>700</v>
      </c>
      <c r="G202" s="368">
        <f t="shared" si="7"/>
        <v>3.100000000131331E-3</v>
      </c>
      <c r="H202" s="368"/>
      <c r="J202" s="807"/>
      <c r="L202" s="370"/>
      <c r="M202" s="368"/>
    </row>
    <row r="203" spans="1:14">
      <c r="A203" s="133">
        <v>45473</v>
      </c>
      <c r="B203" s="786" t="s">
        <v>10</v>
      </c>
      <c r="C203" s="786" t="s">
        <v>19</v>
      </c>
      <c r="D203" t="s">
        <v>12</v>
      </c>
      <c r="E203" s="12">
        <v>54.3</v>
      </c>
      <c r="G203" s="121">
        <f t="shared" si="7"/>
        <v>54.303100000000128</v>
      </c>
      <c r="J203" s="786"/>
      <c r="L203" s="12"/>
    </row>
    <row r="204" spans="1:14">
      <c r="B204" s="787"/>
      <c r="C204" s="787"/>
      <c r="D204" t="s">
        <v>13</v>
      </c>
      <c r="E204" s="12">
        <v>7</v>
      </c>
      <c r="G204" s="121">
        <f t="shared" si="7"/>
        <v>61.303100000000128</v>
      </c>
      <c r="J204" s="787"/>
      <c r="L204" s="12"/>
    </row>
    <row r="205" spans="1:14">
      <c r="B205" s="787"/>
      <c r="C205" s="787"/>
      <c r="D205" t="s">
        <v>14</v>
      </c>
      <c r="E205" s="12">
        <v>700</v>
      </c>
      <c r="G205" s="121">
        <f t="shared" si="7"/>
        <v>761.30310000000009</v>
      </c>
      <c r="L205" s="12"/>
    </row>
    <row r="206" spans="1:14" s="365" customFormat="1">
      <c r="A206" s="385">
        <v>45490</v>
      </c>
      <c r="B206" s="807" t="s">
        <v>557</v>
      </c>
      <c r="C206" s="807" t="s">
        <v>19</v>
      </c>
      <c r="D206" s="365" t="s">
        <v>14</v>
      </c>
      <c r="E206" s="368"/>
      <c r="F206" s="368">
        <v>700</v>
      </c>
      <c r="G206" s="368">
        <f t="shared" si="7"/>
        <v>61.303100000000086</v>
      </c>
      <c r="H206" s="368"/>
      <c r="L206" s="368"/>
      <c r="M206" s="368"/>
    </row>
    <row r="207" spans="1:14">
      <c r="A207" s="106">
        <v>45533</v>
      </c>
      <c r="B207" s="787" t="s">
        <v>558</v>
      </c>
      <c r="C207" s="787" t="s">
        <v>19</v>
      </c>
      <c r="D207" t="s">
        <v>12</v>
      </c>
      <c r="F207" s="121">
        <v>54.3</v>
      </c>
      <c r="G207" s="121">
        <f t="shared" si="7"/>
        <v>7.0031000000000887</v>
      </c>
    </row>
    <row r="208" spans="1:14">
      <c r="A208" s="106">
        <v>45533</v>
      </c>
      <c r="B208" s="787" t="s">
        <v>558</v>
      </c>
      <c r="C208" s="787" t="s">
        <v>19</v>
      </c>
      <c r="D208" t="s">
        <v>13</v>
      </c>
      <c r="F208" s="121">
        <v>7</v>
      </c>
      <c r="G208" s="121">
        <f t="shared" si="7"/>
        <v>3.1000000000886985E-3</v>
      </c>
    </row>
    <row r="209" spans="1:13">
      <c r="A209" s="41">
        <v>45504</v>
      </c>
      <c r="B209" s="786" t="s">
        <v>10</v>
      </c>
      <c r="C209" s="786" t="s">
        <v>20</v>
      </c>
      <c r="D209" t="s">
        <v>12</v>
      </c>
      <c r="E209" s="12">
        <v>53.3</v>
      </c>
      <c r="G209" s="121">
        <f t="shared" si="7"/>
        <v>53.303100000000086</v>
      </c>
    </row>
    <row r="210" spans="1:13">
      <c r="A210" s="39"/>
      <c r="B210" s="787"/>
      <c r="C210" s="787"/>
      <c r="D210" t="s">
        <v>13</v>
      </c>
      <c r="E210" s="12">
        <v>7</v>
      </c>
      <c r="G210" s="121">
        <f t="shared" si="7"/>
        <v>60.303100000000086</v>
      </c>
      <c r="K210" s="12"/>
    </row>
    <row r="211" spans="1:13">
      <c r="A211" s="39"/>
      <c r="B211" s="787"/>
      <c r="C211" s="787"/>
      <c r="D211" t="s">
        <v>14</v>
      </c>
      <c r="E211" s="12">
        <v>700</v>
      </c>
      <c r="G211" s="121">
        <f t="shared" si="7"/>
        <v>760.30310000000009</v>
      </c>
      <c r="K211" s="12"/>
    </row>
    <row r="212" spans="1:13" s="233" customFormat="1">
      <c r="A212" s="281">
        <v>45538</v>
      </c>
      <c r="B212" s="270" t="s">
        <v>559</v>
      </c>
      <c r="C212" s="270" t="s">
        <v>20</v>
      </c>
      <c r="D212" s="233" t="s">
        <v>14</v>
      </c>
      <c r="E212" s="273"/>
      <c r="F212" s="273">
        <v>700</v>
      </c>
      <c r="G212" s="273">
        <f t="shared" si="7"/>
        <v>60.303100000000086</v>
      </c>
      <c r="H212" s="273">
        <f>+F212</f>
        <v>700</v>
      </c>
      <c r="I212" s="233" t="s">
        <v>265</v>
      </c>
      <c r="K212" s="234"/>
      <c r="L212" s="273"/>
      <c r="M212" s="273"/>
    </row>
    <row r="213" spans="1:13">
      <c r="A213" s="106">
        <v>45560</v>
      </c>
      <c r="B213" s="787" t="s">
        <v>560</v>
      </c>
      <c r="C213" s="787" t="s">
        <v>20</v>
      </c>
      <c r="D213" t="s">
        <v>12</v>
      </c>
      <c r="F213" s="12">
        <v>53.3</v>
      </c>
      <c r="G213" s="121">
        <f t="shared" si="7"/>
        <v>7.0031000000000887</v>
      </c>
      <c r="K213" s="12"/>
    </row>
    <row r="214" spans="1:13">
      <c r="A214" s="106">
        <v>45560</v>
      </c>
      <c r="B214" s="787" t="s">
        <v>560</v>
      </c>
      <c r="C214" s="787" t="s">
        <v>20</v>
      </c>
      <c r="D214" t="s">
        <v>13</v>
      </c>
      <c r="F214" s="12">
        <v>7</v>
      </c>
      <c r="G214" s="121">
        <f t="shared" si="7"/>
        <v>3.1000000000886985E-3</v>
      </c>
      <c r="K214" s="12"/>
    </row>
    <row r="215" spans="1:13">
      <c r="A215" s="41">
        <v>45535</v>
      </c>
      <c r="B215" s="786" t="s">
        <v>10</v>
      </c>
      <c r="C215" s="786" t="s">
        <v>21</v>
      </c>
      <c r="D215" t="s">
        <v>12</v>
      </c>
      <c r="E215" s="12">
        <v>53.4</v>
      </c>
      <c r="G215" s="121">
        <f t="shared" si="7"/>
        <v>53.403100000000087</v>
      </c>
      <c r="K215" s="12"/>
    </row>
    <row r="216" spans="1:13">
      <c r="A216" s="39"/>
      <c r="B216" s="787"/>
      <c r="C216" s="787"/>
      <c r="D216" t="s">
        <v>13</v>
      </c>
      <c r="E216" s="12">
        <v>7</v>
      </c>
      <c r="G216" s="121">
        <f t="shared" si="7"/>
        <v>60.403100000000087</v>
      </c>
      <c r="K216" s="12"/>
    </row>
    <row r="217" spans="1:13">
      <c r="A217" s="39"/>
      <c r="B217" s="787"/>
      <c r="C217" s="787"/>
      <c r="D217" t="s">
        <v>14</v>
      </c>
      <c r="E217" s="12">
        <v>700</v>
      </c>
      <c r="G217" s="121">
        <f t="shared" si="7"/>
        <v>760.40310000000011</v>
      </c>
    </row>
    <row r="218" spans="1:13" s="365" customFormat="1">
      <c r="A218" s="385">
        <v>45454</v>
      </c>
      <c r="B218" s="807" t="s">
        <v>561</v>
      </c>
      <c r="C218" s="807" t="s">
        <v>21</v>
      </c>
      <c r="D218" s="365" t="s">
        <v>14</v>
      </c>
      <c r="E218" s="368"/>
      <c r="F218" s="368">
        <v>300</v>
      </c>
      <c r="G218" s="368">
        <f t="shared" si="7"/>
        <v>460.40310000000011</v>
      </c>
      <c r="H218" s="368"/>
      <c r="L218" s="368"/>
      <c r="M218" s="368"/>
    </row>
    <row r="219" spans="1:13">
      <c r="A219" s="106">
        <v>45560</v>
      </c>
      <c r="B219" s="787" t="s">
        <v>560</v>
      </c>
      <c r="C219" s="787" t="s">
        <v>21</v>
      </c>
      <c r="D219" t="s">
        <v>12</v>
      </c>
      <c r="F219" s="12">
        <v>53.4</v>
      </c>
      <c r="G219" s="121">
        <f t="shared" si="7"/>
        <v>407.00310000000013</v>
      </c>
    </row>
    <row r="220" spans="1:13">
      <c r="A220" s="106">
        <v>45560</v>
      </c>
      <c r="B220" s="787" t="s">
        <v>560</v>
      </c>
      <c r="C220" s="787" t="s">
        <v>21</v>
      </c>
      <c r="D220" t="s">
        <v>13</v>
      </c>
      <c r="F220" s="12">
        <v>7</v>
      </c>
      <c r="G220" s="121">
        <f t="shared" si="7"/>
        <v>400.00310000000013</v>
      </c>
    </row>
    <row r="221" spans="1:13" s="365" customFormat="1">
      <c r="A221" s="385">
        <v>45560</v>
      </c>
      <c r="B221" s="807" t="s">
        <v>562</v>
      </c>
      <c r="C221" s="807" t="s">
        <v>21</v>
      </c>
      <c r="D221" s="365" t="s">
        <v>14</v>
      </c>
      <c r="E221" s="368"/>
      <c r="F221" s="368">
        <v>400</v>
      </c>
      <c r="G221" s="368">
        <f t="shared" ref="G221:G222" si="8">G220+E221-F221</f>
        <v>3.100000000131331E-3</v>
      </c>
      <c r="H221" s="368"/>
      <c r="L221" s="368"/>
      <c r="M221" s="368"/>
    </row>
    <row r="222" spans="1:13">
      <c r="A222" s="41">
        <v>45565</v>
      </c>
      <c r="B222" s="786" t="s">
        <v>10</v>
      </c>
      <c r="C222" s="786" t="s">
        <v>91</v>
      </c>
      <c r="D222" t="s">
        <v>12</v>
      </c>
      <c r="E222" s="12">
        <v>53.8</v>
      </c>
      <c r="G222" s="121">
        <f t="shared" si="8"/>
        <v>53.803100000000128</v>
      </c>
    </row>
    <row r="223" spans="1:13">
      <c r="A223" s="39"/>
      <c r="B223" s="787"/>
      <c r="C223" s="787"/>
      <c r="D223" t="s">
        <v>13</v>
      </c>
      <c r="E223" s="12">
        <v>5</v>
      </c>
      <c r="G223" s="121">
        <f t="shared" ref="G223:G228" si="9">G222+E223-F223</f>
        <v>58.803100000000128</v>
      </c>
    </row>
    <row r="224" spans="1:13">
      <c r="A224" s="39"/>
      <c r="B224" s="787"/>
      <c r="C224" s="787"/>
      <c r="D224" t="s">
        <v>14</v>
      </c>
      <c r="E224" s="12">
        <v>700</v>
      </c>
      <c r="G224" s="121">
        <f t="shared" si="9"/>
        <v>758.80310000000009</v>
      </c>
      <c r="J224" s="786"/>
      <c r="L224" s="12"/>
    </row>
    <row r="225" spans="1:13" s="378" customFormat="1">
      <c r="A225" s="377">
        <v>45596</v>
      </c>
      <c r="B225" s="801" t="s">
        <v>563</v>
      </c>
      <c r="C225" s="801" t="s">
        <v>91</v>
      </c>
      <c r="D225" s="378" t="s">
        <v>14</v>
      </c>
      <c r="E225" s="380"/>
      <c r="F225" s="379">
        <v>700</v>
      </c>
      <c r="G225" s="379">
        <f t="shared" si="9"/>
        <v>58.803100000000086</v>
      </c>
      <c r="H225" s="379"/>
      <c r="L225" s="379"/>
      <c r="M225" s="379"/>
    </row>
    <row r="226" spans="1:13">
      <c r="A226" s="39">
        <v>45623</v>
      </c>
      <c r="B226" s="787" t="s">
        <v>564</v>
      </c>
      <c r="C226" s="787" t="s">
        <v>91</v>
      </c>
      <c r="D226" t="s">
        <v>12</v>
      </c>
      <c r="E226" s="12"/>
      <c r="F226" s="121">
        <v>53.8</v>
      </c>
      <c r="G226" s="121">
        <f t="shared" si="9"/>
        <v>5.0031000000000887</v>
      </c>
    </row>
    <row r="227" spans="1:13">
      <c r="A227" s="39">
        <v>45623</v>
      </c>
      <c r="B227" s="787" t="s">
        <v>564</v>
      </c>
      <c r="C227" s="787" t="s">
        <v>91</v>
      </c>
      <c r="D227" t="s">
        <v>13</v>
      </c>
      <c r="E227" s="12"/>
      <c r="F227" s="121">
        <v>5</v>
      </c>
      <c r="G227" s="121">
        <f t="shared" si="9"/>
        <v>3.1000000000886985E-3</v>
      </c>
    </row>
    <row r="228" spans="1:13">
      <c r="A228" s="41">
        <v>45596</v>
      </c>
      <c r="B228" s="786" t="s">
        <v>10</v>
      </c>
      <c r="C228" s="786" t="s">
        <v>23</v>
      </c>
      <c r="D228" t="s">
        <v>12</v>
      </c>
      <c r="E228" s="12">
        <v>45.1</v>
      </c>
      <c r="G228" s="121">
        <f t="shared" si="9"/>
        <v>45.10310000000009</v>
      </c>
    </row>
    <row r="229" spans="1:13">
      <c r="A229" s="39"/>
      <c r="B229" s="787"/>
      <c r="C229" s="787"/>
      <c r="D229" t="s">
        <v>13</v>
      </c>
      <c r="E229" s="12">
        <v>7</v>
      </c>
      <c r="G229" s="121">
        <f t="shared" ref="G229:G294" si="10">G228+E229-F229</f>
        <v>52.10310000000009</v>
      </c>
    </row>
    <row r="230" spans="1:13">
      <c r="A230" s="39"/>
      <c r="B230" s="787"/>
      <c r="C230" s="787"/>
      <c r="D230" t="s">
        <v>14</v>
      </c>
      <c r="E230" s="12">
        <v>700</v>
      </c>
      <c r="G230" s="121">
        <f t="shared" si="10"/>
        <v>752.10310000000004</v>
      </c>
    </row>
    <row r="231" spans="1:13" s="378" customFormat="1">
      <c r="A231" s="377">
        <v>45596</v>
      </c>
      <c r="B231" s="801" t="s">
        <v>563</v>
      </c>
      <c r="C231" s="801" t="s">
        <v>23</v>
      </c>
      <c r="D231" s="378" t="s">
        <v>14</v>
      </c>
      <c r="E231" s="379"/>
      <c r="F231" s="379">
        <v>300</v>
      </c>
      <c r="G231" s="379">
        <f t="shared" si="10"/>
        <v>452.10310000000004</v>
      </c>
      <c r="H231" s="379"/>
      <c r="L231" s="379"/>
      <c r="M231" s="379"/>
    </row>
    <row r="232" spans="1:13" s="378" customFormat="1">
      <c r="A232" s="440">
        <v>45623</v>
      </c>
      <c r="B232" s="801" t="s">
        <v>565</v>
      </c>
      <c r="C232" s="801" t="s">
        <v>23</v>
      </c>
      <c r="D232" s="378" t="s">
        <v>14</v>
      </c>
      <c r="E232" s="379"/>
      <c r="F232" s="379">
        <v>100</v>
      </c>
      <c r="G232" s="379">
        <f t="shared" si="10"/>
        <v>352.10310000000004</v>
      </c>
      <c r="H232" s="379"/>
      <c r="L232" s="379"/>
      <c r="M232" s="379"/>
    </row>
    <row r="233" spans="1:13" s="365" customFormat="1">
      <c r="A233" s="385">
        <v>45637</v>
      </c>
      <c r="B233" s="807" t="s">
        <v>566</v>
      </c>
      <c r="C233" s="807" t="s">
        <v>23</v>
      </c>
      <c r="D233" s="365" t="s">
        <v>14</v>
      </c>
      <c r="E233" s="368"/>
      <c r="F233" s="368">
        <v>300</v>
      </c>
      <c r="G233" s="368">
        <f t="shared" si="10"/>
        <v>52.10310000000004</v>
      </c>
      <c r="H233" s="368"/>
      <c r="L233" s="368"/>
      <c r="M233" s="368"/>
    </row>
    <row r="234" spans="1:13">
      <c r="A234" s="106">
        <v>45665</v>
      </c>
      <c r="B234" s="787" t="s">
        <v>567</v>
      </c>
      <c r="C234" s="787" t="s">
        <v>23</v>
      </c>
      <c r="D234" t="s">
        <v>12</v>
      </c>
      <c r="F234" s="121">
        <v>45.1</v>
      </c>
      <c r="G234" s="121">
        <f t="shared" si="10"/>
        <v>7.003100000000039</v>
      </c>
    </row>
    <row r="235" spans="1:13">
      <c r="A235" s="106">
        <v>45665</v>
      </c>
      <c r="B235" s="787" t="s">
        <v>567</v>
      </c>
      <c r="C235" s="787" t="s">
        <v>23</v>
      </c>
      <c r="D235" t="s">
        <v>13</v>
      </c>
      <c r="F235" s="121">
        <v>7</v>
      </c>
      <c r="G235" s="121">
        <f t="shared" si="10"/>
        <v>3.1000000000389605E-3</v>
      </c>
    </row>
    <row r="236" spans="1:13">
      <c r="A236" s="41">
        <v>45626</v>
      </c>
      <c r="B236" s="786" t="s">
        <v>10</v>
      </c>
      <c r="C236" s="786" t="s">
        <v>24</v>
      </c>
      <c r="D236" t="s">
        <v>12</v>
      </c>
      <c r="E236" s="12">
        <v>44.6</v>
      </c>
      <c r="G236" s="121">
        <f t="shared" si="10"/>
        <v>44.60310000000004</v>
      </c>
    </row>
    <row r="237" spans="1:13">
      <c r="A237" s="39"/>
      <c r="B237" s="787"/>
      <c r="C237" s="787"/>
      <c r="D237" t="s">
        <v>13</v>
      </c>
      <c r="E237" s="12">
        <v>7</v>
      </c>
      <c r="G237" s="121">
        <f t="shared" si="10"/>
        <v>51.60310000000004</v>
      </c>
      <c r="J237" s="803"/>
      <c r="L237" s="245"/>
    </row>
    <row r="238" spans="1:13">
      <c r="A238" s="39"/>
      <c r="B238" s="787"/>
      <c r="C238" s="787"/>
      <c r="D238" t="s">
        <v>14</v>
      </c>
      <c r="E238" s="12">
        <v>700</v>
      </c>
      <c r="G238" s="121">
        <f t="shared" si="10"/>
        <v>751.60310000000004</v>
      </c>
      <c r="L238" s="12"/>
    </row>
    <row r="239" spans="1:13">
      <c r="A239" s="106">
        <v>45665</v>
      </c>
      <c r="B239" s="787" t="s">
        <v>567</v>
      </c>
      <c r="C239" s="787" t="s">
        <v>24</v>
      </c>
      <c r="D239" t="s">
        <v>12</v>
      </c>
      <c r="E239" s="12"/>
      <c r="F239" s="121">
        <v>44.6</v>
      </c>
      <c r="G239" s="121">
        <f t="shared" si="10"/>
        <v>707.00310000000002</v>
      </c>
      <c r="J239" s="786"/>
      <c r="L239" s="12"/>
    </row>
    <row r="240" spans="1:13">
      <c r="A240" s="106">
        <v>45665</v>
      </c>
      <c r="B240" s="787" t="s">
        <v>567</v>
      </c>
      <c r="C240" s="787" t="s">
        <v>24</v>
      </c>
      <c r="D240" t="s">
        <v>13</v>
      </c>
      <c r="E240" s="12"/>
      <c r="F240" s="121">
        <v>7</v>
      </c>
      <c r="G240" s="121">
        <f t="shared" si="10"/>
        <v>700.00310000000002</v>
      </c>
      <c r="J240" s="786"/>
    </row>
    <row r="241" spans="1:13" s="127" customFormat="1">
      <c r="A241" s="279">
        <v>45679</v>
      </c>
      <c r="B241" s="797" t="s">
        <v>568</v>
      </c>
      <c r="C241" s="797" t="s">
        <v>24</v>
      </c>
      <c r="D241" s="127" t="s">
        <v>14</v>
      </c>
      <c r="E241" s="129"/>
      <c r="F241" s="266">
        <v>100</v>
      </c>
      <c r="G241" s="266">
        <f t="shared" si="10"/>
        <v>600.00310000000002</v>
      </c>
      <c r="H241" s="266"/>
      <c r="J241" s="797"/>
      <c r="L241" s="266"/>
      <c r="M241" s="266"/>
    </row>
    <row r="242" spans="1:13" s="127" customFormat="1">
      <c r="A242" s="279">
        <v>45694</v>
      </c>
      <c r="B242" s="797" t="s">
        <v>569</v>
      </c>
      <c r="C242" s="797" t="s">
        <v>24</v>
      </c>
      <c r="D242" s="127" t="s">
        <v>14</v>
      </c>
      <c r="E242" s="129"/>
      <c r="F242" s="266">
        <v>600</v>
      </c>
      <c r="G242" s="266">
        <f t="shared" si="10"/>
        <v>3.1000000000176442E-3</v>
      </c>
      <c r="H242" s="266"/>
      <c r="L242" s="266"/>
      <c r="M242" s="266"/>
    </row>
    <row r="243" spans="1:13">
      <c r="A243" s="41">
        <v>45657</v>
      </c>
      <c r="B243" s="786" t="s">
        <v>10</v>
      </c>
      <c r="C243" s="786" t="s">
        <v>25</v>
      </c>
      <c r="D243" t="s">
        <v>12</v>
      </c>
      <c r="E243" s="12">
        <v>37.6</v>
      </c>
      <c r="G243" s="121">
        <f t="shared" si="10"/>
        <v>37.603100000000019</v>
      </c>
    </row>
    <row r="244" spans="1:13">
      <c r="A244" s="39"/>
      <c r="B244" s="787"/>
      <c r="C244" s="787"/>
      <c r="D244" t="s">
        <v>13</v>
      </c>
      <c r="E244" s="12">
        <v>3</v>
      </c>
      <c r="G244" s="121">
        <f t="shared" si="10"/>
        <v>40.603100000000019</v>
      </c>
    </row>
    <row r="245" spans="1:13">
      <c r="A245" s="39"/>
      <c r="B245" s="787"/>
      <c r="C245" s="787"/>
      <c r="D245" t="s">
        <v>14</v>
      </c>
      <c r="E245" s="12">
        <v>700</v>
      </c>
      <c r="G245" s="121">
        <f t="shared" si="10"/>
        <v>740.60310000000004</v>
      </c>
    </row>
    <row r="246" spans="1:13" s="127" customFormat="1">
      <c r="A246" s="126">
        <v>45694</v>
      </c>
      <c r="B246" s="797" t="s">
        <v>569</v>
      </c>
      <c r="C246" s="797" t="s">
        <v>25</v>
      </c>
      <c r="D246" s="127" t="s">
        <v>14</v>
      </c>
      <c r="E246" s="129"/>
      <c r="F246" s="266">
        <v>400</v>
      </c>
      <c r="G246" s="266">
        <f t="shared" si="10"/>
        <v>340.60310000000004</v>
      </c>
      <c r="H246" s="266"/>
      <c r="L246" s="266"/>
      <c r="M246" s="266"/>
    </row>
    <row r="247" spans="1:13">
      <c r="A247" s="39">
        <v>45700</v>
      </c>
      <c r="B247" s="787" t="s">
        <v>570</v>
      </c>
      <c r="C247" s="787" t="s">
        <v>25</v>
      </c>
      <c r="D247" t="s">
        <v>12</v>
      </c>
      <c r="E247" s="12"/>
      <c r="F247" s="121">
        <v>37.6</v>
      </c>
      <c r="G247" s="121">
        <f t="shared" si="10"/>
        <v>303.00310000000002</v>
      </c>
    </row>
    <row r="248" spans="1:13">
      <c r="A248" s="39">
        <v>45700</v>
      </c>
      <c r="B248" s="787" t="s">
        <v>570</v>
      </c>
      <c r="C248" s="787" t="s">
        <v>25</v>
      </c>
      <c r="D248" t="s">
        <v>13</v>
      </c>
      <c r="E248" s="12"/>
      <c r="F248" s="121">
        <v>3</v>
      </c>
      <c r="G248" s="121">
        <f t="shared" si="10"/>
        <v>300.00310000000002</v>
      </c>
    </row>
    <row r="249" spans="1:13" s="127" customFormat="1">
      <c r="A249" s="126">
        <v>45707</v>
      </c>
      <c r="B249" s="797" t="s">
        <v>571</v>
      </c>
      <c r="C249" s="797" t="s">
        <v>25</v>
      </c>
      <c r="D249" s="127" t="s">
        <v>14</v>
      </c>
      <c r="E249" s="129"/>
      <c r="F249" s="266">
        <v>100</v>
      </c>
      <c r="G249" s="266">
        <f t="shared" si="10"/>
        <v>200.00310000000002</v>
      </c>
      <c r="H249" s="266"/>
      <c r="L249" s="266"/>
      <c r="M249" s="266"/>
    </row>
    <row r="250" spans="1:13" s="233" customFormat="1">
      <c r="A250" s="269">
        <v>45723</v>
      </c>
      <c r="B250" s="270" t="s">
        <v>572</v>
      </c>
      <c r="C250" s="270" t="s">
        <v>25</v>
      </c>
      <c r="D250" s="233" t="s">
        <v>14</v>
      </c>
      <c r="E250" s="234"/>
      <c r="F250" s="273">
        <v>200</v>
      </c>
      <c r="G250" s="273">
        <f t="shared" si="10"/>
        <v>3.1000000000176442E-3</v>
      </c>
      <c r="H250" s="273">
        <f>+F250</f>
        <v>200</v>
      </c>
      <c r="I250" s="233" t="s">
        <v>265</v>
      </c>
      <c r="L250" s="280"/>
      <c r="M250" s="273"/>
    </row>
    <row r="251" spans="1:13">
      <c r="A251" s="9">
        <v>45688</v>
      </c>
      <c r="B251" s="786" t="s">
        <v>10</v>
      </c>
      <c r="C251" s="786" t="s">
        <v>11</v>
      </c>
      <c r="D251" t="s">
        <v>12</v>
      </c>
      <c r="E251" s="121">
        <v>42.6</v>
      </c>
      <c r="G251" s="121">
        <f t="shared" si="10"/>
        <v>42.603100000000019</v>
      </c>
    </row>
    <row r="252" spans="1:13">
      <c r="A252"/>
      <c r="B252" s="787"/>
      <c r="C252" s="787"/>
      <c r="D252" t="s">
        <v>13</v>
      </c>
      <c r="E252" s="121">
        <v>3</v>
      </c>
      <c r="G252" s="121">
        <f t="shared" si="10"/>
        <v>45.603100000000019</v>
      </c>
    </row>
    <row r="253" spans="1:13">
      <c r="A253"/>
      <c r="B253" s="787"/>
      <c r="C253" s="787"/>
      <c r="D253" t="s">
        <v>14</v>
      </c>
      <c r="E253" s="121">
        <v>700</v>
      </c>
      <c r="G253" s="121">
        <f t="shared" si="10"/>
        <v>745.60310000000004</v>
      </c>
    </row>
    <row r="254" spans="1:13" s="233" customFormat="1">
      <c r="A254" s="269">
        <v>45723</v>
      </c>
      <c r="B254" s="270" t="s">
        <v>572</v>
      </c>
      <c r="C254" s="270" t="s">
        <v>11</v>
      </c>
      <c r="D254" s="233" t="s">
        <v>14</v>
      </c>
      <c r="E254" s="273"/>
      <c r="F254" s="273">
        <v>700</v>
      </c>
      <c r="G254" s="273">
        <f t="shared" si="10"/>
        <v>45.60310000000004</v>
      </c>
      <c r="H254" s="273">
        <f>+F254</f>
        <v>700</v>
      </c>
      <c r="I254" s="233" t="s">
        <v>265</v>
      </c>
      <c r="L254" s="273"/>
      <c r="M254" s="273"/>
    </row>
    <row r="255" spans="1:13">
      <c r="A255" s="106">
        <v>45756</v>
      </c>
      <c r="B255" s="787" t="s">
        <v>573</v>
      </c>
      <c r="C255" s="787" t="s">
        <v>11</v>
      </c>
      <c r="D255" t="s">
        <v>12</v>
      </c>
      <c r="F255" s="121">
        <v>42.6</v>
      </c>
      <c r="G255" s="121">
        <f t="shared" si="10"/>
        <v>3.003100000000039</v>
      </c>
    </row>
    <row r="256" spans="1:13">
      <c r="A256" s="106">
        <v>45756</v>
      </c>
      <c r="B256" s="787" t="s">
        <v>573</v>
      </c>
      <c r="C256" s="787" t="s">
        <v>11</v>
      </c>
      <c r="D256" t="s">
        <v>13</v>
      </c>
      <c r="F256" s="121">
        <v>3</v>
      </c>
      <c r="G256" s="121">
        <f t="shared" si="10"/>
        <v>3.1000000000389605E-3</v>
      </c>
    </row>
    <row r="257" spans="1:15">
      <c r="A257" s="41">
        <v>45716</v>
      </c>
      <c r="B257" s="786" t="s">
        <v>10</v>
      </c>
      <c r="C257" s="786" t="s">
        <v>15</v>
      </c>
      <c r="D257" t="s">
        <v>12</v>
      </c>
      <c r="E257" s="121">
        <v>51</v>
      </c>
      <c r="F257" s="4"/>
      <c r="G257" s="121">
        <f t="shared" si="10"/>
        <v>51.003100000000039</v>
      </c>
    </row>
    <row r="258" spans="1:15">
      <c r="A258" s="39"/>
      <c r="B258" s="787"/>
      <c r="C258" s="787"/>
      <c r="D258" t="s">
        <v>13</v>
      </c>
      <c r="E258" s="121">
        <v>3</v>
      </c>
      <c r="F258" s="4"/>
      <c r="G258" s="121">
        <f t="shared" si="10"/>
        <v>54.003100000000039</v>
      </c>
    </row>
    <row r="259" spans="1:15">
      <c r="B259" s="787"/>
      <c r="C259" s="787"/>
      <c r="D259" t="s">
        <v>14</v>
      </c>
      <c r="E259" s="121">
        <v>700</v>
      </c>
      <c r="G259" s="121">
        <f t="shared" si="10"/>
        <v>754.00310000000002</v>
      </c>
    </row>
    <row r="260" spans="1:15">
      <c r="A260" s="106">
        <v>45756</v>
      </c>
      <c r="B260" s="787" t="s">
        <v>573</v>
      </c>
      <c r="C260" s="787" t="s">
        <v>15</v>
      </c>
      <c r="D260" t="s">
        <v>12</v>
      </c>
      <c r="F260" s="121">
        <v>51</v>
      </c>
      <c r="G260" s="121">
        <f t="shared" si="10"/>
        <v>703.00310000000002</v>
      </c>
    </row>
    <row r="261" spans="1:15">
      <c r="A261" s="106">
        <v>45756</v>
      </c>
      <c r="B261" s="787" t="s">
        <v>573</v>
      </c>
      <c r="C261" s="787" t="s">
        <v>15</v>
      </c>
      <c r="D261" t="s">
        <v>13</v>
      </c>
      <c r="F261" s="121">
        <v>3</v>
      </c>
      <c r="G261" s="121">
        <f t="shared" si="10"/>
        <v>700.00310000000002</v>
      </c>
      <c r="N261" s="121"/>
    </row>
    <row r="262" spans="1:15" s="127" customFormat="1">
      <c r="A262" s="279">
        <v>45784</v>
      </c>
      <c r="B262" s="797" t="s">
        <v>574</v>
      </c>
      <c r="C262" s="797" t="s">
        <v>15</v>
      </c>
      <c r="D262" s="127" t="s">
        <v>14</v>
      </c>
      <c r="E262" s="266"/>
      <c r="F262" s="266">
        <v>500</v>
      </c>
      <c r="G262" s="266">
        <f t="shared" si="10"/>
        <v>200.00310000000002</v>
      </c>
      <c r="H262" s="266"/>
      <c r="K262" s="797"/>
      <c r="M262" s="266"/>
      <c r="N262" s="266"/>
    </row>
    <row r="263" spans="1:15" s="233" customFormat="1">
      <c r="A263" s="281">
        <v>45814</v>
      </c>
      <c r="B263" s="270"/>
      <c r="C263" s="270" t="s">
        <v>15</v>
      </c>
      <c r="D263" s="233" t="s">
        <v>14</v>
      </c>
      <c r="E263" s="273"/>
      <c r="F263" s="273">
        <v>200</v>
      </c>
      <c r="G263" s="273">
        <f t="shared" si="10"/>
        <v>3.1000000000176442E-3</v>
      </c>
      <c r="H263" s="273">
        <f>+F263</f>
        <v>200</v>
      </c>
      <c r="I263" s="233" t="s">
        <v>575</v>
      </c>
      <c r="K263" s="270"/>
      <c r="M263" s="273"/>
      <c r="N263" s="273"/>
    </row>
    <row r="264" spans="1:15">
      <c r="A264" s="41">
        <v>45747</v>
      </c>
      <c r="B264" s="786" t="s">
        <v>10</v>
      </c>
      <c r="C264" s="786" t="s">
        <v>16</v>
      </c>
      <c r="D264" t="s">
        <v>12</v>
      </c>
      <c r="E264" s="121">
        <v>169.6</v>
      </c>
      <c r="G264" s="121">
        <f t="shared" si="10"/>
        <v>169.60310000000001</v>
      </c>
      <c r="K264" s="786"/>
      <c r="L264"/>
      <c r="N264" s="121"/>
    </row>
    <row r="265" spans="1:15">
      <c r="A265" s="39"/>
      <c r="B265" s="787"/>
      <c r="C265" s="787"/>
      <c r="D265" t="s">
        <v>13</v>
      </c>
      <c r="E265" s="121">
        <v>3</v>
      </c>
      <c r="G265" s="121">
        <f t="shared" si="10"/>
        <v>172.60310000000001</v>
      </c>
      <c r="K265" s="787"/>
      <c r="L265"/>
      <c r="N265" s="121"/>
    </row>
    <row r="266" spans="1:15">
      <c r="A266" s="39"/>
      <c r="B266" s="787"/>
      <c r="C266" s="787"/>
      <c r="D266" t="s">
        <v>14</v>
      </c>
      <c r="E266" s="121">
        <v>700</v>
      </c>
      <c r="G266" s="121">
        <f t="shared" si="10"/>
        <v>872.60310000000004</v>
      </c>
    </row>
    <row r="267" spans="1:15" s="233" customFormat="1">
      <c r="A267" s="269">
        <v>45795</v>
      </c>
      <c r="B267" s="270" t="s">
        <v>576</v>
      </c>
      <c r="C267" s="270" t="s">
        <v>16</v>
      </c>
      <c r="D267" s="233" t="s">
        <v>14</v>
      </c>
      <c r="E267" s="273"/>
      <c r="F267" s="273">
        <v>700</v>
      </c>
      <c r="G267" s="273">
        <f t="shared" si="10"/>
        <v>172.60310000000004</v>
      </c>
      <c r="H267" s="273">
        <f>+F267</f>
        <v>700</v>
      </c>
      <c r="I267" s="233" t="s">
        <v>265</v>
      </c>
      <c r="L267" s="273"/>
      <c r="M267" s="273"/>
    </row>
    <row r="268" spans="1:15">
      <c r="A268" s="39">
        <v>45798</v>
      </c>
      <c r="B268" s="787" t="s">
        <v>577</v>
      </c>
      <c r="C268" s="787" t="s">
        <v>16</v>
      </c>
      <c r="D268" t="s">
        <v>12</v>
      </c>
      <c r="F268" s="121">
        <v>169.6</v>
      </c>
      <c r="G268" s="121">
        <f t="shared" si="10"/>
        <v>3.0031000000000461</v>
      </c>
      <c r="K268" s="787"/>
      <c r="L268"/>
    </row>
    <row r="269" spans="1:15">
      <c r="A269" s="39">
        <v>45798</v>
      </c>
      <c r="B269" s="787" t="s">
        <v>577</v>
      </c>
      <c r="C269" s="787" t="s">
        <v>16</v>
      </c>
      <c r="D269" t="s">
        <v>13</v>
      </c>
      <c r="F269" s="121">
        <v>3</v>
      </c>
      <c r="G269" s="121">
        <f t="shared" si="10"/>
        <v>3.1000000000460659E-3</v>
      </c>
      <c r="K269" s="787"/>
      <c r="L269"/>
    </row>
    <row r="270" spans="1:15">
      <c r="A270" s="133">
        <v>45777</v>
      </c>
      <c r="B270" s="786" t="s">
        <v>10</v>
      </c>
      <c r="C270" s="786" t="s">
        <v>17</v>
      </c>
      <c r="D270" t="s">
        <v>12</v>
      </c>
      <c r="E270" s="121">
        <v>167.5</v>
      </c>
      <c r="G270" s="121">
        <f t="shared" si="10"/>
        <v>167.50310000000005</v>
      </c>
      <c r="L270"/>
      <c r="M270" s="814"/>
      <c r="O270" s="121"/>
    </row>
    <row r="271" spans="1:15">
      <c r="B271" s="787"/>
      <c r="C271" s="787"/>
      <c r="D271" t="s">
        <v>13</v>
      </c>
      <c r="E271" s="121">
        <v>3</v>
      </c>
      <c r="G271" s="121">
        <f t="shared" si="10"/>
        <v>170.50310000000005</v>
      </c>
    </row>
    <row r="272" spans="1:15">
      <c r="B272" s="787"/>
      <c r="C272" s="787"/>
      <c r="D272" t="s">
        <v>14</v>
      </c>
      <c r="E272" s="121">
        <v>700</v>
      </c>
      <c r="G272" s="121">
        <f t="shared" si="10"/>
        <v>870.50310000000002</v>
      </c>
    </row>
    <row r="273" spans="1:14">
      <c r="A273" s="39">
        <v>45798</v>
      </c>
      <c r="B273" s="787" t="s">
        <v>577</v>
      </c>
      <c r="C273" s="787" t="s">
        <v>17</v>
      </c>
      <c r="D273" t="s">
        <v>12</v>
      </c>
      <c r="F273" s="121">
        <v>70.5</v>
      </c>
      <c r="G273" s="121">
        <f t="shared" si="10"/>
        <v>800.00310000000002</v>
      </c>
    </row>
    <row r="274" spans="1:14" s="233" customFormat="1">
      <c r="A274" s="281"/>
      <c r="B274" s="270"/>
      <c r="C274" s="270" t="s">
        <v>17</v>
      </c>
      <c r="D274" s="233" t="s">
        <v>12</v>
      </c>
      <c r="E274" s="273"/>
      <c r="F274" s="273">
        <v>97</v>
      </c>
      <c r="G274" s="273">
        <f t="shared" si="10"/>
        <v>703.00310000000002</v>
      </c>
      <c r="H274" s="273">
        <f>+F274</f>
        <v>97</v>
      </c>
      <c r="I274" s="233" t="s">
        <v>578</v>
      </c>
      <c r="L274" s="273"/>
      <c r="M274" s="273"/>
    </row>
    <row r="275" spans="1:14" s="233" customFormat="1">
      <c r="A275" s="281"/>
      <c r="B275" s="270"/>
      <c r="C275" s="270" t="s">
        <v>17</v>
      </c>
      <c r="D275" s="233" t="s">
        <v>13</v>
      </c>
      <c r="E275" s="273"/>
      <c r="F275" s="273">
        <v>3</v>
      </c>
      <c r="G275" s="273">
        <f t="shared" si="10"/>
        <v>700.00310000000002</v>
      </c>
      <c r="H275" s="273">
        <f>+F275</f>
        <v>3</v>
      </c>
      <c r="I275" s="233" t="s">
        <v>578</v>
      </c>
      <c r="L275" s="273"/>
      <c r="M275" s="273"/>
    </row>
    <row r="276" spans="1:14" s="233" customFormat="1">
      <c r="A276" s="281">
        <v>45814</v>
      </c>
      <c r="B276" s="270" t="s">
        <v>579</v>
      </c>
      <c r="C276" s="270" t="s">
        <v>17</v>
      </c>
      <c r="D276" s="233" t="s">
        <v>14</v>
      </c>
      <c r="E276" s="273"/>
      <c r="F276" s="273">
        <v>700</v>
      </c>
      <c r="G276" s="273">
        <f t="shared" si="10"/>
        <v>3.1000000000176442E-3</v>
      </c>
      <c r="H276" s="273">
        <f>+F276</f>
        <v>700</v>
      </c>
      <c r="I276" s="233" t="s">
        <v>272</v>
      </c>
      <c r="L276" s="273"/>
      <c r="M276" s="273"/>
    </row>
    <row r="277" spans="1:14">
      <c r="A277" s="9">
        <v>45808</v>
      </c>
      <c r="B277" s="786" t="s">
        <v>10</v>
      </c>
      <c r="C277" s="786" t="s">
        <v>18</v>
      </c>
      <c r="D277" t="s">
        <v>12</v>
      </c>
      <c r="E277" s="121">
        <v>50.1</v>
      </c>
      <c r="G277" s="121">
        <f t="shared" si="10"/>
        <v>50.103100000000019</v>
      </c>
    </row>
    <row r="278" spans="1:14">
      <c r="A278"/>
      <c r="B278" s="787"/>
      <c r="C278" s="787"/>
      <c r="D278" t="s">
        <v>13</v>
      </c>
      <c r="E278" s="121">
        <v>5</v>
      </c>
      <c r="G278" s="121">
        <f t="shared" si="10"/>
        <v>55.103100000000019</v>
      </c>
      <c r="I278" s="121"/>
    </row>
    <row r="279" spans="1:14">
      <c r="A279"/>
      <c r="B279" s="787"/>
      <c r="C279" s="787"/>
      <c r="D279" t="s">
        <v>14</v>
      </c>
      <c r="E279" s="121">
        <v>700</v>
      </c>
      <c r="G279" s="121">
        <f t="shared" si="10"/>
        <v>755.10310000000004</v>
      </c>
    </row>
    <row r="280" spans="1:14" s="127" customFormat="1">
      <c r="A280" s="279">
        <v>45833</v>
      </c>
      <c r="B280" s="797" t="s">
        <v>580</v>
      </c>
      <c r="C280" s="797" t="s">
        <v>18</v>
      </c>
      <c r="D280" s="127" t="s">
        <v>14</v>
      </c>
      <c r="E280" s="266"/>
      <c r="F280" s="266">
        <v>200</v>
      </c>
      <c r="G280" s="266">
        <f t="shared" si="10"/>
        <v>555.10310000000004</v>
      </c>
      <c r="H280" s="266"/>
      <c r="L280" s="266"/>
      <c r="M280" s="266"/>
    </row>
    <row r="281" spans="1:14">
      <c r="A281" s="106">
        <v>45840</v>
      </c>
      <c r="B281" s="787" t="s">
        <v>581</v>
      </c>
      <c r="C281" s="787" t="s">
        <v>18</v>
      </c>
      <c r="D281" t="s">
        <v>12</v>
      </c>
      <c r="F281" s="121">
        <v>50.1</v>
      </c>
      <c r="G281" s="121">
        <f t="shared" si="10"/>
        <v>505.00310000000002</v>
      </c>
    </row>
    <row r="282" spans="1:14">
      <c r="A282" s="106">
        <v>45840</v>
      </c>
      <c r="B282" s="787" t="s">
        <v>581</v>
      </c>
      <c r="C282" s="787" t="s">
        <v>18</v>
      </c>
      <c r="D282" t="s">
        <v>13</v>
      </c>
      <c r="F282" s="121">
        <v>5</v>
      </c>
      <c r="G282" s="121">
        <f t="shared" si="10"/>
        <v>500.00310000000002</v>
      </c>
      <c r="K282" s="787"/>
      <c r="L282" s="803" t="s">
        <v>556</v>
      </c>
    </row>
    <row r="283" spans="1:14" s="127" customFormat="1">
      <c r="A283" s="279">
        <v>45840</v>
      </c>
      <c r="B283" s="797" t="s">
        <v>582</v>
      </c>
      <c r="C283" s="797" t="s">
        <v>18</v>
      </c>
      <c r="D283" s="127" t="s">
        <v>14</v>
      </c>
      <c r="E283" s="266"/>
      <c r="F283" s="266">
        <v>200</v>
      </c>
      <c r="G283" s="266">
        <f t="shared" si="10"/>
        <v>300.00310000000002</v>
      </c>
      <c r="H283" s="266"/>
      <c r="J283" s="127">
        <v>2025</v>
      </c>
      <c r="K283" s="791" t="s">
        <v>20</v>
      </c>
      <c r="L283" s="127" t="s">
        <v>14</v>
      </c>
      <c r="M283" s="266">
        <v>700</v>
      </c>
    </row>
    <row r="284" spans="1:14" s="127" customFormat="1">
      <c r="A284" s="279">
        <v>45876</v>
      </c>
      <c r="B284" s="797" t="s">
        <v>583</v>
      </c>
      <c r="C284" s="797" t="s">
        <v>18</v>
      </c>
      <c r="D284" s="127" t="s">
        <v>14</v>
      </c>
      <c r="E284" s="266"/>
      <c r="F284" s="266">
        <v>300</v>
      </c>
      <c r="G284" s="266">
        <f t="shared" si="10"/>
        <v>3.1000000000176442E-3</v>
      </c>
      <c r="H284" s="266"/>
      <c r="K284" s="791" t="s">
        <v>21</v>
      </c>
      <c r="L284" s="127" t="s">
        <v>14</v>
      </c>
      <c r="M284" s="266">
        <v>700</v>
      </c>
    </row>
    <row r="285" spans="1:14">
      <c r="A285" s="41">
        <v>45838</v>
      </c>
      <c r="B285" s="786" t="s">
        <v>10</v>
      </c>
      <c r="C285" s="786" t="s">
        <v>19</v>
      </c>
      <c r="D285" t="s">
        <v>12</v>
      </c>
      <c r="E285" s="121">
        <v>43.9</v>
      </c>
      <c r="G285" s="121">
        <f t="shared" si="10"/>
        <v>43.903100000000016</v>
      </c>
      <c r="K285" s="786"/>
      <c r="L285"/>
      <c r="M285" s="121">
        <f>SUM(M283:M284)</f>
        <v>1400</v>
      </c>
      <c r="N285" s="121"/>
    </row>
    <row r="286" spans="1:14">
      <c r="A286" s="39"/>
      <c r="B286" s="787"/>
      <c r="C286" s="787"/>
      <c r="D286" t="s">
        <v>13</v>
      </c>
      <c r="E286" s="121">
        <v>4</v>
      </c>
      <c r="G286" s="121">
        <f t="shared" si="10"/>
        <v>47.903100000000016</v>
      </c>
      <c r="K286" s="786"/>
      <c r="L286"/>
    </row>
    <row r="287" spans="1:14">
      <c r="A287" s="39"/>
      <c r="B287" s="787"/>
      <c r="C287" s="787"/>
      <c r="D287" t="s">
        <v>14</v>
      </c>
      <c r="E287" s="121">
        <v>700</v>
      </c>
      <c r="G287" s="121">
        <f t="shared" si="10"/>
        <v>747.90309999999999</v>
      </c>
      <c r="K287" s="787"/>
    </row>
    <row r="288" spans="1:14">
      <c r="A288" s="106">
        <v>45869</v>
      </c>
      <c r="B288" s="787" t="s">
        <v>584</v>
      </c>
      <c r="C288" s="787" t="s">
        <v>19</v>
      </c>
      <c r="D288" t="s">
        <v>12</v>
      </c>
      <c r="F288" s="121">
        <v>43.9</v>
      </c>
      <c r="G288" s="121">
        <f t="shared" si="10"/>
        <v>704.00310000000002</v>
      </c>
    </row>
    <row r="289" spans="1:13">
      <c r="A289" s="106">
        <v>45869</v>
      </c>
      <c r="B289" s="787" t="s">
        <v>584</v>
      </c>
      <c r="C289" s="787" t="s">
        <v>19</v>
      </c>
      <c r="D289" t="s">
        <v>13</v>
      </c>
      <c r="F289" s="121">
        <v>4</v>
      </c>
      <c r="G289" s="121">
        <f t="shared" si="10"/>
        <v>700.00310000000002</v>
      </c>
    </row>
    <row r="290" spans="1:13" s="127" customFormat="1">
      <c r="A290" s="279">
        <v>45876</v>
      </c>
      <c r="B290" s="797" t="s">
        <v>583</v>
      </c>
      <c r="C290" s="797" t="s">
        <v>19</v>
      </c>
      <c r="D290" s="127" t="s">
        <v>14</v>
      </c>
      <c r="E290" s="266"/>
      <c r="F290" s="266">
        <v>700</v>
      </c>
      <c r="G290" s="266">
        <f t="shared" si="10"/>
        <v>3.1000000000176442E-3</v>
      </c>
      <c r="H290" s="266"/>
      <c r="L290" s="266"/>
      <c r="M290" s="266"/>
    </row>
    <row r="291" spans="1:13">
      <c r="A291" s="133">
        <v>45869</v>
      </c>
      <c r="B291" s="786" t="s">
        <v>10</v>
      </c>
      <c r="C291" s="786" t="s">
        <v>20</v>
      </c>
      <c r="D291" t="s">
        <v>12</v>
      </c>
      <c r="E291" s="121">
        <v>43.9</v>
      </c>
      <c r="G291" s="121">
        <f t="shared" si="10"/>
        <v>43.903100000000016</v>
      </c>
      <c r="K291" s="786" t="s">
        <v>20</v>
      </c>
      <c r="L291" t="s">
        <v>14</v>
      </c>
      <c r="M291" s="121">
        <v>700</v>
      </c>
    </row>
    <row r="292" spans="1:13">
      <c r="B292" s="787"/>
      <c r="C292" s="787"/>
      <c r="D292" t="s">
        <v>13</v>
      </c>
      <c r="E292" s="121">
        <v>4</v>
      </c>
      <c r="G292" s="121">
        <f t="shared" si="10"/>
        <v>47.903100000000016</v>
      </c>
    </row>
    <row r="293" spans="1:13">
      <c r="B293" s="787"/>
      <c r="C293" s="787"/>
      <c r="D293" t="s">
        <v>14</v>
      </c>
      <c r="E293" s="121">
        <v>700</v>
      </c>
      <c r="G293" s="121">
        <f t="shared" si="10"/>
        <v>747.90309999999999</v>
      </c>
    </row>
    <row r="294" spans="1:13">
      <c r="A294" s="106">
        <v>45889</v>
      </c>
      <c r="B294" s="787" t="s">
        <v>585</v>
      </c>
      <c r="C294" s="787" t="s">
        <v>20</v>
      </c>
      <c r="D294" t="s">
        <v>12</v>
      </c>
      <c r="F294" s="121">
        <v>43.9</v>
      </c>
      <c r="G294" s="121">
        <f t="shared" si="10"/>
        <v>704.00310000000002</v>
      </c>
    </row>
    <row r="295" spans="1:13">
      <c r="A295" s="106">
        <v>45889</v>
      </c>
      <c r="B295" s="787" t="s">
        <v>585</v>
      </c>
      <c r="C295" s="787" t="s">
        <v>20</v>
      </c>
      <c r="D295" t="s">
        <v>13</v>
      </c>
      <c r="F295" s="121">
        <v>4</v>
      </c>
      <c r="G295" s="121">
        <f t="shared" ref="G295:G310" si="11">G294+E295-F295</f>
        <v>700.00310000000002</v>
      </c>
    </row>
    <row r="296" spans="1:13">
      <c r="A296" s="106">
        <v>45925</v>
      </c>
      <c r="B296" s="787" t="s">
        <v>586</v>
      </c>
      <c r="C296" s="787" t="s">
        <v>20</v>
      </c>
      <c r="D296" t="s">
        <v>14</v>
      </c>
      <c r="F296" s="121">
        <v>400</v>
      </c>
      <c r="G296" s="121">
        <f t="shared" si="11"/>
        <v>300.00310000000002</v>
      </c>
    </row>
    <row r="297" spans="1:13">
      <c r="A297" s="133">
        <v>45899</v>
      </c>
      <c r="B297" s="786" t="s">
        <v>10</v>
      </c>
      <c r="C297" s="786" t="s">
        <v>21</v>
      </c>
      <c r="D297" t="s">
        <v>12</v>
      </c>
      <c r="E297" s="121">
        <v>43.9</v>
      </c>
      <c r="G297" s="121">
        <f t="shared" si="11"/>
        <v>343.90309999999999</v>
      </c>
      <c r="J297" s="828"/>
      <c r="K297" s="828"/>
      <c r="L297" s="828"/>
    </row>
    <row r="298" spans="1:13">
      <c r="B298" s="787"/>
      <c r="C298" s="787"/>
      <c r="D298" t="s">
        <v>13</v>
      </c>
      <c r="E298" s="121">
        <v>6</v>
      </c>
      <c r="G298" s="121">
        <f t="shared" si="11"/>
        <v>349.90309999999999</v>
      </c>
      <c r="I298" s="10"/>
      <c r="J298" s="786"/>
    </row>
    <row r="299" spans="1:13">
      <c r="B299" s="787"/>
      <c r="C299" s="787"/>
      <c r="D299" t="s">
        <v>14</v>
      </c>
      <c r="E299" s="121">
        <v>700</v>
      </c>
      <c r="G299" s="121">
        <f t="shared" si="11"/>
        <v>1049.9031</v>
      </c>
      <c r="J299" s="786"/>
    </row>
    <row r="300" spans="1:13">
      <c r="A300" s="106">
        <v>45925</v>
      </c>
      <c r="B300" s="787" t="s">
        <v>586</v>
      </c>
      <c r="C300" s="787" t="s">
        <v>21</v>
      </c>
      <c r="D300" t="s">
        <v>14</v>
      </c>
      <c r="F300" s="121">
        <v>700</v>
      </c>
      <c r="G300" s="121">
        <f t="shared" si="11"/>
        <v>349.90309999999999</v>
      </c>
      <c r="J300" s="786"/>
    </row>
    <row r="301" spans="1:13">
      <c r="A301" s="106">
        <v>45945</v>
      </c>
      <c r="B301" s="787" t="s">
        <v>587</v>
      </c>
      <c r="C301" s="787" t="s">
        <v>21</v>
      </c>
      <c r="D301" t="s">
        <v>12</v>
      </c>
      <c r="F301" s="121">
        <v>43.9</v>
      </c>
      <c r="G301" s="121">
        <f t="shared" si="11"/>
        <v>306.00310000000002</v>
      </c>
      <c r="J301" s="786"/>
    </row>
    <row r="302" spans="1:13">
      <c r="A302" s="106">
        <v>45945</v>
      </c>
      <c r="B302" s="787" t="s">
        <v>587</v>
      </c>
      <c r="C302" s="787" t="s">
        <v>21</v>
      </c>
      <c r="D302" t="s">
        <v>13</v>
      </c>
      <c r="F302" s="121">
        <v>6</v>
      </c>
      <c r="G302" s="121">
        <f t="shared" si="11"/>
        <v>300.00310000000002</v>
      </c>
      <c r="J302" s="787"/>
      <c r="K302" s="527"/>
      <c r="L302" s="528"/>
    </row>
    <row r="303" spans="1:13">
      <c r="A303" s="133" t="s">
        <v>136</v>
      </c>
      <c r="B303" s="786" t="s">
        <v>10</v>
      </c>
      <c r="C303" s="786" t="s">
        <v>91</v>
      </c>
      <c r="D303" t="s">
        <v>12</v>
      </c>
      <c r="E303" s="121">
        <v>42.2</v>
      </c>
      <c r="G303" s="121">
        <f t="shared" si="11"/>
        <v>342.20310000000001</v>
      </c>
      <c r="H303" s="460">
        <f>SUM(H162:H299)</f>
        <v>3300</v>
      </c>
      <c r="I303" s="458" t="s">
        <v>297</v>
      </c>
      <c r="K303" s="527"/>
      <c r="L303" s="46"/>
    </row>
    <row r="304" spans="1:13">
      <c r="B304" s="787"/>
      <c r="C304" s="787"/>
      <c r="D304" t="s">
        <v>13</v>
      </c>
      <c r="E304" s="121">
        <v>4</v>
      </c>
      <c r="G304" s="121">
        <f t="shared" si="11"/>
        <v>346.20310000000001</v>
      </c>
      <c r="K304" s="527"/>
      <c r="L304" s="528"/>
    </row>
    <row r="305" spans="1:12">
      <c r="B305" s="787"/>
      <c r="C305" s="787"/>
      <c r="D305" t="s">
        <v>14</v>
      </c>
      <c r="E305" s="121">
        <v>700</v>
      </c>
      <c r="G305" s="121">
        <f t="shared" si="11"/>
        <v>1046.2030999999999</v>
      </c>
      <c r="K305" s="527"/>
      <c r="L305" s="528"/>
    </row>
    <row r="306" spans="1:12">
      <c r="A306" s="106">
        <v>45959</v>
      </c>
      <c r="B306" s="787" t="s">
        <v>588</v>
      </c>
      <c r="C306" s="787" t="s">
        <v>91</v>
      </c>
      <c r="D306" t="s">
        <v>12</v>
      </c>
      <c r="F306" s="121">
        <v>42.2</v>
      </c>
      <c r="G306" s="121">
        <f t="shared" si="11"/>
        <v>1004.0030999999999</v>
      </c>
    </row>
    <row r="307" spans="1:12">
      <c r="A307" s="106">
        <v>45959</v>
      </c>
      <c r="B307" s="787" t="s">
        <v>588</v>
      </c>
      <c r="C307" s="787" t="s">
        <v>91</v>
      </c>
      <c r="D307" t="s">
        <v>13</v>
      </c>
      <c r="F307" s="121">
        <v>4</v>
      </c>
      <c r="G307" s="121">
        <f t="shared" si="11"/>
        <v>1000.0030999999999</v>
      </c>
    </row>
    <row r="308" spans="1:12">
      <c r="A308" s="106">
        <v>45973</v>
      </c>
      <c r="B308" s="787" t="s">
        <v>589</v>
      </c>
      <c r="C308" s="787" t="s">
        <v>91</v>
      </c>
      <c r="D308" t="s">
        <v>14</v>
      </c>
      <c r="F308" s="121">
        <v>200</v>
      </c>
      <c r="G308" s="121">
        <f t="shared" si="11"/>
        <v>800.0030999999999</v>
      </c>
    </row>
    <row r="309" spans="1:12">
      <c r="A309" s="106">
        <v>45995</v>
      </c>
      <c r="B309" s="787" t="s">
        <v>590</v>
      </c>
      <c r="C309" s="787" t="s">
        <v>91</v>
      </c>
      <c r="D309" t="s">
        <v>14</v>
      </c>
      <c r="F309" s="121">
        <v>50</v>
      </c>
      <c r="G309" s="121">
        <f t="shared" si="11"/>
        <v>750.0030999999999</v>
      </c>
    </row>
    <row r="310" spans="1:12">
      <c r="A310" s="106">
        <v>45997</v>
      </c>
      <c r="B310" s="787" t="s">
        <v>591</v>
      </c>
      <c r="C310" s="787" t="s">
        <v>91</v>
      </c>
      <c r="D310" t="s">
        <v>14</v>
      </c>
      <c r="F310" s="121">
        <v>100</v>
      </c>
      <c r="G310" s="121">
        <f t="shared" si="11"/>
        <v>650.0030999999999</v>
      </c>
    </row>
    <row r="311" spans="1:12">
      <c r="A311" s="106">
        <v>46001</v>
      </c>
      <c r="B311" s="787" t="s">
        <v>592</v>
      </c>
      <c r="C311" s="787" t="s">
        <v>91</v>
      </c>
      <c r="D311" t="s">
        <v>14</v>
      </c>
      <c r="F311" s="121">
        <v>150</v>
      </c>
      <c r="G311" s="121">
        <f>G310+E311-F311</f>
        <v>500.0030999999999</v>
      </c>
    </row>
    <row r="312" spans="1:12">
      <c r="A312" s="106">
        <v>46002</v>
      </c>
      <c r="B312" s="787" t="s">
        <v>593</v>
      </c>
      <c r="C312" s="787" t="s">
        <v>91</v>
      </c>
      <c r="D312" t="s">
        <v>14</v>
      </c>
      <c r="F312" s="121">
        <v>50</v>
      </c>
      <c r="G312" s="121">
        <f t="shared" ref="G312:G375" si="12">G311+E312-F312</f>
        <v>450.0030999999999</v>
      </c>
    </row>
    <row r="313" spans="1:12">
      <c r="A313" s="106">
        <v>46003</v>
      </c>
      <c r="B313" s="787" t="s">
        <v>594</v>
      </c>
      <c r="C313" s="787" t="s">
        <v>91</v>
      </c>
      <c r="D313" t="s">
        <v>14</v>
      </c>
      <c r="F313" s="121">
        <v>50</v>
      </c>
      <c r="G313" s="121">
        <f t="shared" si="12"/>
        <v>400.0030999999999</v>
      </c>
    </row>
    <row r="314" spans="1:12">
      <c r="A314" s="106">
        <v>46004</v>
      </c>
      <c r="B314" s="787" t="s">
        <v>595</v>
      </c>
      <c r="C314" s="787" t="s">
        <v>91</v>
      </c>
      <c r="D314" t="s">
        <v>14</v>
      </c>
      <c r="F314" s="121">
        <v>50</v>
      </c>
      <c r="G314" s="121">
        <f t="shared" si="12"/>
        <v>350.0030999999999</v>
      </c>
    </row>
    <row r="315" spans="1:12">
      <c r="A315" s="106">
        <v>46006</v>
      </c>
      <c r="B315" s="787" t="s">
        <v>596</v>
      </c>
      <c r="C315" s="787" t="s">
        <v>91</v>
      </c>
      <c r="D315" t="s">
        <v>14</v>
      </c>
      <c r="F315" s="121">
        <v>50</v>
      </c>
      <c r="G315" s="121">
        <f t="shared" si="12"/>
        <v>300.0030999999999</v>
      </c>
    </row>
    <row r="316" spans="1:12">
      <c r="A316" s="41">
        <v>45961</v>
      </c>
      <c r="B316" s="786" t="s">
        <v>10</v>
      </c>
      <c r="C316" s="786" t="s">
        <v>23</v>
      </c>
      <c r="D316" t="s">
        <v>12</v>
      </c>
      <c r="E316" s="121">
        <v>46.3</v>
      </c>
      <c r="G316" s="121">
        <f>G315+E316-F316</f>
        <v>346.30309999999992</v>
      </c>
    </row>
    <row r="317" spans="1:12">
      <c r="A317" s="39"/>
      <c r="B317" s="787"/>
      <c r="C317" s="787"/>
      <c r="D317" t="s">
        <v>13</v>
      </c>
      <c r="E317" s="121">
        <v>6</v>
      </c>
      <c r="G317" s="121">
        <f t="shared" si="12"/>
        <v>352.30309999999992</v>
      </c>
      <c r="H317" s="623" t="s">
        <v>140</v>
      </c>
      <c r="I317" s="624">
        <v>44071731</v>
      </c>
    </row>
    <row r="318" spans="1:12">
      <c r="A318" s="39"/>
      <c r="B318" s="787"/>
      <c r="C318" s="787"/>
      <c r="D318" t="s">
        <v>14</v>
      </c>
      <c r="E318" s="121">
        <v>700</v>
      </c>
      <c r="G318" s="121">
        <f t="shared" si="12"/>
        <v>1052.3030999999999</v>
      </c>
    </row>
    <row r="319" spans="1:12">
      <c r="B319" s="787"/>
      <c r="C319" s="787"/>
      <c r="D319" s="108" t="s">
        <v>69</v>
      </c>
      <c r="E319" s="583">
        <v>5</v>
      </c>
      <c r="G319" s="121">
        <f t="shared" si="12"/>
        <v>1057.3030999999999</v>
      </c>
    </row>
    <row r="320" spans="1:12">
      <c r="A320" s="106">
        <v>46006</v>
      </c>
      <c r="B320" s="787" t="s">
        <v>597</v>
      </c>
      <c r="C320" s="787" t="s">
        <v>23</v>
      </c>
      <c r="D320" t="s">
        <v>12</v>
      </c>
      <c r="E320" s="46"/>
      <c r="F320" s="121">
        <v>46.3</v>
      </c>
      <c r="G320" s="121">
        <f t="shared" si="12"/>
        <v>1011.0030999999999</v>
      </c>
    </row>
    <row r="321" spans="1:18">
      <c r="A321" s="106">
        <v>46006</v>
      </c>
      <c r="B321" s="787" t="s">
        <v>597</v>
      </c>
      <c r="C321" s="787" t="s">
        <v>23</v>
      </c>
      <c r="D321" t="s">
        <v>13</v>
      </c>
      <c r="E321" s="46"/>
      <c r="F321" s="121">
        <v>6</v>
      </c>
      <c r="G321" s="121">
        <f t="shared" si="12"/>
        <v>1005.0030999999999</v>
      </c>
      <c r="P321" s="527"/>
      <c r="Q321" s="527"/>
      <c r="R321" s="527"/>
    </row>
    <row r="322" spans="1:18">
      <c r="A322" s="106">
        <v>46008</v>
      </c>
      <c r="B322" s="787" t="s">
        <v>598</v>
      </c>
      <c r="C322" s="787" t="s">
        <v>23</v>
      </c>
      <c r="D322" t="s">
        <v>14</v>
      </c>
      <c r="E322" s="46"/>
      <c r="F322" s="121">
        <v>50</v>
      </c>
      <c r="G322" s="121">
        <f t="shared" si="12"/>
        <v>955.0030999999999</v>
      </c>
      <c r="P322" s="527"/>
      <c r="Q322" s="527"/>
      <c r="R322" s="527"/>
    </row>
    <row r="323" spans="1:18">
      <c r="A323" s="106">
        <v>46010</v>
      </c>
      <c r="B323" s="787" t="s">
        <v>599</v>
      </c>
      <c r="C323" s="787" t="s">
        <v>23</v>
      </c>
      <c r="D323" t="s">
        <v>14</v>
      </c>
      <c r="E323" s="46"/>
      <c r="F323" s="121">
        <v>50</v>
      </c>
      <c r="G323" s="121">
        <f t="shared" si="12"/>
        <v>905.0030999999999</v>
      </c>
      <c r="P323" s="527"/>
      <c r="Q323" s="527"/>
      <c r="R323" s="527"/>
    </row>
    <row r="324" spans="1:18">
      <c r="A324" s="106">
        <v>46013</v>
      </c>
      <c r="B324" s="787" t="s">
        <v>600</v>
      </c>
      <c r="C324" s="787" t="s">
        <v>23</v>
      </c>
      <c r="D324" t="s">
        <v>14</v>
      </c>
      <c r="E324" s="46"/>
      <c r="F324" s="121">
        <v>100</v>
      </c>
      <c r="G324" s="121">
        <f t="shared" si="12"/>
        <v>805.0030999999999</v>
      </c>
      <c r="P324" s="527"/>
      <c r="Q324" s="527"/>
      <c r="R324" s="527"/>
    </row>
    <row r="325" spans="1:18">
      <c r="A325" s="106">
        <v>46014</v>
      </c>
      <c r="B325" s="787" t="s">
        <v>601</v>
      </c>
      <c r="C325" s="787" t="s">
        <v>23</v>
      </c>
      <c r="D325" t="s">
        <v>14</v>
      </c>
      <c r="E325" s="46"/>
      <c r="F325" s="121">
        <v>50</v>
      </c>
      <c r="G325" s="121">
        <f t="shared" si="12"/>
        <v>755.0030999999999</v>
      </c>
      <c r="L325" s="800"/>
      <c r="M325"/>
      <c r="N325" s="121"/>
      <c r="O325" s="527"/>
      <c r="P325" s="527"/>
      <c r="Q325" s="527"/>
      <c r="R325" s="527"/>
    </row>
    <row r="326" spans="1:18">
      <c r="A326" s="106">
        <v>46017</v>
      </c>
      <c r="B326" s="787" t="s">
        <v>602</v>
      </c>
      <c r="C326" s="787" t="s">
        <v>23</v>
      </c>
      <c r="D326" t="s">
        <v>14</v>
      </c>
      <c r="E326" s="46"/>
      <c r="F326" s="121">
        <v>50</v>
      </c>
      <c r="G326" s="121">
        <f t="shared" si="12"/>
        <v>705.0030999999999</v>
      </c>
      <c r="L326" s="800"/>
      <c r="M326"/>
      <c r="N326" s="121"/>
      <c r="O326" s="527"/>
      <c r="P326" s="527"/>
      <c r="Q326" s="527"/>
      <c r="R326" s="527"/>
    </row>
    <row r="327" spans="1:18">
      <c r="A327" s="106">
        <v>46020</v>
      </c>
      <c r="B327" s="787" t="s">
        <v>603</v>
      </c>
      <c r="C327" s="787" t="s">
        <v>23</v>
      </c>
      <c r="D327" t="s">
        <v>14</v>
      </c>
      <c r="E327" s="46"/>
      <c r="F327" s="121">
        <v>100</v>
      </c>
      <c r="G327" s="121">
        <f t="shared" si="12"/>
        <v>605.0030999999999</v>
      </c>
      <c r="L327" s="800"/>
      <c r="M327"/>
      <c r="N327" s="121"/>
      <c r="O327" s="527"/>
      <c r="P327" s="527"/>
      <c r="Q327" s="527"/>
      <c r="R327" s="527"/>
    </row>
    <row r="328" spans="1:18">
      <c r="A328" s="106">
        <v>46021</v>
      </c>
      <c r="B328" s="787" t="s">
        <v>604</v>
      </c>
      <c r="C328" s="787" t="s">
        <v>23</v>
      </c>
      <c r="D328" t="s">
        <v>14</v>
      </c>
      <c r="E328" s="46"/>
      <c r="F328" s="121">
        <v>50</v>
      </c>
      <c r="G328" s="121">
        <f t="shared" si="12"/>
        <v>555.0030999999999</v>
      </c>
      <c r="L328" s="800"/>
      <c r="M328"/>
      <c r="N328" s="121"/>
      <c r="O328" s="527"/>
      <c r="P328" s="527"/>
      <c r="Q328" s="527"/>
      <c r="R328" s="527"/>
    </row>
    <row r="329" spans="1:18">
      <c r="A329" s="106">
        <v>46022</v>
      </c>
      <c r="B329" s="787" t="s">
        <v>605</v>
      </c>
      <c r="C329" s="787" t="s">
        <v>23</v>
      </c>
      <c r="D329" t="s">
        <v>14</v>
      </c>
      <c r="E329" s="46"/>
      <c r="F329" s="121">
        <v>50</v>
      </c>
      <c r="G329" s="121">
        <f t="shared" si="12"/>
        <v>505.0030999999999</v>
      </c>
      <c r="L329" s="800"/>
      <c r="M329"/>
      <c r="N329" s="121"/>
      <c r="O329" s="527"/>
      <c r="P329" s="527"/>
      <c r="Q329" s="527"/>
      <c r="R329" s="527"/>
    </row>
    <row r="330" spans="1:18">
      <c r="A330" s="106">
        <v>46027</v>
      </c>
      <c r="B330" s="787" t="s">
        <v>606</v>
      </c>
      <c r="C330" s="787" t="s">
        <v>23</v>
      </c>
      <c r="D330" t="s">
        <v>14</v>
      </c>
      <c r="E330" s="46"/>
      <c r="F330" s="121">
        <v>50</v>
      </c>
      <c r="G330" s="121">
        <f t="shared" si="12"/>
        <v>455.0030999999999</v>
      </c>
      <c r="O330" s="527"/>
      <c r="P330" s="527"/>
      <c r="Q330" s="527"/>
      <c r="R330" s="527"/>
    </row>
    <row r="331" spans="1:18">
      <c r="A331" s="106">
        <v>46028</v>
      </c>
      <c r="B331" s="787" t="s">
        <v>607</v>
      </c>
      <c r="C331" s="787" t="s">
        <v>23</v>
      </c>
      <c r="D331" t="s">
        <v>14</v>
      </c>
      <c r="E331" s="46"/>
      <c r="F331" s="121">
        <v>50</v>
      </c>
      <c r="G331" s="121">
        <f t="shared" si="12"/>
        <v>405.0030999999999</v>
      </c>
      <c r="O331" s="527"/>
      <c r="P331" s="527"/>
      <c r="Q331" s="527"/>
      <c r="R331" s="527"/>
    </row>
    <row r="332" spans="1:18">
      <c r="A332" s="106">
        <v>46029</v>
      </c>
      <c r="B332" s="787" t="s">
        <v>608</v>
      </c>
      <c r="C332" s="787" t="s">
        <v>23</v>
      </c>
      <c r="D332" t="s">
        <v>14</v>
      </c>
      <c r="E332" s="46"/>
      <c r="F332" s="121">
        <v>50</v>
      </c>
      <c r="G332" s="121">
        <f t="shared" si="12"/>
        <v>355.0030999999999</v>
      </c>
      <c r="O332" s="527"/>
      <c r="P332" s="527"/>
      <c r="Q332" s="527"/>
      <c r="R332" s="527"/>
    </row>
    <row r="333" spans="1:18">
      <c r="A333" s="106">
        <v>46030</v>
      </c>
      <c r="B333" s="787" t="s">
        <v>609</v>
      </c>
      <c r="C333" s="787" t="s">
        <v>23</v>
      </c>
      <c r="D333" t="s">
        <v>14</v>
      </c>
      <c r="E333" s="46"/>
      <c r="F333" s="121">
        <v>50</v>
      </c>
      <c r="G333" s="121">
        <f t="shared" si="12"/>
        <v>305.0030999999999</v>
      </c>
      <c r="O333" s="527"/>
      <c r="P333" s="527"/>
      <c r="Q333" s="527"/>
      <c r="R333" s="527"/>
    </row>
    <row r="334" spans="1:18">
      <c r="A334" s="106">
        <v>46064</v>
      </c>
      <c r="B334" s="787" t="s">
        <v>610</v>
      </c>
      <c r="C334" s="787" t="s">
        <v>23</v>
      </c>
      <c r="D334" t="s">
        <v>69</v>
      </c>
      <c r="E334" s="46"/>
      <c r="F334" s="121">
        <v>5</v>
      </c>
      <c r="G334" s="121">
        <f t="shared" si="12"/>
        <v>300.0030999999999</v>
      </c>
      <c r="O334" s="527"/>
      <c r="P334" s="527"/>
      <c r="Q334" s="527"/>
      <c r="R334" s="527"/>
    </row>
    <row r="335" spans="1:18">
      <c r="A335" s="41">
        <v>45991</v>
      </c>
      <c r="B335" s="786" t="s">
        <v>10</v>
      </c>
      <c r="C335" s="786" t="s">
        <v>24</v>
      </c>
      <c r="D335" t="s">
        <v>12</v>
      </c>
      <c r="E335" s="121">
        <v>39.4</v>
      </c>
      <c r="G335" s="121">
        <f t="shared" si="12"/>
        <v>339.40309999999988</v>
      </c>
      <c r="O335" s="527"/>
      <c r="P335" s="527"/>
      <c r="Q335" s="527"/>
      <c r="R335" s="527"/>
    </row>
    <row r="336" spans="1:18">
      <c r="A336" s="39"/>
      <c r="B336" s="787"/>
      <c r="C336" s="787"/>
      <c r="D336" t="s">
        <v>13</v>
      </c>
      <c r="E336" s="121">
        <v>5</v>
      </c>
      <c r="G336" s="121">
        <f t="shared" si="12"/>
        <v>344.40309999999988</v>
      </c>
      <c r="O336" s="527"/>
      <c r="P336" s="527"/>
      <c r="Q336" s="527"/>
      <c r="R336" s="527"/>
    </row>
    <row r="337" spans="1:18">
      <c r="A337" s="39"/>
      <c r="B337" s="787"/>
      <c r="C337" s="787"/>
      <c r="D337" t="s">
        <v>14</v>
      </c>
      <c r="E337" s="121">
        <v>700</v>
      </c>
      <c r="G337" s="121">
        <f t="shared" si="12"/>
        <v>1044.4031</v>
      </c>
      <c r="O337" s="527"/>
      <c r="P337" s="527"/>
      <c r="Q337" s="527"/>
      <c r="R337" s="527"/>
    </row>
    <row r="338" spans="1:18">
      <c r="A338" s="39">
        <v>46031</v>
      </c>
      <c r="B338" s="787" t="s">
        <v>611</v>
      </c>
      <c r="C338" s="787" t="s">
        <v>24</v>
      </c>
      <c r="D338" t="s">
        <v>14</v>
      </c>
      <c r="F338" s="121">
        <v>50</v>
      </c>
      <c r="G338" s="121">
        <f t="shared" si="12"/>
        <v>994.40309999999999</v>
      </c>
      <c r="O338" s="527"/>
      <c r="P338" s="527"/>
      <c r="Q338" s="527"/>
      <c r="R338" s="527"/>
    </row>
    <row r="339" spans="1:18">
      <c r="A339" s="39">
        <v>46034</v>
      </c>
      <c r="B339" s="787" t="s">
        <v>612</v>
      </c>
      <c r="C339" s="787" t="s">
        <v>24</v>
      </c>
      <c r="D339" t="s">
        <v>14</v>
      </c>
      <c r="F339" s="121">
        <v>50</v>
      </c>
      <c r="G339" s="121">
        <f t="shared" si="12"/>
        <v>944.40309999999999</v>
      </c>
      <c r="O339" s="527"/>
      <c r="P339" s="527"/>
      <c r="Q339" s="527"/>
      <c r="R339" s="527"/>
    </row>
    <row r="340" spans="1:18">
      <c r="A340" s="39">
        <v>46035</v>
      </c>
      <c r="B340" s="787" t="s">
        <v>613</v>
      </c>
      <c r="C340" s="787" t="s">
        <v>24</v>
      </c>
      <c r="D340" t="s">
        <v>14</v>
      </c>
      <c r="F340" s="121">
        <v>50</v>
      </c>
      <c r="G340" s="121">
        <f t="shared" si="12"/>
        <v>894.40309999999999</v>
      </c>
      <c r="O340" s="527"/>
      <c r="P340" s="527"/>
      <c r="Q340" s="527"/>
      <c r="R340" s="527"/>
    </row>
    <row r="341" spans="1:18">
      <c r="A341" s="39">
        <v>46036</v>
      </c>
      <c r="B341" s="787" t="s">
        <v>614</v>
      </c>
      <c r="C341" s="787" t="s">
        <v>24</v>
      </c>
      <c r="D341" t="s">
        <v>14</v>
      </c>
      <c r="F341" s="121">
        <v>50</v>
      </c>
      <c r="G341" s="121">
        <f t="shared" si="12"/>
        <v>844.40309999999999</v>
      </c>
      <c r="O341" s="527"/>
      <c r="P341" s="527"/>
      <c r="Q341" s="527"/>
      <c r="R341" s="527"/>
    </row>
    <row r="342" spans="1:18">
      <c r="A342" s="39">
        <v>46038</v>
      </c>
      <c r="B342" s="787" t="s">
        <v>615</v>
      </c>
      <c r="C342" s="787" t="s">
        <v>24</v>
      </c>
      <c r="D342" t="s">
        <v>14</v>
      </c>
      <c r="F342" s="121">
        <v>50</v>
      </c>
      <c r="G342" s="121">
        <f t="shared" si="12"/>
        <v>794.40309999999999</v>
      </c>
      <c r="O342" s="527"/>
      <c r="P342" s="527"/>
      <c r="Q342" s="527"/>
      <c r="R342" s="527"/>
    </row>
    <row r="343" spans="1:18">
      <c r="A343" s="39">
        <v>46042</v>
      </c>
      <c r="B343" s="787" t="s">
        <v>616</v>
      </c>
      <c r="C343" s="787" t="s">
        <v>24</v>
      </c>
      <c r="D343" t="s">
        <v>14</v>
      </c>
      <c r="F343" s="121">
        <v>100</v>
      </c>
      <c r="G343" s="121">
        <f t="shared" si="12"/>
        <v>694.40309999999999</v>
      </c>
      <c r="L343" s="800"/>
      <c r="M343" s="527"/>
      <c r="N343" s="528"/>
      <c r="O343" s="527"/>
      <c r="P343" s="527"/>
      <c r="Q343" s="527"/>
      <c r="R343" s="527"/>
    </row>
    <row r="344" spans="1:18">
      <c r="A344" s="39">
        <v>46043</v>
      </c>
      <c r="B344" s="787" t="s">
        <v>617</v>
      </c>
      <c r="C344" s="787" t="s">
        <v>24</v>
      </c>
      <c r="D344" t="s">
        <v>14</v>
      </c>
      <c r="F344" s="121">
        <v>50</v>
      </c>
      <c r="G344" s="121">
        <f t="shared" si="12"/>
        <v>644.40309999999999</v>
      </c>
      <c r="L344" s="800"/>
      <c r="M344" s="527"/>
      <c r="N344" s="528"/>
      <c r="O344" s="527"/>
      <c r="P344" s="527"/>
      <c r="Q344" s="527"/>
      <c r="R344" s="527"/>
    </row>
    <row r="345" spans="1:18">
      <c r="A345" s="39">
        <v>46048</v>
      </c>
      <c r="B345" s="787" t="s">
        <v>618</v>
      </c>
      <c r="C345" s="787" t="s">
        <v>24</v>
      </c>
      <c r="D345" t="s">
        <v>14</v>
      </c>
      <c r="F345" s="121">
        <v>100</v>
      </c>
      <c r="G345" s="121">
        <f t="shared" si="12"/>
        <v>544.40309999999999</v>
      </c>
      <c r="J345" s="828" t="s">
        <v>556</v>
      </c>
      <c r="K345" s="828"/>
      <c r="L345" s="828"/>
      <c r="M345"/>
      <c r="N345" s="528"/>
      <c r="O345" s="527"/>
      <c r="P345" s="527"/>
      <c r="Q345" s="527"/>
      <c r="R345" s="527"/>
    </row>
    <row r="346" spans="1:18">
      <c r="A346" s="39">
        <v>46055</v>
      </c>
      <c r="B346" s="787" t="s">
        <v>619</v>
      </c>
      <c r="C346" s="787" t="s">
        <v>24</v>
      </c>
      <c r="D346" t="s">
        <v>14</v>
      </c>
      <c r="F346" s="121">
        <v>50</v>
      </c>
      <c r="G346" s="121">
        <f t="shared" si="12"/>
        <v>494.40309999999999</v>
      </c>
      <c r="I346" s="10">
        <v>2025</v>
      </c>
      <c r="J346" s="715" t="s">
        <v>20</v>
      </c>
      <c r="K346" s="716" t="s">
        <v>14</v>
      </c>
      <c r="L346" s="758">
        <v>300</v>
      </c>
      <c r="M346" s="757" t="s">
        <v>620</v>
      </c>
      <c r="N346" s="528"/>
      <c r="O346" s="527"/>
      <c r="P346" s="527"/>
      <c r="Q346" s="527"/>
      <c r="R346" s="527"/>
    </row>
    <row r="347" spans="1:18">
      <c r="A347" s="39">
        <v>46057</v>
      </c>
      <c r="B347" s="787" t="s">
        <v>621</v>
      </c>
      <c r="C347" s="787" t="s">
        <v>24</v>
      </c>
      <c r="D347" t="s">
        <v>14</v>
      </c>
      <c r="F347" s="121">
        <v>50</v>
      </c>
      <c r="G347" s="121">
        <f t="shared" si="12"/>
        <v>444.40309999999999</v>
      </c>
      <c r="J347" s="786" t="s">
        <v>24</v>
      </c>
      <c r="K347" t="s">
        <v>12</v>
      </c>
      <c r="L347" s="121">
        <v>39.4</v>
      </c>
      <c r="M347"/>
      <c r="N347" s="528"/>
      <c r="O347" s="527"/>
      <c r="P347" s="527"/>
      <c r="Q347" s="527"/>
      <c r="R347" s="527"/>
    </row>
    <row r="348" spans="1:18">
      <c r="A348" s="39">
        <v>46057</v>
      </c>
      <c r="B348" s="787" t="s">
        <v>622</v>
      </c>
      <c r="C348" s="787" t="s">
        <v>24</v>
      </c>
      <c r="D348" t="s">
        <v>14</v>
      </c>
      <c r="F348" s="121">
        <v>50</v>
      </c>
      <c r="G348" s="121">
        <f t="shared" si="12"/>
        <v>394.40309999999999</v>
      </c>
      <c r="J348" s="786"/>
      <c r="K348" t="s">
        <v>13</v>
      </c>
      <c r="L348" s="121">
        <v>5</v>
      </c>
      <c r="M348"/>
      <c r="N348" s="528"/>
      <c r="O348" s="527"/>
      <c r="P348" s="527"/>
      <c r="Q348" s="527"/>
      <c r="R348" s="527"/>
    </row>
    <row r="349" spans="1:18">
      <c r="A349" s="39">
        <v>46064</v>
      </c>
      <c r="B349" s="787" t="s">
        <v>623</v>
      </c>
      <c r="C349" s="787" t="s">
        <v>24</v>
      </c>
      <c r="D349" t="s">
        <v>14</v>
      </c>
      <c r="F349" s="121">
        <v>50</v>
      </c>
      <c r="G349" s="121">
        <f t="shared" si="12"/>
        <v>344.40309999999999</v>
      </c>
      <c r="J349" s="786" t="s">
        <v>25</v>
      </c>
      <c r="K349" t="s">
        <v>12</v>
      </c>
      <c r="L349" s="121">
        <v>45.6</v>
      </c>
      <c r="M349"/>
      <c r="N349" s="528"/>
      <c r="O349" s="527"/>
      <c r="P349" s="527"/>
      <c r="Q349" s="527"/>
      <c r="R349" s="527"/>
    </row>
    <row r="350" spans="1:18">
      <c r="A350" s="41">
        <v>46022</v>
      </c>
      <c r="B350" s="786" t="s">
        <v>10</v>
      </c>
      <c r="C350" s="786" t="s">
        <v>25</v>
      </c>
      <c r="D350" t="s">
        <v>12</v>
      </c>
      <c r="E350" s="121">
        <v>45.6</v>
      </c>
      <c r="G350" s="121">
        <f t="shared" si="12"/>
        <v>390.00310000000002</v>
      </c>
      <c r="K350" t="s">
        <v>13</v>
      </c>
      <c r="L350" s="121">
        <v>5</v>
      </c>
      <c r="M350"/>
      <c r="N350" s="528"/>
      <c r="O350" s="528"/>
      <c r="P350" s="527"/>
      <c r="Q350" s="527"/>
      <c r="R350" s="527"/>
    </row>
    <row r="351" spans="1:18">
      <c r="A351" s="39"/>
      <c r="B351" s="787"/>
      <c r="C351" s="787"/>
      <c r="D351" t="s">
        <v>13</v>
      </c>
      <c r="E351" s="121">
        <v>5</v>
      </c>
      <c r="G351" s="121">
        <f t="shared" si="12"/>
        <v>395.00310000000002</v>
      </c>
      <c r="I351" s="10">
        <v>2026</v>
      </c>
      <c r="J351" s="786" t="s">
        <v>11</v>
      </c>
      <c r="K351" t="s">
        <v>12</v>
      </c>
      <c r="L351" s="121">
        <v>44.3</v>
      </c>
      <c r="M351" s="527"/>
      <c r="N351" s="527"/>
      <c r="O351" s="527"/>
      <c r="P351" s="527"/>
      <c r="Q351" s="527"/>
      <c r="R351" s="527"/>
    </row>
    <row r="352" spans="1:18">
      <c r="A352" s="39"/>
      <c r="B352" s="787"/>
      <c r="C352" s="787"/>
      <c r="D352" t="s">
        <v>14</v>
      </c>
      <c r="E352" s="121">
        <v>700</v>
      </c>
      <c r="G352" s="121">
        <f t="shared" si="12"/>
        <v>1095.0030999999999</v>
      </c>
      <c r="K352" t="s">
        <v>13</v>
      </c>
      <c r="L352" s="121">
        <v>3</v>
      </c>
      <c r="M352" s="527"/>
      <c r="N352" s="527"/>
      <c r="O352" s="527"/>
      <c r="P352" s="527"/>
      <c r="Q352" s="527"/>
      <c r="R352" s="527"/>
    </row>
    <row r="353" spans="1:18">
      <c r="A353" s="106">
        <v>46051</v>
      </c>
      <c r="B353" s="631" t="s">
        <v>624</v>
      </c>
      <c r="C353" s="787" t="s">
        <v>25</v>
      </c>
      <c r="D353" t="s">
        <v>14</v>
      </c>
      <c r="F353" s="121">
        <v>100</v>
      </c>
      <c r="G353" s="121">
        <f t="shared" si="12"/>
        <v>995.0030999999999</v>
      </c>
      <c r="K353" s="683" t="s">
        <v>147</v>
      </c>
      <c r="L353" s="684">
        <v>28.3</v>
      </c>
      <c r="M353" s="527"/>
      <c r="N353" s="527"/>
      <c r="O353" s="527"/>
      <c r="P353" s="527"/>
      <c r="Q353" s="527"/>
      <c r="R353" s="527"/>
    </row>
    <row r="354" spans="1:18">
      <c r="A354" s="39">
        <v>46064</v>
      </c>
      <c r="B354" s="787" t="s">
        <v>623</v>
      </c>
      <c r="C354" s="787" t="s">
        <v>25</v>
      </c>
      <c r="D354" t="s">
        <v>14</v>
      </c>
      <c r="F354" s="121">
        <v>50</v>
      </c>
      <c r="G354" s="121">
        <f t="shared" si="12"/>
        <v>945.0030999999999</v>
      </c>
      <c r="J354" s="786" t="s">
        <v>15</v>
      </c>
      <c r="K354" t="s">
        <v>12</v>
      </c>
      <c r="L354" s="121">
        <v>43.6</v>
      </c>
      <c r="M354" s="527"/>
      <c r="N354" s="527"/>
      <c r="O354" s="527"/>
      <c r="P354" s="527"/>
      <c r="Q354" s="527"/>
      <c r="R354" s="527"/>
    </row>
    <row r="355" spans="1:18">
      <c r="A355" s="39">
        <v>46071</v>
      </c>
      <c r="B355" s="787" t="s">
        <v>625</v>
      </c>
      <c r="C355" s="787" t="s">
        <v>25</v>
      </c>
      <c r="D355" t="s">
        <v>14</v>
      </c>
      <c r="F355" s="121">
        <v>150</v>
      </c>
      <c r="G355" s="121">
        <f>G354+E355-F355</f>
        <v>795.0030999999999</v>
      </c>
      <c r="J355" s="787"/>
      <c r="K355" t="s">
        <v>13</v>
      </c>
      <c r="L355" s="121">
        <v>6</v>
      </c>
      <c r="M355" s="527"/>
      <c r="N355" s="527"/>
      <c r="O355" s="527"/>
      <c r="P355" s="527"/>
      <c r="Q355" s="527"/>
      <c r="R355" s="527"/>
    </row>
    <row r="356" spans="1:18">
      <c r="A356" s="39">
        <v>46085</v>
      </c>
      <c r="B356" s="787" t="s">
        <v>626</v>
      </c>
      <c r="C356" s="787" t="s">
        <v>25</v>
      </c>
      <c r="D356" t="s">
        <v>14</v>
      </c>
      <c r="F356" s="121">
        <v>400</v>
      </c>
      <c r="G356" s="121">
        <f t="shared" ref="G356:G374" si="13">G355+E356-F356</f>
        <v>395.0030999999999</v>
      </c>
      <c r="J356" s="787"/>
      <c r="K356" t="s">
        <v>14</v>
      </c>
      <c r="L356" s="121">
        <v>700</v>
      </c>
      <c r="M356" s="527"/>
      <c r="N356" s="527"/>
      <c r="O356" s="527"/>
      <c r="P356" s="527"/>
      <c r="Q356" s="527"/>
      <c r="R356" s="527"/>
    </row>
    <row r="357" spans="1:18">
      <c r="A357" s="133">
        <v>46053</v>
      </c>
      <c r="B357" s="786" t="s">
        <v>10</v>
      </c>
      <c r="C357" s="786" t="s">
        <v>11</v>
      </c>
      <c r="D357" t="s">
        <v>12</v>
      </c>
      <c r="E357" s="121">
        <v>44.3</v>
      </c>
      <c r="G357" s="121">
        <f t="shared" si="13"/>
        <v>439.30309999999992</v>
      </c>
      <c r="J357" s="786" t="s">
        <v>16</v>
      </c>
      <c r="K357" t="s">
        <v>12</v>
      </c>
      <c r="L357" s="121">
        <v>45.6</v>
      </c>
      <c r="M357" s="528"/>
      <c r="N357" s="527"/>
      <c r="O357" s="527"/>
      <c r="P357" s="527"/>
      <c r="Q357" s="527"/>
      <c r="R357" s="527"/>
    </row>
    <row r="358" spans="1:18">
      <c r="B358" s="787"/>
      <c r="C358" s="787"/>
      <c r="D358" t="s">
        <v>13</v>
      </c>
      <c r="E358" s="121">
        <v>3</v>
      </c>
      <c r="G358" s="121">
        <f t="shared" si="13"/>
        <v>442.30309999999992</v>
      </c>
      <c r="K358" t="s">
        <v>13</v>
      </c>
      <c r="L358" s="121">
        <v>6</v>
      </c>
      <c r="M358" s="528"/>
      <c r="N358" s="527"/>
      <c r="O358" s="527"/>
      <c r="P358" s="527"/>
      <c r="Q358" s="527"/>
      <c r="R358" s="527"/>
    </row>
    <row r="359" spans="1:18">
      <c r="B359" s="787"/>
      <c r="C359" s="787"/>
      <c r="D359" t="s">
        <v>14</v>
      </c>
      <c r="E359" s="121">
        <v>800</v>
      </c>
      <c r="G359" s="121">
        <f t="shared" si="13"/>
        <v>1242.3030999999999</v>
      </c>
      <c r="K359" t="s">
        <v>14</v>
      </c>
      <c r="L359" s="121">
        <v>800</v>
      </c>
      <c r="M359" s="528"/>
      <c r="O359" s="527"/>
      <c r="P359" s="527"/>
      <c r="Q359" s="527"/>
      <c r="R359" s="527"/>
    </row>
    <row r="360" spans="1:18">
      <c r="B360" s="787"/>
      <c r="C360" s="787"/>
      <c r="D360" s="683" t="s">
        <v>147</v>
      </c>
      <c r="E360" s="684">
        <v>28.3</v>
      </c>
      <c r="G360" s="121">
        <f t="shared" si="13"/>
        <v>1270.6030999999998</v>
      </c>
      <c r="H360" s="528"/>
      <c r="K360" s="527"/>
      <c r="L360" s="161">
        <f>SUM(L346:L359)</f>
        <v>2071.8000000000002</v>
      </c>
    </row>
    <row r="361" spans="1:18">
      <c r="A361" s="39">
        <v>46085</v>
      </c>
      <c r="B361" s="787" t="s">
        <v>626</v>
      </c>
      <c r="C361" s="787" t="s">
        <v>11</v>
      </c>
      <c r="D361" t="s">
        <v>14</v>
      </c>
      <c r="F361" s="121">
        <v>100</v>
      </c>
      <c r="G361" s="121">
        <f t="shared" si="13"/>
        <v>1170.6030999999998</v>
      </c>
      <c r="H361" s="528"/>
    </row>
    <row r="362" spans="1:18">
      <c r="A362" s="39">
        <v>46092</v>
      </c>
      <c r="B362" s="787" t="s">
        <v>627</v>
      </c>
      <c r="C362" s="787" t="s">
        <v>11</v>
      </c>
      <c r="D362" t="s">
        <v>14</v>
      </c>
      <c r="F362" s="121">
        <v>100</v>
      </c>
      <c r="G362" s="121">
        <f t="shared" si="13"/>
        <v>1070.6030999999998</v>
      </c>
      <c r="H362" s="528"/>
      <c r="K362" s="527"/>
    </row>
    <row r="363" spans="1:18">
      <c r="A363" s="39">
        <v>46127</v>
      </c>
      <c r="B363" s="787" t="s">
        <v>628</v>
      </c>
      <c r="C363" s="787" t="s">
        <v>11</v>
      </c>
      <c r="D363" t="s">
        <v>14</v>
      </c>
      <c r="F363" s="121">
        <v>400</v>
      </c>
      <c r="G363" s="121">
        <f t="shared" si="13"/>
        <v>670.60309999999981</v>
      </c>
      <c r="H363" s="528"/>
      <c r="K363" s="527"/>
    </row>
    <row r="364" spans="1:18">
      <c r="A364" s="39">
        <v>46134</v>
      </c>
      <c r="B364" s="787" t="s">
        <v>629</v>
      </c>
      <c r="C364" s="787" t="s">
        <v>11</v>
      </c>
      <c r="D364" t="s">
        <v>14</v>
      </c>
      <c r="F364" s="121">
        <v>200</v>
      </c>
      <c r="G364" s="121">
        <f t="shared" si="13"/>
        <v>470.60309999999981</v>
      </c>
      <c r="H364" s="528"/>
      <c r="K364" s="527"/>
    </row>
    <row r="365" spans="1:18">
      <c r="A365" s="41">
        <v>46081</v>
      </c>
      <c r="B365" s="786" t="s">
        <v>10</v>
      </c>
      <c r="C365" s="786" t="s">
        <v>15</v>
      </c>
      <c r="D365" t="s">
        <v>12</v>
      </c>
      <c r="E365" s="121">
        <v>43.6</v>
      </c>
      <c r="G365" s="121">
        <f t="shared" si="13"/>
        <v>514.20309999999984</v>
      </c>
      <c r="H365" s="528"/>
      <c r="K365" s="528"/>
    </row>
    <row r="366" spans="1:18">
      <c r="A366" s="39"/>
      <c r="B366" s="787"/>
      <c r="C366" s="787"/>
      <c r="D366" t="s">
        <v>13</v>
      </c>
      <c r="E366" s="121">
        <v>6</v>
      </c>
      <c r="G366" s="121">
        <f t="shared" si="13"/>
        <v>520.20309999999984</v>
      </c>
      <c r="H366" s="528"/>
      <c r="K366" s="527"/>
    </row>
    <row r="367" spans="1:18">
      <c r="A367" s="39"/>
      <c r="B367" s="787"/>
      <c r="C367" s="787"/>
      <c r="D367" t="s">
        <v>14</v>
      </c>
      <c r="E367" s="121">
        <v>800</v>
      </c>
      <c r="G367" s="121">
        <f t="shared" si="13"/>
        <v>1320.2030999999997</v>
      </c>
      <c r="H367" s="528"/>
      <c r="K367" s="527"/>
    </row>
    <row r="368" spans="1:18">
      <c r="A368" s="39">
        <v>46134</v>
      </c>
      <c r="B368" s="787" t="s">
        <v>629</v>
      </c>
      <c r="C368" s="787" t="s">
        <v>15</v>
      </c>
      <c r="D368" t="s">
        <v>14</v>
      </c>
      <c r="F368" s="121">
        <v>100</v>
      </c>
      <c r="G368" s="121">
        <f t="shared" si="13"/>
        <v>1220.2030999999997</v>
      </c>
      <c r="H368" s="528"/>
      <c r="K368" s="527"/>
    </row>
    <row r="369" spans="1:11">
      <c r="A369" s="39">
        <v>46141</v>
      </c>
      <c r="B369" s="787" t="s">
        <v>630</v>
      </c>
      <c r="C369" s="787" t="s">
        <v>15</v>
      </c>
      <c r="D369" t="s">
        <v>14</v>
      </c>
      <c r="F369" s="121">
        <v>100</v>
      </c>
      <c r="G369" s="121">
        <f t="shared" si="13"/>
        <v>1120.2030999999997</v>
      </c>
      <c r="H369" s="528"/>
      <c r="K369" s="527"/>
    </row>
    <row r="370" spans="1:11">
      <c r="A370" s="41">
        <v>46112</v>
      </c>
      <c r="B370" s="786" t="s">
        <v>10</v>
      </c>
      <c r="C370" s="786" t="s">
        <v>16</v>
      </c>
      <c r="D370" t="s">
        <v>12</v>
      </c>
      <c r="E370" s="121">
        <v>45.6</v>
      </c>
      <c r="G370" s="121">
        <f t="shared" si="13"/>
        <v>1165.8030999999996</v>
      </c>
      <c r="H370" s="528"/>
      <c r="K370" s="527"/>
    </row>
    <row r="371" spans="1:11">
      <c r="A371" s="39"/>
      <c r="B371" s="787"/>
      <c r="C371" s="787"/>
      <c r="D371" t="s">
        <v>13</v>
      </c>
      <c r="E371" s="121">
        <v>6</v>
      </c>
      <c r="G371" s="121">
        <f t="shared" si="13"/>
        <v>1171.8030999999996</v>
      </c>
      <c r="H371" s="528"/>
    </row>
    <row r="372" spans="1:11">
      <c r="A372" s="39"/>
      <c r="B372" s="787"/>
      <c r="C372" s="787"/>
      <c r="D372" t="s">
        <v>14</v>
      </c>
      <c r="E372" s="121">
        <v>800</v>
      </c>
      <c r="G372" s="121">
        <f t="shared" si="13"/>
        <v>1971.8030999999996</v>
      </c>
      <c r="H372" s="528"/>
    </row>
    <row r="373" spans="1:11">
      <c r="A373" s="41">
        <v>46142</v>
      </c>
      <c r="B373" s="786" t="s">
        <v>10</v>
      </c>
      <c r="C373" s="786" t="s">
        <v>17</v>
      </c>
      <c r="D373" t="s">
        <v>12</v>
      </c>
      <c r="G373" s="121">
        <f t="shared" si="13"/>
        <v>1971.8030999999996</v>
      </c>
      <c r="H373" s="528"/>
    </row>
    <row r="374" spans="1:11">
      <c r="A374" s="39"/>
      <c r="B374" s="787"/>
      <c r="C374" s="787"/>
      <c r="D374" t="s">
        <v>13</v>
      </c>
      <c r="G374" s="121">
        <f t="shared" si="13"/>
        <v>1971.8030999999996</v>
      </c>
      <c r="H374" s="528"/>
    </row>
    <row r="375" spans="1:11">
      <c r="A375" s="39"/>
      <c r="B375" s="787"/>
      <c r="C375" s="787"/>
      <c r="D375" t="s">
        <v>14</v>
      </c>
      <c r="E375" s="121">
        <v>800</v>
      </c>
      <c r="G375" s="121">
        <f t="shared" si="12"/>
        <v>2771.8030999999996</v>
      </c>
      <c r="H375" s="528"/>
    </row>
    <row r="376" spans="1:11">
      <c r="B376" s="787"/>
      <c r="C376" s="787"/>
      <c r="G376" s="121">
        <f t="shared" ref="G376:G381" si="14">G375+E376-F376</f>
        <v>2771.8030999999996</v>
      </c>
      <c r="H376" s="528"/>
    </row>
    <row r="377" spans="1:11">
      <c r="B377" s="787"/>
      <c r="C377" s="787"/>
      <c r="G377" s="121">
        <f t="shared" si="14"/>
        <v>2771.8030999999996</v>
      </c>
      <c r="H377" s="528"/>
    </row>
    <row r="378" spans="1:11">
      <c r="B378" s="787"/>
      <c r="C378" s="787"/>
      <c r="G378" s="121">
        <f t="shared" si="14"/>
        <v>2771.8030999999996</v>
      </c>
    </row>
    <row r="379" spans="1:11">
      <c r="B379" s="787"/>
      <c r="C379" s="787"/>
      <c r="G379" s="121">
        <f t="shared" si="14"/>
        <v>2771.8030999999996</v>
      </c>
    </row>
    <row r="380" spans="1:11">
      <c r="B380" s="787"/>
      <c r="C380" s="787"/>
      <c r="G380" s="121">
        <f t="shared" si="14"/>
        <v>2771.8030999999996</v>
      </c>
    </row>
    <row r="381" spans="1:11">
      <c r="B381" s="787"/>
      <c r="C381" s="787"/>
      <c r="G381" s="121">
        <f t="shared" si="14"/>
        <v>2771.8030999999996</v>
      </c>
    </row>
    <row r="382" spans="1:11">
      <c r="B382" s="787"/>
      <c r="C382" s="787"/>
      <c r="G382" s="121">
        <f t="shared" ref="G372:G389" si="15">G381+E382-F382</f>
        <v>2771.8030999999996</v>
      </c>
    </row>
    <row r="383" spans="1:11">
      <c r="B383" s="787"/>
      <c r="C383" s="787"/>
      <c r="G383" s="121">
        <f t="shared" si="15"/>
        <v>2771.8030999999996</v>
      </c>
    </row>
    <row r="384" spans="1:11">
      <c r="B384" s="787"/>
      <c r="C384" s="787"/>
      <c r="G384" s="121">
        <f t="shared" si="15"/>
        <v>2771.8030999999996</v>
      </c>
    </row>
    <row r="385" spans="2:7">
      <c r="B385" s="787"/>
      <c r="C385" s="787"/>
      <c r="G385" s="121">
        <f t="shared" si="15"/>
        <v>2771.8030999999996</v>
      </c>
    </row>
    <row r="386" spans="2:7">
      <c r="B386" s="787"/>
      <c r="C386" s="787"/>
      <c r="G386" s="121">
        <f t="shared" si="15"/>
        <v>2771.8030999999996</v>
      </c>
    </row>
    <row r="387" spans="2:7">
      <c r="B387" s="787"/>
      <c r="C387" s="787"/>
      <c r="G387" s="121">
        <f t="shared" si="15"/>
        <v>2771.8030999999996</v>
      </c>
    </row>
    <row r="388" spans="2:7">
      <c r="B388" s="787"/>
      <c r="C388" s="787"/>
      <c r="G388" s="121">
        <f t="shared" si="15"/>
        <v>2771.8030999999996</v>
      </c>
    </row>
    <row r="389" spans="2:7">
      <c r="B389" s="787"/>
      <c r="C389" s="787"/>
      <c r="G389" s="121">
        <f t="shared" si="15"/>
        <v>2771.8030999999996</v>
      </c>
    </row>
    <row r="390" spans="2:7">
      <c r="B390" s="787"/>
      <c r="C390" s="787"/>
      <c r="G390" s="121">
        <f>G389+E390-F387</f>
        <v>2771.8030999999996</v>
      </c>
    </row>
    <row r="391" spans="2:7">
      <c r="B391" s="787"/>
      <c r="C391" s="787"/>
      <c r="G391" s="121">
        <f>G390+E391-F388</f>
        <v>2771.8030999999996</v>
      </c>
    </row>
    <row r="392" spans="2:7">
      <c r="B392" s="787"/>
      <c r="C392" s="787"/>
      <c r="G392" s="121">
        <f>G391+E392-F389</f>
        <v>2771.8030999999996</v>
      </c>
    </row>
    <row r="393" spans="2:7">
      <c r="B393" s="787"/>
      <c r="C393" s="787"/>
      <c r="G393" s="121">
        <f>G392+E393-F390</f>
        <v>2771.8030999999996</v>
      </c>
    </row>
    <row r="394" spans="2:7">
      <c r="B394" s="787"/>
      <c r="C394" s="787"/>
      <c r="G394" s="121">
        <f>G393+E394-F391</f>
        <v>2771.8030999999996</v>
      </c>
    </row>
    <row r="395" spans="2:7">
      <c r="B395" s="787"/>
      <c r="C395" s="787"/>
      <c r="G395" s="121">
        <f>G394+E395-F392</f>
        <v>2771.8030999999996</v>
      </c>
    </row>
    <row r="396" spans="2:7">
      <c r="B396" s="787"/>
      <c r="C396" s="787"/>
      <c r="G396" s="121">
        <f>G395+E396-F393</f>
        <v>2771.8030999999996</v>
      </c>
    </row>
    <row r="397" spans="2:7">
      <c r="B397" s="787"/>
      <c r="C397" s="787"/>
      <c r="G397" s="121">
        <f>G396+E397-F394</f>
        <v>2771.8030999999996</v>
      </c>
    </row>
    <row r="398" spans="2:7">
      <c r="B398" s="787"/>
      <c r="C398" s="787"/>
      <c r="G398" s="121">
        <f>G397+E398-F395</f>
        <v>2771.8030999999996</v>
      </c>
    </row>
    <row r="399" spans="2:7">
      <c r="B399" s="787"/>
      <c r="C399" s="787"/>
      <c r="G399" s="121">
        <f>G398+E399-F396</f>
        <v>2771.8030999999996</v>
      </c>
    </row>
    <row r="400" spans="2:7">
      <c r="B400" s="787"/>
      <c r="C400" s="787"/>
      <c r="G400" s="121">
        <f>G399+E400-F397</f>
        <v>2771.8030999999996</v>
      </c>
    </row>
    <row r="401" spans="2:7">
      <c r="B401" s="787"/>
      <c r="C401" s="787"/>
      <c r="G401" s="121">
        <f>G400+E401-F398</f>
        <v>2771.8030999999996</v>
      </c>
    </row>
    <row r="402" spans="2:7">
      <c r="B402" s="787"/>
      <c r="C402" s="787"/>
      <c r="G402" s="121">
        <f>G401+E402-F399</f>
        <v>2771.8030999999996</v>
      </c>
    </row>
    <row r="403" spans="2:7">
      <c r="B403" s="787"/>
      <c r="C403" s="787"/>
      <c r="G403" s="121">
        <f>G402+E403-F400</f>
        <v>2771.8030999999996</v>
      </c>
    </row>
    <row r="404" spans="2:7">
      <c r="B404" s="787"/>
      <c r="C404" s="787"/>
      <c r="G404" s="121">
        <f>G403+E404-F401</f>
        <v>2771.8030999999996</v>
      </c>
    </row>
    <row r="405" spans="2:7">
      <c r="B405" s="787"/>
      <c r="C405" s="787"/>
      <c r="G405" s="121">
        <f>G404+E405-F402</f>
        <v>2771.8030999999996</v>
      </c>
    </row>
    <row r="406" spans="2:7">
      <c r="B406" s="787"/>
      <c r="C406" s="787"/>
      <c r="G406" s="121">
        <f>G405+E406-F403</f>
        <v>2771.8030999999996</v>
      </c>
    </row>
    <row r="407" spans="2:7">
      <c r="B407" s="787"/>
      <c r="C407" s="787"/>
      <c r="G407" s="121">
        <f>G406+E407-F404</f>
        <v>2771.8030999999996</v>
      </c>
    </row>
    <row r="408" spans="2:7">
      <c r="B408" s="787"/>
      <c r="C408" s="787"/>
      <c r="G408" s="121">
        <f>G407+E408-F405</f>
        <v>2771.8030999999996</v>
      </c>
    </row>
    <row r="409" spans="2:7">
      <c r="B409" s="787"/>
      <c r="C409" s="787"/>
      <c r="G409" s="121">
        <f>G408+E409-F406</f>
        <v>2771.8030999999996</v>
      </c>
    </row>
    <row r="410" spans="2:7">
      <c r="B410" s="787"/>
      <c r="C410" s="787"/>
      <c r="G410" s="121">
        <f>G409+E410-F407</f>
        <v>2771.8030999999996</v>
      </c>
    </row>
    <row r="411" spans="2:7">
      <c r="B411" s="787"/>
      <c r="C411" s="787"/>
      <c r="G411" s="121">
        <f>G410+E411-F408</f>
        <v>2771.8030999999996</v>
      </c>
    </row>
    <row r="412" spans="2:7">
      <c r="B412" s="787"/>
      <c r="C412" s="787"/>
      <c r="G412" s="121">
        <f>G411+E412-F409</f>
        <v>2771.8030999999996</v>
      </c>
    </row>
    <row r="413" spans="2:7">
      <c r="B413" s="787"/>
      <c r="C413" s="787"/>
      <c r="G413" s="121">
        <f>G412+E413-F410</f>
        <v>2771.8030999999996</v>
      </c>
    </row>
    <row r="414" spans="2:7">
      <c r="B414" s="787"/>
      <c r="C414" s="787"/>
      <c r="G414" s="121">
        <f>G413+E414-F411</f>
        <v>2771.8030999999996</v>
      </c>
    </row>
    <row r="415" spans="2:7">
      <c r="B415" s="787"/>
      <c r="C415" s="787"/>
      <c r="G415" s="121">
        <f>G414+E415-F412</f>
        <v>2771.8030999999996</v>
      </c>
    </row>
    <row r="416" spans="2:7">
      <c r="B416" s="787"/>
      <c r="C416" s="787"/>
      <c r="G416" s="121">
        <f>G415+E416-F413</f>
        <v>2771.8030999999996</v>
      </c>
    </row>
    <row r="417" spans="2:7">
      <c r="B417" s="787"/>
      <c r="C417" s="787"/>
      <c r="G417" s="121">
        <f>G416+E417-F414</f>
        <v>2771.8030999999996</v>
      </c>
    </row>
    <row r="418" spans="2:7">
      <c r="B418" s="787"/>
      <c r="C418" s="787"/>
      <c r="G418" s="121">
        <f>G417+E418-F415</f>
        <v>2771.8030999999996</v>
      </c>
    </row>
    <row r="419" spans="2:7">
      <c r="B419" s="787"/>
      <c r="C419" s="787"/>
      <c r="G419" s="121">
        <f>G418+E419-F416</f>
        <v>2771.8030999999996</v>
      </c>
    </row>
    <row r="420" spans="2:7">
      <c r="B420" s="787"/>
      <c r="C420" s="787"/>
      <c r="G420" s="121">
        <f>G419+E420-F417</f>
        <v>2771.8030999999996</v>
      </c>
    </row>
    <row r="421" spans="2:7">
      <c r="B421" s="787"/>
      <c r="C421" s="787"/>
      <c r="G421" s="121">
        <f>G420+E421-F418</f>
        <v>2771.8030999999996</v>
      </c>
    </row>
    <row r="422" spans="2:7">
      <c r="B422" s="787"/>
      <c r="C422" s="787"/>
      <c r="G422" s="121">
        <f>G421+E422-F419</f>
        <v>2771.8030999999996</v>
      </c>
    </row>
    <row r="423" spans="2:7">
      <c r="B423" s="787"/>
      <c r="C423" s="787"/>
      <c r="G423" s="121">
        <f>G422+E423-F420</f>
        <v>2771.8030999999996</v>
      </c>
    </row>
    <row r="424" spans="2:7">
      <c r="B424" s="787"/>
      <c r="C424" s="787"/>
      <c r="G424" s="121">
        <f>G423+E424-F421</f>
        <v>2771.8030999999996</v>
      </c>
    </row>
    <row r="425" spans="2:7">
      <c r="B425" s="787"/>
      <c r="C425" s="787"/>
      <c r="G425" s="121">
        <f>G424+E425-F422</f>
        <v>2771.8030999999996</v>
      </c>
    </row>
    <row r="426" spans="2:7">
      <c r="B426" s="787"/>
      <c r="C426" s="787"/>
      <c r="G426" s="121">
        <f>G425+E426-F423</f>
        <v>2771.8030999999996</v>
      </c>
    </row>
    <row r="427" spans="2:7">
      <c r="B427" s="787"/>
      <c r="C427" s="787"/>
      <c r="G427" s="121">
        <f>G426+E427-F424</f>
        <v>2771.8030999999996</v>
      </c>
    </row>
    <row r="428" spans="2:7">
      <c r="B428" s="787"/>
      <c r="C428" s="787"/>
      <c r="G428" s="121">
        <f>G427+E428-F425</f>
        <v>2771.8030999999996</v>
      </c>
    </row>
    <row r="429" spans="2:7">
      <c r="B429" s="787"/>
      <c r="C429" s="787"/>
      <c r="G429" s="121">
        <f>G428+E429-F426</f>
        <v>2771.8030999999996</v>
      </c>
    </row>
    <row r="430" spans="2:7">
      <c r="B430" s="787"/>
      <c r="C430" s="787"/>
      <c r="G430" s="121">
        <f>G429+E430-F427</f>
        <v>2771.8030999999996</v>
      </c>
    </row>
    <row r="431" spans="2:7">
      <c r="B431" s="787"/>
      <c r="C431" s="787"/>
      <c r="G431" s="121">
        <f>G430+E431-F428</f>
        <v>2771.8030999999996</v>
      </c>
    </row>
    <row r="432" spans="2:7">
      <c r="B432" s="787"/>
      <c r="C432" s="787"/>
      <c r="G432" s="121">
        <f>G431+E432-F429</f>
        <v>2771.8030999999996</v>
      </c>
    </row>
    <row r="433" spans="2:7">
      <c r="B433" s="787"/>
      <c r="C433" s="787"/>
      <c r="G433" s="121">
        <f>G432+E433-F430</f>
        <v>2771.8030999999996</v>
      </c>
    </row>
    <row r="434" spans="2:7">
      <c r="B434" s="787"/>
      <c r="C434" s="787"/>
      <c r="G434" s="121">
        <f>G433+E434-F431</f>
        <v>2771.8030999999996</v>
      </c>
    </row>
    <row r="435" spans="2:7">
      <c r="B435" s="787"/>
      <c r="C435" s="787"/>
      <c r="G435" s="121">
        <f>G434+E435-F432</f>
        <v>2771.8030999999996</v>
      </c>
    </row>
    <row r="436" spans="2:7">
      <c r="B436" s="787"/>
      <c r="C436" s="787"/>
      <c r="G436" s="121">
        <f>G435+E436-F433</f>
        <v>2771.8030999999996</v>
      </c>
    </row>
    <row r="437" spans="2:7">
      <c r="B437" s="787"/>
      <c r="C437" s="787"/>
      <c r="G437" s="121">
        <f>G436+E437-F434</f>
        <v>2771.8030999999996</v>
      </c>
    </row>
    <row r="438" spans="2:7">
      <c r="B438" s="787"/>
      <c r="C438" s="787"/>
      <c r="G438" s="121">
        <f>G437+E438-F435</f>
        <v>2771.8030999999996</v>
      </c>
    </row>
    <row r="439" spans="2:7">
      <c r="B439" s="787"/>
      <c r="C439" s="787"/>
      <c r="G439" s="121">
        <f>G438+E439-F436</f>
        <v>2771.8030999999996</v>
      </c>
    </row>
    <row r="440" spans="2:7">
      <c r="B440" s="787"/>
      <c r="C440" s="787"/>
      <c r="G440" s="121">
        <f>G439+E440-F437</f>
        <v>2771.8030999999996</v>
      </c>
    </row>
    <row r="441" spans="2:7">
      <c r="B441" s="787"/>
      <c r="C441" s="787"/>
      <c r="G441" s="121">
        <f>G440+E441-F438</f>
        <v>2771.8030999999996</v>
      </c>
    </row>
    <row r="442" spans="2:7">
      <c r="B442" s="787"/>
      <c r="C442" s="787"/>
      <c r="G442" s="121">
        <f>G441+E442-F439</f>
        <v>2771.8030999999996</v>
      </c>
    </row>
    <row r="443" spans="2:7">
      <c r="B443" s="787"/>
      <c r="C443" s="787"/>
      <c r="G443" s="121">
        <f>G442+E443-F440</f>
        <v>2771.8030999999996</v>
      </c>
    </row>
    <row r="444" spans="2:7">
      <c r="B444" s="787"/>
      <c r="C444" s="787"/>
      <c r="G444" s="121">
        <f>G443+E444-F441</f>
        <v>2771.8030999999996</v>
      </c>
    </row>
    <row r="445" spans="2:7">
      <c r="B445" s="787"/>
      <c r="C445" s="787"/>
      <c r="G445" s="121">
        <f>G444+E445-F442</f>
        <v>2771.8030999999996</v>
      </c>
    </row>
    <row r="446" spans="2:7">
      <c r="B446" s="787"/>
      <c r="C446" s="787"/>
      <c r="G446" s="121">
        <f>G445+E446-F443</f>
        <v>2771.8030999999996</v>
      </c>
    </row>
    <row r="447" spans="2:7">
      <c r="B447" s="787"/>
      <c r="C447" s="787"/>
      <c r="G447" s="121">
        <f>G446+E447-F444</f>
        <v>2771.8030999999996</v>
      </c>
    </row>
    <row r="448" spans="2:7">
      <c r="B448" s="787"/>
      <c r="C448" s="787"/>
      <c r="G448" s="121">
        <f>G447+E448-F445</f>
        <v>2771.8030999999996</v>
      </c>
    </row>
    <row r="449" spans="2:7">
      <c r="B449" s="787"/>
      <c r="C449" s="787"/>
      <c r="G449" s="121">
        <f>G448+E449-F446</f>
        <v>2771.8030999999996</v>
      </c>
    </row>
    <row r="450" spans="2:7">
      <c r="B450" s="787"/>
      <c r="C450" s="787"/>
      <c r="G450" s="121">
        <f>G449+E450-F447</f>
        <v>2771.8030999999996</v>
      </c>
    </row>
    <row r="451" spans="2:7">
      <c r="B451" s="787"/>
      <c r="C451" s="787"/>
      <c r="G451" s="121">
        <f>G450+E451-F448</f>
        <v>2771.8030999999996</v>
      </c>
    </row>
    <row r="452" spans="2:7">
      <c r="B452" s="787"/>
      <c r="C452" s="787"/>
      <c r="G452" s="121">
        <f>G451+E452-F449</f>
        <v>2771.8030999999996</v>
      </c>
    </row>
    <row r="453" spans="2:7">
      <c r="B453" s="787"/>
      <c r="C453" s="787"/>
      <c r="G453" s="121">
        <f>G452+E453-F450</f>
        <v>2771.8030999999996</v>
      </c>
    </row>
    <row r="454" spans="2:7">
      <c r="B454" s="787"/>
      <c r="C454" s="787"/>
      <c r="G454" s="121">
        <f>G453+E454-F451</f>
        <v>2771.8030999999996</v>
      </c>
    </row>
    <row r="455" spans="2:7">
      <c r="B455" s="787"/>
      <c r="C455" s="787"/>
      <c r="G455" s="121">
        <f>G454+E455-F452</f>
        <v>2771.8030999999996</v>
      </c>
    </row>
    <row r="456" spans="2:7">
      <c r="B456" s="787"/>
      <c r="C456" s="787"/>
      <c r="G456" s="121">
        <f>G455+E456-F453</f>
        <v>2771.8030999999996</v>
      </c>
    </row>
    <row r="457" spans="2:7">
      <c r="B457" s="787"/>
      <c r="C457" s="787"/>
      <c r="G457" s="121">
        <f>G456+E457-F454</f>
        <v>2771.8030999999996</v>
      </c>
    </row>
    <row r="458" spans="2:7">
      <c r="B458" s="787"/>
      <c r="C458" s="787"/>
      <c r="G458" s="121">
        <f>G457+E458-F455</f>
        <v>2771.8030999999996</v>
      </c>
    </row>
    <row r="459" spans="2:7">
      <c r="B459" s="787"/>
      <c r="C459" s="787"/>
      <c r="G459" s="121">
        <f>G458+E459-F456</f>
        <v>2771.8030999999996</v>
      </c>
    </row>
    <row r="460" spans="2:7">
      <c r="B460" s="787"/>
      <c r="C460" s="787"/>
      <c r="G460" s="121">
        <f>G459+E460-F457</f>
        <v>2771.8030999999996</v>
      </c>
    </row>
    <row r="461" spans="2:7">
      <c r="B461" s="787"/>
      <c r="C461" s="787"/>
      <c r="G461" s="121">
        <f>G460+E461-F458</f>
        <v>2771.8030999999996</v>
      </c>
    </row>
    <row r="462" spans="2:7">
      <c r="B462" s="787"/>
      <c r="C462" s="787"/>
      <c r="G462" s="121">
        <f>G461+E462-F459</f>
        <v>2771.8030999999996</v>
      </c>
    </row>
    <row r="463" spans="2:7">
      <c r="B463" s="787"/>
      <c r="C463" s="787"/>
      <c r="G463" s="121">
        <f>G462+E463-F460</f>
        <v>2771.8030999999996</v>
      </c>
    </row>
    <row r="464" spans="2:7">
      <c r="B464" s="787"/>
      <c r="C464" s="787"/>
      <c r="G464" s="121">
        <f>G463+E464-F461</f>
        <v>2771.8030999999996</v>
      </c>
    </row>
    <row r="465" spans="2:7">
      <c r="B465" s="787"/>
      <c r="C465" s="787"/>
      <c r="G465" s="121">
        <f>G464+E465-F462</f>
        <v>2771.8030999999996</v>
      </c>
    </row>
    <row r="466" spans="2:7">
      <c r="B466" s="787"/>
      <c r="C466" s="787"/>
      <c r="G466" s="121">
        <f>G465+E466-F463</f>
        <v>2771.8030999999996</v>
      </c>
    </row>
    <row r="467" spans="2:7">
      <c r="B467" s="787"/>
      <c r="C467" s="787"/>
      <c r="G467" s="121">
        <f>G466+E467-F464</f>
        <v>2771.8030999999996</v>
      </c>
    </row>
    <row r="468" spans="2:7">
      <c r="B468" s="787"/>
      <c r="C468" s="787"/>
      <c r="G468" s="121">
        <f>G467+E468-F465</f>
        <v>2771.8030999999996</v>
      </c>
    </row>
    <row r="469" spans="2:7">
      <c r="B469" s="787"/>
      <c r="C469" s="787"/>
      <c r="G469" s="121">
        <f>G468+E469-F466</f>
        <v>2771.8030999999996</v>
      </c>
    </row>
    <row r="470" spans="2:7">
      <c r="B470" s="787"/>
      <c r="C470" s="787"/>
      <c r="G470" s="121">
        <f>G469+E470-F467</f>
        <v>2771.8030999999996</v>
      </c>
    </row>
    <row r="471" spans="2:7">
      <c r="B471" s="787"/>
      <c r="C471" s="787"/>
      <c r="G471" s="121">
        <f>G470+E471-F468</f>
        <v>2771.8030999999996</v>
      </c>
    </row>
    <row r="472" spans="2:7">
      <c r="B472" s="787"/>
      <c r="C472" s="787"/>
      <c r="G472" s="121">
        <f>G471+E472-F469</f>
        <v>2771.8030999999996</v>
      </c>
    </row>
    <row r="473" spans="2:7">
      <c r="B473" s="787"/>
      <c r="C473" s="787"/>
      <c r="G473" s="121">
        <f>G472+E473-F470</f>
        <v>2771.8030999999996</v>
      </c>
    </row>
    <row r="474" spans="2:7">
      <c r="B474" s="787"/>
      <c r="C474" s="787"/>
      <c r="G474" s="121">
        <f>G473+E474-F471</f>
        <v>2771.8030999999996</v>
      </c>
    </row>
    <row r="475" spans="2:7">
      <c r="B475" s="787"/>
      <c r="C475" s="787"/>
      <c r="G475" s="121">
        <f>G474+E475-F472</f>
        <v>2771.8030999999996</v>
      </c>
    </row>
    <row r="476" spans="2:7">
      <c r="B476" s="787"/>
      <c r="C476" s="787"/>
      <c r="G476" s="121">
        <f>G475+E476-F473</f>
        <v>2771.8030999999996</v>
      </c>
    </row>
    <row r="477" spans="2:7">
      <c r="B477" s="787"/>
      <c r="C477" s="787"/>
      <c r="G477" s="121">
        <f>G476+E477-F474</f>
        <v>2771.8030999999996</v>
      </c>
    </row>
    <row r="478" spans="2:7">
      <c r="B478" s="787"/>
      <c r="C478" s="787"/>
      <c r="G478" s="121">
        <f>G477+E478-F475</f>
        <v>2771.8030999999996</v>
      </c>
    </row>
    <row r="479" spans="2:7">
      <c r="B479" s="787"/>
      <c r="C479" s="787"/>
      <c r="G479" s="121">
        <f>G478+E479-F476</f>
        <v>2771.8030999999996</v>
      </c>
    </row>
    <row r="480" spans="2:7">
      <c r="B480" s="787"/>
      <c r="C480" s="787"/>
      <c r="G480" s="121">
        <f>G479+E480-F477</f>
        <v>2771.8030999999996</v>
      </c>
    </row>
    <row r="481" spans="2:7">
      <c r="B481" s="787"/>
      <c r="C481" s="787"/>
      <c r="G481" s="121">
        <f>G480+E481-F478</f>
        <v>2771.8030999999996</v>
      </c>
    </row>
    <row r="482" spans="2:7">
      <c r="B482" s="787"/>
      <c r="C482" s="787"/>
      <c r="G482" s="121">
        <f>G481+E482-F479</f>
        <v>2771.8030999999996</v>
      </c>
    </row>
    <row r="483" spans="2:7">
      <c r="B483" s="787"/>
      <c r="C483" s="787"/>
      <c r="G483" s="121">
        <f>G482+E483-F480</f>
        <v>2771.8030999999996</v>
      </c>
    </row>
    <row r="484" spans="2:7">
      <c r="B484" s="787"/>
      <c r="C484" s="787"/>
      <c r="G484" s="121">
        <f>G483+E484-F481</f>
        <v>2771.8030999999996</v>
      </c>
    </row>
    <row r="485" spans="2:7">
      <c r="B485" s="787"/>
      <c r="C485" s="787"/>
      <c r="G485" s="121">
        <f>G484+E485-F482</f>
        <v>2771.8030999999996</v>
      </c>
    </row>
    <row r="486" spans="2:7">
      <c r="B486" s="787"/>
      <c r="C486" s="787"/>
      <c r="G486" s="121">
        <f>G485+E486-F483</f>
        <v>2771.8030999999996</v>
      </c>
    </row>
    <row r="487" spans="2:7">
      <c r="B487" s="787"/>
      <c r="C487" s="787"/>
      <c r="G487" s="121">
        <f>G486+E487-F484</f>
        <v>2771.8030999999996</v>
      </c>
    </row>
    <row r="488" spans="2:7">
      <c r="B488" s="787"/>
      <c r="C488" s="787"/>
      <c r="G488" s="121">
        <f>G487+E488-F485</f>
        <v>2771.8030999999996</v>
      </c>
    </row>
    <row r="489" spans="2:7">
      <c r="B489" s="787"/>
      <c r="C489" s="787"/>
      <c r="G489" s="121">
        <f>G488+E489-F486</f>
        <v>2771.8030999999996</v>
      </c>
    </row>
    <row r="490" spans="2:7">
      <c r="B490" s="787"/>
      <c r="C490" s="787"/>
      <c r="G490" s="121">
        <f>G489+E490-F487</f>
        <v>2771.8030999999996</v>
      </c>
    </row>
    <row r="491" spans="2:7">
      <c r="B491" s="787"/>
      <c r="C491" s="787"/>
      <c r="G491" s="121">
        <f>G490+E491-F488</f>
        <v>2771.8030999999996</v>
      </c>
    </row>
    <row r="492" spans="2:7">
      <c r="B492" s="787"/>
      <c r="C492" s="787"/>
      <c r="G492" s="121">
        <f>G491+E492-F489</f>
        <v>2771.8030999999996</v>
      </c>
    </row>
    <row r="493" spans="2:7">
      <c r="B493" s="787"/>
      <c r="C493" s="787"/>
      <c r="G493" s="121">
        <f>G492+E493-F490</f>
        <v>2771.8030999999996</v>
      </c>
    </row>
    <row r="494" spans="2:7">
      <c r="B494" s="787"/>
      <c r="C494" s="787"/>
      <c r="G494" s="121">
        <f>G493+E494-F491</f>
        <v>2771.8030999999996</v>
      </c>
    </row>
    <row r="495" spans="2:7">
      <c r="B495" s="787"/>
      <c r="C495" s="787"/>
      <c r="G495" s="121">
        <f>G494+E495-F492</f>
        <v>2771.8030999999996</v>
      </c>
    </row>
    <row r="496" spans="2:7">
      <c r="B496" s="787"/>
      <c r="C496" s="787"/>
      <c r="G496" s="121">
        <f>G495+E496-F493</f>
        <v>2771.8030999999996</v>
      </c>
    </row>
    <row r="497" spans="2:7">
      <c r="B497" s="787"/>
      <c r="C497" s="787"/>
      <c r="G497" s="121">
        <f>G496+E497-F494</f>
        <v>2771.8030999999996</v>
      </c>
    </row>
    <row r="498" spans="2:7">
      <c r="B498" s="787"/>
      <c r="C498" s="787"/>
      <c r="G498" s="121">
        <f>G497+E498-F495</f>
        <v>2771.8030999999996</v>
      </c>
    </row>
    <row r="499" spans="2:7">
      <c r="B499" s="787"/>
      <c r="C499" s="787"/>
      <c r="G499" s="121">
        <f>G498+E499-F496</f>
        <v>2771.8030999999996</v>
      </c>
    </row>
    <row r="500" spans="2:7">
      <c r="B500" s="787"/>
      <c r="C500" s="787"/>
      <c r="G500" s="121">
        <f>G499+E500-F497</f>
        <v>2771.8030999999996</v>
      </c>
    </row>
    <row r="501" spans="2:7">
      <c r="B501" s="787"/>
      <c r="C501" s="787"/>
      <c r="G501" s="121">
        <f>G500+E501-F498</f>
        <v>2771.8030999999996</v>
      </c>
    </row>
    <row r="502" spans="2:7">
      <c r="B502" s="787"/>
      <c r="C502" s="787"/>
      <c r="G502" s="121">
        <f>G501+E502-F499</f>
        <v>2771.8030999999996</v>
      </c>
    </row>
    <row r="503" spans="2:7">
      <c r="B503" s="787"/>
      <c r="C503" s="787"/>
      <c r="G503" s="121">
        <f>G502+E503-F500</f>
        <v>2771.8030999999996</v>
      </c>
    </row>
    <row r="504" spans="2:7">
      <c r="B504" s="787"/>
      <c r="C504" s="787"/>
      <c r="G504" s="121">
        <f>G503+E504-F501</f>
        <v>2771.8030999999996</v>
      </c>
    </row>
    <row r="505" spans="2:7">
      <c r="B505" s="787"/>
      <c r="C505" s="787"/>
      <c r="G505" s="121">
        <f>G504+E505-F502</f>
        <v>2771.8030999999996</v>
      </c>
    </row>
    <row r="506" spans="2:7">
      <c r="B506" s="787"/>
      <c r="C506" s="787"/>
      <c r="G506" s="121">
        <f>G505+E506-F503</f>
        <v>2771.8030999999996</v>
      </c>
    </row>
    <row r="507" spans="2:7">
      <c r="B507" s="787"/>
      <c r="C507" s="787"/>
      <c r="G507" s="121">
        <f>G506+E507-F504</f>
        <v>2771.8030999999996</v>
      </c>
    </row>
    <row r="508" spans="2:7">
      <c r="B508" s="787"/>
      <c r="C508" s="787"/>
      <c r="G508" s="121">
        <f>G507+E508-F505</f>
        <v>2771.8030999999996</v>
      </c>
    </row>
    <row r="509" spans="2:7">
      <c r="B509" s="787"/>
      <c r="C509" s="787"/>
      <c r="G509" s="121">
        <f>G508+E509-F506</f>
        <v>2771.8030999999996</v>
      </c>
    </row>
    <row r="510" spans="2:7">
      <c r="B510" s="787"/>
      <c r="C510" s="787"/>
      <c r="G510" s="121">
        <f>G509+E510-F507</f>
        <v>2771.8030999999996</v>
      </c>
    </row>
    <row r="511" spans="2:7">
      <c r="B511" s="787"/>
      <c r="C511" s="787"/>
      <c r="G511" s="121">
        <f>G510+E511-F508</f>
        <v>2771.8030999999996</v>
      </c>
    </row>
    <row r="512" spans="2:7">
      <c r="B512" s="787"/>
      <c r="C512" s="787"/>
      <c r="G512" s="121">
        <f>G511+E512-F509</f>
        <v>2771.8030999999996</v>
      </c>
    </row>
    <row r="513" spans="2:7">
      <c r="B513" s="787"/>
      <c r="C513" s="787"/>
      <c r="G513" s="121">
        <f>G512+E513-F510</f>
        <v>2771.8030999999996</v>
      </c>
    </row>
    <row r="514" spans="2:7">
      <c r="B514" s="787"/>
      <c r="C514" s="787"/>
      <c r="G514" s="121">
        <f>G513+E514-F511</f>
        <v>2771.8030999999996</v>
      </c>
    </row>
    <row r="515" spans="2:7">
      <c r="B515" s="787"/>
      <c r="C515" s="787"/>
      <c r="G515" s="121">
        <f>G514+E515-F512</f>
        <v>2771.8030999999996</v>
      </c>
    </row>
    <row r="516" spans="2:7">
      <c r="B516" s="787"/>
      <c r="C516" s="787"/>
      <c r="G516" s="121">
        <f>G515+E516-F513</f>
        <v>2771.8030999999996</v>
      </c>
    </row>
    <row r="517" spans="2:7">
      <c r="B517" s="787"/>
      <c r="C517" s="787"/>
      <c r="G517" s="121">
        <f>G516+E517-F514</f>
        <v>2771.8030999999996</v>
      </c>
    </row>
    <row r="518" spans="2:7">
      <c r="B518" s="787"/>
      <c r="C518" s="787"/>
      <c r="G518" s="121">
        <f>G517+E518-F515</f>
        <v>2771.8030999999996</v>
      </c>
    </row>
    <row r="519" spans="2:7">
      <c r="B519" s="787"/>
      <c r="C519" s="787"/>
      <c r="G519" s="121">
        <f>G518+E519-F516</f>
        <v>2771.8030999999996</v>
      </c>
    </row>
    <row r="520" spans="2:7">
      <c r="B520" s="787"/>
      <c r="C520" s="787"/>
      <c r="G520" s="121">
        <f>G519+E520-F517</f>
        <v>2771.8030999999996</v>
      </c>
    </row>
    <row r="521" spans="2:7">
      <c r="B521" s="787"/>
      <c r="C521" s="787"/>
      <c r="G521" s="121">
        <f>G520+E521-F518</f>
        <v>2771.8030999999996</v>
      </c>
    </row>
    <row r="522" spans="2:7">
      <c r="B522" s="787"/>
      <c r="C522" s="787"/>
      <c r="G522" s="121">
        <f>G521+E522-F519</f>
        <v>2771.8030999999996</v>
      </c>
    </row>
    <row r="523" spans="2:7">
      <c r="B523" s="787"/>
      <c r="C523" s="787"/>
      <c r="G523" s="121">
        <f>G522+E523-F520</f>
        <v>2771.8030999999996</v>
      </c>
    </row>
    <row r="524" spans="2:7">
      <c r="B524" s="787"/>
      <c r="C524" s="787"/>
      <c r="G524" s="121">
        <f>G523+E524-F521</f>
        <v>2771.8030999999996</v>
      </c>
    </row>
    <row r="525" spans="2:7">
      <c r="B525" s="787"/>
      <c r="C525" s="787"/>
      <c r="G525" s="121">
        <f>G524+E525-F522</f>
        <v>2771.8030999999996</v>
      </c>
    </row>
    <row r="526" spans="2:7">
      <c r="B526" s="787"/>
      <c r="C526" s="787"/>
      <c r="G526" s="121">
        <f>G525+E526-F523</f>
        <v>2771.8030999999996</v>
      </c>
    </row>
    <row r="527" spans="2:7">
      <c r="B527" s="787"/>
      <c r="C527" s="787"/>
      <c r="G527" s="121">
        <f>G526+E527-F524</f>
        <v>2771.8030999999996</v>
      </c>
    </row>
    <row r="528" spans="2:7">
      <c r="B528" s="787"/>
      <c r="C528" s="787"/>
      <c r="G528" s="121">
        <f>G527+E528-F525</f>
        <v>2771.8030999999996</v>
      </c>
    </row>
    <row r="529" spans="2:7">
      <c r="B529" s="787"/>
      <c r="C529" s="787"/>
      <c r="G529" s="121">
        <f>G528+E529-F526</f>
        <v>2771.8030999999996</v>
      </c>
    </row>
    <row r="530" spans="2:7">
      <c r="B530" s="787"/>
      <c r="C530" s="787"/>
      <c r="G530" s="121">
        <f>G529+E530-F527</f>
        <v>2771.8030999999996</v>
      </c>
    </row>
    <row r="531" spans="2:7">
      <c r="B531" s="787"/>
      <c r="C531" s="787"/>
      <c r="G531" s="121">
        <f>G530+E531-F528</f>
        <v>2771.8030999999996</v>
      </c>
    </row>
    <row r="532" spans="2:7">
      <c r="B532" s="787"/>
      <c r="C532" s="787"/>
      <c r="G532" s="121">
        <f>G531+E532-F529</f>
        <v>2771.8030999999996</v>
      </c>
    </row>
    <row r="533" spans="2:7">
      <c r="B533" s="787"/>
      <c r="C533" s="787"/>
      <c r="G533" s="121">
        <f>G532+E533-F530</f>
        <v>2771.8030999999996</v>
      </c>
    </row>
    <row r="534" spans="2:7">
      <c r="B534" s="787"/>
      <c r="C534" s="787"/>
      <c r="G534" s="121">
        <f>G533+E534-F531</f>
        <v>2771.8030999999996</v>
      </c>
    </row>
    <row r="535" spans="2:7">
      <c r="B535" s="787"/>
      <c r="C535" s="787"/>
      <c r="G535" s="121">
        <f>G534+E535-F532</f>
        <v>2771.8030999999996</v>
      </c>
    </row>
    <row r="536" spans="2:7">
      <c r="B536" s="787"/>
      <c r="C536" s="787"/>
      <c r="G536" s="121">
        <f>G535+E536-F533</f>
        <v>2771.8030999999996</v>
      </c>
    </row>
    <row r="537" spans="2:7">
      <c r="B537" s="787"/>
      <c r="C537" s="787"/>
      <c r="G537" s="121">
        <f>G536+E537-F534</f>
        <v>2771.8030999999996</v>
      </c>
    </row>
    <row r="538" spans="2:7">
      <c r="B538" s="787"/>
      <c r="C538" s="787"/>
      <c r="G538" s="121">
        <f>G537+E538-F535</f>
        <v>2771.8030999999996</v>
      </c>
    </row>
    <row r="539" spans="2:7">
      <c r="B539" s="787"/>
      <c r="C539" s="787"/>
      <c r="G539" s="121">
        <f>G538+E539-F536</f>
        <v>2771.8030999999996</v>
      </c>
    </row>
    <row r="540" spans="2:7">
      <c r="B540" s="787"/>
      <c r="C540" s="787"/>
      <c r="G540" s="121">
        <f>G539+E540-F537</f>
        <v>2771.8030999999996</v>
      </c>
    </row>
    <row r="541" spans="2:7">
      <c r="B541" s="787"/>
      <c r="C541" s="787"/>
      <c r="G541" s="121">
        <f>G540+E541-F538</f>
        <v>2771.8030999999996</v>
      </c>
    </row>
    <row r="542" spans="2:7">
      <c r="B542" s="787"/>
      <c r="C542" s="787"/>
      <c r="G542" s="121">
        <f>G541+E542-F539</f>
        <v>2771.8030999999996</v>
      </c>
    </row>
    <row r="543" spans="2:7">
      <c r="B543" s="787"/>
      <c r="C543" s="787"/>
      <c r="G543" s="121">
        <f>G542+E543-F540</f>
        <v>2771.8030999999996</v>
      </c>
    </row>
    <row r="544" spans="2:7">
      <c r="B544" s="787"/>
      <c r="C544" s="787"/>
      <c r="G544" s="121">
        <f>G543+E544-F541</f>
        <v>2771.8030999999996</v>
      </c>
    </row>
    <row r="545" spans="2:7">
      <c r="B545" s="787"/>
      <c r="C545" s="787"/>
      <c r="G545" s="121">
        <f>G544+E545-F542</f>
        <v>2771.8030999999996</v>
      </c>
    </row>
    <row r="546" spans="2:7">
      <c r="B546" s="787"/>
      <c r="C546" s="787"/>
      <c r="G546" s="121">
        <f>G545+E546-F543</f>
        <v>2771.8030999999996</v>
      </c>
    </row>
    <row r="547" spans="2:7">
      <c r="B547" s="787"/>
      <c r="C547" s="787"/>
      <c r="G547" s="121">
        <f>G546+E547-F544</f>
        <v>2771.8030999999996</v>
      </c>
    </row>
    <row r="548" spans="2:7">
      <c r="B548" s="787"/>
      <c r="C548" s="787"/>
      <c r="G548" s="121">
        <f>G547+E548-F545</f>
        <v>2771.8030999999996</v>
      </c>
    </row>
    <row r="549" spans="2:7">
      <c r="B549" s="787"/>
      <c r="C549" s="787"/>
      <c r="G549" s="121">
        <f>G548+E549-F546</f>
        <v>2771.8030999999996</v>
      </c>
    </row>
    <row r="550" spans="2:7">
      <c r="B550" s="787"/>
      <c r="C550" s="787"/>
      <c r="G550" s="121">
        <f>G549+E550-F547</f>
        <v>2771.8030999999996</v>
      </c>
    </row>
    <row r="551" spans="2:7">
      <c r="B551" s="787"/>
      <c r="C551" s="787"/>
      <c r="G551" s="121">
        <f>G550+E551-F548</f>
        <v>2771.8030999999996</v>
      </c>
    </row>
    <row r="552" spans="2:7">
      <c r="B552" s="787"/>
      <c r="C552" s="787"/>
      <c r="G552" s="121">
        <f>G551+E552-F549</f>
        <v>2771.8030999999996</v>
      </c>
    </row>
    <row r="553" spans="2:7">
      <c r="B553" s="787"/>
      <c r="C553" s="787"/>
      <c r="G553" s="121">
        <f>G552+E553-F550</f>
        <v>2771.8030999999996</v>
      </c>
    </row>
    <row r="554" spans="2:7">
      <c r="B554" s="787"/>
      <c r="C554" s="787"/>
      <c r="G554" s="121">
        <f>G553+E554-F551</f>
        <v>2771.8030999999996</v>
      </c>
    </row>
    <row r="555" spans="2:7">
      <c r="B555" s="787"/>
      <c r="C555" s="787"/>
      <c r="G555" s="121">
        <f>G554+E555-F552</f>
        <v>2771.8030999999996</v>
      </c>
    </row>
    <row r="556" spans="2:7">
      <c r="B556" s="787"/>
      <c r="C556" s="787"/>
      <c r="G556" s="121">
        <f>G555+E556-F553</f>
        <v>2771.8030999999996</v>
      </c>
    </row>
    <row r="557" spans="2:7">
      <c r="B557" s="787"/>
      <c r="C557" s="787"/>
      <c r="G557" s="121">
        <f>G556+E557-F554</f>
        <v>2771.8030999999996</v>
      </c>
    </row>
    <row r="558" spans="2:7">
      <c r="B558" s="787"/>
      <c r="C558" s="787"/>
      <c r="G558" s="121">
        <f>G557+E558-F555</f>
        <v>2771.8030999999996</v>
      </c>
    </row>
    <row r="559" spans="2:7">
      <c r="B559" s="787"/>
      <c r="C559" s="787"/>
      <c r="G559" s="121">
        <f>G558+E559-F556</f>
        <v>2771.8030999999996</v>
      </c>
    </row>
    <row r="560" spans="2:7">
      <c r="B560" s="787"/>
      <c r="C560" s="787"/>
      <c r="G560" s="121">
        <f>G559+E560-F557</f>
        <v>2771.8030999999996</v>
      </c>
    </row>
    <row r="561" spans="2:7">
      <c r="B561" s="787"/>
      <c r="C561" s="787"/>
      <c r="G561" s="121">
        <f>G560+E561-F558</f>
        <v>2771.8030999999996</v>
      </c>
    </row>
    <row r="562" spans="2:7">
      <c r="B562" s="787"/>
      <c r="C562" s="787"/>
      <c r="G562" s="121">
        <f>G561+E562-F559</f>
        <v>2771.8030999999996</v>
      </c>
    </row>
    <row r="563" spans="2:7">
      <c r="B563" s="787"/>
      <c r="C563" s="787"/>
      <c r="G563" s="121">
        <f>G562+E563-F560</f>
        <v>2771.8030999999996</v>
      </c>
    </row>
    <row r="564" spans="2:7">
      <c r="B564" s="787"/>
      <c r="C564" s="787"/>
      <c r="G564" s="121">
        <f>G563+E564-F561</f>
        <v>2771.8030999999996</v>
      </c>
    </row>
    <row r="565" spans="2:7">
      <c r="B565" s="787"/>
      <c r="C565" s="787"/>
      <c r="G565" s="121">
        <f>G564+E565-F562</f>
        <v>2771.8030999999996</v>
      </c>
    </row>
    <row r="566" spans="2:7">
      <c r="B566" s="787"/>
      <c r="C566" s="787"/>
      <c r="G566" s="121">
        <f>G565+E566-F563</f>
        <v>2771.8030999999996</v>
      </c>
    </row>
    <row r="567" spans="2:7">
      <c r="B567" s="787"/>
      <c r="C567" s="787"/>
      <c r="G567" s="121">
        <f>G566+E567-F564</f>
        <v>2771.8030999999996</v>
      </c>
    </row>
    <row r="568" spans="2:7">
      <c r="B568" s="787"/>
      <c r="C568" s="787"/>
      <c r="G568" s="121">
        <f>G567+E568-F565</f>
        <v>2771.8030999999996</v>
      </c>
    </row>
    <row r="569" spans="2:7">
      <c r="B569" s="787"/>
      <c r="C569" s="787"/>
      <c r="G569" s="121">
        <f>G568+E569-F566</f>
        <v>2771.8030999999996</v>
      </c>
    </row>
    <row r="570" spans="2:7">
      <c r="B570" s="787"/>
      <c r="C570" s="787"/>
      <c r="G570" s="121">
        <f>G569+E570-F567</f>
        <v>2771.8030999999996</v>
      </c>
    </row>
    <row r="571" spans="2:7">
      <c r="B571" s="787"/>
      <c r="C571" s="787"/>
      <c r="G571" s="121">
        <f>G570+E571-F568</f>
        <v>2771.8030999999996</v>
      </c>
    </row>
    <row r="572" spans="2:7">
      <c r="B572" s="787"/>
      <c r="C572" s="787"/>
      <c r="G572" s="121">
        <f>G571+E572-F569</f>
        <v>2771.8030999999996</v>
      </c>
    </row>
    <row r="573" spans="2:7">
      <c r="B573" s="787"/>
      <c r="C573" s="787"/>
      <c r="G573" s="121">
        <f>G572+E573-F570</f>
        <v>2771.8030999999996</v>
      </c>
    </row>
    <row r="574" spans="2:7">
      <c r="B574" s="787"/>
      <c r="C574" s="787"/>
      <c r="G574" s="121">
        <f>G573+E574-F571</f>
        <v>2771.8030999999996</v>
      </c>
    </row>
    <row r="575" spans="2:7">
      <c r="B575" s="787"/>
      <c r="C575" s="787"/>
      <c r="G575" s="121">
        <f>G574+E575-F572</f>
        <v>2771.8030999999996</v>
      </c>
    </row>
    <row r="576" spans="2:7">
      <c r="B576" s="787"/>
      <c r="C576" s="787"/>
      <c r="G576" s="121">
        <f>G575+E576-F573</f>
        <v>2771.8030999999996</v>
      </c>
    </row>
    <row r="577" spans="2:7">
      <c r="B577" s="787"/>
      <c r="C577" s="787"/>
      <c r="G577" s="121">
        <f>G576+E577-F574</f>
        <v>2771.8030999999996</v>
      </c>
    </row>
    <row r="578" spans="2:7">
      <c r="B578" s="787"/>
      <c r="C578" s="787"/>
      <c r="G578" s="121">
        <f>G577+E578-F575</f>
        <v>2771.8030999999996</v>
      </c>
    </row>
    <row r="579" spans="2:7">
      <c r="B579" s="787"/>
      <c r="C579" s="787"/>
      <c r="G579" s="121">
        <f>G578+E579-F576</f>
        <v>2771.8030999999996</v>
      </c>
    </row>
    <row r="580" spans="2:7">
      <c r="B580" s="787"/>
      <c r="C580" s="787"/>
      <c r="G580" s="121">
        <f>G579+E580-F577</f>
        <v>2771.8030999999996</v>
      </c>
    </row>
    <row r="581" spans="2:7">
      <c r="B581" s="787"/>
      <c r="C581" s="787"/>
      <c r="G581" s="121">
        <f>G580+E581-F578</f>
        <v>2771.8030999999996</v>
      </c>
    </row>
    <row r="582" spans="2:7">
      <c r="B582" s="787"/>
      <c r="C582" s="787"/>
      <c r="G582" s="121">
        <f>G581+E582-F579</f>
        <v>2771.8030999999996</v>
      </c>
    </row>
    <row r="583" spans="2:7">
      <c r="B583" s="787"/>
      <c r="C583" s="787"/>
      <c r="G583" s="121">
        <f>G582+E583-F580</f>
        <v>2771.8030999999996</v>
      </c>
    </row>
    <row r="584" spans="2:7">
      <c r="B584" s="787"/>
      <c r="C584" s="787"/>
      <c r="G584" s="121">
        <f>G583+E584-F581</f>
        <v>2771.8030999999996</v>
      </c>
    </row>
    <row r="585" spans="2:7">
      <c r="B585" s="787"/>
      <c r="C585" s="787"/>
      <c r="G585" s="121">
        <f>G584+E585-F582</f>
        <v>2771.8030999999996</v>
      </c>
    </row>
    <row r="586" spans="2:7">
      <c r="B586" s="787"/>
      <c r="C586" s="787"/>
      <c r="G586" s="121">
        <f>G585+E586-F583</f>
        <v>2771.8030999999996</v>
      </c>
    </row>
    <row r="587" spans="2:7">
      <c r="B587" s="787"/>
      <c r="C587" s="787"/>
      <c r="G587" s="121">
        <f>G586+E587-F584</f>
        <v>2771.8030999999996</v>
      </c>
    </row>
    <row r="588" spans="2:7">
      <c r="B588" s="787"/>
      <c r="C588" s="787"/>
      <c r="G588" s="121">
        <f>G587+E588-F585</f>
        <v>2771.8030999999996</v>
      </c>
    </row>
    <row r="589" spans="2:7">
      <c r="B589" s="787"/>
      <c r="C589" s="787"/>
      <c r="G589" s="121">
        <f>G588+E589-F586</f>
        <v>2771.8030999999996</v>
      </c>
    </row>
    <row r="590" spans="2:7">
      <c r="B590" s="787"/>
      <c r="C590" s="787"/>
      <c r="G590" s="121">
        <f>G589+E590-F587</f>
        <v>2771.8030999999996</v>
      </c>
    </row>
    <row r="591" spans="2:7">
      <c r="B591" s="787"/>
      <c r="C591" s="787"/>
      <c r="G591" s="121">
        <f>G590+E591-F588</f>
        <v>2771.8030999999996</v>
      </c>
    </row>
    <row r="592" spans="2:7">
      <c r="B592" s="787"/>
      <c r="C592" s="787"/>
      <c r="G592" s="121">
        <f>G591+E592-F589</f>
        <v>2771.8030999999996</v>
      </c>
    </row>
    <row r="593" spans="2:7">
      <c r="B593" s="787"/>
      <c r="C593" s="787"/>
      <c r="G593" s="121">
        <f>G592+E593-F590</f>
        <v>2771.8030999999996</v>
      </c>
    </row>
    <row r="594" spans="2:7">
      <c r="B594" s="787"/>
      <c r="C594" s="787"/>
      <c r="G594" s="121">
        <f>G593+E594-F591</f>
        <v>2771.8030999999996</v>
      </c>
    </row>
    <row r="595" spans="2:7">
      <c r="B595" s="787"/>
      <c r="C595" s="787"/>
      <c r="G595" s="121">
        <f>G594+E595-F592</f>
        <v>2771.8030999999996</v>
      </c>
    </row>
    <row r="596" spans="2:7">
      <c r="B596" s="787"/>
      <c r="C596" s="787"/>
      <c r="G596" s="121">
        <f>G595+E596-F593</f>
        <v>2771.8030999999996</v>
      </c>
    </row>
    <row r="597" spans="2:7">
      <c r="B597" s="787"/>
      <c r="C597" s="787"/>
      <c r="G597" s="121">
        <f>G596+E597-F594</f>
        <v>2771.8030999999996</v>
      </c>
    </row>
    <row r="598" spans="2:7">
      <c r="B598" s="787"/>
      <c r="C598" s="787"/>
      <c r="G598" s="121">
        <f>G597+E598-F595</f>
        <v>2771.8030999999996</v>
      </c>
    </row>
    <row r="599" spans="2:7">
      <c r="B599" s="787"/>
      <c r="C599" s="787"/>
      <c r="G599" s="121">
        <f>G598+E599-F596</f>
        <v>2771.8030999999996</v>
      </c>
    </row>
    <row r="600" spans="2:7">
      <c r="B600" s="787"/>
      <c r="C600" s="787"/>
      <c r="G600" s="121">
        <f>G599+E600-F597</f>
        <v>2771.8030999999996</v>
      </c>
    </row>
    <row r="601" spans="2:7">
      <c r="B601" s="787"/>
      <c r="C601" s="787"/>
      <c r="G601" s="121">
        <f>G600+E601-F598</f>
        <v>2771.8030999999996</v>
      </c>
    </row>
    <row r="602" spans="2:7">
      <c r="B602" s="787"/>
      <c r="C602" s="787"/>
      <c r="G602" s="121">
        <f>G601+E602-F599</f>
        <v>2771.8030999999996</v>
      </c>
    </row>
    <row r="603" spans="2:7">
      <c r="B603" s="787"/>
      <c r="C603" s="787"/>
      <c r="G603" s="121">
        <f>G602+E603-F600</f>
        <v>2771.8030999999996</v>
      </c>
    </row>
    <row r="604" spans="2:7">
      <c r="B604" s="787"/>
      <c r="C604" s="787"/>
      <c r="G604" s="121">
        <f>G603+E604-F601</f>
        <v>2771.8030999999996</v>
      </c>
    </row>
    <row r="605" spans="2:7">
      <c r="B605" s="787"/>
      <c r="C605" s="787"/>
      <c r="G605" s="121">
        <f>G604+E605-F602</f>
        <v>2771.8030999999996</v>
      </c>
    </row>
    <row r="606" spans="2:7">
      <c r="B606" s="787"/>
      <c r="C606" s="787"/>
      <c r="G606" s="121">
        <f>G605+E606-F603</f>
        <v>2771.8030999999996</v>
      </c>
    </row>
    <row r="607" spans="2:7">
      <c r="B607" s="787"/>
      <c r="C607" s="787"/>
      <c r="G607" s="121">
        <f>G606+E607-F604</f>
        <v>2771.8030999999996</v>
      </c>
    </row>
    <row r="608" spans="2:7">
      <c r="B608" s="787"/>
      <c r="C608" s="787"/>
      <c r="G608" s="121">
        <f>G607+E608-F605</f>
        <v>2771.8030999999996</v>
      </c>
    </row>
    <row r="609" spans="2:7">
      <c r="B609" s="787"/>
      <c r="C609" s="787"/>
      <c r="G609" s="121">
        <f>G608+E609-F606</f>
        <v>2771.8030999999996</v>
      </c>
    </row>
    <row r="610" spans="2:7">
      <c r="B610" s="787"/>
      <c r="C610" s="787"/>
      <c r="G610" s="121">
        <f>G609+E610-F607</f>
        <v>2771.8030999999996</v>
      </c>
    </row>
    <row r="611" spans="2:7">
      <c r="B611" s="787"/>
      <c r="C611" s="787"/>
      <c r="G611" s="121">
        <f>G610+E611-F608</f>
        <v>2771.8030999999996</v>
      </c>
    </row>
    <row r="612" spans="2:7">
      <c r="B612" s="787"/>
      <c r="C612" s="787"/>
      <c r="G612" s="121">
        <f>G611+E612-F609</f>
        <v>2771.8030999999996</v>
      </c>
    </row>
    <row r="613" spans="2:7">
      <c r="B613" s="787"/>
      <c r="C613" s="787"/>
      <c r="G613" s="121">
        <f>G612+E613-F610</f>
        <v>2771.8030999999996</v>
      </c>
    </row>
    <row r="614" spans="2:7">
      <c r="B614" s="787"/>
      <c r="C614" s="787"/>
      <c r="G614" s="121">
        <f>G613+E614-F611</f>
        <v>2771.8030999999996</v>
      </c>
    </row>
    <row r="615" spans="2:7">
      <c r="B615" s="787"/>
      <c r="C615" s="787"/>
      <c r="G615" s="121">
        <f>G614+E615-F612</f>
        <v>2771.8030999999996</v>
      </c>
    </row>
    <row r="616" spans="2:7">
      <c r="B616" s="787"/>
      <c r="C616" s="787"/>
      <c r="G616" s="121">
        <f>G615+E616-F613</f>
        <v>2771.8030999999996</v>
      </c>
    </row>
    <row r="617" spans="2:7">
      <c r="B617" s="787"/>
      <c r="C617" s="787"/>
      <c r="G617" s="121">
        <f>G616+E617-F614</f>
        <v>2771.8030999999996</v>
      </c>
    </row>
    <row r="618" spans="2:7">
      <c r="B618" s="787"/>
      <c r="C618" s="787"/>
      <c r="G618" s="121">
        <f>G617+E618-F615</f>
        <v>2771.8030999999996</v>
      </c>
    </row>
    <row r="619" spans="2:7">
      <c r="B619" s="787"/>
      <c r="C619" s="787"/>
      <c r="G619" s="121">
        <f>G618+E619-F616</f>
        <v>2771.8030999999996</v>
      </c>
    </row>
    <row r="620" spans="2:7">
      <c r="B620" s="787"/>
      <c r="C620" s="787"/>
      <c r="G620" s="121">
        <f>G619+E620-F617</f>
        <v>2771.8030999999996</v>
      </c>
    </row>
    <row r="621" spans="2:7">
      <c r="B621" s="787"/>
      <c r="C621" s="787"/>
      <c r="G621" s="121">
        <f>G620+E621-F618</f>
        <v>2771.8030999999996</v>
      </c>
    </row>
    <row r="622" spans="2:7">
      <c r="B622" s="787"/>
      <c r="C622" s="787"/>
      <c r="G622" s="121">
        <f>G621+E622-F619</f>
        <v>2771.8030999999996</v>
      </c>
    </row>
    <row r="623" spans="2:7">
      <c r="B623" s="787"/>
      <c r="C623" s="787"/>
      <c r="G623" s="121">
        <f>G622+E623-F620</f>
        <v>2771.8030999999996</v>
      </c>
    </row>
    <row r="624" spans="2:7">
      <c r="B624" s="787"/>
      <c r="C624" s="787"/>
      <c r="G624" s="121">
        <f>G623+E624-F621</f>
        <v>2771.8030999999996</v>
      </c>
    </row>
    <row r="625" spans="2:7">
      <c r="B625" s="787"/>
      <c r="C625" s="787"/>
      <c r="G625" s="121">
        <f>G624+E625-F622</f>
        <v>2771.8030999999996</v>
      </c>
    </row>
    <row r="626" spans="2:7">
      <c r="B626" s="787"/>
      <c r="C626" s="787"/>
      <c r="G626" s="121">
        <f>G625+E626-F623</f>
        <v>2771.8030999999996</v>
      </c>
    </row>
    <row r="627" spans="2:7">
      <c r="B627" s="787"/>
      <c r="C627" s="787"/>
      <c r="G627" s="121">
        <f>G626+E627-F624</f>
        <v>2771.8030999999996</v>
      </c>
    </row>
    <row r="628" spans="2:7">
      <c r="B628" s="787"/>
      <c r="C628" s="787"/>
      <c r="G628" s="121">
        <f>G627+E628-F625</f>
        <v>2771.8030999999996</v>
      </c>
    </row>
    <row r="629" spans="2:7">
      <c r="B629" s="787"/>
      <c r="C629" s="787"/>
      <c r="G629" s="121">
        <f>G628+E629-F626</f>
        <v>2771.8030999999996</v>
      </c>
    </row>
    <row r="630" spans="2:7">
      <c r="B630" s="787"/>
      <c r="C630" s="787"/>
      <c r="G630" s="121">
        <f>G629+E630-F627</f>
        <v>2771.8030999999996</v>
      </c>
    </row>
    <row r="631" spans="2:7">
      <c r="B631" s="787"/>
      <c r="C631" s="787"/>
      <c r="G631" s="121">
        <f>G630+E631-F628</f>
        <v>2771.8030999999996</v>
      </c>
    </row>
    <row r="632" spans="2:7">
      <c r="B632" s="787"/>
      <c r="C632" s="787"/>
      <c r="G632" s="121">
        <f>G631+E632-F629</f>
        <v>2771.8030999999996</v>
      </c>
    </row>
    <row r="633" spans="2:7">
      <c r="B633" s="787"/>
      <c r="C633" s="787"/>
      <c r="G633" s="121">
        <f>G632+E633-F630</f>
        <v>2771.8030999999996</v>
      </c>
    </row>
    <row r="634" spans="2:7">
      <c r="B634" s="787"/>
      <c r="C634" s="787"/>
      <c r="G634" s="121">
        <f>G633+E634-F631</f>
        <v>2771.8030999999996</v>
      </c>
    </row>
    <row r="635" spans="2:7">
      <c r="B635" s="787"/>
      <c r="C635" s="787"/>
      <c r="G635" s="121">
        <f>G634+E635-F632</f>
        <v>2771.8030999999996</v>
      </c>
    </row>
    <row r="636" spans="2:7">
      <c r="B636" s="787"/>
      <c r="C636" s="787"/>
      <c r="G636" s="121">
        <f>G635+E636-F633</f>
        <v>2771.8030999999996</v>
      </c>
    </row>
    <row r="637" spans="2:7">
      <c r="B637" s="787"/>
      <c r="C637" s="787"/>
      <c r="G637" s="121">
        <f>G636+E637-F634</f>
        <v>2771.8030999999996</v>
      </c>
    </row>
    <row r="638" spans="2:7">
      <c r="B638" s="787"/>
      <c r="C638" s="787"/>
      <c r="G638" s="121">
        <f>G637+E638-F635</f>
        <v>2771.8030999999996</v>
      </c>
    </row>
    <row r="639" spans="2:7">
      <c r="B639" s="787"/>
      <c r="C639" s="787"/>
      <c r="G639" s="121">
        <f>G638+E639-F636</f>
        <v>2771.8030999999996</v>
      </c>
    </row>
    <row r="640" spans="2:7">
      <c r="B640" s="787"/>
      <c r="C640" s="787"/>
      <c r="G640" s="121">
        <f>G639+E640-F637</f>
        <v>2771.8030999999996</v>
      </c>
    </row>
    <row r="641" spans="2:7">
      <c r="B641" s="787"/>
      <c r="C641" s="787"/>
      <c r="G641" s="121">
        <f>G640+E641-F638</f>
        <v>2771.8030999999996</v>
      </c>
    </row>
    <row r="642" spans="2:7">
      <c r="B642" s="787"/>
      <c r="C642" s="787"/>
      <c r="G642" s="121">
        <f>G641+E642-F639</f>
        <v>2771.8030999999996</v>
      </c>
    </row>
    <row r="643" spans="2:7">
      <c r="B643" s="787"/>
      <c r="C643" s="787"/>
      <c r="G643" s="121">
        <f>G642+E643-F640</f>
        <v>2771.8030999999996</v>
      </c>
    </row>
    <row r="644" spans="2:7">
      <c r="B644" s="787"/>
      <c r="C644" s="787"/>
      <c r="G644" s="121">
        <f>G643+E644-F641</f>
        <v>2771.8030999999996</v>
      </c>
    </row>
    <row r="645" spans="2:7">
      <c r="B645" s="787"/>
      <c r="C645" s="787"/>
      <c r="G645" s="121">
        <f>G644+E645-F642</f>
        <v>2771.8030999999996</v>
      </c>
    </row>
    <row r="646" spans="2:7">
      <c r="B646" s="787"/>
      <c r="C646" s="787"/>
      <c r="G646" s="121">
        <f>G645+E646-F643</f>
        <v>2771.8030999999996</v>
      </c>
    </row>
    <row r="647" spans="2:7">
      <c r="B647" s="787"/>
      <c r="C647" s="787"/>
      <c r="G647" s="121">
        <f>G646+E647-F644</f>
        <v>2771.8030999999996</v>
      </c>
    </row>
    <row r="648" spans="2:7">
      <c r="B648" s="787"/>
      <c r="C648" s="787"/>
      <c r="G648" s="121">
        <f>G647+E648-F645</f>
        <v>2771.8030999999996</v>
      </c>
    </row>
    <row r="649" spans="2:7">
      <c r="B649" s="787"/>
      <c r="C649" s="787"/>
      <c r="G649" s="121">
        <f>G648+E649-F646</f>
        <v>2771.8030999999996</v>
      </c>
    </row>
    <row r="650" spans="2:7">
      <c r="B650" s="787"/>
      <c r="C650" s="787"/>
      <c r="G650" s="121">
        <f>G649+E650-F647</f>
        <v>2771.8030999999996</v>
      </c>
    </row>
    <row r="651" spans="2:7">
      <c r="B651" s="787"/>
      <c r="C651" s="787"/>
      <c r="G651" s="121">
        <f>G650+E651-F648</f>
        <v>2771.8030999999996</v>
      </c>
    </row>
    <row r="652" spans="2:7">
      <c r="B652" s="787"/>
      <c r="C652" s="787"/>
      <c r="G652" s="121">
        <f>G651+E652-F649</f>
        <v>2771.8030999999996</v>
      </c>
    </row>
    <row r="653" spans="2:7">
      <c r="B653" s="787"/>
      <c r="C653" s="787"/>
      <c r="G653" s="121">
        <f>G652+E653-F650</f>
        <v>2771.8030999999996</v>
      </c>
    </row>
    <row r="654" spans="2:7">
      <c r="B654" s="787"/>
      <c r="C654" s="787"/>
      <c r="G654" s="121">
        <f>G653+E654-F651</f>
        <v>2771.8030999999996</v>
      </c>
    </row>
    <row r="655" spans="2:7">
      <c r="B655" s="787"/>
      <c r="C655" s="787"/>
      <c r="G655" s="121">
        <f>G654+E655-F652</f>
        <v>2771.8030999999996</v>
      </c>
    </row>
    <row r="656" spans="2:7">
      <c r="B656" s="787"/>
      <c r="C656" s="787"/>
      <c r="G656" s="121">
        <f>G655+E656-F653</f>
        <v>2771.8030999999996</v>
      </c>
    </row>
    <row r="657" spans="2:7">
      <c r="B657" s="787"/>
      <c r="C657" s="787"/>
      <c r="G657" s="121">
        <f>G656+E657-F654</f>
        <v>2771.8030999999996</v>
      </c>
    </row>
    <row r="658" spans="2:7">
      <c r="B658" s="787"/>
      <c r="C658" s="787"/>
      <c r="G658" s="121">
        <f>G657+E658-F655</f>
        <v>2771.8030999999996</v>
      </c>
    </row>
    <row r="659" spans="2:7">
      <c r="B659" s="787"/>
      <c r="C659" s="787"/>
      <c r="G659" s="121">
        <f>G658+E659-F656</f>
        <v>2771.8030999999996</v>
      </c>
    </row>
    <row r="660" spans="2:7">
      <c r="B660" s="787"/>
      <c r="C660" s="787"/>
      <c r="G660" s="121">
        <f>G659+E660-F657</f>
        <v>2771.8030999999996</v>
      </c>
    </row>
    <row r="661" spans="2:7">
      <c r="B661" s="787"/>
      <c r="C661" s="787"/>
      <c r="G661" s="121">
        <f>G660+E661-F658</f>
        <v>2771.8030999999996</v>
      </c>
    </row>
    <row r="662" spans="2:7">
      <c r="B662" s="787"/>
      <c r="C662" s="787"/>
      <c r="G662" s="121">
        <f>G661+E662-F659</f>
        <v>2771.8030999999996</v>
      </c>
    </row>
    <row r="663" spans="2:7">
      <c r="B663" s="787"/>
      <c r="C663" s="787"/>
      <c r="G663" s="121">
        <f>G662+E663-F660</f>
        <v>2771.8030999999996</v>
      </c>
    </row>
    <row r="664" spans="2:7">
      <c r="B664" s="787"/>
      <c r="C664" s="787"/>
      <c r="G664" s="121">
        <f>G663+E664-F661</f>
        <v>2771.8030999999996</v>
      </c>
    </row>
    <row r="665" spans="2:7">
      <c r="B665" s="787"/>
      <c r="C665" s="787"/>
      <c r="G665" s="121">
        <f>G664+E665-F662</f>
        <v>2771.8030999999996</v>
      </c>
    </row>
    <row r="666" spans="2:7">
      <c r="B666" s="787"/>
      <c r="C666" s="787"/>
      <c r="G666" s="121">
        <f>G665+E666-F663</f>
        <v>2771.8030999999996</v>
      </c>
    </row>
    <row r="667" spans="2:7">
      <c r="B667" s="787"/>
      <c r="C667" s="787"/>
      <c r="G667" s="121">
        <f>G666+E667-F664</f>
        <v>2771.8030999999996</v>
      </c>
    </row>
    <row r="668" spans="2:7">
      <c r="B668" s="787"/>
      <c r="C668" s="787"/>
      <c r="G668" s="121">
        <f>G667+E668-F665</f>
        <v>2771.8030999999996</v>
      </c>
    </row>
    <row r="669" spans="2:7">
      <c r="B669" s="787"/>
      <c r="C669" s="787"/>
      <c r="G669" s="121">
        <f>G668+E669-F666</f>
        <v>2771.8030999999996</v>
      </c>
    </row>
    <row r="670" spans="2:7">
      <c r="B670" s="787"/>
      <c r="C670" s="787"/>
      <c r="G670" s="121">
        <f>G669+E670-F667</f>
        <v>2771.8030999999996</v>
      </c>
    </row>
    <row r="671" spans="2:7">
      <c r="B671" s="787"/>
      <c r="C671" s="787"/>
      <c r="G671" s="121">
        <f>G670+E671-F668</f>
        <v>2771.8030999999996</v>
      </c>
    </row>
    <row r="672" spans="2:7">
      <c r="B672" s="787"/>
      <c r="C672" s="787"/>
      <c r="G672" s="121">
        <f>G671+E672-F669</f>
        <v>2771.8030999999996</v>
      </c>
    </row>
    <row r="673" spans="2:7">
      <c r="B673" s="787"/>
      <c r="C673" s="787"/>
      <c r="G673" s="121">
        <f>G672+E673-F670</f>
        <v>2771.8030999999996</v>
      </c>
    </row>
    <row r="674" spans="2:7">
      <c r="B674" s="787"/>
      <c r="C674" s="787"/>
      <c r="G674" s="121">
        <f>G673+E674-F671</f>
        <v>2771.8030999999996</v>
      </c>
    </row>
    <row r="675" spans="2:7">
      <c r="B675" s="787"/>
      <c r="C675" s="787"/>
      <c r="G675" s="121">
        <f>G674+E675-F672</f>
        <v>2771.8030999999996</v>
      </c>
    </row>
    <row r="676" spans="2:7">
      <c r="B676" s="787"/>
      <c r="C676" s="787"/>
      <c r="G676" s="121">
        <f>G675+E676-F673</f>
        <v>2771.8030999999996</v>
      </c>
    </row>
    <row r="677" spans="2:7">
      <c r="B677" s="787"/>
      <c r="C677" s="787"/>
      <c r="G677" s="121">
        <f>G676+E677-F674</f>
        <v>2771.8030999999996</v>
      </c>
    </row>
    <row r="678" spans="2:7">
      <c r="B678" s="787"/>
      <c r="C678" s="787"/>
      <c r="G678" s="121">
        <f>G677+E678-F675</f>
        <v>2771.8030999999996</v>
      </c>
    </row>
    <row r="679" spans="2:7">
      <c r="B679" s="787"/>
      <c r="C679" s="787"/>
      <c r="G679" s="121">
        <f>G678+E679-F676</f>
        <v>2771.8030999999996</v>
      </c>
    </row>
    <row r="680" spans="2:7">
      <c r="B680" s="787"/>
      <c r="C680" s="787"/>
      <c r="G680" s="121">
        <f>G679+E680-F677</f>
        <v>2771.8030999999996</v>
      </c>
    </row>
    <row r="681" spans="2:7">
      <c r="B681" s="787"/>
      <c r="C681" s="787"/>
      <c r="G681" s="121">
        <f>G680+E681-F678</f>
        <v>2771.8030999999996</v>
      </c>
    </row>
    <row r="682" spans="2:7">
      <c r="B682" s="787"/>
      <c r="C682" s="787"/>
      <c r="G682" s="121">
        <f>G681+E682-F679</f>
        <v>2771.8030999999996</v>
      </c>
    </row>
    <row r="683" spans="2:7">
      <c r="B683" s="787"/>
      <c r="C683" s="787"/>
      <c r="G683" s="121">
        <f>G682+E683-F680</f>
        <v>2771.8030999999996</v>
      </c>
    </row>
    <row r="684" spans="2:7">
      <c r="B684" s="787"/>
      <c r="C684" s="787"/>
      <c r="G684" s="121">
        <f>G683+E684-F681</f>
        <v>2771.8030999999996</v>
      </c>
    </row>
    <row r="685" spans="2:7">
      <c r="B685" s="787"/>
      <c r="C685" s="787"/>
      <c r="G685" s="121">
        <f>G684+E685-F682</f>
        <v>2771.8030999999996</v>
      </c>
    </row>
    <row r="686" spans="2:7">
      <c r="B686" s="787"/>
      <c r="C686" s="787"/>
      <c r="G686" s="121">
        <f>G685+E686-F683</f>
        <v>2771.8030999999996</v>
      </c>
    </row>
    <row r="687" spans="2:7">
      <c r="B687" s="787"/>
      <c r="C687" s="787"/>
      <c r="G687" s="121">
        <f>G686+E687-F684</f>
        <v>2771.8030999999996</v>
      </c>
    </row>
    <row r="688" spans="2:7">
      <c r="B688" s="787"/>
      <c r="C688" s="787"/>
      <c r="G688" s="121">
        <f>G687+E688-F685</f>
        <v>2771.8030999999996</v>
      </c>
    </row>
    <row r="689" spans="2:7">
      <c r="B689" s="787"/>
      <c r="C689" s="787"/>
      <c r="G689" s="121">
        <f>G688+E689-F686</f>
        <v>2771.8030999999996</v>
      </c>
    </row>
    <row r="690" spans="2:7">
      <c r="B690" s="787"/>
      <c r="C690" s="787"/>
      <c r="G690" s="121">
        <f>G689+E690-F687</f>
        <v>2771.8030999999996</v>
      </c>
    </row>
    <row r="691" spans="2:7">
      <c r="B691" s="787"/>
      <c r="C691" s="787"/>
      <c r="G691" s="121">
        <f>G690+E691-F688</f>
        <v>2771.8030999999996</v>
      </c>
    </row>
    <row r="692" spans="2:7">
      <c r="B692" s="787"/>
      <c r="C692" s="787"/>
      <c r="G692" s="121">
        <f>G691+E692-F689</f>
        <v>2771.8030999999996</v>
      </c>
    </row>
    <row r="693" spans="2:7">
      <c r="B693" s="787"/>
      <c r="C693" s="787"/>
      <c r="G693" s="121">
        <f>G692+E693-F690</f>
        <v>2771.8030999999996</v>
      </c>
    </row>
    <row r="694" spans="2:7">
      <c r="B694" s="787"/>
      <c r="C694" s="787"/>
      <c r="G694" s="121">
        <f>G693+E694-F691</f>
        <v>2771.8030999999996</v>
      </c>
    </row>
    <row r="695" spans="2:7">
      <c r="B695" s="787"/>
      <c r="C695" s="787"/>
      <c r="G695" s="121">
        <f>G694+E695-F692</f>
        <v>2771.8030999999996</v>
      </c>
    </row>
    <row r="696" spans="2:7">
      <c r="B696" s="787"/>
      <c r="C696" s="787"/>
      <c r="G696" s="121">
        <f>G695+E696-F693</f>
        <v>2771.8030999999996</v>
      </c>
    </row>
    <row r="697" spans="2:7">
      <c r="B697" s="787"/>
      <c r="C697" s="787"/>
      <c r="G697" s="121">
        <f>G696+E697-F694</f>
        <v>2771.8030999999996</v>
      </c>
    </row>
    <row r="698" spans="2:7">
      <c r="B698" s="787"/>
      <c r="C698" s="787"/>
      <c r="G698" s="121">
        <f>G697+E698-F695</f>
        <v>2771.8030999999996</v>
      </c>
    </row>
    <row r="699" spans="2:7">
      <c r="B699" s="787"/>
      <c r="C699" s="787"/>
      <c r="G699" s="121">
        <f>G698+E699-F696</f>
        <v>2771.8030999999996</v>
      </c>
    </row>
    <row r="700" spans="2:7">
      <c r="B700" s="787"/>
      <c r="C700" s="787"/>
      <c r="G700" s="121">
        <f>G699+E700-F697</f>
        <v>2771.8030999999996</v>
      </c>
    </row>
    <row r="701" spans="2:7">
      <c r="B701" s="787"/>
      <c r="C701" s="787"/>
      <c r="G701" s="121">
        <f>G700+E701-F698</f>
        <v>2771.8030999999996</v>
      </c>
    </row>
    <row r="702" spans="2:7">
      <c r="B702" s="787"/>
      <c r="C702" s="787"/>
      <c r="G702" s="121">
        <f>G701+E702-F699</f>
        <v>2771.8030999999996</v>
      </c>
    </row>
    <row r="703" spans="2:7">
      <c r="B703" s="787"/>
      <c r="C703" s="787"/>
      <c r="G703" s="121">
        <f>G702+E703-F700</f>
        <v>2771.8030999999996</v>
      </c>
    </row>
    <row r="704" spans="2:7">
      <c r="B704" s="787"/>
      <c r="C704" s="787"/>
      <c r="G704" s="121">
        <f>G703+E704-F701</f>
        <v>2771.8030999999996</v>
      </c>
    </row>
    <row r="705" spans="2:7">
      <c r="B705" s="787"/>
      <c r="C705" s="787"/>
      <c r="G705" s="121">
        <f>G704+E705-F702</f>
        <v>2771.8030999999996</v>
      </c>
    </row>
    <row r="706" spans="2:7">
      <c r="B706" s="787"/>
      <c r="C706" s="787"/>
      <c r="G706" s="121">
        <f>G705+E706-F703</f>
        <v>2771.8030999999996</v>
      </c>
    </row>
    <row r="707" spans="2:7">
      <c r="B707" s="787"/>
      <c r="C707" s="787"/>
      <c r="G707" s="121">
        <f>G706+E707-F704</f>
        <v>2771.8030999999996</v>
      </c>
    </row>
    <row r="708" spans="2:7">
      <c r="B708" s="787"/>
      <c r="C708" s="787"/>
      <c r="G708" s="121">
        <f>G707+E708-F705</f>
        <v>2771.8030999999996</v>
      </c>
    </row>
    <row r="709" spans="2:7">
      <c r="B709" s="787"/>
      <c r="C709" s="787"/>
      <c r="G709" s="121">
        <f>G708+E709-F706</f>
        <v>2771.8030999999996</v>
      </c>
    </row>
    <row r="710" spans="2:7">
      <c r="B710" s="787"/>
      <c r="C710" s="787"/>
      <c r="G710" s="121">
        <f>G709+E710-F707</f>
        <v>2771.8030999999996</v>
      </c>
    </row>
    <row r="711" spans="2:7">
      <c r="B711" s="787"/>
      <c r="C711" s="787"/>
      <c r="G711" s="121">
        <f>G710+E711-F708</f>
        <v>2771.8030999999996</v>
      </c>
    </row>
    <row r="712" spans="2:7">
      <c r="B712" s="787"/>
      <c r="C712" s="787"/>
      <c r="G712" s="121">
        <f>G711+E712-F709</f>
        <v>2771.8030999999996</v>
      </c>
    </row>
    <row r="713" spans="2:7">
      <c r="B713" s="787"/>
      <c r="C713" s="787"/>
      <c r="G713" s="121">
        <f>G712+E713-F710</f>
        <v>2771.8030999999996</v>
      </c>
    </row>
    <row r="714" spans="2:7">
      <c r="B714" s="787"/>
      <c r="C714" s="787"/>
      <c r="G714" s="121">
        <f>G713+E714-F711</f>
        <v>2771.8030999999996</v>
      </c>
    </row>
    <row r="715" spans="2:7">
      <c r="B715" s="787"/>
      <c r="C715" s="787"/>
      <c r="G715" s="121">
        <f>G714+E715-F712</f>
        <v>2771.8030999999996</v>
      </c>
    </row>
    <row r="716" spans="2:7">
      <c r="B716" s="787"/>
      <c r="C716" s="787"/>
      <c r="G716" s="121">
        <f>G715+E716-F713</f>
        <v>2771.8030999999996</v>
      </c>
    </row>
    <row r="717" spans="2:7">
      <c r="B717" s="787"/>
      <c r="C717" s="787"/>
      <c r="G717" s="121">
        <f>G716+E717-F714</f>
        <v>2771.8030999999996</v>
      </c>
    </row>
    <row r="718" spans="2:7">
      <c r="B718" s="787"/>
      <c r="C718" s="787"/>
      <c r="G718" s="121">
        <f>G717+E718-F715</f>
        <v>2771.8030999999996</v>
      </c>
    </row>
    <row r="719" spans="2:7">
      <c r="B719" s="787"/>
      <c r="C719" s="787"/>
      <c r="G719" s="121">
        <f>G718+E719-F716</f>
        <v>2771.8030999999996</v>
      </c>
    </row>
    <row r="720" spans="2:7">
      <c r="B720" s="787"/>
      <c r="C720" s="787"/>
      <c r="G720" s="121">
        <f>G719+E720-F717</f>
        <v>2771.8030999999996</v>
      </c>
    </row>
    <row r="721" spans="2:7">
      <c r="B721" s="787"/>
      <c r="C721" s="787"/>
      <c r="G721" s="121">
        <f>G720+E721-F718</f>
        <v>2771.8030999999996</v>
      </c>
    </row>
    <row r="722" spans="2:7">
      <c r="B722" s="787"/>
      <c r="C722" s="787"/>
      <c r="G722" s="121">
        <f>G721+E722-F719</f>
        <v>2771.8030999999996</v>
      </c>
    </row>
    <row r="723" spans="2:7">
      <c r="B723" s="787"/>
      <c r="C723" s="787"/>
      <c r="G723" s="121">
        <f>G722+E723-F720</f>
        <v>2771.8030999999996</v>
      </c>
    </row>
    <row r="724" spans="2:7">
      <c r="B724" s="787"/>
      <c r="C724" s="787"/>
      <c r="G724" s="121">
        <f>G723+E724-F721</f>
        <v>2771.8030999999996</v>
      </c>
    </row>
    <row r="725" spans="2:7">
      <c r="B725" s="787"/>
      <c r="C725" s="787"/>
      <c r="G725" s="121">
        <f>G724+E725-F722</f>
        <v>2771.8030999999996</v>
      </c>
    </row>
    <row r="726" spans="2:7">
      <c r="B726" s="787"/>
      <c r="C726" s="787"/>
      <c r="G726" s="121">
        <f>G725+E726-F723</f>
        <v>2771.8030999999996</v>
      </c>
    </row>
    <row r="727" spans="2:7">
      <c r="B727" s="787"/>
      <c r="C727" s="787"/>
      <c r="G727" s="121">
        <f>G726+E727-F724</f>
        <v>2771.8030999999996</v>
      </c>
    </row>
    <row r="728" spans="2:7">
      <c r="B728" s="787"/>
      <c r="C728" s="787"/>
      <c r="G728" s="121">
        <f>G727+E728-F725</f>
        <v>2771.8030999999996</v>
      </c>
    </row>
    <row r="729" spans="2:7">
      <c r="B729" s="787"/>
      <c r="C729" s="787"/>
      <c r="G729" s="121">
        <f>G728+E729-F726</f>
        <v>2771.8030999999996</v>
      </c>
    </row>
    <row r="730" spans="2:7">
      <c r="B730" s="787"/>
      <c r="C730" s="787"/>
      <c r="G730" s="121">
        <f>G729+E730-F727</f>
        <v>2771.8030999999996</v>
      </c>
    </row>
    <row r="731" spans="2:7">
      <c r="B731" s="787"/>
      <c r="C731" s="787"/>
      <c r="G731" s="121">
        <f>G730+E731-F728</f>
        <v>2771.8030999999996</v>
      </c>
    </row>
    <row r="732" spans="2:7">
      <c r="B732" s="787"/>
      <c r="C732" s="787"/>
      <c r="G732" s="121">
        <f>G731+E732-F729</f>
        <v>2771.8030999999996</v>
      </c>
    </row>
    <row r="733" spans="2:7">
      <c r="B733" s="787"/>
      <c r="C733" s="787"/>
      <c r="G733" s="121">
        <f>G732+E733-F730</f>
        <v>2771.8030999999996</v>
      </c>
    </row>
    <row r="734" spans="2:7">
      <c r="B734" s="787"/>
      <c r="C734" s="787"/>
      <c r="G734" s="121">
        <f>G733+E734-F731</f>
        <v>2771.8030999999996</v>
      </c>
    </row>
    <row r="735" spans="2:7">
      <c r="B735" s="787"/>
      <c r="C735" s="787"/>
      <c r="G735" s="121">
        <f>G734+E735-F732</f>
        <v>2771.8030999999996</v>
      </c>
    </row>
    <row r="736" spans="2:7">
      <c r="B736" s="787"/>
      <c r="C736" s="787"/>
      <c r="G736" s="121">
        <f>G735+E736-F733</f>
        <v>2771.8030999999996</v>
      </c>
    </row>
    <row r="737" spans="2:7">
      <c r="B737" s="787"/>
      <c r="C737" s="787"/>
      <c r="G737" s="121">
        <f>G736+E737-F734</f>
        <v>2771.8030999999996</v>
      </c>
    </row>
    <row r="738" spans="2:7">
      <c r="B738" s="787"/>
      <c r="C738" s="787"/>
      <c r="G738" s="121">
        <f>G737+E738-F735</f>
        <v>2771.8030999999996</v>
      </c>
    </row>
    <row r="739" spans="2:7">
      <c r="B739" s="787"/>
      <c r="C739" s="787"/>
      <c r="G739" s="121">
        <f>G738+E739-F736</f>
        <v>2771.8030999999996</v>
      </c>
    </row>
    <row r="740" spans="2:7">
      <c r="B740" s="787"/>
      <c r="C740" s="787"/>
      <c r="G740" s="121">
        <f>G739+E740-F737</f>
        <v>2771.8030999999996</v>
      </c>
    </row>
    <row r="741" spans="2:7">
      <c r="B741" s="787"/>
      <c r="C741" s="787"/>
      <c r="G741" s="121">
        <f>G740+E741-F738</f>
        <v>2771.8030999999996</v>
      </c>
    </row>
    <row r="742" spans="2:7">
      <c r="B742" s="787"/>
      <c r="C742" s="787"/>
      <c r="G742" s="121">
        <f>G741+E742-F739</f>
        <v>2771.8030999999996</v>
      </c>
    </row>
    <row r="743" spans="2:7">
      <c r="B743" s="787"/>
      <c r="C743" s="787"/>
      <c r="G743" s="121">
        <f>G742+E743-F740</f>
        <v>2771.8030999999996</v>
      </c>
    </row>
    <row r="744" spans="2:7">
      <c r="B744" s="787"/>
      <c r="C744" s="787"/>
      <c r="G744" s="121">
        <f>G743+E744-F741</f>
        <v>2771.8030999999996</v>
      </c>
    </row>
    <row r="745" spans="2:7">
      <c r="B745" s="787"/>
      <c r="C745" s="787"/>
      <c r="G745" s="121">
        <f>G744+E745-F742</f>
        <v>2771.8030999999996</v>
      </c>
    </row>
    <row r="746" spans="2:7">
      <c r="B746" s="787"/>
      <c r="C746" s="787"/>
      <c r="G746" s="121">
        <f>G745+E746-F743</f>
        <v>2771.8030999999996</v>
      </c>
    </row>
    <row r="747" spans="2:7">
      <c r="B747" s="787"/>
      <c r="C747" s="787"/>
      <c r="G747" s="121">
        <f>G746+E747-F744</f>
        <v>2771.8030999999996</v>
      </c>
    </row>
    <row r="748" spans="2:7">
      <c r="B748" s="787"/>
      <c r="C748" s="787"/>
      <c r="G748" s="121">
        <f>G747+E748-F745</f>
        <v>2771.8030999999996</v>
      </c>
    </row>
    <row r="749" spans="2:7">
      <c r="B749" s="787"/>
      <c r="C749" s="787"/>
      <c r="G749" s="121">
        <f>G748+E749-F746</f>
        <v>2771.8030999999996</v>
      </c>
    </row>
    <row r="750" spans="2:7">
      <c r="B750" s="787"/>
      <c r="C750" s="787"/>
      <c r="G750" s="121">
        <f>G749+E750-F747</f>
        <v>2771.8030999999996</v>
      </c>
    </row>
    <row r="751" spans="2:7">
      <c r="B751" s="787"/>
      <c r="C751" s="787"/>
      <c r="G751" s="121">
        <f>G750+E751-F748</f>
        <v>2771.8030999999996</v>
      </c>
    </row>
    <row r="752" spans="2:7">
      <c r="B752" s="787"/>
      <c r="C752" s="787"/>
      <c r="G752" s="121">
        <f>G751+E752-F749</f>
        <v>2771.8030999999996</v>
      </c>
    </row>
    <row r="753" spans="2:7">
      <c r="B753" s="787"/>
      <c r="C753" s="787"/>
      <c r="G753" s="121">
        <f>G752+E753-F750</f>
        <v>2771.8030999999996</v>
      </c>
    </row>
    <row r="754" spans="2:7">
      <c r="B754" s="787"/>
      <c r="C754" s="787"/>
      <c r="G754" s="121">
        <f>G753+E754-F751</f>
        <v>2771.8030999999996</v>
      </c>
    </row>
    <row r="755" spans="2:7">
      <c r="B755" s="787"/>
      <c r="C755" s="787"/>
      <c r="G755" s="121">
        <f>G754+E755-F752</f>
        <v>2771.8030999999996</v>
      </c>
    </row>
    <row r="756" spans="2:7">
      <c r="B756" s="787"/>
      <c r="C756" s="787"/>
      <c r="G756" s="121">
        <f>G755+E756-F753</f>
        <v>2771.8030999999996</v>
      </c>
    </row>
    <row r="757" spans="2:7">
      <c r="B757" s="787"/>
      <c r="C757" s="787"/>
      <c r="G757" s="121">
        <f>G756+E757-F754</f>
        <v>2771.8030999999996</v>
      </c>
    </row>
    <row r="758" spans="2:7">
      <c r="B758" s="787"/>
      <c r="C758" s="787"/>
      <c r="G758" s="121">
        <f>G757+E758-F755</f>
        <v>2771.8030999999996</v>
      </c>
    </row>
    <row r="759" spans="2:7">
      <c r="B759" s="787"/>
      <c r="C759" s="787"/>
      <c r="G759" s="121">
        <f>G758+E759-F756</f>
        <v>2771.8030999999996</v>
      </c>
    </row>
    <row r="760" spans="2:7">
      <c r="B760" s="787"/>
      <c r="C760" s="787"/>
      <c r="G760" s="121">
        <f>G759+E760-F757</f>
        <v>2771.8030999999996</v>
      </c>
    </row>
    <row r="761" spans="2:7">
      <c r="B761" s="787"/>
      <c r="C761" s="787"/>
      <c r="G761" s="121">
        <f>G760+E761-F758</f>
        <v>2771.8030999999996</v>
      </c>
    </row>
    <row r="762" spans="2:7">
      <c r="B762" s="787"/>
      <c r="C762" s="787"/>
      <c r="G762" s="121">
        <f>G761+E762-F759</f>
        <v>2771.8030999999996</v>
      </c>
    </row>
    <row r="763" spans="2:7">
      <c r="B763" s="787"/>
      <c r="C763" s="787"/>
      <c r="G763" s="121">
        <f>G762+E763-F760</f>
        <v>2771.8030999999996</v>
      </c>
    </row>
    <row r="764" spans="2:7">
      <c r="B764" s="787"/>
      <c r="C764" s="787"/>
      <c r="G764" s="121">
        <f>G763+E764-F761</f>
        <v>2771.8030999999996</v>
      </c>
    </row>
    <row r="765" spans="2:7">
      <c r="B765" s="787"/>
      <c r="C765" s="787"/>
      <c r="G765" s="121">
        <f>G764+E765-F762</f>
        <v>2771.8030999999996</v>
      </c>
    </row>
    <row r="766" spans="2:7">
      <c r="B766" s="787"/>
      <c r="C766" s="787"/>
      <c r="G766" s="121">
        <f>G765+E766-F763</f>
        <v>2771.8030999999996</v>
      </c>
    </row>
    <row r="767" spans="2:7">
      <c r="B767" s="787"/>
      <c r="C767" s="787"/>
      <c r="G767" s="121">
        <f>G766+E767-F764</f>
        <v>2771.8030999999996</v>
      </c>
    </row>
    <row r="768" spans="2:7">
      <c r="B768" s="787"/>
      <c r="C768" s="787"/>
      <c r="G768" s="121">
        <f>G767+E768-F765</f>
        <v>2771.8030999999996</v>
      </c>
    </row>
    <row r="769" spans="2:7">
      <c r="B769" s="787"/>
      <c r="C769" s="787"/>
      <c r="G769" s="121">
        <f>G768+E769-F766</f>
        <v>2771.8030999999996</v>
      </c>
    </row>
    <row r="770" spans="2:7">
      <c r="B770" s="787"/>
      <c r="C770" s="787"/>
      <c r="G770" s="121">
        <f>G769+E770-F767</f>
        <v>2771.8030999999996</v>
      </c>
    </row>
    <row r="771" spans="2:7">
      <c r="B771" s="787"/>
      <c r="C771" s="787"/>
      <c r="G771" s="121">
        <f>G770+E771-F768</f>
        <v>2771.8030999999996</v>
      </c>
    </row>
    <row r="772" spans="2:7">
      <c r="B772" s="787"/>
      <c r="C772" s="787"/>
      <c r="G772" s="121">
        <f>G771+E772-F769</f>
        <v>2771.8030999999996</v>
      </c>
    </row>
    <row r="773" spans="2:7">
      <c r="B773" s="787"/>
      <c r="C773" s="787"/>
      <c r="G773" s="121">
        <f>G772+E773-F770</f>
        <v>2771.8030999999996</v>
      </c>
    </row>
    <row r="774" spans="2:7">
      <c r="B774" s="787"/>
      <c r="C774" s="787"/>
      <c r="G774" s="121">
        <f>G773+E774-F771</f>
        <v>2771.8030999999996</v>
      </c>
    </row>
    <row r="775" spans="2:7">
      <c r="B775" s="787"/>
      <c r="C775" s="787"/>
      <c r="G775" s="121">
        <f>G774+E775-F772</f>
        <v>2771.8030999999996</v>
      </c>
    </row>
    <row r="776" spans="2:7">
      <c r="B776" s="787"/>
      <c r="C776" s="787"/>
      <c r="G776" s="121">
        <f>G775+E776-F773</f>
        <v>2771.8030999999996</v>
      </c>
    </row>
    <row r="777" spans="2:7">
      <c r="B777" s="787"/>
      <c r="C777" s="787"/>
      <c r="G777" s="121">
        <f>G776+E777-F774</f>
        <v>2771.8030999999996</v>
      </c>
    </row>
    <row r="778" spans="2:7">
      <c r="B778" s="787"/>
      <c r="C778" s="787"/>
      <c r="G778" s="121">
        <f>G777+E778-F775</f>
        <v>2771.8030999999996</v>
      </c>
    </row>
    <row r="779" spans="2:7">
      <c r="B779" s="787"/>
      <c r="C779" s="787"/>
      <c r="G779" s="121">
        <f>G778+E779-F776</f>
        <v>2771.8030999999996</v>
      </c>
    </row>
    <row r="780" spans="2:7">
      <c r="B780" s="787"/>
      <c r="C780" s="787"/>
      <c r="G780" s="121">
        <f>G779+E780-F777</f>
        <v>2771.8030999999996</v>
      </c>
    </row>
    <row r="781" spans="2:7">
      <c r="B781" s="787"/>
      <c r="C781" s="787"/>
      <c r="G781" s="121">
        <f>G780+E781-F778</f>
        <v>2771.8030999999996</v>
      </c>
    </row>
    <row r="782" spans="2:7">
      <c r="B782" s="787"/>
      <c r="C782" s="787"/>
      <c r="G782" s="121">
        <f>G781+E782-F779</f>
        <v>2771.8030999999996</v>
      </c>
    </row>
    <row r="783" spans="2:7">
      <c r="B783" s="787"/>
      <c r="C783" s="787"/>
      <c r="G783" s="121">
        <f>G782+E783-F780</f>
        <v>2771.8030999999996</v>
      </c>
    </row>
    <row r="784" spans="2:7">
      <c r="B784" s="787"/>
      <c r="C784" s="787"/>
      <c r="G784" s="121">
        <f>G783+E784-F781</f>
        <v>2771.8030999999996</v>
      </c>
    </row>
    <row r="785" spans="2:7">
      <c r="B785" s="787"/>
      <c r="C785" s="787"/>
      <c r="G785" s="121">
        <f>G784+E785-F782</f>
        <v>2771.8030999999996</v>
      </c>
    </row>
    <row r="786" spans="2:7">
      <c r="B786" s="787"/>
      <c r="C786" s="787"/>
      <c r="G786" s="121">
        <f>G785+E786-F783</f>
        <v>2771.8030999999996</v>
      </c>
    </row>
    <row r="787" spans="2:7">
      <c r="B787" s="787"/>
      <c r="C787" s="787"/>
      <c r="G787" s="121">
        <f>G786+E787-F784</f>
        <v>2771.8030999999996</v>
      </c>
    </row>
    <row r="788" spans="2:7">
      <c r="B788" s="787"/>
      <c r="C788" s="787"/>
      <c r="G788" s="121">
        <f>G787+E788-F785</f>
        <v>2771.8030999999996</v>
      </c>
    </row>
    <row r="789" spans="2:7">
      <c r="B789" s="787"/>
      <c r="C789" s="787"/>
      <c r="G789" s="121">
        <f>G788+E789-F786</f>
        <v>2771.8030999999996</v>
      </c>
    </row>
    <row r="790" spans="2:7">
      <c r="B790" s="787"/>
      <c r="C790" s="787"/>
      <c r="G790" s="121">
        <f>G789+E790-F787</f>
        <v>2771.8030999999996</v>
      </c>
    </row>
    <row r="791" spans="2:7">
      <c r="B791" s="787"/>
      <c r="C791" s="787"/>
      <c r="G791" s="121">
        <f>G790+E791-F788</f>
        <v>2771.8030999999996</v>
      </c>
    </row>
    <row r="792" spans="2:7">
      <c r="B792" s="787"/>
      <c r="C792" s="787"/>
      <c r="G792" s="121">
        <f>G791+E792-F789</f>
        <v>2771.8030999999996</v>
      </c>
    </row>
    <row r="793" spans="2:7">
      <c r="B793" s="787"/>
      <c r="C793" s="787"/>
      <c r="G793" s="121">
        <f>G792+E793-F790</f>
        <v>2771.8030999999996</v>
      </c>
    </row>
    <row r="794" spans="2:7">
      <c r="B794" s="787"/>
      <c r="C794" s="787"/>
      <c r="G794" s="121">
        <f>G793+E794-F791</f>
        <v>2771.8030999999996</v>
      </c>
    </row>
    <row r="795" spans="2:7">
      <c r="B795" s="787"/>
      <c r="C795" s="787"/>
      <c r="G795" s="121">
        <f>G794+E795-F792</f>
        <v>2771.8030999999996</v>
      </c>
    </row>
    <row r="796" spans="2:7">
      <c r="B796" s="787"/>
      <c r="C796" s="787"/>
      <c r="G796" s="121">
        <f>G795+E796-F793</f>
        <v>2771.8030999999996</v>
      </c>
    </row>
    <row r="797" spans="2:7">
      <c r="B797" s="787"/>
      <c r="C797" s="787"/>
      <c r="G797" s="121">
        <f>G796+E797-F794</f>
        <v>2771.8030999999996</v>
      </c>
    </row>
    <row r="798" spans="2:7">
      <c r="B798" s="787"/>
      <c r="C798" s="787"/>
      <c r="G798" s="121">
        <f>G797+E798-F795</f>
        <v>2771.8030999999996</v>
      </c>
    </row>
    <row r="799" spans="2:7">
      <c r="B799" s="787"/>
      <c r="C799" s="787"/>
      <c r="G799" s="121">
        <f>G798+E799-F796</f>
        <v>2771.8030999999996</v>
      </c>
    </row>
    <row r="800" spans="2:7">
      <c r="B800" s="787"/>
      <c r="C800" s="787"/>
      <c r="G800" s="121">
        <f>G799+E800-F797</f>
        <v>2771.8030999999996</v>
      </c>
    </row>
    <row r="801" spans="2:7">
      <c r="B801" s="787"/>
      <c r="C801" s="787"/>
      <c r="G801" s="121">
        <f>G800+E801-F798</f>
        <v>2771.8030999999996</v>
      </c>
    </row>
    <row r="802" spans="2:7">
      <c r="B802" s="787"/>
      <c r="C802" s="787"/>
      <c r="G802" s="121">
        <f>G801+E802-F799</f>
        <v>2771.8030999999996</v>
      </c>
    </row>
    <row r="803" spans="2:7">
      <c r="B803" s="787"/>
      <c r="C803" s="787"/>
      <c r="G803" s="121">
        <f>G802+E803-F800</f>
        <v>2771.8030999999996</v>
      </c>
    </row>
    <row r="804" spans="2:7">
      <c r="B804" s="787"/>
      <c r="C804" s="787"/>
      <c r="G804" s="121">
        <f>G803+E804-F801</f>
        <v>2771.8030999999996</v>
      </c>
    </row>
    <row r="805" spans="2:7">
      <c r="B805" s="787"/>
      <c r="C805" s="787"/>
      <c r="G805" s="121">
        <f>G804+E805-F802</f>
        <v>2771.8030999999996</v>
      </c>
    </row>
    <row r="806" spans="2:7">
      <c r="B806" s="787"/>
      <c r="C806" s="787"/>
      <c r="G806" s="121">
        <f>G805+E806-F803</f>
        <v>2771.8030999999996</v>
      </c>
    </row>
    <row r="807" spans="2:7">
      <c r="B807" s="787"/>
      <c r="C807" s="787"/>
      <c r="G807" s="121">
        <f>G806+E807-F804</f>
        <v>2771.8030999999996</v>
      </c>
    </row>
    <row r="808" spans="2:7">
      <c r="B808" s="787"/>
      <c r="C808" s="787"/>
      <c r="G808" s="121">
        <f>G807+E808-F805</f>
        <v>2771.8030999999996</v>
      </c>
    </row>
    <row r="809" spans="2:7">
      <c r="B809" s="787"/>
      <c r="C809" s="787"/>
      <c r="G809" s="121">
        <f>G808+E809-F806</f>
        <v>2771.8030999999996</v>
      </c>
    </row>
    <row r="810" spans="2:7">
      <c r="B810" s="787"/>
      <c r="C810" s="787"/>
      <c r="G810" s="121">
        <f>G809+E810-F807</f>
        <v>2771.8030999999996</v>
      </c>
    </row>
    <row r="811" spans="2:7">
      <c r="B811" s="787"/>
      <c r="C811" s="787"/>
      <c r="G811" s="121">
        <f>G810+E811-F808</f>
        <v>2771.8030999999996</v>
      </c>
    </row>
    <row r="812" spans="2:7">
      <c r="B812" s="787"/>
      <c r="C812" s="787"/>
      <c r="G812" s="121">
        <f>G811+E812-F809</f>
        <v>2771.8030999999996</v>
      </c>
    </row>
    <row r="813" spans="2:7">
      <c r="B813" s="787"/>
      <c r="C813" s="787"/>
      <c r="G813" s="121">
        <f>G812+E813-F810</f>
        <v>2771.8030999999996</v>
      </c>
    </row>
    <row r="814" spans="2:7">
      <c r="B814" s="787"/>
      <c r="C814" s="787"/>
      <c r="G814" s="121">
        <f>G813+E814-F811</f>
        <v>2771.8030999999996</v>
      </c>
    </row>
    <row r="815" spans="2:7">
      <c r="B815" s="787"/>
      <c r="C815" s="787"/>
      <c r="G815" s="121">
        <f>G814+E815-F812</f>
        <v>2771.8030999999996</v>
      </c>
    </row>
    <row r="816" spans="2:7">
      <c r="B816" s="787"/>
      <c r="C816" s="787"/>
      <c r="G816" s="121">
        <f>G815+E816-F813</f>
        <v>2771.8030999999996</v>
      </c>
    </row>
    <row r="817" spans="2:7">
      <c r="B817" s="787"/>
      <c r="C817" s="787"/>
      <c r="G817" s="121">
        <f>G816+E817-F814</f>
        <v>2771.8030999999996</v>
      </c>
    </row>
    <row r="818" spans="2:7">
      <c r="B818" s="787"/>
      <c r="C818" s="787"/>
      <c r="G818" s="121">
        <f>G817+E818-F815</f>
        <v>2771.8030999999996</v>
      </c>
    </row>
    <row r="819" spans="2:7">
      <c r="B819" s="787"/>
      <c r="C819" s="787"/>
      <c r="G819" s="121">
        <f>G818+E819-F816</f>
        <v>2771.8030999999996</v>
      </c>
    </row>
    <row r="820" spans="2:7">
      <c r="B820" s="787"/>
      <c r="C820" s="787"/>
      <c r="G820" s="121">
        <f>G819+E820-F817</f>
        <v>2771.8030999999996</v>
      </c>
    </row>
    <row r="821" spans="2:7">
      <c r="B821" s="787"/>
      <c r="C821" s="787"/>
      <c r="G821" s="121">
        <f>G820+E821-F818</f>
        <v>2771.8030999999996</v>
      </c>
    </row>
    <row r="822" spans="2:7">
      <c r="B822" s="787"/>
      <c r="C822" s="787"/>
      <c r="G822" s="121">
        <f>G821+E822-F819</f>
        <v>2771.8030999999996</v>
      </c>
    </row>
    <row r="823" spans="2:7">
      <c r="B823" s="787"/>
      <c r="C823" s="787"/>
      <c r="G823" s="121">
        <f>G822+E823-F820</f>
        <v>2771.8030999999996</v>
      </c>
    </row>
    <row r="824" spans="2:7">
      <c r="B824" s="787"/>
      <c r="C824" s="787"/>
      <c r="G824" s="121">
        <f>G823+E824-F821</f>
        <v>2771.8030999999996</v>
      </c>
    </row>
    <row r="825" spans="2:7">
      <c r="B825" s="787"/>
      <c r="C825" s="787"/>
      <c r="G825" s="121">
        <f>G824+E825-F822</f>
        <v>2771.8030999999996</v>
      </c>
    </row>
    <row r="826" spans="2:7">
      <c r="B826" s="787"/>
      <c r="C826" s="787"/>
      <c r="G826" s="121">
        <f>G825+E826-F823</f>
        <v>2771.8030999999996</v>
      </c>
    </row>
    <row r="827" spans="2:7">
      <c r="B827" s="787"/>
      <c r="C827" s="787"/>
      <c r="G827" s="121">
        <f>G826+E827-F824</f>
        <v>2771.8030999999996</v>
      </c>
    </row>
    <row r="828" spans="2:7">
      <c r="B828" s="787"/>
      <c r="C828" s="787"/>
      <c r="G828" s="121">
        <f>G827+E828-F825</f>
        <v>2771.8030999999996</v>
      </c>
    </row>
    <row r="829" spans="2:7">
      <c r="B829" s="787"/>
      <c r="C829" s="787"/>
      <c r="G829" s="121">
        <f>G828+E829-F826</f>
        <v>2771.8030999999996</v>
      </c>
    </row>
    <row r="830" spans="2:7">
      <c r="B830" s="787"/>
      <c r="C830" s="787"/>
      <c r="G830" s="121">
        <f>G829+E830-F827</f>
        <v>2771.8030999999996</v>
      </c>
    </row>
    <row r="831" spans="2:7">
      <c r="B831" s="787"/>
      <c r="C831" s="787"/>
      <c r="G831" s="121">
        <f>G830+E831-F828</f>
        <v>2771.8030999999996</v>
      </c>
    </row>
    <row r="832" spans="2:7">
      <c r="B832" s="787"/>
      <c r="C832" s="787"/>
      <c r="G832" s="121">
        <f>G831+E832-F829</f>
        <v>2771.8030999999996</v>
      </c>
    </row>
    <row r="833" spans="2:3">
      <c r="B833" s="787"/>
      <c r="C833" s="787"/>
    </row>
    <row r="834" spans="2:3">
      <c r="B834" s="787"/>
      <c r="C834" s="787"/>
    </row>
    <row r="835" spans="2:3">
      <c r="B835" s="787"/>
      <c r="C835" s="787"/>
    </row>
  </sheetData>
  <autoFilter ref="A5:R370" xr:uid="{C742B7B9-31F8-411A-B7D2-A935320ED8E3}"/>
  <mergeCells count="6">
    <mergeCell ref="J345:L345"/>
    <mergeCell ref="B2:F2"/>
    <mergeCell ref="J96:L96"/>
    <mergeCell ref="J137:L137"/>
    <mergeCell ref="J200:L200"/>
    <mergeCell ref="J297:L29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4061F-69A5-4523-BCE8-6E81901862B4}">
  <sheetPr>
    <tabColor rgb="FF00B0F0"/>
    <pageSetUpPr fitToPage="1"/>
  </sheetPr>
  <dimension ref="A3:XFC1018"/>
  <sheetViews>
    <sheetView topLeftCell="A650" zoomScaleNormal="100" workbookViewId="0">
      <selection activeCell="F673" sqref="F673"/>
    </sheetView>
  </sheetViews>
  <sheetFormatPr defaultColWidth="11.42578125" defaultRowHeight="15"/>
  <cols>
    <col min="1" max="1" width="13.42578125" style="39" customWidth="1"/>
    <col min="2" max="2" width="14.85546875" style="6" customWidth="1"/>
    <col min="3" max="3" width="14.7109375" style="6" customWidth="1"/>
    <col min="4" max="4" width="33.42578125" bestFit="1" customWidth="1"/>
    <col min="5" max="5" width="11.42578125" style="121"/>
    <col min="6" max="6" width="12.5703125" style="121" bestFit="1" customWidth="1"/>
    <col min="7" max="7" width="12.42578125" style="4" bestFit="1" customWidth="1"/>
    <col min="8" max="8" width="12.42578125" style="4" customWidth="1"/>
    <col min="9" max="9" width="11.5703125" customWidth="1"/>
    <col min="10" max="10" width="16.140625" customWidth="1"/>
    <col min="11" max="11" width="32.5703125" bestFit="1" customWidth="1"/>
  </cols>
  <sheetData>
    <row r="3" spans="1:8">
      <c r="B3" s="820" t="s">
        <v>631</v>
      </c>
      <c r="C3" s="820"/>
      <c r="D3" s="820"/>
      <c r="E3" s="820"/>
      <c r="F3" s="820"/>
      <c r="G3" s="10"/>
      <c r="H3" s="10"/>
    </row>
    <row r="5" spans="1:8" s="6" customFormat="1" ht="30">
      <c r="A5" s="40" t="s">
        <v>1</v>
      </c>
      <c r="B5" s="804" t="s">
        <v>2</v>
      </c>
      <c r="C5" s="804" t="s">
        <v>3</v>
      </c>
      <c r="D5" s="804" t="s">
        <v>4</v>
      </c>
      <c r="E5" s="131" t="s">
        <v>5</v>
      </c>
      <c r="F5" s="131" t="s">
        <v>6</v>
      </c>
      <c r="G5" s="14" t="s">
        <v>7</v>
      </c>
      <c r="H5" s="14"/>
    </row>
    <row r="6" spans="1:8" s="6" customFormat="1">
      <c r="A6" s="133"/>
      <c r="B6" s="786"/>
      <c r="C6" s="786"/>
      <c r="D6" s="786"/>
      <c r="E6" s="793"/>
      <c r="F6" s="793"/>
      <c r="G6" s="8">
        <f>+E6-F6</f>
        <v>0</v>
      </c>
      <c r="H6" s="8"/>
    </row>
    <row r="7" spans="1:8">
      <c r="A7" s="41">
        <v>43285</v>
      </c>
      <c r="B7" s="786" t="s">
        <v>10</v>
      </c>
      <c r="C7" s="786" t="s">
        <v>20</v>
      </c>
      <c r="D7" t="s">
        <v>12</v>
      </c>
      <c r="E7" s="118">
        <v>52.6</v>
      </c>
      <c r="F7" s="118"/>
      <c r="G7" s="4">
        <f t="shared" ref="G7:G70" si="0">+G6+E7-F7</f>
        <v>52.6</v>
      </c>
    </row>
    <row r="8" spans="1:8">
      <c r="B8" s="787"/>
      <c r="C8" s="787"/>
      <c r="D8" t="s">
        <v>13</v>
      </c>
      <c r="E8" s="118">
        <v>5</v>
      </c>
      <c r="F8" s="118"/>
      <c r="G8" s="4">
        <f t="shared" si="0"/>
        <v>57.6</v>
      </c>
    </row>
    <row r="9" spans="1:8">
      <c r="B9" s="787"/>
      <c r="C9" s="787"/>
      <c r="D9" t="s">
        <v>14</v>
      </c>
      <c r="E9" s="118">
        <v>300</v>
      </c>
      <c r="F9" s="118"/>
      <c r="G9" s="4">
        <f t="shared" si="0"/>
        <v>357.6</v>
      </c>
    </row>
    <row r="10" spans="1:8">
      <c r="B10" s="787"/>
      <c r="C10" s="787"/>
      <c r="D10" t="s">
        <v>338</v>
      </c>
      <c r="E10" s="118">
        <v>300</v>
      </c>
      <c r="F10" s="118"/>
      <c r="G10" s="4">
        <f t="shared" si="0"/>
        <v>657.6</v>
      </c>
    </row>
    <row r="11" spans="1:8">
      <c r="A11" s="39">
        <v>43285</v>
      </c>
      <c r="B11" s="787">
        <v>14807</v>
      </c>
      <c r="C11" s="787" t="s">
        <v>20</v>
      </c>
      <c r="D11" t="s">
        <v>14</v>
      </c>
      <c r="E11" s="118"/>
      <c r="F11" s="118">
        <v>300</v>
      </c>
      <c r="G11" s="4">
        <f t="shared" si="0"/>
        <v>357.6</v>
      </c>
    </row>
    <row r="12" spans="1:8">
      <c r="A12" s="39">
        <v>43285</v>
      </c>
      <c r="B12" s="787">
        <v>14807</v>
      </c>
      <c r="C12" s="787" t="s">
        <v>20</v>
      </c>
      <c r="D12" t="s">
        <v>338</v>
      </c>
      <c r="E12" s="118"/>
      <c r="F12" s="118">
        <v>300</v>
      </c>
      <c r="G12" s="4">
        <f t="shared" si="0"/>
        <v>57.600000000000023</v>
      </c>
    </row>
    <row r="13" spans="1:8">
      <c r="A13" s="39">
        <v>43404</v>
      </c>
      <c r="B13" s="787">
        <v>15428</v>
      </c>
      <c r="C13" s="787" t="s">
        <v>20</v>
      </c>
      <c r="D13" t="s">
        <v>12</v>
      </c>
      <c r="E13" s="118"/>
      <c r="F13" s="118">
        <v>52.6</v>
      </c>
      <c r="G13" s="4">
        <f t="shared" si="0"/>
        <v>5.0000000000000213</v>
      </c>
    </row>
    <row r="14" spans="1:8">
      <c r="A14" s="39">
        <v>43404</v>
      </c>
      <c r="B14" s="787">
        <v>15428</v>
      </c>
      <c r="C14" s="787" t="s">
        <v>20</v>
      </c>
      <c r="D14" t="s">
        <v>13</v>
      </c>
      <c r="E14" s="118"/>
      <c r="F14" s="118">
        <v>5</v>
      </c>
      <c r="G14" s="4">
        <f t="shared" si="0"/>
        <v>2.1316282072803006E-14</v>
      </c>
    </row>
    <row r="15" spans="1:8">
      <c r="A15" s="41">
        <v>43343</v>
      </c>
      <c r="B15" s="786" t="s">
        <v>10</v>
      </c>
      <c r="C15" s="786" t="s">
        <v>21</v>
      </c>
      <c r="D15" t="s">
        <v>12</v>
      </c>
      <c r="E15" s="118">
        <v>67.5</v>
      </c>
      <c r="F15" s="118"/>
      <c r="G15" s="4">
        <f t="shared" si="0"/>
        <v>67.500000000000028</v>
      </c>
    </row>
    <row r="16" spans="1:8">
      <c r="B16" s="787"/>
      <c r="C16" s="787"/>
      <c r="D16" t="s">
        <v>13</v>
      </c>
      <c r="E16" s="118">
        <v>5</v>
      </c>
      <c r="F16" s="118"/>
      <c r="G16" s="4">
        <f t="shared" si="0"/>
        <v>72.500000000000028</v>
      </c>
    </row>
    <row r="17" spans="1:7">
      <c r="B17" s="787"/>
      <c r="C17" s="787"/>
      <c r="D17" t="s">
        <v>14</v>
      </c>
      <c r="E17" s="118">
        <v>300</v>
      </c>
      <c r="F17" s="118"/>
      <c r="G17" s="4">
        <f t="shared" si="0"/>
        <v>372.5</v>
      </c>
    </row>
    <row r="18" spans="1:7">
      <c r="A18" s="39">
        <v>43314</v>
      </c>
      <c r="B18" s="787">
        <v>14996</v>
      </c>
      <c r="C18" s="787" t="s">
        <v>21</v>
      </c>
      <c r="D18" t="s">
        <v>14</v>
      </c>
      <c r="E18" s="118"/>
      <c r="F18" s="118">
        <v>105</v>
      </c>
      <c r="G18" s="4">
        <f t="shared" si="0"/>
        <v>267.5</v>
      </c>
    </row>
    <row r="19" spans="1:7">
      <c r="A19" s="39">
        <v>43344</v>
      </c>
      <c r="B19" s="787">
        <v>15114</v>
      </c>
      <c r="C19" s="787" t="s">
        <v>21</v>
      </c>
      <c r="D19" t="s">
        <v>14</v>
      </c>
      <c r="E19" s="118"/>
      <c r="F19" s="118">
        <v>130</v>
      </c>
      <c r="G19" s="4">
        <f t="shared" si="0"/>
        <v>137.5</v>
      </c>
    </row>
    <row r="20" spans="1:7">
      <c r="A20" s="39">
        <v>43374</v>
      </c>
      <c r="B20" s="787">
        <v>15292</v>
      </c>
      <c r="C20" s="787" t="s">
        <v>21</v>
      </c>
      <c r="D20" t="s">
        <v>12</v>
      </c>
      <c r="E20" s="118"/>
      <c r="F20" s="118">
        <v>67.5</v>
      </c>
      <c r="G20" s="4">
        <f t="shared" si="0"/>
        <v>70</v>
      </c>
    </row>
    <row r="21" spans="1:7">
      <c r="A21" s="39">
        <v>43374</v>
      </c>
      <c r="B21" s="787">
        <v>15292</v>
      </c>
      <c r="C21" s="787" t="s">
        <v>21</v>
      </c>
      <c r="D21" t="s">
        <v>13</v>
      </c>
      <c r="E21" s="118"/>
      <c r="F21" s="118">
        <v>5</v>
      </c>
      <c r="G21" s="4">
        <f t="shared" si="0"/>
        <v>65</v>
      </c>
    </row>
    <row r="22" spans="1:7">
      <c r="A22" s="39">
        <v>43374</v>
      </c>
      <c r="B22" s="787">
        <v>15292</v>
      </c>
      <c r="C22" s="787" t="s">
        <v>21</v>
      </c>
      <c r="D22" t="s">
        <v>14</v>
      </c>
      <c r="E22" s="118"/>
      <c r="F22" s="118">
        <v>65</v>
      </c>
      <c r="G22" s="4">
        <f t="shared" si="0"/>
        <v>0</v>
      </c>
    </row>
    <row r="23" spans="1:7">
      <c r="A23" s="41">
        <v>43373</v>
      </c>
      <c r="B23" s="786" t="s">
        <v>10</v>
      </c>
      <c r="C23" s="786" t="s">
        <v>91</v>
      </c>
      <c r="D23" t="s">
        <v>12</v>
      </c>
      <c r="E23" s="118">
        <v>53.5</v>
      </c>
      <c r="F23" s="118"/>
      <c r="G23" s="4">
        <f t="shared" si="0"/>
        <v>53.5</v>
      </c>
    </row>
    <row r="24" spans="1:7">
      <c r="B24" s="787"/>
      <c r="C24" s="787"/>
      <c r="D24" t="s">
        <v>13</v>
      </c>
      <c r="E24" s="118">
        <v>5</v>
      </c>
      <c r="F24" s="118"/>
      <c r="G24" s="4">
        <f t="shared" si="0"/>
        <v>58.5</v>
      </c>
    </row>
    <row r="25" spans="1:7">
      <c r="B25" s="787"/>
      <c r="C25" s="787"/>
      <c r="D25" t="s">
        <v>14</v>
      </c>
      <c r="E25" s="118">
        <v>300</v>
      </c>
      <c r="F25" s="118"/>
      <c r="G25" s="4">
        <f t="shared" si="0"/>
        <v>358.5</v>
      </c>
    </row>
    <row r="26" spans="1:7">
      <c r="A26" s="39">
        <v>43374</v>
      </c>
      <c r="B26" s="787">
        <v>15292</v>
      </c>
      <c r="C26" s="787" t="s">
        <v>91</v>
      </c>
      <c r="D26" t="s">
        <v>14</v>
      </c>
      <c r="E26" s="118"/>
      <c r="F26" s="118">
        <v>72.5</v>
      </c>
      <c r="G26" s="4">
        <f t="shared" si="0"/>
        <v>286</v>
      </c>
    </row>
    <row r="27" spans="1:7">
      <c r="A27" s="39">
        <v>43404</v>
      </c>
      <c r="B27" s="787">
        <v>15428</v>
      </c>
      <c r="C27" s="787" t="s">
        <v>91</v>
      </c>
      <c r="D27" t="s">
        <v>14</v>
      </c>
      <c r="E27" s="118"/>
      <c r="F27" s="118">
        <v>152.4</v>
      </c>
      <c r="G27" s="4">
        <f t="shared" si="0"/>
        <v>133.6</v>
      </c>
    </row>
    <row r="28" spans="1:7">
      <c r="A28" s="39">
        <v>43434</v>
      </c>
      <c r="B28" s="787">
        <v>15528</v>
      </c>
      <c r="C28" s="787" t="s">
        <v>91</v>
      </c>
      <c r="D28" t="s">
        <v>14</v>
      </c>
      <c r="E28" s="118"/>
      <c r="F28" s="118">
        <v>75.099999999999994</v>
      </c>
      <c r="G28" s="4">
        <f t="shared" si="0"/>
        <v>58.5</v>
      </c>
    </row>
    <row r="29" spans="1:7">
      <c r="A29" s="39">
        <v>43434</v>
      </c>
      <c r="B29" s="787">
        <v>15528</v>
      </c>
      <c r="C29" s="787" t="s">
        <v>91</v>
      </c>
      <c r="D29" t="s">
        <v>12</v>
      </c>
      <c r="E29" s="118"/>
      <c r="F29" s="118">
        <v>53.5</v>
      </c>
      <c r="G29" s="4">
        <f t="shared" si="0"/>
        <v>5</v>
      </c>
    </row>
    <row r="30" spans="1:7">
      <c r="A30" s="39">
        <v>43434</v>
      </c>
      <c r="B30" s="787">
        <v>15528</v>
      </c>
      <c r="C30" s="787" t="s">
        <v>91</v>
      </c>
      <c r="D30" t="s">
        <v>13</v>
      </c>
      <c r="E30" s="118"/>
      <c r="F30" s="118">
        <v>5</v>
      </c>
      <c r="G30" s="4">
        <f t="shared" si="0"/>
        <v>0</v>
      </c>
    </row>
    <row r="31" spans="1:7">
      <c r="A31" s="41">
        <v>43404</v>
      </c>
      <c r="B31" s="786" t="s">
        <v>10</v>
      </c>
      <c r="C31" s="786" t="s">
        <v>23</v>
      </c>
      <c r="D31" t="s">
        <v>12</v>
      </c>
      <c r="E31" s="118">
        <v>54</v>
      </c>
      <c r="F31" s="118"/>
      <c r="G31" s="4">
        <f t="shared" si="0"/>
        <v>54</v>
      </c>
    </row>
    <row r="32" spans="1:7">
      <c r="B32" s="787"/>
      <c r="C32" s="787"/>
      <c r="D32" t="s">
        <v>13</v>
      </c>
      <c r="E32" s="118">
        <v>6</v>
      </c>
      <c r="F32" s="118"/>
      <c r="G32" s="4">
        <f t="shared" si="0"/>
        <v>60</v>
      </c>
    </row>
    <row r="33" spans="1:9">
      <c r="B33" s="787"/>
      <c r="C33" s="787"/>
      <c r="D33" t="s">
        <v>14</v>
      </c>
      <c r="E33" s="118">
        <v>300</v>
      </c>
      <c r="F33" s="118"/>
      <c r="G33" s="4">
        <f t="shared" si="0"/>
        <v>360</v>
      </c>
    </row>
    <row r="34" spans="1:9">
      <c r="A34" s="39">
        <v>43434</v>
      </c>
      <c r="B34" s="787">
        <v>15528</v>
      </c>
      <c r="C34" s="787" t="s">
        <v>23</v>
      </c>
      <c r="D34" t="s">
        <v>14</v>
      </c>
      <c r="E34" s="118"/>
      <c r="F34" s="118">
        <v>36.4</v>
      </c>
      <c r="G34" s="16">
        <f t="shared" si="0"/>
        <v>323.60000000000002</v>
      </c>
      <c r="I34" s="27"/>
    </row>
    <row r="35" spans="1:9" ht="13.5" customHeight="1">
      <c r="A35" s="39">
        <v>43830</v>
      </c>
      <c r="B35" s="787">
        <v>15708</v>
      </c>
      <c r="C35" s="787" t="s">
        <v>23</v>
      </c>
      <c r="D35" t="s">
        <v>14</v>
      </c>
      <c r="E35" s="118"/>
      <c r="F35" s="118">
        <v>150</v>
      </c>
      <c r="G35" s="16">
        <f t="shared" si="0"/>
        <v>173.60000000000002</v>
      </c>
      <c r="I35" s="27"/>
    </row>
    <row r="36" spans="1:9" ht="13.5" customHeight="1">
      <c r="A36" s="39">
        <v>43496</v>
      </c>
      <c r="B36" s="787">
        <v>15865</v>
      </c>
      <c r="C36" s="787" t="s">
        <v>23</v>
      </c>
      <c r="D36" t="s">
        <v>12</v>
      </c>
      <c r="E36" s="118"/>
      <c r="F36" s="118">
        <v>54</v>
      </c>
      <c r="G36" s="16">
        <f t="shared" si="0"/>
        <v>119.60000000000002</v>
      </c>
      <c r="I36" s="27"/>
    </row>
    <row r="37" spans="1:9" ht="13.5" customHeight="1">
      <c r="A37" s="39">
        <v>43496</v>
      </c>
      <c r="B37" s="787">
        <v>15865</v>
      </c>
      <c r="C37" s="787" t="s">
        <v>23</v>
      </c>
      <c r="D37" t="s">
        <v>13</v>
      </c>
      <c r="E37" s="118"/>
      <c r="F37" s="118">
        <v>6</v>
      </c>
      <c r="G37" s="16">
        <f t="shared" si="0"/>
        <v>113.60000000000002</v>
      </c>
      <c r="I37" s="27"/>
    </row>
    <row r="38" spans="1:9" ht="13.5" customHeight="1">
      <c r="A38" s="39">
        <v>43496</v>
      </c>
      <c r="B38" s="787">
        <v>15865</v>
      </c>
      <c r="C38" s="787" t="s">
        <v>23</v>
      </c>
      <c r="D38" t="s">
        <v>14</v>
      </c>
      <c r="E38" s="118"/>
      <c r="F38" s="118">
        <v>113.6</v>
      </c>
      <c r="G38" s="16">
        <f t="shared" si="0"/>
        <v>0</v>
      </c>
      <c r="I38" s="27"/>
    </row>
    <row r="39" spans="1:9">
      <c r="A39" s="41">
        <v>43434</v>
      </c>
      <c r="B39" s="786" t="s">
        <v>10</v>
      </c>
      <c r="C39" s="786" t="s">
        <v>24</v>
      </c>
      <c r="D39" t="s">
        <v>12</v>
      </c>
      <c r="E39" s="118">
        <v>55.4</v>
      </c>
      <c r="F39" s="118"/>
      <c r="G39" s="16">
        <f t="shared" si="0"/>
        <v>55.4</v>
      </c>
    </row>
    <row r="40" spans="1:9">
      <c r="B40" s="787"/>
      <c r="C40" s="787"/>
      <c r="D40" t="s">
        <v>13</v>
      </c>
      <c r="E40" s="118">
        <v>6</v>
      </c>
      <c r="F40" s="118"/>
      <c r="G40" s="16">
        <f t="shared" si="0"/>
        <v>61.4</v>
      </c>
    </row>
    <row r="41" spans="1:9" ht="15.75" customHeight="1">
      <c r="B41" s="787"/>
      <c r="C41" s="787"/>
      <c r="D41" t="s">
        <v>14</v>
      </c>
      <c r="E41" s="118">
        <v>300</v>
      </c>
      <c r="F41" s="118"/>
      <c r="G41" s="16">
        <f t="shared" si="0"/>
        <v>361.4</v>
      </c>
    </row>
    <row r="42" spans="1:9" ht="15.75" customHeight="1">
      <c r="A42" s="39">
        <v>43496</v>
      </c>
      <c r="B42" s="787">
        <v>15865</v>
      </c>
      <c r="C42" s="787" t="s">
        <v>24</v>
      </c>
      <c r="D42" t="s">
        <v>14</v>
      </c>
      <c r="E42" s="118"/>
      <c r="F42" s="118">
        <v>106.4</v>
      </c>
      <c r="G42" s="16">
        <f t="shared" si="0"/>
        <v>254.99999999999997</v>
      </c>
      <c r="I42" s="12"/>
    </row>
    <row r="43" spans="1:9" ht="15.75" customHeight="1">
      <c r="A43" s="39">
        <v>43524</v>
      </c>
      <c r="B43" s="787">
        <v>15981</v>
      </c>
      <c r="C43" s="787" t="s">
        <v>24</v>
      </c>
      <c r="D43" t="s">
        <v>14</v>
      </c>
      <c r="E43" s="118"/>
      <c r="F43" s="118">
        <v>193.9</v>
      </c>
      <c r="G43" s="16">
        <f t="shared" si="0"/>
        <v>61.099999999999966</v>
      </c>
      <c r="I43" s="12"/>
    </row>
    <row r="44" spans="1:9" ht="15.75" customHeight="1">
      <c r="A44" s="39">
        <v>43524</v>
      </c>
      <c r="B44" s="787">
        <v>15981</v>
      </c>
      <c r="C44" s="787" t="s">
        <v>24</v>
      </c>
      <c r="D44" t="s">
        <v>12</v>
      </c>
      <c r="E44" s="118"/>
      <c r="F44" s="118">
        <v>51.1</v>
      </c>
      <c r="G44" s="16">
        <f t="shared" si="0"/>
        <v>9.9999999999999645</v>
      </c>
      <c r="I44" s="12"/>
    </row>
    <row r="45" spans="1:9" ht="15.75" customHeight="1">
      <c r="A45" s="39">
        <v>43554</v>
      </c>
      <c r="B45" s="787" t="s">
        <v>632</v>
      </c>
      <c r="C45" s="787"/>
      <c r="D45" t="s">
        <v>12</v>
      </c>
      <c r="E45" s="118"/>
      <c r="F45" s="118">
        <v>4</v>
      </c>
      <c r="G45" s="16">
        <f t="shared" si="0"/>
        <v>5.9999999999999645</v>
      </c>
      <c r="I45" s="12"/>
    </row>
    <row r="46" spans="1:9" ht="15.75" customHeight="1">
      <c r="A46" s="39">
        <v>43554</v>
      </c>
      <c r="B46" s="787" t="s">
        <v>632</v>
      </c>
      <c r="C46" s="787" t="s">
        <v>24</v>
      </c>
      <c r="D46" t="s">
        <v>13</v>
      </c>
      <c r="E46" s="118"/>
      <c r="F46" s="118">
        <v>6</v>
      </c>
      <c r="G46" s="16">
        <f t="shared" si="0"/>
        <v>-3.5527136788005009E-14</v>
      </c>
      <c r="I46" s="12"/>
    </row>
    <row r="47" spans="1:9">
      <c r="A47" s="41">
        <v>43465</v>
      </c>
      <c r="B47" s="786" t="s">
        <v>10</v>
      </c>
      <c r="C47" s="786" t="s">
        <v>25</v>
      </c>
      <c r="D47" t="s">
        <v>12</v>
      </c>
      <c r="E47" s="118">
        <v>59.1</v>
      </c>
      <c r="F47" s="118"/>
      <c r="G47" s="16">
        <f t="shared" si="0"/>
        <v>59.099999999999966</v>
      </c>
    </row>
    <row r="48" spans="1:9">
      <c r="B48" s="787"/>
      <c r="C48" s="787"/>
      <c r="D48" t="s">
        <v>13</v>
      </c>
      <c r="E48" s="118">
        <v>6</v>
      </c>
      <c r="F48" s="118"/>
      <c r="G48" s="16">
        <f t="shared" si="0"/>
        <v>65.099999999999966</v>
      </c>
    </row>
    <row r="49" spans="1:7">
      <c r="B49" s="787"/>
      <c r="C49" s="787"/>
      <c r="D49" t="s">
        <v>14</v>
      </c>
      <c r="E49" s="118">
        <v>300</v>
      </c>
      <c r="F49" s="118"/>
      <c r="G49" s="16">
        <f t="shared" si="0"/>
        <v>365.09999999999997</v>
      </c>
    </row>
    <row r="50" spans="1:7">
      <c r="A50" s="39">
        <v>43554</v>
      </c>
      <c r="B50" s="787" t="s">
        <v>632</v>
      </c>
      <c r="C50" s="787" t="s">
        <v>25</v>
      </c>
      <c r="D50" t="s">
        <v>14</v>
      </c>
      <c r="E50" s="118"/>
      <c r="F50" s="118">
        <v>50</v>
      </c>
      <c r="G50" s="16">
        <f t="shared" si="0"/>
        <v>315.09999999999997</v>
      </c>
    </row>
    <row r="51" spans="1:7">
      <c r="A51" s="39">
        <v>43585</v>
      </c>
      <c r="B51" s="787" t="s">
        <v>633</v>
      </c>
      <c r="C51" s="787" t="s">
        <v>25</v>
      </c>
      <c r="D51" t="s">
        <v>14</v>
      </c>
      <c r="E51" s="118"/>
      <c r="F51" s="118">
        <v>180</v>
      </c>
      <c r="G51" s="16">
        <f t="shared" si="0"/>
        <v>135.09999999999997</v>
      </c>
    </row>
    <row r="52" spans="1:7">
      <c r="A52" s="39">
        <v>43591</v>
      </c>
      <c r="B52" s="787" t="s">
        <v>634</v>
      </c>
      <c r="C52" s="787" t="s">
        <v>25</v>
      </c>
      <c r="D52" t="s">
        <v>12</v>
      </c>
      <c r="E52" s="118"/>
      <c r="F52" s="118">
        <v>59.1</v>
      </c>
      <c r="G52" s="16">
        <f t="shared" si="0"/>
        <v>75.999999999999972</v>
      </c>
    </row>
    <row r="53" spans="1:7">
      <c r="A53" s="39">
        <v>43591</v>
      </c>
      <c r="B53" s="787" t="s">
        <v>634</v>
      </c>
      <c r="C53" s="787" t="s">
        <v>25</v>
      </c>
      <c r="D53" t="s">
        <v>13</v>
      </c>
      <c r="E53" s="118"/>
      <c r="F53" s="118">
        <v>6</v>
      </c>
      <c r="G53" s="16">
        <f t="shared" si="0"/>
        <v>69.999999999999972</v>
      </c>
    </row>
    <row r="54" spans="1:7">
      <c r="A54" s="39">
        <v>43591</v>
      </c>
      <c r="B54" s="787" t="s">
        <v>634</v>
      </c>
      <c r="C54" s="787" t="s">
        <v>25</v>
      </c>
      <c r="D54" t="s">
        <v>14</v>
      </c>
      <c r="E54" s="118"/>
      <c r="F54" s="118">
        <v>70</v>
      </c>
      <c r="G54" s="16">
        <f t="shared" si="0"/>
        <v>0</v>
      </c>
    </row>
    <row r="55" spans="1:7">
      <c r="A55" s="41">
        <v>43496</v>
      </c>
      <c r="B55" s="786" t="s">
        <v>10</v>
      </c>
      <c r="C55" s="786" t="s">
        <v>11</v>
      </c>
      <c r="D55" t="s">
        <v>12</v>
      </c>
      <c r="E55" s="118">
        <v>61.6</v>
      </c>
      <c r="F55" s="118"/>
      <c r="G55" s="16">
        <f t="shared" si="0"/>
        <v>61.6</v>
      </c>
    </row>
    <row r="56" spans="1:7">
      <c r="B56" s="787"/>
      <c r="C56" s="787"/>
      <c r="D56" t="s">
        <v>13</v>
      </c>
      <c r="E56" s="118">
        <v>6</v>
      </c>
      <c r="F56" s="118"/>
      <c r="G56" s="16">
        <f t="shared" si="0"/>
        <v>67.599999999999994</v>
      </c>
    </row>
    <row r="57" spans="1:7">
      <c r="B57" s="787"/>
      <c r="C57" s="787"/>
      <c r="D57" t="s">
        <v>14</v>
      </c>
      <c r="E57" s="118">
        <v>300</v>
      </c>
      <c r="F57" s="118"/>
      <c r="G57" s="16">
        <f t="shared" si="0"/>
        <v>367.6</v>
      </c>
    </row>
    <row r="58" spans="1:7">
      <c r="A58" s="39">
        <v>43591</v>
      </c>
      <c r="B58" s="787" t="s">
        <v>634</v>
      </c>
      <c r="C58" s="787" t="s">
        <v>11</v>
      </c>
      <c r="D58" t="s">
        <v>12</v>
      </c>
      <c r="E58" s="118"/>
      <c r="F58" s="118">
        <v>61.6</v>
      </c>
      <c r="G58" s="16">
        <f t="shared" si="0"/>
        <v>306</v>
      </c>
    </row>
    <row r="59" spans="1:7">
      <c r="A59" s="39">
        <v>43591</v>
      </c>
      <c r="B59" s="787" t="s">
        <v>634</v>
      </c>
      <c r="C59" s="787" t="s">
        <v>11</v>
      </c>
      <c r="D59" t="s">
        <v>13</v>
      </c>
      <c r="E59" s="118"/>
      <c r="F59" s="118">
        <v>6</v>
      </c>
      <c r="G59" s="16">
        <f t="shared" si="0"/>
        <v>300</v>
      </c>
    </row>
    <row r="60" spans="1:7">
      <c r="A60" s="39">
        <v>43591</v>
      </c>
      <c r="B60" s="787" t="s">
        <v>634</v>
      </c>
      <c r="C60" s="787" t="s">
        <v>11</v>
      </c>
      <c r="D60" t="s">
        <v>14</v>
      </c>
      <c r="E60" s="118"/>
      <c r="F60" s="118">
        <v>297.3</v>
      </c>
      <c r="G60" s="16">
        <f t="shared" si="0"/>
        <v>2.6999999999999886</v>
      </c>
    </row>
    <row r="61" spans="1:7">
      <c r="A61" s="39">
        <v>43644</v>
      </c>
      <c r="B61" s="787" t="s">
        <v>635</v>
      </c>
      <c r="C61" s="787" t="s">
        <v>11</v>
      </c>
      <c r="D61" t="s">
        <v>14</v>
      </c>
      <c r="E61" s="118"/>
      <c r="F61" s="118">
        <v>2.7</v>
      </c>
      <c r="G61" s="16">
        <f t="shared" si="0"/>
        <v>-1.1546319456101628E-14</v>
      </c>
    </row>
    <row r="62" spans="1:7">
      <c r="A62" s="41">
        <v>43524</v>
      </c>
      <c r="B62" s="786" t="s">
        <v>10</v>
      </c>
      <c r="C62" s="786" t="s">
        <v>15</v>
      </c>
      <c r="D62" t="s">
        <v>12</v>
      </c>
      <c r="E62" s="118">
        <v>65.099999999999994</v>
      </c>
      <c r="F62" s="118"/>
      <c r="G62" s="16">
        <f t="shared" si="0"/>
        <v>65.09999999999998</v>
      </c>
    </row>
    <row r="63" spans="1:7">
      <c r="B63" s="787"/>
      <c r="C63" s="787"/>
      <c r="D63" t="s">
        <v>13</v>
      </c>
      <c r="E63" s="118">
        <v>7.3</v>
      </c>
      <c r="F63" s="118"/>
      <c r="G63" s="16">
        <f t="shared" si="0"/>
        <v>72.399999999999977</v>
      </c>
    </row>
    <row r="64" spans="1:7">
      <c r="B64" s="787"/>
      <c r="C64" s="787"/>
      <c r="D64" t="s">
        <v>14</v>
      </c>
      <c r="E64" s="118">
        <v>300</v>
      </c>
      <c r="F64" s="118"/>
      <c r="G64" s="16">
        <f t="shared" si="0"/>
        <v>372.4</v>
      </c>
    </row>
    <row r="65" spans="1:9">
      <c r="A65" s="39">
        <v>43616</v>
      </c>
      <c r="B65" s="787" t="s">
        <v>636</v>
      </c>
      <c r="C65" s="787" t="s">
        <v>15</v>
      </c>
      <c r="D65" t="s">
        <v>14</v>
      </c>
      <c r="E65" s="118"/>
      <c r="F65" s="118">
        <v>300</v>
      </c>
      <c r="G65" s="16">
        <f t="shared" si="0"/>
        <v>72.399999999999977</v>
      </c>
    </row>
    <row r="66" spans="1:9">
      <c r="A66" s="39">
        <v>43644</v>
      </c>
      <c r="B66" s="787" t="s">
        <v>635</v>
      </c>
      <c r="C66" s="787" t="s">
        <v>15</v>
      </c>
      <c r="D66" t="s">
        <v>12</v>
      </c>
      <c r="E66" s="118"/>
      <c r="F66" s="118">
        <v>65.099999999999994</v>
      </c>
      <c r="G66" s="16">
        <f t="shared" si="0"/>
        <v>7.2999999999999829</v>
      </c>
    </row>
    <row r="67" spans="1:9">
      <c r="A67" s="39">
        <v>43644</v>
      </c>
      <c r="B67" s="787" t="s">
        <v>635</v>
      </c>
      <c r="C67" s="787" t="s">
        <v>15</v>
      </c>
      <c r="D67" t="s">
        <v>13</v>
      </c>
      <c r="E67" s="118"/>
      <c r="F67" s="118">
        <v>7.3</v>
      </c>
      <c r="G67" s="16">
        <f t="shared" si="0"/>
        <v>-1.6875389974302379E-14</v>
      </c>
    </row>
    <row r="68" spans="1:9" ht="14.25" customHeight="1">
      <c r="A68" s="41">
        <v>43555</v>
      </c>
      <c r="B68" s="786" t="s">
        <v>10</v>
      </c>
      <c r="C68" s="786" t="s">
        <v>16</v>
      </c>
      <c r="D68" t="s">
        <v>12</v>
      </c>
      <c r="E68" s="118">
        <v>60.5</v>
      </c>
      <c r="F68" s="118"/>
      <c r="G68" s="16">
        <f t="shared" si="0"/>
        <v>60.499999999999986</v>
      </c>
    </row>
    <row r="69" spans="1:9">
      <c r="B69" s="787"/>
      <c r="C69" s="787"/>
      <c r="D69" t="s">
        <v>13</v>
      </c>
      <c r="E69" s="118">
        <v>5.8</v>
      </c>
      <c r="F69" s="118"/>
      <c r="G69" s="16">
        <f t="shared" si="0"/>
        <v>66.299999999999983</v>
      </c>
    </row>
    <row r="70" spans="1:9">
      <c r="B70" s="787"/>
      <c r="C70" s="787"/>
      <c r="D70" t="s">
        <v>14</v>
      </c>
      <c r="E70" s="118">
        <v>300</v>
      </c>
      <c r="F70" s="118"/>
      <c r="G70" s="16">
        <f t="shared" si="0"/>
        <v>366.29999999999995</v>
      </c>
    </row>
    <row r="71" spans="1:9">
      <c r="A71" s="39">
        <v>43644</v>
      </c>
      <c r="B71" s="787" t="s">
        <v>635</v>
      </c>
      <c r="C71" s="787" t="s">
        <v>16</v>
      </c>
      <c r="D71" t="s">
        <v>14</v>
      </c>
      <c r="E71" s="118"/>
      <c r="F71" s="118">
        <v>84.9</v>
      </c>
      <c r="G71" s="16">
        <f t="shared" ref="G71:G134" si="1">+G70+E71-F71</f>
        <v>281.39999999999998</v>
      </c>
      <c r="I71" s="26"/>
    </row>
    <row r="72" spans="1:9">
      <c r="A72" s="39">
        <v>43677</v>
      </c>
      <c r="B72" s="787" t="s">
        <v>637</v>
      </c>
      <c r="C72" s="787" t="s">
        <v>16</v>
      </c>
      <c r="D72" t="s">
        <v>14</v>
      </c>
      <c r="E72" s="118"/>
      <c r="F72" s="118">
        <v>215.1</v>
      </c>
      <c r="G72" s="16">
        <f t="shared" si="1"/>
        <v>66.299999999999983</v>
      </c>
      <c r="I72" s="26"/>
    </row>
    <row r="73" spans="1:9">
      <c r="A73" s="39">
        <v>43677</v>
      </c>
      <c r="B73" s="787" t="s">
        <v>637</v>
      </c>
      <c r="C73" s="787" t="s">
        <v>16</v>
      </c>
      <c r="D73" t="s">
        <v>12</v>
      </c>
      <c r="E73" s="118"/>
      <c r="F73" s="118">
        <v>4.9000000000000004</v>
      </c>
      <c r="G73" s="16">
        <f t="shared" si="1"/>
        <v>61.399999999999984</v>
      </c>
      <c r="I73" s="26"/>
    </row>
    <row r="74" spans="1:9">
      <c r="A74" s="39">
        <v>43708</v>
      </c>
      <c r="B74" s="787" t="s">
        <v>638</v>
      </c>
      <c r="C74" s="787" t="s">
        <v>16</v>
      </c>
      <c r="D74" t="s">
        <v>12</v>
      </c>
      <c r="E74" s="118"/>
      <c r="F74" s="118">
        <v>55.6</v>
      </c>
      <c r="G74" s="16">
        <f t="shared" si="1"/>
        <v>5.7999999999999829</v>
      </c>
      <c r="I74" s="26"/>
    </row>
    <row r="75" spans="1:9">
      <c r="A75" s="39">
        <v>43708</v>
      </c>
      <c r="B75" s="787" t="s">
        <v>638</v>
      </c>
      <c r="C75" s="787" t="s">
        <v>16</v>
      </c>
      <c r="D75" t="s">
        <v>13</v>
      </c>
      <c r="E75" s="118"/>
      <c r="F75" s="118">
        <v>5.8</v>
      </c>
      <c r="G75" s="16">
        <f t="shared" si="1"/>
        <v>-1.6875389974302379E-14</v>
      </c>
      <c r="I75" s="26"/>
    </row>
    <row r="76" spans="1:9">
      <c r="A76" s="41">
        <v>43585</v>
      </c>
      <c r="B76" s="786" t="s">
        <v>10</v>
      </c>
      <c r="C76" s="786" t="s">
        <v>17</v>
      </c>
      <c r="D76" t="s">
        <v>12</v>
      </c>
      <c r="E76" s="118">
        <v>61.2</v>
      </c>
      <c r="F76" s="118"/>
      <c r="G76" s="16">
        <f t="shared" si="1"/>
        <v>61.199999999999989</v>
      </c>
      <c r="I76" s="26"/>
    </row>
    <row r="77" spans="1:9">
      <c r="B77" s="787"/>
      <c r="C77" s="787"/>
      <c r="D77" t="s">
        <v>13</v>
      </c>
      <c r="E77" s="118">
        <v>5.3</v>
      </c>
      <c r="F77" s="118"/>
      <c r="G77" s="16">
        <f t="shared" si="1"/>
        <v>66.499999999999986</v>
      </c>
    </row>
    <row r="78" spans="1:9">
      <c r="B78" s="787"/>
      <c r="C78" s="787"/>
      <c r="D78" t="s">
        <v>14</v>
      </c>
      <c r="E78" s="118">
        <v>300</v>
      </c>
      <c r="F78" s="118"/>
      <c r="G78" s="16">
        <f t="shared" si="1"/>
        <v>366.5</v>
      </c>
    </row>
    <row r="79" spans="1:9">
      <c r="A79" s="39">
        <v>43708</v>
      </c>
      <c r="B79" s="787" t="s">
        <v>638</v>
      </c>
      <c r="C79" s="787" t="s">
        <v>17</v>
      </c>
      <c r="D79" t="s">
        <v>12</v>
      </c>
      <c r="E79" s="118"/>
      <c r="F79" s="118">
        <v>58.6</v>
      </c>
      <c r="G79" s="16">
        <f t="shared" si="1"/>
        <v>307.89999999999998</v>
      </c>
    </row>
    <row r="80" spans="1:9">
      <c r="A80" s="39">
        <v>43738</v>
      </c>
      <c r="B80" s="787" t="s">
        <v>639</v>
      </c>
      <c r="C80" s="787" t="s">
        <v>17</v>
      </c>
      <c r="D80" t="s">
        <v>14</v>
      </c>
      <c r="E80" s="118"/>
      <c r="F80" s="118">
        <v>120</v>
      </c>
      <c r="G80" s="16">
        <f t="shared" si="1"/>
        <v>187.89999999999998</v>
      </c>
    </row>
    <row r="81" spans="1:7">
      <c r="A81" s="39">
        <v>43769</v>
      </c>
      <c r="B81" s="787" t="s">
        <v>640</v>
      </c>
      <c r="C81" s="787" t="s">
        <v>17</v>
      </c>
      <c r="D81" t="s">
        <v>14</v>
      </c>
      <c r="E81" s="118"/>
      <c r="F81" s="118">
        <v>120</v>
      </c>
      <c r="G81" s="16">
        <f t="shared" si="1"/>
        <v>67.899999999999977</v>
      </c>
    </row>
    <row r="82" spans="1:7">
      <c r="A82" s="39">
        <v>43890</v>
      </c>
      <c r="B82" s="787" t="s">
        <v>641</v>
      </c>
      <c r="C82" s="787" t="s">
        <v>17</v>
      </c>
      <c r="D82" t="s">
        <v>14</v>
      </c>
      <c r="E82" s="118"/>
      <c r="F82" s="118">
        <v>10</v>
      </c>
      <c r="G82" s="16">
        <f t="shared" si="1"/>
        <v>57.899999999999977</v>
      </c>
    </row>
    <row r="83" spans="1:7">
      <c r="A83" s="39">
        <v>43969</v>
      </c>
      <c r="B83" s="787" t="s">
        <v>642</v>
      </c>
      <c r="C83" s="787" t="s">
        <v>17</v>
      </c>
      <c r="D83" t="s">
        <v>14</v>
      </c>
      <c r="E83" s="118"/>
      <c r="F83" s="174">
        <v>50</v>
      </c>
      <c r="G83" s="16">
        <f t="shared" si="1"/>
        <v>7.8999999999999773</v>
      </c>
    </row>
    <row r="84" spans="1:7">
      <c r="A84" s="39">
        <v>43969</v>
      </c>
      <c r="B84" s="787" t="s">
        <v>642</v>
      </c>
      <c r="C84" s="787" t="s">
        <v>17</v>
      </c>
      <c r="D84" t="s">
        <v>12</v>
      </c>
      <c r="E84" s="118"/>
      <c r="F84" s="174">
        <v>2.6</v>
      </c>
      <c r="G84" s="16">
        <f t="shared" si="1"/>
        <v>5.2999999999999776</v>
      </c>
    </row>
    <row r="85" spans="1:7">
      <c r="A85" s="39">
        <v>43969</v>
      </c>
      <c r="B85" s="787" t="s">
        <v>642</v>
      </c>
      <c r="C85" s="787" t="s">
        <v>17</v>
      </c>
      <c r="D85" t="s">
        <v>13</v>
      </c>
      <c r="E85" s="118"/>
      <c r="F85" s="174">
        <v>5.3</v>
      </c>
      <c r="G85" s="16">
        <f t="shared" si="1"/>
        <v>-2.2204460492503131E-14</v>
      </c>
    </row>
    <row r="86" spans="1:7">
      <c r="A86" s="41">
        <v>43616</v>
      </c>
      <c r="B86" s="786" t="s">
        <v>10</v>
      </c>
      <c r="C86" s="786" t="s">
        <v>18</v>
      </c>
      <c r="D86" t="s">
        <v>12</v>
      </c>
      <c r="E86" s="118">
        <v>56.4</v>
      </c>
      <c r="F86" s="118"/>
      <c r="G86" s="16">
        <f t="shared" si="1"/>
        <v>56.399999999999977</v>
      </c>
    </row>
    <row r="87" spans="1:7">
      <c r="B87" s="787"/>
      <c r="C87" s="787"/>
      <c r="D87" t="s">
        <v>13</v>
      </c>
      <c r="E87" s="118">
        <v>6.2</v>
      </c>
      <c r="F87" s="118"/>
      <c r="G87" s="16">
        <f t="shared" si="1"/>
        <v>62.59999999999998</v>
      </c>
    </row>
    <row r="88" spans="1:7">
      <c r="B88" s="787"/>
      <c r="C88" s="787"/>
      <c r="D88" t="s">
        <v>14</v>
      </c>
      <c r="E88" s="118">
        <v>300</v>
      </c>
      <c r="F88" s="118"/>
      <c r="G88" s="16">
        <f t="shared" si="1"/>
        <v>362.59999999999997</v>
      </c>
    </row>
    <row r="89" spans="1:7">
      <c r="A89" s="39">
        <v>43616</v>
      </c>
      <c r="B89" s="787" t="s">
        <v>636</v>
      </c>
      <c r="C89" s="787" t="s">
        <v>18</v>
      </c>
      <c r="D89" t="s">
        <v>14</v>
      </c>
      <c r="E89" s="118"/>
      <c r="F89" s="118">
        <v>300</v>
      </c>
      <c r="G89" s="16">
        <f t="shared" si="1"/>
        <v>62.599999999999966</v>
      </c>
    </row>
    <row r="90" spans="1:7">
      <c r="A90" s="39">
        <v>43969</v>
      </c>
      <c r="B90" s="787" t="s">
        <v>642</v>
      </c>
      <c r="C90" s="787" t="s">
        <v>18</v>
      </c>
      <c r="D90" t="s">
        <v>12</v>
      </c>
      <c r="E90" s="118"/>
      <c r="F90" s="174">
        <v>56.4</v>
      </c>
      <c r="G90" s="16">
        <f t="shared" si="1"/>
        <v>6.1999999999999673</v>
      </c>
    </row>
    <row r="91" spans="1:7">
      <c r="A91" s="39">
        <v>43969</v>
      </c>
      <c r="B91" s="787" t="s">
        <v>642</v>
      </c>
      <c r="C91" s="787" t="s">
        <v>18</v>
      </c>
      <c r="D91" t="s">
        <v>13</v>
      </c>
      <c r="E91" s="118"/>
      <c r="F91" s="174">
        <v>6.2</v>
      </c>
      <c r="G91" s="16">
        <f t="shared" si="1"/>
        <v>-3.2862601528904634E-14</v>
      </c>
    </row>
    <row r="92" spans="1:7">
      <c r="A92" s="41">
        <v>43646</v>
      </c>
      <c r="B92" s="786" t="s">
        <v>10</v>
      </c>
      <c r="C92" s="786" t="s">
        <v>19</v>
      </c>
      <c r="D92" t="s">
        <v>12</v>
      </c>
      <c r="E92" s="118">
        <v>56.3</v>
      </c>
      <c r="F92" s="118"/>
      <c r="G92" s="16">
        <f t="shared" si="1"/>
        <v>56.299999999999962</v>
      </c>
    </row>
    <row r="93" spans="1:7">
      <c r="B93" s="787"/>
      <c r="C93" s="787"/>
      <c r="D93" t="s">
        <v>13</v>
      </c>
      <c r="E93" s="118">
        <v>5.9</v>
      </c>
      <c r="F93" s="118"/>
      <c r="G93" s="16">
        <f t="shared" si="1"/>
        <v>62.19999999999996</v>
      </c>
    </row>
    <row r="94" spans="1:7">
      <c r="B94" s="787"/>
      <c r="C94" s="787"/>
      <c r="D94" t="s">
        <v>14</v>
      </c>
      <c r="E94" s="118">
        <v>300</v>
      </c>
      <c r="F94" s="118"/>
      <c r="G94" s="16">
        <f t="shared" si="1"/>
        <v>362.19999999999993</v>
      </c>
    </row>
    <row r="95" spans="1:7">
      <c r="A95" s="39">
        <v>43644</v>
      </c>
      <c r="B95" s="787" t="s">
        <v>635</v>
      </c>
      <c r="C95" s="787" t="s">
        <v>19</v>
      </c>
      <c r="D95" t="s">
        <v>14</v>
      </c>
      <c r="E95" s="118"/>
      <c r="F95" s="174">
        <v>300</v>
      </c>
      <c r="G95" s="16">
        <f t="shared" si="1"/>
        <v>62.199999999999932</v>
      </c>
    </row>
    <row r="96" spans="1:7">
      <c r="A96" s="39">
        <v>43969</v>
      </c>
      <c r="B96" s="787" t="s">
        <v>642</v>
      </c>
      <c r="C96" s="787" t="s">
        <v>19</v>
      </c>
      <c r="D96" t="s">
        <v>12</v>
      </c>
      <c r="E96" s="118"/>
      <c r="F96" s="174">
        <v>19.5</v>
      </c>
      <c r="G96" s="16">
        <f t="shared" si="1"/>
        <v>42.699999999999932</v>
      </c>
    </row>
    <row r="97" spans="1:8">
      <c r="A97" s="39">
        <v>43985</v>
      </c>
      <c r="B97" s="787" t="s">
        <v>643</v>
      </c>
      <c r="C97" s="787" t="s">
        <v>19</v>
      </c>
      <c r="D97" t="s">
        <v>12</v>
      </c>
      <c r="E97" s="118"/>
      <c r="F97" s="174">
        <v>36.799999999999997</v>
      </c>
      <c r="G97" s="16">
        <f t="shared" si="1"/>
        <v>5.8999999999999346</v>
      </c>
    </row>
    <row r="98" spans="1:8">
      <c r="A98" s="39">
        <v>43985</v>
      </c>
      <c r="B98" s="787" t="s">
        <v>643</v>
      </c>
      <c r="C98" s="787" t="s">
        <v>19</v>
      </c>
      <c r="D98" t="s">
        <v>13</v>
      </c>
      <c r="E98" s="174"/>
      <c r="F98" s="174">
        <v>5.9</v>
      </c>
      <c r="G98" s="16">
        <f t="shared" si="1"/>
        <v>-6.5725203057809267E-14</v>
      </c>
    </row>
    <row r="99" spans="1:8">
      <c r="A99" s="41">
        <v>43677</v>
      </c>
      <c r="B99" s="786" t="s">
        <v>10</v>
      </c>
      <c r="C99" s="786" t="s">
        <v>20</v>
      </c>
      <c r="D99" t="s">
        <v>12</v>
      </c>
      <c r="E99" s="174">
        <v>56.3</v>
      </c>
      <c r="F99" s="174"/>
      <c r="G99" s="16">
        <f t="shared" si="1"/>
        <v>56.299999999999933</v>
      </c>
    </row>
    <row r="100" spans="1:8">
      <c r="B100" s="787"/>
      <c r="C100" s="787" t="s">
        <v>20</v>
      </c>
      <c r="D100" t="s">
        <v>13</v>
      </c>
      <c r="E100" s="174">
        <v>5.7</v>
      </c>
      <c r="F100" s="174"/>
      <c r="G100" s="16">
        <f t="shared" si="1"/>
        <v>61.999999999999936</v>
      </c>
    </row>
    <row r="101" spans="1:8">
      <c r="B101" s="787"/>
      <c r="C101" s="787" t="s">
        <v>20</v>
      </c>
      <c r="D101" t="s">
        <v>14</v>
      </c>
      <c r="E101" s="118">
        <v>300</v>
      </c>
      <c r="F101" s="174"/>
      <c r="G101" s="16">
        <f t="shared" si="1"/>
        <v>361.99999999999994</v>
      </c>
      <c r="H101" s="16"/>
    </row>
    <row r="102" spans="1:8">
      <c r="A102" s="39">
        <v>43985</v>
      </c>
      <c r="B102" s="787" t="s">
        <v>643</v>
      </c>
      <c r="C102" s="787" t="s">
        <v>20</v>
      </c>
      <c r="D102" t="s">
        <v>12</v>
      </c>
      <c r="E102" s="118"/>
      <c r="F102" s="174">
        <v>56.3</v>
      </c>
      <c r="G102" s="16">
        <f t="shared" si="1"/>
        <v>305.69999999999993</v>
      </c>
      <c r="H102" s="16"/>
    </row>
    <row r="103" spans="1:8">
      <c r="A103" s="39">
        <v>43985</v>
      </c>
      <c r="B103" s="787" t="s">
        <v>643</v>
      </c>
      <c r="C103" s="787" t="s">
        <v>20</v>
      </c>
      <c r="D103" t="s">
        <v>13</v>
      </c>
      <c r="E103" s="118"/>
      <c r="F103" s="174">
        <v>5.7</v>
      </c>
      <c r="G103" s="16">
        <f t="shared" si="1"/>
        <v>299.99999999999994</v>
      </c>
      <c r="H103" s="16"/>
    </row>
    <row r="104" spans="1:8">
      <c r="A104" s="39">
        <v>43677</v>
      </c>
      <c r="B104" s="787" t="s">
        <v>637</v>
      </c>
      <c r="C104" s="787" t="s">
        <v>20</v>
      </c>
      <c r="D104" t="s">
        <v>14</v>
      </c>
      <c r="E104" s="118"/>
      <c r="F104" s="174">
        <v>300</v>
      </c>
      <c r="G104" s="16">
        <f t="shared" si="1"/>
        <v>0</v>
      </c>
      <c r="H104" s="16"/>
    </row>
    <row r="105" spans="1:8">
      <c r="A105" s="41">
        <v>43708</v>
      </c>
      <c r="B105" s="786" t="s">
        <v>10</v>
      </c>
      <c r="C105" s="786" t="s">
        <v>21</v>
      </c>
      <c r="D105" t="s">
        <v>12</v>
      </c>
      <c r="E105" s="174">
        <v>54.8</v>
      </c>
      <c r="F105" s="174"/>
      <c r="G105" s="16">
        <f t="shared" si="1"/>
        <v>54.8</v>
      </c>
      <c r="H105" s="16"/>
    </row>
    <row r="106" spans="1:8">
      <c r="B106" s="787"/>
      <c r="C106" s="787" t="s">
        <v>21</v>
      </c>
      <c r="D106" t="s">
        <v>13</v>
      </c>
      <c r="E106" s="174">
        <v>5.5</v>
      </c>
      <c r="F106" s="174"/>
      <c r="G106" s="16">
        <f t="shared" si="1"/>
        <v>60.3</v>
      </c>
      <c r="H106" s="16"/>
    </row>
    <row r="107" spans="1:8">
      <c r="B107" s="787"/>
      <c r="C107" s="787" t="s">
        <v>21</v>
      </c>
      <c r="D107" t="s">
        <v>14</v>
      </c>
      <c r="E107" s="118">
        <v>300</v>
      </c>
      <c r="F107" s="174"/>
      <c r="G107" s="16">
        <f t="shared" si="1"/>
        <v>360.3</v>
      </c>
      <c r="H107" s="16"/>
    </row>
    <row r="108" spans="1:8">
      <c r="A108" s="39">
        <v>43708</v>
      </c>
      <c r="B108" s="787" t="s">
        <v>638</v>
      </c>
      <c r="C108" s="787" t="s">
        <v>21</v>
      </c>
      <c r="D108" t="s">
        <v>14</v>
      </c>
      <c r="E108" s="118"/>
      <c r="F108" s="174">
        <v>300</v>
      </c>
      <c r="G108" s="16">
        <f t="shared" si="1"/>
        <v>60.300000000000011</v>
      </c>
      <c r="H108" s="16"/>
    </row>
    <row r="109" spans="1:8">
      <c r="A109" s="39">
        <v>43985</v>
      </c>
      <c r="B109" s="787" t="s">
        <v>643</v>
      </c>
      <c r="C109" s="787" t="s">
        <v>21</v>
      </c>
      <c r="E109" s="118"/>
      <c r="F109" s="174">
        <v>54.8</v>
      </c>
      <c r="G109" s="16">
        <f t="shared" si="1"/>
        <v>5.5000000000000142</v>
      </c>
      <c r="H109" s="16"/>
    </row>
    <row r="110" spans="1:8">
      <c r="A110" s="39">
        <v>43985</v>
      </c>
      <c r="B110" s="787" t="s">
        <v>643</v>
      </c>
      <c r="C110" s="787" t="s">
        <v>21</v>
      </c>
      <c r="E110" s="118"/>
      <c r="F110" s="174">
        <v>5.5</v>
      </c>
      <c r="G110" s="16">
        <f t="shared" si="1"/>
        <v>1.4210854715202004E-14</v>
      </c>
      <c r="H110" s="16"/>
    </row>
    <row r="111" spans="1:8">
      <c r="A111" s="41">
        <v>43738</v>
      </c>
      <c r="B111" s="786" t="s">
        <v>10</v>
      </c>
      <c r="C111" s="786" t="s">
        <v>91</v>
      </c>
      <c r="D111" t="s">
        <v>12</v>
      </c>
      <c r="E111" s="174">
        <v>55</v>
      </c>
      <c r="F111" s="174"/>
      <c r="G111" s="16">
        <f t="shared" si="1"/>
        <v>55.000000000000014</v>
      </c>
      <c r="H111" s="16"/>
    </row>
    <row r="112" spans="1:8">
      <c r="B112" s="787"/>
      <c r="C112" s="787" t="s">
        <v>91</v>
      </c>
      <c r="D112" t="s">
        <v>13</v>
      </c>
      <c r="E112" s="174">
        <v>5.6</v>
      </c>
      <c r="F112" s="174"/>
      <c r="G112" s="16">
        <f t="shared" si="1"/>
        <v>60.600000000000016</v>
      </c>
      <c r="H112" s="16"/>
    </row>
    <row r="113" spans="1:10">
      <c r="B113" s="787"/>
      <c r="C113" s="787" t="s">
        <v>91</v>
      </c>
      <c r="D113" t="s">
        <v>14</v>
      </c>
      <c r="E113" s="118">
        <v>300</v>
      </c>
      <c r="F113" s="174"/>
      <c r="G113" s="16">
        <f t="shared" si="1"/>
        <v>360.6</v>
      </c>
      <c r="H113" s="16"/>
    </row>
    <row r="114" spans="1:10">
      <c r="A114" s="39">
        <v>43738</v>
      </c>
      <c r="B114" s="787" t="s">
        <v>639</v>
      </c>
      <c r="C114" s="787" t="s">
        <v>91</v>
      </c>
      <c r="D114" t="s">
        <v>14</v>
      </c>
      <c r="E114" s="118"/>
      <c r="F114" s="174">
        <v>300</v>
      </c>
      <c r="G114" s="16">
        <f t="shared" si="1"/>
        <v>60.600000000000023</v>
      </c>
      <c r="H114" s="16"/>
    </row>
    <row r="115" spans="1:10">
      <c r="A115" s="39">
        <v>43985</v>
      </c>
      <c r="B115" s="787" t="s">
        <v>643</v>
      </c>
      <c r="C115" s="787" t="s">
        <v>91</v>
      </c>
      <c r="D115" t="s">
        <v>13</v>
      </c>
      <c r="E115" s="118"/>
      <c r="F115" s="174">
        <v>5.6</v>
      </c>
      <c r="G115" s="16">
        <f t="shared" si="1"/>
        <v>55.000000000000021</v>
      </c>
      <c r="H115" s="16"/>
    </row>
    <row r="116" spans="1:10">
      <c r="A116" s="39">
        <v>43985</v>
      </c>
      <c r="B116" s="787" t="s">
        <v>643</v>
      </c>
      <c r="C116" s="787" t="s">
        <v>91</v>
      </c>
      <c r="D116" t="s">
        <v>12</v>
      </c>
      <c r="E116" s="118"/>
      <c r="F116" s="174">
        <v>29.4</v>
      </c>
      <c r="G116" s="16">
        <f t="shared" si="1"/>
        <v>25.600000000000023</v>
      </c>
      <c r="H116" s="16"/>
      <c r="I116" s="23"/>
    </row>
    <row r="117" spans="1:10">
      <c r="A117" s="39">
        <v>43988</v>
      </c>
      <c r="B117" s="787" t="s">
        <v>644</v>
      </c>
      <c r="C117" s="787" t="s">
        <v>91</v>
      </c>
      <c r="D117" t="s">
        <v>12</v>
      </c>
      <c r="E117" s="118"/>
      <c r="F117" s="174">
        <v>25.6</v>
      </c>
      <c r="G117" s="16">
        <f t="shared" si="1"/>
        <v>0</v>
      </c>
      <c r="H117" s="16"/>
      <c r="I117" s="23"/>
    </row>
    <row r="118" spans="1:10">
      <c r="A118" s="41">
        <v>43769</v>
      </c>
      <c r="B118" s="786" t="s">
        <v>10</v>
      </c>
      <c r="C118" s="786" t="s">
        <v>23</v>
      </c>
      <c r="D118" t="s">
        <v>12</v>
      </c>
      <c r="E118" s="174">
        <v>55.4</v>
      </c>
      <c r="F118" s="174"/>
      <c r="G118" s="16">
        <f t="shared" si="1"/>
        <v>55.4</v>
      </c>
      <c r="H118" s="16"/>
    </row>
    <row r="119" spans="1:10">
      <c r="B119" s="787"/>
      <c r="C119" s="787"/>
      <c r="D119" t="s">
        <v>13</v>
      </c>
      <c r="E119" s="174">
        <v>5.4</v>
      </c>
      <c r="F119" s="174"/>
      <c r="G119" s="16">
        <f t="shared" si="1"/>
        <v>60.8</v>
      </c>
      <c r="H119" s="16"/>
    </row>
    <row r="120" spans="1:10">
      <c r="B120" s="787"/>
      <c r="C120" s="787"/>
      <c r="D120" t="s">
        <v>14</v>
      </c>
      <c r="E120" s="118">
        <v>300</v>
      </c>
      <c r="F120" s="174"/>
      <c r="G120" s="16">
        <f t="shared" si="1"/>
        <v>360.8</v>
      </c>
      <c r="H120" s="16"/>
    </row>
    <row r="121" spans="1:10">
      <c r="A121" s="39">
        <v>43769</v>
      </c>
      <c r="B121" s="787" t="s">
        <v>640</v>
      </c>
      <c r="C121" s="787" t="s">
        <v>23</v>
      </c>
      <c r="D121" t="s">
        <v>14</v>
      </c>
      <c r="E121" s="118"/>
      <c r="F121" s="118">
        <v>300</v>
      </c>
      <c r="G121" s="16">
        <f t="shared" si="1"/>
        <v>60.800000000000011</v>
      </c>
      <c r="H121" s="16"/>
      <c r="J121" s="42"/>
    </row>
    <row r="122" spans="1:10">
      <c r="A122" s="39">
        <v>43988</v>
      </c>
      <c r="B122" s="787" t="s">
        <v>645</v>
      </c>
      <c r="C122" s="787" t="s">
        <v>23</v>
      </c>
      <c r="D122" t="s">
        <v>12</v>
      </c>
      <c r="E122" s="118"/>
      <c r="F122" s="118">
        <v>55.4</v>
      </c>
      <c r="G122" s="16">
        <f t="shared" si="1"/>
        <v>5.4000000000000128</v>
      </c>
      <c r="H122" s="16"/>
      <c r="J122" s="42"/>
    </row>
    <row r="123" spans="1:10">
      <c r="A123" s="39">
        <v>43988</v>
      </c>
      <c r="B123" s="787" t="s">
        <v>645</v>
      </c>
      <c r="C123" s="787" t="s">
        <v>23</v>
      </c>
      <c r="D123" t="s">
        <v>13</v>
      </c>
      <c r="E123" s="118"/>
      <c r="F123" s="118">
        <v>5.4</v>
      </c>
      <c r="G123" s="16">
        <f t="shared" si="1"/>
        <v>1.2434497875801753E-14</v>
      </c>
      <c r="H123" s="16"/>
      <c r="J123" s="42"/>
    </row>
    <row r="124" spans="1:10">
      <c r="A124" s="41">
        <v>43799</v>
      </c>
      <c r="B124" s="786" t="s">
        <v>10</v>
      </c>
      <c r="C124" s="786" t="s">
        <v>24</v>
      </c>
      <c r="D124" t="s">
        <v>12</v>
      </c>
      <c r="E124" s="174">
        <v>72.900000000000006</v>
      </c>
      <c r="F124" s="118"/>
      <c r="G124" s="16">
        <f t="shared" si="1"/>
        <v>72.90000000000002</v>
      </c>
      <c r="H124" s="16"/>
    </row>
    <row r="125" spans="1:10">
      <c r="B125" s="787"/>
      <c r="C125" s="787"/>
      <c r="D125" t="s">
        <v>13</v>
      </c>
      <c r="E125" s="174">
        <v>5.6</v>
      </c>
      <c r="F125" s="118"/>
      <c r="G125" s="16">
        <f t="shared" si="1"/>
        <v>78.500000000000014</v>
      </c>
      <c r="H125" s="16"/>
    </row>
    <row r="126" spans="1:10">
      <c r="B126" s="787"/>
      <c r="C126" s="787"/>
      <c r="D126" t="s">
        <v>14</v>
      </c>
      <c r="E126" s="174">
        <v>300</v>
      </c>
      <c r="F126" s="118"/>
      <c r="G126" s="16">
        <f t="shared" si="1"/>
        <v>378.5</v>
      </c>
      <c r="H126" s="16"/>
    </row>
    <row r="127" spans="1:10">
      <c r="A127" s="39">
        <v>43799</v>
      </c>
      <c r="B127" s="787" t="s">
        <v>646</v>
      </c>
      <c r="C127" s="787" t="s">
        <v>24</v>
      </c>
      <c r="D127" t="s">
        <v>14</v>
      </c>
      <c r="E127" s="174"/>
      <c r="F127" s="118">
        <v>300</v>
      </c>
      <c r="G127" s="16">
        <f t="shared" si="1"/>
        <v>78.5</v>
      </c>
      <c r="H127" s="16"/>
    </row>
    <row r="128" spans="1:10">
      <c r="A128" s="39">
        <v>43988</v>
      </c>
      <c r="B128" s="787" t="s">
        <v>645</v>
      </c>
      <c r="C128" s="787" t="s">
        <v>24</v>
      </c>
      <c r="D128" t="s">
        <v>12</v>
      </c>
      <c r="E128" s="174"/>
      <c r="F128" s="118">
        <v>72.900000000000006</v>
      </c>
      <c r="G128" s="16">
        <f t="shared" si="1"/>
        <v>5.5999999999999943</v>
      </c>
      <c r="H128" s="16"/>
    </row>
    <row r="129" spans="1:8">
      <c r="A129" s="39">
        <v>43988</v>
      </c>
      <c r="B129" s="787" t="s">
        <v>645</v>
      </c>
      <c r="C129" s="787" t="s">
        <v>24</v>
      </c>
      <c r="D129" t="s">
        <v>13</v>
      </c>
      <c r="E129" s="174"/>
      <c r="F129" s="118">
        <v>5.6</v>
      </c>
      <c r="G129" s="16">
        <f t="shared" si="1"/>
        <v>0</v>
      </c>
      <c r="H129" s="16"/>
    </row>
    <row r="130" spans="1:8">
      <c r="A130" s="41">
        <v>43830</v>
      </c>
      <c r="B130" s="786" t="s">
        <v>10</v>
      </c>
      <c r="C130" s="786" t="s">
        <v>25</v>
      </c>
      <c r="D130" t="s">
        <v>12</v>
      </c>
      <c r="E130" s="174">
        <v>64.900000000000006</v>
      </c>
      <c r="F130" s="118"/>
      <c r="G130" s="16">
        <f t="shared" si="1"/>
        <v>64.900000000000006</v>
      </c>
      <c r="H130" s="16"/>
    </row>
    <row r="131" spans="1:8">
      <c r="B131" s="787"/>
      <c r="C131" s="787"/>
      <c r="D131" t="s">
        <v>13</v>
      </c>
      <c r="E131" s="174">
        <v>5.6</v>
      </c>
      <c r="F131" s="174"/>
      <c r="G131" s="16">
        <f t="shared" si="1"/>
        <v>70.5</v>
      </c>
      <c r="H131" s="16"/>
    </row>
    <row r="132" spans="1:8">
      <c r="B132" s="787"/>
      <c r="C132" s="787"/>
      <c r="D132" t="s">
        <v>14</v>
      </c>
      <c r="E132" s="174">
        <v>300</v>
      </c>
      <c r="F132" s="174"/>
      <c r="G132" s="16">
        <f t="shared" si="1"/>
        <v>370.5</v>
      </c>
      <c r="H132" s="16"/>
    </row>
    <row r="133" spans="1:8">
      <c r="A133" s="39">
        <v>43830</v>
      </c>
      <c r="B133" s="787" t="s">
        <v>647</v>
      </c>
      <c r="C133" s="787" t="s">
        <v>25</v>
      </c>
      <c r="D133" t="s">
        <v>14</v>
      </c>
      <c r="E133" s="118"/>
      <c r="F133" s="174">
        <v>220</v>
      </c>
      <c r="G133" s="16">
        <f t="shared" si="1"/>
        <v>150.5</v>
      </c>
      <c r="H133" s="16"/>
    </row>
    <row r="134" spans="1:8">
      <c r="A134" s="39">
        <v>43988</v>
      </c>
      <c r="B134" s="787" t="s">
        <v>645</v>
      </c>
      <c r="C134" s="787" t="s">
        <v>25</v>
      </c>
      <c r="D134" t="s">
        <v>14</v>
      </c>
      <c r="E134" s="118"/>
      <c r="F134" s="174">
        <v>12.8</v>
      </c>
      <c r="G134" s="16">
        <f t="shared" si="1"/>
        <v>137.69999999999999</v>
      </c>
      <c r="H134" s="16"/>
    </row>
    <row r="135" spans="1:8">
      <c r="A135" s="39">
        <v>43988</v>
      </c>
      <c r="B135" s="787" t="s">
        <v>644</v>
      </c>
      <c r="C135" s="787" t="s">
        <v>25</v>
      </c>
      <c r="D135" t="s">
        <v>14</v>
      </c>
      <c r="E135" s="118"/>
      <c r="F135" s="174">
        <v>67.2</v>
      </c>
      <c r="G135" s="16">
        <f t="shared" ref="G135:G198" si="2">+G134+E135-F135</f>
        <v>70.499999999999986</v>
      </c>
      <c r="H135" s="16"/>
    </row>
    <row r="136" spans="1:8">
      <c r="A136" s="39">
        <v>43988</v>
      </c>
      <c r="B136" s="787" t="s">
        <v>645</v>
      </c>
      <c r="C136" s="787" t="s">
        <v>25</v>
      </c>
      <c r="D136" t="s">
        <v>12</v>
      </c>
      <c r="E136" s="118"/>
      <c r="F136" s="174">
        <v>64.900000000000006</v>
      </c>
      <c r="G136" s="16">
        <f t="shared" si="2"/>
        <v>5.5999999999999801</v>
      </c>
      <c r="H136" s="16"/>
    </row>
    <row r="137" spans="1:8">
      <c r="A137" s="39">
        <v>43988</v>
      </c>
      <c r="B137" s="787" t="s">
        <v>645</v>
      </c>
      <c r="C137" s="787" t="s">
        <v>25</v>
      </c>
      <c r="D137" t="s">
        <v>13</v>
      </c>
      <c r="E137" s="118"/>
      <c r="F137" s="174">
        <v>5.6</v>
      </c>
      <c r="G137" s="16">
        <f t="shared" si="2"/>
        <v>-1.9539925233402755E-14</v>
      </c>
      <c r="H137" s="16"/>
    </row>
    <row r="138" spans="1:8">
      <c r="A138" s="41">
        <v>43861</v>
      </c>
      <c r="B138" s="786" t="s">
        <v>10</v>
      </c>
      <c r="C138" s="786" t="s">
        <v>11</v>
      </c>
      <c r="D138" t="s">
        <v>12</v>
      </c>
      <c r="E138" s="174">
        <v>72</v>
      </c>
      <c r="F138" s="174"/>
      <c r="G138" s="16">
        <f t="shared" si="2"/>
        <v>71.999999999999986</v>
      </c>
      <c r="H138" s="16"/>
    </row>
    <row r="139" spans="1:8">
      <c r="B139" s="787"/>
      <c r="C139" s="787"/>
      <c r="D139" t="s">
        <v>13</v>
      </c>
      <c r="E139" s="174">
        <v>5.4</v>
      </c>
      <c r="F139" s="118"/>
      <c r="G139" s="16">
        <f t="shared" si="2"/>
        <v>77.399999999999991</v>
      </c>
      <c r="H139" s="16"/>
    </row>
    <row r="140" spans="1:8">
      <c r="B140" s="787"/>
      <c r="C140" s="787"/>
      <c r="D140" t="s">
        <v>14</v>
      </c>
      <c r="E140" s="118">
        <v>300</v>
      </c>
      <c r="F140" s="118"/>
      <c r="G140" s="16">
        <f t="shared" si="2"/>
        <v>377.4</v>
      </c>
      <c r="H140" s="16"/>
    </row>
    <row r="141" spans="1:8">
      <c r="A141" s="39">
        <v>43861</v>
      </c>
      <c r="B141" s="787" t="s">
        <v>648</v>
      </c>
      <c r="C141" s="787" t="s">
        <v>11</v>
      </c>
      <c r="D141" t="s">
        <v>14</v>
      </c>
      <c r="E141" s="182"/>
      <c r="F141" s="118">
        <v>300</v>
      </c>
      <c r="G141" s="16">
        <f t="shared" si="2"/>
        <v>77.399999999999977</v>
      </c>
      <c r="H141" s="16"/>
    </row>
    <row r="142" spans="1:8">
      <c r="A142" s="39">
        <v>43988</v>
      </c>
      <c r="B142" s="787" t="s">
        <v>645</v>
      </c>
      <c r="C142" s="787" t="s">
        <v>11</v>
      </c>
      <c r="E142" s="182"/>
      <c r="F142" s="118">
        <v>72</v>
      </c>
      <c r="G142" s="16">
        <f t="shared" si="2"/>
        <v>5.3999999999999773</v>
      </c>
      <c r="H142" s="16"/>
    </row>
    <row r="143" spans="1:8">
      <c r="A143" s="39">
        <v>43988</v>
      </c>
      <c r="B143" s="787" t="s">
        <v>645</v>
      </c>
      <c r="C143" s="787" t="s">
        <v>11</v>
      </c>
      <c r="E143" s="174"/>
      <c r="F143" s="118">
        <v>5.4</v>
      </c>
      <c r="G143" s="16">
        <f t="shared" si="2"/>
        <v>-2.3092638912203256E-14</v>
      </c>
      <c r="H143" s="16"/>
    </row>
    <row r="144" spans="1:8">
      <c r="A144" s="41">
        <v>43890</v>
      </c>
      <c r="B144" s="786" t="s">
        <v>10</v>
      </c>
      <c r="C144" s="786" t="s">
        <v>15</v>
      </c>
      <c r="D144" t="s">
        <v>12</v>
      </c>
      <c r="E144" s="174">
        <v>74.7</v>
      </c>
      <c r="F144" s="118"/>
      <c r="G144" s="16">
        <f t="shared" si="2"/>
        <v>74.699999999999974</v>
      </c>
      <c r="H144" s="16"/>
    </row>
    <row r="145" spans="1:9">
      <c r="B145" s="787"/>
      <c r="C145" s="787"/>
      <c r="D145" t="s">
        <v>13</v>
      </c>
      <c r="E145" s="174">
        <v>5.7</v>
      </c>
      <c r="F145" s="118"/>
      <c r="G145" s="16">
        <f t="shared" si="2"/>
        <v>80.399999999999977</v>
      </c>
      <c r="H145" s="16"/>
    </row>
    <row r="146" spans="1:9">
      <c r="B146" s="787"/>
      <c r="C146" s="787"/>
      <c r="D146" t="s">
        <v>14</v>
      </c>
      <c r="E146" s="174">
        <v>300</v>
      </c>
      <c r="F146" s="118"/>
      <c r="G146" s="16">
        <f t="shared" si="2"/>
        <v>380.4</v>
      </c>
      <c r="H146" s="16"/>
    </row>
    <row r="147" spans="1:9">
      <c r="A147" s="39">
        <v>43890</v>
      </c>
      <c r="B147" s="787" t="s">
        <v>641</v>
      </c>
      <c r="C147" s="787" t="s">
        <v>15</v>
      </c>
      <c r="D147" t="s">
        <v>14</v>
      </c>
      <c r="E147" s="118"/>
      <c r="F147" s="118">
        <v>300</v>
      </c>
      <c r="G147" s="16">
        <f t="shared" si="2"/>
        <v>80.399999999999977</v>
      </c>
      <c r="H147" s="16"/>
    </row>
    <row r="148" spans="1:9">
      <c r="A148" s="39">
        <v>43988</v>
      </c>
      <c r="B148" s="787" t="s">
        <v>644</v>
      </c>
      <c r="C148" s="787" t="s">
        <v>15</v>
      </c>
      <c r="D148" t="s">
        <v>12</v>
      </c>
      <c r="E148" s="174"/>
      <c r="F148" s="174">
        <v>74.7</v>
      </c>
      <c r="G148" s="16">
        <f t="shared" si="2"/>
        <v>5.6999999999999744</v>
      </c>
      <c r="H148" s="16"/>
    </row>
    <row r="149" spans="1:9">
      <c r="A149" s="39">
        <v>43988</v>
      </c>
      <c r="B149" s="787" t="s">
        <v>644</v>
      </c>
      <c r="C149" s="787" t="s">
        <v>15</v>
      </c>
      <c r="D149" t="s">
        <v>13</v>
      </c>
      <c r="E149" s="174"/>
      <c r="F149" s="174">
        <v>5.7</v>
      </c>
      <c r="G149" s="16">
        <f t="shared" si="2"/>
        <v>-2.5757174171303632E-14</v>
      </c>
      <c r="H149" s="16"/>
    </row>
    <row r="150" spans="1:9">
      <c r="A150" s="41">
        <v>43921</v>
      </c>
      <c r="B150" s="786" t="s">
        <v>10</v>
      </c>
      <c r="C150" s="786" t="s">
        <v>16</v>
      </c>
      <c r="D150" t="s">
        <v>12</v>
      </c>
      <c r="E150" s="180">
        <v>78.099999999999994</v>
      </c>
      <c r="F150" s="174"/>
      <c r="G150" s="16">
        <f t="shared" si="2"/>
        <v>78.099999999999966</v>
      </c>
      <c r="H150" s="16"/>
    </row>
    <row r="151" spans="1:9">
      <c r="B151" s="787"/>
      <c r="C151" s="787"/>
      <c r="D151" t="s">
        <v>13</v>
      </c>
      <c r="E151" s="180">
        <v>5.4</v>
      </c>
      <c r="F151" s="174"/>
      <c r="G151" s="16">
        <f t="shared" si="2"/>
        <v>83.499999999999972</v>
      </c>
      <c r="H151" s="16"/>
    </row>
    <row r="152" spans="1:9">
      <c r="B152" s="787"/>
      <c r="C152" s="787"/>
      <c r="D152" t="s">
        <v>14</v>
      </c>
      <c r="E152" s="174">
        <v>300</v>
      </c>
      <c r="F152" s="174"/>
      <c r="G152" s="16">
        <f t="shared" si="2"/>
        <v>383.5</v>
      </c>
      <c r="H152" s="16"/>
      <c r="I152" s="26"/>
    </row>
    <row r="153" spans="1:9">
      <c r="A153" s="39">
        <v>43969</v>
      </c>
      <c r="B153" s="787" t="s">
        <v>649</v>
      </c>
      <c r="C153" s="787" t="s">
        <v>16</v>
      </c>
      <c r="D153" t="s">
        <v>14</v>
      </c>
      <c r="E153" s="174"/>
      <c r="F153" s="174">
        <v>220</v>
      </c>
      <c r="G153" s="16">
        <f t="shared" si="2"/>
        <v>163.5</v>
      </c>
      <c r="H153" s="16"/>
    </row>
    <row r="154" spans="1:9">
      <c r="A154" s="39">
        <v>43969</v>
      </c>
      <c r="B154" s="787" t="s">
        <v>642</v>
      </c>
      <c r="C154" s="787" t="s">
        <v>16</v>
      </c>
      <c r="D154" t="s">
        <v>14</v>
      </c>
      <c r="E154" s="174"/>
      <c r="F154" s="174">
        <v>80</v>
      </c>
      <c r="G154" s="16">
        <f t="shared" si="2"/>
        <v>83.5</v>
      </c>
      <c r="H154" s="16"/>
    </row>
    <row r="155" spans="1:9">
      <c r="A155" s="39">
        <v>44043</v>
      </c>
      <c r="B155" s="787" t="s">
        <v>650</v>
      </c>
      <c r="C155" s="787" t="s">
        <v>16</v>
      </c>
      <c r="D155" t="s">
        <v>12</v>
      </c>
      <c r="E155" s="174"/>
      <c r="F155" s="180">
        <v>75.400000000000006</v>
      </c>
      <c r="G155" s="16">
        <f t="shared" si="2"/>
        <v>8.0999999999999943</v>
      </c>
      <c r="H155" s="16"/>
      <c r="I155" s="26"/>
    </row>
    <row r="156" spans="1:9">
      <c r="A156" s="39">
        <v>44043</v>
      </c>
      <c r="B156" s="787" t="s">
        <v>650</v>
      </c>
      <c r="C156" s="787" t="s">
        <v>16</v>
      </c>
      <c r="D156" t="s">
        <v>13</v>
      </c>
      <c r="E156" s="118"/>
      <c r="F156" s="161">
        <v>4.5999999999999996</v>
      </c>
      <c r="G156" s="16">
        <f t="shared" si="2"/>
        <v>3.4999999999999947</v>
      </c>
      <c r="H156" s="16"/>
      <c r="I156" s="12"/>
    </row>
    <row r="157" spans="1:9">
      <c r="A157" s="39">
        <v>44250</v>
      </c>
      <c r="B157" s="787" t="s">
        <v>651</v>
      </c>
      <c r="C157" s="787" t="s">
        <v>16</v>
      </c>
      <c r="D157" t="s">
        <v>12</v>
      </c>
      <c r="E157" s="118"/>
      <c r="F157" s="161">
        <v>2.7</v>
      </c>
      <c r="G157" s="16">
        <f t="shared" si="2"/>
        <v>0.79999999999999449</v>
      </c>
      <c r="H157" s="16"/>
      <c r="I157" s="12"/>
    </row>
    <row r="158" spans="1:9">
      <c r="A158" s="39">
        <v>44250</v>
      </c>
      <c r="B158" s="787" t="s">
        <v>651</v>
      </c>
      <c r="C158" s="787" t="s">
        <v>16</v>
      </c>
      <c r="D158" t="s">
        <v>13</v>
      </c>
      <c r="E158" s="118"/>
      <c r="F158" s="161">
        <v>0.8</v>
      </c>
      <c r="G158" s="16">
        <f t="shared" si="2"/>
        <v>-5.5511151231257827E-15</v>
      </c>
      <c r="H158" s="16"/>
      <c r="I158" s="12"/>
    </row>
    <row r="159" spans="1:9">
      <c r="A159" s="41">
        <v>43951</v>
      </c>
      <c r="B159" s="786" t="s">
        <v>10</v>
      </c>
      <c r="C159" s="786" t="s">
        <v>17</v>
      </c>
      <c r="D159" t="s">
        <v>12</v>
      </c>
      <c r="E159" s="118">
        <v>80.900000000000006</v>
      </c>
      <c r="F159" s="118"/>
      <c r="G159" s="16">
        <f t="shared" si="2"/>
        <v>80.900000000000006</v>
      </c>
      <c r="H159" s="16"/>
    </row>
    <row r="160" spans="1:9">
      <c r="B160" s="787"/>
      <c r="C160" s="787"/>
      <c r="D160" t="s">
        <v>13</v>
      </c>
      <c r="E160" s="118">
        <v>4.5999999999999996</v>
      </c>
      <c r="F160" s="118"/>
      <c r="G160" s="16">
        <f t="shared" si="2"/>
        <v>85.5</v>
      </c>
      <c r="H160" s="16"/>
    </row>
    <row r="161" spans="1:8">
      <c r="B161" s="787"/>
      <c r="C161" s="787"/>
      <c r="D161" t="s">
        <v>14</v>
      </c>
      <c r="E161" s="118">
        <v>300</v>
      </c>
      <c r="F161" s="118"/>
      <c r="G161" s="16">
        <f t="shared" si="2"/>
        <v>385.5</v>
      </c>
      <c r="H161" s="16"/>
    </row>
    <row r="162" spans="1:8">
      <c r="A162" s="39">
        <v>43969</v>
      </c>
      <c r="B162" s="787" t="s">
        <v>642</v>
      </c>
      <c r="C162" s="787" t="s">
        <v>17</v>
      </c>
      <c r="D162" t="s">
        <v>14</v>
      </c>
      <c r="E162" s="118"/>
      <c r="F162" s="118">
        <v>300</v>
      </c>
      <c r="G162" s="16">
        <f t="shared" si="2"/>
        <v>85.5</v>
      </c>
      <c r="H162" s="16"/>
    </row>
    <row r="163" spans="1:8">
      <c r="A163" s="39">
        <v>44250</v>
      </c>
      <c r="B163" s="787" t="s">
        <v>651</v>
      </c>
      <c r="C163" s="787" t="s">
        <v>17</v>
      </c>
      <c r="D163" t="s">
        <v>12</v>
      </c>
      <c r="E163" s="118"/>
      <c r="F163" s="118">
        <v>80.900000000000006</v>
      </c>
      <c r="G163" s="16">
        <f t="shared" si="2"/>
        <v>4.5999999999999943</v>
      </c>
      <c r="H163" s="16"/>
    </row>
    <row r="164" spans="1:8">
      <c r="A164" s="39">
        <v>44250</v>
      </c>
      <c r="B164" s="787" t="s">
        <v>651</v>
      </c>
      <c r="C164" s="787" t="s">
        <v>17</v>
      </c>
      <c r="D164" t="s">
        <v>13</v>
      </c>
      <c r="E164" s="118"/>
      <c r="F164" s="118">
        <v>4.5999999999999996</v>
      </c>
      <c r="G164" s="16">
        <f t="shared" si="2"/>
        <v>0</v>
      </c>
      <c r="H164" s="16"/>
    </row>
    <row r="165" spans="1:8">
      <c r="A165" s="41">
        <v>43981</v>
      </c>
      <c r="B165" s="786" t="s">
        <v>10</v>
      </c>
      <c r="C165" s="786" t="s">
        <v>18</v>
      </c>
      <c r="D165" t="s">
        <v>12</v>
      </c>
      <c r="E165" s="118">
        <v>75.2</v>
      </c>
      <c r="F165" s="118"/>
      <c r="G165" s="16">
        <f t="shared" si="2"/>
        <v>75.2</v>
      </c>
      <c r="H165" s="16"/>
    </row>
    <row r="166" spans="1:8">
      <c r="B166" s="787"/>
      <c r="C166" s="787"/>
      <c r="D166" t="s">
        <v>13</v>
      </c>
      <c r="E166" s="118">
        <v>2.5</v>
      </c>
      <c r="F166" s="118"/>
      <c r="G166" s="16">
        <f t="shared" si="2"/>
        <v>77.7</v>
      </c>
      <c r="H166" s="16"/>
    </row>
    <row r="167" spans="1:8">
      <c r="B167" s="787"/>
      <c r="C167" s="787"/>
      <c r="D167" t="s">
        <v>14</v>
      </c>
      <c r="E167" s="118">
        <v>300</v>
      </c>
      <c r="F167" s="118"/>
      <c r="G167" s="16">
        <f t="shared" si="2"/>
        <v>377.7</v>
      </c>
      <c r="H167" s="16"/>
    </row>
    <row r="168" spans="1:8">
      <c r="A168" s="39">
        <v>43985</v>
      </c>
      <c r="B168" s="787" t="s">
        <v>652</v>
      </c>
      <c r="C168" s="787" t="s">
        <v>18</v>
      </c>
      <c r="D168" t="s">
        <v>14</v>
      </c>
      <c r="E168" s="118"/>
      <c r="F168" s="118">
        <v>300</v>
      </c>
      <c r="G168" s="16">
        <f t="shared" si="2"/>
        <v>77.699999999999989</v>
      </c>
      <c r="H168" s="16"/>
    </row>
    <row r="169" spans="1:8">
      <c r="A169" s="39">
        <v>44250</v>
      </c>
      <c r="B169" s="787" t="s">
        <v>651</v>
      </c>
      <c r="C169" s="787" t="s">
        <v>18</v>
      </c>
      <c r="D169" t="s">
        <v>12</v>
      </c>
      <c r="E169" s="118"/>
      <c r="F169" s="118">
        <v>75.2</v>
      </c>
      <c r="G169" s="16">
        <f t="shared" si="2"/>
        <v>2.4999999999999858</v>
      </c>
      <c r="H169" s="16"/>
    </row>
    <row r="170" spans="1:8">
      <c r="A170" s="39">
        <v>44250</v>
      </c>
      <c r="B170" s="787" t="s">
        <v>651</v>
      </c>
      <c r="C170" s="787" t="s">
        <v>18</v>
      </c>
      <c r="D170" t="s">
        <v>13</v>
      </c>
      <c r="E170" s="118"/>
      <c r="F170" s="118">
        <v>2.5</v>
      </c>
      <c r="G170" s="16">
        <f t="shared" si="2"/>
        <v>-1.4210854715202004E-14</v>
      </c>
      <c r="H170" s="16"/>
    </row>
    <row r="171" spans="1:8">
      <c r="A171" s="41">
        <v>44012</v>
      </c>
      <c r="B171" s="786" t="s">
        <v>10</v>
      </c>
      <c r="C171" s="786" t="s">
        <v>19</v>
      </c>
      <c r="D171" t="s">
        <v>12</v>
      </c>
      <c r="E171" s="118">
        <v>66.5</v>
      </c>
      <c r="F171" s="118"/>
      <c r="G171" s="16">
        <f t="shared" si="2"/>
        <v>66.499999999999986</v>
      </c>
      <c r="H171" s="16"/>
    </row>
    <row r="172" spans="1:8">
      <c r="A172" s="41"/>
      <c r="B172" s="786"/>
      <c r="C172" s="786"/>
      <c r="D172" t="s">
        <v>13</v>
      </c>
      <c r="E172" s="118">
        <v>1.2</v>
      </c>
      <c r="F172" s="118"/>
      <c r="G172" s="16">
        <f t="shared" si="2"/>
        <v>67.699999999999989</v>
      </c>
      <c r="H172" s="16"/>
    </row>
    <row r="173" spans="1:8">
      <c r="A173" s="41"/>
      <c r="B173" s="786"/>
      <c r="C173" s="786"/>
      <c r="D173" t="s">
        <v>14</v>
      </c>
      <c r="E173" s="118">
        <v>300</v>
      </c>
      <c r="F173" s="118"/>
      <c r="G173" s="16">
        <f t="shared" si="2"/>
        <v>367.7</v>
      </c>
      <c r="H173" s="16"/>
    </row>
    <row r="174" spans="1:8">
      <c r="A174" s="39">
        <v>44104</v>
      </c>
      <c r="B174" s="787" t="s">
        <v>653</v>
      </c>
      <c r="C174" s="787" t="s">
        <v>19</v>
      </c>
      <c r="D174" t="s">
        <v>14</v>
      </c>
      <c r="E174" s="118"/>
      <c r="F174" s="118">
        <v>300</v>
      </c>
      <c r="G174" s="16">
        <f t="shared" si="2"/>
        <v>67.699999999999989</v>
      </c>
      <c r="H174" s="16"/>
    </row>
    <row r="175" spans="1:8">
      <c r="A175" s="39">
        <v>44250</v>
      </c>
      <c r="B175" s="787" t="s">
        <v>651</v>
      </c>
      <c r="C175" s="787" t="s">
        <v>19</v>
      </c>
      <c r="D175" t="s">
        <v>12</v>
      </c>
      <c r="E175" s="118"/>
      <c r="F175" s="118">
        <v>66.5</v>
      </c>
      <c r="G175" s="16">
        <f t="shared" si="2"/>
        <v>1.1999999999999886</v>
      </c>
      <c r="H175" s="16"/>
    </row>
    <row r="176" spans="1:8">
      <c r="A176" s="39">
        <v>44250</v>
      </c>
      <c r="B176" s="787" t="s">
        <v>651</v>
      </c>
      <c r="C176" s="787" t="s">
        <v>19</v>
      </c>
      <c r="D176" t="s">
        <v>13</v>
      </c>
      <c r="E176" s="118"/>
      <c r="F176" s="118">
        <v>1.2</v>
      </c>
      <c r="G176" s="16">
        <f t="shared" si="2"/>
        <v>-1.1324274851176597E-14</v>
      </c>
      <c r="H176" s="16"/>
    </row>
    <row r="177" spans="1:8">
      <c r="A177" s="41">
        <v>44043</v>
      </c>
      <c r="B177" s="786" t="s">
        <v>10</v>
      </c>
      <c r="C177" s="786" t="s">
        <v>20</v>
      </c>
      <c r="D177" t="s">
        <v>12</v>
      </c>
      <c r="E177" s="174">
        <v>55.7</v>
      </c>
      <c r="F177" s="118"/>
      <c r="G177" s="16">
        <f t="shared" si="2"/>
        <v>55.699999999999989</v>
      </c>
      <c r="H177" s="16"/>
    </row>
    <row r="178" spans="1:8">
      <c r="B178" s="787"/>
      <c r="C178" s="787"/>
      <c r="D178" t="s">
        <v>13</v>
      </c>
      <c r="E178" s="174">
        <v>7.5</v>
      </c>
      <c r="F178" s="118"/>
      <c r="G178" s="16">
        <f t="shared" si="2"/>
        <v>63.199999999999989</v>
      </c>
      <c r="H178" s="16"/>
    </row>
    <row r="179" spans="1:8">
      <c r="B179" s="787"/>
      <c r="C179" s="787"/>
      <c r="D179" t="s">
        <v>14</v>
      </c>
      <c r="E179" s="174">
        <v>300</v>
      </c>
      <c r="F179" s="118"/>
      <c r="G179" s="16">
        <f t="shared" si="2"/>
        <v>363.2</v>
      </c>
      <c r="H179" s="16"/>
    </row>
    <row r="180" spans="1:8">
      <c r="A180" s="39">
        <v>44043</v>
      </c>
      <c r="B180" s="787" t="s">
        <v>650</v>
      </c>
      <c r="C180" s="787" t="s">
        <v>20</v>
      </c>
      <c r="D180" t="s">
        <v>14</v>
      </c>
      <c r="E180" s="174"/>
      <c r="F180" s="118">
        <v>300</v>
      </c>
      <c r="G180" s="16">
        <f t="shared" si="2"/>
        <v>63.199999999999989</v>
      </c>
      <c r="H180" s="16"/>
    </row>
    <row r="181" spans="1:8">
      <c r="A181" s="39">
        <v>44250</v>
      </c>
      <c r="B181" s="787" t="s">
        <v>651</v>
      </c>
      <c r="C181" s="787" t="s">
        <v>20</v>
      </c>
      <c r="D181" t="s">
        <v>12</v>
      </c>
      <c r="E181" s="174"/>
      <c r="F181" s="118">
        <v>55.7</v>
      </c>
      <c r="G181" s="16">
        <f t="shared" si="2"/>
        <v>7.4999999999999858</v>
      </c>
      <c r="H181" s="16"/>
    </row>
    <row r="182" spans="1:8">
      <c r="A182" s="39">
        <v>44250</v>
      </c>
      <c r="B182" s="787" t="s">
        <v>651</v>
      </c>
      <c r="C182" s="787" t="s">
        <v>20</v>
      </c>
      <c r="D182" t="s">
        <v>13</v>
      </c>
      <c r="E182" s="174"/>
      <c r="F182" s="118">
        <v>7.5</v>
      </c>
      <c r="G182" s="16">
        <f t="shared" si="2"/>
        <v>-1.4210854715202004E-14</v>
      </c>
      <c r="H182" s="16"/>
    </row>
    <row r="183" spans="1:8">
      <c r="A183" s="41">
        <v>44074</v>
      </c>
      <c r="B183" s="786" t="s">
        <v>10</v>
      </c>
      <c r="C183" s="786" t="s">
        <v>21</v>
      </c>
      <c r="D183" t="s">
        <v>12</v>
      </c>
      <c r="E183" s="174">
        <v>53.5</v>
      </c>
      <c r="F183" s="118"/>
      <c r="G183" s="16">
        <f t="shared" si="2"/>
        <v>53.499999999999986</v>
      </c>
      <c r="H183" s="16"/>
    </row>
    <row r="184" spans="1:8">
      <c r="B184" s="787"/>
      <c r="C184" s="787"/>
      <c r="D184" t="s">
        <v>13</v>
      </c>
      <c r="E184" s="174">
        <v>5.3</v>
      </c>
      <c r="F184" s="118"/>
      <c r="G184" s="16">
        <f t="shared" si="2"/>
        <v>58.799999999999983</v>
      </c>
      <c r="H184" s="16"/>
    </row>
    <row r="185" spans="1:8">
      <c r="B185" s="787"/>
      <c r="C185" s="787"/>
      <c r="D185" t="s">
        <v>14</v>
      </c>
      <c r="E185" s="174">
        <v>300</v>
      </c>
      <c r="F185" s="118"/>
      <c r="G185" s="16">
        <f t="shared" si="2"/>
        <v>358.79999999999995</v>
      </c>
      <c r="H185" s="16"/>
    </row>
    <row r="186" spans="1:8">
      <c r="B186" s="787"/>
      <c r="C186" s="787"/>
      <c r="D186" t="s">
        <v>40</v>
      </c>
      <c r="E186" s="174">
        <v>15</v>
      </c>
      <c r="F186" s="118"/>
      <c r="G186" s="16">
        <f t="shared" si="2"/>
        <v>373.79999999999995</v>
      </c>
      <c r="H186" s="16"/>
    </row>
    <row r="187" spans="1:8">
      <c r="A187" s="39">
        <v>44074</v>
      </c>
      <c r="B187" s="787" t="s">
        <v>654</v>
      </c>
      <c r="C187" s="787" t="s">
        <v>21</v>
      </c>
      <c r="D187" t="s">
        <v>14</v>
      </c>
      <c r="E187" s="174"/>
      <c r="F187" s="118">
        <v>220</v>
      </c>
      <c r="G187" s="16">
        <f t="shared" si="2"/>
        <v>153.79999999999995</v>
      </c>
      <c r="H187" s="16"/>
    </row>
    <row r="188" spans="1:8">
      <c r="A188" s="39">
        <v>44104</v>
      </c>
      <c r="B188" s="787" t="s">
        <v>653</v>
      </c>
      <c r="C188" s="787" t="s">
        <v>21</v>
      </c>
      <c r="D188" t="s">
        <v>14</v>
      </c>
      <c r="E188" s="174"/>
      <c r="F188" s="118">
        <v>40</v>
      </c>
      <c r="G188" s="16">
        <f t="shared" si="2"/>
        <v>113.79999999999995</v>
      </c>
      <c r="H188" s="16"/>
    </row>
    <row r="189" spans="1:8">
      <c r="A189" s="39">
        <v>44135</v>
      </c>
      <c r="B189" s="787" t="s">
        <v>655</v>
      </c>
      <c r="C189" s="787" t="s">
        <v>21</v>
      </c>
      <c r="D189" t="s">
        <v>14</v>
      </c>
      <c r="E189" s="174"/>
      <c r="F189" s="118">
        <v>10</v>
      </c>
      <c r="G189" s="16">
        <f t="shared" si="2"/>
        <v>103.79999999999995</v>
      </c>
      <c r="H189" s="16"/>
    </row>
    <row r="190" spans="1:8">
      <c r="A190" s="39">
        <v>44254</v>
      </c>
      <c r="B190" s="787" t="s">
        <v>656</v>
      </c>
      <c r="C190" s="787" t="s">
        <v>21</v>
      </c>
      <c r="D190" t="s">
        <v>12</v>
      </c>
      <c r="E190" s="174"/>
      <c r="F190" s="118">
        <v>50</v>
      </c>
      <c r="G190" s="16">
        <f t="shared" si="2"/>
        <v>53.799999999999955</v>
      </c>
      <c r="H190" s="16"/>
    </row>
    <row r="191" spans="1:8">
      <c r="A191" s="39">
        <v>44286</v>
      </c>
      <c r="B191" s="787" t="s">
        <v>657</v>
      </c>
      <c r="C191" s="787" t="s">
        <v>21</v>
      </c>
      <c r="D191" t="s">
        <v>14</v>
      </c>
      <c r="E191" s="174"/>
      <c r="F191" s="118">
        <v>30</v>
      </c>
      <c r="G191" s="16">
        <f t="shared" si="2"/>
        <v>23.799999999999955</v>
      </c>
      <c r="H191" s="16"/>
    </row>
    <row r="192" spans="1:8">
      <c r="A192" s="39">
        <v>44286</v>
      </c>
      <c r="B192" s="787" t="s">
        <v>658</v>
      </c>
      <c r="C192" s="787" t="s">
        <v>21</v>
      </c>
      <c r="D192" t="s">
        <v>12</v>
      </c>
      <c r="E192" s="174"/>
      <c r="F192" s="118">
        <v>3.5</v>
      </c>
      <c r="G192" s="16">
        <f t="shared" si="2"/>
        <v>20.299999999999955</v>
      </c>
      <c r="H192" s="16"/>
    </row>
    <row r="193" spans="1:8">
      <c r="A193" s="39">
        <v>44286</v>
      </c>
      <c r="B193" s="787" t="s">
        <v>658</v>
      </c>
      <c r="C193" s="787" t="s">
        <v>21</v>
      </c>
      <c r="D193" t="s">
        <v>13</v>
      </c>
      <c r="E193" s="174"/>
      <c r="F193" s="118">
        <v>5.3</v>
      </c>
      <c r="G193" s="16">
        <f t="shared" si="2"/>
        <v>14.999999999999954</v>
      </c>
      <c r="H193" s="16"/>
    </row>
    <row r="194" spans="1:8">
      <c r="A194" s="39">
        <v>44286</v>
      </c>
      <c r="B194" s="787" t="s">
        <v>658</v>
      </c>
      <c r="C194" s="787" t="s">
        <v>21</v>
      </c>
      <c r="D194" t="s">
        <v>40</v>
      </c>
      <c r="E194" s="174"/>
      <c r="F194" s="118">
        <v>15</v>
      </c>
      <c r="G194" s="16">
        <f t="shared" si="2"/>
        <v>-4.6185277824406512E-14</v>
      </c>
      <c r="H194" s="16"/>
    </row>
    <row r="195" spans="1:8">
      <c r="A195" s="41">
        <v>44104</v>
      </c>
      <c r="B195" s="786" t="s">
        <v>10</v>
      </c>
      <c r="C195" s="786" t="s">
        <v>91</v>
      </c>
      <c r="D195" t="s">
        <v>12</v>
      </c>
      <c r="E195" s="174">
        <v>54.9</v>
      </c>
      <c r="F195" s="118"/>
      <c r="G195" s="16">
        <f t="shared" si="2"/>
        <v>54.899999999999949</v>
      </c>
      <c r="H195" s="16"/>
    </row>
    <row r="196" spans="1:8">
      <c r="B196" s="787"/>
      <c r="C196" s="787"/>
      <c r="D196" t="s">
        <v>13</v>
      </c>
      <c r="E196" s="174">
        <v>6.1</v>
      </c>
      <c r="F196" s="118"/>
      <c r="G196" s="16">
        <f t="shared" si="2"/>
        <v>60.99999999999995</v>
      </c>
      <c r="H196" s="16"/>
    </row>
    <row r="197" spans="1:8">
      <c r="B197" s="787"/>
      <c r="C197" s="787"/>
      <c r="D197" t="s">
        <v>14</v>
      </c>
      <c r="E197" s="174">
        <v>300</v>
      </c>
      <c r="F197" s="118"/>
      <c r="G197" s="16">
        <f t="shared" si="2"/>
        <v>360.99999999999994</v>
      </c>
      <c r="H197" s="16"/>
    </row>
    <row r="198" spans="1:8">
      <c r="B198" s="787"/>
      <c r="C198" s="787"/>
      <c r="D198" t="s">
        <v>40</v>
      </c>
      <c r="E198" s="174">
        <v>8.5</v>
      </c>
      <c r="F198" s="118"/>
      <c r="G198" s="16">
        <f t="shared" si="2"/>
        <v>369.49999999999994</v>
      </c>
      <c r="H198" s="16"/>
    </row>
    <row r="199" spans="1:8">
      <c r="A199" s="39">
        <v>44089</v>
      </c>
      <c r="B199" s="787"/>
      <c r="C199" s="787" t="s">
        <v>91</v>
      </c>
      <c r="D199" t="s">
        <v>40</v>
      </c>
      <c r="E199" s="174"/>
      <c r="F199" s="118">
        <v>7</v>
      </c>
      <c r="G199" s="16">
        <f t="shared" ref="G199:G262" si="3">+G198+E199-F199</f>
        <v>362.49999999999994</v>
      </c>
      <c r="H199" s="16"/>
    </row>
    <row r="200" spans="1:8">
      <c r="A200" s="39">
        <v>44286</v>
      </c>
      <c r="B200" s="787" t="s">
        <v>657</v>
      </c>
      <c r="C200" s="787" t="s">
        <v>91</v>
      </c>
      <c r="D200" t="s">
        <v>14</v>
      </c>
      <c r="E200" s="174"/>
      <c r="F200" s="118">
        <v>100</v>
      </c>
      <c r="G200" s="16">
        <f t="shared" si="3"/>
        <v>262.49999999999994</v>
      </c>
      <c r="H200" s="16"/>
    </row>
    <row r="201" spans="1:8">
      <c r="A201" s="39">
        <v>44286</v>
      </c>
      <c r="B201" s="787" t="s">
        <v>658</v>
      </c>
      <c r="C201" s="787" t="s">
        <v>91</v>
      </c>
      <c r="D201" t="s">
        <v>12</v>
      </c>
      <c r="E201" s="174"/>
      <c r="F201" s="118">
        <v>54.9</v>
      </c>
      <c r="G201" s="16">
        <f t="shared" si="3"/>
        <v>207.59999999999994</v>
      </c>
      <c r="H201" s="16"/>
    </row>
    <row r="202" spans="1:8">
      <c r="A202" s="39">
        <v>44286</v>
      </c>
      <c r="B202" s="787" t="s">
        <v>658</v>
      </c>
      <c r="C202" s="787" t="s">
        <v>91</v>
      </c>
      <c r="D202" t="s">
        <v>13</v>
      </c>
      <c r="E202" s="174"/>
      <c r="F202" s="118">
        <v>6.1</v>
      </c>
      <c r="G202" s="16">
        <f t="shared" si="3"/>
        <v>201.49999999999994</v>
      </c>
      <c r="H202" s="16"/>
    </row>
    <row r="203" spans="1:8">
      <c r="A203" s="39">
        <v>44286</v>
      </c>
      <c r="B203" s="787" t="s">
        <v>658</v>
      </c>
      <c r="C203" s="787" t="s">
        <v>91</v>
      </c>
      <c r="D203" t="s">
        <v>40</v>
      </c>
      <c r="E203" s="174"/>
      <c r="F203" s="118">
        <v>1.5</v>
      </c>
      <c r="G203" s="16">
        <f t="shared" si="3"/>
        <v>199.99999999999994</v>
      </c>
      <c r="H203" s="16"/>
    </row>
    <row r="204" spans="1:8">
      <c r="A204" s="39">
        <v>44320</v>
      </c>
      <c r="B204" s="787" t="s">
        <v>659</v>
      </c>
      <c r="C204" s="787" t="s">
        <v>91</v>
      </c>
      <c r="D204" t="s">
        <v>14</v>
      </c>
      <c r="E204" s="174"/>
      <c r="F204" s="118">
        <v>200</v>
      </c>
      <c r="G204" s="16">
        <f t="shared" si="3"/>
        <v>0</v>
      </c>
      <c r="H204" s="16"/>
    </row>
    <row r="205" spans="1:8">
      <c r="A205" s="41">
        <v>44135</v>
      </c>
      <c r="B205" s="786" t="s">
        <v>10</v>
      </c>
      <c r="C205" s="786" t="s">
        <v>23</v>
      </c>
      <c r="D205" t="s">
        <v>12</v>
      </c>
      <c r="E205" s="174">
        <v>64.400000000000006</v>
      </c>
      <c r="F205" s="118"/>
      <c r="G205" s="16">
        <f t="shared" si="3"/>
        <v>64.400000000000006</v>
      </c>
      <c r="H205" s="16"/>
    </row>
    <row r="206" spans="1:8">
      <c r="B206" s="787"/>
      <c r="C206" s="787"/>
      <c r="D206" t="s">
        <v>13</v>
      </c>
      <c r="E206" s="174">
        <v>6.5</v>
      </c>
      <c r="F206" s="118"/>
      <c r="G206" s="16">
        <f t="shared" si="3"/>
        <v>70.900000000000006</v>
      </c>
      <c r="H206" s="16"/>
    </row>
    <row r="207" spans="1:8">
      <c r="B207" s="787"/>
      <c r="C207" s="787"/>
      <c r="D207" t="s">
        <v>14</v>
      </c>
      <c r="E207" s="174">
        <v>300</v>
      </c>
      <c r="F207" s="118"/>
      <c r="G207" s="16">
        <f t="shared" si="3"/>
        <v>370.9</v>
      </c>
      <c r="H207" s="16"/>
    </row>
    <row r="208" spans="1:8">
      <c r="A208" s="39">
        <v>44135</v>
      </c>
      <c r="B208" s="787" t="s">
        <v>655</v>
      </c>
      <c r="C208" s="787" t="s">
        <v>23</v>
      </c>
      <c r="D208" t="s">
        <v>14</v>
      </c>
      <c r="E208" s="174"/>
      <c r="F208" s="118">
        <v>300</v>
      </c>
      <c r="G208" s="16">
        <f t="shared" si="3"/>
        <v>70.899999999999977</v>
      </c>
      <c r="H208" s="16"/>
    </row>
    <row r="209" spans="1:8">
      <c r="A209" s="39">
        <v>44355</v>
      </c>
      <c r="B209" s="787" t="s">
        <v>660</v>
      </c>
      <c r="C209" s="787" t="s">
        <v>23</v>
      </c>
      <c r="D209" t="s">
        <v>12</v>
      </c>
      <c r="E209" s="174"/>
      <c r="F209" s="118">
        <v>64.400000000000006</v>
      </c>
      <c r="G209" s="16">
        <f t="shared" si="3"/>
        <v>6.4999999999999716</v>
      </c>
      <c r="H209" s="16"/>
    </row>
    <row r="210" spans="1:8">
      <c r="A210" s="39">
        <v>44355</v>
      </c>
      <c r="B210" s="787" t="s">
        <v>660</v>
      </c>
      <c r="C210" s="787" t="s">
        <v>23</v>
      </c>
      <c r="D210" t="s">
        <v>13</v>
      </c>
      <c r="E210" s="174"/>
      <c r="F210" s="118">
        <v>6.5</v>
      </c>
      <c r="G210" s="16">
        <f t="shared" si="3"/>
        <v>-2.8421709430404007E-14</v>
      </c>
      <c r="H210" s="16"/>
    </row>
    <row r="211" spans="1:8">
      <c r="A211" s="41">
        <v>44165</v>
      </c>
      <c r="B211" s="786" t="s">
        <v>10</v>
      </c>
      <c r="C211" s="786" t="s">
        <v>24</v>
      </c>
      <c r="D211" t="s">
        <v>12</v>
      </c>
      <c r="E211" s="174">
        <v>61.1</v>
      </c>
      <c r="F211" s="118"/>
      <c r="G211" s="16">
        <f t="shared" si="3"/>
        <v>61.099999999999973</v>
      </c>
      <c r="H211" s="16"/>
    </row>
    <row r="212" spans="1:8">
      <c r="B212" s="787"/>
      <c r="C212" s="787"/>
      <c r="D212" t="s">
        <v>13</v>
      </c>
      <c r="E212" s="174">
        <v>6.7</v>
      </c>
      <c r="F212" s="118"/>
      <c r="G212" s="16">
        <f t="shared" si="3"/>
        <v>67.799999999999969</v>
      </c>
      <c r="H212" s="16"/>
    </row>
    <row r="213" spans="1:8">
      <c r="B213" s="787"/>
      <c r="C213" s="787"/>
      <c r="D213" t="s">
        <v>14</v>
      </c>
      <c r="E213" s="174">
        <v>300</v>
      </c>
      <c r="F213" s="118"/>
      <c r="G213" s="16">
        <f t="shared" si="3"/>
        <v>367.79999999999995</v>
      </c>
      <c r="H213" s="16"/>
    </row>
    <row r="214" spans="1:8">
      <c r="A214" s="39">
        <v>44165</v>
      </c>
      <c r="B214" s="787" t="s">
        <v>661</v>
      </c>
      <c r="C214" s="787" t="s">
        <v>24</v>
      </c>
      <c r="D214" t="s">
        <v>14</v>
      </c>
      <c r="E214" s="174"/>
      <c r="F214" s="118">
        <v>240</v>
      </c>
      <c r="G214" s="16">
        <f t="shared" si="3"/>
        <v>127.79999999999995</v>
      </c>
      <c r="H214" s="16"/>
    </row>
    <row r="215" spans="1:8">
      <c r="A215" s="39">
        <v>44355</v>
      </c>
      <c r="B215" s="787" t="s">
        <v>660</v>
      </c>
      <c r="C215" s="787" t="s">
        <v>24</v>
      </c>
      <c r="D215" t="s">
        <v>12</v>
      </c>
      <c r="E215" s="174"/>
      <c r="F215" s="118">
        <v>61.1</v>
      </c>
      <c r="G215" s="16">
        <f t="shared" si="3"/>
        <v>66.69999999999996</v>
      </c>
      <c r="H215" s="16"/>
    </row>
    <row r="216" spans="1:8">
      <c r="A216" s="39">
        <v>44355</v>
      </c>
      <c r="B216" s="787" t="s">
        <v>660</v>
      </c>
      <c r="C216" s="787" t="s">
        <v>24</v>
      </c>
      <c r="D216" t="s">
        <v>13</v>
      </c>
      <c r="E216" s="174"/>
      <c r="F216" s="118">
        <v>6.7</v>
      </c>
      <c r="G216" s="16">
        <f t="shared" si="3"/>
        <v>59.999999999999957</v>
      </c>
      <c r="H216" s="16"/>
    </row>
    <row r="217" spans="1:8">
      <c r="A217" s="39">
        <v>44355</v>
      </c>
      <c r="B217" s="787" t="s">
        <v>662</v>
      </c>
      <c r="C217" s="787" t="s">
        <v>24</v>
      </c>
      <c r="D217" t="s">
        <v>14</v>
      </c>
      <c r="E217" s="174"/>
      <c r="F217" s="118">
        <v>60</v>
      </c>
      <c r="G217" s="16">
        <f t="shared" si="3"/>
        <v>0</v>
      </c>
      <c r="H217" s="16"/>
    </row>
    <row r="218" spans="1:8">
      <c r="A218" s="41">
        <v>44196</v>
      </c>
      <c r="B218" s="786" t="s">
        <v>10</v>
      </c>
      <c r="C218" s="786" t="s">
        <v>25</v>
      </c>
      <c r="D218" t="s">
        <v>12</v>
      </c>
      <c r="E218" s="174">
        <v>70.099999999999994</v>
      </c>
      <c r="F218" s="118"/>
      <c r="G218" s="16">
        <f t="shared" si="3"/>
        <v>70.099999999999994</v>
      </c>
      <c r="H218" s="16"/>
    </row>
    <row r="219" spans="1:8">
      <c r="B219" s="787"/>
      <c r="C219" s="787"/>
      <c r="D219" t="s">
        <v>13</v>
      </c>
      <c r="E219" s="174">
        <v>5.9</v>
      </c>
      <c r="F219" s="118"/>
      <c r="G219" s="16">
        <f t="shared" si="3"/>
        <v>76</v>
      </c>
      <c r="H219" s="16"/>
    </row>
    <row r="220" spans="1:8">
      <c r="B220" s="787"/>
      <c r="C220" s="787"/>
      <c r="D220" t="s">
        <v>14</v>
      </c>
      <c r="E220" s="174">
        <v>300</v>
      </c>
      <c r="F220" s="118"/>
      <c r="G220" s="16">
        <f t="shared" si="3"/>
        <v>376</v>
      </c>
      <c r="H220" s="16"/>
    </row>
    <row r="221" spans="1:8">
      <c r="A221" s="39">
        <v>44196</v>
      </c>
      <c r="B221" s="787" t="s">
        <v>663</v>
      </c>
      <c r="C221" s="787" t="s">
        <v>25</v>
      </c>
      <c r="D221" t="s">
        <v>14</v>
      </c>
      <c r="E221" s="174"/>
      <c r="F221" s="118">
        <v>160</v>
      </c>
      <c r="G221" s="16">
        <f t="shared" si="3"/>
        <v>216</v>
      </c>
      <c r="H221" s="16"/>
    </row>
    <row r="222" spans="1:8">
      <c r="A222" s="39">
        <v>44426</v>
      </c>
      <c r="B222" s="787" t="s">
        <v>664</v>
      </c>
      <c r="C222" s="787" t="s">
        <v>25</v>
      </c>
      <c r="D222" t="s">
        <v>12</v>
      </c>
      <c r="E222" s="174"/>
      <c r="F222" s="174">
        <v>70.099999999999994</v>
      </c>
      <c r="G222" s="16">
        <f t="shared" si="3"/>
        <v>145.9</v>
      </c>
      <c r="H222" s="16"/>
    </row>
    <row r="223" spans="1:8">
      <c r="A223" s="39">
        <v>44426</v>
      </c>
      <c r="B223" s="787" t="s">
        <v>664</v>
      </c>
      <c r="C223" s="787" t="s">
        <v>25</v>
      </c>
      <c r="D223" t="s">
        <v>13</v>
      </c>
      <c r="E223" s="174"/>
      <c r="F223" s="174">
        <v>5.9</v>
      </c>
      <c r="G223" s="16">
        <f t="shared" si="3"/>
        <v>140</v>
      </c>
      <c r="H223" s="16"/>
    </row>
    <row r="224" spans="1:8">
      <c r="A224" s="39">
        <v>44439</v>
      </c>
      <c r="B224" s="787" t="s">
        <v>665</v>
      </c>
      <c r="C224" s="787" t="s">
        <v>25</v>
      </c>
      <c r="D224" t="s">
        <v>14</v>
      </c>
      <c r="E224" s="174"/>
      <c r="F224" s="174">
        <v>80</v>
      </c>
      <c r="G224" s="16">
        <f t="shared" si="3"/>
        <v>60</v>
      </c>
      <c r="H224" s="16"/>
    </row>
    <row r="225" spans="1:8">
      <c r="A225" s="39">
        <v>44592</v>
      </c>
      <c r="B225" s="787" t="s">
        <v>666</v>
      </c>
      <c r="C225" s="787" t="s">
        <v>25</v>
      </c>
      <c r="D225" t="s">
        <v>14</v>
      </c>
      <c r="E225" s="174"/>
      <c r="F225" s="174">
        <v>60</v>
      </c>
      <c r="G225" s="16">
        <f t="shared" si="3"/>
        <v>0</v>
      </c>
      <c r="H225" s="16"/>
    </row>
    <row r="226" spans="1:8">
      <c r="A226" s="41">
        <v>44227</v>
      </c>
      <c r="B226" s="786" t="s">
        <v>10</v>
      </c>
      <c r="C226" s="786" t="s">
        <v>11</v>
      </c>
      <c r="D226" t="s">
        <v>12</v>
      </c>
      <c r="E226" s="174">
        <v>74.599999999999994</v>
      </c>
      <c r="F226" s="118"/>
      <c r="G226" s="16">
        <f t="shared" si="3"/>
        <v>74.599999999999994</v>
      </c>
      <c r="H226" s="16"/>
    </row>
    <row r="227" spans="1:8">
      <c r="B227" s="787"/>
      <c r="C227" s="787"/>
      <c r="D227" t="s">
        <v>13</v>
      </c>
      <c r="E227" s="174">
        <v>7.5</v>
      </c>
      <c r="F227" s="118"/>
      <c r="G227" s="16">
        <f t="shared" si="3"/>
        <v>82.1</v>
      </c>
      <c r="H227" s="16"/>
    </row>
    <row r="228" spans="1:8">
      <c r="B228" s="787"/>
      <c r="C228" s="787"/>
      <c r="D228" t="s">
        <v>14</v>
      </c>
      <c r="E228" s="174">
        <v>300</v>
      </c>
      <c r="F228" s="118"/>
      <c r="G228" s="16">
        <f t="shared" si="3"/>
        <v>382.1</v>
      </c>
      <c r="H228" s="16"/>
    </row>
    <row r="229" spans="1:8">
      <c r="A229" s="39">
        <v>44226</v>
      </c>
      <c r="B229" s="787" t="s">
        <v>667</v>
      </c>
      <c r="C229" s="787" t="s">
        <v>11</v>
      </c>
      <c r="D229" t="s">
        <v>14</v>
      </c>
      <c r="E229" s="174"/>
      <c r="F229" s="118">
        <v>160</v>
      </c>
      <c r="G229" s="16">
        <f t="shared" si="3"/>
        <v>222.10000000000002</v>
      </c>
      <c r="H229" s="16"/>
    </row>
    <row r="230" spans="1:8">
      <c r="A230" s="39">
        <v>44426</v>
      </c>
      <c r="B230" s="787" t="s">
        <v>664</v>
      </c>
      <c r="C230" s="787" t="s">
        <v>11</v>
      </c>
      <c r="D230" t="s">
        <v>12</v>
      </c>
      <c r="E230" s="174"/>
      <c r="F230" s="174">
        <v>74.599999999999994</v>
      </c>
      <c r="G230" s="16">
        <f t="shared" si="3"/>
        <v>147.50000000000003</v>
      </c>
      <c r="H230" s="16"/>
    </row>
    <row r="231" spans="1:8">
      <c r="A231" s="39">
        <v>44426</v>
      </c>
      <c r="B231" s="787" t="s">
        <v>664</v>
      </c>
      <c r="C231" s="787" t="s">
        <v>11</v>
      </c>
      <c r="D231" t="s">
        <v>13</v>
      </c>
      <c r="E231" s="174"/>
      <c r="F231" s="174">
        <v>7.5</v>
      </c>
      <c r="G231" s="16">
        <f t="shared" si="3"/>
        <v>140.00000000000003</v>
      </c>
      <c r="H231" s="16"/>
    </row>
    <row r="232" spans="1:8">
      <c r="A232" s="39">
        <v>44620</v>
      </c>
      <c r="B232" s="15" t="s">
        <v>668</v>
      </c>
      <c r="C232" s="787" t="s">
        <v>11</v>
      </c>
      <c r="D232" t="s">
        <v>14</v>
      </c>
      <c r="E232" s="174"/>
      <c r="F232" s="174">
        <v>130</v>
      </c>
      <c r="G232" s="16">
        <f t="shared" si="3"/>
        <v>10.000000000000028</v>
      </c>
      <c r="H232" s="16"/>
    </row>
    <row r="233" spans="1:8">
      <c r="A233" s="39">
        <v>44650</v>
      </c>
      <c r="B233" s="15" t="s">
        <v>669</v>
      </c>
      <c r="C233" s="787" t="s">
        <v>11</v>
      </c>
      <c r="D233" t="s">
        <v>14</v>
      </c>
      <c r="E233" s="174"/>
      <c r="F233" s="174">
        <v>10</v>
      </c>
      <c r="G233" s="16">
        <f t="shared" si="3"/>
        <v>2.8421709430404007E-14</v>
      </c>
      <c r="H233" s="16"/>
    </row>
    <row r="234" spans="1:8">
      <c r="A234" s="41">
        <v>44255</v>
      </c>
      <c r="B234" s="786" t="s">
        <v>10</v>
      </c>
      <c r="C234" s="786" t="s">
        <v>15</v>
      </c>
      <c r="D234" t="s">
        <v>12</v>
      </c>
      <c r="E234" s="174">
        <v>69.7</v>
      </c>
      <c r="F234" s="118"/>
      <c r="G234" s="16">
        <f t="shared" si="3"/>
        <v>69.700000000000031</v>
      </c>
      <c r="H234" s="16"/>
    </row>
    <row r="235" spans="1:8">
      <c r="B235" s="787"/>
      <c r="C235" s="787"/>
      <c r="D235" t="s">
        <v>13</v>
      </c>
      <c r="E235" s="174">
        <v>7.7</v>
      </c>
      <c r="F235" s="118"/>
      <c r="G235" s="16">
        <f t="shared" si="3"/>
        <v>77.400000000000034</v>
      </c>
      <c r="H235" s="16"/>
    </row>
    <row r="236" spans="1:8">
      <c r="B236" s="787"/>
      <c r="C236" s="787"/>
      <c r="D236" t="s">
        <v>14</v>
      </c>
      <c r="E236" s="174">
        <v>300</v>
      </c>
      <c r="F236" s="118"/>
      <c r="G236" s="16">
        <f t="shared" si="3"/>
        <v>377.40000000000003</v>
      </c>
      <c r="H236" s="16"/>
    </row>
    <row r="237" spans="1:8">
      <c r="A237" s="39">
        <v>44254</v>
      </c>
      <c r="B237" s="787" t="s">
        <v>670</v>
      </c>
      <c r="C237" s="787" t="s">
        <v>15</v>
      </c>
      <c r="D237" t="s">
        <v>14</v>
      </c>
      <c r="E237" s="174"/>
      <c r="F237" s="118">
        <v>300</v>
      </c>
      <c r="G237" s="16">
        <f t="shared" si="3"/>
        <v>77.400000000000034</v>
      </c>
      <c r="H237" s="16"/>
    </row>
    <row r="238" spans="1:8">
      <c r="A238" s="39">
        <v>44426</v>
      </c>
      <c r="B238" s="787" t="s">
        <v>664</v>
      </c>
      <c r="C238" s="787" t="s">
        <v>15</v>
      </c>
      <c r="D238" t="s">
        <v>12</v>
      </c>
      <c r="E238" s="174"/>
      <c r="F238" s="118">
        <v>41.9</v>
      </c>
      <c r="G238" s="16">
        <f t="shared" si="3"/>
        <v>35.500000000000036</v>
      </c>
      <c r="H238" s="16"/>
    </row>
    <row r="239" spans="1:8">
      <c r="A239" s="39">
        <v>44706</v>
      </c>
      <c r="B239" s="787" t="s">
        <v>671</v>
      </c>
      <c r="C239" s="787" t="s">
        <v>15</v>
      </c>
      <c r="D239" t="s">
        <v>12</v>
      </c>
      <c r="E239" s="174"/>
      <c r="F239" s="118">
        <v>27.8</v>
      </c>
      <c r="G239" s="16">
        <f t="shared" si="3"/>
        <v>7.7000000000000348</v>
      </c>
      <c r="H239" s="16"/>
    </row>
    <row r="240" spans="1:8">
      <c r="A240" s="39">
        <v>44706</v>
      </c>
      <c r="B240" s="787" t="s">
        <v>671</v>
      </c>
      <c r="C240" s="787" t="s">
        <v>15</v>
      </c>
      <c r="D240" t="s">
        <v>13</v>
      </c>
      <c r="E240" s="174"/>
      <c r="F240" s="118">
        <v>7.7</v>
      </c>
      <c r="G240" s="16">
        <f t="shared" si="3"/>
        <v>3.4638958368304884E-14</v>
      </c>
      <c r="H240" s="16"/>
    </row>
    <row r="241" spans="1:8">
      <c r="A241" s="41">
        <v>44286</v>
      </c>
      <c r="B241" s="786" t="s">
        <v>10</v>
      </c>
      <c r="C241" s="786" t="s">
        <v>16</v>
      </c>
      <c r="D241" t="s">
        <v>12</v>
      </c>
      <c r="E241" s="174">
        <v>59.5</v>
      </c>
      <c r="F241" s="118"/>
      <c r="G241" s="16">
        <f t="shared" si="3"/>
        <v>59.500000000000036</v>
      </c>
      <c r="H241" s="16"/>
    </row>
    <row r="242" spans="1:8">
      <c r="B242" s="787"/>
      <c r="C242" s="787"/>
      <c r="D242" t="s">
        <v>13</v>
      </c>
      <c r="E242" s="174">
        <v>5.8</v>
      </c>
      <c r="F242" s="118"/>
      <c r="G242" s="16">
        <f t="shared" si="3"/>
        <v>65.30000000000004</v>
      </c>
      <c r="H242" s="16"/>
    </row>
    <row r="243" spans="1:8">
      <c r="B243" s="787"/>
      <c r="C243" s="787"/>
      <c r="D243" t="s">
        <v>14</v>
      </c>
      <c r="E243" s="174">
        <v>300</v>
      </c>
      <c r="F243" s="118"/>
      <c r="G243" s="16">
        <f t="shared" si="3"/>
        <v>365.30000000000007</v>
      </c>
      <c r="H243" s="16"/>
    </row>
    <row r="244" spans="1:8">
      <c r="A244" s="39">
        <v>44286</v>
      </c>
      <c r="B244" s="787" t="s">
        <v>672</v>
      </c>
      <c r="C244" s="787" t="s">
        <v>16</v>
      </c>
      <c r="D244" t="s">
        <v>14</v>
      </c>
      <c r="E244" s="174"/>
      <c r="F244" s="118">
        <v>300</v>
      </c>
      <c r="G244" s="16">
        <f t="shared" si="3"/>
        <v>65.300000000000068</v>
      </c>
      <c r="H244" s="16"/>
    </row>
    <row r="245" spans="1:8">
      <c r="A245" s="39">
        <v>44706</v>
      </c>
      <c r="B245" s="787" t="s">
        <v>671</v>
      </c>
      <c r="C245" s="787" t="s">
        <v>16</v>
      </c>
      <c r="D245" t="s">
        <v>12</v>
      </c>
      <c r="E245" s="174"/>
      <c r="F245" s="174">
        <v>59.5</v>
      </c>
      <c r="G245" s="16">
        <f t="shared" si="3"/>
        <v>5.8000000000000682</v>
      </c>
      <c r="H245" s="16"/>
    </row>
    <row r="246" spans="1:8">
      <c r="A246" s="39">
        <v>44706</v>
      </c>
      <c r="B246" s="787" t="s">
        <v>671</v>
      </c>
      <c r="C246" s="787" t="s">
        <v>16</v>
      </c>
      <c r="D246" t="s">
        <v>13</v>
      </c>
      <c r="E246" s="174"/>
      <c r="F246" s="174">
        <v>5.8</v>
      </c>
      <c r="G246" s="16">
        <f t="shared" si="3"/>
        <v>6.8389738316909643E-14</v>
      </c>
      <c r="H246" s="16"/>
    </row>
    <row r="247" spans="1:8">
      <c r="A247" s="41">
        <v>44316</v>
      </c>
      <c r="B247" s="786" t="s">
        <v>10</v>
      </c>
      <c r="C247" s="786" t="s">
        <v>17</v>
      </c>
      <c r="D247" t="s">
        <v>12</v>
      </c>
      <c r="E247" s="174">
        <v>27.7</v>
      </c>
      <c r="F247" s="118"/>
      <c r="G247" s="16">
        <f t="shared" si="3"/>
        <v>27.700000000000067</v>
      </c>
      <c r="H247" s="16"/>
    </row>
    <row r="248" spans="1:8">
      <c r="B248" s="787"/>
      <c r="C248" s="787"/>
      <c r="D248" t="s">
        <v>13</v>
      </c>
      <c r="E248" s="174">
        <v>6.8</v>
      </c>
      <c r="F248" s="118"/>
      <c r="G248" s="16">
        <f t="shared" si="3"/>
        <v>34.500000000000064</v>
      </c>
      <c r="H248" s="16"/>
    </row>
    <row r="249" spans="1:8">
      <c r="B249" s="787"/>
      <c r="C249" s="787"/>
      <c r="D249" t="s">
        <v>14</v>
      </c>
      <c r="E249" s="174">
        <v>300</v>
      </c>
      <c r="F249" s="118"/>
      <c r="G249" s="16">
        <f t="shared" si="3"/>
        <v>334.50000000000006</v>
      </c>
      <c r="H249" s="16"/>
    </row>
    <row r="250" spans="1:8">
      <c r="A250" s="39">
        <v>44316</v>
      </c>
      <c r="B250" s="787" t="s">
        <v>673</v>
      </c>
      <c r="C250" s="787" t="s">
        <v>17</v>
      </c>
      <c r="D250" t="s">
        <v>14</v>
      </c>
      <c r="E250" s="174"/>
      <c r="F250" s="118">
        <v>220</v>
      </c>
      <c r="G250" s="16">
        <f t="shared" si="3"/>
        <v>114.50000000000006</v>
      </c>
      <c r="H250" s="16"/>
    </row>
    <row r="251" spans="1:8">
      <c r="A251" s="39">
        <v>44650</v>
      </c>
      <c r="B251" s="15" t="s">
        <v>669</v>
      </c>
      <c r="C251" s="787" t="s">
        <v>17</v>
      </c>
      <c r="D251" t="s">
        <v>14</v>
      </c>
      <c r="E251" s="174"/>
      <c r="F251" s="118">
        <v>80</v>
      </c>
      <c r="G251" s="16">
        <f t="shared" si="3"/>
        <v>34.500000000000057</v>
      </c>
      <c r="H251" s="16"/>
    </row>
    <row r="252" spans="1:8">
      <c r="A252" s="39">
        <v>44757</v>
      </c>
      <c r="B252" s="15" t="s">
        <v>674</v>
      </c>
      <c r="C252" s="787" t="s">
        <v>17</v>
      </c>
      <c r="D252" t="s">
        <v>12</v>
      </c>
      <c r="E252" s="174"/>
      <c r="F252" s="174">
        <v>27.7</v>
      </c>
      <c r="G252" s="16">
        <f t="shared" si="3"/>
        <v>6.8000000000000576</v>
      </c>
      <c r="H252" s="16"/>
    </row>
    <row r="253" spans="1:8">
      <c r="A253" s="39">
        <v>44757</v>
      </c>
      <c r="B253" s="15" t="s">
        <v>674</v>
      </c>
      <c r="C253" s="787" t="s">
        <v>17</v>
      </c>
      <c r="D253" t="s">
        <v>13</v>
      </c>
      <c r="E253" s="174"/>
      <c r="F253" s="174">
        <v>6.8</v>
      </c>
      <c r="G253" s="16">
        <f t="shared" si="3"/>
        <v>5.773159728050814E-14</v>
      </c>
      <c r="H253" s="16"/>
    </row>
    <row r="254" spans="1:8">
      <c r="A254" s="41">
        <v>44347</v>
      </c>
      <c r="B254" s="786" t="s">
        <v>10</v>
      </c>
      <c r="C254" s="786" t="s">
        <v>18</v>
      </c>
      <c r="D254" t="s">
        <v>12</v>
      </c>
      <c r="E254" s="174">
        <v>29.5</v>
      </c>
      <c r="F254" s="118"/>
      <c r="G254" s="16">
        <f t="shared" si="3"/>
        <v>29.500000000000057</v>
      </c>
      <c r="H254" s="16"/>
    </row>
    <row r="255" spans="1:8">
      <c r="B255" s="787"/>
      <c r="C255" s="787"/>
      <c r="D255" t="s">
        <v>13</v>
      </c>
      <c r="E255" s="174">
        <v>5.5</v>
      </c>
      <c r="F255" s="118"/>
      <c r="G255" s="16">
        <f t="shared" si="3"/>
        <v>35.000000000000057</v>
      </c>
      <c r="H255" s="16"/>
    </row>
    <row r="256" spans="1:8">
      <c r="B256" s="787"/>
      <c r="C256" s="787"/>
      <c r="D256" t="s">
        <v>14</v>
      </c>
      <c r="E256" s="174">
        <v>300</v>
      </c>
      <c r="F256" s="118"/>
      <c r="G256" s="16">
        <f t="shared" si="3"/>
        <v>335.00000000000006</v>
      </c>
      <c r="H256" s="16"/>
    </row>
    <row r="257" spans="1:8">
      <c r="B257" s="787"/>
      <c r="C257" s="787"/>
      <c r="D257" t="s">
        <v>189</v>
      </c>
      <c r="E257" s="174">
        <v>8.5</v>
      </c>
      <c r="F257" s="118"/>
      <c r="G257" s="16">
        <f t="shared" si="3"/>
        <v>343.50000000000006</v>
      </c>
      <c r="H257" s="16"/>
    </row>
    <row r="258" spans="1:8">
      <c r="A258" s="39">
        <v>44347</v>
      </c>
      <c r="B258" s="787" t="s">
        <v>675</v>
      </c>
      <c r="C258" s="787" t="s">
        <v>18</v>
      </c>
      <c r="D258" t="s">
        <v>14</v>
      </c>
      <c r="E258" s="174"/>
      <c r="F258" s="118">
        <v>300</v>
      </c>
      <c r="G258" s="16">
        <f t="shared" si="3"/>
        <v>43.500000000000057</v>
      </c>
      <c r="H258" s="16"/>
    </row>
    <row r="259" spans="1:8">
      <c r="A259" s="39">
        <v>44378</v>
      </c>
      <c r="B259" s="787" t="s">
        <v>676</v>
      </c>
      <c r="C259" s="787" t="s">
        <v>18</v>
      </c>
      <c r="D259" t="s">
        <v>189</v>
      </c>
      <c r="E259" s="174"/>
      <c r="F259" s="118">
        <v>8.5</v>
      </c>
      <c r="G259" s="16">
        <f t="shared" si="3"/>
        <v>35.000000000000057</v>
      </c>
      <c r="H259" s="16"/>
    </row>
    <row r="260" spans="1:8">
      <c r="A260" s="39">
        <v>44757</v>
      </c>
      <c r="B260" s="15" t="s">
        <v>674</v>
      </c>
      <c r="C260" s="787" t="s">
        <v>18</v>
      </c>
      <c r="D260" t="s">
        <v>12</v>
      </c>
      <c r="E260" s="174"/>
      <c r="F260" s="174">
        <v>29.5</v>
      </c>
      <c r="G260" s="16">
        <f t="shared" si="3"/>
        <v>5.5000000000000568</v>
      </c>
      <c r="H260" s="16"/>
    </row>
    <row r="261" spans="1:8">
      <c r="A261" s="39">
        <v>44757</v>
      </c>
      <c r="B261" s="15" t="s">
        <v>674</v>
      </c>
      <c r="C261" s="787" t="s">
        <v>18</v>
      </c>
      <c r="D261" t="s">
        <v>13</v>
      </c>
      <c r="E261" s="174"/>
      <c r="F261" s="174">
        <v>5.5</v>
      </c>
      <c r="G261" s="16">
        <f t="shared" si="3"/>
        <v>5.6843418860808015E-14</v>
      </c>
      <c r="H261" s="16"/>
    </row>
    <row r="262" spans="1:8">
      <c r="A262" s="41">
        <v>44377</v>
      </c>
      <c r="B262" s="786" t="s">
        <v>10</v>
      </c>
      <c r="C262" s="786" t="s">
        <v>19</v>
      </c>
      <c r="D262" t="s">
        <v>12</v>
      </c>
      <c r="E262" s="174">
        <v>57.5</v>
      </c>
      <c r="F262" s="118"/>
      <c r="G262" s="16">
        <f t="shared" si="3"/>
        <v>57.500000000000057</v>
      </c>
      <c r="H262" s="16"/>
    </row>
    <row r="263" spans="1:8">
      <c r="B263" s="787"/>
      <c r="C263" s="787"/>
      <c r="D263" t="s">
        <v>13</v>
      </c>
      <c r="E263" s="170">
        <v>7.4</v>
      </c>
      <c r="F263" s="118"/>
      <c r="G263" s="16">
        <f t="shared" ref="G263:G326" si="4">+G262+E263-F263</f>
        <v>64.900000000000063</v>
      </c>
      <c r="H263" s="16"/>
    </row>
    <row r="264" spans="1:8">
      <c r="B264" s="787"/>
      <c r="C264" s="787"/>
      <c r="D264" t="s">
        <v>14</v>
      </c>
      <c r="E264" s="174">
        <v>300</v>
      </c>
      <c r="F264" s="118"/>
      <c r="G264" s="16">
        <f t="shared" si="4"/>
        <v>364.90000000000009</v>
      </c>
      <c r="H264" s="16"/>
    </row>
    <row r="265" spans="1:8">
      <c r="A265" s="39">
        <v>44377</v>
      </c>
      <c r="B265" s="787" t="s">
        <v>677</v>
      </c>
      <c r="C265" s="787" t="s">
        <v>19</v>
      </c>
      <c r="D265" t="s">
        <v>14</v>
      </c>
      <c r="E265" s="174"/>
      <c r="F265" s="118">
        <v>90</v>
      </c>
      <c r="G265" s="16">
        <f t="shared" si="4"/>
        <v>274.90000000000009</v>
      </c>
      <c r="H265" s="16"/>
    </row>
    <row r="266" spans="1:8">
      <c r="A266" s="39">
        <v>44650</v>
      </c>
      <c r="B266" s="15" t="s">
        <v>669</v>
      </c>
      <c r="C266" s="787" t="s">
        <v>19</v>
      </c>
      <c r="D266" t="s">
        <v>14</v>
      </c>
      <c r="E266" s="174"/>
      <c r="F266" s="118">
        <v>210</v>
      </c>
      <c r="G266" s="16">
        <f t="shared" si="4"/>
        <v>64.900000000000091</v>
      </c>
      <c r="H266" s="16"/>
    </row>
    <row r="267" spans="1:8">
      <c r="A267" s="39">
        <v>44757</v>
      </c>
      <c r="B267" s="15" t="s">
        <v>674</v>
      </c>
      <c r="C267" s="787" t="s">
        <v>19</v>
      </c>
      <c r="D267" t="s">
        <v>12</v>
      </c>
      <c r="E267" s="174"/>
      <c r="F267" s="174">
        <v>57.5</v>
      </c>
      <c r="G267" s="16">
        <f t="shared" si="4"/>
        <v>7.4000000000000909</v>
      </c>
      <c r="H267" s="16"/>
    </row>
    <row r="268" spans="1:8">
      <c r="A268" s="39">
        <v>44757</v>
      </c>
      <c r="B268" s="15" t="s">
        <v>674</v>
      </c>
      <c r="C268" s="787" t="s">
        <v>19</v>
      </c>
      <c r="D268" t="s">
        <v>13</v>
      </c>
      <c r="E268" s="174"/>
      <c r="F268" s="170">
        <v>7.4</v>
      </c>
      <c r="G268" s="16">
        <f t="shared" si="4"/>
        <v>9.0594198809412774E-14</v>
      </c>
      <c r="H268" s="16"/>
    </row>
    <row r="269" spans="1:8">
      <c r="A269" s="41">
        <v>44408</v>
      </c>
      <c r="B269" s="786" t="s">
        <v>10</v>
      </c>
      <c r="C269" s="786" t="s">
        <v>20</v>
      </c>
      <c r="D269" t="s">
        <v>12</v>
      </c>
      <c r="E269" s="174">
        <v>50.3</v>
      </c>
      <c r="F269" s="118"/>
      <c r="G269" s="16">
        <f t="shared" si="4"/>
        <v>50.30000000000009</v>
      </c>
      <c r="H269" s="16"/>
    </row>
    <row r="270" spans="1:8">
      <c r="B270" s="787"/>
      <c r="C270" s="787"/>
      <c r="D270" t="s">
        <v>13</v>
      </c>
      <c r="E270" s="174">
        <v>4.8</v>
      </c>
      <c r="F270" s="118"/>
      <c r="G270" s="16">
        <f t="shared" si="4"/>
        <v>55.100000000000087</v>
      </c>
      <c r="H270" s="16"/>
    </row>
    <row r="271" spans="1:8">
      <c r="B271" s="787"/>
      <c r="C271" s="787"/>
      <c r="D271" t="s">
        <v>14</v>
      </c>
      <c r="E271" s="174">
        <v>300</v>
      </c>
      <c r="F271" s="118"/>
      <c r="G271" s="16">
        <f t="shared" si="4"/>
        <v>355.10000000000008</v>
      </c>
      <c r="H271" s="16"/>
    </row>
    <row r="272" spans="1:8">
      <c r="A272" s="39">
        <v>44650</v>
      </c>
      <c r="B272" s="15" t="s">
        <v>669</v>
      </c>
      <c r="C272" s="787" t="s">
        <v>20</v>
      </c>
      <c r="D272" t="s">
        <v>14</v>
      </c>
      <c r="E272" s="174"/>
      <c r="F272" s="118">
        <v>200</v>
      </c>
      <c r="G272" s="16">
        <f t="shared" si="4"/>
        <v>155.10000000000008</v>
      </c>
      <c r="H272" s="16"/>
    </row>
    <row r="273" spans="1:8">
      <c r="A273" s="39">
        <v>44658</v>
      </c>
      <c r="B273" s="15" t="s">
        <v>678</v>
      </c>
      <c r="C273" s="787" t="s">
        <v>20</v>
      </c>
      <c r="D273" t="s">
        <v>14</v>
      </c>
      <c r="E273" s="174"/>
      <c r="F273" s="118">
        <v>50</v>
      </c>
      <c r="G273" s="16">
        <f t="shared" si="4"/>
        <v>105.10000000000008</v>
      </c>
      <c r="H273" s="16"/>
    </row>
    <row r="274" spans="1:8">
      <c r="A274" s="39">
        <v>44664</v>
      </c>
      <c r="B274" s="15" t="s">
        <v>679</v>
      </c>
      <c r="C274" s="787" t="s">
        <v>20</v>
      </c>
      <c r="D274" t="s">
        <v>14</v>
      </c>
      <c r="E274" s="174"/>
      <c r="F274" s="118">
        <v>50</v>
      </c>
      <c r="G274" s="16">
        <f t="shared" si="4"/>
        <v>55.10000000000008</v>
      </c>
      <c r="H274" s="16"/>
    </row>
    <row r="275" spans="1:8">
      <c r="A275" s="39">
        <v>44757</v>
      </c>
      <c r="B275" s="15" t="s">
        <v>674</v>
      </c>
      <c r="C275" s="787" t="s">
        <v>20</v>
      </c>
      <c r="D275" t="s">
        <v>12</v>
      </c>
      <c r="E275" s="174"/>
      <c r="F275" s="174">
        <v>50.3</v>
      </c>
      <c r="G275" s="16">
        <f t="shared" si="4"/>
        <v>4.8000000000000824</v>
      </c>
      <c r="H275" s="16"/>
    </row>
    <row r="276" spans="1:8">
      <c r="A276" s="39">
        <v>44757</v>
      </c>
      <c r="B276" s="15" t="s">
        <v>674</v>
      </c>
      <c r="C276" s="787" t="s">
        <v>20</v>
      </c>
      <c r="D276" t="s">
        <v>13</v>
      </c>
      <c r="E276" s="174"/>
      <c r="F276" s="174">
        <v>4.8</v>
      </c>
      <c r="G276" s="16">
        <f t="shared" si="4"/>
        <v>8.2600593032111647E-14</v>
      </c>
      <c r="H276" s="16"/>
    </row>
    <row r="277" spans="1:8">
      <c r="A277" s="41">
        <v>44439</v>
      </c>
      <c r="B277" s="786" t="s">
        <v>10</v>
      </c>
      <c r="C277" s="786" t="s">
        <v>21</v>
      </c>
      <c r="D277" t="s">
        <v>12</v>
      </c>
      <c r="E277" s="174">
        <v>57</v>
      </c>
      <c r="F277" s="118"/>
      <c r="G277" s="16">
        <f t="shared" si="4"/>
        <v>57.000000000000085</v>
      </c>
      <c r="H277" s="16"/>
    </row>
    <row r="278" spans="1:8">
      <c r="B278" s="787"/>
      <c r="C278" s="787"/>
      <c r="D278" t="s">
        <v>13</v>
      </c>
      <c r="E278" s="174">
        <v>5.0999999999999996</v>
      </c>
      <c r="F278" s="118"/>
      <c r="G278" s="16">
        <f t="shared" si="4"/>
        <v>62.100000000000087</v>
      </c>
      <c r="H278" s="16"/>
    </row>
    <row r="279" spans="1:8">
      <c r="B279" s="787"/>
      <c r="C279" s="787"/>
      <c r="D279" t="s">
        <v>14</v>
      </c>
      <c r="E279" s="174">
        <v>300</v>
      </c>
      <c r="F279" s="118"/>
      <c r="G279" s="16">
        <f t="shared" si="4"/>
        <v>362.10000000000008</v>
      </c>
      <c r="H279" s="16"/>
    </row>
    <row r="280" spans="1:8">
      <c r="A280" s="39">
        <v>44439</v>
      </c>
      <c r="B280" s="787" t="s">
        <v>665</v>
      </c>
      <c r="C280" s="787" t="s">
        <v>21</v>
      </c>
      <c r="D280" t="s">
        <v>14</v>
      </c>
      <c r="E280" s="174"/>
      <c r="F280" s="118">
        <v>300</v>
      </c>
      <c r="G280" s="16">
        <f t="shared" si="4"/>
        <v>62.10000000000008</v>
      </c>
      <c r="H280" s="16"/>
    </row>
    <row r="281" spans="1:8">
      <c r="A281" s="39">
        <v>44757</v>
      </c>
      <c r="B281" s="15" t="s">
        <v>674</v>
      </c>
      <c r="C281" s="787" t="s">
        <v>21</v>
      </c>
      <c r="D281" t="s">
        <v>12</v>
      </c>
      <c r="E281" s="174"/>
      <c r="F281" s="174">
        <v>57</v>
      </c>
      <c r="G281" s="16">
        <f t="shared" si="4"/>
        <v>5.1000000000000796</v>
      </c>
      <c r="H281" s="16"/>
    </row>
    <row r="282" spans="1:8">
      <c r="A282" s="39">
        <v>44757</v>
      </c>
      <c r="B282" s="15" t="s">
        <v>674</v>
      </c>
      <c r="C282" s="787" t="s">
        <v>21</v>
      </c>
      <c r="D282" t="s">
        <v>13</v>
      </c>
      <c r="E282" s="174"/>
      <c r="F282" s="174">
        <v>5.0999999999999996</v>
      </c>
      <c r="G282" s="16">
        <f t="shared" si="4"/>
        <v>7.9936057773011271E-14</v>
      </c>
      <c r="H282" s="16"/>
    </row>
    <row r="283" spans="1:8">
      <c r="A283" s="41">
        <v>44469</v>
      </c>
      <c r="B283" s="786" t="s">
        <v>10</v>
      </c>
      <c r="C283" s="786" t="s">
        <v>91</v>
      </c>
      <c r="D283" t="s">
        <v>12</v>
      </c>
      <c r="E283" s="174">
        <v>59</v>
      </c>
      <c r="F283" s="118"/>
      <c r="G283" s="16">
        <f t="shared" si="4"/>
        <v>59.000000000000078</v>
      </c>
      <c r="H283" s="16"/>
    </row>
    <row r="284" spans="1:8">
      <c r="B284" s="787"/>
      <c r="C284" s="787"/>
      <c r="D284" t="s">
        <v>13</v>
      </c>
      <c r="E284" s="174">
        <v>6.7</v>
      </c>
      <c r="F284" s="118"/>
      <c r="G284" s="16">
        <f t="shared" si="4"/>
        <v>65.700000000000074</v>
      </c>
      <c r="H284" s="16"/>
    </row>
    <row r="285" spans="1:8">
      <c r="B285" s="787"/>
      <c r="C285" s="787"/>
      <c r="D285" t="s">
        <v>14</v>
      </c>
      <c r="E285" s="174">
        <v>300</v>
      </c>
      <c r="F285" s="118"/>
      <c r="G285" s="16">
        <f t="shared" si="4"/>
        <v>365.70000000000005</v>
      </c>
      <c r="H285" s="16"/>
    </row>
    <row r="286" spans="1:8">
      <c r="A286" s="39">
        <v>44469</v>
      </c>
      <c r="B286" s="787" t="s">
        <v>680</v>
      </c>
      <c r="C286" s="787" t="s">
        <v>91</v>
      </c>
      <c r="D286" t="s">
        <v>14</v>
      </c>
      <c r="E286" s="174"/>
      <c r="F286" s="118">
        <v>280</v>
      </c>
      <c r="G286" s="16">
        <f t="shared" si="4"/>
        <v>85.700000000000045</v>
      </c>
      <c r="H286" s="16"/>
    </row>
    <row r="287" spans="1:8">
      <c r="A287" s="39">
        <v>44664</v>
      </c>
      <c r="B287" s="15" t="s">
        <v>679</v>
      </c>
      <c r="C287" s="787" t="s">
        <v>91</v>
      </c>
      <c r="D287" t="s">
        <v>14</v>
      </c>
      <c r="E287" s="174"/>
      <c r="F287" s="118">
        <v>20</v>
      </c>
      <c r="G287" s="16">
        <f t="shared" si="4"/>
        <v>65.700000000000045</v>
      </c>
      <c r="H287" s="16"/>
    </row>
    <row r="288" spans="1:8">
      <c r="A288" s="39">
        <v>44757</v>
      </c>
      <c r="B288" s="15" t="s">
        <v>674</v>
      </c>
      <c r="C288" s="787" t="s">
        <v>91</v>
      </c>
      <c r="D288" t="s">
        <v>12</v>
      </c>
      <c r="E288" s="174"/>
      <c r="F288" s="174">
        <v>59</v>
      </c>
      <c r="G288" s="16">
        <f t="shared" si="4"/>
        <v>6.7000000000000455</v>
      </c>
      <c r="H288" s="16"/>
    </row>
    <row r="289" spans="1:19">
      <c r="A289" s="39">
        <v>44757</v>
      </c>
      <c r="B289" s="15" t="s">
        <v>674</v>
      </c>
      <c r="C289" s="787" t="s">
        <v>91</v>
      </c>
      <c r="D289" t="s">
        <v>13</v>
      </c>
      <c r="E289" s="174"/>
      <c r="F289" s="174">
        <v>6.7</v>
      </c>
      <c r="G289" s="16">
        <f t="shared" si="4"/>
        <v>4.5297099404706387E-14</v>
      </c>
      <c r="H289" s="16"/>
    </row>
    <row r="290" spans="1:19">
      <c r="A290" s="41">
        <v>44500</v>
      </c>
      <c r="B290" s="786" t="s">
        <v>10</v>
      </c>
      <c r="C290" s="786" t="s">
        <v>23</v>
      </c>
      <c r="D290" t="s">
        <v>14</v>
      </c>
      <c r="E290" s="174">
        <v>300</v>
      </c>
      <c r="F290" s="118"/>
      <c r="G290" s="16">
        <f t="shared" si="4"/>
        <v>300.00000000000006</v>
      </c>
      <c r="H290" s="16"/>
      <c r="I290" s="12"/>
      <c r="J290" s="786"/>
    </row>
    <row r="291" spans="1:19">
      <c r="A291" s="41"/>
      <c r="B291" s="786"/>
      <c r="C291" s="787"/>
      <c r="D291" t="s">
        <v>12</v>
      </c>
      <c r="E291" s="174">
        <v>61.1</v>
      </c>
      <c r="F291" s="118"/>
      <c r="G291" s="16">
        <f t="shared" si="4"/>
        <v>361.10000000000008</v>
      </c>
      <c r="H291" s="16"/>
      <c r="I291" s="12"/>
      <c r="J291" s="787"/>
    </row>
    <row r="292" spans="1:19">
      <c r="A292" s="41"/>
      <c r="B292" s="786"/>
      <c r="C292" s="787"/>
      <c r="D292" t="s">
        <v>13</v>
      </c>
      <c r="E292" s="174">
        <v>4.5999999999999996</v>
      </c>
      <c r="F292" s="118"/>
      <c r="G292" s="16">
        <f t="shared" si="4"/>
        <v>365.7000000000001</v>
      </c>
      <c r="H292" s="16"/>
      <c r="I292" s="12"/>
      <c r="J292" s="786"/>
    </row>
    <row r="293" spans="1:19">
      <c r="A293" s="39">
        <v>44499</v>
      </c>
      <c r="B293" s="787" t="s">
        <v>681</v>
      </c>
      <c r="C293" s="787" t="s">
        <v>23</v>
      </c>
      <c r="D293" t="s">
        <v>14</v>
      </c>
      <c r="E293" s="174"/>
      <c r="F293" s="118">
        <v>240</v>
      </c>
      <c r="G293" s="16">
        <f t="shared" si="4"/>
        <v>125.7000000000001</v>
      </c>
      <c r="H293" s="16"/>
      <c r="J293" s="787"/>
      <c r="N293" s="39"/>
      <c r="O293" s="15"/>
      <c r="P293" s="787"/>
      <c r="R293" s="16"/>
      <c r="S293" s="16"/>
    </row>
    <row r="294" spans="1:19">
      <c r="A294" s="39">
        <v>44561</v>
      </c>
      <c r="B294" s="787" t="s">
        <v>682</v>
      </c>
      <c r="C294" s="787" t="s">
        <v>23</v>
      </c>
      <c r="D294" t="s">
        <v>14</v>
      </c>
      <c r="E294" s="174"/>
      <c r="F294" s="118">
        <v>50</v>
      </c>
      <c r="G294" s="16">
        <f t="shared" si="4"/>
        <v>75.700000000000102</v>
      </c>
      <c r="H294" s="16"/>
      <c r="J294" s="786"/>
      <c r="N294" s="39"/>
      <c r="O294" s="787"/>
      <c r="P294" s="787"/>
      <c r="R294" s="16"/>
      <c r="S294" s="4"/>
    </row>
    <row r="295" spans="1:19">
      <c r="A295" s="39">
        <v>44664</v>
      </c>
      <c r="B295" s="15" t="s">
        <v>679</v>
      </c>
      <c r="C295" s="787" t="s">
        <v>23</v>
      </c>
      <c r="D295" t="s">
        <v>14</v>
      </c>
      <c r="E295" s="174"/>
      <c r="F295" s="118">
        <v>10</v>
      </c>
      <c r="G295" s="16">
        <f t="shared" si="4"/>
        <v>65.700000000000102</v>
      </c>
      <c r="H295" s="16"/>
      <c r="J295" s="787"/>
      <c r="M295" s="786"/>
      <c r="N295" s="39"/>
      <c r="O295" s="787"/>
      <c r="P295" s="787"/>
      <c r="R295" s="16"/>
      <c r="S295" s="4"/>
    </row>
    <row r="296" spans="1:19">
      <c r="A296" s="39">
        <v>44757</v>
      </c>
      <c r="B296" s="15" t="s">
        <v>683</v>
      </c>
      <c r="C296" s="787" t="s">
        <v>23</v>
      </c>
      <c r="D296" t="s">
        <v>12</v>
      </c>
      <c r="E296" s="174"/>
      <c r="F296" s="174">
        <v>61.1</v>
      </c>
      <c r="G296" s="16">
        <f t="shared" si="4"/>
        <v>4.6000000000001009</v>
      </c>
      <c r="H296" s="16"/>
      <c r="J296" s="787"/>
      <c r="M296" s="786"/>
      <c r="N296" s="39"/>
      <c r="O296" s="787"/>
      <c r="P296" s="787"/>
      <c r="R296" s="16"/>
      <c r="S296" s="4"/>
    </row>
    <row r="297" spans="1:19">
      <c r="A297" s="39">
        <v>44757</v>
      </c>
      <c r="B297" s="15" t="s">
        <v>683</v>
      </c>
      <c r="C297" s="787" t="s">
        <v>23</v>
      </c>
      <c r="D297" t="s">
        <v>13</v>
      </c>
      <c r="E297" s="174"/>
      <c r="F297" s="174">
        <v>4.5999999999999996</v>
      </c>
      <c r="G297" s="16">
        <f t="shared" si="4"/>
        <v>1.0125233984581428E-13</v>
      </c>
      <c r="H297" s="16"/>
      <c r="J297" s="787"/>
      <c r="M297" s="786"/>
      <c r="N297" s="39"/>
      <c r="O297" s="787"/>
      <c r="P297" s="787"/>
      <c r="R297" s="16"/>
      <c r="S297" s="4"/>
    </row>
    <row r="298" spans="1:19">
      <c r="A298" s="41">
        <v>44530</v>
      </c>
      <c r="B298" s="786" t="s">
        <v>10</v>
      </c>
      <c r="C298" s="786" t="s">
        <v>24</v>
      </c>
      <c r="D298" t="s">
        <v>14</v>
      </c>
      <c r="E298" s="118">
        <v>300</v>
      </c>
      <c r="F298" s="118"/>
      <c r="G298" s="16">
        <f t="shared" si="4"/>
        <v>300.00000000000011</v>
      </c>
      <c r="H298" s="16"/>
      <c r="J298" s="786"/>
      <c r="M298" s="787"/>
      <c r="N298" s="39"/>
      <c r="O298" s="787"/>
      <c r="P298" s="787"/>
      <c r="R298" s="16"/>
      <c r="S298" s="16"/>
    </row>
    <row r="299" spans="1:19">
      <c r="A299" s="41"/>
      <c r="B299" s="786"/>
      <c r="C299" s="786"/>
      <c r="D299" t="s">
        <v>12</v>
      </c>
      <c r="E299" s="118">
        <v>65.2</v>
      </c>
      <c r="F299" s="118"/>
      <c r="G299" s="16">
        <f t="shared" si="4"/>
        <v>365.2000000000001</v>
      </c>
      <c r="H299" s="16"/>
      <c r="J299" s="787"/>
      <c r="M299" s="786"/>
      <c r="N299" s="39"/>
      <c r="O299" s="787"/>
      <c r="P299" s="787"/>
      <c r="R299" s="16"/>
      <c r="S299" s="16"/>
    </row>
    <row r="300" spans="1:19">
      <c r="A300" s="41"/>
      <c r="B300" s="786"/>
      <c r="C300" s="786"/>
      <c r="D300" t="s">
        <v>13</v>
      </c>
      <c r="E300" s="118">
        <v>4</v>
      </c>
      <c r="F300" s="118"/>
      <c r="G300" s="16">
        <f t="shared" si="4"/>
        <v>369.2000000000001</v>
      </c>
      <c r="H300" s="16"/>
      <c r="J300" s="786"/>
      <c r="M300" s="787"/>
      <c r="N300" s="39"/>
      <c r="O300" s="15"/>
      <c r="P300" s="787"/>
      <c r="R300" s="16"/>
      <c r="S300" s="4"/>
    </row>
    <row r="301" spans="1:19">
      <c r="A301" s="39">
        <v>44530</v>
      </c>
      <c r="B301" s="787" t="s">
        <v>684</v>
      </c>
      <c r="C301" s="787" t="s">
        <v>24</v>
      </c>
      <c r="D301" t="s">
        <v>14</v>
      </c>
      <c r="E301" s="118"/>
      <c r="F301" s="118">
        <v>300</v>
      </c>
      <c r="G301" s="16">
        <f t="shared" si="4"/>
        <v>69.200000000000102</v>
      </c>
      <c r="H301" s="16"/>
      <c r="K301" s="786"/>
      <c r="M301" s="16"/>
      <c r="N301" s="39"/>
      <c r="O301" s="15"/>
      <c r="P301" s="787"/>
      <c r="R301" s="16"/>
      <c r="S301" s="4"/>
    </row>
    <row r="302" spans="1:19">
      <c r="A302" s="39">
        <v>44757</v>
      </c>
      <c r="B302" s="15" t="s">
        <v>683</v>
      </c>
      <c r="C302" s="787" t="s">
        <v>24</v>
      </c>
      <c r="D302" t="s">
        <v>12</v>
      </c>
      <c r="E302" s="118"/>
      <c r="F302" s="118">
        <v>17</v>
      </c>
      <c r="G302" s="16">
        <f t="shared" si="4"/>
        <v>52.200000000000102</v>
      </c>
      <c r="H302" s="16"/>
      <c r="K302" s="786"/>
      <c r="M302" s="16"/>
      <c r="N302" s="39"/>
      <c r="O302" s="15"/>
      <c r="P302" s="787"/>
      <c r="R302" s="16"/>
      <c r="S302" s="4"/>
    </row>
    <row r="303" spans="1:19">
      <c r="A303" s="39">
        <v>44783</v>
      </c>
      <c r="B303" s="15" t="s">
        <v>685</v>
      </c>
      <c r="C303" s="787" t="s">
        <v>24</v>
      </c>
      <c r="D303" t="s">
        <v>12</v>
      </c>
      <c r="E303" s="118"/>
      <c r="F303" s="118">
        <v>48.2</v>
      </c>
      <c r="G303" s="16">
        <f t="shared" si="4"/>
        <v>4.0000000000000995</v>
      </c>
      <c r="H303" s="16"/>
      <c r="K303" s="786"/>
      <c r="M303" s="16"/>
      <c r="N303" s="39"/>
      <c r="O303" s="15"/>
      <c r="P303" s="787"/>
      <c r="R303" s="16"/>
      <c r="S303" s="4"/>
    </row>
    <row r="304" spans="1:19">
      <c r="A304" s="39">
        <v>44783</v>
      </c>
      <c r="B304" s="15" t="s">
        <v>685</v>
      </c>
      <c r="C304" s="787" t="s">
        <v>24</v>
      </c>
      <c r="D304" t="s">
        <v>13</v>
      </c>
      <c r="E304" s="118"/>
      <c r="F304" s="118">
        <v>4</v>
      </c>
      <c r="G304" s="16">
        <f t="shared" si="4"/>
        <v>9.9475983006414026E-14</v>
      </c>
      <c r="H304" s="16"/>
      <c r="K304" s="786"/>
      <c r="M304" s="16"/>
      <c r="N304" s="39"/>
      <c r="O304" s="15"/>
      <c r="P304" s="787"/>
      <c r="R304" s="16"/>
      <c r="S304" s="4"/>
    </row>
    <row r="305" spans="1:19">
      <c r="A305" s="41">
        <v>44561</v>
      </c>
      <c r="B305" s="786" t="s">
        <v>10</v>
      </c>
      <c r="C305" s="786" t="s">
        <v>25</v>
      </c>
      <c r="D305" t="s">
        <v>12</v>
      </c>
      <c r="E305" s="118">
        <v>68.5</v>
      </c>
      <c r="F305" s="118"/>
      <c r="G305" s="16">
        <f t="shared" si="4"/>
        <v>68.500000000000099</v>
      </c>
      <c r="H305" s="16"/>
      <c r="K305" s="787"/>
      <c r="M305" s="16"/>
      <c r="N305" s="39"/>
      <c r="O305" s="15"/>
      <c r="P305" s="787"/>
      <c r="R305" s="16"/>
      <c r="S305" s="4"/>
    </row>
    <row r="306" spans="1:19">
      <c r="B306" s="787"/>
      <c r="C306" s="787"/>
      <c r="D306" t="s">
        <v>13</v>
      </c>
      <c r="E306" s="118">
        <v>6.4</v>
      </c>
      <c r="F306" s="118"/>
      <c r="G306" s="16">
        <f t="shared" si="4"/>
        <v>74.900000000000105</v>
      </c>
      <c r="H306" s="16"/>
      <c r="K306" s="786"/>
      <c r="M306" s="16"/>
      <c r="N306" s="39"/>
      <c r="O306" s="15"/>
      <c r="P306" s="787"/>
      <c r="R306" s="16"/>
      <c r="S306" s="4"/>
    </row>
    <row r="307" spans="1:19">
      <c r="B307" s="787"/>
      <c r="C307" s="787"/>
      <c r="D307" t="s">
        <v>14</v>
      </c>
      <c r="E307" s="118">
        <v>300</v>
      </c>
      <c r="F307" s="118"/>
      <c r="G307" s="16">
        <f t="shared" si="4"/>
        <v>374.90000000000009</v>
      </c>
      <c r="H307" s="16"/>
      <c r="K307" s="787"/>
      <c r="M307" s="16"/>
      <c r="N307" s="39"/>
      <c r="O307" s="15"/>
      <c r="P307" s="787"/>
      <c r="R307" s="16"/>
      <c r="S307" s="4"/>
    </row>
    <row r="308" spans="1:19">
      <c r="A308" s="39">
        <v>44561</v>
      </c>
      <c r="B308" s="787" t="s">
        <v>682</v>
      </c>
      <c r="C308" s="787" t="s">
        <v>25</v>
      </c>
      <c r="D308" t="s">
        <v>14</v>
      </c>
      <c r="E308" s="118"/>
      <c r="F308" s="118">
        <v>300</v>
      </c>
      <c r="G308" s="16">
        <f t="shared" si="4"/>
        <v>74.900000000000091</v>
      </c>
      <c r="H308" s="16"/>
      <c r="K308" s="786"/>
      <c r="M308" s="16"/>
      <c r="N308" s="39"/>
      <c r="O308" s="15"/>
      <c r="P308" s="787"/>
      <c r="R308" s="16"/>
      <c r="S308" s="4"/>
    </row>
    <row r="309" spans="1:19">
      <c r="A309" s="39">
        <v>44783</v>
      </c>
      <c r="B309" s="787" t="s">
        <v>685</v>
      </c>
      <c r="C309" s="787" t="s">
        <v>25</v>
      </c>
      <c r="D309" t="s">
        <v>12</v>
      </c>
      <c r="E309" s="118"/>
      <c r="F309" s="118">
        <v>68.5</v>
      </c>
      <c r="G309" s="16">
        <f t="shared" si="4"/>
        <v>6.4000000000000909</v>
      </c>
      <c r="H309" s="16"/>
      <c r="K309" s="786"/>
      <c r="M309" s="16"/>
      <c r="N309" s="39"/>
      <c r="O309" s="15"/>
      <c r="P309" s="787"/>
      <c r="R309" s="16"/>
      <c r="S309" s="4"/>
    </row>
    <row r="310" spans="1:19">
      <c r="A310" s="39">
        <v>44783</v>
      </c>
      <c r="B310" s="787" t="s">
        <v>685</v>
      </c>
      <c r="C310" s="787" t="s">
        <v>25</v>
      </c>
      <c r="D310" t="s">
        <v>13</v>
      </c>
      <c r="E310" s="118"/>
      <c r="F310" s="118">
        <v>6.4</v>
      </c>
      <c r="G310" s="16">
        <f t="shared" si="4"/>
        <v>9.0594198809412774E-14</v>
      </c>
      <c r="H310" s="80"/>
      <c r="K310" s="786"/>
      <c r="M310" s="16"/>
      <c r="N310" s="39"/>
      <c r="O310" s="15"/>
      <c r="P310" s="787"/>
      <c r="R310" s="16"/>
      <c r="S310" s="4"/>
    </row>
    <row r="311" spans="1:19">
      <c r="A311" s="41">
        <v>44592</v>
      </c>
      <c r="B311" s="786" t="s">
        <v>10</v>
      </c>
      <c r="C311" s="786" t="s">
        <v>11</v>
      </c>
      <c r="D311" t="s">
        <v>12</v>
      </c>
      <c r="E311" s="118">
        <v>72.400000000000006</v>
      </c>
      <c r="F311" s="118"/>
      <c r="G311" s="16">
        <f t="shared" si="4"/>
        <v>72.400000000000091</v>
      </c>
      <c r="H311" s="16"/>
      <c r="K311" s="787"/>
      <c r="M311" s="102"/>
      <c r="N311" s="39"/>
      <c r="O311" s="15"/>
      <c r="P311" s="787"/>
      <c r="R311" s="16"/>
      <c r="S311" s="4"/>
    </row>
    <row r="312" spans="1:19">
      <c r="B312" s="787"/>
      <c r="C312" s="787"/>
      <c r="D312" t="s">
        <v>13</v>
      </c>
      <c r="E312" s="118">
        <v>3.3</v>
      </c>
      <c r="F312" s="118"/>
      <c r="G312" s="16">
        <f t="shared" si="4"/>
        <v>75.700000000000088</v>
      </c>
      <c r="H312" s="16"/>
      <c r="K312" s="786"/>
      <c r="M312" s="16"/>
      <c r="N312" s="39"/>
      <c r="O312" s="787"/>
      <c r="P312" s="787"/>
      <c r="R312" s="4"/>
      <c r="S312" s="4"/>
    </row>
    <row r="313" spans="1:19">
      <c r="B313" s="787"/>
      <c r="C313" s="787"/>
      <c r="D313" t="s">
        <v>14</v>
      </c>
      <c r="E313" s="118">
        <v>300</v>
      </c>
      <c r="F313" s="118"/>
      <c r="G313" s="16">
        <f t="shared" si="4"/>
        <v>375.7000000000001</v>
      </c>
      <c r="H313" s="16"/>
      <c r="K313" s="787"/>
      <c r="M313" s="16"/>
      <c r="N313" s="39"/>
      <c r="O313" s="787"/>
      <c r="P313" s="787"/>
      <c r="R313" s="4"/>
      <c r="S313" s="4"/>
    </row>
    <row r="314" spans="1:19">
      <c r="A314" s="39">
        <v>44592</v>
      </c>
      <c r="B314" s="787" t="s">
        <v>666</v>
      </c>
      <c r="C314" s="787" t="s">
        <v>11</v>
      </c>
      <c r="D314" t="s">
        <v>14</v>
      </c>
      <c r="E314" s="118"/>
      <c r="F314" s="118">
        <v>300</v>
      </c>
      <c r="G314" s="16">
        <f t="shared" si="4"/>
        <v>75.700000000000102</v>
      </c>
      <c r="H314" s="16"/>
      <c r="K314" s="786"/>
      <c r="M314" s="16"/>
      <c r="N314" s="39"/>
      <c r="O314" s="787"/>
      <c r="P314" s="787"/>
      <c r="R314" s="4"/>
      <c r="S314" s="4"/>
    </row>
    <row r="315" spans="1:19">
      <c r="A315" s="39">
        <v>44783</v>
      </c>
      <c r="B315" s="787" t="s">
        <v>685</v>
      </c>
      <c r="C315" s="787" t="s">
        <v>11</v>
      </c>
      <c r="D315" t="s">
        <v>12</v>
      </c>
      <c r="E315" s="118"/>
      <c r="F315" s="118">
        <v>72.400000000000006</v>
      </c>
      <c r="G315" s="16">
        <f t="shared" si="4"/>
        <v>3.3000000000000966</v>
      </c>
      <c r="H315" s="16"/>
      <c r="K315" s="786"/>
      <c r="M315" s="16"/>
      <c r="N315" s="39"/>
      <c r="O315" s="787"/>
      <c r="P315" s="787"/>
      <c r="R315" s="4"/>
      <c r="S315" s="4"/>
    </row>
    <row r="316" spans="1:19">
      <c r="A316" s="39">
        <v>44783</v>
      </c>
      <c r="B316" s="787" t="s">
        <v>685</v>
      </c>
      <c r="C316" s="787" t="s">
        <v>11</v>
      </c>
      <c r="D316" t="s">
        <v>13</v>
      </c>
      <c r="E316" s="118"/>
      <c r="F316" s="154">
        <v>0.5</v>
      </c>
      <c r="G316" s="16">
        <f t="shared" si="4"/>
        <v>2.8000000000000966</v>
      </c>
      <c r="H316" s="16"/>
      <c r="K316" s="786"/>
      <c r="M316" s="16"/>
      <c r="N316" s="39"/>
      <c r="O316" s="787"/>
      <c r="P316" s="787"/>
      <c r="R316" s="4"/>
      <c r="S316" s="4"/>
    </row>
    <row r="317" spans="1:19">
      <c r="A317" s="39">
        <v>45042</v>
      </c>
      <c r="B317" s="787" t="s">
        <v>686</v>
      </c>
      <c r="C317" s="787" t="s">
        <v>11</v>
      </c>
      <c r="D317" t="s">
        <v>13</v>
      </c>
      <c r="E317" s="118"/>
      <c r="F317" s="154">
        <v>2.8</v>
      </c>
      <c r="G317" s="16">
        <f t="shared" si="4"/>
        <v>9.681144774731365E-14</v>
      </c>
      <c r="H317" s="16"/>
      <c r="K317" s="786"/>
      <c r="M317" s="16"/>
      <c r="N317" s="39"/>
      <c r="O317" s="787"/>
      <c r="P317" s="787"/>
      <c r="R317" s="4"/>
      <c r="S317" s="4"/>
    </row>
    <row r="318" spans="1:19">
      <c r="A318" s="41">
        <v>44620</v>
      </c>
      <c r="B318" s="786" t="s">
        <v>10</v>
      </c>
      <c r="C318" s="786" t="s">
        <v>15</v>
      </c>
      <c r="D318" t="s">
        <v>12</v>
      </c>
      <c r="E318" s="118">
        <v>71.3</v>
      </c>
      <c r="F318" s="118"/>
      <c r="G318" s="16">
        <f t="shared" si="4"/>
        <v>71.300000000000097</v>
      </c>
      <c r="H318" s="16"/>
      <c r="K318" s="787"/>
      <c r="M318" s="16"/>
      <c r="N318" s="39"/>
      <c r="O318" s="787"/>
      <c r="P318" s="787"/>
      <c r="R318" s="4"/>
      <c r="S318" s="4"/>
    </row>
    <row r="319" spans="1:19">
      <c r="B319" s="787"/>
      <c r="C319" s="787"/>
      <c r="D319" t="s">
        <v>13</v>
      </c>
      <c r="E319" s="118">
        <v>6.3</v>
      </c>
      <c r="F319" s="118"/>
      <c r="G319" s="16">
        <f t="shared" si="4"/>
        <v>77.600000000000094</v>
      </c>
      <c r="H319" s="16"/>
      <c r="K319" s="786"/>
      <c r="M319" s="16"/>
      <c r="N319" s="39"/>
      <c r="O319" s="787"/>
      <c r="P319" s="787"/>
      <c r="R319" s="4"/>
      <c r="S319" s="4"/>
    </row>
    <row r="320" spans="1:19">
      <c r="B320" s="787"/>
      <c r="C320" s="787"/>
      <c r="D320" t="s">
        <v>14</v>
      </c>
      <c r="E320" s="118">
        <v>300</v>
      </c>
      <c r="F320" s="118"/>
      <c r="G320" s="16">
        <f t="shared" si="4"/>
        <v>377.60000000000008</v>
      </c>
      <c r="H320" s="16"/>
      <c r="K320" s="787"/>
      <c r="M320" s="16"/>
      <c r="N320" s="39"/>
      <c r="O320" s="15"/>
      <c r="P320" s="787"/>
      <c r="R320" s="4"/>
      <c r="S320" s="4"/>
    </row>
    <row r="321" spans="1:19">
      <c r="A321" s="39">
        <v>44620</v>
      </c>
      <c r="B321" s="787" t="s">
        <v>668</v>
      </c>
      <c r="C321" s="787" t="s">
        <v>15</v>
      </c>
      <c r="D321" t="s">
        <v>14</v>
      </c>
      <c r="E321" s="118"/>
      <c r="F321" s="118">
        <v>300</v>
      </c>
      <c r="G321" s="16">
        <f t="shared" si="4"/>
        <v>77.60000000000008</v>
      </c>
      <c r="H321" s="16"/>
      <c r="K321" s="786"/>
      <c r="M321" s="16"/>
      <c r="N321" s="39"/>
      <c r="O321" s="787"/>
      <c r="P321" s="787"/>
      <c r="R321" s="4"/>
      <c r="S321" s="4"/>
    </row>
    <row r="322" spans="1:19">
      <c r="A322" s="39">
        <v>44706</v>
      </c>
      <c r="B322" s="787" t="s">
        <v>687</v>
      </c>
      <c r="C322" s="787" t="s">
        <v>15</v>
      </c>
      <c r="D322" t="s">
        <v>12</v>
      </c>
      <c r="E322" s="118"/>
      <c r="F322" s="118">
        <v>71.3</v>
      </c>
      <c r="G322" s="16">
        <f t="shared" si="4"/>
        <v>6.3000000000000824</v>
      </c>
      <c r="H322" s="16"/>
      <c r="M322" s="16"/>
    </row>
    <row r="323" spans="1:19">
      <c r="A323" s="39">
        <v>44706</v>
      </c>
      <c r="B323" s="787" t="s">
        <v>687</v>
      </c>
      <c r="C323" s="787" t="s">
        <v>15</v>
      </c>
      <c r="D323" t="s">
        <v>13</v>
      </c>
      <c r="E323" s="118"/>
      <c r="F323" s="118">
        <v>6.3</v>
      </c>
      <c r="G323" s="16">
        <f t="shared" si="4"/>
        <v>8.2600593032111647E-14</v>
      </c>
      <c r="H323" s="16"/>
      <c r="K323" s="786"/>
      <c r="L323" s="4"/>
      <c r="M323" s="16"/>
      <c r="S323" s="12"/>
    </row>
    <row r="324" spans="1:19">
      <c r="A324" s="41">
        <v>44651</v>
      </c>
      <c r="B324" s="786" t="s">
        <v>10</v>
      </c>
      <c r="C324" s="786" t="s">
        <v>16</v>
      </c>
      <c r="D324" t="s">
        <v>12</v>
      </c>
      <c r="E324" s="118">
        <v>70.900000000000006</v>
      </c>
      <c r="F324" s="118"/>
      <c r="G324" s="16">
        <f t="shared" si="4"/>
        <v>70.900000000000091</v>
      </c>
      <c r="H324" s="16"/>
      <c r="L324" s="4"/>
      <c r="M324" s="12"/>
    </row>
    <row r="325" spans="1:19">
      <c r="B325" s="787"/>
      <c r="C325" s="787"/>
      <c r="D325" t="s">
        <v>13</v>
      </c>
      <c r="E325" s="118">
        <v>7.2</v>
      </c>
      <c r="F325" s="118"/>
      <c r="G325" s="16">
        <f t="shared" si="4"/>
        <v>78.100000000000094</v>
      </c>
      <c r="H325" s="16"/>
      <c r="K325" s="786"/>
      <c r="L325" s="4"/>
    </row>
    <row r="326" spans="1:19">
      <c r="B326" s="787"/>
      <c r="C326" s="787"/>
      <c r="D326" t="s">
        <v>14</v>
      </c>
      <c r="E326" s="118">
        <v>300</v>
      </c>
      <c r="F326" s="118"/>
      <c r="G326" s="16">
        <f t="shared" si="4"/>
        <v>378.10000000000008</v>
      </c>
      <c r="H326" s="16"/>
      <c r="K326" s="787"/>
      <c r="L326" s="4"/>
    </row>
    <row r="327" spans="1:19">
      <c r="A327" s="39">
        <v>44651</v>
      </c>
      <c r="B327" s="787" t="s">
        <v>688</v>
      </c>
      <c r="C327" s="787" t="s">
        <v>16</v>
      </c>
      <c r="D327" t="s">
        <v>14</v>
      </c>
      <c r="E327" s="118"/>
      <c r="F327" s="118">
        <v>150</v>
      </c>
      <c r="G327" s="16">
        <f t="shared" ref="G327:G390" si="5">+G326+E327-F327</f>
        <v>228.10000000000008</v>
      </c>
      <c r="H327" s="16"/>
      <c r="K327" s="786"/>
      <c r="L327" s="4"/>
    </row>
    <row r="328" spans="1:19">
      <c r="A328" s="39">
        <v>44664</v>
      </c>
      <c r="B328" s="15" t="s">
        <v>679</v>
      </c>
      <c r="C328" s="787" t="s">
        <v>16</v>
      </c>
      <c r="D328" t="s">
        <v>14</v>
      </c>
      <c r="E328" s="118"/>
      <c r="F328" s="118">
        <v>20</v>
      </c>
      <c r="G328" s="16">
        <f t="shared" si="5"/>
        <v>208.10000000000008</v>
      </c>
      <c r="H328" s="16"/>
      <c r="K328" s="787"/>
      <c r="L328" s="4"/>
    </row>
    <row r="329" spans="1:19">
      <c r="A329" s="39">
        <v>44825</v>
      </c>
      <c r="B329" s="15" t="s">
        <v>689</v>
      </c>
      <c r="C329" s="787" t="s">
        <v>16</v>
      </c>
      <c r="D329" t="s">
        <v>14</v>
      </c>
      <c r="E329" s="118"/>
      <c r="F329" s="118">
        <v>130</v>
      </c>
      <c r="G329" s="16">
        <f t="shared" si="5"/>
        <v>78.10000000000008</v>
      </c>
      <c r="H329" s="16"/>
      <c r="K329" s="787"/>
      <c r="L329" s="4"/>
    </row>
    <row r="330" spans="1:19">
      <c r="A330" s="39">
        <v>45042</v>
      </c>
      <c r="B330" s="787" t="s">
        <v>686</v>
      </c>
      <c r="C330" s="787" t="s">
        <v>16</v>
      </c>
      <c r="D330" t="s">
        <v>12</v>
      </c>
      <c r="E330" s="118"/>
      <c r="F330" s="118">
        <v>70.900000000000006</v>
      </c>
      <c r="G330" s="16">
        <f t="shared" si="5"/>
        <v>7.2000000000000739</v>
      </c>
      <c r="H330" s="16"/>
      <c r="K330" s="787"/>
      <c r="L330" s="4"/>
    </row>
    <row r="331" spans="1:19">
      <c r="A331" s="39">
        <v>45042</v>
      </c>
      <c r="B331" s="787" t="s">
        <v>686</v>
      </c>
      <c r="C331" s="787" t="s">
        <v>16</v>
      </c>
      <c r="D331" t="s">
        <v>13</v>
      </c>
      <c r="E331" s="118"/>
      <c r="F331" s="118">
        <v>7.2</v>
      </c>
      <c r="G331" s="16">
        <f t="shared" si="5"/>
        <v>7.3718808835110394E-14</v>
      </c>
      <c r="H331" s="16"/>
      <c r="K331" s="787"/>
      <c r="L331" s="4"/>
    </row>
    <row r="332" spans="1:19">
      <c r="A332" s="41">
        <v>44681</v>
      </c>
      <c r="B332" s="786" t="s">
        <v>10</v>
      </c>
      <c r="C332" s="786" t="s">
        <v>17</v>
      </c>
      <c r="D332" t="s">
        <v>14</v>
      </c>
      <c r="E332" s="118">
        <v>300</v>
      </c>
      <c r="F332" s="118"/>
      <c r="G332" s="16">
        <f t="shared" si="5"/>
        <v>300.00000000000006</v>
      </c>
      <c r="H332" s="16"/>
      <c r="K332" s="786"/>
      <c r="L332" s="4"/>
    </row>
    <row r="333" spans="1:19">
      <c r="A333" s="39">
        <v>44681</v>
      </c>
      <c r="B333" s="787" t="s">
        <v>690</v>
      </c>
      <c r="C333" s="787" t="s">
        <v>17</v>
      </c>
      <c r="D333" t="s">
        <v>14</v>
      </c>
      <c r="E333" s="118"/>
      <c r="F333" s="118">
        <v>220</v>
      </c>
      <c r="G333" s="16">
        <f t="shared" si="5"/>
        <v>80.000000000000057</v>
      </c>
      <c r="H333" s="16"/>
      <c r="K333" s="787"/>
      <c r="L333" s="4"/>
    </row>
    <row r="334" spans="1:19">
      <c r="B334" s="787"/>
      <c r="C334" s="787"/>
      <c r="D334" t="s">
        <v>12</v>
      </c>
      <c r="E334" s="118">
        <v>72.400000000000006</v>
      </c>
      <c r="F334" s="118"/>
      <c r="G334" s="16">
        <f t="shared" si="5"/>
        <v>152.40000000000006</v>
      </c>
      <c r="H334" s="16"/>
      <c r="L334" s="4"/>
    </row>
    <row r="335" spans="1:19">
      <c r="B335" s="787"/>
      <c r="C335" s="787"/>
      <c r="D335" t="s">
        <v>13</v>
      </c>
      <c r="E335" s="118">
        <v>4.8</v>
      </c>
      <c r="F335" s="118"/>
      <c r="G335" s="16">
        <f t="shared" si="5"/>
        <v>157.20000000000007</v>
      </c>
      <c r="H335" s="16"/>
    </row>
    <row r="336" spans="1:19">
      <c r="A336" s="39">
        <v>44825</v>
      </c>
      <c r="B336" s="15" t="s">
        <v>689</v>
      </c>
      <c r="C336" s="787" t="s">
        <v>17</v>
      </c>
      <c r="D336" t="s">
        <v>14</v>
      </c>
      <c r="E336" s="118"/>
      <c r="F336" s="118">
        <v>80</v>
      </c>
      <c r="G336" s="16">
        <f t="shared" si="5"/>
        <v>77.200000000000074</v>
      </c>
      <c r="H336" s="16"/>
    </row>
    <row r="337" spans="1:8">
      <c r="A337" s="39">
        <v>45042</v>
      </c>
      <c r="B337" s="787" t="s">
        <v>686</v>
      </c>
      <c r="C337" s="787" t="s">
        <v>17</v>
      </c>
      <c r="D337" t="s">
        <v>12</v>
      </c>
      <c r="E337" s="118"/>
      <c r="F337" s="118">
        <v>72.400000000000006</v>
      </c>
      <c r="G337" s="16">
        <f t="shared" si="5"/>
        <v>4.8000000000000682</v>
      </c>
      <c r="H337" s="16"/>
    </row>
    <row r="338" spans="1:8">
      <c r="A338" s="39">
        <v>45042</v>
      </c>
      <c r="B338" s="787" t="s">
        <v>686</v>
      </c>
      <c r="C338" s="787" t="s">
        <v>17</v>
      </c>
      <c r="D338" t="s">
        <v>13</v>
      </c>
      <c r="E338" s="118"/>
      <c r="F338" s="118">
        <v>4.8</v>
      </c>
      <c r="G338" s="16">
        <f t="shared" si="5"/>
        <v>6.8389738316909643E-14</v>
      </c>
      <c r="H338" s="16"/>
    </row>
    <row r="339" spans="1:8">
      <c r="A339" s="41">
        <v>44712</v>
      </c>
      <c r="B339" s="786" t="s">
        <v>10</v>
      </c>
      <c r="C339" s="786" t="s">
        <v>18</v>
      </c>
      <c r="D339" t="s">
        <v>12</v>
      </c>
      <c r="E339" s="118">
        <v>69.2</v>
      </c>
      <c r="F339" s="118"/>
      <c r="G339" s="16">
        <f t="shared" si="5"/>
        <v>69.200000000000074</v>
      </c>
      <c r="H339" s="16"/>
    </row>
    <row r="340" spans="1:8">
      <c r="B340" s="787"/>
      <c r="C340" s="787"/>
      <c r="D340" t="s">
        <v>13</v>
      </c>
      <c r="E340" s="118">
        <v>11.1</v>
      </c>
      <c r="F340" s="118"/>
      <c r="G340" s="16">
        <f t="shared" si="5"/>
        <v>80.300000000000068</v>
      </c>
      <c r="H340" s="16"/>
    </row>
    <row r="341" spans="1:8">
      <c r="B341" s="787"/>
      <c r="C341" s="787"/>
      <c r="D341" t="s">
        <v>14</v>
      </c>
      <c r="E341" s="118">
        <v>300</v>
      </c>
      <c r="F341" s="118"/>
      <c r="G341" s="16">
        <f t="shared" si="5"/>
        <v>380.30000000000007</v>
      </c>
      <c r="H341" s="16"/>
    </row>
    <row r="342" spans="1:8">
      <c r="B342" s="787"/>
      <c r="C342" s="787"/>
      <c r="D342" t="s">
        <v>691</v>
      </c>
      <c r="E342" s="118">
        <v>6</v>
      </c>
      <c r="F342" s="118"/>
      <c r="G342" s="16">
        <f t="shared" si="5"/>
        <v>386.30000000000007</v>
      </c>
      <c r="H342" s="16"/>
    </row>
    <row r="343" spans="1:8">
      <c r="A343" s="39">
        <v>44712</v>
      </c>
      <c r="B343" s="787" t="s">
        <v>692</v>
      </c>
      <c r="C343" s="787" t="s">
        <v>18</v>
      </c>
      <c r="D343" t="s">
        <v>14</v>
      </c>
      <c r="E343" s="118"/>
      <c r="F343" s="118">
        <v>240</v>
      </c>
      <c r="G343" s="16">
        <f t="shared" si="5"/>
        <v>146.30000000000007</v>
      </c>
      <c r="H343" s="16"/>
    </row>
    <row r="344" spans="1:8">
      <c r="A344" s="39">
        <v>45026</v>
      </c>
      <c r="B344" s="787" t="s">
        <v>693</v>
      </c>
      <c r="C344" s="787" t="s">
        <v>18</v>
      </c>
      <c r="D344" t="s">
        <v>14</v>
      </c>
      <c r="E344" s="118"/>
      <c r="F344" s="118">
        <v>60</v>
      </c>
      <c r="G344" s="16">
        <f t="shared" si="5"/>
        <v>86.300000000000068</v>
      </c>
      <c r="H344" s="16"/>
    </row>
    <row r="345" spans="1:8">
      <c r="A345" s="39">
        <v>45042</v>
      </c>
      <c r="B345" s="787" t="s">
        <v>686</v>
      </c>
      <c r="C345" s="787" t="s">
        <v>18</v>
      </c>
      <c r="D345" t="s">
        <v>12</v>
      </c>
      <c r="E345" s="118"/>
      <c r="F345" s="118">
        <v>41.9</v>
      </c>
      <c r="G345" s="16">
        <f t="shared" si="5"/>
        <v>44.40000000000007</v>
      </c>
      <c r="H345" s="16"/>
    </row>
    <row r="346" spans="1:8">
      <c r="A346" s="39">
        <v>45042</v>
      </c>
      <c r="B346" s="787" t="s">
        <v>694</v>
      </c>
      <c r="C346" s="787" t="s">
        <v>18</v>
      </c>
      <c r="D346" t="s">
        <v>12</v>
      </c>
      <c r="E346" s="118"/>
      <c r="F346" s="118">
        <v>10.3</v>
      </c>
      <c r="G346" s="16">
        <f t="shared" si="5"/>
        <v>34.100000000000065</v>
      </c>
      <c r="H346" s="16"/>
    </row>
    <row r="347" spans="1:8">
      <c r="A347" s="39">
        <v>45084</v>
      </c>
      <c r="B347" s="787" t="s">
        <v>695</v>
      </c>
      <c r="C347" s="787" t="s">
        <v>18</v>
      </c>
      <c r="D347" t="s">
        <v>12</v>
      </c>
      <c r="E347" s="118"/>
      <c r="F347" s="118">
        <v>17</v>
      </c>
      <c r="G347" s="16">
        <f t="shared" si="5"/>
        <v>17.100000000000065</v>
      </c>
      <c r="H347" s="16"/>
    </row>
    <row r="348" spans="1:8">
      <c r="A348" s="39">
        <v>45084</v>
      </c>
      <c r="B348" s="787" t="s">
        <v>695</v>
      </c>
      <c r="C348" s="787" t="s">
        <v>18</v>
      </c>
      <c r="D348" t="s">
        <v>13</v>
      </c>
      <c r="E348" s="118"/>
      <c r="F348" s="118">
        <v>11.1</v>
      </c>
      <c r="G348" s="16">
        <f t="shared" si="5"/>
        <v>6.0000000000000657</v>
      </c>
      <c r="H348" s="16"/>
    </row>
    <row r="349" spans="1:8">
      <c r="A349" s="39">
        <v>45084</v>
      </c>
      <c r="B349" s="787" t="s">
        <v>695</v>
      </c>
      <c r="C349" s="787" t="s">
        <v>18</v>
      </c>
      <c r="D349" t="s">
        <v>691</v>
      </c>
      <c r="E349" s="118"/>
      <c r="F349" s="118">
        <v>6</v>
      </c>
      <c r="G349" s="16">
        <f t="shared" si="5"/>
        <v>6.5725203057809267E-14</v>
      </c>
      <c r="H349" s="16"/>
    </row>
    <row r="350" spans="1:8">
      <c r="A350" s="41">
        <v>44742</v>
      </c>
      <c r="B350" s="786" t="s">
        <v>10</v>
      </c>
      <c r="C350" s="786" t="s">
        <v>19</v>
      </c>
      <c r="D350" t="s">
        <v>12</v>
      </c>
      <c r="E350" s="138">
        <v>67</v>
      </c>
      <c r="F350" s="138"/>
      <c r="G350" s="16">
        <f t="shared" si="5"/>
        <v>67.000000000000071</v>
      </c>
      <c r="H350" s="16"/>
    </row>
    <row r="351" spans="1:8">
      <c r="B351" s="787"/>
      <c r="C351" s="787"/>
      <c r="D351" t="s">
        <v>13</v>
      </c>
      <c r="E351" s="138">
        <v>7.9</v>
      </c>
      <c r="F351" s="138"/>
      <c r="G351" s="16">
        <f t="shared" si="5"/>
        <v>74.900000000000077</v>
      </c>
      <c r="H351" s="16"/>
    </row>
    <row r="352" spans="1:8">
      <c r="B352" s="787"/>
      <c r="C352" s="787"/>
      <c r="D352" t="s">
        <v>14</v>
      </c>
      <c r="E352" s="138">
        <v>300</v>
      </c>
      <c r="F352" s="138"/>
      <c r="G352" s="16">
        <f t="shared" si="5"/>
        <v>374.90000000000009</v>
      </c>
      <c r="H352" s="16"/>
    </row>
    <row r="353" spans="1:13">
      <c r="A353" s="39">
        <v>44742</v>
      </c>
      <c r="B353" s="787" t="s">
        <v>696</v>
      </c>
      <c r="C353" s="787" t="s">
        <v>19</v>
      </c>
      <c r="D353" t="s">
        <v>14</v>
      </c>
      <c r="E353" s="138"/>
      <c r="F353" s="138">
        <v>220</v>
      </c>
      <c r="G353" s="16">
        <f t="shared" si="5"/>
        <v>154.90000000000009</v>
      </c>
      <c r="H353" s="16"/>
      <c r="L353" s="4"/>
    </row>
    <row r="354" spans="1:13">
      <c r="A354" s="39">
        <v>44825</v>
      </c>
      <c r="B354" s="15" t="s">
        <v>689</v>
      </c>
      <c r="C354" s="787" t="s">
        <v>19</v>
      </c>
      <c r="D354" t="s">
        <v>14</v>
      </c>
      <c r="E354" s="118"/>
      <c r="F354" s="118">
        <v>80</v>
      </c>
      <c r="G354" s="16">
        <f t="shared" si="5"/>
        <v>74.900000000000091</v>
      </c>
      <c r="H354" s="16"/>
      <c r="K354" s="786"/>
      <c r="L354" s="4"/>
    </row>
    <row r="355" spans="1:13">
      <c r="A355" s="39">
        <v>45084</v>
      </c>
      <c r="B355" s="787" t="s">
        <v>695</v>
      </c>
      <c r="C355" s="787" t="s">
        <v>19</v>
      </c>
      <c r="D355" t="s">
        <v>12</v>
      </c>
      <c r="E355" s="118"/>
      <c r="F355" s="138">
        <v>67</v>
      </c>
      <c r="G355" s="16">
        <f t="shared" si="5"/>
        <v>7.9000000000000909</v>
      </c>
      <c r="H355" s="16"/>
      <c r="K355" s="786"/>
      <c r="L355" s="4"/>
    </row>
    <row r="356" spans="1:13">
      <c r="A356" s="39">
        <v>45084</v>
      </c>
      <c r="B356" s="787" t="s">
        <v>695</v>
      </c>
      <c r="C356" s="787" t="s">
        <v>19</v>
      </c>
      <c r="D356" t="s">
        <v>13</v>
      </c>
      <c r="E356" s="118"/>
      <c r="F356" s="138">
        <v>7.9</v>
      </c>
      <c r="G356" s="16">
        <f t="shared" si="5"/>
        <v>9.0594198809412774E-14</v>
      </c>
      <c r="H356" s="16"/>
      <c r="K356" s="786"/>
      <c r="L356" s="4"/>
    </row>
    <row r="357" spans="1:13">
      <c r="A357" s="41">
        <v>44773</v>
      </c>
      <c r="B357" s="786" t="s">
        <v>10</v>
      </c>
      <c r="C357" s="786" t="s">
        <v>20</v>
      </c>
      <c r="D357" t="s">
        <v>12</v>
      </c>
      <c r="E357" s="138">
        <v>66.7</v>
      </c>
      <c r="F357" s="138"/>
      <c r="G357" s="16">
        <f t="shared" si="5"/>
        <v>66.700000000000088</v>
      </c>
      <c r="H357" s="16"/>
      <c r="J357" s="786"/>
      <c r="M357" s="4"/>
    </row>
    <row r="358" spans="1:13">
      <c r="B358" s="787"/>
      <c r="C358" s="787"/>
      <c r="D358" t="s">
        <v>13</v>
      </c>
      <c r="E358" s="138">
        <v>10.7</v>
      </c>
      <c r="F358" s="138"/>
      <c r="G358" s="16">
        <f t="shared" si="5"/>
        <v>77.400000000000091</v>
      </c>
      <c r="H358" s="16"/>
      <c r="J358" s="786"/>
      <c r="M358" s="4"/>
    </row>
    <row r="359" spans="1:13">
      <c r="B359" s="787"/>
      <c r="C359" s="787"/>
      <c r="D359" t="s">
        <v>14</v>
      </c>
      <c r="E359" s="138">
        <v>300</v>
      </c>
      <c r="F359" s="138"/>
      <c r="G359" s="16">
        <f t="shared" si="5"/>
        <v>377.40000000000009</v>
      </c>
      <c r="H359" s="16"/>
      <c r="M359" s="4"/>
    </row>
    <row r="360" spans="1:13">
      <c r="A360" s="39">
        <v>44773</v>
      </c>
      <c r="B360" s="787" t="s">
        <v>697</v>
      </c>
      <c r="C360" s="787" t="s">
        <v>20</v>
      </c>
      <c r="D360" t="s">
        <v>14</v>
      </c>
      <c r="E360" s="138"/>
      <c r="F360" s="138">
        <v>250</v>
      </c>
      <c r="G360" s="16">
        <f t="shared" si="5"/>
        <v>127.40000000000009</v>
      </c>
      <c r="H360" s="16"/>
      <c r="J360" s="786"/>
      <c r="M360" s="4"/>
    </row>
    <row r="361" spans="1:13">
      <c r="A361" s="39">
        <v>45026</v>
      </c>
      <c r="B361" s="787" t="s">
        <v>693</v>
      </c>
      <c r="C361" s="787" t="s">
        <v>20</v>
      </c>
      <c r="D361" t="s">
        <v>14</v>
      </c>
      <c r="E361" s="138"/>
      <c r="F361" s="138">
        <v>50</v>
      </c>
      <c r="G361" s="16">
        <f t="shared" si="5"/>
        <v>77.400000000000091</v>
      </c>
      <c r="H361" s="16"/>
      <c r="M361" s="4"/>
    </row>
    <row r="362" spans="1:13">
      <c r="A362" s="39">
        <v>45084</v>
      </c>
      <c r="B362" s="787" t="s">
        <v>695</v>
      </c>
      <c r="C362" s="787" t="s">
        <v>20</v>
      </c>
      <c r="D362" t="s">
        <v>12</v>
      </c>
      <c r="E362" s="138"/>
      <c r="F362" s="138">
        <v>66.7</v>
      </c>
      <c r="G362" s="16">
        <f t="shared" si="5"/>
        <v>10.700000000000088</v>
      </c>
      <c r="H362" s="16"/>
      <c r="J362" s="787"/>
      <c r="K362" s="787"/>
      <c r="M362" s="4"/>
    </row>
    <row r="363" spans="1:13">
      <c r="A363" s="39">
        <v>45084</v>
      </c>
      <c r="B363" s="787" t="s">
        <v>695</v>
      </c>
      <c r="C363" s="787" t="s">
        <v>20</v>
      </c>
      <c r="D363" t="s">
        <v>13</v>
      </c>
      <c r="E363" s="138"/>
      <c r="F363" s="138">
        <v>10.7</v>
      </c>
      <c r="G363" s="16">
        <f t="shared" si="5"/>
        <v>8.8817841970012523E-14</v>
      </c>
      <c r="H363" s="80"/>
      <c r="J363" s="787"/>
      <c r="K363" s="787"/>
      <c r="M363" s="4"/>
    </row>
    <row r="364" spans="1:13">
      <c r="A364" s="41">
        <v>44804</v>
      </c>
      <c r="B364" s="786" t="s">
        <v>10</v>
      </c>
      <c r="C364" s="786" t="s">
        <v>21</v>
      </c>
      <c r="D364" t="s">
        <v>12</v>
      </c>
      <c r="E364" s="138">
        <v>67.099999999999994</v>
      </c>
      <c r="F364" s="138"/>
      <c r="G364" s="16">
        <f t="shared" si="5"/>
        <v>67.10000000000008</v>
      </c>
      <c r="H364" s="16"/>
      <c r="J364" s="786"/>
    </row>
    <row r="365" spans="1:13">
      <c r="B365" s="787"/>
      <c r="C365" s="787"/>
      <c r="D365" t="s">
        <v>13</v>
      </c>
      <c r="E365" s="138">
        <v>8</v>
      </c>
      <c r="F365" s="138"/>
      <c r="G365" s="16">
        <f t="shared" si="5"/>
        <v>75.10000000000008</v>
      </c>
      <c r="H365" s="16"/>
      <c r="M365" s="4"/>
    </row>
    <row r="366" spans="1:13">
      <c r="B366" s="787"/>
      <c r="C366" s="787"/>
      <c r="D366" t="s">
        <v>14</v>
      </c>
      <c r="E366" s="138">
        <v>300</v>
      </c>
      <c r="F366" s="138"/>
      <c r="G366" s="16">
        <f t="shared" si="5"/>
        <v>375.10000000000008</v>
      </c>
      <c r="H366" s="16"/>
      <c r="M366" s="4"/>
    </row>
    <row r="367" spans="1:13">
      <c r="A367" s="39">
        <v>44804</v>
      </c>
      <c r="B367" s="787" t="s">
        <v>698</v>
      </c>
      <c r="C367" s="787" t="s">
        <v>21</v>
      </c>
      <c r="D367" t="s">
        <v>14</v>
      </c>
      <c r="E367" s="138"/>
      <c r="F367" s="138">
        <v>290</v>
      </c>
      <c r="G367" s="16">
        <f t="shared" si="5"/>
        <v>85.10000000000008</v>
      </c>
      <c r="H367" s="16"/>
      <c r="J367" s="786"/>
      <c r="M367" s="46"/>
    </row>
    <row r="368" spans="1:13">
      <c r="A368" s="39">
        <v>44825</v>
      </c>
      <c r="B368" s="15" t="s">
        <v>689</v>
      </c>
      <c r="C368" s="787" t="s">
        <v>21</v>
      </c>
      <c r="D368" t="s">
        <v>14</v>
      </c>
      <c r="E368" s="118"/>
      <c r="F368" s="118">
        <v>10</v>
      </c>
      <c r="G368" s="16">
        <f t="shared" si="5"/>
        <v>75.10000000000008</v>
      </c>
      <c r="H368" s="16"/>
      <c r="J368" s="787"/>
      <c r="M368" s="46"/>
    </row>
    <row r="369" spans="1:13">
      <c r="A369" s="39">
        <v>45084</v>
      </c>
      <c r="B369" s="787" t="s">
        <v>695</v>
      </c>
      <c r="C369" s="787" t="s">
        <v>21</v>
      </c>
      <c r="D369" t="s">
        <v>12</v>
      </c>
      <c r="E369" s="118"/>
      <c r="F369" s="118">
        <v>13.6</v>
      </c>
      <c r="G369" s="16">
        <f t="shared" si="5"/>
        <v>61.500000000000078</v>
      </c>
      <c r="H369" s="16"/>
      <c r="J369" s="787"/>
      <c r="M369" s="46"/>
    </row>
    <row r="370" spans="1:13">
      <c r="A370" s="39">
        <v>45097</v>
      </c>
      <c r="B370" s="787" t="s">
        <v>699</v>
      </c>
      <c r="C370" s="787" t="s">
        <v>21</v>
      </c>
      <c r="D370" t="s">
        <v>12</v>
      </c>
      <c r="E370" s="118"/>
      <c r="F370" s="118">
        <v>53.5</v>
      </c>
      <c r="G370" s="16">
        <f t="shared" si="5"/>
        <v>8.0000000000000782</v>
      </c>
      <c r="H370" s="16"/>
      <c r="J370" s="787"/>
      <c r="M370" s="46"/>
    </row>
    <row r="371" spans="1:13">
      <c r="A371" s="39">
        <v>45097</v>
      </c>
      <c r="B371" s="787" t="s">
        <v>699</v>
      </c>
      <c r="C371" s="787" t="s">
        <v>21</v>
      </c>
      <c r="D371" t="s">
        <v>13</v>
      </c>
      <c r="E371" s="118"/>
      <c r="F371" s="118">
        <v>8</v>
      </c>
      <c r="G371" s="16">
        <f t="shared" si="5"/>
        <v>7.815970093361102E-14</v>
      </c>
      <c r="H371" s="16"/>
      <c r="J371" s="787"/>
      <c r="M371" s="46"/>
    </row>
    <row r="372" spans="1:13">
      <c r="A372" s="41">
        <v>44834</v>
      </c>
      <c r="B372" s="116" t="s">
        <v>10</v>
      </c>
      <c r="C372" s="786" t="s">
        <v>91</v>
      </c>
      <c r="D372" t="s">
        <v>12</v>
      </c>
      <c r="E372" s="118">
        <v>72.3</v>
      </c>
      <c r="F372" s="118"/>
      <c r="G372" s="16">
        <f t="shared" si="5"/>
        <v>72.300000000000068</v>
      </c>
      <c r="H372" s="16"/>
      <c r="J372" s="786"/>
      <c r="M372" s="46"/>
    </row>
    <row r="373" spans="1:13">
      <c r="B373" s="15"/>
      <c r="C373" s="787"/>
      <c r="D373" t="s">
        <v>13</v>
      </c>
      <c r="E373" s="118">
        <v>9.1999999999999993</v>
      </c>
      <c r="F373" s="118"/>
      <c r="G373" s="16">
        <f t="shared" si="5"/>
        <v>81.500000000000071</v>
      </c>
      <c r="H373" s="16"/>
      <c r="J373" s="787"/>
      <c r="M373" s="46"/>
    </row>
    <row r="374" spans="1:13">
      <c r="B374" s="15"/>
      <c r="C374" s="787"/>
      <c r="D374" t="s">
        <v>14</v>
      </c>
      <c r="E374" s="118">
        <v>350</v>
      </c>
      <c r="F374" s="118"/>
      <c r="G374" s="16">
        <f t="shared" si="5"/>
        <v>431.50000000000006</v>
      </c>
      <c r="H374" s="16"/>
    </row>
    <row r="375" spans="1:13">
      <c r="A375" s="39">
        <v>44834</v>
      </c>
      <c r="B375" s="15" t="s">
        <v>700</v>
      </c>
      <c r="C375" s="787" t="s">
        <v>91</v>
      </c>
      <c r="D375" t="s">
        <v>14</v>
      </c>
      <c r="E375" s="118"/>
      <c r="F375" s="118">
        <v>220</v>
      </c>
      <c r="G375" s="16">
        <f t="shared" si="5"/>
        <v>211.50000000000006</v>
      </c>
      <c r="H375" s="16"/>
    </row>
    <row r="376" spans="1:13">
      <c r="A376" s="39">
        <v>45026</v>
      </c>
      <c r="B376" s="787" t="s">
        <v>693</v>
      </c>
      <c r="C376" s="787" t="s">
        <v>91</v>
      </c>
      <c r="D376" t="s">
        <v>14</v>
      </c>
      <c r="E376" s="118"/>
      <c r="F376" s="118">
        <v>130</v>
      </c>
      <c r="G376" s="16">
        <f t="shared" si="5"/>
        <v>81.500000000000057</v>
      </c>
      <c r="H376" s="16"/>
    </row>
    <row r="377" spans="1:13">
      <c r="A377" s="39">
        <v>45097</v>
      </c>
      <c r="B377" s="787" t="s">
        <v>699</v>
      </c>
      <c r="C377" s="787" t="s">
        <v>91</v>
      </c>
      <c r="D377" t="s">
        <v>12</v>
      </c>
      <c r="E377" s="118"/>
      <c r="F377" s="118">
        <v>72.3</v>
      </c>
      <c r="G377" s="16">
        <f t="shared" si="5"/>
        <v>9.2000000000000597</v>
      </c>
      <c r="H377" s="16"/>
    </row>
    <row r="378" spans="1:13">
      <c r="A378" s="39">
        <v>45097</v>
      </c>
      <c r="B378" s="787" t="s">
        <v>699</v>
      </c>
      <c r="C378" s="787" t="s">
        <v>91</v>
      </c>
      <c r="D378" t="s">
        <v>13</v>
      </c>
      <c r="E378" s="118"/>
      <c r="F378" s="118">
        <v>9.1999999999999993</v>
      </c>
      <c r="G378" s="16">
        <f t="shared" si="5"/>
        <v>6.0396132539608516E-14</v>
      </c>
      <c r="H378" s="16"/>
    </row>
    <row r="379" spans="1:13">
      <c r="A379" s="41">
        <v>44865</v>
      </c>
      <c r="B379" s="116" t="s">
        <v>10</v>
      </c>
      <c r="C379" s="786" t="s">
        <v>23</v>
      </c>
      <c r="D379" t="s">
        <v>12</v>
      </c>
      <c r="E379" s="118">
        <v>72.099999999999994</v>
      </c>
      <c r="F379" s="118"/>
      <c r="G379" s="16">
        <f t="shared" si="5"/>
        <v>72.100000000000051</v>
      </c>
      <c r="H379" s="16"/>
    </row>
    <row r="380" spans="1:13">
      <c r="B380" s="15"/>
      <c r="C380" s="787"/>
      <c r="D380" t="s">
        <v>13</v>
      </c>
      <c r="E380" s="118">
        <v>5.9</v>
      </c>
      <c r="F380" s="118"/>
      <c r="G380" s="16">
        <f t="shared" si="5"/>
        <v>78.000000000000057</v>
      </c>
      <c r="H380" s="16"/>
    </row>
    <row r="381" spans="1:13">
      <c r="B381" s="15"/>
      <c r="C381" s="787"/>
      <c r="D381" t="s">
        <v>14</v>
      </c>
      <c r="E381" s="118">
        <v>350</v>
      </c>
      <c r="F381" s="118"/>
      <c r="G381" s="16">
        <f t="shared" si="5"/>
        <v>428.00000000000006</v>
      </c>
      <c r="H381" s="16"/>
    </row>
    <row r="382" spans="1:13">
      <c r="A382" s="39">
        <v>44865</v>
      </c>
      <c r="B382" s="15" t="s">
        <v>701</v>
      </c>
      <c r="C382" s="787" t="s">
        <v>23</v>
      </c>
      <c r="D382" t="s">
        <v>14</v>
      </c>
      <c r="E382" s="118"/>
      <c r="F382" s="118">
        <v>310</v>
      </c>
      <c r="G382" s="16">
        <f t="shared" si="5"/>
        <v>118.00000000000006</v>
      </c>
      <c r="H382" s="16"/>
    </row>
    <row r="383" spans="1:13">
      <c r="A383" s="39">
        <v>45026</v>
      </c>
      <c r="B383" s="787" t="s">
        <v>693</v>
      </c>
      <c r="C383" s="787" t="s">
        <v>23</v>
      </c>
      <c r="D383" t="s">
        <v>14</v>
      </c>
      <c r="E383" s="118"/>
      <c r="F383" s="118">
        <v>40</v>
      </c>
      <c r="G383" s="16">
        <f t="shared" si="5"/>
        <v>78.000000000000057</v>
      </c>
      <c r="H383" s="16"/>
    </row>
    <row r="384" spans="1:13">
      <c r="A384" s="39">
        <v>45097</v>
      </c>
      <c r="B384" s="787" t="s">
        <v>699</v>
      </c>
      <c r="C384" s="787" t="s">
        <v>23</v>
      </c>
      <c r="D384" t="s">
        <v>12</v>
      </c>
      <c r="E384" s="118"/>
      <c r="F384" s="118">
        <v>57</v>
      </c>
      <c r="G384" s="16">
        <f t="shared" si="5"/>
        <v>21.000000000000057</v>
      </c>
      <c r="H384" s="16"/>
    </row>
    <row r="385" spans="1:13">
      <c r="A385" s="39">
        <v>45098</v>
      </c>
      <c r="B385" s="787" t="s">
        <v>702</v>
      </c>
      <c r="C385" s="787" t="s">
        <v>23</v>
      </c>
      <c r="D385" t="s">
        <v>12</v>
      </c>
      <c r="E385" s="118"/>
      <c r="F385" s="118">
        <v>15.1</v>
      </c>
      <c r="G385" s="16">
        <f t="shared" si="5"/>
        <v>5.9000000000000572</v>
      </c>
      <c r="H385" s="16"/>
    </row>
    <row r="386" spans="1:13">
      <c r="A386" s="39">
        <v>45079</v>
      </c>
      <c r="B386" s="787" t="s">
        <v>702</v>
      </c>
      <c r="C386" s="787" t="s">
        <v>23</v>
      </c>
      <c r="D386" t="s">
        <v>13</v>
      </c>
      <c r="E386" s="118"/>
      <c r="F386" s="118">
        <v>5.9</v>
      </c>
      <c r="G386" s="16">
        <f t="shared" si="5"/>
        <v>5.6843418860808015E-14</v>
      </c>
      <c r="H386" s="16"/>
    </row>
    <row r="387" spans="1:13">
      <c r="A387" s="41">
        <v>44895</v>
      </c>
      <c r="B387" s="786" t="s">
        <v>10</v>
      </c>
      <c r="C387" s="786" t="s">
        <v>24</v>
      </c>
      <c r="D387" t="s">
        <v>12</v>
      </c>
      <c r="E387" s="118">
        <v>80.400000000000006</v>
      </c>
      <c r="F387" s="118"/>
      <c r="G387" s="16">
        <f t="shared" si="5"/>
        <v>80.400000000000063</v>
      </c>
      <c r="H387" s="16"/>
    </row>
    <row r="388" spans="1:13">
      <c r="B388" s="787"/>
      <c r="C388" s="787"/>
      <c r="D388" t="s">
        <v>13</v>
      </c>
      <c r="E388" s="118">
        <v>7.3</v>
      </c>
      <c r="F388" s="118"/>
      <c r="G388" s="16">
        <f t="shared" si="5"/>
        <v>87.70000000000006</v>
      </c>
      <c r="H388" s="16"/>
    </row>
    <row r="389" spans="1:13">
      <c r="B389" s="787"/>
      <c r="C389" s="787"/>
      <c r="D389" t="s">
        <v>14</v>
      </c>
      <c r="E389" s="118">
        <v>350</v>
      </c>
      <c r="F389" s="118"/>
      <c r="G389" s="16">
        <f t="shared" si="5"/>
        <v>437.70000000000005</v>
      </c>
      <c r="H389" s="16"/>
    </row>
    <row r="390" spans="1:13">
      <c r="A390" s="39">
        <v>44895</v>
      </c>
      <c r="B390" s="787" t="s">
        <v>703</v>
      </c>
      <c r="C390" s="787" t="s">
        <v>24</v>
      </c>
      <c r="D390" t="s">
        <v>14</v>
      </c>
      <c r="E390" s="118"/>
      <c r="F390" s="118">
        <v>270</v>
      </c>
      <c r="G390" s="16">
        <f t="shared" si="5"/>
        <v>167.70000000000005</v>
      </c>
      <c r="H390" s="16"/>
    </row>
    <row r="391" spans="1:13">
      <c r="A391" s="39">
        <v>45026</v>
      </c>
      <c r="B391" s="787" t="s">
        <v>693</v>
      </c>
      <c r="C391" s="787" t="s">
        <v>24</v>
      </c>
      <c r="D391" t="s">
        <v>14</v>
      </c>
      <c r="E391" s="118"/>
      <c r="F391" s="118">
        <v>80</v>
      </c>
      <c r="G391" s="16">
        <f t="shared" ref="G391:G454" si="6">+G390+E391-F391</f>
        <v>87.700000000000045</v>
      </c>
      <c r="H391" s="16"/>
    </row>
    <row r="392" spans="1:13">
      <c r="A392" s="39">
        <v>45098</v>
      </c>
      <c r="B392" s="787" t="s">
        <v>702</v>
      </c>
      <c r="C392" s="787" t="s">
        <v>24</v>
      </c>
      <c r="D392" t="s">
        <v>12</v>
      </c>
      <c r="E392" s="118"/>
      <c r="F392" s="118">
        <v>80.400000000000006</v>
      </c>
      <c r="G392" s="16">
        <f t="shared" si="6"/>
        <v>7.3000000000000398</v>
      </c>
      <c r="H392" s="16"/>
    </row>
    <row r="393" spans="1:13">
      <c r="A393" s="39">
        <v>45098</v>
      </c>
      <c r="B393" s="787" t="s">
        <v>702</v>
      </c>
      <c r="C393" s="787" t="s">
        <v>24</v>
      </c>
      <c r="D393" t="s">
        <v>13</v>
      </c>
      <c r="E393" s="118"/>
      <c r="F393" s="118">
        <v>7.3</v>
      </c>
      <c r="G393" s="16">
        <f t="shared" si="6"/>
        <v>3.9968028886505635E-14</v>
      </c>
      <c r="H393" s="80"/>
    </row>
    <row r="394" spans="1:13">
      <c r="A394" s="41">
        <v>44926</v>
      </c>
      <c r="B394" s="786" t="s">
        <v>10</v>
      </c>
      <c r="C394" s="786" t="s">
        <v>25</v>
      </c>
      <c r="D394" t="s">
        <v>12</v>
      </c>
      <c r="E394" s="118">
        <v>91.9</v>
      </c>
      <c r="F394" s="118"/>
      <c r="G394" s="16">
        <f t="shared" si="6"/>
        <v>91.900000000000048</v>
      </c>
      <c r="H394" s="16"/>
      <c r="J394" s="786"/>
      <c r="L394" s="26"/>
      <c r="M394" s="46"/>
    </row>
    <row r="395" spans="1:13">
      <c r="B395" s="787"/>
      <c r="C395" s="787"/>
      <c r="D395" t="s">
        <v>13</v>
      </c>
      <c r="E395" s="118">
        <v>6.7</v>
      </c>
      <c r="F395" s="118"/>
      <c r="G395" s="16">
        <f t="shared" si="6"/>
        <v>98.600000000000051</v>
      </c>
      <c r="H395" s="16"/>
      <c r="J395" s="787"/>
      <c r="M395" s="46"/>
    </row>
    <row r="396" spans="1:13">
      <c r="B396" s="787"/>
      <c r="C396" s="787"/>
      <c r="D396" t="s">
        <v>14</v>
      </c>
      <c r="E396" s="118">
        <v>350</v>
      </c>
      <c r="F396" s="118"/>
      <c r="G396" s="16">
        <f t="shared" si="6"/>
        <v>448.6</v>
      </c>
      <c r="H396" s="16"/>
      <c r="M396" s="4"/>
    </row>
    <row r="397" spans="1:13">
      <c r="A397" s="39">
        <v>44926</v>
      </c>
      <c r="B397" s="787" t="s">
        <v>704</v>
      </c>
      <c r="C397" s="787" t="s">
        <v>25</v>
      </c>
      <c r="D397" t="s">
        <v>14</v>
      </c>
      <c r="E397" s="118"/>
      <c r="F397" s="118">
        <v>210</v>
      </c>
      <c r="G397" s="16">
        <f t="shared" si="6"/>
        <v>238.60000000000002</v>
      </c>
      <c r="H397" s="16"/>
      <c r="M397" s="4"/>
    </row>
    <row r="398" spans="1:13">
      <c r="A398" s="39">
        <v>45026</v>
      </c>
      <c r="B398" s="787" t="s">
        <v>693</v>
      </c>
      <c r="C398" s="787" t="s">
        <v>25</v>
      </c>
      <c r="D398" t="s">
        <v>14</v>
      </c>
      <c r="E398" s="118"/>
      <c r="F398" s="118">
        <v>140</v>
      </c>
      <c r="G398" s="16">
        <f t="shared" si="6"/>
        <v>98.600000000000023</v>
      </c>
      <c r="H398" s="16"/>
      <c r="J398" s="786"/>
      <c r="L398" s="4"/>
    </row>
    <row r="399" spans="1:13">
      <c r="A399" s="39">
        <v>45098</v>
      </c>
      <c r="B399" s="787" t="s">
        <v>702</v>
      </c>
      <c r="C399" s="787" t="s">
        <v>25</v>
      </c>
      <c r="D399" t="s">
        <v>12</v>
      </c>
      <c r="E399" s="118"/>
      <c r="F399" s="118">
        <v>91.9</v>
      </c>
      <c r="G399" s="16">
        <f t="shared" si="6"/>
        <v>6.7000000000000171</v>
      </c>
      <c r="H399" s="16"/>
      <c r="J399" s="786"/>
      <c r="L399" s="4"/>
    </row>
    <row r="400" spans="1:13">
      <c r="A400" s="39">
        <v>45098</v>
      </c>
      <c r="B400" s="787" t="s">
        <v>702</v>
      </c>
      <c r="C400" s="787" t="s">
        <v>25</v>
      </c>
      <c r="D400" t="s">
        <v>13</v>
      </c>
      <c r="E400" s="118"/>
      <c r="F400" s="118">
        <v>6.7</v>
      </c>
      <c r="G400" s="16">
        <f t="shared" si="6"/>
        <v>1.6875389974302379E-14</v>
      </c>
      <c r="H400" s="80"/>
      <c r="J400" s="786"/>
      <c r="L400" s="4"/>
    </row>
    <row r="401" spans="1:13">
      <c r="A401" s="41">
        <v>44957</v>
      </c>
      <c r="B401" s="786" t="s">
        <v>10</v>
      </c>
      <c r="C401" s="786" t="s">
        <v>11</v>
      </c>
      <c r="D401" t="s">
        <v>12</v>
      </c>
      <c r="E401" s="118">
        <v>95.5</v>
      </c>
      <c r="F401" s="153"/>
      <c r="G401" s="16">
        <f t="shared" si="6"/>
        <v>95.500000000000014</v>
      </c>
      <c r="H401" s="16"/>
      <c r="J401" s="787"/>
      <c r="L401" s="4"/>
    </row>
    <row r="402" spans="1:13">
      <c r="B402" s="787"/>
      <c r="C402" s="787"/>
      <c r="D402" t="s">
        <v>13</v>
      </c>
      <c r="E402" s="118">
        <v>5.8</v>
      </c>
      <c r="F402" s="153"/>
      <c r="G402" s="16">
        <f t="shared" si="6"/>
        <v>101.30000000000001</v>
      </c>
      <c r="H402" s="16"/>
      <c r="J402" s="786"/>
      <c r="L402" s="4"/>
    </row>
    <row r="403" spans="1:13">
      <c r="B403" s="787"/>
      <c r="C403" s="787"/>
      <c r="D403" t="s">
        <v>14</v>
      </c>
      <c r="E403" s="118">
        <v>350</v>
      </c>
      <c r="F403" s="153"/>
      <c r="G403" s="16">
        <f t="shared" si="6"/>
        <v>451.3</v>
      </c>
      <c r="H403" s="16"/>
      <c r="J403" s="787"/>
      <c r="L403" s="4"/>
    </row>
    <row r="404" spans="1:13">
      <c r="A404" s="39">
        <v>44957</v>
      </c>
      <c r="B404" s="787" t="s">
        <v>705</v>
      </c>
      <c r="C404" s="787" t="s">
        <v>11</v>
      </c>
      <c r="D404" t="s">
        <v>14</v>
      </c>
      <c r="E404" s="118"/>
      <c r="F404" s="153">
        <v>220</v>
      </c>
      <c r="G404" s="16">
        <f t="shared" si="6"/>
        <v>231.3</v>
      </c>
      <c r="H404" s="16"/>
    </row>
    <row r="405" spans="1:13">
      <c r="A405" s="39">
        <v>45115</v>
      </c>
      <c r="B405" s="787" t="s">
        <v>706</v>
      </c>
      <c r="C405" s="787" t="s">
        <v>11</v>
      </c>
      <c r="D405" t="s">
        <v>14</v>
      </c>
      <c r="E405" s="118"/>
      <c r="F405" s="153">
        <v>130</v>
      </c>
      <c r="G405" s="16">
        <f t="shared" si="6"/>
        <v>101.30000000000001</v>
      </c>
      <c r="H405" s="16"/>
      <c r="J405" s="787"/>
      <c r="K405" s="787"/>
      <c r="L405" s="787"/>
    </row>
    <row r="406" spans="1:13">
      <c r="A406" s="39">
        <v>45194</v>
      </c>
      <c r="B406" s="787" t="s">
        <v>707</v>
      </c>
      <c r="C406" s="787" t="s">
        <v>11</v>
      </c>
      <c r="D406" t="s">
        <v>12</v>
      </c>
      <c r="E406" s="118"/>
      <c r="F406" s="118">
        <v>95.5</v>
      </c>
      <c r="G406" s="16">
        <f t="shared" si="6"/>
        <v>5.8000000000000114</v>
      </c>
      <c r="H406" s="16"/>
      <c r="J406" s="787"/>
      <c r="K406" s="787"/>
      <c r="L406" s="787"/>
    </row>
    <row r="407" spans="1:13">
      <c r="A407" s="39">
        <v>45194</v>
      </c>
      <c r="B407" s="787" t="s">
        <v>707</v>
      </c>
      <c r="C407" s="787" t="s">
        <v>11</v>
      </c>
      <c r="D407" t="s">
        <v>13</v>
      </c>
      <c r="E407" s="118"/>
      <c r="F407" s="118">
        <v>5.8</v>
      </c>
      <c r="G407" s="16">
        <f t="shared" si="6"/>
        <v>1.1546319456101628E-14</v>
      </c>
      <c r="H407" s="16"/>
      <c r="J407" s="787"/>
      <c r="K407" s="787"/>
      <c r="L407" s="787"/>
    </row>
    <row r="408" spans="1:13">
      <c r="A408" s="41">
        <v>44985</v>
      </c>
      <c r="B408" s="786" t="s">
        <v>10</v>
      </c>
      <c r="C408" s="786" t="s">
        <v>15</v>
      </c>
      <c r="D408" t="s">
        <v>12</v>
      </c>
      <c r="E408" s="118">
        <v>104.2</v>
      </c>
      <c r="F408" s="153"/>
      <c r="G408" s="16">
        <f t="shared" si="6"/>
        <v>104.20000000000002</v>
      </c>
      <c r="H408" s="16"/>
      <c r="J408" s="786"/>
      <c r="L408" s="4"/>
    </row>
    <row r="409" spans="1:13">
      <c r="B409" s="787"/>
      <c r="C409" s="787"/>
      <c r="D409" t="s">
        <v>13</v>
      </c>
      <c r="E409" s="118">
        <v>1.2</v>
      </c>
      <c r="F409" s="153"/>
      <c r="G409" s="16">
        <f t="shared" si="6"/>
        <v>105.40000000000002</v>
      </c>
      <c r="H409" s="16"/>
      <c r="I409" s="786"/>
      <c r="J409" s="786"/>
      <c r="L409" s="118"/>
    </row>
    <row r="410" spans="1:13">
      <c r="B410" s="787"/>
      <c r="C410" s="787"/>
      <c r="D410" t="s">
        <v>14</v>
      </c>
      <c r="E410" s="118">
        <v>350</v>
      </c>
      <c r="F410" s="153"/>
      <c r="G410" s="16">
        <f t="shared" si="6"/>
        <v>455.40000000000003</v>
      </c>
      <c r="H410" s="16"/>
      <c r="J410" s="787"/>
      <c r="L410" s="118"/>
    </row>
    <row r="411" spans="1:13">
      <c r="A411" s="39">
        <v>44985</v>
      </c>
      <c r="B411" s="787" t="s">
        <v>708</v>
      </c>
      <c r="C411" s="787" t="s">
        <v>15</v>
      </c>
      <c r="D411" t="s">
        <v>14</v>
      </c>
      <c r="E411" s="118"/>
      <c r="F411" s="153">
        <v>225</v>
      </c>
      <c r="G411" s="16">
        <f t="shared" si="6"/>
        <v>230.40000000000003</v>
      </c>
      <c r="H411" s="16"/>
      <c r="J411" s="786"/>
      <c r="L411" s="118"/>
      <c r="M411" s="4"/>
    </row>
    <row r="412" spans="1:13">
      <c r="A412" s="39">
        <v>45115</v>
      </c>
      <c r="B412" s="787" t="s">
        <v>706</v>
      </c>
      <c r="C412" s="787" t="s">
        <v>15</v>
      </c>
      <c r="D412" t="s">
        <v>14</v>
      </c>
      <c r="E412" s="118"/>
      <c r="F412" s="153">
        <v>125</v>
      </c>
      <c r="G412" s="16">
        <f t="shared" si="6"/>
        <v>105.40000000000003</v>
      </c>
      <c r="H412" s="16"/>
      <c r="J412" s="787"/>
      <c r="L412" s="118"/>
      <c r="M412" s="4"/>
    </row>
    <row r="413" spans="1:13">
      <c r="A413" s="39">
        <v>45194</v>
      </c>
      <c r="B413" s="787" t="s">
        <v>707</v>
      </c>
      <c r="C413" s="787" t="s">
        <v>15</v>
      </c>
      <c r="D413" t="s">
        <v>12</v>
      </c>
      <c r="E413" s="118"/>
      <c r="F413" s="118">
        <v>104.2</v>
      </c>
      <c r="G413" s="16">
        <f t="shared" si="6"/>
        <v>1.2000000000000313</v>
      </c>
      <c r="H413" s="16"/>
      <c r="J413" s="787"/>
      <c r="L413" s="118"/>
      <c r="M413" s="4"/>
    </row>
    <row r="414" spans="1:13">
      <c r="A414" s="39">
        <v>45194</v>
      </c>
      <c r="B414" s="787" t="s">
        <v>707</v>
      </c>
      <c r="C414" s="787" t="s">
        <v>15</v>
      </c>
      <c r="D414" t="s">
        <v>13</v>
      </c>
      <c r="E414" s="118"/>
      <c r="F414" s="118">
        <v>1.2</v>
      </c>
      <c r="G414" s="16">
        <f t="shared" si="6"/>
        <v>3.1308289294429414E-14</v>
      </c>
      <c r="H414" s="16"/>
      <c r="J414" s="787"/>
      <c r="L414" s="118"/>
      <c r="M414" s="4"/>
    </row>
    <row r="415" spans="1:13">
      <c r="A415" s="41">
        <v>44985</v>
      </c>
      <c r="B415" s="786" t="s">
        <v>10</v>
      </c>
      <c r="C415" s="786" t="s">
        <v>16</v>
      </c>
      <c r="D415" t="s">
        <v>12</v>
      </c>
      <c r="E415" s="118">
        <v>89.7</v>
      </c>
      <c r="F415" s="153"/>
      <c r="G415" s="16">
        <f t="shared" si="6"/>
        <v>89.700000000000031</v>
      </c>
      <c r="H415" s="16"/>
      <c r="J415" s="786"/>
      <c r="L415" s="118"/>
    </row>
    <row r="416" spans="1:13">
      <c r="B416" s="787"/>
      <c r="C416" s="787"/>
      <c r="D416" t="s">
        <v>13</v>
      </c>
      <c r="E416" s="118">
        <v>1.3</v>
      </c>
      <c r="F416" s="153"/>
      <c r="G416" s="16">
        <f t="shared" si="6"/>
        <v>91.000000000000028</v>
      </c>
      <c r="H416" s="16"/>
      <c r="J416" s="787"/>
      <c r="L416" s="118"/>
    </row>
    <row r="417" spans="1:13">
      <c r="B417" s="787"/>
      <c r="C417" s="787"/>
      <c r="D417" t="s">
        <v>14</v>
      </c>
      <c r="E417" s="118">
        <v>350</v>
      </c>
      <c r="F417" s="153"/>
      <c r="G417" s="16">
        <f t="shared" si="6"/>
        <v>441</v>
      </c>
      <c r="H417" s="16"/>
      <c r="J417" s="786"/>
      <c r="L417" s="121"/>
      <c r="M417" s="4"/>
    </row>
    <row r="418" spans="1:13">
      <c r="A418" s="39">
        <v>45016</v>
      </c>
      <c r="B418" s="787" t="s">
        <v>709</v>
      </c>
      <c r="C418" s="787" t="s">
        <v>710</v>
      </c>
      <c r="D418" t="s">
        <v>14</v>
      </c>
      <c r="E418" s="118"/>
      <c r="F418" s="118">
        <v>210</v>
      </c>
      <c r="G418" s="16">
        <f t="shared" si="6"/>
        <v>231</v>
      </c>
      <c r="H418" s="16"/>
      <c r="J418" s="787"/>
      <c r="L418" s="121"/>
    </row>
    <row r="419" spans="1:13">
      <c r="A419" s="39">
        <v>45115</v>
      </c>
      <c r="B419" s="787" t="s">
        <v>706</v>
      </c>
      <c r="C419" s="787" t="s">
        <v>710</v>
      </c>
      <c r="D419" t="s">
        <v>14</v>
      </c>
      <c r="E419" s="118"/>
      <c r="F419" s="118">
        <v>140</v>
      </c>
      <c r="G419" s="16">
        <f t="shared" si="6"/>
        <v>91</v>
      </c>
      <c r="H419" s="16"/>
      <c r="J419" s="786"/>
      <c r="L419" s="187"/>
    </row>
    <row r="420" spans="1:13">
      <c r="A420" s="39">
        <v>45194</v>
      </c>
      <c r="B420" s="787" t="s">
        <v>707</v>
      </c>
      <c r="C420" s="787" t="s">
        <v>710</v>
      </c>
      <c r="D420" t="s">
        <v>12</v>
      </c>
      <c r="E420" s="118"/>
      <c r="F420" s="118">
        <v>89.7</v>
      </c>
      <c r="G420" s="16">
        <f t="shared" si="6"/>
        <v>1.2999999999999972</v>
      </c>
      <c r="H420" s="16"/>
      <c r="J420" s="786"/>
      <c r="L420" s="187"/>
    </row>
    <row r="421" spans="1:13">
      <c r="A421" s="39">
        <v>45194</v>
      </c>
      <c r="B421" s="787" t="s">
        <v>707</v>
      </c>
      <c r="C421" s="787" t="s">
        <v>710</v>
      </c>
      <c r="D421" t="s">
        <v>13</v>
      </c>
      <c r="E421" s="118"/>
      <c r="F421" s="118">
        <v>1.3</v>
      </c>
      <c r="G421" s="16">
        <f t="shared" si="6"/>
        <v>-2.886579864025407E-15</v>
      </c>
      <c r="H421" s="16"/>
      <c r="J421" s="786"/>
      <c r="L421" s="187"/>
    </row>
    <row r="422" spans="1:13">
      <c r="A422" s="41">
        <v>45046</v>
      </c>
      <c r="B422" s="786" t="s">
        <v>10</v>
      </c>
      <c r="C422" s="786" t="s">
        <v>17</v>
      </c>
      <c r="D422" t="s">
        <v>12</v>
      </c>
      <c r="E422" s="121">
        <v>93.8</v>
      </c>
      <c r="G422" s="16">
        <f t="shared" si="6"/>
        <v>93.8</v>
      </c>
      <c r="H422" s="16"/>
      <c r="J422" s="786"/>
      <c r="L422" s="187"/>
    </row>
    <row r="423" spans="1:13">
      <c r="B423" s="787"/>
      <c r="C423" s="787"/>
      <c r="D423" t="s">
        <v>13</v>
      </c>
      <c r="E423" s="121">
        <v>1.5</v>
      </c>
      <c r="G423" s="16">
        <f t="shared" si="6"/>
        <v>95.3</v>
      </c>
      <c r="H423" s="16"/>
      <c r="J423" s="787"/>
      <c r="K423" s="188"/>
      <c r="L423" s="121"/>
      <c r="M423" s="4"/>
    </row>
    <row r="424" spans="1:13">
      <c r="B424" s="787"/>
      <c r="C424" s="787"/>
      <c r="D424" t="s">
        <v>14</v>
      </c>
      <c r="E424" s="118">
        <v>350</v>
      </c>
      <c r="G424" s="16">
        <f t="shared" si="6"/>
        <v>445.3</v>
      </c>
      <c r="H424" s="16"/>
      <c r="J424" s="786"/>
      <c r="L424" s="121"/>
      <c r="M424" s="121"/>
    </row>
    <row r="425" spans="1:13">
      <c r="A425" s="39">
        <v>45046</v>
      </c>
      <c r="B425" s="787" t="s">
        <v>711</v>
      </c>
      <c r="C425" s="787" t="s">
        <v>17</v>
      </c>
      <c r="D425" t="s">
        <v>14</v>
      </c>
      <c r="F425" s="121">
        <v>80</v>
      </c>
      <c r="G425" s="16">
        <f t="shared" si="6"/>
        <v>365.3</v>
      </c>
      <c r="H425" s="16"/>
      <c r="J425" s="787"/>
      <c r="L425" s="121"/>
      <c r="M425" s="121"/>
    </row>
    <row r="426" spans="1:13">
      <c r="A426" s="39">
        <v>45115</v>
      </c>
      <c r="B426" s="787" t="s">
        <v>706</v>
      </c>
      <c r="C426" s="787" t="s">
        <v>17</v>
      </c>
      <c r="D426" t="s">
        <v>14</v>
      </c>
      <c r="F426" s="121">
        <v>270</v>
      </c>
      <c r="G426" s="16">
        <f t="shared" si="6"/>
        <v>95.300000000000011</v>
      </c>
      <c r="H426" s="16"/>
      <c r="J426" s="787"/>
      <c r="L426" s="121"/>
      <c r="M426" s="121"/>
    </row>
    <row r="427" spans="1:13">
      <c r="A427" s="39">
        <v>45194</v>
      </c>
      <c r="B427" s="787" t="s">
        <v>707</v>
      </c>
      <c r="C427" s="787" t="s">
        <v>17</v>
      </c>
      <c r="D427" t="s">
        <v>12</v>
      </c>
      <c r="F427" s="121">
        <v>93.8</v>
      </c>
      <c r="G427" s="16">
        <f t="shared" si="6"/>
        <v>1.5000000000000142</v>
      </c>
      <c r="H427" s="16"/>
      <c r="J427" s="787"/>
      <c r="L427" s="121"/>
      <c r="M427" s="121"/>
    </row>
    <row r="428" spans="1:13">
      <c r="A428" s="39">
        <v>45194</v>
      </c>
      <c r="B428" s="787" t="s">
        <v>707</v>
      </c>
      <c r="C428" s="787" t="s">
        <v>17</v>
      </c>
      <c r="D428" t="s">
        <v>13</v>
      </c>
      <c r="F428" s="121">
        <v>1.5</v>
      </c>
      <c r="G428" s="16">
        <f t="shared" si="6"/>
        <v>1.4210854715202004E-14</v>
      </c>
      <c r="H428" s="16"/>
      <c r="J428" s="787"/>
      <c r="L428" s="121"/>
      <c r="M428" s="121"/>
    </row>
    <row r="429" spans="1:13">
      <c r="A429" s="41">
        <v>45077</v>
      </c>
      <c r="B429" s="786" t="s">
        <v>10</v>
      </c>
      <c r="C429" s="786" t="s">
        <v>18</v>
      </c>
      <c r="D429" t="s">
        <v>12</v>
      </c>
      <c r="E429" s="187">
        <v>86.8</v>
      </c>
      <c r="F429" s="187"/>
      <c r="G429" s="16">
        <f t="shared" si="6"/>
        <v>86.800000000000011</v>
      </c>
      <c r="H429" s="16"/>
      <c r="J429" s="787"/>
      <c r="M429" s="118"/>
    </row>
    <row r="430" spans="1:13">
      <c r="A430" s="41"/>
      <c r="B430" s="786"/>
      <c r="C430" s="786"/>
      <c r="D430" t="s">
        <v>13</v>
      </c>
      <c r="E430" s="187">
        <v>2.1</v>
      </c>
      <c r="F430" s="187"/>
      <c r="G430" s="16">
        <f t="shared" si="6"/>
        <v>88.9</v>
      </c>
      <c r="H430" s="16"/>
      <c r="J430" s="786"/>
      <c r="L430" s="187"/>
    </row>
    <row r="431" spans="1:13">
      <c r="A431" s="41"/>
      <c r="B431" s="786"/>
      <c r="C431" s="786"/>
      <c r="D431" t="s">
        <v>14</v>
      </c>
      <c r="E431" s="187">
        <v>350</v>
      </c>
      <c r="F431" s="187"/>
      <c r="G431" s="16">
        <f t="shared" si="6"/>
        <v>438.9</v>
      </c>
      <c r="H431" s="16"/>
      <c r="L431" s="187"/>
    </row>
    <row r="432" spans="1:13">
      <c r="A432" s="39">
        <v>45077</v>
      </c>
      <c r="B432" s="787" t="s">
        <v>712</v>
      </c>
      <c r="C432" s="787" t="s">
        <v>18</v>
      </c>
      <c r="D432" t="s">
        <v>14</v>
      </c>
      <c r="E432" s="187"/>
      <c r="F432" s="187">
        <v>40</v>
      </c>
      <c r="G432" s="16">
        <f t="shared" si="6"/>
        <v>398.9</v>
      </c>
      <c r="H432" s="16"/>
      <c r="M432" s="187"/>
    </row>
    <row r="433" spans="1:15">
      <c r="B433" s="787"/>
      <c r="C433" s="787"/>
      <c r="D433" s="188" t="s">
        <v>81</v>
      </c>
      <c r="E433" s="121">
        <v>10</v>
      </c>
      <c r="G433" s="16">
        <f t="shared" si="6"/>
        <v>408.9</v>
      </c>
      <c r="H433" s="16"/>
      <c r="K433" s="188"/>
      <c r="L433" s="12"/>
    </row>
    <row r="434" spans="1:15">
      <c r="A434" s="39">
        <v>45115</v>
      </c>
      <c r="B434" s="787" t="s">
        <v>706</v>
      </c>
      <c r="C434" s="787" t="s">
        <v>18</v>
      </c>
      <c r="D434" t="s">
        <v>14</v>
      </c>
      <c r="F434" s="121">
        <v>135</v>
      </c>
      <c r="G434" s="16">
        <f t="shared" si="6"/>
        <v>273.89999999999998</v>
      </c>
      <c r="H434" s="16"/>
      <c r="K434" s="188"/>
      <c r="L434" s="12"/>
    </row>
    <row r="435" spans="1:15">
      <c r="A435" s="39">
        <v>45167</v>
      </c>
      <c r="B435" s="787" t="s">
        <v>713</v>
      </c>
      <c r="C435" s="787" t="s">
        <v>18</v>
      </c>
      <c r="D435" t="s">
        <v>14</v>
      </c>
      <c r="F435" s="121">
        <v>175</v>
      </c>
      <c r="G435" s="16">
        <f t="shared" si="6"/>
        <v>98.899999999999977</v>
      </c>
      <c r="H435" s="16"/>
      <c r="K435" s="188"/>
      <c r="L435" s="12"/>
    </row>
    <row r="436" spans="1:15">
      <c r="A436" s="39">
        <v>45194</v>
      </c>
      <c r="B436" s="787" t="s">
        <v>707</v>
      </c>
      <c r="C436" s="787" t="s">
        <v>18</v>
      </c>
      <c r="D436" t="s">
        <v>12</v>
      </c>
      <c r="F436" s="121">
        <v>86.8</v>
      </c>
      <c r="G436" s="16">
        <f t="shared" si="6"/>
        <v>12.09999999999998</v>
      </c>
      <c r="H436" s="16"/>
      <c r="K436" s="188"/>
      <c r="L436" s="12"/>
    </row>
    <row r="437" spans="1:15">
      <c r="A437" s="39">
        <v>45194</v>
      </c>
      <c r="B437" s="787" t="s">
        <v>707</v>
      </c>
      <c r="C437" s="787" t="s">
        <v>18</v>
      </c>
      <c r="D437" t="s">
        <v>13</v>
      </c>
      <c r="F437" s="121">
        <v>2.1</v>
      </c>
      <c r="G437" s="16">
        <f t="shared" si="6"/>
        <v>9.9999999999999805</v>
      </c>
      <c r="H437" s="16"/>
      <c r="K437" s="188"/>
      <c r="L437" s="12"/>
    </row>
    <row r="438" spans="1:15">
      <c r="A438" s="39">
        <v>45194</v>
      </c>
      <c r="B438" s="787" t="s">
        <v>707</v>
      </c>
      <c r="C438" s="787" t="s">
        <v>18</v>
      </c>
      <c r="D438" s="188" t="s">
        <v>81</v>
      </c>
      <c r="F438" s="121">
        <v>10</v>
      </c>
      <c r="G438" s="16">
        <f t="shared" si="6"/>
        <v>-1.9539925233402755E-14</v>
      </c>
      <c r="H438" s="16"/>
      <c r="K438" s="188"/>
      <c r="L438" s="12"/>
    </row>
    <row r="439" spans="1:15">
      <c r="A439" s="41">
        <v>45107</v>
      </c>
      <c r="B439" s="786" t="s">
        <v>10</v>
      </c>
      <c r="C439" s="786" t="s">
        <v>19</v>
      </c>
      <c r="D439" t="s">
        <v>12</v>
      </c>
      <c r="E439" s="118"/>
      <c r="F439" s="118"/>
      <c r="G439" s="16">
        <f t="shared" si="6"/>
        <v>-1.9539925233402755E-14</v>
      </c>
      <c r="H439" s="16"/>
      <c r="J439" s="10"/>
      <c r="K439" s="10"/>
      <c r="L439" s="10"/>
    </row>
    <row r="440" spans="1:15">
      <c r="B440" s="787"/>
      <c r="C440" s="787"/>
      <c r="D440" t="s">
        <v>13</v>
      </c>
      <c r="E440" s="118"/>
      <c r="F440" s="118"/>
      <c r="G440" s="16">
        <f t="shared" si="6"/>
        <v>-1.9539925233402755E-14</v>
      </c>
      <c r="H440" s="16"/>
      <c r="J440" s="786"/>
      <c r="L440" s="118"/>
    </row>
    <row r="441" spans="1:15">
      <c r="B441" s="787"/>
      <c r="C441" s="787"/>
      <c r="D441" t="s">
        <v>14</v>
      </c>
      <c r="E441" s="118">
        <v>175</v>
      </c>
      <c r="F441" s="118"/>
      <c r="G441" s="16">
        <f t="shared" si="6"/>
        <v>174.99999999999997</v>
      </c>
      <c r="H441" s="16"/>
      <c r="I441" s="12"/>
      <c r="J441" s="787"/>
      <c r="L441" s="118"/>
    </row>
    <row r="442" spans="1:15">
      <c r="A442" s="39">
        <v>45167</v>
      </c>
      <c r="B442" s="787" t="s">
        <v>713</v>
      </c>
      <c r="C442" s="787" t="s">
        <v>19</v>
      </c>
      <c r="D442" t="s">
        <v>14</v>
      </c>
      <c r="E442" s="118"/>
      <c r="F442" s="118">
        <v>25</v>
      </c>
      <c r="G442" s="16">
        <f t="shared" si="6"/>
        <v>149.99999999999997</v>
      </c>
      <c r="H442" s="16"/>
      <c r="I442" s="12"/>
      <c r="J442" s="786"/>
      <c r="L442" s="118"/>
    </row>
    <row r="443" spans="1:15">
      <c r="A443" s="39">
        <v>45194</v>
      </c>
      <c r="B443" s="787" t="s">
        <v>714</v>
      </c>
      <c r="C443" s="787" t="s">
        <v>19</v>
      </c>
      <c r="D443" t="s">
        <v>14</v>
      </c>
      <c r="E443" s="118"/>
      <c r="F443" s="118">
        <v>150</v>
      </c>
      <c r="G443" s="16">
        <f t="shared" si="6"/>
        <v>0</v>
      </c>
      <c r="H443" s="16"/>
      <c r="I443" s="12"/>
      <c r="J443" s="787"/>
      <c r="L443" s="121"/>
    </row>
    <row r="444" spans="1:15">
      <c r="A444" s="41">
        <v>45138</v>
      </c>
      <c r="B444" s="786" t="s">
        <v>10</v>
      </c>
      <c r="C444" s="786" t="s">
        <v>20</v>
      </c>
      <c r="D444" t="s">
        <v>12</v>
      </c>
      <c r="E444" s="118">
        <v>17.100000000000001</v>
      </c>
      <c r="F444" s="118"/>
      <c r="G444" s="16">
        <f t="shared" si="6"/>
        <v>17.100000000000001</v>
      </c>
      <c r="H444" s="16"/>
      <c r="J444" s="787"/>
      <c r="L444" s="4"/>
    </row>
    <row r="445" spans="1:15">
      <c r="B445" s="787"/>
      <c r="C445" s="787"/>
      <c r="D445" t="s">
        <v>13</v>
      </c>
      <c r="E445" s="118">
        <v>2</v>
      </c>
      <c r="F445" s="118"/>
      <c r="G445" s="16">
        <f t="shared" si="6"/>
        <v>19.100000000000001</v>
      </c>
      <c r="H445" s="16"/>
      <c r="J445" s="786"/>
      <c r="L445" s="12"/>
      <c r="O445" s="188"/>
    </row>
    <row r="446" spans="1:15">
      <c r="A446" s="39">
        <v>45280</v>
      </c>
      <c r="B446" s="787" t="s">
        <v>715</v>
      </c>
      <c r="C446" s="787" t="s">
        <v>20</v>
      </c>
      <c r="D446" t="s">
        <v>12</v>
      </c>
      <c r="E446" s="118"/>
      <c r="F446" s="118">
        <v>17.100000000000001</v>
      </c>
      <c r="G446" s="16">
        <f t="shared" si="6"/>
        <v>2</v>
      </c>
      <c r="H446" s="16"/>
      <c r="J446" s="786"/>
      <c r="L446" s="12"/>
      <c r="O446" s="188"/>
    </row>
    <row r="447" spans="1:15">
      <c r="A447" s="39">
        <v>45280</v>
      </c>
      <c r="B447" s="787" t="s">
        <v>715</v>
      </c>
      <c r="C447" s="787" t="s">
        <v>20</v>
      </c>
      <c r="D447" t="s">
        <v>13</v>
      </c>
      <c r="E447" s="118"/>
      <c r="F447" s="118">
        <v>2</v>
      </c>
      <c r="G447" s="16">
        <f t="shared" si="6"/>
        <v>0</v>
      </c>
      <c r="H447" s="16"/>
      <c r="J447" s="786"/>
      <c r="L447" s="12"/>
      <c r="O447" s="188"/>
    </row>
    <row r="448" spans="1:15">
      <c r="A448" s="41">
        <v>45169</v>
      </c>
      <c r="B448" s="786" t="s">
        <v>10</v>
      </c>
      <c r="C448" s="786" t="s">
        <v>21</v>
      </c>
      <c r="D448" t="s">
        <v>12</v>
      </c>
      <c r="E448" s="118">
        <v>16.399999999999999</v>
      </c>
      <c r="F448" s="118"/>
      <c r="G448" s="16">
        <f t="shared" si="6"/>
        <v>16.399999999999999</v>
      </c>
      <c r="H448" s="16"/>
      <c r="J448" s="787"/>
      <c r="L448" s="12"/>
      <c r="O448" s="188"/>
    </row>
    <row r="449" spans="1:15">
      <c r="B449" s="787"/>
      <c r="C449" s="787"/>
      <c r="D449" t="s">
        <v>13</v>
      </c>
      <c r="E449" s="121">
        <v>2.2999999999999998</v>
      </c>
      <c r="G449" s="16">
        <f t="shared" si="6"/>
        <v>18.7</v>
      </c>
      <c r="H449" s="16"/>
      <c r="J449" s="786"/>
      <c r="L449" s="187"/>
      <c r="O449" s="188"/>
    </row>
    <row r="450" spans="1:15">
      <c r="B450" s="787"/>
      <c r="C450" s="787"/>
      <c r="D450" t="s">
        <v>223</v>
      </c>
      <c r="E450" s="4">
        <v>10</v>
      </c>
      <c r="G450" s="16">
        <f t="shared" si="6"/>
        <v>28.7</v>
      </c>
      <c r="H450" s="16"/>
      <c r="J450" s="787"/>
      <c r="L450" s="121"/>
    </row>
    <row r="451" spans="1:15">
      <c r="A451" s="39">
        <v>45280</v>
      </c>
      <c r="B451" s="787" t="s">
        <v>715</v>
      </c>
      <c r="C451" s="787" t="s">
        <v>21</v>
      </c>
      <c r="D451" t="s">
        <v>12</v>
      </c>
      <c r="E451" s="4"/>
      <c r="F451" s="118">
        <v>16.399999999999999</v>
      </c>
      <c r="G451" s="16">
        <f t="shared" si="6"/>
        <v>12.3</v>
      </c>
      <c r="H451" s="16"/>
      <c r="J451" s="787"/>
      <c r="L451" s="121"/>
    </row>
    <row r="452" spans="1:15">
      <c r="A452" s="39">
        <v>45280</v>
      </c>
      <c r="B452" s="787" t="s">
        <v>715</v>
      </c>
      <c r="C452" s="787" t="s">
        <v>21</v>
      </c>
      <c r="D452" t="s">
        <v>13</v>
      </c>
      <c r="E452" s="4"/>
      <c r="F452" s="121">
        <v>2.2999999999999998</v>
      </c>
      <c r="G452" s="16">
        <f t="shared" si="6"/>
        <v>10</v>
      </c>
      <c r="H452" s="16"/>
      <c r="J452" s="787"/>
      <c r="L452" s="121"/>
    </row>
    <row r="453" spans="1:15">
      <c r="A453" s="39">
        <v>45280</v>
      </c>
      <c r="B453" s="787" t="s">
        <v>715</v>
      </c>
      <c r="C453" s="787" t="s">
        <v>21</v>
      </c>
      <c r="D453" t="s">
        <v>223</v>
      </c>
      <c r="E453" s="4"/>
      <c r="F453" s="4">
        <v>10</v>
      </c>
      <c r="G453" s="16">
        <f t="shared" si="6"/>
        <v>0</v>
      </c>
      <c r="H453" s="16"/>
      <c r="J453" s="787"/>
      <c r="L453" s="121"/>
    </row>
    <row r="454" spans="1:15">
      <c r="A454" s="41">
        <v>45199</v>
      </c>
      <c r="B454" s="786" t="s">
        <v>10</v>
      </c>
      <c r="C454" s="786" t="s">
        <v>91</v>
      </c>
      <c r="D454" t="s">
        <v>12</v>
      </c>
      <c r="E454" s="12">
        <v>16.3</v>
      </c>
      <c r="G454" s="16">
        <f t="shared" si="6"/>
        <v>16.3</v>
      </c>
      <c r="H454" s="16"/>
      <c r="J454" s="786"/>
      <c r="L454" s="121"/>
    </row>
    <row r="455" spans="1:15">
      <c r="B455" s="787"/>
      <c r="C455" s="787"/>
      <c r="D455" t="s">
        <v>13</v>
      </c>
      <c r="E455" s="12">
        <v>2</v>
      </c>
      <c r="G455" s="16">
        <f t="shared" ref="G455:G518" si="7">+G454+E455-F455</f>
        <v>18.3</v>
      </c>
      <c r="H455" s="16"/>
      <c r="J455" s="786"/>
    </row>
    <row r="456" spans="1:15">
      <c r="A456" s="39">
        <v>45280</v>
      </c>
      <c r="B456" s="787" t="s">
        <v>715</v>
      </c>
      <c r="C456" s="787" t="s">
        <v>91</v>
      </c>
      <c r="D456" t="s">
        <v>12</v>
      </c>
      <c r="E456" s="12"/>
      <c r="F456" s="12">
        <v>16.3</v>
      </c>
      <c r="G456" s="16">
        <f t="shared" si="7"/>
        <v>2</v>
      </c>
      <c r="H456" s="16"/>
      <c r="J456" s="786"/>
    </row>
    <row r="457" spans="1:15">
      <c r="A457" s="39">
        <v>45280</v>
      </c>
      <c r="B457" s="787" t="s">
        <v>715</v>
      </c>
      <c r="C457" s="787" t="s">
        <v>91</v>
      </c>
      <c r="D457" t="s">
        <v>13</v>
      </c>
      <c r="E457" s="12"/>
      <c r="F457" s="12">
        <v>2</v>
      </c>
      <c r="G457" s="16">
        <f t="shared" si="7"/>
        <v>0</v>
      </c>
      <c r="H457" s="16"/>
      <c r="J457" s="786"/>
    </row>
    <row r="458" spans="1:15">
      <c r="A458" s="41">
        <v>45230</v>
      </c>
      <c r="B458" s="786" t="s">
        <v>10</v>
      </c>
      <c r="C458" s="786" t="s">
        <v>23</v>
      </c>
      <c r="D458" t="s">
        <v>12</v>
      </c>
      <c r="E458" s="187">
        <v>77.099999999999994</v>
      </c>
      <c r="G458" s="16">
        <f t="shared" si="7"/>
        <v>77.099999999999994</v>
      </c>
      <c r="H458" s="16"/>
      <c r="J458" s="787"/>
    </row>
    <row r="459" spans="1:15">
      <c r="B459" s="787"/>
      <c r="C459" s="787"/>
      <c r="D459" t="s">
        <v>13</v>
      </c>
      <c r="E459" s="121">
        <v>2</v>
      </c>
      <c r="G459" s="16">
        <f t="shared" si="7"/>
        <v>79.099999999999994</v>
      </c>
      <c r="H459" s="16"/>
      <c r="L459" s="121"/>
    </row>
    <row r="460" spans="1:15">
      <c r="B460" s="787"/>
      <c r="C460" s="787"/>
      <c r="D460" t="s">
        <v>14</v>
      </c>
      <c r="E460" s="121">
        <v>500</v>
      </c>
      <c r="G460" s="16">
        <f t="shared" si="7"/>
        <v>579.1</v>
      </c>
      <c r="H460" s="16"/>
      <c r="L460" s="121"/>
      <c r="M460" s="121"/>
    </row>
    <row r="461" spans="1:15">
      <c r="A461" s="39">
        <v>45215</v>
      </c>
      <c r="B461" s="787" t="s">
        <v>716</v>
      </c>
      <c r="C461" s="787" t="s">
        <v>23</v>
      </c>
      <c r="D461" t="s">
        <v>14</v>
      </c>
      <c r="F461" s="121">
        <v>200</v>
      </c>
      <c r="G461" s="16">
        <f t="shared" si="7"/>
        <v>379.1</v>
      </c>
      <c r="H461" s="16"/>
      <c r="J461" s="786"/>
      <c r="L461" s="12"/>
    </row>
    <row r="462" spans="1:15">
      <c r="A462" s="39">
        <v>45266</v>
      </c>
      <c r="B462" s="787" t="s">
        <v>717</v>
      </c>
      <c r="C462" s="787" t="s">
        <v>23</v>
      </c>
      <c r="D462" t="s">
        <v>14</v>
      </c>
      <c r="F462" s="121">
        <v>175</v>
      </c>
      <c r="G462" s="16">
        <f t="shared" si="7"/>
        <v>204.10000000000002</v>
      </c>
      <c r="H462" s="16"/>
    </row>
    <row r="463" spans="1:15">
      <c r="A463" s="39">
        <v>45280</v>
      </c>
      <c r="B463" s="787" t="s">
        <v>715</v>
      </c>
      <c r="C463" s="787" t="s">
        <v>23</v>
      </c>
      <c r="D463" t="s">
        <v>12</v>
      </c>
      <c r="F463" s="187">
        <v>77.099999999999994</v>
      </c>
      <c r="G463" s="16">
        <f t="shared" si="7"/>
        <v>127.00000000000003</v>
      </c>
      <c r="H463" s="16"/>
    </row>
    <row r="464" spans="1:15">
      <c r="A464" s="39">
        <v>45280</v>
      </c>
      <c r="B464" s="787" t="s">
        <v>715</v>
      </c>
      <c r="C464" s="787" t="s">
        <v>23</v>
      </c>
      <c r="D464" t="s">
        <v>13</v>
      </c>
      <c r="F464" s="121">
        <v>2</v>
      </c>
      <c r="G464" s="16">
        <f t="shared" si="7"/>
        <v>125.00000000000003</v>
      </c>
      <c r="H464" s="16"/>
    </row>
    <row r="465" spans="1:13">
      <c r="A465" s="39">
        <v>45653</v>
      </c>
      <c r="B465" s="787" t="s">
        <v>718</v>
      </c>
      <c r="C465" s="787" t="s">
        <v>23</v>
      </c>
      <c r="D465" t="s">
        <v>14</v>
      </c>
      <c r="F465" s="121">
        <v>125</v>
      </c>
      <c r="G465" s="16">
        <f t="shared" si="7"/>
        <v>0</v>
      </c>
      <c r="H465" s="16"/>
      <c r="J465" s="786"/>
      <c r="M465" s="121"/>
    </row>
    <row r="466" spans="1:13">
      <c r="A466" s="41">
        <v>45260</v>
      </c>
      <c r="B466" s="786" t="s">
        <v>10</v>
      </c>
      <c r="C466" s="786" t="s">
        <v>24</v>
      </c>
      <c r="D466" t="s">
        <v>12</v>
      </c>
      <c r="E466">
        <v>83.8</v>
      </c>
      <c r="G466" s="16">
        <f t="shared" si="7"/>
        <v>83.8</v>
      </c>
      <c r="H466" s="16"/>
      <c r="J466" s="786"/>
      <c r="L466" s="12"/>
    </row>
    <row r="467" spans="1:13">
      <c r="B467" s="787"/>
      <c r="C467" s="787"/>
      <c r="D467" t="s">
        <v>13</v>
      </c>
      <c r="E467">
        <v>5</v>
      </c>
      <c r="G467" s="16">
        <f t="shared" si="7"/>
        <v>88.8</v>
      </c>
      <c r="H467" s="16"/>
      <c r="J467" s="786"/>
      <c r="L467" s="12"/>
    </row>
    <row r="468" spans="1:13">
      <c r="B468" s="787"/>
      <c r="C468" s="787"/>
      <c r="D468" t="s">
        <v>14</v>
      </c>
      <c r="E468" s="121">
        <v>500</v>
      </c>
      <c r="G468" s="16">
        <f t="shared" si="7"/>
        <v>588.79999999999995</v>
      </c>
      <c r="H468" s="16"/>
      <c r="J468" s="786"/>
      <c r="L468" s="12"/>
      <c r="M468" s="121"/>
    </row>
    <row r="469" spans="1:13">
      <c r="A469" s="39">
        <v>45280</v>
      </c>
      <c r="B469" s="787" t="s">
        <v>715</v>
      </c>
      <c r="C469" s="787" t="s">
        <v>24</v>
      </c>
      <c r="D469" t="s">
        <v>12</v>
      </c>
      <c r="F469" s="121">
        <v>54.8</v>
      </c>
      <c r="G469" s="16">
        <f t="shared" si="7"/>
        <v>534</v>
      </c>
      <c r="H469" s="16"/>
      <c r="J469" s="787"/>
      <c r="L469" s="12"/>
    </row>
    <row r="470" spans="1:13">
      <c r="A470" s="39">
        <v>45653</v>
      </c>
      <c r="B470" s="787" t="s">
        <v>718</v>
      </c>
      <c r="C470" s="787" t="s">
        <v>24</v>
      </c>
      <c r="D470" t="s">
        <v>14</v>
      </c>
      <c r="F470" s="121">
        <v>75</v>
      </c>
      <c r="G470" s="16">
        <f t="shared" si="7"/>
        <v>459</v>
      </c>
      <c r="H470" s="16"/>
      <c r="J470" s="787"/>
      <c r="L470" s="121"/>
    </row>
    <row r="471" spans="1:13" s="365" customFormat="1">
      <c r="A471" s="364">
        <v>45301</v>
      </c>
      <c r="B471" s="807" t="s">
        <v>719</v>
      </c>
      <c r="C471" s="807" t="s">
        <v>24</v>
      </c>
      <c r="D471" s="365" t="s">
        <v>14</v>
      </c>
      <c r="E471" s="368"/>
      <c r="F471" s="368">
        <v>100</v>
      </c>
      <c r="G471" s="16">
        <f t="shared" si="7"/>
        <v>359</v>
      </c>
      <c r="H471" s="375"/>
      <c r="J471" s="818"/>
      <c r="L471" s="370"/>
    </row>
    <row r="472" spans="1:13">
      <c r="A472" s="39">
        <v>45376</v>
      </c>
      <c r="B472" s="787" t="s">
        <v>720</v>
      </c>
      <c r="C472" s="787" t="s">
        <v>24</v>
      </c>
      <c r="D472" t="s">
        <v>13</v>
      </c>
      <c r="F472" s="121">
        <v>5</v>
      </c>
      <c r="G472" s="16">
        <f t="shared" si="7"/>
        <v>354</v>
      </c>
      <c r="H472" s="16"/>
      <c r="J472" s="787"/>
      <c r="L472" s="12"/>
    </row>
    <row r="473" spans="1:13" s="365" customFormat="1">
      <c r="A473" s="364">
        <v>45406</v>
      </c>
      <c r="B473" s="807" t="s">
        <v>721</v>
      </c>
      <c r="C473" s="807" t="s">
        <v>24</v>
      </c>
      <c r="D473" s="365" t="s">
        <v>14</v>
      </c>
      <c r="E473" s="368"/>
      <c r="F473" s="368">
        <v>250</v>
      </c>
      <c r="G473" s="16">
        <f t="shared" si="7"/>
        <v>104</v>
      </c>
      <c r="H473" s="375"/>
      <c r="J473" s="807"/>
      <c r="L473" s="370"/>
    </row>
    <row r="474" spans="1:13" s="365" customFormat="1">
      <c r="A474" s="407">
        <v>45407</v>
      </c>
      <c r="B474" s="807" t="s">
        <v>722</v>
      </c>
      <c r="C474" s="807" t="s">
        <v>24</v>
      </c>
      <c r="D474" s="365" t="s">
        <v>14</v>
      </c>
      <c r="E474" s="368"/>
      <c r="F474" s="368">
        <v>75</v>
      </c>
      <c r="G474" s="16">
        <f t="shared" si="7"/>
        <v>29</v>
      </c>
      <c r="H474" s="375"/>
      <c r="J474" s="807"/>
      <c r="L474" s="370"/>
    </row>
    <row r="475" spans="1:13">
      <c r="A475" s="39">
        <v>45441</v>
      </c>
      <c r="B475" s="787" t="s">
        <v>723</v>
      </c>
      <c r="C475" s="787" t="s">
        <v>24</v>
      </c>
      <c r="D475" t="s">
        <v>12</v>
      </c>
      <c r="F475" s="121">
        <v>29</v>
      </c>
      <c r="G475" s="16">
        <f t="shared" si="7"/>
        <v>0</v>
      </c>
      <c r="H475" s="16"/>
      <c r="J475" s="787"/>
      <c r="L475" s="12"/>
    </row>
    <row r="476" spans="1:13">
      <c r="A476" s="41">
        <v>45291</v>
      </c>
      <c r="B476" s="786" t="s">
        <v>10</v>
      </c>
      <c r="C476" s="786" t="s">
        <v>25</v>
      </c>
      <c r="D476" t="s">
        <v>12</v>
      </c>
      <c r="E476" s="12">
        <v>89.5</v>
      </c>
      <c r="G476" s="16">
        <f t="shared" si="7"/>
        <v>89.5</v>
      </c>
      <c r="H476" s="16"/>
      <c r="J476" s="786"/>
      <c r="L476" s="121"/>
      <c r="M476" s="12"/>
    </row>
    <row r="477" spans="1:13">
      <c r="B477" s="787"/>
      <c r="C477" s="787"/>
      <c r="D477" t="s">
        <v>13</v>
      </c>
      <c r="E477" s="12">
        <v>5</v>
      </c>
      <c r="G477" s="16">
        <f t="shared" si="7"/>
        <v>94.5</v>
      </c>
      <c r="H477" s="16"/>
      <c r="J477" s="787"/>
      <c r="L477" s="121"/>
      <c r="M477" s="121"/>
    </row>
    <row r="478" spans="1:13">
      <c r="B478" s="787"/>
      <c r="C478" s="787"/>
      <c r="D478" t="s">
        <v>14</v>
      </c>
      <c r="E478" s="12">
        <v>500</v>
      </c>
      <c r="G478" s="16">
        <f t="shared" si="7"/>
        <v>594.5</v>
      </c>
      <c r="H478" s="16"/>
      <c r="J478" s="787"/>
      <c r="L478" s="121"/>
    </row>
    <row r="479" spans="1:13">
      <c r="A479" s="39">
        <v>45376</v>
      </c>
      <c r="B479" s="787" t="s">
        <v>720</v>
      </c>
      <c r="C479" s="787" t="s">
        <v>25</v>
      </c>
      <c r="D479" t="s">
        <v>13</v>
      </c>
      <c r="E479" s="12"/>
      <c r="F479" s="121">
        <v>5</v>
      </c>
      <c r="G479" s="16">
        <f t="shared" si="7"/>
        <v>589.5</v>
      </c>
      <c r="H479" s="16"/>
      <c r="J479" s="786"/>
      <c r="L479" s="121"/>
    </row>
    <row r="480" spans="1:13" s="365" customFormat="1">
      <c r="A480" s="407">
        <v>45407</v>
      </c>
      <c r="B480" s="807" t="s">
        <v>722</v>
      </c>
      <c r="C480" s="807" t="s">
        <v>25</v>
      </c>
      <c r="D480" s="365" t="s">
        <v>14</v>
      </c>
      <c r="E480" s="370"/>
      <c r="F480" s="368">
        <v>125</v>
      </c>
      <c r="G480" s="16">
        <f t="shared" si="7"/>
        <v>464.5</v>
      </c>
      <c r="H480" s="375"/>
      <c r="J480" s="818"/>
      <c r="L480" s="368"/>
    </row>
    <row r="481" spans="1:14" s="365" customFormat="1">
      <c r="A481" s="364">
        <v>45430</v>
      </c>
      <c r="B481" s="807" t="s">
        <v>724</v>
      </c>
      <c r="C481" s="807" t="s">
        <v>25</v>
      </c>
      <c r="D481" s="365" t="s">
        <v>14</v>
      </c>
      <c r="E481" s="370"/>
      <c r="F481" s="368">
        <v>375</v>
      </c>
      <c r="G481" s="16">
        <f t="shared" si="7"/>
        <v>89.5</v>
      </c>
      <c r="H481" s="375"/>
      <c r="J481" s="818"/>
      <c r="L481" s="368"/>
    </row>
    <row r="482" spans="1:14">
      <c r="A482" s="39">
        <v>45441</v>
      </c>
      <c r="B482" s="787" t="s">
        <v>723</v>
      </c>
      <c r="C482" s="787" t="s">
        <v>25</v>
      </c>
      <c r="D482" t="s">
        <v>12</v>
      </c>
      <c r="E482" s="12"/>
      <c r="F482" s="121">
        <v>89.5</v>
      </c>
      <c r="G482" s="16">
        <f t="shared" si="7"/>
        <v>0</v>
      </c>
      <c r="H482" s="16"/>
      <c r="J482" s="786"/>
      <c r="L482" s="121"/>
    </row>
    <row r="483" spans="1:14">
      <c r="A483" s="41">
        <v>45322</v>
      </c>
      <c r="B483" s="786" t="s">
        <v>10</v>
      </c>
      <c r="C483" s="786" t="s">
        <v>11</v>
      </c>
      <c r="D483" t="s">
        <v>12</v>
      </c>
      <c r="E483" s="12">
        <v>99.9</v>
      </c>
      <c r="G483" s="16">
        <f t="shared" si="7"/>
        <v>99.9</v>
      </c>
      <c r="H483" s="16"/>
    </row>
    <row r="484" spans="1:14">
      <c r="B484" s="787"/>
      <c r="C484" s="787"/>
      <c r="D484" t="s">
        <v>13</v>
      </c>
      <c r="E484" s="12">
        <v>8.8000000000000007</v>
      </c>
      <c r="G484" s="16">
        <f t="shared" si="7"/>
        <v>108.7</v>
      </c>
      <c r="H484" s="16"/>
    </row>
    <row r="485" spans="1:14">
      <c r="B485" s="787"/>
      <c r="C485" s="787"/>
      <c r="D485" t="s">
        <v>14</v>
      </c>
      <c r="E485" s="12">
        <v>500</v>
      </c>
      <c r="G485" s="16">
        <f t="shared" si="7"/>
        <v>608.70000000000005</v>
      </c>
      <c r="H485" s="16"/>
    </row>
    <row r="486" spans="1:14">
      <c r="B486" s="787"/>
      <c r="C486" s="787"/>
      <c r="D486" t="s">
        <v>725</v>
      </c>
      <c r="E486" s="121">
        <v>24.2</v>
      </c>
      <c r="G486" s="16">
        <f t="shared" si="7"/>
        <v>632.90000000000009</v>
      </c>
      <c r="H486" s="16"/>
      <c r="K486" s="786"/>
      <c r="M486" s="121"/>
      <c r="N486" s="12"/>
    </row>
    <row r="487" spans="1:14">
      <c r="A487" s="39">
        <v>45376</v>
      </c>
      <c r="B487" s="787" t="s">
        <v>720</v>
      </c>
      <c r="C487" s="787" t="s">
        <v>11</v>
      </c>
      <c r="D487" t="s">
        <v>13</v>
      </c>
      <c r="F487" s="121">
        <v>8.8000000000000007</v>
      </c>
      <c r="G487" s="16">
        <f t="shared" si="7"/>
        <v>624.10000000000014</v>
      </c>
      <c r="H487" s="16"/>
      <c r="K487" s="786"/>
      <c r="M487" s="12"/>
    </row>
    <row r="488" spans="1:14" s="365" customFormat="1">
      <c r="A488" s="364">
        <v>45430</v>
      </c>
      <c r="B488" s="807" t="s">
        <v>724</v>
      </c>
      <c r="C488" s="807" t="s">
        <v>11</v>
      </c>
      <c r="D488" s="365" t="s">
        <v>14</v>
      </c>
      <c r="E488" s="368"/>
      <c r="F488" s="368">
        <v>25</v>
      </c>
      <c r="G488" s="16">
        <f t="shared" si="7"/>
        <v>599.10000000000014</v>
      </c>
      <c r="H488" s="375"/>
      <c r="M488" s="370"/>
    </row>
    <row r="489" spans="1:14" s="365" customFormat="1">
      <c r="A489" s="364">
        <v>45435</v>
      </c>
      <c r="B489" s="807" t="s">
        <v>726</v>
      </c>
      <c r="C489" s="807" t="s">
        <v>11</v>
      </c>
      <c r="D489" s="365" t="s">
        <v>14</v>
      </c>
      <c r="E489" s="368"/>
      <c r="F489" s="368">
        <v>150</v>
      </c>
      <c r="G489" s="16">
        <f t="shared" si="7"/>
        <v>449.10000000000014</v>
      </c>
      <c r="H489" s="375"/>
      <c r="N489" s="383"/>
    </row>
    <row r="490" spans="1:14">
      <c r="A490" s="39">
        <v>45441</v>
      </c>
      <c r="B490" s="787" t="s">
        <v>723</v>
      </c>
      <c r="C490" s="787" t="s">
        <v>11</v>
      </c>
      <c r="D490" t="s">
        <v>12</v>
      </c>
      <c r="F490" s="121">
        <v>99.9</v>
      </c>
      <c r="G490" s="16">
        <f t="shared" si="7"/>
        <v>349.20000000000016</v>
      </c>
      <c r="H490" s="16"/>
      <c r="K490" s="787"/>
      <c r="M490" s="12"/>
      <c r="N490" s="26"/>
    </row>
    <row r="491" spans="1:14">
      <c r="A491" s="39">
        <v>45441</v>
      </c>
      <c r="B491" s="787" t="s">
        <v>723</v>
      </c>
      <c r="C491" s="787" t="s">
        <v>11</v>
      </c>
      <c r="D491" t="s">
        <v>12</v>
      </c>
      <c r="F491" s="121">
        <v>24.2</v>
      </c>
      <c r="G491" s="16">
        <f t="shared" si="7"/>
        <v>325.00000000000017</v>
      </c>
      <c r="H491" s="16"/>
      <c r="K491" s="787"/>
      <c r="M491" s="12"/>
      <c r="N491" s="26"/>
    </row>
    <row r="492" spans="1:14" s="378" customFormat="1">
      <c r="A492" s="377">
        <v>45454</v>
      </c>
      <c r="B492" s="801" t="s">
        <v>727</v>
      </c>
      <c r="C492" s="801" t="s">
        <v>11</v>
      </c>
      <c r="D492" s="378" t="s">
        <v>14</v>
      </c>
      <c r="E492" s="379"/>
      <c r="F492" s="379">
        <v>200</v>
      </c>
      <c r="G492" s="16">
        <f t="shared" si="7"/>
        <v>125.00000000000017</v>
      </c>
      <c r="H492" s="381"/>
      <c r="K492" s="801"/>
      <c r="M492" s="380"/>
      <c r="N492" s="423"/>
    </row>
    <row r="493" spans="1:14" s="365" customFormat="1">
      <c r="A493" s="364">
        <v>45456</v>
      </c>
      <c r="B493" s="807" t="s">
        <v>728</v>
      </c>
      <c r="C493" s="807" t="s">
        <v>11</v>
      </c>
      <c r="D493" s="365" t="s">
        <v>14</v>
      </c>
      <c r="E493" s="368"/>
      <c r="F493" s="368">
        <v>125</v>
      </c>
      <c r="G493" s="16">
        <f t="shared" si="7"/>
        <v>1.7053025658242404E-13</v>
      </c>
      <c r="H493" s="375"/>
      <c r="K493" s="807"/>
      <c r="M493" s="370"/>
      <c r="N493" s="383"/>
    </row>
    <row r="494" spans="1:14">
      <c r="A494" s="41">
        <v>45351</v>
      </c>
      <c r="B494" s="786" t="s">
        <v>10</v>
      </c>
      <c r="C494" s="786" t="s">
        <v>15</v>
      </c>
      <c r="D494" t="s">
        <v>12</v>
      </c>
      <c r="E494" s="12">
        <v>103.5</v>
      </c>
      <c r="F494" s="12"/>
      <c r="G494" s="16">
        <f t="shared" si="7"/>
        <v>103.50000000000017</v>
      </c>
      <c r="H494" s="16"/>
    </row>
    <row r="495" spans="1:14">
      <c r="A495"/>
      <c r="B495" s="787"/>
      <c r="C495" s="787"/>
      <c r="D495" t="s">
        <v>13</v>
      </c>
      <c r="E495" s="12">
        <v>37.5</v>
      </c>
      <c r="F495" s="12"/>
      <c r="G495" s="16">
        <f t="shared" si="7"/>
        <v>141.00000000000017</v>
      </c>
      <c r="H495" s="16"/>
    </row>
    <row r="496" spans="1:14">
      <c r="A496"/>
      <c r="B496" s="787"/>
      <c r="C496" s="787"/>
      <c r="D496" t="s">
        <v>14</v>
      </c>
      <c r="E496" s="12">
        <v>500</v>
      </c>
      <c r="F496" s="12"/>
      <c r="G496" s="16">
        <f t="shared" si="7"/>
        <v>641.00000000000023</v>
      </c>
      <c r="H496" s="16"/>
    </row>
    <row r="497" spans="1:13" s="365" customFormat="1">
      <c r="A497" s="364">
        <v>45351</v>
      </c>
      <c r="B497" s="807" t="s">
        <v>729</v>
      </c>
      <c r="C497" s="807" t="s">
        <v>15</v>
      </c>
      <c r="D497" s="365" t="s">
        <v>14</v>
      </c>
      <c r="E497" s="383"/>
      <c r="F497" s="382">
        <v>180</v>
      </c>
      <c r="G497" s="16">
        <f t="shared" si="7"/>
        <v>461.00000000000023</v>
      </c>
      <c r="H497" s="375"/>
    </row>
    <row r="498" spans="1:13">
      <c r="A498" s="39">
        <v>45376</v>
      </c>
      <c r="B498" s="787" t="s">
        <v>720</v>
      </c>
      <c r="C498" s="787" t="s">
        <v>15</v>
      </c>
      <c r="D498" t="s">
        <v>13</v>
      </c>
      <c r="F498" s="121">
        <v>37.5</v>
      </c>
      <c r="G498" s="16">
        <f t="shared" si="7"/>
        <v>423.50000000000023</v>
      </c>
      <c r="H498" s="16"/>
      <c r="K498" s="786"/>
      <c r="M498" s="12"/>
    </row>
    <row r="499" spans="1:13">
      <c r="A499" s="39">
        <v>45441</v>
      </c>
      <c r="B499" s="787" t="s">
        <v>723</v>
      </c>
      <c r="C499" s="787" t="s">
        <v>15</v>
      </c>
      <c r="D499" t="s">
        <v>12</v>
      </c>
      <c r="F499" s="121">
        <v>103.5</v>
      </c>
      <c r="G499" s="16">
        <f t="shared" si="7"/>
        <v>320.00000000000023</v>
      </c>
      <c r="H499" s="16"/>
      <c r="K499" s="786"/>
      <c r="M499" s="121"/>
    </row>
    <row r="500" spans="1:13" s="365" customFormat="1">
      <c r="A500" s="364">
        <v>45456</v>
      </c>
      <c r="B500" s="807" t="s">
        <v>728</v>
      </c>
      <c r="C500" s="807" t="s">
        <v>15</v>
      </c>
      <c r="D500" s="365" t="s">
        <v>14</v>
      </c>
      <c r="E500" s="368"/>
      <c r="F500" s="368">
        <v>25</v>
      </c>
      <c r="G500" s="16">
        <f t="shared" si="7"/>
        <v>295.00000000000023</v>
      </c>
      <c r="H500" s="375"/>
      <c r="K500" s="807"/>
      <c r="M500" s="368"/>
    </row>
    <row r="501" spans="1:13" s="233" customFormat="1">
      <c r="A501" s="269">
        <v>45470</v>
      </c>
      <c r="B501" s="270" t="s">
        <v>730</v>
      </c>
      <c r="C501" s="270" t="s">
        <v>15</v>
      </c>
      <c r="D501" s="233" t="s">
        <v>14</v>
      </c>
      <c r="E501" s="273"/>
      <c r="F501" s="273">
        <v>200</v>
      </c>
      <c r="G501" s="16">
        <f t="shared" si="7"/>
        <v>95.000000000000227</v>
      </c>
      <c r="H501" s="283">
        <f>+F501</f>
        <v>200</v>
      </c>
      <c r="I501" s="233" t="s">
        <v>731</v>
      </c>
      <c r="K501" s="270"/>
      <c r="M501" s="273"/>
    </row>
    <row r="502" spans="1:13" s="365" customFormat="1">
      <c r="A502" s="364">
        <v>45476</v>
      </c>
      <c r="B502" s="807" t="s">
        <v>732</v>
      </c>
      <c r="C502" s="807" t="s">
        <v>15</v>
      </c>
      <c r="D502" s="365" t="s">
        <v>14</v>
      </c>
      <c r="E502" s="368"/>
      <c r="F502" s="368">
        <v>95</v>
      </c>
      <c r="G502" s="16">
        <f t="shared" si="7"/>
        <v>2.2737367544323206E-13</v>
      </c>
      <c r="H502" s="375"/>
      <c r="K502" s="807"/>
      <c r="M502" s="368"/>
    </row>
    <row r="503" spans="1:13">
      <c r="A503" s="41">
        <v>45382</v>
      </c>
      <c r="B503" s="786" t="s">
        <v>10</v>
      </c>
      <c r="C503" s="786" t="s">
        <v>16</v>
      </c>
      <c r="D503" t="s">
        <v>12</v>
      </c>
      <c r="E503" s="121">
        <v>100.2</v>
      </c>
      <c r="F503" s="12"/>
      <c r="G503" s="16">
        <f t="shared" si="7"/>
        <v>100.20000000000023</v>
      </c>
      <c r="H503" s="16"/>
      <c r="K503" s="787"/>
      <c r="M503" s="121"/>
    </row>
    <row r="504" spans="1:13">
      <c r="B504" s="787"/>
      <c r="C504" s="787"/>
      <c r="D504" t="s">
        <v>13</v>
      </c>
      <c r="E504" s="121">
        <v>27.1</v>
      </c>
      <c r="F504" s="12"/>
      <c r="G504" s="16">
        <f t="shared" si="7"/>
        <v>127.30000000000024</v>
      </c>
      <c r="H504" s="16"/>
      <c r="K504" s="786"/>
      <c r="M504" s="121"/>
    </row>
    <row r="505" spans="1:13">
      <c r="B505" s="787"/>
      <c r="C505" s="787"/>
      <c r="D505" t="s">
        <v>14</v>
      </c>
      <c r="E505" s="121">
        <v>500</v>
      </c>
      <c r="F505" s="12"/>
      <c r="G505" s="16">
        <f t="shared" si="7"/>
        <v>627.30000000000018</v>
      </c>
      <c r="H505" s="16"/>
    </row>
    <row r="506" spans="1:13" s="365" customFormat="1">
      <c r="A506" s="364">
        <v>45382</v>
      </c>
      <c r="B506" s="807" t="s">
        <v>733</v>
      </c>
      <c r="C506" s="807" t="s">
        <v>16</v>
      </c>
      <c r="D506" s="365" t="s">
        <v>14</v>
      </c>
      <c r="E506" s="368"/>
      <c r="F506" s="370">
        <v>270</v>
      </c>
      <c r="G506" s="16">
        <f t="shared" si="7"/>
        <v>357.30000000000018</v>
      </c>
      <c r="H506" s="375"/>
    </row>
    <row r="507" spans="1:13">
      <c r="A507" s="39">
        <v>45441</v>
      </c>
      <c r="B507" s="787" t="s">
        <v>723</v>
      </c>
      <c r="C507" s="787" t="s">
        <v>16</v>
      </c>
      <c r="D507" t="s">
        <v>12</v>
      </c>
      <c r="F507" s="12">
        <v>3.9</v>
      </c>
      <c r="G507" s="16">
        <f t="shared" si="7"/>
        <v>353.4000000000002</v>
      </c>
      <c r="H507" s="16"/>
    </row>
    <row r="508" spans="1:13" s="365" customFormat="1">
      <c r="A508" s="364">
        <v>45476</v>
      </c>
      <c r="B508" s="807" t="s">
        <v>732</v>
      </c>
      <c r="C508" s="807" t="s">
        <v>16</v>
      </c>
      <c r="D508" s="365" t="s">
        <v>14</v>
      </c>
      <c r="E508" s="368"/>
      <c r="F508" s="370">
        <v>105</v>
      </c>
      <c r="G508" s="16">
        <f t="shared" si="7"/>
        <v>248.4000000000002</v>
      </c>
      <c r="H508" s="375"/>
    </row>
    <row r="509" spans="1:13" s="365" customFormat="1">
      <c r="A509" s="364">
        <v>45476</v>
      </c>
      <c r="B509" s="807" t="s">
        <v>734</v>
      </c>
      <c r="C509" s="807" t="s">
        <v>16</v>
      </c>
      <c r="D509" s="365" t="s">
        <v>14</v>
      </c>
      <c r="E509" s="368"/>
      <c r="F509" s="370">
        <v>125</v>
      </c>
      <c r="G509" s="16">
        <f t="shared" si="7"/>
        <v>123.4000000000002</v>
      </c>
      <c r="H509" s="375"/>
    </row>
    <row r="510" spans="1:13">
      <c r="A510" s="39">
        <v>45483</v>
      </c>
      <c r="B510" s="787" t="s">
        <v>735</v>
      </c>
      <c r="C510" s="787" t="s">
        <v>16</v>
      </c>
      <c r="D510" t="s">
        <v>12</v>
      </c>
      <c r="F510" s="12">
        <v>96.3</v>
      </c>
      <c r="G510" s="16">
        <f t="shared" si="7"/>
        <v>27.100000000000207</v>
      </c>
      <c r="H510" s="16"/>
    </row>
    <row r="511" spans="1:13">
      <c r="A511" s="39">
        <v>45483</v>
      </c>
      <c r="B511" s="787" t="s">
        <v>735</v>
      </c>
      <c r="C511" s="787" t="s">
        <v>16</v>
      </c>
      <c r="D511" t="s">
        <v>13</v>
      </c>
      <c r="F511" s="12">
        <v>27.1</v>
      </c>
      <c r="G511" s="16">
        <f t="shared" si="7"/>
        <v>2.0605739337042905E-13</v>
      </c>
      <c r="H511" s="16"/>
    </row>
    <row r="512" spans="1:13">
      <c r="A512" s="41">
        <v>45412</v>
      </c>
      <c r="B512" s="786" t="s">
        <v>10</v>
      </c>
      <c r="C512" s="786" t="s">
        <v>17</v>
      </c>
      <c r="D512" t="s">
        <v>12</v>
      </c>
      <c r="E512" s="121">
        <v>99.6</v>
      </c>
      <c r="F512" s="12"/>
      <c r="G512" s="16">
        <f t="shared" si="7"/>
        <v>99.600000000000193</v>
      </c>
      <c r="H512" s="16"/>
    </row>
    <row r="513" spans="1:15">
      <c r="B513" s="787"/>
      <c r="C513" s="787"/>
      <c r="D513" t="s">
        <v>13</v>
      </c>
      <c r="E513" s="121">
        <v>107</v>
      </c>
      <c r="F513" s="12"/>
      <c r="G513" s="16">
        <f t="shared" si="7"/>
        <v>206.60000000000019</v>
      </c>
      <c r="H513" s="16"/>
    </row>
    <row r="514" spans="1:15">
      <c r="B514" s="787"/>
      <c r="C514" s="787"/>
      <c r="D514" t="s">
        <v>14</v>
      </c>
      <c r="E514" s="121">
        <v>500</v>
      </c>
      <c r="F514" s="12"/>
      <c r="G514" s="16">
        <f t="shared" si="7"/>
        <v>706.60000000000014</v>
      </c>
      <c r="H514" s="16"/>
    </row>
    <row r="515" spans="1:15" s="365" customFormat="1">
      <c r="A515" s="364">
        <v>45412</v>
      </c>
      <c r="B515" s="807" t="s">
        <v>736</v>
      </c>
      <c r="C515" s="807" t="s">
        <v>17</v>
      </c>
      <c r="D515" s="365" t="s">
        <v>14</v>
      </c>
      <c r="E515" s="368"/>
      <c r="F515" s="370">
        <v>285</v>
      </c>
      <c r="G515" s="16">
        <f t="shared" si="7"/>
        <v>421.60000000000014</v>
      </c>
      <c r="H515" s="375"/>
      <c r="M515" s="368"/>
    </row>
    <row r="516" spans="1:15" s="365" customFormat="1">
      <c r="A516" s="364">
        <v>45476</v>
      </c>
      <c r="B516" s="807" t="s">
        <v>734</v>
      </c>
      <c r="C516" s="807" t="s">
        <v>17</v>
      </c>
      <c r="D516" s="365" t="s">
        <v>14</v>
      </c>
      <c r="E516" s="368"/>
      <c r="F516" s="370">
        <v>215</v>
      </c>
      <c r="G516" s="16">
        <f t="shared" si="7"/>
        <v>206.60000000000014</v>
      </c>
      <c r="H516" s="375"/>
      <c r="J516" s="818"/>
      <c r="L516" s="368"/>
      <c r="M516" s="368"/>
    </row>
    <row r="517" spans="1:15">
      <c r="A517" s="39">
        <v>45483</v>
      </c>
      <c r="B517" s="787" t="s">
        <v>735</v>
      </c>
      <c r="C517" s="787" t="s">
        <v>17</v>
      </c>
      <c r="D517" t="s">
        <v>12</v>
      </c>
      <c r="F517" s="12">
        <v>76.599999999999994</v>
      </c>
      <c r="G517" s="16">
        <f t="shared" si="7"/>
        <v>130.00000000000014</v>
      </c>
      <c r="H517" s="16"/>
      <c r="M517" s="121"/>
    </row>
    <row r="518" spans="1:15">
      <c r="A518" s="39">
        <v>45567</v>
      </c>
      <c r="B518" s="787" t="s">
        <v>737</v>
      </c>
      <c r="C518" s="787" t="s">
        <v>17</v>
      </c>
      <c r="D518" t="s">
        <v>12</v>
      </c>
      <c r="F518" s="12">
        <v>23</v>
      </c>
      <c r="G518" s="16">
        <f t="shared" si="7"/>
        <v>107.00000000000014</v>
      </c>
      <c r="H518" s="16"/>
      <c r="J518" s="786"/>
      <c r="K518" s="786"/>
      <c r="L518" s="786"/>
      <c r="M518" s="121"/>
    </row>
    <row r="519" spans="1:15">
      <c r="A519" s="39">
        <v>45567</v>
      </c>
      <c r="B519" s="787" t="s">
        <v>737</v>
      </c>
      <c r="C519" s="787" t="s">
        <v>17</v>
      </c>
      <c r="D519" t="s">
        <v>13</v>
      </c>
      <c r="F519" s="12">
        <v>77</v>
      </c>
      <c r="G519" s="16">
        <f t="shared" ref="G519:G583" si="8">+G518+E519-F519</f>
        <v>30.000000000000142</v>
      </c>
      <c r="H519" s="16"/>
      <c r="J519" s="786"/>
      <c r="K519" s="786"/>
      <c r="L519" s="786"/>
      <c r="M519" s="121"/>
    </row>
    <row r="520" spans="1:15">
      <c r="A520" s="39">
        <v>45602</v>
      </c>
      <c r="B520" s="787" t="s">
        <v>738</v>
      </c>
      <c r="C520" s="787" t="s">
        <v>17</v>
      </c>
      <c r="D520" t="s">
        <v>13</v>
      </c>
      <c r="F520" s="12">
        <v>30</v>
      </c>
      <c r="G520" s="16">
        <f t="shared" si="8"/>
        <v>1.4210854715202004E-13</v>
      </c>
      <c r="H520" s="16"/>
      <c r="J520" s="786"/>
      <c r="K520" s="786"/>
      <c r="L520" s="786"/>
      <c r="M520" s="121"/>
    </row>
    <row r="521" spans="1:15">
      <c r="A521" s="41">
        <v>45443</v>
      </c>
      <c r="B521" s="786" t="s">
        <v>10</v>
      </c>
      <c r="C521" s="786" t="s">
        <v>18</v>
      </c>
      <c r="D521" t="s">
        <v>12</v>
      </c>
      <c r="E521" s="121">
        <v>90.7</v>
      </c>
      <c r="F521" s="187"/>
      <c r="G521" s="16">
        <f t="shared" si="8"/>
        <v>90.700000000000145</v>
      </c>
      <c r="H521" s="16"/>
      <c r="I521" s="786" t="s">
        <v>18</v>
      </c>
      <c r="J521" t="s">
        <v>94</v>
      </c>
      <c r="K521" s="121">
        <f>E523-F532-F525-F526</f>
        <v>165</v>
      </c>
      <c r="M521" s="121"/>
    </row>
    <row r="522" spans="1:15">
      <c r="B522" s="787"/>
      <c r="C522" s="787"/>
      <c r="D522" t="s">
        <v>13</v>
      </c>
      <c r="E522" s="121">
        <v>20.3</v>
      </c>
      <c r="F522" s="187"/>
      <c r="G522" s="16">
        <f t="shared" si="8"/>
        <v>111.00000000000014</v>
      </c>
      <c r="H522" s="16"/>
      <c r="J522" t="s">
        <v>739</v>
      </c>
      <c r="K522" s="121">
        <f>E524-F529-F530-F531</f>
        <v>29.9</v>
      </c>
    </row>
    <row r="523" spans="1:15">
      <c r="B523" s="787"/>
      <c r="C523" s="787"/>
      <c r="D523" t="s">
        <v>94</v>
      </c>
      <c r="E523" s="121">
        <v>500</v>
      </c>
      <c r="F523" s="187"/>
      <c r="G523" s="16">
        <f t="shared" si="8"/>
        <v>611.00000000000011</v>
      </c>
      <c r="H523" s="16"/>
      <c r="K523" s="121">
        <f>SUM(K521:K522)</f>
        <v>194.9</v>
      </c>
      <c r="M523" s="121"/>
    </row>
    <row r="524" spans="1:15">
      <c r="B524" s="787"/>
      <c r="C524" s="787"/>
      <c r="D524" t="s">
        <v>739</v>
      </c>
      <c r="E524" s="121">
        <v>600</v>
      </c>
      <c r="F524" s="187"/>
      <c r="G524" s="16">
        <f t="shared" si="8"/>
        <v>1211</v>
      </c>
      <c r="H524" s="16"/>
      <c r="I524" s="596"/>
      <c r="J524" s="595"/>
      <c r="M524" s="121"/>
    </row>
    <row r="525" spans="1:15" s="365" customFormat="1">
      <c r="A525" s="364">
        <v>45443</v>
      </c>
      <c r="B525" s="807" t="s">
        <v>740</v>
      </c>
      <c r="C525" s="807" t="s">
        <v>18</v>
      </c>
      <c r="D525" s="365" t="s">
        <v>94</v>
      </c>
      <c r="E525" s="368"/>
      <c r="F525" s="405">
        <v>125</v>
      </c>
      <c r="G525" s="16">
        <f t="shared" si="8"/>
        <v>1086</v>
      </c>
      <c r="H525" s="375"/>
      <c r="I525" s="405"/>
      <c r="J525" s="266"/>
      <c r="M525" s="368"/>
    </row>
    <row r="526" spans="1:15" s="64" customFormat="1">
      <c r="A526" s="591">
        <v>45476</v>
      </c>
      <c r="B526" s="125" t="s">
        <v>734</v>
      </c>
      <c r="C526" s="125" t="s">
        <v>18</v>
      </c>
      <c r="D526" s="64" t="s">
        <v>94</v>
      </c>
      <c r="E526" s="592"/>
      <c r="F526" s="593">
        <v>60</v>
      </c>
      <c r="G526" s="16">
        <f t="shared" si="8"/>
        <v>1026</v>
      </c>
      <c r="H526" s="594"/>
      <c r="I526" s="592"/>
      <c r="J526" s="592"/>
    </row>
    <row r="527" spans="1:15">
      <c r="A527" s="39">
        <v>45602</v>
      </c>
      <c r="B527" s="787" t="s">
        <v>738</v>
      </c>
      <c r="C527" s="787" t="s">
        <v>18</v>
      </c>
      <c r="D527" t="s">
        <v>12</v>
      </c>
      <c r="F527" s="121">
        <v>90.7</v>
      </c>
      <c r="G527" s="16">
        <f t="shared" si="8"/>
        <v>935.3</v>
      </c>
      <c r="H527" s="16"/>
      <c r="I527" s="121"/>
      <c r="J527" s="121"/>
      <c r="M527" s="121"/>
      <c r="N527" s="121"/>
      <c r="O527" s="121"/>
    </row>
    <row r="528" spans="1:15">
      <c r="A528" s="39">
        <v>45602</v>
      </c>
      <c r="B528" s="787" t="s">
        <v>738</v>
      </c>
      <c r="C528" s="787" t="s">
        <v>18</v>
      </c>
      <c r="D528" t="s">
        <v>13</v>
      </c>
      <c r="F528" s="121">
        <v>20.3</v>
      </c>
      <c r="G528" s="16">
        <f t="shared" si="8"/>
        <v>915</v>
      </c>
      <c r="H528" s="16"/>
    </row>
    <row r="529" spans="1:1023 1025:2047 2049:3071 3073:4095 4097:5119 5121:6143 6145:7167 7169:8191 8193:9215 9217:10239 10241:11263 11265:12287 12289:13311 13313:14335 14337:15359 15361:16383" s="233" customFormat="1">
      <c r="A529" s="269">
        <v>45625</v>
      </c>
      <c r="B529" s="270" t="s">
        <v>741</v>
      </c>
      <c r="C529" s="270" t="s">
        <v>18</v>
      </c>
      <c r="D529" s="233" t="s">
        <v>739</v>
      </c>
      <c r="E529" s="273"/>
      <c r="F529" s="273">
        <v>400</v>
      </c>
      <c r="G529" s="16">
        <f t="shared" si="8"/>
        <v>515</v>
      </c>
      <c r="H529" s="283">
        <f>+F529</f>
        <v>400</v>
      </c>
      <c r="I529" s="233" t="s">
        <v>265</v>
      </c>
      <c r="J529" s="284"/>
      <c r="M529" s="234"/>
    </row>
    <row r="530" spans="1:1023 1025:2047 2049:3071 3073:4095 4097:5119 5121:6143 6145:7167 7169:8191 8193:9215 9217:10239 10241:11263 11265:12287 12289:13311 13313:14335 14337:15359 15361:16383" s="127" customFormat="1">
      <c r="A530" s="126">
        <v>45833</v>
      </c>
      <c r="B530" s="797" t="s">
        <v>742</v>
      </c>
      <c r="C530" s="797" t="s">
        <v>18</v>
      </c>
      <c r="D530" s="127" t="s">
        <v>739</v>
      </c>
      <c r="E530" s="266"/>
      <c r="F530" s="266">
        <v>150</v>
      </c>
      <c r="G530" s="16">
        <f t="shared" si="8"/>
        <v>365</v>
      </c>
      <c r="H530" s="282"/>
      <c r="J530" s="791"/>
      <c r="M530" s="129"/>
    </row>
    <row r="531" spans="1:1023 1025:2047 2049:3071 3073:4095 4097:5119 5121:6143 6145:7167 7169:8191 8193:9215 9217:10239 10241:11263 11265:12287 12289:13311 13313:14335 14337:15359 15361:16383" s="233" customFormat="1">
      <c r="A531" s="269">
        <v>45882</v>
      </c>
      <c r="B531" s="270" t="s">
        <v>742</v>
      </c>
      <c r="C531" s="270" t="s">
        <v>18</v>
      </c>
      <c r="D531" s="233" t="s">
        <v>739</v>
      </c>
      <c r="E531" s="273"/>
      <c r="F531" s="273">
        <v>20.100000000000001</v>
      </c>
      <c r="G531" s="16">
        <f t="shared" si="8"/>
        <v>344.9</v>
      </c>
      <c r="H531" s="283">
        <f>+F531</f>
        <v>20.100000000000001</v>
      </c>
      <c r="I531" s="233" t="s">
        <v>743</v>
      </c>
      <c r="J531" s="284"/>
      <c r="M531" s="234"/>
    </row>
    <row r="532" spans="1:1023 1025:2047 2049:3071 3073:4095 4097:5119 5121:6143 6145:7167 7169:8191 8193:9215 9217:10239 10241:11263 11265:12287 12289:13311 13313:14335 14337:15359 15361:16383" s="233" customFormat="1">
      <c r="A532" s="269">
        <v>45896</v>
      </c>
      <c r="B532" s="270" t="s">
        <v>742</v>
      </c>
      <c r="C532" s="270" t="s">
        <v>18</v>
      </c>
      <c r="D532" s="233" t="s">
        <v>94</v>
      </c>
      <c r="E532" s="273"/>
      <c r="F532" s="273">
        <v>150</v>
      </c>
      <c r="G532" s="16">
        <f t="shared" si="8"/>
        <v>194.89999999999998</v>
      </c>
      <c r="H532" s="283">
        <f>+F532</f>
        <v>150</v>
      </c>
      <c r="I532" s="233" t="s">
        <v>743</v>
      </c>
      <c r="J532" s="284"/>
      <c r="M532" s="234"/>
    </row>
    <row r="533" spans="1:1023 1025:2047 2049:3071 3073:4095 4097:5119 5121:6143 6145:7167 7169:8191 8193:9215 9217:10239 10241:11263 11265:12287 12289:13311 13313:14335 14337:15359 15361:16383" s="188" customFormat="1">
      <c r="A533"/>
      <c r="C533"/>
      <c r="E533"/>
      <c r="G533" s="16">
        <f t="shared" si="8"/>
        <v>194.89999999999998</v>
      </c>
      <c r="I533"/>
      <c r="K533"/>
      <c r="M533"/>
      <c r="O533"/>
      <c r="Q533"/>
      <c r="S533"/>
      <c r="U533"/>
      <c r="W533"/>
      <c r="Y533"/>
      <c r="AA533"/>
      <c r="AC533"/>
      <c r="AE533"/>
      <c r="AG533"/>
      <c r="AI533"/>
      <c r="AK533"/>
      <c r="AM533"/>
      <c r="AO533"/>
      <c r="AQ533"/>
      <c r="AS533"/>
      <c r="AU533"/>
      <c r="AW533"/>
      <c r="AY533"/>
      <c r="BA533"/>
      <c r="BC533"/>
      <c r="BE533"/>
      <c r="BG533"/>
      <c r="BI533"/>
      <c r="BK533"/>
      <c r="BM533"/>
      <c r="BO533"/>
      <c r="BQ533"/>
      <c r="BS533"/>
      <c r="BU533"/>
      <c r="BW533"/>
      <c r="BY533"/>
      <c r="CA533"/>
      <c r="CC533"/>
      <c r="CE533"/>
      <c r="CG533"/>
      <c r="CI533"/>
      <c r="CK533"/>
      <c r="CM533"/>
      <c r="CO533"/>
      <c r="CQ533"/>
      <c r="CS533"/>
      <c r="CU533"/>
      <c r="CW533"/>
      <c r="CY533"/>
      <c r="DA533"/>
      <c r="DC533"/>
      <c r="DE533"/>
      <c r="DG533"/>
      <c r="DI533"/>
      <c r="DK533"/>
      <c r="DM533"/>
      <c r="DO533"/>
      <c r="DQ533"/>
      <c r="DS533"/>
      <c r="DU533"/>
      <c r="DW533"/>
      <c r="DY533"/>
      <c r="EA533"/>
      <c r="EC533"/>
      <c r="EE533"/>
      <c r="EG533"/>
      <c r="EI533"/>
      <c r="EK533"/>
      <c r="EM533"/>
      <c r="EO533"/>
      <c r="EQ533"/>
      <c r="ES533"/>
      <c r="EU533"/>
      <c r="EW533"/>
      <c r="EY533"/>
      <c r="FA533"/>
      <c r="FC533"/>
      <c r="FE533"/>
      <c r="FG533"/>
      <c r="FI533"/>
      <c r="FK533"/>
      <c r="FM533"/>
      <c r="FO533"/>
      <c r="FQ533"/>
      <c r="FS533"/>
      <c r="FU533"/>
      <c r="FW533"/>
      <c r="FY533"/>
      <c r="GA533"/>
      <c r="GC533"/>
      <c r="GE533"/>
      <c r="GG533"/>
      <c r="GI533"/>
      <c r="GK533"/>
      <c r="GM533"/>
      <c r="GO533"/>
      <c r="GQ533"/>
      <c r="GS533"/>
      <c r="GU533"/>
      <c r="GW533"/>
      <c r="GY533"/>
      <c r="HA533"/>
      <c r="HC533"/>
      <c r="HE533"/>
      <c r="HG533"/>
      <c r="HI533"/>
      <c r="HK533"/>
      <c r="HM533"/>
      <c r="HO533"/>
      <c r="HQ533"/>
      <c r="HS533"/>
      <c r="HU533"/>
      <c r="HW533"/>
      <c r="HY533"/>
      <c r="IA533"/>
      <c r="IC533"/>
      <c r="IE533"/>
      <c r="IG533"/>
      <c r="II533"/>
      <c r="IK533"/>
      <c r="IM533"/>
      <c r="IO533"/>
      <c r="IQ533"/>
      <c r="IS533"/>
      <c r="IU533"/>
      <c r="IW533"/>
      <c r="IY533"/>
      <c r="JA533"/>
      <c r="JC533"/>
      <c r="JE533"/>
      <c r="JG533"/>
      <c r="JI533"/>
      <c r="JK533"/>
      <c r="JM533"/>
      <c r="JO533"/>
      <c r="JQ533"/>
      <c r="JS533"/>
      <c r="JU533"/>
      <c r="JW533"/>
      <c r="JY533"/>
      <c r="KA533"/>
      <c r="KC533"/>
      <c r="KE533"/>
      <c r="KG533"/>
      <c r="KI533"/>
      <c r="KK533"/>
      <c r="KM533"/>
      <c r="KO533"/>
      <c r="KQ533"/>
      <c r="KS533"/>
      <c r="KU533"/>
      <c r="KW533"/>
      <c r="KY533"/>
      <c r="LA533"/>
      <c r="LC533"/>
      <c r="LE533"/>
      <c r="LG533"/>
      <c r="LI533"/>
      <c r="LK533"/>
      <c r="LM533"/>
      <c r="LO533"/>
      <c r="LQ533"/>
      <c r="LS533"/>
      <c r="LU533"/>
      <c r="LW533"/>
      <c r="LY533"/>
      <c r="MA533"/>
      <c r="MC533"/>
      <c r="ME533"/>
      <c r="MG533"/>
      <c r="MI533"/>
      <c r="MK533"/>
      <c r="MM533"/>
      <c r="MO533"/>
      <c r="MQ533"/>
      <c r="MS533"/>
      <c r="MU533"/>
      <c r="MW533"/>
      <c r="MY533"/>
      <c r="NA533"/>
      <c r="NC533"/>
      <c r="NE533"/>
      <c r="NG533"/>
      <c r="NI533"/>
      <c r="NK533"/>
      <c r="NM533"/>
      <c r="NO533"/>
      <c r="NQ533"/>
      <c r="NS533"/>
      <c r="NU533"/>
      <c r="NW533"/>
      <c r="NY533"/>
      <c r="OA533"/>
      <c r="OC533"/>
      <c r="OE533"/>
      <c r="OG533"/>
      <c r="OI533"/>
      <c r="OK533"/>
      <c r="OM533"/>
      <c r="OO533"/>
      <c r="OQ533"/>
      <c r="OS533"/>
      <c r="OU533"/>
      <c r="OW533"/>
      <c r="OY533"/>
      <c r="PA533"/>
      <c r="PC533"/>
      <c r="PE533"/>
      <c r="PG533"/>
      <c r="PI533"/>
      <c r="PK533"/>
      <c r="PM533"/>
      <c r="PO533"/>
      <c r="PQ533"/>
      <c r="PS533"/>
      <c r="PU533"/>
      <c r="PW533"/>
      <c r="PY533"/>
      <c r="QA533"/>
      <c r="QC533"/>
      <c r="QE533"/>
      <c r="QG533"/>
      <c r="QI533"/>
      <c r="QK533"/>
      <c r="QM533"/>
      <c r="QO533"/>
      <c r="QQ533"/>
      <c r="QS533"/>
      <c r="QU533"/>
      <c r="QW533"/>
      <c r="QY533"/>
      <c r="RA533"/>
      <c r="RC533"/>
      <c r="RE533"/>
      <c r="RG533"/>
      <c r="RI533"/>
      <c r="RK533"/>
      <c r="RM533"/>
      <c r="RO533"/>
      <c r="RQ533"/>
      <c r="RS533"/>
      <c r="RU533"/>
      <c r="RW533"/>
      <c r="RY533"/>
      <c r="SA533"/>
      <c r="SC533"/>
      <c r="SE533"/>
      <c r="SG533"/>
      <c r="SI533"/>
      <c r="SK533"/>
      <c r="SM533"/>
      <c r="SO533"/>
      <c r="SQ533"/>
      <c r="SS533"/>
      <c r="SU533"/>
      <c r="SW533"/>
      <c r="SY533"/>
      <c r="TA533"/>
      <c r="TC533"/>
      <c r="TE533"/>
      <c r="TG533"/>
      <c r="TI533"/>
      <c r="TK533"/>
      <c r="TM533"/>
      <c r="TO533"/>
      <c r="TQ533"/>
      <c r="TS533"/>
      <c r="TU533"/>
      <c r="TW533"/>
      <c r="TY533"/>
      <c r="UA533"/>
      <c r="UC533"/>
      <c r="UE533"/>
      <c r="UG533"/>
      <c r="UI533"/>
      <c r="UK533"/>
      <c r="UM533"/>
      <c r="UO533"/>
      <c r="UQ533"/>
      <c r="US533"/>
      <c r="UU533"/>
      <c r="UW533"/>
      <c r="UY533"/>
      <c r="VA533"/>
      <c r="VC533"/>
      <c r="VE533"/>
      <c r="VG533"/>
      <c r="VI533"/>
      <c r="VK533"/>
      <c r="VM533"/>
      <c r="VO533"/>
      <c r="VQ533"/>
      <c r="VS533"/>
      <c r="VU533"/>
      <c r="VW533"/>
      <c r="VY533"/>
      <c r="WA533"/>
      <c r="WC533"/>
      <c r="WE533"/>
      <c r="WG533"/>
      <c r="WI533"/>
      <c r="WK533"/>
      <c r="WM533"/>
      <c r="WO533"/>
      <c r="WQ533"/>
      <c r="WS533"/>
      <c r="WU533"/>
      <c r="WW533"/>
      <c r="WY533"/>
      <c r="XA533"/>
      <c r="XC533"/>
      <c r="XE533"/>
      <c r="XG533"/>
      <c r="XI533"/>
      <c r="XK533"/>
      <c r="XM533"/>
      <c r="XO533"/>
      <c r="XQ533"/>
      <c r="XS533"/>
      <c r="XU533"/>
      <c r="XW533"/>
      <c r="XY533"/>
      <c r="YA533"/>
      <c r="YC533"/>
      <c r="YE533"/>
      <c r="YG533"/>
      <c r="YI533"/>
      <c r="YK533"/>
      <c r="YM533"/>
      <c r="YO533"/>
      <c r="YQ533"/>
      <c r="YS533"/>
      <c r="YU533"/>
      <c r="YW533"/>
      <c r="YY533"/>
      <c r="ZA533"/>
      <c r="ZC533"/>
      <c r="ZE533"/>
      <c r="ZG533"/>
      <c r="ZI533"/>
      <c r="ZK533"/>
      <c r="ZM533"/>
      <c r="ZO533"/>
      <c r="ZQ533"/>
      <c r="ZS533"/>
      <c r="ZU533"/>
      <c r="ZW533"/>
      <c r="ZY533"/>
      <c r="AAA533"/>
      <c r="AAC533"/>
      <c r="AAE533"/>
      <c r="AAG533"/>
      <c r="AAI533"/>
      <c r="AAK533"/>
      <c r="AAM533"/>
      <c r="AAO533"/>
      <c r="AAQ533"/>
      <c r="AAS533"/>
      <c r="AAU533"/>
      <c r="AAW533"/>
      <c r="AAY533"/>
      <c r="ABA533"/>
      <c r="ABC533"/>
      <c r="ABE533"/>
      <c r="ABG533"/>
      <c r="ABI533"/>
      <c r="ABK533"/>
      <c r="ABM533"/>
      <c r="ABO533"/>
      <c r="ABQ533"/>
      <c r="ABS533"/>
      <c r="ABU533"/>
      <c r="ABW533"/>
      <c r="ABY533"/>
      <c r="ACA533"/>
      <c r="ACC533"/>
      <c r="ACE533"/>
      <c r="ACG533"/>
      <c r="ACI533"/>
      <c r="ACK533"/>
      <c r="ACM533"/>
      <c r="ACO533"/>
      <c r="ACQ533"/>
      <c r="ACS533"/>
      <c r="ACU533"/>
      <c r="ACW533"/>
      <c r="ACY533"/>
      <c r="ADA533"/>
      <c r="ADC533"/>
      <c r="ADE533"/>
      <c r="ADG533"/>
      <c r="ADI533"/>
      <c r="ADK533"/>
      <c r="ADM533"/>
      <c r="ADO533"/>
      <c r="ADQ533"/>
      <c r="ADS533"/>
      <c r="ADU533"/>
      <c r="ADW533"/>
      <c r="ADY533"/>
      <c r="AEA533"/>
      <c r="AEC533"/>
      <c r="AEE533"/>
      <c r="AEG533"/>
      <c r="AEI533"/>
      <c r="AEK533"/>
      <c r="AEM533"/>
      <c r="AEO533"/>
      <c r="AEQ533"/>
      <c r="AES533"/>
      <c r="AEU533"/>
      <c r="AEW533"/>
      <c r="AEY533"/>
      <c r="AFA533"/>
      <c r="AFC533"/>
      <c r="AFE533"/>
      <c r="AFG533"/>
      <c r="AFI533"/>
      <c r="AFK533"/>
      <c r="AFM533"/>
      <c r="AFO533"/>
      <c r="AFQ533"/>
      <c r="AFS533"/>
      <c r="AFU533"/>
      <c r="AFW533"/>
      <c r="AFY533"/>
      <c r="AGA533"/>
      <c r="AGC533"/>
      <c r="AGE533"/>
      <c r="AGG533"/>
      <c r="AGI533"/>
      <c r="AGK533"/>
      <c r="AGM533"/>
      <c r="AGO533"/>
      <c r="AGQ533"/>
      <c r="AGS533"/>
      <c r="AGU533"/>
      <c r="AGW533"/>
      <c r="AGY533"/>
      <c r="AHA533"/>
      <c r="AHC533"/>
      <c r="AHE533"/>
      <c r="AHG533"/>
      <c r="AHI533"/>
      <c r="AHK533"/>
      <c r="AHM533"/>
      <c r="AHO533"/>
      <c r="AHQ533"/>
      <c r="AHS533"/>
      <c r="AHU533"/>
      <c r="AHW533"/>
      <c r="AHY533"/>
      <c r="AIA533"/>
      <c r="AIC533"/>
      <c r="AIE533"/>
      <c r="AIG533"/>
      <c r="AII533"/>
      <c r="AIK533"/>
      <c r="AIM533"/>
      <c r="AIO533"/>
      <c r="AIQ533"/>
      <c r="AIS533"/>
      <c r="AIU533"/>
      <c r="AIW533"/>
      <c r="AIY533"/>
      <c r="AJA533"/>
      <c r="AJC533"/>
      <c r="AJE533"/>
      <c r="AJG533"/>
      <c r="AJI533"/>
      <c r="AJK533"/>
      <c r="AJM533"/>
      <c r="AJO533"/>
      <c r="AJQ533"/>
      <c r="AJS533"/>
      <c r="AJU533"/>
      <c r="AJW533"/>
      <c r="AJY533"/>
      <c r="AKA533"/>
      <c r="AKC533"/>
      <c r="AKE533"/>
      <c r="AKG533"/>
      <c r="AKI533"/>
      <c r="AKK533"/>
      <c r="AKM533"/>
      <c r="AKO533"/>
      <c r="AKQ533"/>
      <c r="AKS533"/>
      <c r="AKU533"/>
      <c r="AKW533"/>
      <c r="AKY533"/>
      <c r="ALA533"/>
      <c r="ALC533"/>
      <c r="ALE533"/>
      <c r="ALG533"/>
      <c r="ALI533"/>
      <c r="ALK533"/>
      <c r="ALM533"/>
      <c r="ALO533"/>
      <c r="ALQ533"/>
      <c r="ALS533"/>
      <c r="ALU533"/>
      <c r="ALW533"/>
      <c r="ALY533"/>
      <c r="AMA533"/>
      <c r="AMC533"/>
      <c r="AME533"/>
      <c r="AMG533"/>
      <c r="AMI533"/>
      <c r="AMK533"/>
      <c r="AMM533"/>
      <c r="AMO533"/>
      <c r="AMQ533"/>
      <c r="AMS533"/>
      <c r="AMU533"/>
      <c r="AMW533"/>
      <c r="AMY533"/>
      <c r="ANA533"/>
      <c r="ANC533"/>
      <c r="ANE533"/>
      <c r="ANG533"/>
      <c r="ANI533"/>
      <c r="ANK533"/>
      <c r="ANM533"/>
      <c r="ANO533"/>
      <c r="ANQ533"/>
      <c r="ANS533"/>
      <c r="ANU533"/>
      <c r="ANW533"/>
      <c r="ANY533"/>
      <c r="AOA533"/>
      <c r="AOC533"/>
      <c r="AOE533"/>
      <c r="AOG533"/>
      <c r="AOI533"/>
      <c r="AOK533"/>
      <c r="AOM533"/>
      <c r="AOO533"/>
      <c r="AOQ533"/>
      <c r="AOS533"/>
      <c r="AOU533"/>
      <c r="AOW533"/>
      <c r="AOY533"/>
      <c r="APA533"/>
      <c r="APC533"/>
      <c r="APE533"/>
      <c r="APG533"/>
      <c r="API533"/>
      <c r="APK533"/>
      <c r="APM533"/>
      <c r="APO533"/>
      <c r="APQ533"/>
      <c r="APS533"/>
      <c r="APU533"/>
      <c r="APW533"/>
      <c r="APY533"/>
      <c r="AQA533"/>
      <c r="AQC533"/>
      <c r="AQE533"/>
      <c r="AQG533"/>
      <c r="AQI533"/>
      <c r="AQK533"/>
      <c r="AQM533"/>
      <c r="AQO533"/>
      <c r="AQQ533"/>
      <c r="AQS533"/>
      <c r="AQU533"/>
      <c r="AQW533"/>
      <c r="AQY533"/>
      <c r="ARA533"/>
      <c r="ARC533"/>
      <c r="ARE533"/>
      <c r="ARG533"/>
      <c r="ARI533"/>
      <c r="ARK533"/>
      <c r="ARM533"/>
      <c r="ARO533"/>
      <c r="ARQ533"/>
      <c r="ARS533"/>
      <c r="ARU533"/>
      <c r="ARW533"/>
      <c r="ARY533"/>
      <c r="ASA533"/>
      <c r="ASC533"/>
      <c r="ASE533"/>
      <c r="ASG533"/>
      <c r="ASI533"/>
      <c r="ASK533"/>
      <c r="ASM533"/>
      <c r="ASO533"/>
      <c r="ASQ533"/>
      <c r="ASS533"/>
      <c r="ASU533"/>
      <c r="ASW533"/>
      <c r="ASY533"/>
      <c r="ATA533"/>
      <c r="ATC533"/>
      <c r="ATE533"/>
      <c r="ATG533"/>
      <c r="ATI533"/>
      <c r="ATK533"/>
      <c r="ATM533"/>
      <c r="ATO533"/>
      <c r="ATQ533"/>
      <c r="ATS533"/>
      <c r="ATU533"/>
      <c r="ATW533"/>
      <c r="ATY533"/>
      <c r="AUA533"/>
      <c r="AUC533"/>
      <c r="AUE533"/>
      <c r="AUG533"/>
      <c r="AUI533"/>
      <c r="AUK533"/>
      <c r="AUM533"/>
      <c r="AUO533"/>
      <c r="AUQ533"/>
      <c r="AUS533"/>
      <c r="AUU533"/>
      <c r="AUW533"/>
      <c r="AUY533"/>
      <c r="AVA533"/>
      <c r="AVC533"/>
      <c r="AVE533"/>
      <c r="AVG533"/>
      <c r="AVI533"/>
      <c r="AVK533"/>
      <c r="AVM533"/>
      <c r="AVO533"/>
      <c r="AVQ533"/>
      <c r="AVS533"/>
      <c r="AVU533"/>
      <c r="AVW533"/>
      <c r="AVY533"/>
      <c r="AWA533"/>
      <c r="AWC533"/>
      <c r="AWE533"/>
      <c r="AWG533"/>
      <c r="AWI533"/>
      <c r="AWK533"/>
      <c r="AWM533"/>
      <c r="AWO533"/>
      <c r="AWQ533"/>
      <c r="AWS533"/>
      <c r="AWU533"/>
      <c r="AWW533"/>
      <c r="AWY533"/>
      <c r="AXA533"/>
      <c r="AXC533"/>
      <c r="AXE533"/>
      <c r="AXG533"/>
      <c r="AXI533"/>
      <c r="AXK533"/>
      <c r="AXM533"/>
      <c r="AXO533"/>
      <c r="AXQ533"/>
      <c r="AXS533"/>
      <c r="AXU533"/>
      <c r="AXW533"/>
      <c r="AXY533"/>
      <c r="AYA533"/>
      <c r="AYC533"/>
      <c r="AYE533"/>
      <c r="AYG533"/>
      <c r="AYI533"/>
      <c r="AYK533"/>
      <c r="AYM533"/>
      <c r="AYO533"/>
      <c r="AYQ533"/>
      <c r="AYS533"/>
      <c r="AYU533"/>
      <c r="AYW533"/>
      <c r="AYY533"/>
      <c r="AZA533"/>
      <c r="AZC533"/>
      <c r="AZE533"/>
      <c r="AZG533"/>
      <c r="AZI533"/>
      <c r="AZK533"/>
      <c r="AZM533"/>
      <c r="AZO533"/>
      <c r="AZQ533"/>
      <c r="AZS533"/>
      <c r="AZU533"/>
      <c r="AZW533"/>
      <c r="AZY533"/>
      <c r="BAA533"/>
      <c r="BAC533"/>
      <c r="BAE533"/>
      <c r="BAG533"/>
      <c r="BAI533"/>
      <c r="BAK533"/>
      <c r="BAM533"/>
      <c r="BAO533"/>
      <c r="BAQ533"/>
      <c r="BAS533"/>
      <c r="BAU533"/>
      <c r="BAW533"/>
      <c r="BAY533"/>
      <c r="BBA533"/>
      <c r="BBC533"/>
      <c r="BBE533"/>
      <c r="BBG533"/>
      <c r="BBI533"/>
      <c r="BBK533"/>
      <c r="BBM533"/>
      <c r="BBO533"/>
      <c r="BBQ533"/>
      <c r="BBS533"/>
      <c r="BBU533"/>
      <c r="BBW533"/>
      <c r="BBY533"/>
      <c r="BCA533"/>
      <c r="BCC533"/>
      <c r="BCE533"/>
      <c r="BCG533"/>
      <c r="BCI533"/>
      <c r="BCK533"/>
      <c r="BCM533"/>
      <c r="BCO533"/>
      <c r="BCQ533"/>
      <c r="BCS533"/>
      <c r="BCU533"/>
      <c r="BCW533"/>
      <c r="BCY533"/>
      <c r="BDA533"/>
      <c r="BDC533"/>
      <c r="BDE533"/>
      <c r="BDG533"/>
      <c r="BDI533"/>
      <c r="BDK533"/>
      <c r="BDM533"/>
      <c r="BDO533"/>
      <c r="BDQ533"/>
      <c r="BDS533"/>
      <c r="BDU533"/>
      <c r="BDW533"/>
      <c r="BDY533"/>
      <c r="BEA533"/>
      <c r="BEC533"/>
      <c r="BEE533"/>
      <c r="BEG533"/>
      <c r="BEI533"/>
      <c r="BEK533"/>
      <c r="BEM533"/>
      <c r="BEO533"/>
      <c r="BEQ533"/>
      <c r="BES533"/>
      <c r="BEU533"/>
      <c r="BEW533"/>
      <c r="BEY533"/>
      <c r="BFA533"/>
      <c r="BFC533"/>
      <c r="BFE533"/>
      <c r="BFG533"/>
      <c r="BFI533"/>
      <c r="BFK533"/>
      <c r="BFM533"/>
      <c r="BFO533"/>
      <c r="BFQ533"/>
      <c r="BFS533"/>
      <c r="BFU533"/>
      <c r="BFW533"/>
      <c r="BFY533"/>
      <c r="BGA533"/>
      <c r="BGC533"/>
      <c r="BGE533"/>
      <c r="BGG533"/>
      <c r="BGI533"/>
      <c r="BGK533"/>
      <c r="BGM533"/>
      <c r="BGO533"/>
      <c r="BGQ533"/>
      <c r="BGS533"/>
      <c r="BGU533"/>
      <c r="BGW533"/>
      <c r="BGY533"/>
      <c r="BHA533"/>
      <c r="BHC533"/>
      <c r="BHE533"/>
      <c r="BHG533"/>
      <c r="BHI533"/>
      <c r="BHK533"/>
      <c r="BHM533"/>
      <c r="BHO533"/>
      <c r="BHQ533"/>
      <c r="BHS533"/>
      <c r="BHU533"/>
      <c r="BHW533"/>
      <c r="BHY533"/>
      <c r="BIA533"/>
      <c r="BIC533"/>
      <c r="BIE533"/>
      <c r="BIG533"/>
      <c r="BII533"/>
      <c r="BIK533"/>
      <c r="BIM533"/>
      <c r="BIO533"/>
      <c r="BIQ533"/>
      <c r="BIS533"/>
      <c r="BIU533"/>
      <c r="BIW533"/>
      <c r="BIY533"/>
      <c r="BJA533"/>
      <c r="BJC533"/>
      <c r="BJE533"/>
      <c r="BJG533"/>
      <c r="BJI533"/>
      <c r="BJK533"/>
      <c r="BJM533"/>
      <c r="BJO533"/>
      <c r="BJQ533"/>
      <c r="BJS533"/>
      <c r="BJU533"/>
      <c r="BJW533"/>
      <c r="BJY533"/>
      <c r="BKA533"/>
      <c r="BKC533"/>
      <c r="BKE533"/>
      <c r="BKG533"/>
      <c r="BKI533"/>
      <c r="BKK533"/>
      <c r="BKM533"/>
      <c r="BKO533"/>
      <c r="BKQ533"/>
      <c r="BKS533"/>
      <c r="BKU533"/>
      <c r="BKW533"/>
      <c r="BKY533"/>
      <c r="BLA533"/>
      <c r="BLC533"/>
      <c r="BLE533"/>
      <c r="BLG533"/>
      <c r="BLI533"/>
      <c r="BLK533"/>
      <c r="BLM533"/>
      <c r="BLO533"/>
      <c r="BLQ533"/>
      <c r="BLS533"/>
      <c r="BLU533"/>
      <c r="BLW533"/>
      <c r="BLY533"/>
      <c r="BMA533"/>
      <c r="BMC533"/>
      <c r="BME533"/>
      <c r="BMG533"/>
      <c r="BMI533"/>
      <c r="BMK533"/>
      <c r="BMM533"/>
      <c r="BMO533"/>
      <c r="BMQ533"/>
      <c r="BMS533"/>
      <c r="BMU533"/>
      <c r="BMW533"/>
      <c r="BMY533"/>
      <c r="BNA533"/>
      <c r="BNC533"/>
      <c r="BNE533"/>
      <c r="BNG533"/>
      <c r="BNI533"/>
      <c r="BNK533"/>
      <c r="BNM533"/>
      <c r="BNO533"/>
      <c r="BNQ533"/>
      <c r="BNS533"/>
      <c r="BNU533"/>
      <c r="BNW533"/>
      <c r="BNY533"/>
      <c r="BOA533"/>
      <c r="BOC533"/>
      <c r="BOE533"/>
      <c r="BOG533"/>
      <c r="BOI533"/>
      <c r="BOK533"/>
      <c r="BOM533"/>
      <c r="BOO533"/>
      <c r="BOQ533"/>
      <c r="BOS533"/>
      <c r="BOU533"/>
      <c r="BOW533"/>
      <c r="BOY533"/>
      <c r="BPA533"/>
      <c r="BPC533"/>
      <c r="BPE533"/>
      <c r="BPG533"/>
      <c r="BPI533"/>
      <c r="BPK533"/>
      <c r="BPM533"/>
      <c r="BPO533"/>
      <c r="BPQ533"/>
      <c r="BPS533"/>
      <c r="BPU533"/>
      <c r="BPW533"/>
      <c r="BPY533"/>
      <c r="BQA533"/>
      <c r="BQC533"/>
      <c r="BQE533"/>
      <c r="BQG533"/>
      <c r="BQI533"/>
      <c r="BQK533"/>
      <c r="BQM533"/>
      <c r="BQO533"/>
      <c r="BQQ533"/>
      <c r="BQS533"/>
      <c r="BQU533"/>
      <c r="BQW533"/>
      <c r="BQY533"/>
      <c r="BRA533"/>
      <c r="BRC533"/>
      <c r="BRE533"/>
      <c r="BRG533"/>
      <c r="BRI533"/>
      <c r="BRK533"/>
      <c r="BRM533"/>
      <c r="BRO533"/>
      <c r="BRQ533"/>
      <c r="BRS533"/>
      <c r="BRU533"/>
      <c r="BRW533"/>
      <c r="BRY533"/>
      <c r="BSA533"/>
      <c r="BSC533"/>
      <c r="BSE533"/>
      <c r="BSG533"/>
      <c r="BSI533"/>
      <c r="BSK533"/>
      <c r="BSM533"/>
      <c r="BSO533"/>
      <c r="BSQ533"/>
      <c r="BSS533"/>
      <c r="BSU533"/>
      <c r="BSW533"/>
      <c r="BSY533"/>
      <c r="BTA533"/>
      <c r="BTC533"/>
      <c r="BTE533"/>
      <c r="BTG533"/>
      <c r="BTI533"/>
      <c r="BTK533"/>
      <c r="BTM533"/>
      <c r="BTO533"/>
      <c r="BTQ533"/>
      <c r="BTS533"/>
      <c r="BTU533"/>
      <c r="BTW533"/>
      <c r="BTY533"/>
      <c r="BUA533"/>
      <c r="BUC533"/>
      <c r="BUE533"/>
      <c r="BUG533"/>
      <c r="BUI533"/>
      <c r="BUK533"/>
      <c r="BUM533"/>
      <c r="BUO533"/>
      <c r="BUQ533"/>
      <c r="BUS533"/>
      <c r="BUU533"/>
      <c r="BUW533"/>
      <c r="BUY533"/>
      <c r="BVA533"/>
      <c r="BVC533"/>
      <c r="BVE533"/>
      <c r="BVG533"/>
      <c r="BVI533"/>
      <c r="BVK533"/>
      <c r="BVM533"/>
      <c r="BVO533"/>
      <c r="BVQ533"/>
      <c r="BVS533"/>
      <c r="BVU533"/>
      <c r="BVW533"/>
      <c r="BVY533"/>
      <c r="BWA533"/>
      <c r="BWC533"/>
      <c r="BWE533"/>
      <c r="BWG533"/>
      <c r="BWI533"/>
      <c r="BWK533"/>
      <c r="BWM533"/>
      <c r="BWO533"/>
      <c r="BWQ533"/>
      <c r="BWS533"/>
      <c r="BWU533"/>
      <c r="BWW533"/>
      <c r="BWY533"/>
      <c r="BXA533"/>
      <c r="BXC533"/>
      <c r="BXE533"/>
      <c r="BXG533"/>
      <c r="BXI533"/>
      <c r="BXK533"/>
      <c r="BXM533"/>
      <c r="BXO533"/>
      <c r="BXQ533"/>
      <c r="BXS533"/>
      <c r="BXU533"/>
      <c r="BXW533"/>
      <c r="BXY533"/>
      <c r="BYA533"/>
      <c r="BYC533"/>
      <c r="BYE533"/>
      <c r="BYG533"/>
      <c r="BYI533"/>
      <c r="BYK533"/>
      <c r="BYM533"/>
      <c r="BYO533"/>
      <c r="BYQ533"/>
      <c r="BYS533"/>
      <c r="BYU533"/>
      <c r="BYW533"/>
      <c r="BYY533"/>
      <c r="BZA533"/>
      <c r="BZC533"/>
      <c r="BZE533"/>
      <c r="BZG533"/>
      <c r="BZI533"/>
      <c r="BZK533"/>
      <c r="BZM533"/>
      <c r="BZO533"/>
      <c r="BZQ533"/>
      <c r="BZS533"/>
      <c r="BZU533"/>
      <c r="BZW533"/>
      <c r="BZY533"/>
      <c r="CAA533"/>
      <c r="CAC533"/>
      <c r="CAE533"/>
      <c r="CAG533"/>
      <c r="CAI533"/>
      <c r="CAK533"/>
      <c r="CAM533"/>
      <c r="CAO533"/>
      <c r="CAQ533"/>
      <c r="CAS533"/>
      <c r="CAU533"/>
      <c r="CAW533"/>
      <c r="CAY533"/>
      <c r="CBA533"/>
      <c r="CBC533"/>
      <c r="CBE533"/>
      <c r="CBG533"/>
      <c r="CBI533"/>
      <c r="CBK533"/>
      <c r="CBM533"/>
      <c r="CBO533"/>
      <c r="CBQ533"/>
      <c r="CBS533"/>
      <c r="CBU533"/>
      <c r="CBW533"/>
      <c r="CBY533"/>
      <c r="CCA533"/>
      <c r="CCC533"/>
      <c r="CCE533"/>
      <c r="CCG533"/>
      <c r="CCI533"/>
      <c r="CCK533"/>
      <c r="CCM533"/>
      <c r="CCO533"/>
      <c r="CCQ533"/>
      <c r="CCS533"/>
      <c r="CCU533"/>
      <c r="CCW533"/>
      <c r="CCY533"/>
      <c r="CDA533"/>
      <c r="CDC533"/>
      <c r="CDE533"/>
      <c r="CDG533"/>
      <c r="CDI533"/>
      <c r="CDK533"/>
      <c r="CDM533"/>
      <c r="CDO533"/>
      <c r="CDQ533"/>
      <c r="CDS533"/>
      <c r="CDU533"/>
      <c r="CDW533"/>
      <c r="CDY533"/>
      <c r="CEA533"/>
      <c r="CEC533"/>
      <c r="CEE533"/>
      <c r="CEG533"/>
      <c r="CEI533"/>
      <c r="CEK533"/>
      <c r="CEM533"/>
      <c r="CEO533"/>
      <c r="CEQ533"/>
      <c r="CES533"/>
      <c r="CEU533"/>
      <c r="CEW533"/>
      <c r="CEY533"/>
      <c r="CFA533"/>
      <c r="CFC533"/>
      <c r="CFE533"/>
      <c r="CFG533"/>
      <c r="CFI533"/>
      <c r="CFK533"/>
      <c r="CFM533"/>
      <c r="CFO533"/>
      <c r="CFQ533"/>
      <c r="CFS533"/>
      <c r="CFU533"/>
      <c r="CFW533"/>
      <c r="CFY533"/>
      <c r="CGA533"/>
      <c r="CGC533"/>
      <c r="CGE533"/>
      <c r="CGG533"/>
      <c r="CGI533"/>
      <c r="CGK533"/>
      <c r="CGM533"/>
      <c r="CGO533"/>
      <c r="CGQ533"/>
      <c r="CGS533"/>
      <c r="CGU533"/>
      <c r="CGW533"/>
      <c r="CGY533"/>
      <c r="CHA533"/>
      <c r="CHC533"/>
      <c r="CHE533"/>
      <c r="CHG533"/>
      <c r="CHI533"/>
      <c r="CHK533"/>
      <c r="CHM533"/>
      <c r="CHO533"/>
      <c r="CHQ533"/>
      <c r="CHS533"/>
      <c r="CHU533"/>
      <c r="CHW533"/>
      <c r="CHY533"/>
      <c r="CIA533"/>
      <c r="CIC533"/>
      <c r="CIE533"/>
      <c r="CIG533"/>
      <c r="CII533"/>
      <c r="CIK533"/>
      <c r="CIM533"/>
      <c r="CIO533"/>
      <c r="CIQ533"/>
      <c r="CIS533"/>
      <c r="CIU533"/>
      <c r="CIW533"/>
      <c r="CIY533"/>
      <c r="CJA533"/>
      <c r="CJC533"/>
      <c r="CJE533"/>
      <c r="CJG533"/>
      <c r="CJI533"/>
      <c r="CJK533"/>
      <c r="CJM533"/>
      <c r="CJO533"/>
      <c r="CJQ533"/>
      <c r="CJS533"/>
      <c r="CJU533"/>
      <c r="CJW533"/>
      <c r="CJY533"/>
      <c r="CKA533"/>
      <c r="CKC533"/>
      <c r="CKE533"/>
      <c r="CKG533"/>
      <c r="CKI533"/>
      <c r="CKK533"/>
      <c r="CKM533"/>
      <c r="CKO533"/>
      <c r="CKQ533"/>
      <c r="CKS533"/>
      <c r="CKU533"/>
      <c r="CKW533"/>
      <c r="CKY533"/>
      <c r="CLA533"/>
      <c r="CLC533"/>
      <c r="CLE533"/>
      <c r="CLG533"/>
      <c r="CLI533"/>
      <c r="CLK533"/>
      <c r="CLM533"/>
      <c r="CLO533"/>
      <c r="CLQ533"/>
      <c r="CLS533"/>
      <c r="CLU533"/>
      <c r="CLW533"/>
      <c r="CLY533"/>
      <c r="CMA533"/>
      <c r="CMC533"/>
      <c r="CME533"/>
      <c r="CMG533"/>
      <c r="CMI533"/>
      <c r="CMK533"/>
      <c r="CMM533"/>
      <c r="CMO533"/>
      <c r="CMQ533"/>
      <c r="CMS533"/>
      <c r="CMU533"/>
      <c r="CMW533"/>
      <c r="CMY533"/>
      <c r="CNA533"/>
      <c r="CNC533"/>
      <c r="CNE533"/>
      <c r="CNG533"/>
      <c r="CNI533"/>
      <c r="CNK533"/>
      <c r="CNM533"/>
      <c r="CNO533"/>
      <c r="CNQ533"/>
      <c r="CNS533"/>
      <c r="CNU533"/>
      <c r="CNW533"/>
      <c r="CNY533"/>
      <c r="COA533"/>
      <c r="COC533"/>
      <c r="COE533"/>
      <c r="COG533"/>
      <c r="COI533"/>
      <c r="COK533"/>
      <c r="COM533"/>
      <c r="COO533"/>
      <c r="COQ533"/>
      <c r="COS533"/>
      <c r="COU533"/>
      <c r="COW533"/>
      <c r="COY533"/>
      <c r="CPA533"/>
      <c r="CPC533"/>
      <c r="CPE533"/>
      <c r="CPG533"/>
      <c r="CPI533"/>
      <c r="CPK533"/>
      <c r="CPM533"/>
      <c r="CPO533"/>
      <c r="CPQ533"/>
      <c r="CPS533"/>
      <c r="CPU533"/>
      <c r="CPW533"/>
      <c r="CPY533"/>
      <c r="CQA533"/>
      <c r="CQC533"/>
      <c r="CQE533"/>
      <c r="CQG533"/>
      <c r="CQI533"/>
      <c r="CQK533"/>
      <c r="CQM533"/>
      <c r="CQO533"/>
      <c r="CQQ533"/>
      <c r="CQS533"/>
      <c r="CQU533"/>
      <c r="CQW533"/>
      <c r="CQY533"/>
      <c r="CRA533"/>
      <c r="CRC533"/>
      <c r="CRE533"/>
      <c r="CRG533"/>
      <c r="CRI533"/>
      <c r="CRK533"/>
      <c r="CRM533"/>
      <c r="CRO533"/>
      <c r="CRQ533"/>
      <c r="CRS533"/>
      <c r="CRU533"/>
      <c r="CRW533"/>
      <c r="CRY533"/>
      <c r="CSA533"/>
      <c r="CSC533"/>
      <c r="CSE533"/>
      <c r="CSG533"/>
      <c r="CSI533"/>
      <c r="CSK533"/>
      <c r="CSM533"/>
      <c r="CSO533"/>
      <c r="CSQ533"/>
      <c r="CSS533"/>
      <c r="CSU533"/>
      <c r="CSW533"/>
      <c r="CSY533"/>
      <c r="CTA533"/>
      <c r="CTC533"/>
      <c r="CTE533"/>
      <c r="CTG533"/>
      <c r="CTI533"/>
      <c r="CTK533"/>
      <c r="CTM533"/>
      <c r="CTO533"/>
      <c r="CTQ533"/>
      <c r="CTS533"/>
      <c r="CTU533"/>
      <c r="CTW533"/>
      <c r="CTY533"/>
      <c r="CUA533"/>
      <c r="CUC533"/>
      <c r="CUE533"/>
      <c r="CUG533"/>
      <c r="CUI533"/>
      <c r="CUK533"/>
      <c r="CUM533"/>
      <c r="CUO533"/>
      <c r="CUQ533"/>
      <c r="CUS533"/>
      <c r="CUU533"/>
      <c r="CUW533"/>
      <c r="CUY533"/>
      <c r="CVA533"/>
      <c r="CVC533"/>
      <c r="CVE533"/>
      <c r="CVG533"/>
      <c r="CVI533"/>
      <c r="CVK533"/>
      <c r="CVM533"/>
      <c r="CVO533"/>
      <c r="CVQ533"/>
      <c r="CVS533"/>
      <c r="CVU533"/>
      <c r="CVW533"/>
      <c r="CVY533"/>
      <c r="CWA533"/>
      <c r="CWC533"/>
      <c r="CWE533"/>
      <c r="CWG533"/>
      <c r="CWI533"/>
      <c r="CWK533"/>
      <c r="CWM533"/>
      <c r="CWO533"/>
      <c r="CWQ533"/>
      <c r="CWS533"/>
      <c r="CWU533"/>
      <c r="CWW533"/>
      <c r="CWY533"/>
      <c r="CXA533"/>
      <c r="CXC533"/>
      <c r="CXE533"/>
      <c r="CXG533"/>
      <c r="CXI533"/>
      <c r="CXK533"/>
      <c r="CXM533"/>
      <c r="CXO533"/>
      <c r="CXQ533"/>
      <c r="CXS533"/>
      <c r="CXU533"/>
      <c r="CXW533"/>
      <c r="CXY533"/>
      <c r="CYA533"/>
      <c r="CYC533"/>
      <c r="CYE533"/>
      <c r="CYG533"/>
      <c r="CYI533"/>
      <c r="CYK533"/>
      <c r="CYM533"/>
      <c r="CYO533"/>
      <c r="CYQ533"/>
      <c r="CYS533"/>
      <c r="CYU533"/>
      <c r="CYW533"/>
      <c r="CYY533"/>
      <c r="CZA533"/>
      <c r="CZC533"/>
      <c r="CZE533"/>
      <c r="CZG533"/>
      <c r="CZI533"/>
      <c r="CZK533"/>
      <c r="CZM533"/>
      <c r="CZO533"/>
      <c r="CZQ533"/>
      <c r="CZS533"/>
      <c r="CZU533"/>
      <c r="CZW533"/>
      <c r="CZY533"/>
      <c r="DAA533"/>
      <c r="DAC533"/>
      <c r="DAE533"/>
      <c r="DAG533"/>
      <c r="DAI533"/>
      <c r="DAK533"/>
      <c r="DAM533"/>
      <c r="DAO533"/>
      <c r="DAQ533"/>
      <c r="DAS533"/>
      <c r="DAU533"/>
      <c r="DAW533"/>
      <c r="DAY533"/>
      <c r="DBA533"/>
      <c r="DBC533"/>
      <c r="DBE533"/>
      <c r="DBG533"/>
      <c r="DBI533"/>
      <c r="DBK533"/>
      <c r="DBM533"/>
      <c r="DBO533"/>
      <c r="DBQ533"/>
      <c r="DBS533"/>
      <c r="DBU533"/>
      <c r="DBW533"/>
      <c r="DBY533"/>
      <c r="DCA533"/>
      <c r="DCC533"/>
      <c r="DCE533"/>
      <c r="DCG533"/>
      <c r="DCI533"/>
      <c r="DCK533"/>
      <c r="DCM533"/>
      <c r="DCO533"/>
      <c r="DCQ533"/>
      <c r="DCS533"/>
      <c r="DCU533"/>
      <c r="DCW533"/>
      <c r="DCY533"/>
      <c r="DDA533"/>
      <c r="DDC533"/>
      <c r="DDE533"/>
      <c r="DDG533"/>
      <c r="DDI533"/>
      <c r="DDK533"/>
      <c r="DDM533"/>
      <c r="DDO533"/>
      <c r="DDQ533"/>
      <c r="DDS533"/>
      <c r="DDU533"/>
      <c r="DDW533"/>
      <c r="DDY533"/>
      <c r="DEA533"/>
      <c r="DEC533"/>
      <c r="DEE533"/>
      <c r="DEG533"/>
      <c r="DEI533"/>
      <c r="DEK533"/>
      <c r="DEM533"/>
      <c r="DEO533"/>
      <c r="DEQ533"/>
      <c r="DES533"/>
      <c r="DEU533"/>
      <c r="DEW533"/>
      <c r="DEY533"/>
      <c r="DFA533"/>
      <c r="DFC533"/>
      <c r="DFE533"/>
      <c r="DFG533"/>
      <c r="DFI533"/>
      <c r="DFK533"/>
      <c r="DFM533"/>
      <c r="DFO533"/>
      <c r="DFQ533"/>
      <c r="DFS533"/>
      <c r="DFU533"/>
      <c r="DFW533"/>
      <c r="DFY533"/>
      <c r="DGA533"/>
      <c r="DGC533"/>
      <c r="DGE533"/>
      <c r="DGG533"/>
      <c r="DGI533"/>
      <c r="DGK533"/>
      <c r="DGM533"/>
      <c r="DGO533"/>
      <c r="DGQ533"/>
      <c r="DGS533"/>
      <c r="DGU533"/>
      <c r="DGW533"/>
      <c r="DGY533"/>
      <c r="DHA533"/>
      <c r="DHC533"/>
      <c r="DHE533"/>
      <c r="DHG533"/>
      <c r="DHI533"/>
      <c r="DHK533"/>
      <c r="DHM533"/>
      <c r="DHO533"/>
      <c r="DHQ533"/>
      <c r="DHS533"/>
      <c r="DHU533"/>
      <c r="DHW533"/>
      <c r="DHY533"/>
      <c r="DIA533"/>
      <c r="DIC533"/>
      <c r="DIE533"/>
      <c r="DIG533"/>
      <c r="DII533"/>
      <c r="DIK533"/>
      <c r="DIM533"/>
      <c r="DIO533"/>
      <c r="DIQ533"/>
      <c r="DIS533"/>
      <c r="DIU533"/>
      <c r="DIW533"/>
      <c r="DIY533"/>
      <c r="DJA533"/>
      <c r="DJC533"/>
      <c r="DJE533"/>
      <c r="DJG533"/>
      <c r="DJI533"/>
      <c r="DJK533"/>
      <c r="DJM533"/>
      <c r="DJO533"/>
      <c r="DJQ533"/>
      <c r="DJS533"/>
      <c r="DJU533"/>
      <c r="DJW533"/>
      <c r="DJY533"/>
      <c r="DKA533"/>
      <c r="DKC533"/>
      <c r="DKE533"/>
      <c r="DKG533"/>
      <c r="DKI533"/>
      <c r="DKK533"/>
      <c r="DKM533"/>
      <c r="DKO533"/>
      <c r="DKQ533"/>
      <c r="DKS533"/>
      <c r="DKU533"/>
      <c r="DKW533"/>
      <c r="DKY533"/>
      <c r="DLA533"/>
      <c r="DLC533"/>
      <c r="DLE533"/>
      <c r="DLG533"/>
      <c r="DLI533"/>
      <c r="DLK533"/>
      <c r="DLM533"/>
      <c r="DLO533"/>
      <c r="DLQ533"/>
      <c r="DLS533"/>
      <c r="DLU533"/>
      <c r="DLW533"/>
      <c r="DLY533"/>
      <c r="DMA533"/>
      <c r="DMC533"/>
      <c r="DME533"/>
      <c r="DMG533"/>
      <c r="DMI533"/>
      <c r="DMK533"/>
      <c r="DMM533"/>
      <c r="DMO533"/>
      <c r="DMQ533"/>
      <c r="DMS533"/>
      <c r="DMU533"/>
      <c r="DMW533"/>
      <c r="DMY533"/>
      <c r="DNA533"/>
      <c r="DNC533"/>
      <c r="DNE533"/>
      <c r="DNG533"/>
      <c r="DNI533"/>
      <c r="DNK533"/>
      <c r="DNM533"/>
      <c r="DNO533"/>
      <c r="DNQ533"/>
      <c r="DNS533"/>
      <c r="DNU533"/>
      <c r="DNW533"/>
      <c r="DNY533"/>
      <c r="DOA533"/>
      <c r="DOC533"/>
      <c r="DOE533"/>
      <c r="DOG533"/>
      <c r="DOI533"/>
      <c r="DOK533"/>
      <c r="DOM533"/>
      <c r="DOO533"/>
      <c r="DOQ533"/>
      <c r="DOS533"/>
      <c r="DOU533"/>
      <c r="DOW533"/>
      <c r="DOY533"/>
      <c r="DPA533"/>
      <c r="DPC533"/>
      <c r="DPE533"/>
      <c r="DPG533"/>
      <c r="DPI533"/>
      <c r="DPK533"/>
      <c r="DPM533"/>
      <c r="DPO533"/>
      <c r="DPQ533"/>
      <c r="DPS533"/>
      <c r="DPU533"/>
      <c r="DPW533"/>
      <c r="DPY533"/>
      <c r="DQA533"/>
      <c r="DQC533"/>
      <c r="DQE533"/>
      <c r="DQG533"/>
      <c r="DQI533"/>
      <c r="DQK533"/>
      <c r="DQM533"/>
      <c r="DQO533"/>
      <c r="DQQ533"/>
      <c r="DQS533"/>
      <c r="DQU533"/>
      <c r="DQW533"/>
      <c r="DQY533"/>
      <c r="DRA533"/>
      <c r="DRC533"/>
      <c r="DRE533"/>
      <c r="DRG533"/>
      <c r="DRI533"/>
      <c r="DRK533"/>
      <c r="DRM533"/>
      <c r="DRO533"/>
      <c r="DRQ533"/>
      <c r="DRS533"/>
      <c r="DRU533"/>
      <c r="DRW533"/>
      <c r="DRY533"/>
      <c r="DSA533"/>
      <c r="DSC533"/>
      <c r="DSE533"/>
      <c r="DSG533"/>
      <c r="DSI533"/>
      <c r="DSK533"/>
      <c r="DSM533"/>
      <c r="DSO533"/>
      <c r="DSQ533"/>
      <c r="DSS533"/>
      <c r="DSU533"/>
      <c r="DSW533"/>
      <c r="DSY533"/>
      <c r="DTA533"/>
      <c r="DTC533"/>
      <c r="DTE533"/>
      <c r="DTG533"/>
      <c r="DTI533"/>
      <c r="DTK533"/>
      <c r="DTM533"/>
      <c r="DTO533"/>
      <c r="DTQ533"/>
      <c r="DTS533"/>
      <c r="DTU533"/>
      <c r="DTW533"/>
      <c r="DTY533"/>
      <c r="DUA533"/>
      <c r="DUC533"/>
      <c r="DUE533"/>
      <c r="DUG533"/>
      <c r="DUI533"/>
      <c r="DUK533"/>
      <c r="DUM533"/>
      <c r="DUO533"/>
      <c r="DUQ533"/>
      <c r="DUS533"/>
      <c r="DUU533"/>
      <c r="DUW533"/>
      <c r="DUY533"/>
      <c r="DVA533"/>
      <c r="DVC533"/>
      <c r="DVE533"/>
      <c r="DVG533"/>
      <c r="DVI533"/>
      <c r="DVK533"/>
      <c r="DVM533"/>
      <c r="DVO533"/>
      <c r="DVQ533"/>
      <c r="DVS533"/>
      <c r="DVU533"/>
      <c r="DVW533"/>
      <c r="DVY533"/>
      <c r="DWA533"/>
      <c r="DWC533"/>
      <c r="DWE533"/>
      <c r="DWG533"/>
      <c r="DWI533"/>
      <c r="DWK533"/>
      <c r="DWM533"/>
      <c r="DWO533"/>
      <c r="DWQ533"/>
      <c r="DWS533"/>
      <c r="DWU533"/>
      <c r="DWW533"/>
      <c r="DWY533"/>
      <c r="DXA533"/>
      <c r="DXC533"/>
      <c r="DXE533"/>
      <c r="DXG533"/>
      <c r="DXI533"/>
      <c r="DXK533"/>
      <c r="DXM533"/>
      <c r="DXO533"/>
      <c r="DXQ533"/>
      <c r="DXS533"/>
      <c r="DXU533"/>
      <c r="DXW533"/>
      <c r="DXY533"/>
      <c r="DYA533"/>
      <c r="DYC533"/>
      <c r="DYE533"/>
      <c r="DYG533"/>
      <c r="DYI533"/>
      <c r="DYK533"/>
      <c r="DYM533"/>
      <c r="DYO533"/>
      <c r="DYQ533"/>
      <c r="DYS533"/>
      <c r="DYU533"/>
      <c r="DYW533"/>
      <c r="DYY533"/>
      <c r="DZA533"/>
      <c r="DZC533"/>
      <c r="DZE533"/>
      <c r="DZG533"/>
      <c r="DZI533"/>
      <c r="DZK533"/>
      <c r="DZM533"/>
      <c r="DZO533"/>
      <c r="DZQ533"/>
      <c r="DZS533"/>
      <c r="DZU533"/>
      <c r="DZW533"/>
      <c r="DZY533"/>
      <c r="EAA533"/>
      <c r="EAC533"/>
      <c r="EAE533"/>
      <c r="EAG533"/>
      <c r="EAI533"/>
      <c r="EAK533"/>
      <c r="EAM533"/>
      <c r="EAO533"/>
      <c r="EAQ533"/>
      <c r="EAS533"/>
      <c r="EAU533"/>
      <c r="EAW533"/>
      <c r="EAY533"/>
      <c r="EBA533"/>
      <c r="EBC533"/>
      <c r="EBE533"/>
      <c r="EBG533"/>
      <c r="EBI533"/>
      <c r="EBK533"/>
      <c r="EBM533"/>
      <c r="EBO533"/>
      <c r="EBQ533"/>
      <c r="EBS533"/>
      <c r="EBU533"/>
      <c r="EBW533"/>
      <c r="EBY533"/>
      <c r="ECA533"/>
      <c r="ECC533"/>
      <c r="ECE533"/>
      <c r="ECG533"/>
      <c r="ECI533"/>
      <c r="ECK533"/>
      <c r="ECM533"/>
      <c r="ECO533"/>
      <c r="ECQ533"/>
      <c r="ECS533"/>
      <c r="ECU533"/>
      <c r="ECW533"/>
      <c r="ECY533"/>
      <c r="EDA533"/>
      <c r="EDC533"/>
      <c r="EDE533"/>
      <c r="EDG533"/>
      <c r="EDI533"/>
      <c r="EDK533"/>
      <c r="EDM533"/>
      <c r="EDO533"/>
      <c r="EDQ533"/>
      <c r="EDS533"/>
      <c r="EDU533"/>
      <c r="EDW533"/>
      <c r="EDY533"/>
      <c r="EEA533"/>
      <c r="EEC533"/>
      <c r="EEE533"/>
      <c r="EEG533"/>
      <c r="EEI533"/>
      <c r="EEK533"/>
      <c r="EEM533"/>
      <c r="EEO533"/>
      <c r="EEQ533"/>
      <c r="EES533"/>
      <c r="EEU533"/>
      <c r="EEW533"/>
      <c r="EEY533"/>
      <c r="EFA533"/>
      <c r="EFC533"/>
      <c r="EFE533"/>
      <c r="EFG533"/>
      <c r="EFI533"/>
      <c r="EFK533"/>
      <c r="EFM533"/>
      <c r="EFO533"/>
      <c r="EFQ533"/>
      <c r="EFS533"/>
      <c r="EFU533"/>
      <c r="EFW533"/>
      <c r="EFY533"/>
      <c r="EGA533"/>
      <c r="EGC533"/>
      <c r="EGE533"/>
      <c r="EGG533"/>
      <c r="EGI533"/>
      <c r="EGK533"/>
      <c r="EGM533"/>
      <c r="EGO533"/>
      <c r="EGQ533"/>
      <c r="EGS533"/>
      <c r="EGU533"/>
      <c r="EGW533"/>
      <c r="EGY533"/>
      <c r="EHA533"/>
      <c r="EHC533"/>
      <c r="EHE533"/>
      <c r="EHG533"/>
      <c r="EHI533"/>
      <c r="EHK533"/>
      <c r="EHM533"/>
      <c r="EHO533"/>
      <c r="EHQ533"/>
      <c r="EHS533"/>
      <c r="EHU533"/>
      <c r="EHW533"/>
      <c r="EHY533"/>
      <c r="EIA533"/>
      <c r="EIC533"/>
      <c r="EIE533"/>
      <c r="EIG533"/>
      <c r="EII533"/>
      <c r="EIK533"/>
      <c r="EIM533"/>
      <c r="EIO533"/>
      <c r="EIQ533"/>
      <c r="EIS533"/>
      <c r="EIU533"/>
      <c r="EIW533"/>
      <c r="EIY533"/>
      <c r="EJA533"/>
      <c r="EJC533"/>
      <c r="EJE533"/>
      <c r="EJG533"/>
      <c r="EJI533"/>
      <c r="EJK533"/>
      <c r="EJM533"/>
      <c r="EJO533"/>
      <c r="EJQ533"/>
      <c r="EJS533"/>
      <c r="EJU533"/>
      <c r="EJW533"/>
      <c r="EJY533"/>
      <c r="EKA533"/>
      <c r="EKC533"/>
      <c r="EKE533"/>
      <c r="EKG533"/>
      <c r="EKI533"/>
      <c r="EKK533"/>
      <c r="EKM533"/>
      <c r="EKO533"/>
      <c r="EKQ533"/>
      <c r="EKS533"/>
      <c r="EKU533"/>
      <c r="EKW533"/>
      <c r="EKY533"/>
      <c r="ELA533"/>
      <c r="ELC533"/>
      <c r="ELE533"/>
      <c r="ELG533"/>
      <c r="ELI533"/>
      <c r="ELK533"/>
      <c r="ELM533"/>
      <c r="ELO533"/>
      <c r="ELQ533"/>
      <c r="ELS533"/>
      <c r="ELU533"/>
      <c r="ELW533"/>
      <c r="ELY533"/>
      <c r="EMA533"/>
      <c r="EMC533"/>
      <c r="EME533"/>
      <c r="EMG533"/>
      <c r="EMI533"/>
      <c r="EMK533"/>
      <c r="EMM533"/>
      <c r="EMO533"/>
      <c r="EMQ533"/>
      <c r="EMS533"/>
      <c r="EMU533"/>
      <c r="EMW533"/>
      <c r="EMY533"/>
      <c r="ENA533"/>
      <c r="ENC533"/>
      <c r="ENE533"/>
      <c r="ENG533"/>
      <c r="ENI533"/>
      <c r="ENK533"/>
      <c r="ENM533"/>
      <c r="ENO533"/>
      <c r="ENQ533"/>
      <c r="ENS533"/>
      <c r="ENU533"/>
      <c r="ENW533"/>
      <c r="ENY533"/>
      <c r="EOA533"/>
      <c r="EOC533"/>
      <c r="EOE533"/>
      <c r="EOG533"/>
      <c r="EOI533"/>
      <c r="EOK533"/>
      <c r="EOM533"/>
      <c r="EOO533"/>
      <c r="EOQ533"/>
      <c r="EOS533"/>
      <c r="EOU533"/>
      <c r="EOW533"/>
      <c r="EOY533"/>
      <c r="EPA533"/>
      <c r="EPC533"/>
      <c r="EPE533"/>
      <c r="EPG533"/>
      <c r="EPI533"/>
      <c r="EPK533"/>
      <c r="EPM533"/>
      <c r="EPO533"/>
      <c r="EPQ533"/>
      <c r="EPS533"/>
      <c r="EPU533"/>
      <c r="EPW533"/>
      <c r="EPY533"/>
      <c r="EQA533"/>
      <c r="EQC533"/>
      <c r="EQE533"/>
      <c r="EQG533"/>
      <c r="EQI533"/>
      <c r="EQK533"/>
      <c r="EQM533"/>
      <c r="EQO533"/>
      <c r="EQQ533"/>
      <c r="EQS533"/>
      <c r="EQU533"/>
      <c r="EQW533"/>
      <c r="EQY533"/>
      <c r="ERA533"/>
      <c r="ERC533"/>
      <c r="ERE533"/>
      <c r="ERG533"/>
      <c r="ERI533"/>
      <c r="ERK533"/>
      <c r="ERM533"/>
      <c r="ERO533"/>
      <c r="ERQ533"/>
      <c r="ERS533"/>
      <c r="ERU533"/>
      <c r="ERW533"/>
      <c r="ERY533"/>
      <c r="ESA533"/>
      <c r="ESC533"/>
      <c r="ESE533"/>
      <c r="ESG533"/>
      <c r="ESI533"/>
      <c r="ESK533"/>
      <c r="ESM533"/>
      <c r="ESO533"/>
      <c r="ESQ533"/>
      <c r="ESS533"/>
      <c r="ESU533"/>
      <c r="ESW533"/>
      <c r="ESY533"/>
      <c r="ETA533"/>
      <c r="ETC533"/>
      <c r="ETE533"/>
      <c r="ETG533"/>
      <c r="ETI533"/>
      <c r="ETK533"/>
      <c r="ETM533"/>
      <c r="ETO533"/>
      <c r="ETQ533"/>
      <c r="ETS533"/>
      <c r="ETU533"/>
      <c r="ETW533"/>
      <c r="ETY533"/>
      <c r="EUA533"/>
      <c r="EUC533"/>
      <c r="EUE533"/>
      <c r="EUG533"/>
      <c r="EUI533"/>
      <c r="EUK533"/>
      <c r="EUM533"/>
      <c r="EUO533"/>
      <c r="EUQ533"/>
      <c r="EUS533"/>
      <c r="EUU533"/>
      <c r="EUW533"/>
      <c r="EUY533"/>
      <c r="EVA533"/>
      <c r="EVC533"/>
      <c r="EVE533"/>
      <c r="EVG533"/>
      <c r="EVI533"/>
      <c r="EVK533"/>
      <c r="EVM533"/>
      <c r="EVO533"/>
      <c r="EVQ533"/>
      <c r="EVS533"/>
      <c r="EVU533"/>
      <c r="EVW533"/>
      <c r="EVY533"/>
      <c r="EWA533"/>
      <c r="EWC533"/>
      <c r="EWE533"/>
      <c r="EWG533"/>
      <c r="EWI533"/>
      <c r="EWK533"/>
      <c r="EWM533"/>
      <c r="EWO533"/>
      <c r="EWQ533"/>
      <c r="EWS533"/>
      <c r="EWU533"/>
      <c r="EWW533"/>
      <c r="EWY533"/>
      <c r="EXA533"/>
      <c r="EXC533"/>
      <c r="EXE533"/>
      <c r="EXG533"/>
      <c r="EXI533"/>
      <c r="EXK533"/>
      <c r="EXM533"/>
      <c r="EXO533"/>
      <c r="EXQ533"/>
      <c r="EXS533"/>
      <c r="EXU533"/>
      <c r="EXW533"/>
      <c r="EXY533"/>
      <c r="EYA533"/>
      <c r="EYC533"/>
      <c r="EYE533"/>
      <c r="EYG533"/>
      <c r="EYI533"/>
      <c r="EYK533"/>
      <c r="EYM533"/>
      <c r="EYO533"/>
      <c r="EYQ533"/>
      <c r="EYS533"/>
      <c r="EYU533"/>
      <c r="EYW533"/>
      <c r="EYY533"/>
      <c r="EZA533"/>
      <c r="EZC533"/>
      <c r="EZE533"/>
      <c r="EZG533"/>
      <c r="EZI533"/>
      <c r="EZK533"/>
      <c r="EZM533"/>
      <c r="EZO533"/>
      <c r="EZQ533"/>
      <c r="EZS533"/>
      <c r="EZU533"/>
      <c r="EZW533"/>
      <c r="EZY533"/>
      <c r="FAA533"/>
      <c r="FAC533"/>
      <c r="FAE533"/>
      <c r="FAG533"/>
      <c r="FAI533"/>
      <c r="FAK533"/>
      <c r="FAM533"/>
      <c r="FAO533"/>
      <c r="FAQ533"/>
      <c r="FAS533"/>
      <c r="FAU533"/>
      <c r="FAW533"/>
      <c r="FAY533"/>
      <c r="FBA533"/>
      <c r="FBC533"/>
      <c r="FBE533"/>
      <c r="FBG533"/>
      <c r="FBI533"/>
      <c r="FBK533"/>
      <c r="FBM533"/>
      <c r="FBO533"/>
      <c r="FBQ533"/>
      <c r="FBS533"/>
      <c r="FBU533"/>
      <c r="FBW533"/>
      <c r="FBY533"/>
      <c r="FCA533"/>
      <c r="FCC533"/>
      <c r="FCE533"/>
      <c r="FCG533"/>
      <c r="FCI533"/>
      <c r="FCK533"/>
      <c r="FCM533"/>
      <c r="FCO533"/>
      <c r="FCQ533"/>
      <c r="FCS533"/>
      <c r="FCU533"/>
      <c r="FCW533"/>
      <c r="FCY533"/>
      <c r="FDA533"/>
      <c r="FDC533"/>
      <c r="FDE533"/>
      <c r="FDG533"/>
      <c r="FDI533"/>
      <c r="FDK533"/>
      <c r="FDM533"/>
      <c r="FDO533"/>
      <c r="FDQ533"/>
      <c r="FDS533"/>
      <c r="FDU533"/>
      <c r="FDW533"/>
      <c r="FDY533"/>
      <c r="FEA533"/>
      <c r="FEC533"/>
      <c r="FEE533"/>
      <c r="FEG533"/>
      <c r="FEI533"/>
      <c r="FEK533"/>
      <c r="FEM533"/>
      <c r="FEO533"/>
      <c r="FEQ533"/>
      <c r="FES533"/>
      <c r="FEU533"/>
      <c r="FEW533"/>
      <c r="FEY533"/>
      <c r="FFA533"/>
      <c r="FFC533"/>
      <c r="FFE533"/>
      <c r="FFG533"/>
      <c r="FFI533"/>
      <c r="FFK533"/>
      <c r="FFM533"/>
      <c r="FFO533"/>
      <c r="FFQ533"/>
      <c r="FFS533"/>
      <c r="FFU533"/>
      <c r="FFW533"/>
      <c r="FFY533"/>
      <c r="FGA533"/>
      <c r="FGC533"/>
      <c r="FGE533"/>
      <c r="FGG533"/>
      <c r="FGI533"/>
      <c r="FGK533"/>
      <c r="FGM533"/>
      <c r="FGO533"/>
      <c r="FGQ533"/>
      <c r="FGS533"/>
      <c r="FGU533"/>
      <c r="FGW533"/>
      <c r="FGY533"/>
      <c r="FHA533"/>
      <c r="FHC533"/>
      <c r="FHE533"/>
      <c r="FHG533"/>
      <c r="FHI533"/>
      <c r="FHK533"/>
      <c r="FHM533"/>
      <c r="FHO533"/>
      <c r="FHQ533"/>
      <c r="FHS533"/>
      <c r="FHU533"/>
      <c r="FHW533"/>
      <c r="FHY533"/>
      <c r="FIA533"/>
      <c r="FIC533"/>
      <c r="FIE533"/>
      <c r="FIG533"/>
      <c r="FII533"/>
      <c r="FIK533"/>
      <c r="FIM533"/>
      <c r="FIO533"/>
      <c r="FIQ533"/>
      <c r="FIS533"/>
      <c r="FIU533"/>
      <c r="FIW533"/>
      <c r="FIY533"/>
      <c r="FJA533"/>
      <c r="FJC533"/>
      <c r="FJE533"/>
      <c r="FJG533"/>
      <c r="FJI533"/>
      <c r="FJK533"/>
      <c r="FJM533"/>
      <c r="FJO533"/>
      <c r="FJQ533"/>
      <c r="FJS533"/>
      <c r="FJU533"/>
      <c r="FJW533"/>
      <c r="FJY533"/>
      <c r="FKA533"/>
      <c r="FKC533"/>
      <c r="FKE533"/>
      <c r="FKG533"/>
      <c r="FKI533"/>
      <c r="FKK533"/>
      <c r="FKM533"/>
      <c r="FKO533"/>
      <c r="FKQ533"/>
      <c r="FKS533"/>
      <c r="FKU533"/>
      <c r="FKW533"/>
      <c r="FKY533"/>
      <c r="FLA533"/>
      <c r="FLC533"/>
      <c r="FLE533"/>
      <c r="FLG533"/>
      <c r="FLI533"/>
      <c r="FLK533"/>
      <c r="FLM533"/>
      <c r="FLO533"/>
      <c r="FLQ533"/>
      <c r="FLS533"/>
      <c r="FLU533"/>
      <c r="FLW533"/>
      <c r="FLY533"/>
      <c r="FMA533"/>
      <c r="FMC533"/>
      <c r="FME533"/>
      <c r="FMG533"/>
      <c r="FMI533"/>
      <c r="FMK533"/>
      <c r="FMM533"/>
      <c r="FMO533"/>
      <c r="FMQ533"/>
      <c r="FMS533"/>
      <c r="FMU533"/>
      <c r="FMW533"/>
      <c r="FMY533"/>
      <c r="FNA533"/>
      <c r="FNC533"/>
      <c r="FNE533"/>
      <c r="FNG533"/>
      <c r="FNI533"/>
      <c r="FNK533"/>
      <c r="FNM533"/>
      <c r="FNO533"/>
      <c r="FNQ533"/>
      <c r="FNS533"/>
      <c r="FNU533"/>
      <c r="FNW533"/>
      <c r="FNY533"/>
      <c r="FOA533"/>
      <c r="FOC533"/>
      <c r="FOE533"/>
      <c r="FOG533"/>
      <c r="FOI533"/>
      <c r="FOK533"/>
      <c r="FOM533"/>
      <c r="FOO533"/>
      <c r="FOQ533"/>
      <c r="FOS533"/>
      <c r="FOU533"/>
      <c r="FOW533"/>
      <c r="FOY533"/>
      <c r="FPA533"/>
      <c r="FPC533"/>
      <c r="FPE533"/>
      <c r="FPG533"/>
      <c r="FPI533"/>
      <c r="FPK533"/>
      <c r="FPM533"/>
      <c r="FPO533"/>
      <c r="FPQ533"/>
      <c r="FPS533"/>
      <c r="FPU533"/>
      <c r="FPW533"/>
      <c r="FPY533"/>
      <c r="FQA533"/>
      <c r="FQC533"/>
      <c r="FQE533"/>
      <c r="FQG533"/>
      <c r="FQI533"/>
      <c r="FQK533"/>
      <c r="FQM533"/>
      <c r="FQO533"/>
      <c r="FQQ533"/>
      <c r="FQS533"/>
      <c r="FQU533"/>
      <c r="FQW533"/>
      <c r="FQY533"/>
      <c r="FRA533"/>
      <c r="FRC533"/>
      <c r="FRE533"/>
      <c r="FRG533"/>
      <c r="FRI533"/>
      <c r="FRK533"/>
      <c r="FRM533"/>
      <c r="FRO533"/>
      <c r="FRQ533"/>
      <c r="FRS533"/>
      <c r="FRU533"/>
      <c r="FRW533"/>
      <c r="FRY533"/>
      <c r="FSA533"/>
      <c r="FSC533"/>
      <c r="FSE533"/>
      <c r="FSG533"/>
      <c r="FSI533"/>
      <c r="FSK533"/>
      <c r="FSM533"/>
      <c r="FSO533"/>
      <c r="FSQ533"/>
      <c r="FSS533"/>
      <c r="FSU533"/>
      <c r="FSW533"/>
      <c r="FSY533"/>
      <c r="FTA533"/>
      <c r="FTC533"/>
      <c r="FTE533"/>
      <c r="FTG533"/>
      <c r="FTI533"/>
      <c r="FTK533"/>
      <c r="FTM533"/>
      <c r="FTO533"/>
      <c r="FTQ533"/>
      <c r="FTS533"/>
      <c r="FTU533"/>
      <c r="FTW533"/>
      <c r="FTY533"/>
      <c r="FUA533"/>
      <c r="FUC533"/>
      <c r="FUE533"/>
      <c r="FUG533"/>
      <c r="FUI533"/>
      <c r="FUK533"/>
      <c r="FUM533"/>
      <c r="FUO533"/>
      <c r="FUQ533"/>
      <c r="FUS533"/>
      <c r="FUU533"/>
      <c r="FUW533"/>
      <c r="FUY533"/>
      <c r="FVA533"/>
      <c r="FVC533"/>
      <c r="FVE533"/>
      <c r="FVG533"/>
      <c r="FVI533"/>
      <c r="FVK533"/>
      <c r="FVM533"/>
      <c r="FVO533"/>
      <c r="FVQ533"/>
      <c r="FVS533"/>
      <c r="FVU533"/>
      <c r="FVW533"/>
      <c r="FVY533"/>
      <c r="FWA533"/>
      <c r="FWC533"/>
      <c r="FWE533"/>
      <c r="FWG533"/>
      <c r="FWI533"/>
      <c r="FWK533"/>
      <c r="FWM533"/>
      <c r="FWO533"/>
      <c r="FWQ533"/>
      <c r="FWS533"/>
      <c r="FWU533"/>
      <c r="FWW533"/>
      <c r="FWY533"/>
      <c r="FXA533"/>
      <c r="FXC533"/>
      <c r="FXE533"/>
      <c r="FXG533"/>
      <c r="FXI533"/>
      <c r="FXK533"/>
      <c r="FXM533"/>
      <c r="FXO533"/>
      <c r="FXQ533"/>
      <c r="FXS533"/>
      <c r="FXU533"/>
      <c r="FXW533"/>
      <c r="FXY533"/>
      <c r="FYA533"/>
      <c r="FYC533"/>
      <c r="FYE533"/>
      <c r="FYG533"/>
      <c r="FYI533"/>
      <c r="FYK533"/>
      <c r="FYM533"/>
      <c r="FYO533"/>
      <c r="FYQ533"/>
      <c r="FYS533"/>
      <c r="FYU533"/>
      <c r="FYW533"/>
      <c r="FYY533"/>
      <c r="FZA533"/>
      <c r="FZC533"/>
      <c r="FZE533"/>
      <c r="FZG533"/>
      <c r="FZI533"/>
      <c r="FZK533"/>
      <c r="FZM533"/>
      <c r="FZO533"/>
      <c r="FZQ533"/>
      <c r="FZS533"/>
      <c r="FZU533"/>
      <c r="FZW533"/>
      <c r="FZY533"/>
      <c r="GAA533"/>
      <c r="GAC533"/>
      <c r="GAE533"/>
      <c r="GAG533"/>
      <c r="GAI533"/>
      <c r="GAK533"/>
      <c r="GAM533"/>
      <c r="GAO533"/>
      <c r="GAQ533"/>
      <c r="GAS533"/>
      <c r="GAU533"/>
      <c r="GAW533"/>
      <c r="GAY533"/>
      <c r="GBA533"/>
      <c r="GBC533"/>
      <c r="GBE533"/>
      <c r="GBG533"/>
      <c r="GBI533"/>
      <c r="GBK533"/>
      <c r="GBM533"/>
      <c r="GBO533"/>
      <c r="GBQ533"/>
      <c r="GBS533"/>
      <c r="GBU533"/>
      <c r="GBW533"/>
      <c r="GBY533"/>
      <c r="GCA533"/>
      <c r="GCC533"/>
      <c r="GCE533"/>
      <c r="GCG533"/>
      <c r="GCI533"/>
      <c r="GCK533"/>
      <c r="GCM533"/>
      <c r="GCO533"/>
      <c r="GCQ533"/>
      <c r="GCS533"/>
      <c r="GCU533"/>
      <c r="GCW533"/>
      <c r="GCY533"/>
      <c r="GDA533"/>
      <c r="GDC533"/>
      <c r="GDE533"/>
      <c r="GDG533"/>
      <c r="GDI533"/>
      <c r="GDK533"/>
      <c r="GDM533"/>
      <c r="GDO533"/>
      <c r="GDQ533"/>
      <c r="GDS533"/>
      <c r="GDU533"/>
      <c r="GDW533"/>
      <c r="GDY533"/>
      <c r="GEA533"/>
      <c r="GEC533"/>
      <c r="GEE533"/>
      <c r="GEG533"/>
      <c r="GEI533"/>
      <c r="GEK533"/>
      <c r="GEM533"/>
      <c r="GEO533"/>
      <c r="GEQ533"/>
      <c r="GES533"/>
      <c r="GEU533"/>
      <c r="GEW533"/>
      <c r="GEY533"/>
      <c r="GFA533"/>
      <c r="GFC533"/>
      <c r="GFE533"/>
      <c r="GFG533"/>
      <c r="GFI533"/>
      <c r="GFK533"/>
      <c r="GFM533"/>
      <c r="GFO533"/>
      <c r="GFQ533"/>
      <c r="GFS533"/>
      <c r="GFU533"/>
      <c r="GFW533"/>
      <c r="GFY533"/>
      <c r="GGA533"/>
      <c r="GGC533"/>
      <c r="GGE533"/>
      <c r="GGG533"/>
      <c r="GGI533"/>
      <c r="GGK533"/>
      <c r="GGM533"/>
      <c r="GGO533"/>
      <c r="GGQ533"/>
      <c r="GGS533"/>
      <c r="GGU533"/>
      <c r="GGW533"/>
      <c r="GGY533"/>
      <c r="GHA533"/>
      <c r="GHC533"/>
      <c r="GHE533"/>
      <c r="GHG533"/>
      <c r="GHI533"/>
      <c r="GHK533"/>
      <c r="GHM533"/>
      <c r="GHO533"/>
      <c r="GHQ533"/>
      <c r="GHS533"/>
      <c r="GHU533"/>
      <c r="GHW533"/>
      <c r="GHY533"/>
      <c r="GIA533"/>
      <c r="GIC533"/>
      <c r="GIE533"/>
      <c r="GIG533"/>
      <c r="GII533"/>
      <c r="GIK533"/>
      <c r="GIM533"/>
      <c r="GIO533"/>
      <c r="GIQ533"/>
      <c r="GIS533"/>
      <c r="GIU533"/>
      <c r="GIW533"/>
      <c r="GIY533"/>
      <c r="GJA533"/>
      <c r="GJC533"/>
      <c r="GJE533"/>
      <c r="GJG533"/>
      <c r="GJI533"/>
      <c r="GJK533"/>
      <c r="GJM533"/>
      <c r="GJO533"/>
      <c r="GJQ533"/>
      <c r="GJS533"/>
      <c r="GJU533"/>
      <c r="GJW533"/>
      <c r="GJY533"/>
      <c r="GKA533"/>
      <c r="GKC533"/>
      <c r="GKE533"/>
      <c r="GKG533"/>
      <c r="GKI533"/>
      <c r="GKK533"/>
      <c r="GKM533"/>
      <c r="GKO533"/>
      <c r="GKQ533"/>
      <c r="GKS533"/>
      <c r="GKU533"/>
      <c r="GKW533"/>
      <c r="GKY533"/>
      <c r="GLA533"/>
      <c r="GLC533"/>
      <c r="GLE533"/>
      <c r="GLG533"/>
      <c r="GLI533"/>
      <c r="GLK533"/>
      <c r="GLM533"/>
      <c r="GLO533"/>
      <c r="GLQ533"/>
      <c r="GLS533"/>
      <c r="GLU533"/>
      <c r="GLW533"/>
      <c r="GLY533"/>
      <c r="GMA533"/>
      <c r="GMC533"/>
      <c r="GME533"/>
      <c r="GMG533"/>
      <c r="GMI533"/>
      <c r="GMK533"/>
      <c r="GMM533"/>
      <c r="GMO533"/>
      <c r="GMQ533"/>
      <c r="GMS533"/>
      <c r="GMU533"/>
      <c r="GMW533"/>
      <c r="GMY533"/>
      <c r="GNA533"/>
      <c r="GNC533"/>
      <c r="GNE533"/>
      <c r="GNG533"/>
      <c r="GNI533"/>
      <c r="GNK533"/>
      <c r="GNM533"/>
      <c r="GNO533"/>
      <c r="GNQ533"/>
      <c r="GNS533"/>
      <c r="GNU533"/>
      <c r="GNW533"/>
      <c r="GNY533"/>
      <c r="GOA533"/>
      <c r="GOC533"/>
      <c r="GOE533"/>
      <c r="GOG533"/>
      <c r="GOI533"/>
      <c r="GOK533"/>
      <c r="GOM533"/>
      <c r="GOO533"/>
      <c r="GOQ533"/>
      <c r="GOS533"/>
      <c r="GOU533"/>
      <c r="GOW533"/>
      <c r="GOY533"/>
      <c r="GPA533"/>
      <c r="GPC533"/>
      <c r="GPE533"/>
      <c r="GPG533"/>
      <c r="GPI533"/>
      <c r="GPK533"/>
      <c r="GPM533"/>
      <c r="GPO533"/>
      <c r="GPQ533"/>
      <c r="GPS533"/>
      <c r="GPU533"/>
      <c r="GPW533"/>
      <c r="GPY533"/>
      <c r="GQA533"/>
      <c r="GQC533"/>
      <c r="GQE533"/>
      <c r="GQG533"/>
      <c r="GQI533"/>
      <c r="GQK533"/>
      <c r="GQM533"/>
      <c r="GQO533"/>
      <c r="GQQ533"/>
      <c r="GQS533"/>
      <c r="GQU533"/>
      <c r="GQW533"/>
      <c r="GQY533"/>
      <c r="GRA533"/>
      <c r="GRC533"/>
      <c r="GRE533"/>
      <c r="GRG533"/>
      <c r="GRI533"/>
      <c r="GRK533"/>
      <c r="GRM533"/>
      <c r="GRO533"/>
      <c r="GRQ533"/>
      <c r="GRS533"/>
      <c r="GRU533"/>
      <c r="GRW533"/>
      <c r="GRY533"/>
      <c r="GSA533"/>
      <c r="GSC533"/>
      <c r="GSE533"/>
      <c r="GSG533"/>
      <c r="GSI533"/>
      <c r="GSK533"/>
      <c r="GSM533"/>
      <c r="GSO533"/>
      <c r="GSQ533"/>
      <c r="GSS533"/>
      <c r="GSU533"/>
      <c r="GSW533"/>
      <c r="GSY533"/>
      <c r="GTA533"/>
      <c r="GTC533"/>
      <c r="GTE533"/>
      <c r="GTG533"/>
      <c r="GTI533"/>
      <c r="GTK533"/>
      <c r="GTM533"/>
      <c r="GTO533"/>
      <c r="GTQ533"/>
      <c r="GTS533"/>
      <c r="GTU533"/>
      <c r="GTW533"/>
      <c r="GTY533"/>
      <c r="GUA533"/>
      <c r="GUC533"/>
      <c r="GUE533"/>
      <c r="GUG533"/>
      <c r="GUI533"/>
      <c r="GUK533"/>
      <c r="GUM533"/>
      <c r="GUO533"/>
      <c r="GUQ533"/>
      <c r="GUS533"/>
      <c r="GUU533"/>
      <c r="GUW533"/>
      <c r="GUY533"/>
      <c r="GVA533"/>
      <c r="GVC533"/>
      <c r="GVE533"/>
      <c r="GVG533"/>
      <c r="GVI533"/>
      <c r="GVK533"/>
      <c r="GVM533"/>
      <c r="GVO533"/>
      <c r="GVQ533"/>
      <c r="GVS533"/>
      <c r="GVU533"/>
      <c r="GVW533"/>
      <c r="GVY533"/>
      <c r="GWA533"/>
      <c r="GWC533"/>
      <c r="GWE533"/>
      <c r="GWG533"/>
      <c r="GWI533"/>
      <c r="GWK533"/>
      <c r="GWM533"/>
      <c r="GWO533"/>
      <c r="GWQ533"/>
      <c r="GWS533"/>
      <c r="GWU533"/>
      <c r="GWW533"/>
      <c r="GWY533"/>
      <c r="GXA533"/>
      <c r="GXC533"/>
      <c r="GXE533"/>
      <c r="GXG533"/>
      <c r="GXI533"/>
      <c r="GXK533"/>
      <c r="GXM533"/>
      <c r="GXO533"/>
      <c r="GXQ533"/>
      <c r="GXS533"/>
      <c r="GXU533"/>
      <c r="GXW533"/>
      <c r="GXY533"/>
      <c r="GYA533"/>
      <c r="GYC533"/>
      <c r="GYE533"/>
      <c r="GYG533"/>
      <c r="GYI533"/>
      <c r="GYK533"/>
      <c r="GYM533"/>
      <c r="GYO533"/>
      <c r="GYQ533"/>
      <c r="GYS533"/>
      <c r="GYU533"/>
      <c r="GYW533"/>
      <c r="GYY533"/>
      <c r="GZA533"/>
      <c r="GZC533"/>
      <c r="GZE533"/>
      <c r="GZG533"/>
      <c r="GZI533"/>
      <c r="GZK533"/>
      <c r="GZM533"/>
      <c r="GZO533"/>
      <c r="GZQ533"/>
      <c r="GZS533"/>
      <c r="GZU533"/>
      <c r="GZW533"/>
      <c r="GZY533"/>
      <c r="HAA533"/>
      <c r="HAC533"/>
      <c r="HAE533"/>
      <c r="HAG533"/>
      <c r="HAI533"/>
      <c r="HAK533"/>
      <c r="HAM533"/>
      <c r="HAO533"/>
      <c r="HAQ533"/>
      <c r="HAS533"/>
      <c r="HAU533"/>
      <c r="HAW533"/>
      <c r="HAY533"/>
      <c r="HBA533"/>
      <c r="HBC533"/>
      <c r="HBE533"/>
      <c r="HBG533"/>
      <c r="HBI533"/>
      <c r="HBK533"/>
      <c r="HBM533"/>
      <c r="HBO533"/>
      <c r="HBQ533"/>
      <c r="HBS533"/>
      <c r="HBU533"/>
      <c r="HBW533"/>
      <c r="HBY533"/>
      <c r="HCA533"/>
      <c r="HCC533"/>
      <c r="HCE533"/>
      <c r="HCG533"/>
      <c r="HCI533"/>
      <c r="HCK533"/>
      <c r="HCM533"/>
      <c r="HCO533"/>
      <c r="HCQ533"/>
      <c r="HCS533"/>
      <c r="HCU533"/>
      <c r="HCW533"/>
      <c r="HCY533"/>
      <c r="HDA533"/>
      <c r="HDC533"/>
      <c r="HDE533"/>
      <c r="HDG533"/>
      <c r="HDI533"/>
      <c r="HDK533"/>
      <c r="HDM533"/>
      <c r="HDO533"/>
      <c r="HDQ533"/>
      <c r="HDS533"/>
      <c r="HDU533"/>
      <c r="HDW533"/>
      <c r="HDY533"/>
      <c r="HEA533"/>
      <c r="HEC533"/>
      <c r="HEE533"/>
      <c r="HEG533"/>
      <c r="HEI533"/>
      <c r="HEK533"/>
      <c r="HEM533"/>
      <c r="HEO533"/>
      <c r="HEQ533"/>
      <c r="HES533"/>
      <c r="HEU533"/>
      <c r="HEW533"/>
      <c r="HEY533"/>
      <c r="HFA533"/>
      <c r="HFC533"/>
      <c r="HFE533"/>
      <c r="HFG533"/>
      <c r="HFI533"/>
      <c r="HFK533"/>
      <c r="HFM533"/>
      <c r="HFO533"/>
      <c r="HFQ533"/>
      <c r="HFS533"/>
      <c r="HFU533"/>
      <c r="HFW533"/>
      <c r="HFY533"/>
      <c r="HGA533"/>
      <c r="HGC533"/>
      <c r="HGE533"/>
      <c r="HGG533"/>
      <c r="HGI533"/>
      <c r="HGK533"/>
      <c r="HGM533"/>
      <c r="HGO533"/>
      <c r="HGQ533"/>
      <c r="HGS533"/>
      <c r="HGU533"/>
      <c r="HGW533"/>
      <c r="HGY533"/>
      <c r="HHA533"/>
      <c r="HHC533"/>
      <c r="HHE533"/>
      <c r="HHG533"/>
      <c r="HHI533"/>
      <c r="HHK533"/>
      <c r="HHM533"/>
      <c r="HHO533"/>
      <c r="HHQ533"/>
      <c r="HHS533"/>
      <c r="HHU533"/>
      <c r="HHW533"/>
      <c r="HHY533"/>
      <c r="HIA533"/>
      <c r="HIC533"/>
      <c r="HIE533"/>
      <c r="HIG533"/>
      <c r="HII533"/>
      <c r="HIK533"/>
      <c r="HIM533"/>
      <c r="HIO533"/>
      <c r="HIQ533"/>
      <c r="HIS533"/>
      <c r="HIU533"/>
      <c r="HIW533"/>
      <c r="HIY533"/>
      <c r="HJA533"/>
      <c r="HJC533"/>
      <c r="HJE533"/>
      <c r="HJG533"/>
      <c r="HJI533"/>
      <c r="HJK533"/>
      <c r="HJM533"/>
      <c r="HJO533"/>
      <c r="HJQ533"/>
      <c r="HJS533"/>
      <c r="HJU533"/>
      <c r="HJW533"/>
      <c r="HJY533"/>
      <c r="HKA533"/>
      <c r="HKC533"/>
      <c r="HKE533"/>
      <c r="HKG533"/>
      <c r="HKI533"/>
      <c r="HKK533"/>
      <c r="HKM533"/>
      <c r="HKO533"/>
      <c r="HKQ533"/>
      <c r="HKS533"/>
      <c r="HKU533"/>
      <c r="HKW533"/>
      <c r="HKY533"/>
      <c r="HLA533"/>
      <c r="HLC533"/>
      <c r="HLE533"/>
      <c r="HLG533"/>
      <c r="HLI533"/>
      <c r="HLK533"/>
      <c r="HLM533"/>
      <c r="HLO533"/>
      <c r="HLQ533"/>
      <c r="HLS533"/>
      <c r="HLU533"/>
      <c r="HLW533"/>
      <c r="HLY533"/>
      <c r="HMA533"/>
      <c r="HMC533"/>
      <c r="HME533"/>
      <c r="HMG533"/>
      <c r="HMI533"/>
      <c r="HMK533"/>
      <c r="HMM533"/>
      <c r="HMO533"/>
      <c r="HMQ533"/>
      <c r="HMS533"/>
      <c r="HMU533"/>
      <c r="HMW533"/>
      <c r="HMY533"/>
      <c r="HNA533"/>
      <c r="HNC533"/>
      <c r="HNE533"/>
      <c r="HNG533"/>
      <c r="HNI533"/>
      <c r="HNK533"/>
      <c r="HNM533"/>
      <c r="HNO533"/>
      <c r="HNQ533"/>
      <c r="HNS533"/>
      <c r="HNU533"/>
      <c r="HNW533"/>
      <c r="HNY533"/>
      <c r="HOA533"/>
      <c r="HOC533"/>
      <c r="HOE533"/>
      <c r="HOG533"/>
      <c r="HOI533"/>
      <c r="HOK533"/>
      <c r="HOM533"/>
      <c r="HOO533"/>
      <c r="HOQ533"/>
      <c r="HOS533"/>
      <c r="HOU533"/>
      <c r="HOW533"/>
      <c r="HOY533"/>
      <c r="HPA533"/>
      <c r="HPC533"/>
      <c r="HPE533"/>
      <c r="HPG533"/>
      <c r="HPI533"/>
      <c r="HPK533"/>
      <c r="HPM533"/>
      <c r="HPO533"/>
      <c r="HPQ533"/>
      <c r="HPS533"/>
      <c r="HPU533"/>
      <c r="HPW533"/>
      <c r="HPY533"/>
      <c r="HQA533"/>
      <c r="HQC533"/>
      <c r="HQE533"/>
      <c r="HQG533"/>
      <c r="HQI533"/>
      <c r="HQK533"/>
      <c r="HQM533"/>
      <c r="HQO533"/>
      <c r="HQQ533"/>
      <c r="HQS533"/>
      <c r="HQU533"/>
      <c r="HQW533"/>
      <c r="HQY533"/>
      <c r="HRA533"/>
      <c r="HRC533"/>
      <c r="HRE533"/>
      <c r="HRG533"/>
      <c r="HRI533"/>
      <c r="HRK533"/>
      <c r="HRM533"/>
      <c r="HRO533"/>
      <c r="HRQ533"/>
      <c r="HRS533"/>
      <c r="HRU533"/>
      <c r="HRW533"/>
      <c r="HRY533"/>
      <c r="HSA533"/>
      <c r="HSC533"/>
      <c r="HSE533"/>
      <c r="HSG533"/>
      <c r="HSI533"/>
      <c r="HSK533"/>
      <c r="HSM533"/>
      <c r="HSO533"/>
      <c r="HSQ533"/>
      <c r="HSS533"/>
      <c r="HSU533"/>
      <c r="HSW533"/>
      <c r="HSY533"/>
      <c r="HTA533"/>
      <c r="HTC533"/>
      <c r="HTE533"/>
      <c r="HTG533"/>
      <c r="HTI533"/>
      <c r="HTK533"/>
      <c r="HTM533"/>
      <c r="HTO533"/>
      <c r="HTQ533"/>
      <c r="HTS533"/>
      <c r="HTU533"/>
      <c r="HTW533"/>
      <c r="HTY533"/>
      <c r="HUA533"/>
      <c r="HUC533"/>
      <c r="HUE533"/>
      <c r="HUG533"/>
      <c r="HUI533"/>
      <c r="HUK533"/>
      <c r="HUM533"/>
      <c r="HUO533"/>
      <c r="HUQ533"/>
      <c r="HUS533"/>
      <c r="HUU533"/>
      <c r="HUW533"/>
      <c r="HUY533"/>
      <c r="HVA533"/>
      <c r="HVC533"/>
      <c r="HVE533"/>
      <c r="HVG533"/>
      <c r="HVI533"/>
      <c r="HVK533"/>
      <c r="HVM533"/>
      <c r="HVO533"/>
      <c r="HVQ533"/>
      <c r="HVS533"/>
      <c r="HVU533"/>
      <c r="HVW533"/>
      <c r="HVY533"/>
      <c r="HWA533"/>
      <c r="HWC533"/>
      <c r="HWE533"/>
      <c r="HWG533"/>
      <c r="HWI533"/>
      <c r="HWK533"/>
      <c r="HWM533"/>
      <c r="HWO533"/>
      <c r="HWQ533"/>
      <c r="HWS533"/>
      <c r="HWU533"/>
      <c r="HWW533"/>
      <c r="HWY533"/>
      <c r="HXA533"/>
      <c r="HXC533"/>
      <c r="HXE533"/>
      <c r="HXG533"/>
      <c r="HXI533"/>
      <c r="HXK533"/>
      <c r="HXM533"/>
      <c r="HXO533"/>
      <c r="HXQ533"/>
      <c r="HXS533"/>
      <c r="HXU533"/>
      <c r="HXW533"/>
      <c r="HXY533"/>
      <c r="HYA533"/>
      <c r="HYC533"/>
      <c r="HYE533"/>
      <c r="HYG533"/>
      <c r="HYI533"/>
      <c r="HYK533"/>
      <c r="HYM533"/>
      <c r="HYO533"/>
      <c r="HYQ533"/>
      <c r="HYS533"/>
      <c r="HYU533"/>
      <c r="HYW533"/>
      <c r="HYY533"/>
      <c r="HZA533"/>
      <c r="HZC533"/>
      <c r="HZE533"/>
      <c r="HZG533"/>
      <c r="HZI533"/>
      <c r="HZK533"/>
      <c r="HZM533"/>
      <c r="HZO533"/>
      <c r="HZQ533"/>
      <c r="HZS533"/>
      <c r="HZU533"/>
      <c r="HZW533"/>
      <c r="HZY533"/>
      <c r="IAA533"/>
      <c r="IAC533"/>
      <c r="IAE533"/>
      <c r="IAG533"/>
      <c r="IAI533"/>
      <c r="IAK533"/>
      <c r="IAM533"/>
      <c r="IAO533"/>
      <c r="IAQ533"/>
      <c r="IAS533"/>
      <c r="IAU533"/>
      <c r="IAW533"/>
      <c r="IAY533"/>
      <c r="IBA533"/>
      <c r="IBC533"/>
      <c r="IBE533"/>
      <c r="IBG533"/>
      <c r="IBI533"/>
      <c r="IBK533"/>
      <c r="IBM533"/>
      <c r="IBO533"/>
      <c r="IBQ533"/>
      <c r="IBS533"/>
      <c r="IBU533"/>
      <c r="IBW533"/>
      <c r="IBY533"/>
      <c r="ICA533"/>
      <c r="ICC533"/>
      <c r="ICE533"/>
      <c r="ICG533"/>
      <c r="ICI533"/>
      <c r="ICK533"/>
      <c r="ICM533"/>
      <c r="ICO533"/>
      <c r="ICQ533"/>
      <c r="ICS533"/>
      <c r="ICU533"/>
      <c r="ICW533"/>
      <c r="ICY533"/>
      <c r="IDA533"/>
      <c r="IDC533"/>
      <c r="IDE533"/>
      <c r="IDG533"/>
      <c r="IDI533"/>
      <c r="IDK533"/>
      <c r="IDM533"/>
      <c r="IDO533"/>
      <c r="IDQ533"/>
      <c r="IDS533"/>
      <c r="IDU533"/>
      <c r="IDW533"/>
      <c r="IDY533"/>
      <c r="IEA533"/>
      <c r="IEC533"/>
      <c r="IEE533"/>
      <c r="IEG533"/>
      <c r="IEI533"/>
      <c r="IEK533"/>
      <c r="IEM533"/>
      <c r="IEO533"/>
      <c r="IEQ533"/>
      <c r="IES533"/>
      <c r="IEU533"/>
      <c r="IEW533"/>
      <c r="IEY533"/>
      <c r="IFA533"/>
      <c r="IFC533"/>
      <c r="IFE533"/>
      <c r="IFG533"/>
      <c r="IFI533"/>
      <c r="IFK533"/>
      <c r="IFM533"/>
      <c r="IFO533"/>
      <c r="IFQ533"/>
      <c r="IFS533"/>
      <c r="IFU533"/>
      <c r="IFW533"/>
      <c r="IFY533"/>
      <c r="IGA533"/>
      <c r="IGC533"/>
      <c r="IGE533"/>
      <c r="IGG533"/>
      <c r="IGI533"/>
      <c r="IGK533"/>
      <c r="IGM533"/>
      <c r="IGO533"/>
      <c r="IGQ533"/>
      <c r="IGS533"/>
      <c r="IGU533"/>
      <c r="IGW533"/>
      <c r="IGY533"/>
      <c r="IHA533"/>
      <c r="IHC533"/>
      <c r="IHE533"/>
      <c r="IHG533"/>
      <c r="IHI533"/>
      <c r="IHK533"/>
      <c r="IHM533"/>
      <c r="IHO533"/>
      <c r="IHQ533"/>
      <c r="IHS533"/>
      <c r="IHU533"/>
      <c r="IHW533"/>
      <c r="IHY533"/>
      <c r="IIA533"/>
      <c r="IIC533"/>
      <c r="IIE533"/>
      <c r="IIG533"/>
      <c r="III533"/>
      <c r="IIK533"/>
      <c r="IIM533"/>
      <c r="IIO533"/>
      <c r="IIQ533"/>
      <c r="IIS533"/>
      <c r="IIU533"/>
      <c r="IIW533"/>
      <c r="IIY533"/>
      <c r="IJA533"/>
      <c r="IJC533"/>
      <c r="IJE533"/>
      <c r="IJG533"/>
      <c r="IJI533"/>
      <c r="IJK533"/>
      <c r="IJM533"/>
      <c r="IJO533"/>
      <c r="IJQ533"/>
      <c r="IJS533"/>
      <c r="IJU533"/>
      <c r="IJW533"/>
      <c r="IJY533"/>
      <c r="IKA533"/>
      <c r="IKC533"/>
      <c r="IKE533"/>
      <c r="IKG533"/>
      <c r="IKI533"/>
      <c r="IKK533"/>
      <c r="IKM533"/>
      <c r="IKO533"/>
      <c r="IKQ533"/>
      <c r="IKS533"/>
      <c r="IKU533"/>
      <c r="IKW533"/>
      <c r="IKY533"/>
      <c r="ILA533"/>
      <c r="ILC533"/>
      <c r="ILE533"/>
      <c r="ILG533"/>
      <c r="ILI533"/>
      <c r="ILK533"/>
      <c r="ILM533"/>
      <c r="ILO533"/>
      <c r="ILQ533"/>
      <c r="ILS533"/>
      <c r="ILU533"/>
      <c r="ILW533"/>
      <c r="ILY533"/>
      <c r="IMA533"/>
      <c r="IMC533"/>
      <c r="IME533"/>
      <c r="IMG533"/>
      <c r="IMI533"/>
      <c r="IMK533"/>
      <c r="IMM533"/>
      <c r="IMO533"/>
      <c r="IMQ533"/>
      <c r="IMS533"/>
      <c r="IMU533"/>
      <c r="IMW533"/>
      <c r="IMY533"/>
      <c r="INA533"/>
      <c r="INC533"/>
      <c r="INE533"/>
      <c r="ING533"/>
      <c r="INI533"/>
      <c r="INK533"/>
      <c r="INM533"/>
      <c r="INO533"/>
      <c r="INQ533"/>
      <c r="INS533"/>
      <c r="INU533"/>
      <c r="INW533"/>
      <c r="INY533"/>
      <c r="IOA533"/>
      <c r="IOC533"/>
      <c r="IOE533"/>
      <c r="IOG533"/>
      <c r="IOI533"/>
      <c r="IOK533"/>
      <c r="IOM533"/>
      <c r="IOO533"/>
      <c r="IOQ533"/>
      <c r="IOS533"/>
      <c r="IOU533"/>
      <c r="IOW533"/>
      <c r="IOY533"/>
      <c r="IPA533"/>
      <c r="IPC533"/>
      <c r="IPE533"/>
      <c r="IPG533"/>
      <c r="IPI533"/>
      <c r="IPK533"/>
      <c r="IPM533"/>
      <c r="IPO533"/>
      <c r="IPQ533"/>
      <c r="IPS533"/>
      <c r="IPU533"/>
      <c r="IPW533"/>
      <c r="IPY533"/>
      <c r="IQA533"/>
      <c r="IQC533"/>
      <c r="IQE533"/>
      <c r="IQG533"/>
      <c r="IQI533"/>
      <c r="IQK533"/>
      <c r="IQM533"/>
      <c r="IQO533"/>
      <c r="IQQ533"/>
      <c r="IQS533"/>
      <c r="IQU533"/>
      <c r="IQW533"/>
      <c r="IQY533"/>
      <c r="IRA533"/>
      <c r="IRC533"/>
      <c r="IRE533"/>
      <c r="IRG533"/>
      <c r="IRI533"/>
      <c r="IRK533"/>
      <c r="IRM533"/>
      <c r="IRO533"/>
      <c r="IRQ533"/>
      <c r="IRS533"/>
      <c r="IRU533"/>
      <c r="IRW533"/>
      <c r="IRY533"/>
      <c r="ISA533"/>
      <c r="ISC533"/>
      <c r="ISE533"/>
      <c r="ISG533"/>
      <c r="ISI533"/>
      <c r="ISK533"/>
      <c r="ISM533"/>
      <c r="ISO533"/>
      <c r="ISQ533"/>
      <c r="ISS533"/>
      <c r="ISU533"/>
      <c r="ISW533"/>
      <c r="ISY533"/>
      <c r="ITA533"/>
      <c r="ITC533"/>
      <c r="ITE533"/>
      <c r="ITG533"/>
      <c r="ITI533"/>
      <c r="ITK533"/>
      <c r="ITM533"/>
      <c r="ITO533"/>
      <c r="ITQ533"/>
      <c r="ITS533"/>
      <c r="ITU533"/>
      <c r="ITW533"/>
      <c r="ITY533"/>
      <c r="IUA533"/>
      <c r="IUC533"/>
      <c r="IUE533"/>
      <c r="IUG533"/>
      <c r="IUI533"/>
      <c r="IUK533"/>
      <c r="IUM533"/>
      <c r="IUO533"/>
      <c r="IUQ533"/>
      <c r="IUS533"/>
      <c r="IUU533"/>
      <c r="IUW533"/>
      <c r="IUY533"/>
      <c r="IVA533"/>
      <c r="IVC533"/>
      <c r="IVE533"/>
      <c r="IVG533"/>
      <c r="IVI533"/>
      <c r="IVK533"/>
      <c r="IVM533"/>
      <c r="IVO533"/>
      <c r="IVQ533"/>
      <c r="IVS533"/>
      <c r="IVU533"/>
      <c r="IVW533"/>
      <c r="IVY533"/>
      <c r="IWA533"/>
      <c r="IWC533"/>
      <c r="IWE533"/>
      <c r="IWG533"/>
      <c r="IWI533"/>
      <c r="IWK533"/>
      <c r="IWM533"/>
      <c r="IWO533"/>
      <c r="IWQ533"/>
      <c r="IWS533"/>
      <c r="IWU533"/>
      <c r="IWW533"/>
      <c r="IWY533"/>
      <c r="IXA533"/>
      <c r="IXC533"/>
      <c r="IXE533"/>
      <c r="IXG533"/>
      <c r="IXI533"/>
      <c r="IXK533"/>
      <c r="IXM533"/>
      <c r="IXO533"/>
      <c r="IXQ533"/>
      <c r="IXS533"/>
      <c r="IXU533"/>
      <c r="IXW533"/>
      <c r="IXY533"/>
      <c r="IYA533"/>
      <c r="IYC533"/>
      <c r="IYE533"/>
      <c r="IYG533"/>
      <c r="IYI533"/>
      <c r="IYK533"/>
      <c r="IYM533"/>
      <c r="IYO533"/>
      <c r="IYQ533"/>
      <c r="IYS533"/>
      <c r="IYU533"/>
      <c r="IYW533"/>
      <c r="IYY533"/>
      <c r="IZA533"/>
      <c r="IZC533"/>
      <c r="IZE533"/>
      <c r="IZG533"/>
      <c r="IZI533"/>
      <c r="IZK533"/>
      <c r="IZM533"/>
      <c r="IZO533"/>
      <c r="IZQ533"/>
      <c r="IZS533"/>
      <c r="IZU533"/>
      <c r="IZW533"/>
      <c r="IZY533"/>
      <c r="JAA533"/>
      <c r="JAC533"/>
      <c r="JAE533"/>
      <c r="JAG533"/>
      <c r="JAI533"/>
      <c r="JAK533"/>
      <c r="JAM533"/>
      <c r="JAO533"/>
      <c r="JAQ533"/>
      <c r="JAS533"/>
      <c r="JAU533"/>
      <c r="JAW533"/>
      <c r="JAY533"/>
      <c r="JBA533"/>
      <c r="JBC533"/>
      <c r="JBE533"/>
      <c r="JBG533"/>
      <c r="JBI533"/>
      <c r="JBK533"/>
      <c r="JBM533"/>
      <c r="JBO533"/>
      <c r="JBQ533"/>
      <c r="JBS533"/>
      <c r="JBU533"/>
      <c r="JBW533"/>
      <c r="JBY533"/>
      <c r="JCA533"/>
      <c r="JCC533"/>
      <c r="JCE533"/>
      <c r="JCG533"/>
      <c r="JCI533"/>
      <c r="JCK533"/>
      <c r="JCM533"/>
      <c r="JCO533"/>
      <c r="JCQ533"/>
      <c r="JCS533"/>
      <c r="JCU533"/>
      <c r="JCW533"/>
      <c r="JCY533"/>
      <c r="JDA533"/>
      <c r="JDC533"/>
      <c r="JDE533"/>
      <c r="JDG533"/>
      <c r="JDI533"/>
      <c r="JDK533"/>
      <c r="JDM533"/>
      <c r="JDO533"/>
      <c r="JDQ533"/>
      <c r="JDS533"/>
      <c r="JDU533"/>
      <c r="JDW533"/>
      <c r="JDY533"/>
      <c r="JEA533"/>
      <c r="JEC533"/>
      <c r="JEE533"/>
      <c r="JEG533"/>
      <c r="JEI533"/>
      <c r="JEK533"/>
      <c r="JEM533"/>
      <c r="JEO533"/>
      <c r="JEQ533"/>
      <c r="JES533"/>
      <c r="JEU533"/>
      <c r="JEW533"/>
      <c r="JEY533"/>
      <c r="JFA533"/>
      <c r="JFC533"/>
      <c r="JFE533"/>
      <c r="JFG533"/>
      <c r="JFI533"/>
      <c r="JFK533"/>
      <c r="JFM533"/>
      <c r="JFO533"/>
      <c r="JFQ533"/>
      <c r="JFS533"/>
      <c r="JFU533"/>
      <c r="JFW533"/>
      <c r="JFY533"/>
      <c r="JGA533"/>
      <c r="JGC533"/>
      <c r="JGE533"/>
      <c r="JGG533"/>
      <c r="JGI533"/>
      <c r="JGK533"/>
      <c r="JGM533"/>
      <c r="JGO533"/>
      <c r="JGQ533"/>
      <c r="JGS533"/>
      <c r="JGU533"/>
      <c r="JGW533"/>
      <c r="JGY533"/>
      <c r="JHA533"/>
      <c r="JHC533"/>
      <c r="JHE533"/>
      <c r="JHG533"/>
      <c r="JHI533"/>
      <c r="JHK533"/>
      <c r="JHM533"/>
      <c r="JHO533"/>
      <c r="JHQ533"/>
      <c r="JHS533"/>
      <c r="JHU533"/>
      <c r="JHW533"/>
      <c r="JHY533"/>
      <c r="JIA533"/>
      <c r="JIC533"/>
      <c r="JIE533"/>
      <c r="JIG533"/>
      <c r="JII533"/>
      <c r="JIK533"/>
      <c r="JIM533"/>
      <c r="JIO533"/>
      <c r="JIQ533"/>
      <c r="JIS533"/>
      <c r="JIU533"/>
      <c r="JIW533"/>
      <c r="JIY533"/>
      <c r="JJA533"/>
      <c r="JJC533"/>
      <c r="JJE533"/>
      <c r="JJG533"/>
      <c r="JJI533"/>
      <c r="JJK533"/>
      <c r="JJM533"/>
      <c r="JJO533"/>
      <c r="JJQ533"/>
      <c r="JJS533"/>
      <c r="JJU533"/>
      <c r="JJW533"/>
      <c r="JJY533"/>
      <c r="JKA533"/>
      <c r="JKC533"/>
      <c r="JKE533"/>
      <c r="JKG533"/>
      <c r="JKI533"/>
      <c r="JKK533"/>
      <c r="JKM533"/>
      <c r="JKO533"/>
      <c r="JKQ533"/>
      <c r="JKS533"/>
      <c r="JKU533"/>
      <c r="JKW533"/>
      <c r="JKY533"/>
      <c r="JLA533"/>
      <c r="JLC533"/>
      <c r="JLE533"/>
      <c r="JLG533"/>
      <c r="JLI533"/>
      <c r="JLK533"/>
      <c r="JLM533"/>
      <c r="JLO533"/>
      <c r="JLQ533"/>
      <c r="JLS533"/>
      <c r="JLU533"/>
      <c r="JLW533"/>
      <c r="JLY533"/>
      <c r="JMA533"/>
      <c r="JMC533"/>
      <c r="JME533"/>
      <c r="JMG533"/>
      <c r="JMI533"/>
      <c r="JMK533"/>
      <c r="JMM533"/>
      <c r="JMO533"/>
      <c r="JMQ533"/>
      <c r="JMS533"/>
      <c r="JMU533"/>
      <c r="JMW533"/>
      <c r="JMY533"/>
      <c r="JNA533"/>
      <c r="JNC533"/>
      <c r="JNE533"/>
      <c r="JNG533"/>
      <c r="JNI533"/>
      <c r="JNK533"/>
      <c r="JNM533"/>
      <c r="JNO533"/>
      <c r="JNQ533"/>
      <c r="JNS533"/>
      <c r="JNU533"/>
      <c r="JNW533"/>
      <c r="JNY533"/>
      <c r="JOA533"/>
      <c r="JOC533"/>
      <c r="JOE533"/>
      <c r="JOG533"/>
      <c r="JOI533"/>
      <c r="JOK533"/>
      <c r="JOM533"/>
      <c r="JOO533"/>
      <c r="JOQ533"/>
      <c r="JOS533"/>
      <c r="JOU533"/>
      <c r="JOW533"/>
      <c r="JOY533"/>
      <c r="JPA533"/>
      <c r="JPC533"/>
      <c r="JPE533"/>
      <c r="JPG533"/>
      <c r="JPI533"/>
      <c r="JPK533"/>
      <c r="JPM533"/>
      <c r="JPO533"/>
      <c r="JPQ533"/>
      <c r="JPS533"/>
      <c r="JPU533"/>
      <c r="JPW533"/>
      <c r="JPY533"/>
      <c r="JQA533"/>
      <c r="JQC533"/>
      <c r="JQE533"/>
      <c r="JQG533"/>
      <c r="JQI533"/>
      <c r="JQK533"/>
      <c r="JQM533"/>
      <c r="JQO533"/>
      <c r="JQQ533"/>
      <c r="JQS533"/>
      <c r="JQU533"/>
      <c r="JQW533"/>
      <c r="JQY533"/>
      <c r="JRA533"/>
      <c r="JRC533"/>
      <c r="JRE533"/>
      <c r="JRG533"/>
      <c r="JRI533"/>
      <c r="JRK533"/>
      <c r="JRM533"/>
      <c r="JRO533"/>
      <c r="JRQ533"/>
      <c r="JRS533"/>
      <c r="JRU533"/>
      <c r="JRW533"/>
      <c r="JRY533"/>
      <c r="JSA533"/>
      <c r="JSC533"/>
      <c r="JSE533"/>
      <c r="JSG533"/>
      <c r="JSI533"/>
      <c r="JSK533"/>
      <c r="JSM533"/>
      <c r="JSO533"/>
      <c r="JSQ533"/>
      <c r="JSS533"/>
      <c r="JSU533"/>
      <c r="JSW533"/>
      <c r="JSY533"/>
      <c r="JTA533"/>
      <c r="JTC533"/>
      <c r="JTE533"/>
      <c r="JTG533"/>
      <c r="JTI533"/>
      <c r="JTK533"/>
      <c r="JTM533"/>
      <c r="JTO533"/>
      <c r="JTQ533"/>
      <c r="JTS533"/>
      <c r="JTU533"/>
      <c r="JTW533"/>
      <c r="JTY533"/>
      <c r="JUA533"/>
      <c r="JUC533"/>
      <c r="JUE533"/>
      <c r="JUG533"/>
      <c r="JUI533"/>
      <c r="JUK533"/>
      <c r="JUM533"/>
      <c r="JUO533"/>
      <c r="JUQ533"/>
      <c r="JUS533"/>
      <c r="JUU533"/>
      <c r="JUW533"/>
      <c r="JUY533"/>
      <c r="JVA533"/>
      <c r="JVC533"/>
      <c r="JVE533"/>
      <c r="JVG533"/>
      <c r="JVI533"/>
      <c r="JVK533"/>
      <c r="JVM533"/>
      <c r="JVO533"/>
      <c r="JVQ533"/>
      <c r="JVS533"/>
      <c r="JVU533"/>
      <c r="JVW533"/>
      <c r="JVY533"/>
      <c r="JWA533"/>
      <c r="JWC533"/>
      <c r="JWE533"/>
      <c r="JWG533"/>
      <c r="JWI533"/>
      <c r="JWK533"/>
      <c r="JWM533"/>
      <c r="JWO533"/>
      <c r="JWQ533"/>
      <c r="JWS533"/>
      <c r="JWU533"/>
      <c r="JWW533"/>
      <c r="JWY533"/>
      <c r="JXA533"/>
      <c r="JXC533"/>
      <c r="JXE533"/>
      <c r="JXG533"/>
      <c r="JXI533"/>
      <c r="JXK533"/>
      <c r="JXM533"/>
      <c r="JXO533"/>
      <c r="JXQ533"/>
      <c r="JXS533"/>
      <c r="JXU533"/>
      <c r="JXW533"/>
      <c r="JXY533"/>
      <c r="JYA533"/>
      <c r="JYC533"/>
      <c r="JYE533"/>
      <c r="JYG533"/>
      <c r="JYI533"/>
      <c r="JYK533"/>
      <c r="JYM533"/>
      <c r="JYO533"/>
      <c r="JYQ533"/>
      <c r="JYS533"/>
      <c r="JYU533"/>
      <c r="JYW533"/>
      <c r="JYY533"/>
      <c r="JZA533"/>
      <c r="JZC533"/>
      <c r="JZE533"/>
      <c r="JZG533"/>
      <c r="JZI533"/>
      <c r="JZK533"/>
      <c r="JZM533"/>
      <c r="JZO533"/>
      <c r="JZQ533"/>
      <c r="JZS533"/>
      <c r="JZU533"/>
      <c r="JZW533"/>
      <c r="JZY533"/>
      <c r="KAA533"/>
      <c r="KAC533"/>
      <c r="KAE533"/>
      <c r="KAG533"/>
      <c r="KAI533"/>
      <c r="KAK533"/>
      <c r="KAM533"/>
      <c r="KAO533"/>
      <c r="KAQ533"/>
      <c r="KAS533"/>
      <c r="KAU533"/>
      <c r="KAW533"/>
      <c r="KAY533"/>
      <c r="KBA533"/>
      <c r="KBC533"/>
      <c r="KBE533"/>
      <c r="KBG533"/>
      <c r="KBI533"/>
      <c r="KBK533"/>
      <c r="KBM533"/>
      <c r="KBO533"/>
      <c r="KBQ533"/>
      <c r="KBS533"/>
      <c r="KBU533"/>
      <c r="KBW533"/>
      <c r="KBY533"/>
      <c r="KCA533"/>
      <c r="KCC533"/>
      <c r="KCE533"/>
      <c r="KCG533"/>
      <c r="KCI533"/>
      <c r="KCK533"/>
      <c r="KCM533"/>
      <c r="KCO533"/>
      <c r="KCQ533"/>
      <c r="KCS533"/>
      <c r="KCU533"/>
      <c r="KCW533"/>
      <c r="KCY533"/>
      <c r="KDA533"/>
      <c r="KDC533"/>
      <c r="KDE533"/>
      <c r="KDG533"/>
      <c r="KDI533"/>
      <c r="KDK533"/>
      <c r="KDM533"/>
      <c r="KDO533"/>
      <c r="KDQ533"/>
      <c r="KDS533"/>
      <c r="KDU533"/>
      <c r="KDW533"/>
      <c r="KDY533"/>
      <c r="KEA533"/>
      <c r="KEC533"/>
      <c r="KEE533"/>
      <c r="KEG533"/>
      <c r="KEI533"/>
      <c r="KEK533"/>
      <c r="KEM533"/>
      <c r="KEO533"/>
      <c r="KEQ533"/>
      <c r="KES533"/>
      <c r="KEU533"/>
      <c r="KEW533"/>
      <c r="KEY533"/>
      <c r="KFA533"/>
      <c r="KFC533"/>
      <c r="KFE533"/>
      <c r="KFG533"/>
      <c r="KFI533"/>
      <c r="KFK533"/>
      <c r="KFM533"/>
      <c r="KFO533"/>
      <c r="KFQ533"/>
      <c r="KFS533"/>
      <c r="KFU533"/>
      <c r="KFW533"/>
      <c r="KFY533"/>
      <c r="KGA533"/>
      <c r="KGC533"/>
      <c r="KGE533"/>
      <c r="KGG533"/>
      <c r="KGI533"/>
      <c r="KGK533"/>
      <c r="KGM533"/>
      <c r="KGO533"/>
      <c r="KGQ533"/>
      <c r="KGS533"/>
      <c r="KGU533"/>
      <c r="KGW533"/>
      <c r="KGY533"/>
      <c r="KHA533"/>
      <c r="KHC533"/>
      <c r="KHE533"/>
      <c r="KHG533"/>
      <c r="KHI533"/>
      <c r="KHK533"/>
      <c r="KHM533"/>
      <c r="KHO533"/>
      <c r="KHQ533"/>
      <c r="KHS533"/>
      <c r="KHU533"/>
      <c r="KHW533"/>
      <c r="KHY533"/>
      <c r="KIA533"/>
      <c r="KIC533"/>
      <c r="KIE533"/>
      <c r="KIG533"/>
      <c r="KII533"/>
      <c r="KIK533"/>
      <c r="KIM533"/>
      <c r="KIO533"/>
      <c r="KIQ533"/>
      <c r="KIS533"/>
      <c r="KIU533"/>
      <c r="KIW533"/>
      <c r="KIY533"/>
      <c r="KJA533"/>
      <c r="KJC533"/>
      <c r="KJE533"/>
      <c r="KJG533"/>
      <c r="KJI533"/>
      <c r="KJK533"/>
      <c r="KJM533"/>
      <c r="KJO533"/>
      <c r="KJQ533"/>
      <c r="KJS533"/>
      <c r="KJU533"/>
      <c r="KJW533"/>
      <c r="KJY533"/>
      <c r="KKA533"/>
      <c r="KKC533"/>
      <c r="KKE533"/>
      <c r="KKG533"/>
      <c r="KKI533"/>
      <c r="KKK533"/>
      <c r="KKM533"/>
      <c r="KKO533"/>
      <c r="KKQ533"/>
      <c r="KKS533"/>
      <c r="KKU533"/>
      <c r="KKW533"/>
      <c r="KKY533"/>
      <c r="KLA533"/>
      <c r="KLC533"/>
      <c r="KLE533"/>
      <c r="KLG533"/>
      <c r="KLI533"/>
      <c r="KLK533"/>
      <c r="KLM533"/>
      <c r="KLO533"/>
      <c r="KLQ533"/>
      <c r="KLS533"/>
      <c r="KLU533"/>
      <c r="KLW533"/>
      <c r="KLY533"/>
      <c r="KMA533"/>
      <c r="KMC533"/>
      <c r="KME533"/>
      <c r="KMG533"/>
      <c r="KMI533"/>
      <c r="KMK533"/>
      <c r="KMM533"/>
      <c r="KMO533"/>
      <c r="KMQ533"/>
      <c r="KMS533"/>
      <c r="KMU533"/>
      <c r="KMW533"/>
      <c r="KMY533"/>
      <c r="KNA533"/>
      <c r="KNC533"/>
      <c r="KNE533"/>
      <c r="KNG533"/>
      <c r="KNI533"/>
      <c r="KNK533"/>
      <c r="KNM533"/>
      <c r="KNO533"/>
      <c r="KNQ533"/>
      <c r="KNS533"/>
      <c r="KNU533"/>
      <c r="KNW533"/>
      <c r="KNY533"/>
      <c r="KOA533"/>
      <c r="KOC533"/>
      <c r="KOE533"/>
      <c r="KOG533"/>
      <c r="KOI533"/>
      <c r="KOK533"/>
      <c r="KOM533"/>
      <c r="KOO533"/>
      <c r="KOQ533"/>
      <c r="KOS533"/>
      <c r="KOU533"/>
      <c r="KOW533"/>
      <c r="KOY533"/>
      <c r="KPA533"/>
      <c r="KPC533"/>
      <c r="KPE533"/>
      <c r="KPG533"/>
      <c r="KPI533"/>
      <c r="KPK533"/>
      <c r="KPM533"/>
      <c r="KPO533"/>
      <c r="KPQ533"/>
      <c r="KPS533"/>
      <c r="KPU533"/>
      <c r="KPW533"/>
      <c r="KPY533"/>
      <c r="KQA533"/>
      <c r="KQC533"/>
      <c r="KQE533"/>
      <c r="KQG533"/>
      <c r="KQI533"/>
      <c r="KQK533"/>
      <c r="KQM533"/>
      <c r="KQO533"/>
      <c r="KQQ533"/>
      <c r="KQS533"/>
      <c r="KQU533"/>
      <c r="KQW533"/>
      <c r="KQY533"/>
      <c r="KRA533"/>
      <c r="KRC533"/>
      <c r="KRE533"/>
      <c r="KRG533"/>
      <c r="KRI533"/>
      <c r="KRK533"/>
      <c r="KRM533"/>
      <c r="KRO533"/>
      <c r="KRQ533"/>
      <c r="KRS533"/>
      <c r="KRU533"/>
      <c r="KRW533"/>
      <c r="KRY533"/>
      <c r="KSA533"/>
      <c r="KSC533"/>
      <c r="KSE533"/>
      <c r="KSG533"/>
      <c r="KSI533"/>
      <c r="KSK533"/>
      <c r="KSM533"/>
      <c r="KSO533"/>
      <c r="KSQ533"/>
      <c r="KSS533"/>
      <c r="KSU533"/>
      <c r="KSW533"/>
      <c r="KSY533"/>
      <c r="KTA533"/>
      <c r="KTC533"/>
      <c r="KTE533"/>
      <c r="KTG533"/>
      <c r="KTI533"/>
      <c r="KTK533"/>
      <c r="KTM533"/>
      <c r="KTO533"/>
      <c r="KTQ533"/>
      <c r="KTS533"/>
      <c r="KTU533"/>
      <c r="KTW533"/>
      <c r="KTY533"/>
      <c r="KUA533"/>
      <c r="KUC533"/>
      <c r="KUE533"/>
      <c r="KUG533"/>
      <c r="KUI533"/>
      <c r="KUK533"/>
      <c r="KUM533"/>
      <c r="KUO533"/>
      <c r="KUQ533"/>
      <c r="KUS533"/>
      <c r="KUU533"/>
      <c r="KUW533"/>
      <c r="KUY533"/>
      <c r="KVA533"/>
      <c r="KVC533"/>
      <c r="KVE533"/>
      <c r="KVG533"/>
      <c r="KVI533"/>
      <c r="KVK533"/>
      <c r="KVM533"/>
      <c r="KVO533"/>
      <c r="KVQ533"/>
      <c r="KVS533"/>
      <c r="KVU533"/>
      <c r="KVW533"/>
      <c r="KVY533"/>
      <c r="KWA533"/>
      <c r="KWC533"/>
      <c r="KWE533"/>
      <c r="KWG533"/>
      <c r="KWI533"/>
      <c r="KWK533"/>
      <c r="KWM533"/>
      <c r="KWO533"/>
      <c r="KWQ533"/>
      <c r="KWS533"/>
      <c r="KWU533"/>
      <c r="KWW533"/>
      <c r="KWY533"/>
      <c r="KXA533"/>
      <c r="KXC533"/>
      <c r="KXE533"/>
      <c r="KXG533"/>
      <c r="KXI533"/>
      <c r="KXK533"/>
      <c r="KXM533"/>
      <c r="KXO533"/>
      <c r="KXQ533"/>
      <c r="KXS533"/>
      <c r="KXU533"/>
      <c r="KXW533"/>
      <c r="KXY533"/>
      <c r="KYA533"/>
      <c r="KYC533"/>
      <c r="KYE533"/>
      <c r="KYG533"/>
      <c r="KYI533"/>
      <c r="KYK533"/>
      <c r="KYM533"/>
      <c r="KYO533"/>
      <c r="KYQ533"/>
      <c r="KYS533"/>
      <c r="KYU533"/>
      <c r="KYW533"/>
      <c r="KYY533"/>
      <c r="KZA533"/>
      <c r="KZC533"/>
      <c r="KZE533"/>
      <c r="KZG533"/>
      <c r="KZI533"/>
      <c r="KZK533"/>
      <c r="KZM533"/>
      <c r="KZO533"/>
      <c r="KZQ533"/>
      <c r="KZS533"/>
      <c r="KZU533"/>
      <c r="KZW533"/>
      <c r="KZY533"/>
      <c r="LAA533"/>
      <c r="LAC533"/>
      <c r="LAE533"/>
      <c r="LAG533"/>
      <c r="LAI533"/>
      <c r="LAK533"/>
      <c r="LAM533"/>
      <c r="LAO533"/>
      <c r="LAQ533"/>
      <c r="LAS533"/>
      <c r="LAU533"/>
      <c r="LAW533"/>
      <c r="LAY533"/>
      <c r="LBA533"/>
      <c r="LBC533"/>
      <c r="LBE533"/>
      <c r="LBG533"/>
      <c r="LBI533"/>
      <c r="LBK533"/>
      <c r="LBM533"/>
      <c r="LBO533"/>
      <c r="LBQ533"/>
      <c r="LBS533"/>
      <c r="LBU533"/>
      <c r="LBW533"/>
      <c r="LBY533"/>
      <c r="LCA533"/>
      <c r="LCC533"/>
      <c r="LCE533"/>
      <c r="LCG533"/>
      <c r="LCI533"/>
      <c r="LCK533"/>
      <c r="LCM533"/>
      <c r="LCO533"/>
      <c r="LCQ533"/>
      <c r="LCS533"/>
      <c r="LCU533"/>
      <c r="LCW533"/>
      <c r="LCY533"/>
      <c r="LDA533"/>
      <c r="LDC533"/>
      <c r="LDE533"/>
      <c r="LDG533"/>
      <c r="LDI533"/>
      <c r="LDK533"/>
      <c r="LDM533"/>
      <c r="LDO533"/>
      <c r="LDQ533"/>
      <c r="LDS533"/>
      <c r="LDU533"/>
      <c r="LDW533"/>
      <c r="LDY533"/>
      <c r="LEA533"/>
      <c r="LEC533"/>
      <c r="LEE533"/>
      <c r="LEG533"/>
      <c r="LEI533"/>
      <c r="LEK533"/>
      <c r="LEM533"/>
      <c r="LEO533"/>
      <c r="LEQ533"/>
      <c r="LES533"/>
      <c r="LEU533"/>
      <c r="LEW533"/>
      <c r="LEY533"/>
      <c r="LFA533"/>
      <c r="LFC533"/>
      <c r="LFE533"/>
      <c r="LFG533"/>
      <c r="LFI533"/>
      <c r="LFK533"/>
      <c r="LFM533"/>
      <c r="LFO533"/>
      <c r="LFQ533"/>
      <c r="LFS533"/>
      <c r="LFU533"/>
      <c r="LFW533"/>
      <c r="LFY533"/>
      <c r="LGA533"/>
      <c r="LGC533"/>
      <c r="LGE533"/>
      <c r="LGG533"/>
      <c r="LGI533"/>
      <c r="LGK533"/>
      <c r="LGM533"/>
      <c r="LGO533"/>
      <c r="LGQ533"/>
      <c r="LGS533"/>
      <c r="LGU533"/>
      <c r="LGW533"/>
      <c r="LGY533"/>
      <c r="LHA533"/>
      <c r="LHC533"/>
      <c r="LHE533"/>
      <c r="LHG533"/>
      <c r="LHI533"/>
      <c r="LHK533"/>
      <c r="LHM533"/>
      <c r="LHO533"/>
      <c r="LHQ533"/>
      <c r="LHS533"/>
      <c r="LHU533"/>
      <c r="LHW533"/>
      <c r="LHY533"/>
      <c r="LIA533"/>
      <c r="LIC533"/>
      <c r="LIE533"/>
      <c r="LIG533"/>
      <c r="LII533"/>
      <c r="LIK533"/>
      <c r="LIM533"/>
      <c r="LIO533"/>
      <c r="LIQ533"/>
      <c r="LIS533"/>
      <c r="LIU533"/>
      <c r="LIW533"/>
      <c r="LIY533"/>
      <c r="LJA533"/>
      <c r="LJC533"/>
      <c r="LJE533"/>
      <c r="LJG533"/>
      <c r="LJI533"/>
      <c r="LJK533"/>
      <c r="LJM533"/>
      <c r="LJO533"/>
      <c r="LJQ533"/>
      <c r="LJS533"/>
      <c r="LJU533"/>
      <c r="LJW533"/>
      <c r="LJY533"/>
      <c r="LKA533"/>
      <c r="LKC533"/>
      <c r="LKE533"/>
      <c r="LKG533"/>
      <c r="LKI533"/>
      <c r="LKK533"/>
      <c r="LKM533"/>
      <c r="LKO533"/>
      <c r="LKQ533"/>
      <c r="LKS533"/>
      <c r="LKU533"/>
      <c r="LKW533"/>
      <c r="LKY533"/>
      <c r="LLA533"/>
      <c r="LLC533"/>
      <c r="LLE533"/>
      <c r="LLG533"/>
      <c r="LLI533"/>
      <c r="LLK533"/>
      <c r="LLM533"/>
      <c r="LLO533"/>
      <c r="LLQ533"/>
      <c r="LLS533"/>
      <c r="LLU533"/>
      <c r="LLW533"/>
      <c r="LLY533"/>
      <c r="LMA533"/>
      <c r="LMC533"/>
      <c r="LME533"/>
      <c r="LMG533"/>
      <c r="LMI533"/>
      <c r="LMK533"/>
      <c r="LMM533"/>
      <c r="LMO533"/>
      <c r="LMQ533"/>
      <c r="LMS533"/>
      <c r="LMU533"/>
      <c r="LMW533"/>
      <c r="LMY533"/>
      <c r="LNA533"/>
      <c r="LNC533"/>
      <c r="LNE533"/>
      <c r="LNG533"/>
      <c r="LNI533"/>
      <c r="LNK533"/>
      <c r="LNM533"/>
      <c r="LNO533"/>
      <c r="LNQ533"/>
      <c r="LNS533"/>
      <c r="LNU533"/>
      <c r="LNW533"/>
      <c r="LNY533"/>
      <c r="LOA533"/>
      <c r="LOC533"/>
      <c r="LOE533"/>
      <c r="LOG533"/>
      <c r="LOI533"/>
      <c r="LOK533"/>
      <c r="LOM533"/>
      <c r="LOO533"/>
      <c r="LOQ533"/>
      <c r="LOS533"/>
      <c r="LOU533"/>
      <c r="LOW533"/>
      <c r="LOY533"/>
      <c r="LPA533"/>
      <c r="LPC533"/>
      <c r="LPE533"/>
      <c r="LPG533"/>
      <c r="LPI533"/>
      <c r="LPK533"/>
      <c r="LPM533"/>
      <c r="LPO533"/>
      <c r="LPQ533"/>
      <c r="LPS533"/>
      <c r="LPU533"/>
      <c r="LPW533"/>
      <c r="LPY533"/>
      <c r="LQA533"/>
      <c r="LQC533"/>
      <c r="LQE533"/>
      <c r="LQG533"/>
      <c r="LQI533"/>
      <c r="LQK533"/>
      <c r="LQM533"/>
      <c r="LQO533"/>
      <c r="LQQ533"/>
      <c r="LQS533"/>
      <c r="LQU533"/>
      <c r="LQW533"/>
      <c r="LQY533"/>
      <c r="LRA533"/>
      <c r="LRC533"/>
      <c r="LRE533"/>
      <c r="LRG533"/>
      <c r="LRI533"/>
      <c r="LRK533"/>
      <c r="LRM533"/>
      <c r="LRO533"/>
      <c r="LRQ533"/>
      <c r="LRS533"/>
      <c r="LRU533"/>
      <c r="LRW533"/>
      <c r="LRY533"/>
      <c r="LSA533"/>
      <c r="LSC533"/>
      <c r="LSE533"/>
      <c r="LSG533"/>
      <c r="LSI533"/>
      <c r="LSK533"/>
      <c r="LSM533"/>
      <c r="LSO533"/>
      <c r="LSQ533"/>
      <c r="LSS533"/>
      <c r="LSU533"/>
      <c r="LSW533"/>
      <c r="LSY533"/>
      <c r="LTA533"/>
      <c r="LTC533"/>
      <c r="LTE533"/>
      <c r="LTG533"/>
      <c r="LTI533"/>
      <c r="LTK533"/>
      <c r="LTM533"/>
      <c r="LTO533"/>
      <c r="LTQ533"/>
      <c r="LTS533"/>
      <c r="LTU533"/>
      <c r="LTW533"/>
      <c r="LTY533"/>
      <c r="LUA533"/>
      <c r="LUC533"/>
      <c r="LUE533"/>
      <c r="LUG533"/>
      <c r="LUI533"/>
      <c r="LUK533"/>
      <c r="LUM533"/>
      <c r="LUO533"/>
      <c r="LUQ533"/>
      <c r="LUS533"/>
      <c r="LUU533"/>
      <c r="LUW533"/>
      <c r="LUY533"/>
      <c r="LVA533"/>
      <c r="LVC533"/>
      <c r="LVE533"/>
      <c r="LVG533"/>
      <c r="LVI533"/>
      <c r="LVK533"/>
      <c r="LVM533"/>
      <c r="LVO533"/>
      <c r="LVQ533"/>
      <c r="LVS533"/>
      <c r="LVU533"/>
      <c r="LVW533"/>
      <c r="LVY533"/>
      <c r="LWA533"/>
      <c r="LWC533"/>
      <c r="LWE533"/>
      <c r="LWG533"/>
      <c r="LWI533"/>
      <c r="LWK533"/>
      <c r="LWM533"/>
      <c r="LWO533"/>
      <c r="LWQ533"/>
      <c r="LWS533"/>
      <c r="LWU533"/>
      <c r="LWW533"/>
      <c r="LWY533"/>
      <c r="LXA533"/>
      <c r="LXC533"/>
      <c r="LXE533"/>
      <c r="LXG533"/>
      <c r="LXI533"/>
      <c r="LXK533"/>
      <c r="LXM533"/>
      <c r="LXO533"/>
      <c r="LXQ533"/>
      <c r="LXS533"/>
      <c r="LXU533"/>
      <c r="LXW533"/>
      <c r="LXY533"/>
      <c r="LYA533"/>
      <c r="LYC533"/>
      <c r="LYE533"/>
      <c r="LYG533"/>
      <c r="LYI533"/>
      <c r="LYK533"/>
      <c r="LYM533"/>
      <c r="LYO533"/>
      <c r="LYQ533"/>
      <c r="LYS533"/>
      <c r="LYU533"/>
      <c r="LYW533"/>
      <c r="LYY533"/>
      <c r="LZA533"/>
      <c r="LZC533"/>
      <c r="LZE533"/>
      <c r="LZG533"/>
      <c r="LZI533"/>
      <c r="LZK533"/>
      <c r="LZM533"/>
      <c r="LZO533"/>
      <c r="LZQ533"/>
      <c r="LZS533"/>
      <c r="LZU533"/>
      <c r="LZW533"/>
      <c r="LZY533"/>
      <c r="MAA533"/>
      <c r="MAC533"/>
      <c r="MAE533"/>
      <c r="MAG533"/>
      <c r="MAI533"/>
      <c r="MAK533"/>
      <c r="MAM533"/>
      <c r="MAO533"/>
      <c r="MAQ533"/>
      <c r="MAS533"/>
      <c r="MAU533"/>
      <c r="MAW533"/>
      <c r="MAY533"/>
      <c r="MBA533"/>
      <c r="MBC533"/>
      <c r="MBE533"/>
      <c r="MBG533"/>
      <c r="MBI533"/>
      <c r="MBK533"/>
      <c r="MBM533"/>
      <c r="MBO533"/>
      <c r="MBQ533"/>
      <c r="MBS533"/>
      <c r="MBU533"/>
      <c r="MBW533"/>
      <c r="MBY533"/>
      <c r="MCA533"/>
      <c r="MCC533"/>
      <c r="MCE533"/>
      <c r="MCG533"/>
      <c r="MCI533"/>
      <c r="MCK533"/>
      <c r="MCM533"/>
      <c r="MCO533"/>
      <c r="MCQ533"/>
      <c r="MCS533"/>
      <c r="MCU533"/>
      <c r="MCW533"/>
      <c r="MCY533"/>
      <c r="MDA533"/>
      <c r="MDC533"/>
      <c r="MDE533"/>
      <c r="MDG533"/>
      <c r="MDI533"/>
      <c r="MDK533"/>
      <c r="MDM533"/>
      <c r="MDO533"/>
      <c r="MDQ533"/>
      <c r="MDS533"/>
      <c r="MDU533"/>
      <c r="MDW533"/>
      <c r="MDY533"/>
      <c r="MEA533"/>
      <c r="MEC533"/>
      <c r="MEE533"/>
      <c r="MEG533"/>
      <c r="MEI533"/>
      <c r="MEK533"/>
      <c r="MEM533"/>
      <c r="MEO533"/>
      <c r="MEQ533"/>
      <c r="MES533"/>
      <c r="MEU533"/>
      <c r="MEW533"/>
      <c r="MEY533"/>
      <c r="MFA533"/>
      <c r="MFC533"/>
      <c r="MFE533"/>
      <c r="MFG533"/>
      <c r="MFI533"/>
      <c r="MFK533"/>
      <c r="MFM533"/>
      <c r="MFO533"/>
      <c r="MFQ533"/>
      <c r="MFS533"/>
      <c r="MFU533"/>
      <c r="MFW533"/>
      <c r="MFY533"/>
      <c r="MGA533"/>
      <c r="MGC533"/>
      <c r="MGE533"/>
      <c r="MGG533"/>
      <c r="MGI533"/>
      <c r="MGK533"/>
      <c r="MGM533"/>
      <c r="MGO533"/>
      <c r="MGQ533"/>
      <c r="MGS533"/>
      <c r="MGU533"/>
      <c r="MGW533"/>
      <c r="MGY533"/>
      <c r="MHA533"/>
      <c r="MHC533"/>
      <c r="MHE533"/>
      <c r="MHG533"/>
      <c r="MHI533"/>
      <c r="MHK533"/>
      <c r="MHM533"/>
      <c r="MHO533"/>
      <c r="MHQ533"/>
      <c r="MHS533"/>
      <c r="MHU533"/>
      <c r="MHW533"/>
      <c r="MHY533"/>
      <c r="MIA533"/>
      <c r="MIC533"/>
      <c r="MIE533"/>
      <c r="MIG533"/>
      <c r="MII533"/>
      <c r="MIK533"/>
      <c r="MIM533"/>
      <c r="MIO533"/>
      <c r="MIQ533"/>
      <c r="MIS533"/>
      <c r="MIU533"/>
      <c r="MIW533"/>
      <c r="MIY533"/>
      <c r="MJA533"/>
      <c r="MJC533"/>
      <c r="MJE533"/>
      <c r="MJG533"/>
      <c r="MJI533"/>
      <c r="MJK533"/>
      <c r="MJM533"/>
      <c r="MJO533"/>
      <c r="MJQ533"/>
      <c r="MJS533"/>
      <c r="MJU533"/>
      <c r="MJW533"/>
      <c r="MJY533"/>
      <c r="MKA533"/>
      <c r="MKC533"/>
      <c r="MKE533"/>
      <c r="MKG533"/>
      <c r="MKI533"/>
      <c r="MKK533"/>
      <c r="MKM533"/>
      <c r="MKO533"/>
      <c r="MKQ533"/>
      <c r="MKS533"/>
      <c r="MKU533"/>
      <c r="MKW533"/>
      <c r="MKY533"/>
      <c r="MLA533"/>
      <c r="MLC533"/>
      <c r="MLE533"/>
      <c r="MLG533"/>
      <c r="MLI533"/>
      <c r="MLK533"/>
      <c r="MLM533"/>
      <c r="MLO533"/>
      <c r="MLQ533"/>
      <c r="MLS533"/>
      <c r="MLU533"/>
      <c r="MLW533"/>
      <c r="MLY533"/>
      <c r="MMA533"/>
      <c r="MMC533"/>
      <c r="MME533"/>
      <c r="MMG533"/>
      <c r="MMI533"/>
      <c r="MMK533"/>
      <c r="MMM533"/>
      <c r="MMO533"/>
      <c r="MMQ533"/>
      <c r="MMS533"/>
      <c r="MMU533"/>
      <c r="MMW533"/>
      <c r="MMY533"/>
      <c r="MNA533"/>
      <c r="MNC533"/>
      <c r="MNE533"/>
      <c r="MNG533"/>
      <c r="MNI533"/>
      <c r="MNK533"/>
      <c r="MNM533"/>
      <c r="MNO533"/>
      <c r="MNQ533"/>
      <c r="MNS533"/>
      <c r="MNU533"/>
      <c r="MNW533"/>
      <c r="MNY533"/>
      <c r="MOA533"/>
      <c r="MOC533"/>
      <c r="MOE533"/>
      <c r="MOG533"/>
      <c r="MOI533"/>
      <c r="MOK533"/>
      <c r="MOM533"/>
      <c r="MOO533"/>
      <c r="MOQ533"/>
      <c r="MOS533"/>
      <c r="MOU533"/>
      <c r="MOW533"/>
      <c r="MOY533"/>
      <c r="MPA533"/>
      <c r="MPC533"/>
      <c r="MPE533"/>
      <c r="MPG533"/>
      <c r="MPI533"/>
      <c r="MPK533"/>
      <c r="MPM533"/>
      <c r="MPO533"/>
      <c r="MPQ533"/>
      <c r="MPS533"/>
      <c r="MPU533"/>
      <c r="MPW533"/>
      <c r="MPY533"/>
      <c r="MQA533"/>
      <c r="MQC533"/>
      <c r="MQE533"/>
      <c r="MQG533"/>
      <c r="MQI533"/>
      <c r="MQK533"/>
      <c r="MQM533"/>
      <c r="MQO533"/>
      <c r="MQQ533"/>
      <c r="MQS533"/>
      <c r="MQU533"/>
      <c r="MQW533"/>
      <c r="MQY533"/>
      <c r="MRA533"/>
      <c r="MRC533"/>
      <c r="MRE533"/>
      <c r="MRG533"/>
      <c r="MRI533"/>
      <c r="MRK533"/>
      <c r="MRM533"/>
      <c r="MRO533"/>
      <c r="MRQ533"/>
      <c r="MRS533"/>
      <c r="MRU533"/>
      <c r="MRW533"/>
      <c r="MRY533"/>
      <c r="MSA533"/>
      <c r="MSC533"/>
      <c r="MSE533"/>
      <c r="MSG533"/>
      <c r="MSI533"/>
      <c r="MSK533"/>
      <c r="MSM533"/>
      <c r="MSO533"/>
      <c r="MSQ533"/>
      <c r="MSS533"/>
      <c r="MSU533"/>
      <c r="MSW533"/>
      <c r="MSY533"/>
      <c r="MTA533"/>
      <c r="MTC533"/>
      <c r="MTE533"/>
      <c r="MTG533"/>
      <c r="MTI533"/>
      <c r="MTK533"/>
      <c r="MTM533"/>
      <c r="MTO533"/>
      <c r="MTQ533"/>
      <c r="MTS533"/>
      <c r="MTU533"/>
      <c r="MTW533"/>
      <c r="MTY533"/>
      <c r="MUA533"/>
      <c r="MUC533"/>
      <c r="MUE533"/>
      <c r="MUG533"/>
      <c r="MUI533"/>
      <c r="MUK533"/>
      <c r="MUM533"/>
      <c r="MUO533"/>
      <c r="MUQ533"/>
      <c r="MUS533"/>
      <c r="MUU533"/>
      <c r="MUW533"/>
      <c r="MUY533"/>
      <c r="MVA533"/>
      <c r="MVC533"/>
      <c r="MVE533"/>
      <c r="MVG533"/>
      <c r="MVI533"/>
      <c r="MVK533"/>
      <c r="MVM533"/>
      <c r="MVO533"/>
      <c r="MVQ533"/>
      <c r="MVS533"/>
      <c r="MVU533"/>
      <c r="MVW533"/>
      <c r="MVY533"/>
      <c r="MWA533"/>
      <c r="MWC533"/>
      <c r="MWE533"/>
      <c r="MWG533"/>
      <c r="MWI533"/>
      <c r="MWK533"/>
      <c r="MWM533"/>
      <c r="MWO533"/>
      <c r="MWQ533"/>
      <c r="MWS533"/>
      <c r="MWU533"/>
      <c r="MWW533"/>
      <c r="MWY533"/>
      <c r="MXA533"/>
      <c r="MXC533"/>
      <c r="MXE533"/>
      <c r="MXG533"/>
      <c r="MXI533"/>
      <c r="MXK533"/>
      <c r="MXM533"/>
      <c r="MXO533"/>
      <c r="MXQ533"/>
      <c r="MXS533"/>
      <c r="MXU533"/>
      <c r="MXW533"/>
      <c r="MXY533"/>
      <c r="MYA533"/>
      <c r="MYC533"/>
      <c r="MYE533"/>
      <c r="MYG533"/>
      <c r="MYI533"/>
      <c r="MYK533"/>
      <c r="MYM533"/>
      <c r="MYO533"/>
      <c r="MYQ533"/>
      <c r="MYS533"/>
      <c r="MYU533"/>
      <c r="MYW533"/>
      <c r="MYY533"/>
      <c r="MZA533"/>
      <c r="MZC533"/>
      <c r="MZE533"/>
      <c r="MZG533"/>
      <c r="MZI533"/>
      <c r="MZK533"/>
      <c r="MZM533"/>
      <c r="MZO533"/>
      <c r="MZQ533"/>
      <c r="MZS533"/>
      <c r="MZU533"/>
      <c r="MZW533"/>
      <c r="MZY533"/>
      <c r="NAA533"/>
      <c r="NAC533"/>
      <c r="NAE533"/>
      <c r="NAG533"/>
      <c r="NAI533"/>
      <c r="NAK533"/>
      <c r="NAM533"/>
      <c r="NAO533"/>
      <c r="NAQ533"/>
      <c r="NAS533"/>
      <c r="NAU533"/>
      <c r="NAW533"/>
      <c r="NAY533"/>
      <c r="NBA533"/>
      <c r="NBC533"/>
      <c r="NBE533"/>
      <c r="NBG533"/>
      <c r="NBI533"/>
      <c r="NBK533"/>
      <c r="NBM533"/>
      <c r="NBO533"/>
      <c r="NBQ533"/>
      <c r="NBS533"/>
      <c r="NBU533"/>
      <c r="NBW533"/>
      <c r="NBY533"/>
      <c r="NCA533"/>
      <c r="NCC533"/>
      <c r="NCE533"/>
      <c r="NCG533"/>
      <c r="NCI533"/>
      <c r="NCK533"/>
      <c r="NCM533"/>
      <c r="NCO533"/>
      <c r="NCQ533"/>
      <c r="NCS533"/>
      <c r="NCU533"/>
      <c r="NCW533"/>
      <c r="NCY533"/>
      <c r="NDA533"/>
      <c r="NDC533"/>
      <c r="NDE533"/>
      <c r="NDG533"/>
      <c r="NDI533"/>
      <c r="NDK533"/>
      <c r="NDM533"/>
      <c r="NDO533"/>
      <c r="NDQ533"/>
      <c r="NDS533"/>
      <c r="NDU533"/>
      <c r="NDW533"/>
      <c r="NDY533"/>
      <c r="NEA533"/>
      <c r="NEC533"/>
      <c r="NEE533"/>
      <c r="NEG533"/>
      <c r="NEI533"/>
      <c r="NEK533"/>
      <c r="NEM533"/>
      <c r="NEO533"/>
      <c r="NEQ533"/>
      <c r="NES533"/>
      <c r="NEU533"/>
      <c r="NEW533"/>
      <c r="NEY533"/>
      <c r="NFA533"/>
      <c r="NFC533"/>
      <c r="NFE533"/>
      <c r="NFG533"/>
      <c r="NFI533"/>
      <c r="NFK533"/>
      <c r="NFM533"/>
      <c r="NFO533"/>
      <c r="NFQ533"/>
      <c r="NFS533"/>
      <c r="NFU533"/>
      <c r="NFW533"/>
      <c r="NFY533"/>
      <c r="NGA533"/>
      <c r="NGC533"/>
      <c r="NGE533"/>
      <c r="NGG533"/>
      <c r="NGI533"/>
      <c r="NGK533"/>
      <c r="NGM533"/>
      <c r="NGO533"/>
      <c r="NGQ533"/>
      <c r="NGS533"/>
      <c r="NGU533"/>
      <c r="NGW533"/>
      <c r="NGY533"/>
      <c r="NHA533"/>
      <c r="NHC533"/>
      <c r="NHE533"/>
      <c r="NHG533"/>
      <c r="NHI533"/>
      <c r="NHK533"/>
      <c r="NHM533"/>
      <c r="NHO533"/>
      <c r="NHQ533"/>
      <c r="NHS533"/>
      <c r="NHU533"/>
      <c r="NHW533"/>
      <c r="NHY533"/>
      <c r="NIA533"/>
      <c r="NIC533"/>
      <c r="NIE533"/>
      <c r="NIG533"/>
      <c r="NII533"/>
      <c r="NIK533"/>
      <c r="NIM533"/>
      <c r="NIO533"/>
      <c r="NIQ533"/>
      <c r="NIS533"/>
      <c r="NIU533"/>
      <c r="NIW533"/>
      <c r="NIY533"/>
      <c r="NJA533"/>
      <c r="NJC533"/>
      <c r="NJE533"/>
      <c r="NJG533"/>
      <c r="NJI533"/>
      <c r="NJK533"/>
      <c r="NJM533"/>
      <c r="NJO533"/>
      <c r="NJQ533"/>
      <c r="NJS533"/>
      <c r="NJU533"/>
      <c r="NJW533"/>
      <c r="NJY533"/>
      <c r="NKA533"/>
      <c r="NKC533"/>
      <c r="NKE533"/>
      <c r="NKG533"/>
      <c r="NKI533"/>
      <c r="NKK533"/>
      <c r="NKM533"/>
      <c r="NKO533"/>
      <c r="NKQ533"/>
      <c r="NKS533"/>
      <c r="NKU533"/>
      <c r="NKW533"/>
      <c r="NKY533"/>
      <c r="NLA533"/>
      <c r="NLC533"/>
      <c r="NLE533"/>
      <c r="NLG533"/>
      <c r="NLI533"/>
      <c r="NLK533"/>
      <c r="NLM533"/>
      <c r="NLO533"/>
      <c r="NLQ533"/>
      <c r="NLS533"/>
      <c r="NLU533"/>
      <c r="NLW533"/>
      <c r="NLY533"/>
      <c r="NMA533"/>
      <c r="NMC533"/>
      <c r="NME533"/>
      <c r="NMG533"/>
      <c r="NMI533"/>
      <c r="NMK533"/>
      <c r="NMM533"/>
      <c r="NMO533"/>
      <c r="NMQ533"/>
      <c r="NMS533"/>
      <c r="NMU533"/>
      <c r="NMW533"/>
      <c r="NMY533"/>
      <c r="NNA533"/>
      <c r="NNC533"/>
      <c r="NNE533"/>
      <c r="NNG533"/>
      <c r="NNI533"/>
      <c r="NNK533"/>
      <c r="NNM533"/>
      <c r="NNO533"/>
      <c r="NNQ533"/>
      <c r="NNS533"/>
      <c r="NNU533"/>
      <c r="NNW533"/>
      <c r="NNY533"/>
      <c r="NOA533"/>
      <c r="NOC533"/>
      <c r="NOE533"/>
      <c r="NOG533"/>
      <c r="NOI533"/>
      <c r="NOK533"/>
      <c r="NOM533"/>
      <c r="NOO533"/>
      <c r="NOQ533"/>
      <c r="NOS533"/>
      <c r="NOU533"/>
      <c r="NOW533"/>
      <c r="NOY533"/>
      <c r="NPA533"/>
      <c r="NPC533"/>
      <c r="NPE533"/>
      <c r="NPG533"/>
      <c r="NPI533"/>
      <c r="NPK533"/>
      <c r="NPM533"/>
      <c r="NPO533"/>
      <c r="NPQ533"/>
      <c r="NPS533"/>
      <c r="NPU533"/>
      <c r="NPW533"/>
      <c r="NPY533"/>
      <c r="NQA533"/>
      <c r="NQC533"/>
      <c r="NQE533"/>
      <c r="NQG533"/>
      <c r="NQI533"/>
      <c r="NQK533"/>
      <c r="NQM533"/>
      <c r="NQO533"/>
      <c r="NQQ533"/>
      <c r="NQS533"/>
      <c r="NQU533"/>
      <c r="NQW533"/>
      <c r="NQY533"/>
      <c r="NRA533"/>
      <c r="NRC533"/>
      <c r="NRE533"/>
      <c r="NRG533"/>
      <c r="NRI533"/>
      <c r="NRK533"/>
      <c r="NRM533"/>
      <c r="NRO533"/>
      <c r="NRQ533"/>
      <c r="NRS533"/>
      <c r="NRU533"/>
      <c r="NRW533"/>
      <c r="NRY533"/>
      <c r="NSA533"/>
      <c r="NSC533"/>
      <c r="NSE533"/>
      <c r="NSG533"/>
      <c r="NSI533"/>
      <c r="NSK533"/>
      <c r="NSM533"/>
      <c r="NSO533"/>
      <c r="NSQ533"/>
      <c r="NSS533"/>
      <c r="NSU533"/>
      <c r="NSW533"/>
      <c r="NSY533"/>
      <c r="NTA533"/>
      <c r="NTC533"/>
      <c r="NTE533"/>
      <c r="NTG533"/>
      <c r="NTI533"/>
      <c r="NTK533"/>
      <c r="NTM533"/>
      <c r="NTO533"/>
      <c r="NTQ533"/>
      <c r="NTS533"/>
      <c r="NTU533"/>
      <c r="NTW533"/>
      <c r="NTY533"/>
      <c r="NUA533"/>
      <c r="NUC533"/>
      <c r="NUE533"/>
      <c r="NUG533"/>
      <c r="NUI533"/>
      <c r="NUK533"/>
      <c r="NUM533"/>
      <c r="NUO533"/>
      <c r="NUQ533"/>
      <c r="NUS533"/>
      <c r="NUU533"/>
      <c r="NUW533"/>
      <c r="NUY533"/>
      <c r="NVA533"/>
      <c r="NVC533"/>
      <c r="NVE533"/>
      <c r="NVG533"/>
      <c r="NVI533"/>
      <c r="NVK533"/>
      <c r="NVM533"/>
      <c r="NVO533"/>
      <c r="NVQ533"/>
      <c r="NVS533"/>
      <c r="NVU533"/>
      <c r="NVW533"/>
      <c r="NVY533"/>
      <c r="NWA533"/>
      <c r="NWC533"/>
      <c r="NWE533"/>
      <c r="NWG533"/>
      <c r="NWI533"/>
      <c r="NWK533"/>
      <c r="NWM533"/>
      <c r="NWO533"/>
      <c r="NWQ533"/>
      <c r="NWS533"/>
      <c r="NWU533"/>
      <c r="NWW533"/>
      <c r="NWY533"/>
      <c r="NXA533"/>
      <c r="NXC533"/>
      <c r="NXE533"/>
      <c r="NXG533"/>
      <c r="NXI533"/>
      <c r="NXK533"/>
      <c r="NXM533"/>
      <c r="NXO533"/>
      <c r="NXQ533"/>
      <c r="NXS533"/>
      <c r="NXU533"/>
      <c r="NXW533"/>
      <c r="NXY533"/>
      <c r="NYA533"/>
      <c r="NYC533"/>
      <c r="NYE533"/>
      <c r="NYG533"/>
      <c r="NYI533"/>
      <c r="NYK533"/>
      <c r="NYM533"/>
      <c r="NYO533"/>
      <c r="NYQ533"/>
      <c r="NYS533"/>
      <c r="NYU533"/>
      <c r="NYW533"/>
      <c r="NYY533"/>
      <c r="NZA533"/>
      <c r="NZC533"/>
      <c r="NZE533"/>
      <c r="NZG533"/>
      <c r="NZI533"/>
      <c r="NZK533"/>
      <c r="NZM533"/>
      <c r="NZO533"/>
      <c r="NZQ533"/>
      <c r="NZS533"/>
      <c r="NZU533"/>
      <c r="NZW533"/>
      <c r="NZY533"/>
      <c r="OAA533"/>
      <c r="OAC533"/>
      <c r="OAE533"/>
      <c r="OAG533"/>
      <c r="OAI533"/>
      <c r="OAK533"/>
      <c r="OAM533"/>
      <c r="OAO533"/>
      <c r="OAQ533"/>
      <c r="OAS533"/>
      <c r="OAU533"/>
      <c r="OAW533"/>
      <c r="OAY533"/>
      <c r="OBA533"/>
      <c r="OBC533"/>
      <c r="OBE533"/>
      <c r="OBG533"/>
      <c r="OBI533"/>
      <c r="OBK533"/>
      <c r="OBM533"/>
      <c r="OBO533"/>
      <c r="OBQ533"/>
      <c r="OBS533"/>
      <c r="OBU533"/>
      <c r="OBW533"/>
      <c r="OBY533"/>
      <c r="OCA533"/>
      <c r="OCC533"/>
      <c r="OCE533"/>
      <c r="OCG533"/>
      <c r="OCI533"/>
      <c r="OCK533"/>
      <c r="OCM533"/>
      <c r="OCO533"/>
      <c r="OCQ533"/>
      <c r="OCS533"/>
      <c r="OCU533"/>
      <c r="OCW533"/>
      <c r="OCY533"/>
      <c r="ODA533"/>
      <c r="ODC533"/>
      <c r="ODE533"/>
      <c r="ODG533"/>
      <c r="ODI533"/>
      <c r="ODK533"/>
      <c r="ODM533"/>
      <c r="ODO533"/>
      <c r="ODQ533"/>
      <c r="ODS533"/>
      <c r="ODU533"/>
      <c r="ODW533"/>
      <c r="ODY533"/>
      <c r="OEA533"/>
      <c r="OEC533"/>
      <c r="OEE533"/>
      <c r="OEG533"/>
      <c r="OEI533"/>
      <c r="OEK533"/>
      <c r="OEM533"/>
      <c r="OEO533"/>
      <c r="OEQ533"/>
      <c r="OES533"/>
      <c r="OEU533"/>
      <c r="OEW533"/>
      <c r="OEY533"/>
      <c r="OFA533"/>
      <c r="OFC533"/>
      <c r="OFE533"/>
      <c r="OFG533"/>
      <c r="OFI533"/>
      <c r="OFK533"/>
      <c r="OFM533"/>
      <c r="OFO533"/>
      <c r="OFQ533"/>
      <c r="OFS533"/>
      <c r="OFU533"/>
      <c r="OFW533"/>
      <c r="OFY533"/>
      <c r="OGA533"/>
      <c r="OGC533"/>
      <c r="OGE533"/>
      <c r="OGG533"/>
      <c r="OGI533"/>
      <c r="OGK533"/>
      <c r="OGM533"/>
      <c r="OGO533"/>
      <c r="OGQ533"/>
      <c r="OGS533"/>
      <c r="OGU533"/>
      <c r="OGW533"/>
      <c r="OGY533"/>
      <c r="OHA533"/>
      <c r="OHC533"/>
      <c r="OHE533"/>
      <c r="OHG533"/>
      <c r="OHI533"/>
      <c r="OHK533"/>
      <c r="OHM533"/>
      <c r="OHO533"/>
      <c r="OHQ533"/>
      <c r="OHS533"/>
      <c r="OHU533"/>
      <c r="OHW533"/>
      <c r="OHY533"/>
      <c r="OIA533"/>
      <c r="OIC533"/>
      <c r="OIE533"/>
      <c r="OIG533"/>
      <c r="OII533"/>
      <c r="OIK533"/>
      <c r="OIM533"/>
      <c r="OIO533"/>
      <c r="OIQ533"/>
      <c r="OIS533"/>
      <c r="OIU533"/>
      <c r="OIW533"/>
      <c r="OIY533"/>
      <c r="OJA533"/>
      <c r="OJC533"/>
      <c r="OJE533"/>
      <c r="OJG533"/>
      <c r="OJI533"/>
      <c r="OJK533"/>
      <c r="OJM533"/>
      <c r="OJO533"/>
      <c r="OJQ533"/>
      <c r="OJS533"/>
      <c r="OJU533"/>
      <c r="OJW533"/>
      <c r="OJY533"/>
      <c r="OKA533"/>
      <c r="OKC533"/>
      <c r="OKE533"/>
      <c r="OKG533"/>
      <c r="OKI533"/>
      <c r="OKK533"/>
      <c r="OKM533"/>
      <c r="OKO533"/>
      <c r="OKQ533"/>
      <c r="OKS533"/>
      <c r="OKU533"/>
      <c r="OKW533"/>
      <c r="OKY533"/>
      <c r="OLA533"/>
      <c r="OLC533"/>
      <c r="OLE533"/>
      <c r="OLG533"/>
      <c r="OLI533"/>
      <c r="OLK533"/>
      <c r="OLM533"/>
      <c r="OLO533"/>
      <c r="OLQ533"/>
      <c r="OLS533"/>
      <c r="OLU533"/>
      <c r="OLW533"/>
      <c r="OLY533"/>
      <c r="OMA533"/>
      <c r="OMC533"/>
      <c r="OME533"/>
      <c r="OMG533"/>
      <c r="OMI533"/>
      <c r="OMK533"/>
      <c r="OMM533"/>
      <c r="OMO533"/>
      <c r="OMQ533"/>
      <c r="OMS533"/>
      <c r="OMU533"/>
      <c r="OMW533"/>
      <c r="OMY533"/>
      <c r="ONA533"/>
      <c r="ONC533"/>
      <c r="ONE533"/>
      <c r="ONG533"/>
      <c r="ONI533"/>
      <c r="ONK533"/>
      <c r="ONM533"/>
      <c r="ONO533"/>
      <c r="ONQ533"/>
      <c r="ONS533"/>
      <c r="ONU533"/>
      <c r="ONW533"/>
      <c r="ONY533"/>
      <c r="OOA533"/>
      <c r="OOC533"/>
      <c r="OOE533"/>
      <c r="OOG533"/>
      <c r="OOI533"/>
      <c r="OOK533"/>
      <c r="OOM533"/>
      <c r="OOO533"/>
      <c r="OOQ533"/>
      <c r="OOS533"/>
      <c r="OOU533"/>
      <c r="OOW533"/>
      <c r="OOY533"/>
      <c r="OPA533"/>
      <c r="OPC533"/>
      <c r="OPE533"/>
      <c r="OPG533"/>
      <c r="OPI533"/>
      <c r="OPK533"/>
      <c r="OPM533"/>
      <c r="OPO533"/>
      <c r="OPQ533"/>
      <c r="OPS533"/>
      <c r="OPU533"/>
      <c r="OPW533"/>
      <c r="OPY533"/>
      <c r="OQA533"/>
      <c r="OQC533"/>
      <c r="OQE533"/>
      <c r="OQG533"/>
      <c r="OQI533"/>
      <c r="OQK533"/>
      <c r="OQM533"/>
      <c r="OQO533"/>
      <c r="OQQ533"/>
      <c r="OQS533"/>
      <c r="OQU533"/>
      <c r="OQW533"/>
      <c r="OQY533"/>
      <c r="ORA533"/>
      <c r="ORC533"/>
      <c r="ORE533"/>
      <c r="ORG533"/>
      <c r="ORI533"/>
      <c r="ORK533"/>
      <c r="ORM533"/>
      <c r="ORO533"/>
      <c r="ORQ533"/>
      <c r="ORS533"/>
      <c r="ORU533"/>
      <c r="ORW533"/>
      <c r="ORY533"/>
      <c r="OSA533"/>
      <c r="OSC533"/>
      <c r="OSE533"/>
      <c r="OSG533"/>
      <c r="OSI533"/>
      <c r="OSK533"/>
      <c r="OSM533"/>
      <c r="OSO533"/>
      <c r="OSQ533"/>
      <c r="OSS533"/>
      <c r="OSU533"/>
      <c r="OSW533"/>
      <c r="OSY533"/>
      <c r="OTA533"/>
      <c r="OTC533"/>
      <c r="OTE533"/>
      <c r="OTG533"/>
      <c r="OTI533"/>
      <c r="OTK533"/>
      <c r="OTM533"/>
      <c r="OTO533"/>
      <c r="OTQ533"/>
      <c r="OTS533"/>
      <c r="OTU533"/>
      <c r="OTW533"/>
      <c r="OTY533"/>
      <c r="OUA533"/>
      <c r="OUC533"/>
      <c r="OUE533"/>
      <c r="OUG533"/>
      <c r="OUI533"/>
      <c r="OUK533"/>
      <c r="OUM533"/>
      <c r="OUO533"/>
      <c r="OUQ533"/>
      <c r="OUS533"/>
      <c r="OUU533"/>
      <c r="OUW533"/>
      <c r="OUY533"/>
      <c r="OVA533"/>
      <c r="OVC533"/>
      <c r="OVE533"/>
      <c r="OVG533"/>
      <c r="OVI533"/>
      <c r="OVK533"/>
      <c r="OVM533"/>
      <c r="OVO533"/>
      <c r="OVQ533"/>
      <c r="OVS533"/>
      <c r="OVU533"/>
      <c r="OVW533"/>
      <c r="OVY533"/>
      <c r="OWA533"/>
      <c r="OWC533"/>
      <c r="OWE533"/>
      <c r="OWG533"/>
      <c r="OWI533"/>
      <c r="OWK533"/>
      <c r="OWM533"/>
      <c r="OWO533"/>
      <c r="OWQ533"/>
      <c r="OWS533"/>
      <c r="OWU533"/>
      <c r="OWW533"/>
      <c r="OWY533"/>
      <c r="OXA533"/>
      <c r="OXC533"/>
      <c r="OXE533"/>
      <c r="OXG533"/>
      <c r="OXI533"/>
      <c r="OXK533"/>
      <c r="OXM533"/>
      <c r="OXO533"/>
      <c r="OXQ533"/>
      <c r="OXS533"/>
      <c r="OXU533"/>
      <c r="OXW533"/>
      <c r="OXY533"/>
      <c r="OYA533"/>
      <c r="OYC533"/>
      <c r="OYE533"/>
      <c r="OYG533"/>
      <c r="OYI533"/>
      <c r="OYK533"/>
      <c r="OYM533"/>
      <c r="OYO533"/>
      <c r="OYQ533"/>
      <c r="OYS533"/>
      <c r="OYU533"/>
      <c r="OYW533"/>
      <c r="OYY533"/>
      <c r="OZA533"/>
      <c r="OZC533"/>
      <c r="OZE533"/>
      <c r="OZG533"/>
      <c r="OZI533"/>
      <c r="OZK533"/>
      <c r="OZM533"/>
      <c r="OZO533"/>
      <c r="OZQ533"/>
      <c r="OZS533"/>
      <c r="OZU533"/>
      <c r="OZW533"/>
      <c r="OZY533"/>
      <c r="PAA533"/>
      <c r="PAC533"/>
      <c r="PAE533"/>
      <c r="PAG533"/>
      <c r="PAI533"/>
      <c r="PAK533"/>
      <c r="PAM533"/>
      <c r="PAO533"/>
      <c r="PAQ533"/>
      <c r="PAS533"/>
      <c r="PAU533"/>
      <c r="PAW533"/>
      <c r="PAY533"/>
      <c r="PBA533"/>
      <c r="PBC533"/>
      <c r="PBE533"/>
      <c r="PBG533"/>
      <c r="PBI533"/>
      <c r="PBK533"/>
      <c r="PBM533"/>
      <c r="PBO533"/>
      <c r="PBQ533"/>
      <c r="PBS533"/>
      <c r="PBU533"/>
      <c r="PBW533"/>
      <c r="PBY533"/>
      <c r="PCA533"/>
      <c r="PCC533"/>
      <c r="PCE533"/>
      <c r="PCG533"/>
      <c r="PCI533"/>
      <c r="PCK533"/>
      <c r="PCM533"/>
      <c r="PCO533"/>
      <c r="PCQ533"/>
      <c r="PCS533"/>
      <c r="PCU533"/>
      <c r="PCW533"/>
      <c r="PCY533"/>
      <c r="PDA533"/>
      <c r="PDC533"/>
      <c r="PDE533"/>
      <c r="PDG533"/>
      <c r="PDI533"/>
      <c r="PDK533"/>
      <c r="PDM533"/>
      <c r="PDO533"/>
      <c r="PDQ533"/>
      <c r="PDS533"/>
      <c r="PDU533"/>
      <c r="PDW533"/>
      <c r="PDY533"/>
      <c r="PEA533"/>
      <c r="PEC533"/>
      <c r="PEE533"/>
      <c r="PEG533"/>
      <c r="PEI533"/>
      <c r="PEK533"/>
      <c r="PEM533"/>
      <c r="PEO533"/>
      <c r="PEQ533"/>
      <c r="PES533"/>
      <c r="PEU533"/>
      <c r="PEW533"/>
      <c r="PEY533"/>
      <c r="PFA533"/>
      <c r="PFC533"/>
      <c r="PFE533"/>
      <c r="PFG533"/>
      <c r="PFI533"/>
      <c r="PFK533"/>
      <c r="PFM533"/>
      <c r="PFO533"/>
      <c r="PFQ533"/>
      <c r="PFS533"/>
      <c r="PFU533"/>
      <c r="PFW533"/>
      <c r="PFY533"/>
      <c r="PGA533"/>
      <c r="PGC533"/>
      <c r="PGE533"/>
      <c r="PGG533"/>
      <c r="PGI533"/>
      <c r="PGK533"/>
      <c r="PGM533"/>
      <c r="PGO533"/>
      <c r="PGQ533"/>
      <c r="PGS533"/>
      <c r="PGU533"/>
      <c r="PGW533"/>
      <c r="PGY533"/>
      <c r="PHA533"/>
      <c r="PHC533"/>
      <c r="PHE533"/>
      <c r="PHG533"/>
      <c r="PHI533"/>
      <c r="PHK533"/>
      <c r="PHM533"/>
      <c r="PHO533"/>
      <c r="PHQ533"/>
      <c r="PHS533"/>
      <c r="PHU533"/>
      <c r="PHW533"/>
      <c r="PHY533"/>
      <c r="PIA533"/>
      <c r="PIC533"/>
      <c r="PIE533"/>
      <c r="PIG533"/>
      <c r="PII533"/>
      <c r="PIK533"/>
      <c r="PIM533"/>
      <c r="PIO533"/>
      <c r="PIQ533"/>
      <c r="PIS533"/>
      <c r="PIU533"/>
      <c r="PIW533"/>
      <c r="PIY533"/>
      <c r="PJA533"/>
      <c r="PJC533"/>
      <c r="PJE533"/>
      <c r="PJG533"/>
      <c r="PJI533"/>
      <c r="PJK533"/>
      <c r="PJM533"/>
      <c r="PJO533"/>
      <c r="PJQ533"/>
      <c r="PJS533"/>
      <c r="PJU533"/>
      <c r="PJW533"/>
      <c r="PJY533"/>
      <c r="PKA533"/>
      <c r="PKC533"/>
      <c r="PKE533"/>
      <c r="PKG533"/>
      <c r="PKI533"/>
      <c r="PKK533"/>
      <c r="PKM533"/>
      <c r="PKO533"/>
      <c r="PKQ533"/>
      <c r="PKS533"/>
      <c r="PKU533"/>
      <c r="PKW533"/>
      <c r="PKY533"/>
      <c r="PLA533"/>
      <c r="PLC533"/>
      <c r="PLE533"/>
      <c r="PLG533"/>
      <c r="PLI533"/>
      <c r="PLK533"/>
      <c r="PLM533"/>
      <c r="PLO533"/>
      <c r="PLQ533"/>
      <c r="PLS533"/>
      <c r="PLU533"/>
      <c r="PLW533"/>
      <c r="PLY533"/>
      <c r="PMA533"/>
      <c r="PMC533"/>
      <c r="PME533"/>
      <c r="PMG533"/>
      <c r="PMI533"/>
      <c r="PMK533"/>
      <c r="PMM533"/>
      <c r="PMO533"/>
      <c r="PMQ533"/>
      <c r="PMS533"/>
      <c r="PMU533"/>
      <c r="PMW533"/>
      <c r="PMY533"/>
      <c r="PNA533"/>
      <c r="PNC533"/>
      <c r="PNE533"/>
      <c r="PNG533"/>
      <c r="PNI533"/>
      <c r="PNK533"/>
      <c r="PNM533"/>
      <c r="PNO533"/>
      <c r="PNQ533"/>
      <c r="PNS533"/>
      <c r="PNU533"/>
      <c r="PNW533"/>
      <c r="PNY533"/>
      <c r="POA533"/>
      <c r="POC533"/>
      <c r="POE533"/>
      <c r="POG533"/>
      <c r="POI533"/>
      <c r="POK533"/>
      <c r="POM533"/>
      <c r="POO533"/>
      <c r="POQ533"/>
      <c r="POS533"/>
      <c r="POU533"/>
      <c r="POW533"/>
      <c r="POY533"/>
      <c r="PPA533"/>
      <c r="PPC533"/>
      <c r="PPE533"/>
      <c r="PPG533"/>
      <c r="PPI533"/>
      <c r="PPK533"/>
      <c r="PPM533"/>
      <c r="PPO533"/>
      <c r="PPQ533"/>
      <c r="PPS533"/>
      <c r="PPU533"/>
      <c r="PPW533"/>
      <c r="PPY533"/>
      <c r="PQA533"/>
      <c r="PQC533"/>
      <c r="PQE533"/>
      <c r="PQG533"/>
      <c r="PQI533"/>
      <c r="PQK533"/>
      <c r="PQM533"/>
      <c r="PQO533"/>
      <c r="PQQ533"/>
      <c r="PQS533"/>
      <c r="PQU533"/>
      <c r="PQW533"/>
      <c r="PQY533"/>
      <c r="PRA533"/>
      <c r="PRC533"/>
      <c r="PRE533"/>
      <c r="PRG533"/>
      <c r="PRI533"/>
      <c r="PRK533"/>
      <c r="PRM533"/>
      <c r="PRO533"/>
      <c r="PRQ533"/>
      <c r="PRS533"/>
      <c r="PRU533"/>
      <c r="PRW533"/>
      <c r="PRY533"/>
      <c r="PSA533"/>
      <c r="PSC533"/>
      <c r="PSE533"/>
      <c r="PSG533"/>
      <c r="PSI533"/>
      <c r="PSK533"/>
      <c r="PSM533"/>
      <c r="PSO533"/>
      <c r="PSQ533"/>
      <c r="PSS533"/>
      <c r="PSU533"/>
      <c r="PSW533"/>
      <c r="PSY533"/>
      <c r="PTA533"/>
      <c r="PTC533"/>
      <c r="PTE533"/>
      <c r="PTG533"/>
      <c r="PTI533"/>
      <c r="PTK533"/>
      <c r="PTM533"/>
      <c r="PTO533"/>
      <c r="PTQ533"/>
      <c r="PTS533"/>
      <c r="PTU533"/>
      <c r="PTW533"/>
      <c r="PTY533"/>
      <c r="PUA533"/>
      <c r="PUC533"/>
      <c r="PUE533"/>
      <c r="PUG533"/>
      <c r="PUI533"/>
      <c r="PUK533"/>
      <c r="PUM533"/>
      <c r="PUO533"/>
      <c r="PUQ533"/>
      <c r="PUS533"/>
      <c r="PUU533"/>
      <c r="PUW533"/>
      <c r="PUY533"/>
      <c r="PVA533"/>
      <c r="PVC533"/>
      <c r="PVE533"/>
      <c r="PVG533"/>
      <c r="PVI533"/>
      <c r="PVK533"/>
      <c r="PVM533"/>
      <c r="PVO533"/>
      <c r="PVQ533"/>
      <c r="PVS533"/>
      <c r="PVU533"/>
      <c r="PVW533"/>
      <c r="PVY533"/>
      <c r="PWA533"/>
      <c r="PWC533"/>
      <c r="PWE533"/>
      <c r="PWG533"/>
      <c r="PWI533"/>
      <c r="PWK533"/>
      <c r="PWM533"/>
      <c r="PWO533"/>
      <c r="PWQ533"/>
      <c r="PWS533"/>
      <c r="PWU533"/>
      <c r="PWW533"/>
      <c r="PWY533"/>
      <c r="PXA533"/>
      <c r="PXC533"/>
      <c r="PXE533"/>
      <c r="PXG533"/>
      <c r="PXI533"/>
      <c r="PXK533"/>
      <c r="PXM533"/>
      <c r="PXO533"/>
      <c r="PXQ533"/>
      <c r="PXS533"/>
      <c r="PXU533"/>
      <c r="PXW533"/>
      <c r="PXY533"/>
      <c r="PYA533"/>
      <c r="PYC533"/>
      <c r="PYE533"/>
      <c r="PYG533"/>
      <c r="PYI533"/>
      <c r="PYK533"/>
      <c r="PYM533"/>
      <c r="PYO533"/>
      <c r="PYQ533"/>
      <c r="PYS533"/>
      <c r="PYU533"/>
      <c r="PYW533"/>
      <c r="PYY533"/>
      <c r="PZA533"/>
      <c r="PZC533"/>
      <c r="PZE533"/>
      <c r="PZG533"/>
      <c r="PZI533"/>
      <c r="PZK533"/>
      <c r="PZM533"/>
      <c r="PZO533"/>
      <c r="PZQ533"/>
      <c r="PZS533"/>
      <c r="PZU533"/>
      <c r="PZW533"/>
      <c r="PZY533"/>
      <c r="QAA533"/>
      <c r="QAC533"/>
      <c r="QAE533"/>
      <c r="QAG533"/>
      <c r="QAI533"/>
      <c r="QAK533"/>
      <c r="QAM533"/>
      <c r="QAO533"/>
      <c r="QAQ533"/>
      <c r="QAS533"/>
      <c r="QAU533"/>
      <c r="QAW533"/>
      <c r="QAY533"/>
      <c r="QBA533"/>
      <c r="QBC533"/>
      <c r="QBE533"/>
      <c r="QBG533"/>
      <c r="QBI533"/>
      <c r="QBK533"/>
      <c r="QBM533"/>
      <c r="QBO533"/>
      <c r="QBQ533"/>
      <c r="QBS533"/>
      <c r="QBU533"/>
      <c r="QBW533"/>
      <c r="QBY533"/>
      <c r="QCA533"/>
      <c r="QCC533"/>
      <c r="QCE533"/>
      <c r="QCG533"/>
      <c r="QCI533"/>
      <c r="QCK533"/>
      <c r="QCM533"/>
      <c r="QCO533"/>
      <c r="QCQ533"/>
      <c r="QCS533"/>
      <c r="QCU533"/>
      <c r="QCW533"/>
      <c r="QCY533"/>
      <c r="QDA533"/>
      <c r="QDC533"/>
      <c r="QDE533"/>
      <c r="QDG533"/>
      <c r="QDI533"/>
      <c r="QDK533"/>
      <c r="QDM533"/>
      <c r="QDO533"/>
      <c r="QDQ533"/>
      <c r="QDS533"/>
      <c r="QDU533"/>
      <c r="QDW533"/>
      <c r="QDY533"/>
      <c r="QEA533"/>
      <c r="QEC533"/>
      <c r="QEE533"/>
      <c r="QEG533"/>
      <c r="QEI533"/>
      <c r="QEK533"/>
      <c r="QEM533"/>
      <c r="QEO533"/>
      <c r="QEQ533"/>
      <c r="QES533"/>
      <c r="QEU533"/>
      <c r="QEW533"/>
      <c r="QEY533"/>
      <c r="QFA533"/>
      <c r="QFC533"/>
      <c r="QFE533"/>
      <c r="QFG533"/>
      <c r="QFI533"/>
      <c r="QFK533"/>
      <c r="QFM533"/>
      <c r="QFO533"/>
      <c r="QFQ533"/>
      <c r="QFS533"/>
      <c r="QFU533"/>
      <c r="QFW533"/>
      <c r="QFY533"/>
      <c r="QGA533"/>
      <c r="QGC533"/>
      <c r="QGE533"/>
      <c r="QGG533"/>
      <c r="QGI533"/>
      <c r="QGK533"/>
      <c r="QGM533"/>
      <c r="QGO533"/>
      <c r="QGQ533"/>
      <c r="QGS533"/>
      <c r="QGU533"/>
      <c r="QGW533"/>
      <c r="QGY533"/>
      <c r="QHA533"/>
      <c r="QHC533"/>
      <c r="QHE533"/>
      <c r="QHG533"/>
      <c r="QHI533"/>
      <c r="QHK533"/>
      <c r="QHM533"/>
      <c r="QHO533"/>
      <c r="QHQ533"/>
      <c r="QHS533"/>
      <c r="QHU533"/>
      <c r="QHW533"/>
      <c r="QHY533"/>
      <c r="QIA533"/>
      <c r="QIC533"/>
      <c r="QIE533"/>
      <c r="QIG533"/>
      <c r="QII533"/>
      <c r="QIK533"/>
      <c r="QIM533"/>
      <c r="QIO533"/>
      <c r="QIQ533"/>
      <c r="QIS533"/>
      <c r="QIU533"/>
      <c r="QIW533"/>
      <c r="QIY533"/>
      <c r="QJA533"/>
      <c r="QJC533"/>
      <c r="QJE533"/>
      <c r="QJG533"/>
      <c r="QJI533"/>
      <c r="QJK533"/>
      <c r="QJM533"/>
      <c r="QJO533"/>
      <c r="QJQ533"/>
      <c r="QJS533"/>
      <c r="QJU533"/>
      <c r="QJW533"/>
      <c r="QJY533"/>
      <c r="QKA533"/>
      <c r="QKC533"/>
      <c r="QKE533"/>
      <c r="QKG533"/>
      <c r="QKI533"/>
      <c r="QKK533"/>
      <c r="QKM533"/>
      <c r="QKO533"/>
      <c r="QKQ533"/>
      <c r="QKS533"/>
      <c r="QKU533"/>
      <c r="QKW533"/>
      <c r="QKY533"/>
      <c r="QLA533"/>
      <c r="QLC533"/>
      <c r="QLE533"/>
      <c r="QLG533"/>
      <c r="QLI533"/>
      <c r="QLK533"/>
      <c r="QLM533"/>
      <c r="QLO533"/>
      <c r="QLQ533"/>
      <c r="QLS533"/>
      <c r="QLU533"/>
      <c r="QLW533"/>
      <c r="QLY533"/>
      <c r="QMA533"/>
      <c r="QMC533"/>
      <c r="QME533"/>
      <c r="QMG533"/>
      <c r="QMI533"/>
      <c r="QMK533"/>
      <c r="QMM533"/>
      <c r="QMO533"/>
      <c r="QMQ533"/>
      <c r="QMS533"/>
      <c r="QMU533"/>
      <c r="QMW533"/>
      <c r="QMY533"/>
      <c r="QNA533"/>
      <c r="QNC533"/>
      <c r="QNE533"/>
      <c r="QNG533"/>
      <c r="QNI533"/>
      <c r="QNK533"/>
      <c r="QNM533"/>
      <c r="QNO533"/>
      <c r="QNQ533"/>
      <c r="QNS533"/>
      <c r="QNU533"/>
      <c r="QNW533"/>
      <c r="QNY533"/>
      <c r="QOA533"/>
      <c r="QOC533"/>
      <c r="QOE533"/>
      <c r="QOG533"/>
      <c r="QOI533"/>
      <c r="QOK533"/>
      <c r="QOM533"/>
      <c r="QOO533"/>
      <c r="QOQ533"/>
      <c r="QOS533"/>
      <c r="QOU533"/>
      <c r="QOW533"/>
      <c r="QOY533"/>
      <c r="QPA533"/>
      <c r="QPC533"/>
      <c r="QPE533"/>
      <c r="QPG533"/>
      <c r="QPI533"/>
      <c r="QPK533"/>
      <c r="QPM533"/>
      <c r="QPO533"/>
      <c r="QPQ533"/>
      <c r="QPS533"/>
      <c r="QPU533"/>
      <c r="QPW533"/>
      <c r="QPY533"/>
      <c r="QQA533"/>
      <c r="QQC533"/>
      <c r="QQE533"/>
      <c r="QQG533"/>
      <c r="QQI533"/>
      <c r="QQK533"/>
      <c r="QQM533"/>
      <c r="QQO533"/>
      <c r="QQQ533"/>
      <c r="QQS533"/>
      <c r="QQU533"/>
      <c r="QQW533"/>
      <c r="QQY533"/>
      <c r="QRA533"/>
      <c r="QRC533"/>
      <c r="QRE533"/>
      <c r="QRG533"/>
      <c r="QRI533"/>
      <c r="QRK533"/>
      <c r="QRM533"/>
      <c r="QRO533"/>
      <c r="QRQ533"/>
      <c r="QRS533"/>
      <c r="QRU533"/>
      <c r="QRW533"/>
      <c r="QRY533"/>
      <c r="QSA533"/>
      <c r="QSC533"/>
      <c r="QSE533"/>
      <c r="QSG533"/>
      <c r="QSI533"/>
      <c r="QSK533"/>
      <c r="QSM533"/>
      <c r="QSO533"/>
      <c r="QSQ533"/>
      <c r="QSS533"/>
      <c r="QSU533"/>
      <c r="QSW533"/>
      <c r="QSY533"/>
      <c r="QTA533"/>
      <c r="QTC533"/>
      <c r="QTE533"/>
      <c r="QTG533"/>
      <c r="QTI533"/>
      <c r="QTK533"/>
      <c r="QTM533"/>
      <c r="QTO533"/>
      <c r="QTQ533"/>
      <c r="QTS533"/>
      <c r="QTU533"/>
      <c r="QTW533"/>
      <c r="QTY533"/>
      <c r="QUA533"/>
      <c r="QUC533"/>
      <c r="QUE533"/>
      <c r="QUG533"/>
      <c r="QUI533"/>
      <c r="QUK533"/>
      <c r="QUM533"/>
      <c r="QUO533"/>
      <c r="QUQ533"/>
      <c r="QUS533"/>
      <c r="QUU533"/>
      <c r="QUW533"/>
      <c r="QUY533"/>
      <c r="QVA533"/>
      <c r="QVC533"/>
      <c r="QVE533"/>
      <c r="QVG533"/>
      <c r="QVI533"/>
      <c r="QVK533"/>
      <c r="QVM533"/>
      <c r="QVO533"/>
      <c r="QVQ533"/>
      <c r="QVS533"/>
      <c r="QVU533"/>
      <c r="QVW533"/>
      <c r="QVY533"/>
      <c r="QWA533"/>
      <c r="QWC533"/>
      <c r="QWE533"/>
      <c r="QWG533"/>
      <c r="QWI533"/>
      <c r="QWK533"/>
      <c r="QWM533"/>
      <c r="QWO533"/>
      <c r="QWQ533"/>
      <c r="QWS533"/>
      <c r="QWU533"/>
      <c r="QWW533"/>
      <c r="QWY533"/>
      <c r="QXA533"/>
      <c r="QXC533"/>
      <c r="QXE533"/>
      <c r="QXG533"/>
      <c r="QXI533"/>
      <c r="QXK533"/>
      <c r="QXM533"/>
      <c r="QXO533"/>
      <c r="QXQ533"/>
      <c r="QXS533"/>
      <c r="QXU533"/>
      <c r="QXW533"/>
      <c r="QXY533"/>
      <c r="QYA533"/>
      <c r="QYC533"/>
      <c r="QYE533"/>
      <c r="QYG533"/>
      <c r="QYI533"/>
      <c r="QYK533"/>
      <c r="QYM533"/>
      <c r="QYO533"/>
      <c r="QYQ533"/>
      <c r="QYS533"/>
      <c r="QYU533"/>
      <c r="QYW533"/>
      <c r="QYY533"/>
      <c r="QZA533"/>
      <c r="QZC533"/>
      <c r="QZE533"/>
      <c r="QZG533"/>
      <c r="QZI533"/>
      <c r="QZK533"/>
      <c r="QZM533"/>
      <c r="QZO533"/>
      <c r="QZQ533"/>
      <c r="QZS533"/>
      <c r="QZU533"/>
      <c r="QZW533"/>
      <c r="QZY533"/>
      <c r="RAA533"/>
      <c r="RAC533"/>
      <c r="RAE533"/>
      <c r="RAG533"/>
      <c r="RAI533"/>
      <c r="RAK533"/>
      <c r="RAM533"/>
      <c r="RAO533"/>
      <c r="RAQ533"/>
      <c r="RAS533"/>
      <c r="RAU533"/>
      <c r="RAW533"/>
      <c r="RAY533"/>
      <c r="RBA533"/>
      <c r="RBC533"/>
      <c r="RBE533"/>
      <c r="RBG533"/>
      <c r="RBI533"/>
      <c r="RBK533"/>
      <c r="RBM533"/>
      <c r="RBO533"/>
      <c r="RBQ533"/>
      <c r="RBS533"/>
      <c r="RBU533"/>
      <c r="RBW533"/>
      <c r="RBY533"/>
      <c r="RCA533"/>
      <c r="RCC533"/>
      <c r="RCE533"/>
      <c r="RCG533"/>
      <c r="RCI533"/>
      <c r="RCK533"/>
      <c r="RCM533"/>
      <c r="RCO533"/>
      <c r="RCQ533"/>
      <c r="RCS533"/>
      <c r="RCU533"/>
      <c r="RCW533"/>
      <c r="RCY533"/>
      <c r="RDA533"/>
      <c r="RDC533"/>
      <c r="RDE533"/>
      <c r="RDG533"/>
      <c r="RDI533"/>
      <c r="RDK533"/>
      <c r="RDM533"/>
      <c r="RDO533"/>
      <c r="RDQ533"/>
      <c r="RDS533"/>
      <c r="RDU533"/>
      <c r="RDW533"/>
      <c r="RDY533"/>
      <c r="REA533"/>
      <c r="REC533"/>
      <c r="REE533"/>
      <c r="REG533"/>
      <c r="REI533"/>
      <c r="REK533"/>
      <c r="REM533"/>
      <c r="REO533"/>
      <c r="REQ533"/>
      <c r="RES533"/>
      <c r="REU533"/>
      <c r="REW533"/>
      <c r="REY533"/>
      <c r="RFA533"/>
      <c r="RFC533"/>
      <c r="RFE533"/>
      <c r="RFG533"/>
      <c r="RFI533"/>
      <c r="RFK533"/>
      <c r="RFM533"/>
      <c r="RFO533"/>
      <c r="RFQ533"/>
      <c r="RFS533"/>
      <c r="RFU533"/>
      <c r="RFW533"/>
      <c r="RFY533"/>
      <c r="RGA533"/>
      <c r="RGC533"/>
      <c r="RGE533"/>
      <c r="RGG533"/>
      <c r="RGI533"/>
      <c r="RGK533"/>
      <c r="RGM533"/>
      <c r="RGO533"/>
      <c r="RGQ533"/>
      <c r="RGS533"/>
      <c r="RGU533"/>
      <c r="RGW533"/>
      <c r="RGY533"/>
      <c r="RHA533"/>
      <c r="RHC533"/>
      <c r="RHE533"/>
      <c r="RHG533"/>
      <c r="RHI533"/>
      <c r="RHK533"/>
      <c r="RHM533"/>
      <c r="RHO533"/>
      <c r="RHQ533"/>
      <c r="RHS533"/>
      <c r="RHU533"/>
      <c r="RHW533"/>
      <c r="RHY533"/>
      <c r="RIA533"/>
      <c r="RIC533"/>
      <c r="RIE533"/>
      <c r="RIG533"/>
      <c r="RII533"/>
      <c r="RIK533"/>
      <c r="RIM533"/>
      <c r="RIO533"/>
      <c r="RIQ533"/>
      <c r="RIS533"/>
      <c r="RIU533"/>
      <c r="RIW533"/>
      <c r="RIY533"/>
      <c r="RJA533"/>
      <c r="RJC533"/>
      <c r="RJE533"/>
      <c r="RJG533"/>
      <c r="RJI533"/>
      <c r="RJK533"/>
      <c r="RJM533"/>
      <c r="RJO533"/>
      <c r="RJQ533"/>
      <c r="RJS533"/>
      <c r="RJU533"/>
      <c r="RJW533"/>
      <c r="RJY533"/>
      <c r="RKA533"/>
      <c r="RKC533"/>
      <c r="RKE533"/>
      <c r="RKG533"/>
      <c r="RKI533"/>
      <c r="RKK533"/>
      <c r="RKM533"/>
      <c r="RKO533"/>
      <c r="RKQ533"/>
      <c r="RKS533"/>
      <c r="RKU533"/>
      <c r="RKW533"/>
      <c r="RKY533"/>
      <c r="RLA533"/>
      <c r="RLC533"/>
      <c r="RLE533"/>
      <c r="RLG533"/>
      <c r="RLI533"/>
      <c r="RLK533"/>
      <c r="RLM533"/>
      <c r="RLO533"/>
      <c r="RLQ533"/>
      <c r="RLS533"/>
      <c r="RLU533"/>
      <c r="RLW533"/>
      <c r="RLY533"/>
      <c r="RMA533"/>
      <c r="RMC533"/>
      <c r="RME533"/>
      <c r="RMG533"/>
      <c r="RMI533"/>
      <c r="RMK533"/>
      <c r="RMM533"/>
      <c r="RMO533"/>
      <c r="RMQ533"/>
      <c r="RMS533"/>
      <c r="RMU533"/>
      <c r="RMW533"/>
      <c r="RMY533"/>
      <c r="RNA533"/>
      <c r="RNC533"/>
      <c r="RNE533"/>
      <c r="RNG533"/>
      <c r="RNI533"/>
      <c r="RNK533"/>
      <c r="RNM533"/>
      <c r="RNO533"/>
      <c r="RNQ533"/>
      <c r="RNS533"/>
      <c r="RNU533"/>
      <c r="RNW533"/>
      <c r="RNY533"/>
      <c r="ROA533"/>
      <c r="ROC533"/>
      <c r="ROE533"/>
      <c r="ROG533"/>
      <c r="ROI533"/>
      <c r="ROK533"/>
      <c r="ROM533"/>
      <c r="ROO533"/>
      <c r="ROQ533"/>
      <c r="ROS533"/>
      <c r="ROU533"/>
      <c r="ROW533"/>
      <c r="ROY533"/>
      <c r="RPA533"/>
      <c r="RPC533"/>
      <c r="RPE533"/>
      <c r="RPG533"/>
      <c r="RPI533"/>
      <c r="RPK533"/>
      <c r="RPM533"/>
      <c r="RPO533"/>
      <c r="RPQ533"/>
      <c r="RPS533"/>
      <c r="RPU533"/>
      <c r="RPW533"/>
      <c r="RPY533"/>
      <c r="RQA533"/>
      <c r="RQC533"/>
      <c r="RQE533"/>
      <c r="RQG533"/>
      <c r="RQI533"/>
      <c r="RQK533"/>
      <c r="RQM533"/>
      <c r="RQO533"/>
      <c r="RQQ533"/>
      <c r="RQS533"/>
      <c r="RQU533"/>
      <c r="RQW533"/>
      <c r="RQY533"/>
      <c r="RRA533"/>
      <c r="RRC533"/>
      <c r="RRE533"/>
      <c r="RRG533"/>
      <c r="RRI533"/>
      <c r="RRK533"/>
      <c r="RRM533"/>
      <c r="RRO533"/>
      <c r="RRQ533"/>
      <c r="RRS533"/>
      <c r="RRU533"/>
      <c r="RRW533"/>
      <c r="RRY533"/>
      <c r="RSA533"/>
      <c r="RSC533"/>
      <c r="RSE533"/>
      <c r="RSG533"/>
      <c r="RSI533"/>
      <c r="RSK533"/>
      <c r="RSM533"/>
      <c r="RSO533"/>
      <c r="RSQ533"/>
      <c r="RSS533"/>
      <c r="RSU533"/>
      <c r="RSW533"/>
      <c r="RSY533"/>
      <c r="RTA533"/>
      <c r="RTC533"/>
      <c r="RTE533"/>
      <c r="RTG533"/>
      <c r="RTI533"/>
      <c r="RTK533"/>
      <c r="RTM533"/>
      <c r="RTO533"/>
      <c r="RTQ533"/>
      <c r="RTS533"/>
      <c r="RTU533"/>
      <c r="RTW533"/>
      <c r="RTY533"/>
      <c r="RUA533"/>
      <c r="RUC533"/>
      <c r="RUE533"/>
      <c r="RUG533"/>
      <c r="RUI533"/>
      <c r="RUK533"/>
      <c r="RUM533"/>
      <c r="RUO533"/>
      <c r="RUQ533"/>
      <c r="RUS533"/>
      <c r="RUU533"/>
      <c r="RUW533"/>
      <c r="RUY533"/>
      <c r="RVA533"/>
      <c r="RVC533"/>
      <c r="RVE533"/>
      <c r="RVG533"/>
      <c r="RVI533"/>
      <c r="RVK533"/>
      <c r="RVM533"/>
      <c r="RVO533"/>
      <c r="RVQ533"/>
      <c r="RVS533"/>
      <c r="RVU533"/>
      <c r="RVW533"/>
      <c r="RVY533"/>
      <c r="RWA533"/>
      <c r="RWC533"/>
      <c r="RWE533"/>
      <c r="RWG533"/>
      <c r="RWI533"/>
      <c r="RWK533"/>
      <c r="RWM533"/>
      <c r="RWO533"/>
      <c r="RWQ533"/>
      <c r="RWS533"/>
      <c r="RWU533"/>
      <c r="RWW533"/>
      <c r="RWY533"/>
      <c r="RXA533"/>
      <c r="RXC533"/>
      <c r="RXE533"/>
      <c r="RXG533"/>
      <c r="RXI533"/>
      <c r="RXK533"/>
      <c r="RXM533"/>
      <c r="RXO533"/>
      <c r="RXQ533"/>
      <c r="RXS533"/>
      <c r="RXU533"/>
      <c r="RXW533"/>
      <c r="RXY533"/>
      <c r="RYA533"/>
      <c r="RYC533"/>
      <c r="RYE533"/>
      <c r="RYG533"/>
      <c r="RYI533"/>
      <c r="RYK533"/>
      <c r="RYM533"/>
      <c r="RYO533"/>
      <c r="RYQ533"/>
      <c r="RYS533"/>
      <c r="RYU533"/>
      <c r="RYW533"/>
      <c r="RYY533"/>
      <c r="RZA533"/>
      <c r="RZC533"/>
      <c r="RZE533"/>
      <c r="RZG533"/>
      <c r="RZI533"/>
      <c r="RZK533"/>
      <c r="RZM533"/>
      <c r="RZO533"/>
      <c r="RZQ533"/>
      <c r="RZS533"/>
      <c r="RZU533"/>
      <c r="RZW533"/>
      <c r="RZY533"/>
      <c r="SAA533"/>
      <c r="SAC533"/>
      <c r="SAE533"/>
      <c r="SAG533"/>
      <c r="SAI533"/>
      <c r="SAK533"/>
      <c r="SAM533"/>
      <c r="SAO533"/>
      <c r="SAQ533"/>
      <c r="SAS533"/>
      <c r="SAU533"/>
      <c r="SAW533"/>
      <c r="SAY533"/>
      <c r="SBA533"/>
      <c r="SBC533"/>
      <c r="SBE533"/>
      <c r="SBG533"/>
      <c r="SBI533"/>
      <c r="SBK533"/>
      <c r="SBM533"/>
      <c r="SBO533"/>
      <c r="SBQ533"/>
      <c r="SBS533"/>
      <c r="SBU533"/>
      <c r="SBW533"/>
      <c r="SBY533"/>
      <c r="SCA533"/>
      <c r="SCC533"/>
      <c r="SCE533"/>
      <c r="SCG533"/>
      <c r="SCI533"/>
      <c r="SCK533"/>
      <c r="SCM533"/>
      <c r="SCO533"/>
      <c r="SCQ533"/>
      <c r="SCS533"/>
      <c r="SCU533"/>
      <c r="SCW533"/>
      <c r="SCY533"/>
      <c r="SDA533"/>
      <c r="SDC533"/>
      <c r="SDE533"/>
      <c r="SDG533"/>
      <c r="SDI533"/>
      <c r="SDK533"/>
      <c r="SDM533"/>
      <c r="SDO533"/>
      <c r="SDQ533"/>
      <c r="SDS533"/>
      <c r="SDU533"/>
      <c r="SDW533"/>
      <c r="SDY533"/>
      <c r="SEA533"/>
      <c r="SEC533"/>
      <c r="SEE533"/>
      <c r="SEG533"/>
      <c r="SEI533"/>
      <c r="SEK533"/>
      <c r="SEM533"/>
      <c r="SEO533"/>
      <c r="SEQ533"/>
      <c r="SES533"/>
      <c r="SEU533"/>
      <c r="SEW533"/>
      <c r="SEY533"/>
      <c r="SFA533"/>
      <c r="SFC533"/>
      <c r="SFE533"/>
      <c r="SFG533"/>
      <c r="SFI533"/>
      <c r="SFK533"/>
      <c r="SFM533"/>
      <c r="SFO533"/>
      <c r="SFQ533"/>
      <c r="SFS533"/>
      <c r="SFU533"/>
      <c r="SFW533"/>
      <c r="SFY533"/>
      <c r="SGA533"/>
      <c r="SGC533"/>
      <c r="SGE533"/>
      <c r="SGG533"/>
      <c r="SGI533"/>
      <c r="SGK533"/>
      <c r="SGM533"/>
      <c r="SGO533"/>
      <c r="SGQ533"/>
      <c r="SGS533"/>
      <c r="SGU533"/>
      <c r="SGW533"/>
      <c r="SGY533"/>
      <c r="SHA533"/>
      <c r="SHC533"/>
      <c r="SHE533"/>
      <c r="SHG533"/>
      <c r="SHI533"/>
      <c r="SHK533"/>
      <c r="SHM533"/>
      <c r="SHO533"/>
      <c r="SHQ533"/>
      <c r="SHS533"/>
      <c r="SHU533"/>
      <c r="SHW533"/>
      <c r="SHY533"/>
      <c r="SIA533"/>
      <c r="SIC533"/>
      <c r="SIE533"/>
      <c r="SIG533"/>
      <c r="SII533"/>
      <c r="SIK533"/>
      <c r="SIM533"/>
      <c r="SIO533"/>
      <c r="SIQ533"/>
      <c r="SIS533"/>
      <c r="SIU533"/>
      <c r="SIW533"/>
      <c r="SIY533"/>
      <c r="SJA533"/>
      <c r="SJC533"/>
      <c r="SJE533"/>
      <c r="SJG533"/>
      <c r="SJI533"/>
      <c r="SJK533"/>
      <c r="SJM533"/>
      <c r="SJO533"/>
      <c r="SJQ533"/>
      <c r="SJS533"/>
      <c r="SJU533"/>
      <c r="SJW533"/>
      <c r="SJY533"/>
      <c r="SKA533"/>
      <c r="SKC533"/>
      <c r="SKE533"/>
      <c r="SKG533"/>
      <c r="SKI533"/>
      <c r="SKK533"/>
      <c r="SKM533"/>
      <c r="SKO533"/>
      <c r="SKQ533"/>
      <c r="SKS533"/>
      <c r="SKU533"/>
      <c r="SKW533"/>
      <c r="SKY533"/>
      <c r="SLA533"/>
      <c r="SLC533"/>
      <c r="SLE533"/>
      <c r="SLG533"/>
      <c r="SLI533"/>
      <c r="SLK533"/>
      <c r="SLM533"/>
      <c r="SLO533"/>
      <c r="SLQ533"/>
      <c r="SLS533"/>
      <c r="SLU533"/>
      <c r="SLW533"/>
      <c r="SLY533"/>
      <c r="SMA533"/>
      <c r="SMC533"/>
      <c r="SME533"/>
      <c r="SMG533"/>
      <c r="SMI533"/>
      <c r="SMK533"/>
      <c r="SMM533"/>
      <c r="SMO533"/>
      <c r="SMQ533"/>
      <c r="SMS533"/>
      <c r="SMU533"/>
      <c r="SMW533"/>
      <c r="SMY533"/>
      <c r="SNA533"/>
      <c r="SNC533"/>
      <c r="SNE533"/>
      <c r="SNG533"/>
      <c r="SNI533"/>
      <c r="SNK533"/>
      <c r="SNM533"/>
      <c r="SNO533"/>
      <c r="SNQ533"/>
      <c r="SNS533"/>
      <c r="SNU533"/>
      <c r="SNW533"/>
      <c r="SNY533"/>
      <c r="SOA533"/>
      <c r="SOC533"/>
      <c r="SOE533"/>
      <c r="SOG533"/>
      <c r="SOI533"/>
      <c r="SOK533"/>
      <c r="SOM533"/>
      <c r="SOO533"/>
      <c r="SOQ533"/>
      <c r="SOS533"/>
      <c r="SOU533"/>
      <c r="SOW533"/>
      <c r="SOY533"/>
      <c r="SPA533"/>
      <c r="SPC533"/>
      <c r="SPE533"/>
      <c r="SPG533"/>
      <c r="SPI533"/>
      <c r="SPK533"/>
      <c r="SPM533"/>
      <c r="SPO533"/>
      <c r="SPQ533"/>
      <c r="SPS533"/>
      <c r="SPU533"/>
      <c r="SPW533"/>
      <c r="SPY533"/>
      <c r="SQA533"/>
      <c r="SQC533"/>
      <c r="SQE533"/>
      <c r="SQG533"/>
      <c r="SQI533"/>
      <c r="SQK533"/>
      <c r="SQM533"/>
      <c r="SQO533"/>
      <c r="SQQ533"/>
      <c r="SQS533"/>
      <c r="SQU533"/>
      <c r="SQW533"/>
      <c r="SQY533"/>
      <c r="SRA533"/>
      <c r="SRC533"/>
      <c r="SRE533"/>
      <c r="SRG533"/>
      <c r="SRI533"/>
      <c r="SRK533"/>
      <c r="SRM533"/>
      <c r="SRO533"/>
      <c r="SRQ533"/>
      <c r="SRS533"/>
      <c r="SRU533"/>
      <c r="SRW533"/>
      <c r="SRY533"/>
      <c r="SSA533"/>
      <c r="SSC533"/>
      <c r="SSE533"/>
      <c r="SSG533"/>
      <c r="SSI533"/>
      <c r="SSK533"/>
      <c r="SSM533"/>
      <c r="SSO533"/>
      <c r="SSQ533"/>
      <c r="SSS533"/>
      <c r="SSU533"/>
      <c r="SSW533"/>
      <c r="SSY533"/>
      <c r="STA533"/>
      <c r="STC533"/>
      <c r="STE533"/>
      <c r="STG533"/>
      <c r="STI533"/>
      <c r="STK533"/>
      <c r="STM533"/>
      <c r="STO533"/>
      <c r="STQ533"/>
      <c r="STS533"/>
      <c r="STU533"/>
      <c r="STW533"/>
      <c r="STY533"/>
      <c r="SUA533"/>
      <c r="SUC533"/>
      <c r="SUE533"/>
      <c r="SUG533"/>
      <c r="SUI533"/>
      <c r="SUK533"/>
      <c r="SUM533"/>
      <c r="SUO533"/>
      <c r="SUQ533"/>
      <c r="SUS533"/>
      <c r="SUU533"/>
      <c r="SUW533"/>
      <c r="SUY533"/>
      <c r="SVA533"/>
      <c r="SVC533"/>
      <c r="SVE533"/>
      <c r="SVG533"/>
      <c r="SVI533"/>
      <c r="SVK533"/>
      <c r="SVM533"/>
      <c r="SVO533"/>
      <c r="SVQ533"/>
      <c r="SVS533"/>
      <c r="SVU533"/>
      <c r="SVW533"/>
      <c r="SVY533"/>
      <c r="SWA533"/>
      <c r="SWC533"/>
      <c r="SWE533"/>
      <c r="SWG533"/>
      <c r="SWI533"/>
      <c r="SWK533"/>
      <c r="SWM533"/>
      <c r="SWO533"/>
      <c r="SWQ533"/>
      <c r="SWS533"/>
      <c r="SWU533"/>
      <c r="SWW533"/>
      <c r="SWY533"/>
      <c r="SXA533"/>
      <c r="SXC533"/>
      <c r="SXE533"/>
      <c r="SXG533"/>
      <c r="SXI533"/>
      <c r="SXK533"/>
      <c r="SXM533"/>
      <c r="SXO533"/>
      <c r="SXQ533"/>
      <c r="SXS533"/>
      <c r="SXU533"/>
      <c r="SXW533"/>
      <c r="SXY533"/>
      <c r="SYA533"/>
      <c r="SYC533"/>
      <c r="SYE533"/>
      <c r="SYG533"/>
      <c r="SYI533"/>
      <c r="SYK533"/>
      <c r="SYM533"/>
      <c r="SYO533"/>
      <c r="SYQ533"/>
      <c r="SYS533"/>
      <c r="SYU533"/>
      <c r="SYW533"/>
      <c r="SYY533"/>
      <c r="SZA533"/>
      <c r="SZC533"/>
      <c r="SZE533"/>
      <c r="SZG533"/>
      <c r="SZI533"/>
      <c r="SZK533"/>
      <c r="SZM533"/>
      <c r="SZO533"/>
      <c r="SZQ533"/>
      <c r="SZS533"/>
      <c r="SZU533"/>
      <c r="SZW533"/>
      <c r="SZY533"/>
      <c r="TAA533"/>
      <c r="TAC533"/>
      <c r="TAE533"/>
      <c r="TAG533"/>
      <c r="TAI533"/>
      <c r="TAK533"/>
      <c r="TAM533"/>
      <c r="TAO533"/>
      <c r="TAQ533"/>
      <c r="TAS533"/>
      <c r="TAU533"/>
      <c r="TAW533"/>
      <c r="TAY533"/>
      <c r="TBA533"/>
      <c r="TBC533"/>
      <c r="TBE533"/>
      <c r="TBG533"/>
      <c r="TBI533"/>
      <c r="TBK533"/>
      <c r="TBM533"/>
      <c r="TBO533"/>
      <c r="TBQ533"/>
      <c r="TBS533"/>
      <c r="TBU533"/>
      <c r="TBW533"/>
      <c r="TBY533"/>
      <c r="TCA533"/>
      <c r="TCC533"/>
      <c r="TCE533"/>
      <c r="TCG533"/>
      <c r="TCI533"/>
      <c r="TCK533"/>
      <c r="TCM533"/>
      <c r="TCO533"/>
      <c r="TCQ533"/>
      <c r="TCS533"/>
      <c r="TCU533"/>
      <c r="TCW533"/>
      <c r="TCY533"/>
      <c r="TDA533"/>
      <c r="TDC533"/>
      <c r="TDE533"/>
      <c r="TDG533"/>
      <c r="TDI533"/>
      <c r="TDK533"/>
      <c r="TDM533"/>
      <c r="TDO533"/>
      <c r="TDQ533"/>
      <c r="TDS533"/>
      <c r="TDU533"/>
      <c r="TDW533"/>
      <c r="TDY533"/>
      <c r="TEA533"/>
      <c r="TEC533"/>
      <c r="TEE533"/>
      <c r="TEG533"/>
      <c r="TEI533"/>
      <c r="TEK533"/>
      <c r="TEM533"/>
      <c r="TEO533"/>
      <c r="TEQ533"/>
      <c r="TES533"/>
      <c r="TEU533"/>
      <c r="TEW533"/>
      <c r="TEY533"/>
      <c r="TFA533"/>
      <c r="TFC533"/>
      <c r="TFE533"/>
      <c r="TFG533"/>
      <c r="TFI533"/>
      <c r="TFK533"/>
      <c r="TFM533"/>
      <c r="TFO533"/>
      <c r="TFQ533"/>
      <c r="TFS533"/>
      <c r="TFU533"/>
      <c r="TFW533"/>
      <c r="TFY533"/>
      <c r="TGA533"/>
      <c r="TGC533"/>
      <c r="TGE533"/>
      <c r="TGG533"/>
      <c r="TGI533"/>
      <c r="TGK533"/>
      <c r="TGM533"/>
      <c r="TGO533"/>
      <c r="TGQ533"/>
      <c r="TGS533"/>
      <c r="TGU533"/>
      <c r="TGW533"/>
      <c r="TGY533"/>
      <c r="THA533"/>
      <c r="THC533"/>
      <c r="THE533"/>
      <c r="THG533"/>
      <c r="THI533"/>
      <c r="THK533"/>
      <c r="THM533"/>
      <c r="THO533"/>
      <c r="THQ533"/>
      <c r="THS533"/>
      <c r="THU533"/>
      <c r="THW533"/>
      <c r="THY533"/>
      <c r="TIA533"/>
      <c r="TIC533"/>
      <c r="TIE533"/>
      <c r="TIG533"/>
      <c r="TII533"/>
      <c r="TIK533"/>
      <c r="TIM533"/>
      <c r="TIO533"/>
      <c r="TIQ533"/>
      <c r="TIS533"/>
      <c r="TIU533"/>
      <c r="TIW533"/>
      <c r="TIY533"/>
      <c r="TJA533"/>
      <c r="TJC533"/>
      <c r="TJE533"/>
      <c r="TJG533"/>
      <c r="TJI533"/>
      <c r="TJK533"/>
      <c r="TJM533"/>
      <c r="TJO533"/>
      <c r="TJQ533"/>
      <c r="TJS533"/>
      <c r="TJU533"/>
      <c r="TJW533"/>
      <c r="TJY533"/>
      <c r="TKA533"/>
      <c r="TKC533"/>
      <c r="TKE533"/>
      <c r="TKG533"/>
      <c r="TKI533"/>
      <c r="TKK533"/>
      <c r="TKM533"/>
      <c r="TKO533"/>
      <c r="TKQ533"/>
      <c r="TKS533"/>
      <c r="TKU533"/>
      <c r="TKW533"/>
      <c r="TKY533"/>
      <c r="TLA533"/>
      <c r="TLC533"/>
      <c r="TLE533"/>
      <c r="TLG533"/>
      <c r="TLI533"/>
      <c r="TLK533"/>
      <c r="TLM533"/>
      <c r="TLO533"/>
      <c r="TLQ533"/>
      <c r="TLS533"/>
      <c r="TLU533"/>
      <c r="TLW533"/>
      <c r="TLY533"/>
      <c r="TMA533"/>
      <c r="TMC533"/>
      <c r="TME533"/>
      <c r="TMG533"/>
      <c r="TMI533"/>
      <c r="TMK533"/>
      <c r="TMM533"/>
      <c r="TMO533"/>
      <c r="TMQ533"/>
      <c r="TMS533"/>
      <c r="TMU533"/>
      <c r="TMW533"/>
      <c r="TMY533"/>
      <c r="TNA533"/>
      <c r="TNC533"/>
      <c r="TNE533"/>
      <c r="TNG533"/>
      <c r="TNI533"/>
      <c r="TNK533"/>
      <c r="TNM533"/>
      <c r="TNO533"/>
      <c r="TNQ533"/>
      <c r="TNS533"/>
      <c r="TNU533"/>
      <c r="TNW533"/>
      <c r="TNY533"/>
      <c r="TOA533"/>
      <c r="TOC533"/>
      <c r="TOE533"/>
      <c r="TOG533"/>
      <c r="TOI533"/>
      <c r="TOK533"/>
      <c r="TOM533"/>
      <c r="TOO533"/>
      <c r="TOQ533"/>
      <c r="TOS533"/>
      <c r="TOU533"/>
      <c r="TOW533"/>
      <c r="TOY533"/>
      <c r="TPA533"/>
      <c r="TPC533"/>
      <c r="TPE533"/>
      <c r="TPG533"/>
      <c r="TPI533"/>
      <c r="TPK533"/>
      <c r="TPM533"/>
      <c r="TPO533"/>
      <c r="TPQ533"/>
      <c r="TPS533"/>
      <c r="TPU533"/>
      <c r="TPW533"/>
      <c r="TPY533"/>
      <c r="TQA533"/>
      <c r="TQC533"/>
      <c r="TQE533"/>
      <c r="TQG533"/>
      <c r="TQI533"/>
      <c r="TQK533"/>
      <c r="TQM533"/>
      <c r="TQO533"/>
      <c r="TQQ533"/>
      <c r="TQS533"/>
      <c r="TQU533"/>
      <c r="TQW533"/>
      <c r="TQY533"/>
      <c r="TRA533"/>
      <c r="TRC533"/>
      <c r="TRE533"/>
      <c r="TRG533"/>
      <c r="TRI533"/>
      <c r="TRK533"/>
      <c r="TRM533"/>
      <c r="TRO533"/>
      <c r="TRQ533"/>
      <c r="TRS533"/>
      <c r="TRU533"/>
      <c r="TRW533"/>
      <c r="TRY533"/>
      <c r="TSA533"/>
      <c r="TSC533"/>
      <c r="TSE533"/>
      <c r="TSG533"/>
      <c r="TSI533"/>
      <c r="TSK533"/>
      <c r="TSM533"/>
      <c r="TSO533"/>
      <c r="TSQ533"/>
      <c r="TSS533"/>
      <c r="TSU533"/>
      <c r="TSW533"/>
      <c r="TSY533"/>
      <c r="TTA533"/>
      <c r="TTC533"/>
      <c r="TTE533"/>
      <c r="TTG533"/>
      <c r="TTI533"/>
      <c r="TTK533"/>
      <c r="TTM533"/>
      <c r="TTO533"/>
      <c r="TTQ533"/>
      <c r="TTS533"/>
      <c r="TTU533"/>
      <c r="TTW533"/>
      <c r="TTY533"/>
      <c r="TUA533"/>
      <c r="TUC533"/>
      <c r="TUE533"/>
      <c r="TUG533"/>
      <c r="TUI533"/>
      <c r="TUK533"/>
      <c r="TUM533"/>
      <c r="TUO533"/>
      <c r="TUQ533"/>
      <c r="TUS533"/>
      <c r="TUU533"/>
      <c r="TUW533"/>
      <c r="TUY533"/>
      <c r="TVA533"/>
      <c r="TVC533"/>
      <c r="TVE533"/>
      <c r="TVG533"/>
      <c r="TVI533"/>
      <c r="TVK533"/>
      <c r="TVM533"/>
      <c r="TVO533"/>
      <c r="TVQ533"/>
      <c r="TVS533"/>
      <c r="TVU533"/>
      <c r="TVW533"/>
      <c r="TVY533"/>
      <c r="TWA533"/>
      <c r="TWC533"/>
      <c r="TWE533"/>
      <c r="TWG533"/>
      <c r="TWI533"/>
      <c r="TWK533"/>
      <c r="TWM533"/>
      <c r="TWO533"/>
      <c r="TWQ533"/>
      <c r="TWS533"/>
      <c r="TWU533"/>
      <c r="TWW533"/>
      <c r="TWY533"/>
      <c r="TXA533"/>
      <c r="TXC533"/>
      <c r="TXE533"/>
      <c r="TXG533"/>
      <c r="TXI533"/>
      <c r="TXK533"/>
      <c r="TXM533"/>
      <c r="TXO533"/>
      <c r="TXQ533"/>
      <c r="TXS533"/>
      <c r="TXU533"/>
      <c r="TXW533"/>
      <c r="TXY533"/>
      <c r="TYA533"/>
      <c r="TYC533"/>
      <c r="TYE533"/>
      <c r="TYG533"/>
      <c r="TYI533"/>
      <c r="TYK533"/>
      <c r="TYM533"/>
      <c r="TYO533"/>
      <c r="TYQ533"/>
      <c r="TYS533"/>
      <c r="TYU533"/>
      <c r="TYW533"/>
      <c r="TYY533"/>
      <c r="TZA533"/>
      <c r="TZC533"/>
      <c r="TZE533"/>
      <c r="TZG533"/>
      <c r="TZI533"/>
      <c r="TZK533"/>
      <c r="TZM533"/>
      <c r="TZO533"/>
      <c r="TZQ533"/>
      <c r="TZS533"/>
      <c r="TZU533"/>
      <c r="TZW533"/>
      <c r="TZY533"/>
      <c r="UAA533"/>
      <c r="UAC533"/>
      <c r="UAE533"/>
      <c r="UAG533"/>
      <c r="UAI533"/>
      <c r="UAK533"/>
      <c r="UAM533"/>
      <c r="UAO533"/>
      <c r="UAQ533"/>
      <c r="UAS533"/>
      <c r="UAU533"/>
      <c r="UAW533"/>
      <c r="UAY533"/>
      <c r="UBA533"/>
      <c r="UBC533"/>
      <c r="UBE533"/>
      <c r="UBG533"/>
      <c r="UBI533"/>
      <c r="UBK533"/>
      <c r="UBM533"/>
      <c r="UBO533"/>
      <c r="UBQ533"/>
      <c r="UBS533"/>
      <c r="UBU533"/>
      <c r="UBW533"/>
      <c r="UBY533"/>
      <c r="UCA533"/>
      <c r="UCC533"/>
      <c r="UCE533"/>
      <c r="UCG533"/>
      <c r="UCI533"/>
      <c r="UCK533"/>
      <c r="UCM533"/>
      <c r="UCO533"/>
      <c r="UCQ533"/>
      <c r="UCS533"/>
      <c r="UCU533"/>
      <c r="UCW533"/>
      <c r="UCY533"/>
      <c r="UDA533"/>
      <c r="UDC533"/>
      <c r="UDE533"/>
      <c r="UDG533"/>
      <c r="UDI533"/>
      <c r="UDK533"/>
      <c r="UDM533"/>
      <c r="UDO533"/>
      <c r="UDQ533"/>
      <c r="UDS533"/>
      <c r="UDU533"/>
      <c r="UDW533"/>
      <c r="UDY533"/>
      <c r="UEA533"/>
      <c r="UEC533"/>
      <c r="UEE533"/>
      <c r="UEG533"/>
      <c r="UEI533"/>
      <c r="UEK533"/>
      <c r="UEM533"/>
      <c r="UEO533"/>
      <c r="UEQ533"/>
      <c r="UES533"/>
      <c r="UEU533"/>
      <c r="UEW533"/>
      <c r="UEY533"/>
      <c r="UFA533"/>
      <c r="UFC533"/>
      <c r="UFE533"/>
      <c r="UFG533"/>
      <c r="UFI533"/>
      <c r="UFK533"/>
      <c r="UFM533"/>
      <c r="UFO533"/>
      <c r="UFQ533"/>
      <c r="UFS533"/>
      <c r="UFU533"/>
      <c r="UFW533"/>
      <c r="UFY533"/>
      <c r="UGA533"/>
      <c r="UGC533"/>
      <c r="UGE533"/>
      <c r="UGG533"/>
      <c r="UGI533"/>
      <c r="UGK533"/>
      <c r="UGM533"/>
      <c r="UGO533"/>
      <c r="UGQ533"/>
      <c r="UGS533"/>
      <c r="UGU533"/>
      <c r="UGW533"/>
      <c r="UGY533"/>
      <c r="UHA533"/>
      <c r="UHC533"/>
      <c r="UHE533"/>
      <c r="UHG533"/>
      <c r="UHI533"/>
      <c r="UHK533"/>
      <c r="UHM533"/>
      <c r="UHO533"/>
      <c r="UHQ533"/>
      <c r="UHS533"/>
      <c r="UHU533"/>
      <c r="UHW533"/>
      <c r="UHY533"/>
      <c r="UIA533"/>
      <c r="UIC533"/>
      <c r="UIE533"/>
      <c r="UIG533"/>
      <c r="UII533"/>
      <c r="UIK533"/>
      <c r="UIM533"/>
      <c r="UIO533"/>
      <c r="UIQ533"/>
      <c r="UIS533"/>
      <c r="UIU533"/>
      <c r="UIW533"/>
      <c r="UIY533"/>
      <c r="UJA533"/>
      <c r="UJC533"/>
      <c r="UJE533"/>
      <c r="UJG533"/>
      <c r="UJI533"/>
      <c r="UJK533"/>
      <c r="UJM533"/>
      <c r="UJO533"/>
      <c r="UJQ533"/>
      <c r="UJS533"/>
      <c r="UJU533"/>
      <c r="UJW533"/>
      <c r="UJY533"/>
      <c r="UKA533"/>
      <c r="UKC533"/>
      <c r="UKE533"/>
      <c r="UKG533"/>
      <c r="UKI533"/>
      <c r="UKK533"/>
      <c r="UKM533"/>
      <c r="UKO533"/>
      <c r="UKQ533"/>
      <c r="UKS533"/>
      <c r="UKU533"/>
      <c r="UKW533"/>
      <c r="UKY533"/>
      <c r="ULA533"/>
      <c r="ULC533"/>
      <c r="ULE533"/>
      <c r="ULG533"/>
      <c r="ULI533"/>
      <c r="ULK533"/>
      <c r="ULM533"/>
      <c r="ULO533"/>
      <c r="ULQ533"/>
      <c r="ULS533"/>
      <c r="ULU533"/>
      <c r="ULW533"/>
      <c r="ULY533"/>
      <c r="UMA533"/>
      <c r="UMC533"/>
      <c r="UME533"/>
      <c r="UMG533"/>
      <c r="UMI533"/>
      <c r="UMK533"/>
      <c r="UMM533"/>
      <c r="UMO533"/>
      <c r="UMQ533"/>
      <c r="UMS533"/>
      <c r="UMU533"/>
      <c r="UMW533"/>
      <c r="UMY533"/>
      <c r="UNA533"/>
      <c r="UNC533"/>
      <c r="UNE533"/>
      <c r="UNG533"/>
      <c r="UNI533"/>
      <c r="UNK533"/>
      <c r="UNM533"/>
      <c r="UNO533"/>
      <c r="UNQ533"/>
      <c r="UNS533"/>
      <c r="UNU533"/>
      <c r="UNW533"/>
      <c r="UNY533"/>
      <c r="UOA533"/>
      <c r="UOC533"/>
      <c r="UOE533"/>
      <c r="UOG533"/>
      <c r="UOI533"/>
      <c r="UOK533"/>
      <c r="UOM533"/>
      <c r="UOO533"/>
      <c r="UOQ533"/>
      <c r="UOS533"/>
      <c r="UOU533"/>
      <c r="UOW533"/>
      <c r="UOY533"/>
      <c r="UPA533"/>
      <c r="UPC533"/>
      <c r="UPE533"/>
      <c r="UPG533"/>
      <c r="UPI533"/>
      <c r="UPK533"/>
      <c r="UPM533"/>
      <c r="UPO533"/>
      <c r="UPQ533"/>
      <c r="UPS533"/>
      <c r="UPU533"/>
      <c r="UPW533"/>
      <c r="UPY533"/>
      <c r="UQA533"/>
      <c r="UQC533"/>
      <c r="UQE533"/>
      <c r="UQG533"/>
      <c r="UQI533"/>
      <c r="UQK533"/>
      <c r="UQM533"/>
      <c r="UQO533"/>
      <c r="UQQ533"/>
      <c r="UQS533"/>
      <c r="UQU533"/>
      <c r="UQW533"/>
      <c r="UQY533"/>
      <c r="URA533"/>
      <c r="URC533"/>
      <c r="URE533"/>
      <c r="URG533"/>
      <c r="URI533"/>
      <c r="URK533"/>
      <c r="URM533"/>
      <c r="URO533"/>
      <c r="URQ533"/>
      <c r="URS533"/>
      <c r="URU533"/>
      <c r="URW533"/>
      <c r="URY533"/>
      <c r="USA533"/>
      <c r="USC533"/>
      <c r="USE533"/>
      <c r="USG533"/>
      <c r="USI533"/>
      <c r="USK533"/>
      <c r="USM533"/>
      <c r="USO533"/>
      <c r="USQ533"/>
      <c r="USS533"/>
      <c r="USU533"/>
      <c r="USW533"/>
      <c r="USY533"/>
      <c r="UTA533"/>
      <c r="UTC533"/>
      <c r="UTE533"/>
      <c r="UTG533"/>
      <c r="UTI533"/>
      <c r="UTK533"/>
      <c r="UTM533"/>
      <c r="UTO533"/>
      <c r="UTQ533"/>
      <c r="UTS533"/>
      <c r="UTU533"/>
      <c r="UTW533"/>
      <c r="UTY533"/>
      <c r="UUA533"/>
      <c r="UUC533"/>
      <c r="UUE533"/>
      <c r="UUG533"/>
      <c r="UUI533"/>
      <c r="UUK533"/>
      <c r="UUM533"/>
      <c r="UUO533"/>
      <c r="UUQ533"/>
      <c r="UUS533"/>
      <c r="UUU533"/>
      <c r="UUW533"/>
      <c r="UUY533"/>
      <c r="UVA533"/>
      <c r="UVC533"/>
      <c r="UVE533"/>
      <c r="UVG533"/>
      <c r="UVI533"/>
      <c r="UVK533"/>
      <c r="UVM533"/>
      <c r="UVO533"/>
      <c r="UVQ533"/>
      <c r="UVS533"/>
      <c r="UVU533"/>
      <c r="UVW533"/>
      <c r="UVY533"/>
      <c r="UWA533"/>
      <c r="UWC533"/>
      <c r="UWE533"/>
      <c r="UWG533"/>
      <c r="UWI533"/>
      <c r="UWK533"/>
      <c r="UWM533"/>
      <c r="UWO533"/>
      <c r="UWQ533"/>
      <c r="UWS533"/>
      <c r="UWU533"/>
      <c r="UWW533"/>
      <c r="UWY533"/>
      <c r="UXA533"/>
      <c r="UXC533"/>
      <c r="UXE533"/>
      <c r="UXG533"/>
      <c r="UXI533"/>
      <c r="UXK533"/>
      <c r="UXM533"/>
      <c r="UXO533"/>
      <c r="UXQ533"/>
      <c r="UXS533"/>
      <c r="UXU533"/>
      <c r="UXW533"/>
      <c r="UXY533"/>
      <c r="UYA533"/>
      <c r="UYC533"/>
      <c r="UYE533"/>
      <c r="UYG533"/>
      <c r="UYI533"/>
      <c r="UYK533"/>
      <c r="UYM533"/>
      <c r="UYO533"/>
      <c r="UYQ533"/>
      <c r="UYS533"/>
      <c r="UYU533"/>
      <c r="UYW533"/>
      <c r="UYY533"/>
      <c r="UZA533"/>
      <c r="UZC533"/>
      <c r="UZE533"/>
      <c r="UZG533"/>
      <c r="UZI533"/>
      <c r="UZK533"/>
      <c r="UZM533"/>
      <c r="UZO533"/>
      <c r="UZQ533"/>
      <c r="UZS533"/>
      <c r="UZU533"/>
      <c r="UZW533"/>
      <c r="UZY533"/>
      <c r="VAA533"/>
      <c r="VAC533"/>
      <c r="VAE533"/>
      <c r="VAG533"/>
      <c r="VAI533"/>
      <c r="VAK533"/>
      <c r="VAM533"/>
      <c r="VAO533"/>
      <c r="VAQ533"/>
      <c r="VAS533"/>
      <c r="VAU533"/>
      <c r="VAW533"/>
      <c r="VAY533"/>
      <c r="VBA533"/>
      <c r="VBC533"/>
      <c r="VBE533"/>
      <c r="VBG533"/>
      <c r="VBI533"/>
      <c r="VBK533"/>
      <c r="VBM533"/>
      <c r="VBO533"/>
      <c r="VBQ533"/>
      <c r="VBS533"/>
      <c r="VBU533"/>
      <c r="VBW533"/>
      <c r="VBY533"/>
      <c r="VCA533"/>
      <c r="VCC533"/>
      <c r="VCE533"/>
      <c r="VCG533"/>
      <c r="VCI533"/>
      <c r="VCK533"/>
      <c r="VCM533"/>
      <c r="VCO533"/>
      <c r="VCQ533"/>
      <c r="VCS533"/>
      <c r="VCU533"/>
      <c r="VCW533"/>
      <c r="VCY533"/>
      <c r="VDA533"/>
      <c r="VDC533"/>
      <c r="VDE533"/>
      <c r="VDG533"/>
      <c r="VDI533"/>
      <c r="VDK533"/>
      <c r="VDM533"/>
      <c r="VDO533"/>
      <c r="VDQ533"/>
      <c r="VDS533"/>
      <c r="VDU533"/>
      <c r="VDW533"/>
      <c r="VDY533"/>
      <c r="VEA533"/>
      <c r="VEC533"/>
      <c r="VEE533"/>
      <c r="VEG533"/>
      <c r="VEI533"/>
      <c r="VEK533"/>
      <c r="VEM533"/>
      <c r="VEO533"/>
      <c r="VEQ533"/>
      <c r="VES533"/>
      <c r="VEU533"/>
      <c r="VEW533"/>
      <c r="VEY533"/>
      <c r="VFA533"/>
      <c r="VFC533"/>
      <c r="VFE533"/>
      <c r="VFG533"/>
      <c r="VFI533"/>
      <c r="VFK533"/>
      <c r="VFM533"/>
      <c r="VFO533"/>
      <c r="VFQ533"/>
      <c r="VFS533"/>
      <c r="VFU533"/>
      <c r="VFW533"/>
      <c r="VFY533"/>
      <c r="VGA533"/>
      <c r="VGC533"/>
      <c r="VGE533"/>
      <c r="VGG533"/>
      <c r="VGI533"/>
      <c r="VGK533"/>
      <c r="VGM533"/>
      <c r="VGO533"/>
      <c r="VGQ533"/>
      <c r="VGS533"/>
      <c r="VGU533"/>
      <c r="VGW533"/>
      <c r="VGY533"/>
      <c r="VHA533"/>
      <c r="VHC533"/>
      <c r="VHE533"/>
      <c r="VHG533"/>
      <c r="VHI533"/>
      <c r="VHK533"/>
      <c r="VHM533"/>
      <c r="VHO533"/>
      <c r="VHQ533"/>
      <c r="VHS533"/>
      <c r="VHU533"/>
      <c r="VHW533"/>
      <c r="VHY533"/>
      <c r="VIA533"/>
      <c r="VIC533"/>
      <c r="VIE533"/>
      <c r="VIG533"/>
      <c r="VII533"/>
      <c r="VIK533"/>
      <c r="VIM533"/>
      <c r="VIO533"/>
      <c r="VIQ533"/>
      <c r="VIS533"/>
      <c r="VIU533"/>
      <c r="VIW533"/>
      <c r="VIY533"/>
      <c r="VJA533"/>
      <c r="VJC533"/>
      <c r="VJE533"/>
      <c r="VJG533"/>
      <c r="VJI533"/>
      <c r="VJK533"/>
      <c r="VJM533"/>
      <c r="VJO533"/>
      <c r="VJQ533"/>
      <c r="VJS533"/>
      <c r="VJU533"/>
      <c r="VJW533"/>
      <c r="VJY533"/>
      <c r="VKA533"/>
      <c r="VKC533"/>
      <c r="VKE533"/>
      <c r="VKG533"/>
      <c r="VKI533"/>
      <c r="VKK533"/>
      <c r="VKM533"/>
      <c r="VKO533"/>
      <c r="VKQ533"/>
      <c r="VKS533"/>
      <c r="VKU533"/>
      <c r="VKW533"/>
      <c r="VKY533"/>
      <c r="VLA533"/>
      <c r="VLC533"/>
      <c r="VLE533"/>
      <c r="VLG533"/>
      <c r="VLI533"/>
      <c r="VLK533"/>
      <c r="VLM533"/>
      <c r="VLO533"/>
      <c r="VLQ533"/>
      <c r="VLS533"/>
      <c r="VLU533"/>
      <c r="VLW533"/>
      <c r="VLY533"/>
      <c r="VMA533"/>
      <c r="VMC533"/>
      <c r="VME533"/>
      <c r="VMG533"/>
      <c r="VMI533"/>
      <c r="VMK533"/>
      <c r="VMM533"/>
      <c r="VMO533"/>
      <c r="VMQ533"/>
      <c r="VMS533"/>
      <c r="VMU533"/>
      <c r="VMW533"/>
      <c r="VMY533"/>
      <c r="VNA533"/>
      <c r="VNC533"/>
      <c r="VNE533"/>
      <c r="VNG533"/>
      <c r="VNI533"/>
      <c r="VNK533"/>
      <c r="VNM533"/>
      <c r="VNO533"/>
      <c r="VNQ533"/>
      <c r="VNS533"/>
      <c r="VNU533"/>
      <c r="VNW533"/>
      <c r="VNY533"/>
      <c r="VOA533"/>
      <c r="VOC533"/>
      <c r="VOE533"/>
      <c r="VOG533"/>
      <c r="VOI533"/>
      <c r="VOK533"/>
      <c r="VOM533"/>
      <c r="VOO533"/>
      <c r="VOQ533"/>
      <c r="VOS533"/>
      <c r="VOU533"/>
      <c r="VOW533"/>
      <c r="VOY533"/>
      <c r="VPA533"/>
      <c r="VPC533"/>
      <c r="VPE533"/>
      <c r="VPG533"/>
      <c r="VPI533"/>
      <c r="VPK533"/>
      <c r="VPM533"/>
      <c r="VPO533"/>
      <c r="VPQ533"/>
      <c r="VPS533"/>
      <c r="VPU533"/>
      <c r="VPW533"/>
      <c r="VPY533"/>
      <c r="VQA533"/>
      <c r="VQC533"/>
      <c r="VQE533"/>
      <c r="VQG533"/>
      <c r="VQI533"/>
      <c r="VQK533"/>
      <c r="VQM533"/>
      <c r="VQO533"/>
      <c r="VQQ533"/>
      <c r="VQS533"/>
      <c r="VQU533"/>
      <c r="VQW533"/>
      <c r="VQY533"/>
      <c r="VRA533"/>
      <c r="VRC533"/>
      <c r="VRE533"/>
      <c r="VRG533"/>
      <c r="VRI533"/>
      <c r="VRK533"/>
      <c r="VRM533"/>
      <c r="VRO533"/>
      <c r="VRQ533"/>
      <c r="VRS533"/>
      <c r="VRU533"/>
      <c r="VRW533"/>
      <c r="VRY533"/>
      <c r="VSA533"/>
      <c r="VSC533"/>
      <c r="VSE533"/>
      <c r="VSG533"/>
      <c r="VSI533"/>
      <c r="VSK533"/>
      <c r="VSM533"/>
      <c r="VSO533"/>
      <c r="VSQ533"/>
      <c r="VSS533"/>
      <c r="VSU533"/>
      <c r="VSW533"/>
      <c r="VSY533"/>
      <c r="VTA533"/>
      <c r="VTC533"/>
      <c r="VTE533"/>
      <c r="VTG533"/>
      <c r="VTI533"/>
      <c r="VTK533"/>
      <c r="VTM533"/>
      <c r="VTO533"/>
      <c r="VTQ533"/>
      <c r="VTS533"/>
      <c r="VTU533"/>
      <c r="VTW533"/>
      <c r="VTY533"/>
      <c r="VUA533"/>
      <c r="VUC533"/>
      <c r="VUE533"/>
      <c r="VUG533"/>
      <c r="VUI533"/>
      <c r="VUK533"/>
      <c r="VUM533"/>
      <c r="VUO533"/>
      <c r="VUQ533"/>
      <c r="VUS533"/>
      <c r="VUU533"/>
      <c r="VUW533"/>
      <c r="VUY533"/>
      <c r="VVA533"/>
      <c r="VVC533"/>
      <c r="VVE533"/>
      <c r="VVG533"/>
      <c r="VVI533"/>
      <c r="VVK533"/>
      <c r="VVM533"/>
      <c r="VVO533"/>
      <c r="VVQ533"/>
      <c r="VVS533"/>
      <c r="VVU533"/>
      <c r="VVW533"/>
      <c r="VVY533"/>
      <c r="VWA533"/>
      <c r="VWC533"/>
      <c r="VWE533"/>
      <c r="VWG533"/>
      <c r="VWI533"/>
      <c r="VWK533"/>
      <c r="VWM533"/>
      <c r="VWO533"/>
      <c r="VWQ533"/>
      <c r="VWS533"/>
      <c r="VWU533"/>
      <c r="VWW533"/>
      <c r="VWY533"/>
      <c r="VXA533"/>
      <c r="VXC533"/>
      <c r="VXE533"/>
      <c r="VXG533"/>
      <c r="VXI533"/>
      <c r="VXK533"/>
      <c r="VXM533"/>
      <c r="VXO533"/>
      <c r="VXQ533"/>
      <c r="VXS533"/>
      <c r="VXU533"/>
      <c r="VXW533"/>
      <c r="VXY533"/>
      <c r="VYA533"/>
      <c r="VYC533"/>
      <c r="VYE533"/>
      <c r="VYG533"/>
      <c r="VYI533"/>
      <c r="VYK533"/>
      <c r="VYM533"/>
      <c r="VYO533"/>
      <c r="VYQ533"/>
      <c r="VYS533"/>
      <c r="VYU533"/>
      <c r="VYW533"/>
      <c r="VYY533"/>
      <c r="VZA533"/>
      <c r="VZC533"/>
      <c r="VZE533"/>
      <c r="VZG533"/>
      <c r="VZI533"/>
      <c r="VZK533"/>
      <c r="VZM533"/>
      <c r="VZO533"/>
      <c r="VZQ533"/>
      <c r="VZS533"/>
      <c r="VZU533"/>
      <c r="VZW533"/>
      <c r="VZY533"/>
      <c r="WAA533"/>
      <c r="WAC533"/>
      <c r="WAE533"/>
      <c r="WAG533"/>
      <c r="WAI533"/>
      <c r="WAK533"/>
      <c r="WAM533"/>
      <c r="WAO533"/>
      <c r="WAQ533"/>
      <c r="WAS533"/>
      <c r="WAU533"/>
      <c r="WAW533"/>
      <c r="WAY533"/>
      <c r="WBA533"/>
      <c r="WBC533"/>
      <c r="WBE533"/>
      <c r="WBG533"/>
      <c r="WBI533"/>
      <c r="WBK533"/>
      <c r="WBM533"/>
      <c r="WBO533"/>
      <c r="WBQ533"/>
      <c r="WBS533"/>
      <c r="WBU533"/>
      <c r="WBW533"/>
      <c r="WBY533"/>
      <c r="WCA533"/>
      <c r="WCC533"/>
      <c r="WCE533"/>
      <c r="WCG533"/>
      <c r="WCI533"/>
      <c r="WCK533"/>
      <c r="WCM533"/>
      <c r="WCO533"/>
      <c r="WCQ533"/>
      <c r="WCS533"/>
      <c r="WCU533"/>
      <c r="WCW533"/>
      <c r="WCY533"/>
      <c r="WDA533"/>
      <c r="WDC533"/>
      <c r="WDE533"/>
      <c r="WDG533"/>
      <c r="WDI533"/>
      <c r="WDK533"/>
      <c r="WDM533"/>
      <c r="WDO533"/>
      <c r="WDQ533"/>
      <c r="WDS533"/>
      <c r="WDU533"/>
      <c r="WDW533"/>
      <c r="WDY533"/>
      <c r="WEA533"/>
      <c r="WEC533"/>
      <c r="WEE533"/>
      <c r="WEG533"/>
      <c r="WEI533"/>
      <c r="WEK533"/>
      <c r="WEM533"/>
      <c r="WEO533"/>
      <c r="WEQ533"/>
      <c r="WES533"/>
      <c r="WEU533"/>
      <c r="WEW533"/>
      <c r="WEY533"/>
      <c r="WFA533"/>
      <c r="WFC533"/>
      <c r="WFE533"/>
      <c r="WFG533"/>
      <c r="WFI533"/>
      <c r="WFK533"/>
      <c r="WFM533"/>
      <c r="WFO533"/>
      <c r="WFQ533"/>
      <c r="WFS533"/>
      <c r="WFU533"/>
      <c r="WFW533"/>
      <c r="WFY533"/>
      <c r="WGA533"/>
      <c r="WGC533"/>
      <c r="WGE533"/>
      <c r="WGG533"/>
      <c r="WGI533"/>
      <c r="WGK533"/>
      <c r="WGM533"/>
      <c r="WGO533"/>
      <c r="WGQ533"/>
      <c r="WGS533"/>
      <c r="WGU533"/>
      <c r="WGW533"/>
      <c r="WGY533"/>
      <c r="WHA533"/>
      <c r="WHC533"/>
      <c r="WHE533"/>
      <c r="WHG533"/>
      <c r="WHI533"/>
      <c r="WHK533"/>
      <c r="WHM533"/>
      <c r="WHO533"/>
      <c r="WHQ533"/>
      <c r="WHS533"/>
      <c r="WHU533"/>
      <c r="WHW533"/>
      <c r="WHY533"/>
      <c r="WIA533"/>
      <c r="WIC533"/>
      <c r="WIE533"/>
      <c r="WIG533"/>
      <c r="WII533"/>
      <c r="WIK533"/>
      <c r="WIM533"/>
      <c r="WIO533"/>
      <c r="WIQ533"/>
      <c r="WIS533"/>
      <c r="WIU533"/>
      <c r="WIW533"/>
      <c r="WIY533"/>
      <c r="WJA533"/>
      <c r="WJC533"/>
      <c r="WJE533"/>
      <c r="WJG533"/>
      <c r="WJI533"/>
      <c r="WJK533"/>
      <c r="WJM533"/>
      <c r="WJO533"/>
      <c r="WJQ533"/>
      <c r="WJS533"/>
      <c r="WJU533"/>
      <c r="WJW533"/>
      <c r="WJY533"/>
      <c r="WKA533"/>
      <c r="WKC533"/>
      <c r="WKE533"/>
      <c r="WKG533"/>
      <c r="WKI533"/>
      <c r="WKK533"/>
      <c r="WKM533"/>
      <c r="WKO533"/>
      <c r="WKQ533"/>
      <c r="WKS533"/>
      <c r="WKU533"/>
      <c r="WKW533"/>
      <c r="WKY533"/>
      <c r="WLA533"/>
      <c r="WLC533"/>
      <c r="WLE533"/>
      <c r="WLG533"/>
      <c r="WLI533"/>
      <c r="WLK533"/>
      <c r="WLM533"/>
      <c r="WLO533"/>
      <c r="WLQ533"/>
      <c r="WLS533"/>
      <c r="WLU533"/>
      <c r="WLW533"/>
      <c r="WLY533"/>
      <c r="WMA533"/>
      <c r="WMC533"/>
      <c r="WME533"/>
      <c r="WMG533"/>
      <c r="WMI533"/>
      <c r="WMK533"/>
      <c r="WMM533"/>
      <c r="WMO533"/>
      <c r="WMQ533"/>
      <c r="WMS533"/>
      <c r="WMU533"/>
      <c r="WMW533"/>
      <c r="WMY533"/>
      <c r="WNA533"/>
      <c r="WNC533"/>
      <c r="WNE533"/>
      <c r="WNG533"/>
      <c r="WNI533"/>
      <c r="WNK533"/>
      <c r="WNM533"/>
      <c r="WNO533"/>
      <c r="WNQ533"/>
      <c r="WNS533"/>
      <c r="WNU533"/>
      <c r="WNW533"/>
      <c r="WNY533"/>
      <c r="WOA533"/>
      <c r="WOC533"/>
      <c r="WOE533"/>
      <c r="WOG533"/>
      <c r="WOI533"/>
      <c r="WOK533"/>
      <c r="WOM533"/>
      <c r="WOO533"/>
      <c r="WOQ533"/>
      <c r="WOS533"/>
      <c r="WOU533"/>
      <c r="WOW533"/>
      <c r="WOY533"/>
      <c r="WPA533"/>
      <c r="WPC533"/>
      <c r="WPE533"/>
      <c r="WPG533"/>
      <c r="WPI533"/>
      <c r="WPK533"/>
      <c r="WPM533"/>
      <c r="WPO533"/>
      <c r="WPQ533"/>
      <c r="WPS533"/>
      <c r="WPU533"/>
      <c r="WPW533"/>
      <c r="WPY533"/>
      <c r="WQA533"/>
      <c r="WQC533"/>
      <c r="WQE533"/>
      <c r="WQG533"/>
      <c r="WQI533"/>
      <c r="WQK533"/>
      <c r="WQM533"/>
      <c r="WQO533"/>
      <c r="WQQ533"/>
      <c r="WQS533"/>
      <c r="WQU533"/>
      <c r="WQW533"/>
      <c r="WQY533"/>
      <c r="WRA533"/>
      <c r="WRC533"/>
      <c r="WRE533"/>
      <c r="WRG533"/>
      <c r="WRI533"/>
      <c r="WRK533"/>
      <c r="WRM533"/>
      <c r="WRO533"/>
      <c r="WRQ533"/>
      <c r="WRS533"/>
      <c r="WRU533"/>
      <c r="WRW533"/>
      <c r="WRY533"/>
      <c r="WSA533"/>
      <c r="WSC533"/>
      <c r="WSE533"/>
      <c r="WSG533"/>
      <c r="WSI533"/>
      <c r="WSK533"/>
      <c r="WSM533"/>
      <c r="WSO533"/>
      <c r="WSQ533"/>
      <c r="WSS533"/>
      <c r="WSU533"/>
      <c r="WSW533"/>
      <c r="WSY533"/>
      <c r="WTA533"/>
      <c r="WTC533"/>
      <c r="WTE533"/>
      <c r="WTG533"/>
      <c r="WTI533"/>
      <c r="WTK533"/>
      <c r="WTM533"/>
      <c r="WTO533"/>
      <c r="WTQ533"/>
      <c r="WTS533"/>
      <c r="WTU533"/>
      <c r="WTW533"/>
      <c r="WTY533"/>
      <c r="WUA533"/>
      <c r="WUC533"/>
      <c r="WUE533"/>
      <c r="WUG533"/>
      <c r="WUI533"/>
      <c r="WUK533"/>
      <c r="WUM533"/>
      <c r="WUO533"/>
      <c r="WUQ533"/>
      <c r="WUS533"/>
      <c r="WUU533"/>
      <c r="WUW533"/>
      <c r="WUY533"/>
      <c r="WVA533"/>
      <c r="WVC533"/>
      <c r="WVE533"/>
      <c r="WVG533"/>
      <c r="WVI533"/>
      <c r="WVK533"/>
      <c r="WVM533"/>
      <c r="WVO533"/>
      <c r="WVQ533"/>
      <c r="WVS533"/>
      <c r="WVU533"/>
      <c r="WVW533"/>
      <c r="WVY533"/>
      <c r="WWA533"/>
      <c r="WWC533"/>
      <c r="WWE533"/>
      <c r="WWG533"/>
      <c r="WWI533"/>
      <c r="WWK533"/>
      <c r="WWM533"/>
      <c r="WWO533"/>
      <c r="WWQ533"/>
      <c r="WWS533"/>
      <c r="WWU533"/>
      <c r="WWW533"/>
      <c r="WWY533"/>
      <c r="WXA533"/>
      <c r="WXC533"/>
      <c r="WXE533"/>
      <c r="WXG533"/>
      <c r="WXI533"/>
      <c r="WXK533"/>
      <c r="WXM533"/>
      <c r="WXO533"/>
      <c r="WXQ533"/>
      <c r="WXS533"/>
      <c r="WXU533"/>
      <c r="WXW533"/>
      <c r="WXY533"/>
      <c r="WYA533"/>
      <c r="WYC533"/>
      <c r="WYE533"/>
      <c r="WYG533"/>
      <c r="WYI533"/>
      <c r="WYK533"/>
      <c r="WYM533"/>
      <c r="WYO533"/>
      <c r="WYQ533"/>
      <c r="WYS533"/>
      <c r="WYU533"/>
      <c r="WYW533"/>
      <c r="WYY533"/>
      <c r="WZA533"/>
      <c r="WZC533"/>
      <c r="WZE533"/>
      <c r="WZG533"/>
      <c r="WZI533"/>
      <c r="WZK533"/>
      <c r="WZM533"/>
      <c r="WZO533"/>
      <c r="WZQ533"/>
      <c r="WZS533"/>
      <c r="WZU533"/>
      <c r="WZW533"/>
      <c r="WZY533"/>
      <c r="XAA533"/>
      <c r="XAC533"/>
      <c r="XAE533"/>
      <c r="XAG533"/>
      <c r="XAI533"/>
      <c r="XAK533"/>
      <c r="XAM533"/>
      <c r="XAO533"/>
      <c r="XAQ533"/>
      <c r="XAS533"/>
      <c r="XAU533"/>
      <c r="XAW533"/>
      <c r="XAY533"/>
      <c r="XBA533"/>
      <c r="XBC533"/>
      <c r="XBE533"/>
      <c r="XBG533"/>
      <c r="XBI533"/>
      <c r="XBK533"/>
      <c r="XBM533"/>
      <c r="XBO533"/>
      <c r="XBQ533"/>
      <c r="XBS533"/>
      <c r="XBU533"/>
      <c r="XBW533"/>
      <c r="XBY533"/>
      <c r="XCA533"/>
      <c r="XCC533"/>
      <c r="XCE533"/>
      <c r="XCG533"/>
      <c r="XCI533"/>
      <c r="XCK533"/>
      <c r="XCM533"/>
      <c r="XCO533"/>
      <c r="XCQ533"/>
      <c r="XCS533"/>
      <c r="XCU533"/>
      <c r="XCW533"/>
      <c r="XCY533"/>
      <c r="XDA533"/>
      <c r="XDC533"/>
      <c r="XDE533"/>
      <c r="XDG533"/>
      <c r="XDI533"/>
      <c r="XDK533"/>
      <c r="XDM533"/>
      <c r="XDO533"/>
      <c r="XDQ533"/>
      <c r="XDS533"/>
      <c r="XDU533"/>
      <c r="XDW533"/>
      <c r="XDY533"/>
      <c r="XEA533"/>
      <c r="XEC533"/>
      <c r="XEE533"/>
      <c r="XEG533"/>
      <c r="XEI533"/>
      <c r="XEK533"/>
      <c r="XEM533"/>
      <c r="XEO533"/>
      <c r="XEQ533"/>
      <c r="XES533"/>
      <c r="XEU533"/>
      <c r="XEW533"/>
      <c r="XEY533"/>
      <c r="XFA533"/>
      <c r="XFC533"/>
    </row>
    <row r="534" spans="1:1023 1025:2047 2049:3071 3073:4095 4097:5119 5121:6143 6145:7167 7169:8191 8193:9215 9217:10239 10241:11263 11265:12287 12289:13311 13313:14335 14337:15359 15361:16383">
      <c r="A534" s="41">
        <v>45473</v>
      </c>
      <c r="B534" s="786" t="s">
        <v>10</v>
      </c>
      <c r="C534" s="786" t="s">
        <v>19</v>
      </c>
      <c r="D534" t="s">
        <v>12</v>
      </c>
      <c r="E534" s="12">
        <v>30.2</v>
      </c>
      <c r="G534" s="16">
        <f t="shared" si="8"/>
        <v>225.09999999999997</v>
      </c>
      <c r="H534" s="16"/>
      <c r="J534" s="787"/>
      <c r="M534" s="12"/>
      <c r="O534" s="121"/>
    </row>
    <row r="535" spans="1:1023 1025:2047 2049:3071 3073:4095 4097:5119 5121:6143 6145:7167 7169:8191 8193:9215 9217:10239 10241:11263 11265:12287 12289:13311 13313:14335 14337:15359 15361:16383">
      <c r="B535" s="787"/>
      <c r="C535" s="787"/>
      <c r="D535" t="s">
        <v>13</v>
      </c>
      <c r="E535" s="12">
        <v>7</v>
      </c>
      <c r="G535" s="16">
        <f t="shared" si="8"/>
        <v>232.09999999999997</v>
      </c>
      <c r="H535" s="16"/>
      <c r="I535" s="26"/>
      <c r="J535" s="786"/>
      <c r="M535" s="12"/>
    </row>
    <row r="536" spans="1:1023 1025:2047 2049:3071 3073:4095 4097:5119 5121:6143 6145:7167 7169:8191 8193:9215 9217:10239 10241:11263 11265:12287 12289:13311 13313:14335 14337:15359 15361:16383">
      <c r="B536" s="787"/>
      <c r="C536" s="787"/>
      <c r="D536" t="s">
        <v>14</v>
      </c>
      <c r="E536" s="12">
        <v>500</v>
      </c>
      <c r="G536" s="16">
        <f t="shared" si="8"/>
        <v>732.09999999999991</v>
      </c>
      <c r="H536" s="16"/>
      <c r="I536" s="26"/>
      <c r="J536" s="787"/>
      <c r="M536" s="12"/>
    </row>
    <row r="537" spans="1:1023 1025:2047 2049:3071 3073:4095 4097:5119 5121:6143 6145:7167 7169:8191 8193:9215 9217:10239 10241:11263 11265:12287 12289:13311 13313:14335 14337:15359 15361:16383" s="365" customFormat="1">
      <c r="A537" s="364">
        <v>45473</v>
      </c>
      <c r="B537" s="807" t="s">
        <v>744</v>
      </c>
      <c r="C537" s="807" t="s">
        <v>19</v>
      </c>
      <c r="D537" s="365" t="s">
        <v>14</v>
      </c>
      <c r="E537" s="368"/>
      <c r="F537" s="368">
        <v>500</v>
      </c>
      <c r="G537" s="16">
        <f t="shared" si="8"/>
        <v>232.09999999999991</v>
      </c>
      <c r="H537" s="375"/>
      <c r="J537" s="818"/>
      <c r="M537" s="370"/>
    </row>
    <row r="538" spans="1:1023 1025:2047 2049:3071 3073:4095 4097:5119 5121:6143 6145:7167 7169:8191 8193:9215 9217:10239 10241:11263 11265:12287 12289:13311 13313:14335 14337:15359 15361:16383" s="233" customFormat="1">
      <c r="A538" s="269">
        <v>45833</v>
      </c>
      <c r="B538" s="270">
        <v>2878</v>
      </c>
      <c r="C538" s="270" t="s">
        <v>19</v>
      </c>
      <c r="D538" s="233" t="s">
        <v>12</v>
      </c>
      <c r="E538" s="273"/>
      <c r="F538" s="234">
        <v>30.2</v>
      </c>
      <c r="G538" s="16">
        <f t="shared" si="8"/>
        <v>201.89999999999992</v>
      </c>
      <c r="H538" s="283">
        <f>+F538</f>
        <v>30.2</v>
      </c>
      <c r="I538" s="233" t="s">
        <v>745</v>
      </c>
      <c r="J538" s="284"/>
      <c r="M538" s="234"/>
    </row>
    <row r="539" spans="1:1023 1025:2047 2049:3071 3073:4095 4097:5119 5121:6143 6145:7167 7169:8191 8193:9215 9217:10239 10241:11263 11265:12287 12289:13311 13313:14335 14337:15359 15361:16383" s="233" customFormat="1">
      <c r="A539" s="269">
        <v>45833</v>
      </c>
      <c r="B539" s="270">
        <v>2878</v>
      </c>
      <c r="C539" s="270" t="s">
        <v>19</v>
      </c>
      <c r="D539" s="233" t="s">
        <v>13</v>
      </c>
      <c r="E539" s="273"/>
      <c r="F539" s="234">
        <v>7</v>
      </c>
      <c r="G539" s="16">
        <f t="shared" si="8"/>
        <v>194.89999999999992</v>
      </c>
      <c r="H539" s="283">
        <f>+F539</f>
        <v>7</v>
      </c>
      <c r="I539" s="233" t="s">
        <v>745</v>
      </c>
      <c r="J539" s="284"/>
      <c r="M539" s="234"/>
    </row>
    <row r="540" spans="1:1023 1025:2047 2049:3071 3073:4095 4097:5119 5121:6143 6145:7167 7169:8191 8193:9215 9217:10239 10241:11263 11265:12287 12289:13311 13313:14335 14337:15359 15361:16383">
      <c r="A540" s="41">
        <v>45504</v>
      </c>
      <c r="B540" s="786" t="s">
        <v>10</v>
      </c>
      <c r="C540" s="786" t="s">
        <v>20</v>
      </c>
      <c r="D540" t="s">
        <v>12</v>
      </c>
      <c r="E540" s="12">
        <v>27.3</v>
      </c>
      <c r="F540" s="4"/>
      <c r="G540" s="16">
        <f t="shared" si="8"/>
        <v>222.19999999999993</v>
      </c>
      <c r="H540" s="16"/>
      <c r="J540" s="787"/>
      <c r="M540" s="12"/>
    </row>
    <row r="541" spans="1:1023 1025:2047 2049:3071 3073:4095 4097:5119 5121:6143 6145:7167 7169:8191 8193:9215 9217:10239 10241:11263 11265:12287 12289:13311 13313:14335 14337:15359 15361:16383">
      <c r="B541" s="787"/>
      <c r="C541" s="787"/>
      <c r="D541" t="s">
        <v>13</v>
      </c>
      <c r="E541" s="12">
        <v>7</v>
      </c>
      <c r="F541" s="4"/>
      <c r="G541" s="16">
        <f t="shared" si="8"/>
        <v>229.19999999999993</v>
      </c>
      <c r="H541" s="16"/>
      <c r="J541" s="786"/>
      <c r="M541" s="12"/>
    </row>
    <row r="542" spans="1:1023 1025:2047 2049:3071 3073:4095 4097:5119 5121:6143 6145:7167 7169:8191 8193:9215 9217:10239 10241:11263 11265:12287 12289:13311 13313:14335 14337:15359 15361:16383">
      <c r="B542" s="787"/>
      <c r="C542" s="787"/>
      <c r="D542" t="s">
        <v>14</v>
      </c>
      <c r="E542" s="12">
        <v>500</v>
      </c>
      <c r="F542" s="4"/>
      <c r="G542" s="16">
        <f t="shared" si="8"/>
        <v>729.19999999999993</v>
      </c>
      <c r="H542" s="16"/>
      <c r="M542" s="12"/>
    </row>
    <row r="543" spans="1:1023 1025:2047 2049:3071 3073:4095 4097:5119 5121:6143 6145:7167 7169:8191 8193:9215 9217:10239 10241:11263 11265:12287 12289:13311 13313:14335 14337:15359 15361:16383" s="365" customFormat="1">
      <c r="A543" s="364">
        <v>45504</v>
      </c>
      <c r="B543" s="807" t="s">
        <v>746</v>
      </c>
      <c r="C543" s="807" t="s">
        <v>20</v>
      </c>
      <c r="D543" s="365" t="s">
        <v>14</v>
      </c>
      <c r="E543" s="368"/>
      <c r="F543" s="369">
        <v>500</v>
      </c>
      <c r="G543" s="16">
        <f t="shared" si="8"/>
        <v>229.19999999999993</v>
      </c>
      <c r="H543" s="375"/>
      <c r="M543" s="370"/>
    </row>
    <row r="544" spans="1:1023 1025:2047 2049:3071 3073:4095 4097:5119 5121:6143 6145:7167 7169:8191 8193:9215 9217:10239 10241:11263 11265:12287 12289:13311 13313:14335 14337:15359 15361:16383" s="233" customFormat="1">
      <c r="A544" s="269">
        <v>45833</v>
      </c>
      <c r="B544" s="270">
        <v>2878</v>
      </c>
      <c r="C544" s="270" t="s">
        <v>20</v>
      </c>
      <c r="D544" s="233" t="s">
        <v>12</v>
      </c>
      <c r="E544" s="273"/>
      <c r="F544" s="234">
        <v>27.3</v>
      </c>
      <c r="G544" s="16">
        <f t="shared" si="8"/>
        <v>201.89999999999992</v>
      </c>
      <c r="H544" s="283">
        <f>+F544</f>
        <v>27.3</v>
      </c>
      <c r="I544" s="233" t="s">
        <v>745</v>
      </c>
      <c r="J544" s="284"/>
      <c r="M544" s="234"/>
    </row>
    <row r="545" spans="1:13" s="233" customFormat="1">
      <c r="A545" s="269">
        <v>45833</v>
      </c>
      <c r="B545" s="270">
        <v>2878</v>
      </c>
      <c r="C545" s="270" t="s">
        <v>20</v>
      </c>
      <c r="D545" s="233" t="s">
        <v>13</v>
      </c>
      <c r="E545" s="273"/>
      <c r="F545" s="234">
        <v>7</v>
      </c>
      <c r="G545" s="16">
        <f t="shared" si="8"/>
        <v>194.89999999999992</v>
      </c>
      <c r="H545" s="283">
        <f>+F545</f>
        <v>7</v>
      </c>
      <c r="I545" s="233" t="s">
        <v>745</v>
      </c>
      <c r="J545" s="284"/>
      <c r="M545" s="234"/>
    </row>
    <row r="546" spans="1:13">
      <c r="A546" s="41">
        <v>45535</v>
      </c>
      <c r="B546" s="786" t="s">
        <v>10</v>
      </c>
      <c r="C546" s="786" t="s">
        <v>21</v>
      </c>
      <c r="D546" t="s">
        <v>12</v>
      </c>
      <c r="E546" s="12">
        <v>27.3</v>
      </c>
      <c r="F546" s="65"/>
      <c r="G546" s="16">
        <f t="shared" si="8"/>
        <v>222.19999999999993</v>
      </c>
      <c r="H546" s="16"/>
      <c r="J546" s="787"/>
      <c r="M546" s="12"/>
    </row>
    <row r="547" spans="1:13">
      <c r="B547" s="787"/>
      <c r="C547" s="787"/>
      <c r="D547" t="s">
        <v>13</v>
      </c>
      <c r="E547" s="12">
        <v>7</v>
      </c>
      <c r="F547" s="65"/>
      <c r="G547" s="16">
        <f t="shared" si="8"/>
        <v>229.19999999999993</v>
      </c>
      <c r="H547" s="16"/>
      <c r="J547" s="786"/>
      <c r="M547" s="12"/>
    </row>
    <row r="548" spans="1:13">
      <c r="B548" s="787"/>
      <c r="C548" s="787"/>
      <c r="D548" t="s">
        <v>14</v>
      </c>
      <c r="E548" s="12">
        <v>500</v>
      </c>
      <c r="F548" s="65"/>
      <c r="G548" s="16">
        <f t="shared" si="8"/>
        <v>729.19999999999993</v>
      </c>
      <c r="H548" s="16"/>
      <c r="J548" s="787"/>
      <c r="M548" s="12"/>
    </row>
    <row r="549" spans="1:13" s="365" customFormat="1">
      <c r="A549" s="364">
        <v>45535</v>
      </c>
      <c r="B549" s="807" t="s">
        <v>747</v>
      </c>
      <c r="C549" s="807" t="s">
        <v>21</v>
      </c>
      <c r="D549" s="365" t="s">
        <v>14</v>
      </c>
      <c r="E549" s="370"/>
      <c r="F549" s="372">
        <v>500</v>
      </c>
      <c r="G549" s="16">
        <f t="shared" si="8"/>
        <v>229.19999999999993</v>
      </c>
      <c r="H549" s="375"/>
      <c r="J549" s="818"/>
      <c r="M549" s="370"/>
    </row>
    <row r="550" spans="1:13" s="233" customFormat="1">
      <c r="A550" s="269">
        <v>45833</v>
      </c>
      <c r="B550" s="270">
        <v>2878</v>
      </c>
      <c r="C550" s="270" t="s">
        <v>21</v>
      </c>
      <c r="D550" s="233" t="s">
        <v>12</v>
      </c>
      <c r="E550" s="234"/>
      <c r="F550" s="234">
        <v>27.3</v>
      </c>
      <c r="G550" s="16">
        <f t="shared" si="8"/>
        <v>201.89999999999992</v>
      </c>
      <c r="H550" s="283">
        <f>+F550</f>
        <v>27.3</v>
      </c>
      <c r="I550" s="233" t="s">
        <v>745</v>
      </c>
      <c r="J550" s="284"/>
      <c r="M550" s="234"/>
    </row>
    <row r="551" spans="1:13" s="233" customFormat="1">
      <c r="A551" s="269">
        <v>45833</v>
      </c>
      <c r="B551" s="270">
        <v>2878</v>
      </c>
      <c r="C551" s="270" t="s">
        <v>21</v>
      </c>
      <c r="D551" s="233" t="s">
        <v>13</v>
      </c>
      <c r="E551" s="234"/>
      <c r="F551" s="234">
        <v>7</v>
      </c>
      <c r="G551" s="16">
        <f t="shared" si="8"/>
        <v>194.89999999999992</v>
      </c>
      <c r="H551" s="283">
        <f>+F551</f>
        <v>7</v>
      </c>
      <c r="I551" s="233" t="s">
        <v>745</v>
      </c>
      <c r="J551" s="284"/>
      <c r="M551" s="234"/>
    </row>
    <row r="552" spans="1:13">
      <c r="A552" s="41">
        <v>45565</v>
      </c>
      <c r="B552" s="786" t="s">
        <v>10</v>
      </c>
      <c r="C552" s="786" t="s">
        <v>91</v>
      </c>
      <c r="D552" t="s">
        <v>12</v>
      </c>
      <c r="E552" s="12">
        <v>27.5</v>
      </c>
      <c r="F552" s="65"/>
      <c r="G552" s="16">
        <f t="shared" si="8"/>
        <v>222.39999999999992</v>
      </c>
      <c r="H552" s="16"/>
      <c r="J552" s="787"/>
      <c r="M552" s="12"/>
    </row>
    <row r="553" spans="1:13">
      <c r="B553" s="787"/>
      <c r="C553" s="787"/>
      <c r="D553" t="s">
        <v>13</v>
      </c>
      <c r="E553" s="12">
        <v>7</v>
      </c>
      <c r="F553" s="65"/>
      <c r="G553" s="16">
        <f t="shared" si="8"/>
        <v>229.39999999999992</v>
      </c>
      <c r="H553" s="16"/>
      <c r="L553" s="121"/>
    </row>
    <row r="554" spans="1:13">
      <c r="B554" s="787"/>
      <c r="C554" s="787"/>
      <c r="D554" t="s">
        <v>14</v>
      </c>
      <c r="E554" s="12">
        <v>500</v>
      </c>
      <c r="F554" s="65"/>
      <c r="G554" s="16">
        <f t="shared" si="8"/>
        <v>729.39999999999986</v>
      </c>
      <c r="H554" s="16"/>
    </row>
    <row r="555" spans="1:13" s="365" customFormat="1">
      <c r="A555" s="364">
        <v>45565</v>
      </c>
      <c r="B555" s="807" t="s">
        <v>748</v>
      </c>
      <c r="C555" s="807" t="s">
        <v>91</v>
      </c>
      <c r="D555" s="365" t="s">
        <v>14</v>
      </c>
      <c r="E555" s="370"/>
      <c r="F555" s="372">
        <v>500</v>
      </c>
      <c r="G555" s="16">
        <f t="shared" si="8"/>
        <v>229.39999999999986</v>
      </c>
      <c r="H555" s="375"/>
    </row>
    <row r="556" spans="1:13" s="233" customFormat="1">
      <c r="A556" s="269">
        <v>45833</v>
      </c>
      <c r="B556" s="270">
        <v>2878</v>
      </c>
      <c r="C556" s="270" t="s">
        <v>91</v>
      </c>
      <c r="D556" s="233" t="s">
        <v>12</v>
      </c>
      <c r="E556" s="234"/>
      <c r="F556" s="234">
        <v>27.5</v>
      </c>
      <c r="G556" s="16">
        <f t="shared" si="8"/>
        <v>201.89999999999986</v>
      </c>
      <c r="H556" s="283">
        <f>+F556</f>
        <v>27.5</v>
      </c>
      <c r="I556" s="233" t="s">
        <v>745</v>
      </c>
    </row>
    <row r="557" spans="1:13" s="233" customFormat="1">
      <c r="A557" s="269">
        <v>45833</v>
      </c>
      <c r="B557" s="270">
        <v>2878</v>
      </c>
      <c r="C557" s="270" t="s">
        <v>91</v>
      </c>
      <c r="D557" s="233" t="s">
        <v>13</v>
      </c>
      <c r="E557" s="234"/>
      <c r="F557" s="234">
        <v>7</v>
      </c>
      <c r="G557" s="16">
        <f t="shared" si="8"/>
        <v>194.89999999999986</v>
      </c>
      <c r="H557" s="283">
        <f>+F557</f>
        <v>7</v>
      </c>
      <c r="I557" s="233" t="s">
        <v>745</v>
      </c>
    </row>
    <row r="558" spans="1:13">
      <c r="A558" s="41">
        <v>45596</v>
      </c>
      <c r="B558" s="786" t="s">
        <v>10</v>
      </c>
      <c r="C558" s="786" t="s">
        <v>23</v>
      </c>
      <c r="D558" t="s">
        <v>12</v>
      </c>
      <c r="E558" s="12">
        <v>8.1</v>
      </c>
      <c r="G558" s="16">
        <f t="shared" si="8"/>
        <v>202.99999999999986</v>
      </c>
      <c r="H558" s="16"/>
    </row>
    <row r="559" spans="1:13">
      <c r="B559" s="787"/>
      <c r="C559" s="787"/>
      <c r="D559" t="s">
        <v>13</v>
      </c>
      <c r="E559" s="12">
        <v>7</v>
      </c>
      <c r="G559" s="16">
        <f t="shared" si="8"/>
        <v>209.99999999999986</v>
      </c>
      <c r="H559" s="16"/>
    </row>
    <row r="560" spans="1:13">
      <c r="B560" s="787"/>
      <c r="C560" s="787"/>
      <c r="D560" t="s">
        <v>14</v>
      </c>
      <c r="E560" s="12">
        <v>500</v>
      </c>
      <c r="G560" s="16">
        <f t="shared" si="8"/>
        <v>709.99999999999989</v>
      </c>
      <c r="H560" s="16"/>
    </row>
    <row r="561" spans="1:9" s="378" customFormat="1">
      <c r="A561" s="377">
        <v>45596</v>
      </c>
      <c r="B561" s="801" t="s">
        <v>749</v>
      </c>
      <c r="C561" s="801" t="s">
        <v>23</v>
      </c>
      <c r="D561" s="378" t="s">
        <v>14</v>
      </c>
      <c r="E561" s="379"/>
      <c r="F561" s="379">
        <v>500</v>
      </c>
      <c r="G561" s="16">
        <f t="shared" si="8"/>
        <v>209.99999999999989</v>
      </c>
      <c r="H561" s="381"/>
    </row>
    <row r="562" spans="1:9" s="233" customFormat="1">
      <c r="A562" s="269">
        <v>45833</v>
      </c>
      <c r="B562" s="270">
        <v>2878</v>
      </c>
      <c r="C562" s="270" t="s">
        <v>23</v>
      </c>
      <c r="D562" s="233" t="s">
        <v>12</v>
      </c>
      <c r="E562" s="273"/>
      <c r="F562" s="234">
        <v>8.1</v>
      </c>
      <c r="G562" s="16">
        <f t="shared" si="8"/>
        <v>201.89999999999989</v>
      </c>
      <c r="H562" s="283">
        <f>+F562</f>
        <v>8.1</v>
      </c>
      <c r="I562" s="233" t="s">
        <v>745</v>
      </c>
    </row>
    <row r="563" spans="1:9" s="233" customFormat="1">
      <c r="A563" s="269">
        <v>45833</v>
      </c>
      <c r="B563" s="270">
        <v>2878</v>
      </c>
      <c r="C563" s="270" t="s">
        <v>23</v>
      </c>
      <c r="D563" s="233" t="s">
        <v>13</v>
      </c>
      <c r="E563" s="273"/>
      <c r="F563" s="234">
        <v>7</v>
      </c>
      <c r="G563" s="16">
        <f t="shared" si="8"/>
        <v>194.89999999999989</v>
      </c>
      <c r="H563" s="283">
        <f>+F563</f>
        <v>7</v>
      </c>
      <c r="I563" s="233" t="s">
        <v>745</v>
      </c>
    </row>
    <row r="564" spans="1:9">
      <c r="A564" s="41">
        <v>45626</v>
      </c>
      <c r="B564" s="786" t="s">
        <v>10</v>
      </c>
      <c r="C564" s="786" t="s">
        <v>24</v>
      </c>
      <c r="D564" t="s">
        <v>12</v>
      </c>
      <c r="E564" s="12">
        <v>9.1999999999999993</v>
      </c>
      <c r="F564" s="65"/>
      <c r="G564" s="16">
        <f t="shared" si="8"/>
        <v>204.09999999999988</v>
      </c>
      <c r="H564" s="16"/>
    </row>
    <row r="565" spans="1:9">
      <c r="B565" s="787"/>
      <c r="C565" s="787"/>
      <c r="D565" t="s">
        <v>13</v>
      </c>
      <c r="E565" s="12">
        <v>7</v>
      </c>
      <c r="F565" s="65"/>
      <c r="G565" s="16">
        <f t="shared" si="8"/>
        <v>211.09999999999988</v>
      </c>
      <c r="H565" s="16"/>
    </row>
    <row r="566" spans="1:9">
      <c r="B566" s="787"/>
      <c r="C566" s="787"/>
      <c r="D566" t="s">
        <v>14</v>
      </c>
      <c r="E566" s="12">
        <v>500</v>
      </c>
      <c r="F566" s="65"/>
      <c r="G566" s="16">
        <f t="shared" si="8"/>
        <v>711.09999999999991</v>
      </c>
      <c r="H566" s="16"/>
    </row>
    <row r="567" spans="1:9" s="378" customFormat="1">
      <c r="A567" s="377">
        <v>45626</v>
      </c>
      <c r="B567" s="801" t="s">
        <v>750</v>
      </c>
      <c r="C567" s="801" t="s">
        <v>24</v>
      </c>
      <c r="D567" s="378" t="s">
        <v>14</v>
      </c>
      <c r="E567" s="380"/>
      <c r="F567" s="418">
        <v>500</v>
      </c>
      <c r="G567" s="16">
        <f t="shared" si="8"/>
        <v>211.09999999999991</v>
      </c>
      <c r="H567" s="381"/>
    </row>
    <row r="568" spans="1:9" s="233" customFormat="1">
      <c r="A568" s="269">
        <v>45833</v>
      </c>
      <c r="B568" s="270">
        <v>2878</v>
      </c>
      <c r="C568" s="270" t="s">
        <v>24</v>
      </c>
      <c r="D568" s="233" t="s">
        <v>12</v>
      </c>
      <c r="E568" s="234"/>
      <c r="F568" s="234">
        <v>9.1999999999999993</v>
      </c>
      <c r="G568" s="16">
        <f t="shared" si="8"/>
        <v>201.89999999999992</v>
      </c>
      <c r="H568" s="283">
        <f>+F568</f>
        <v>9.1999999999999993</v>
      </c>
      <c r="I568" s="233" t="s">
        <v>745</v>
      </c>
    </row>
    <row r="569" spans="1:9" s="233" customFormat="1">
      <c r="A569" s="269">
        <v>45833</v>
      </c>
      <c r="B569" s="270">
        <v>2878</v>
      </c>
      <c r="C569" s="270" t="s">
        <v>24</v>
      </c>
      <c r="D569" s="233" t="s">
        <v>13</v>
      </c>
      <c r="E569" s="234"/>
      <c r="F569" s="234">
        <v>7</v>
      </c>
      <c r="G569" s="16">
        <f t="shared" si="8"/>
        <v>194.89999999999992</v>
      </c>
      <c r="H569" s="283">
        <f>+F569</f>
        <v>7</v>
      </c>
      <c r="I569" s="233" t="s">
        <v>745</v>
      </c>
    </row>
    <row r="570" spans="1:9">
      <c r="A570" s="41">
        <v>45657</v>
      </c>
      <c r="B570" s="786" t="s">
        <v>10</v>
      </c>
      <c r="C570" s="786" t="s">
        <v>25</v>
      </c>
      <c r="D570" t="s">
        <v>12</v>
      </c>
      <c r="E570" s="12">
        <v>8.9</v>
      </c>
      <c r="F570" s="65"/>
      <c r="G570" s="16">
        <f t="shared" si="8"/>
        <v>203.79999999999993</v>
      </c>
      <c r="H570" s="16"/>
    </row>
    <row r="571" spans="1:9">
      <c r="B571" s="787"/>
      <c r="C571" s="787"/>
      <c r="D571" t="s">
        <v>13</v>
      </c>
      <c r="E571" s="12">
        <v>3</v>
      </c>
      <c r="F571" s="65"/>
      <c r="G571" s="16">
        <f t="shared" si="8"/>
        <v>206.79999999999993</v>
      </c>
      <c r="H571" s="16"/>
    </row>
    <row r="572" spans="1:9">
      <c r="B572" s="787"/>
      <c r="C572" s="787"/>
      <c r="D572" t="s">
        <v>14</v>
      </c>
      <c r="E572" s="12">
        <v>500</v>
      </c>
      <c r="F572" s="65"/>
      <c r="G572" s="16">
        <f t="shared" si="8"/>
        <v>706.8</v>
      </c>
      <c r="H572" s="16"/>
    </row>
    <row r="573" spans="1:9" s="378" customFormat="1">
      <c r="A573" s="377">
        <v>45657</v>
      </c>
      <c r="B573" s="801" t="s">
        <v>751</v>
      </c>
      <c r="C573" s="801" t="s">
        <v>25</v>
      </c>
      <c r="D573" s="378" t="s">
        <v>14</v>
      </c>
      <c r="E573" s="380"/>
      <c r="F573" s="418">
        <v>400</v>
      </c>
      <c r="G573" s="16">
        <f t="shared" si="8"/>
        <v>306.79999999999995</v>
      </c>
      <c r="H573" s="381"/>
    </row>
    <row r="574" spans="1:9" s="127" customFormat="1">
      <c r="A574" s="126">
        <v>45666</v>
      </c>
      <c r="B574" s="797" t="s">
        <v>752</v>
      </c>
      <c r="C574" s="797" t="s">
        <v>25</v>
      </c>
      <c r="D574" s="127" t="s">
        <v>14</v>
      </c>
      <c r="E574" s="266"/>
      <c r="F574" s="266">
        <v>100</v>
      </c>
      <c r="G574" s="16">
        <f t="shared" si="8"/>
        <v>206.79999999999995</v>
      </c>
      <c r="H574" s="282"/>
    </row>
    <row r="575" spans="1:9" s="233" customFormat="1">
      <c r="A575" s="269">
        <v>45833</v>
      </c>
      <c r="B575" s="270">
        <v>2878</v>
      </c>
      <c r="C575" s="270" t="s">
        <v>25</v>
      </c>
      <c r="D575" s="233" t="s">
        <v>12</v>
      </c>
      <c r="E575" s="273"/>
      <c r="F575" s="234">
        <v>8.9</v>
      </c>
      <c r="G575" s="16">
        <f t="shared" si="8"/>
        <v>197.89999999999995</v>
      </c>
      <c r="H575" s="283">
        <f>+F575</f>
        <v>8.9</v>
      </c>
      <c r="I575" s="233" t="s">
        <v>745</v>
      </c>
    </row>
    <row r="576" spans="1:9" s="233" customFormat="1">
      <c r="A576" s="269">
        <v>45833</v>
      </c>
      <c r="B576" s="270">
        <v>2878</v>
      </c>
      <c r="C576" s="270" t="s">
        <v>25</v>
      </c>
      <c r="D576" s="233" t="s">
        <v>13</v>
      </c>
      <c r="E576" s="273"/>
      <c r="F576" s="234">
        <v>3</v>
      </c>
      <c r="G576" s="16">
        <f t="shared" si="8"/>
        <v>194.89999999999995</v>
      </c>
      <c r="H576" s="283">
        <f>+F576</f>
        <v>3</v>
      </c>
      <c r="I576" s="233" t="s">
        <v>745</v>
      </c>
    </row>
    <row r="577" spans="1:12">
      <c r="A577" s="9">
        <v>45688</v>
      </c>
      <c r="B577" s="786" t="s">
        <v>10</v>
      </c>
      <c r="C577" s="786" t="s">
        <v>11</v>
      </c>
      <c r="D577" t="s">
        <v>12</v>
      </c>
      <c r="E577" s="121">
        <v>10.3</v>
      </c>
      <c r="G577" s="16">
        <f t="shared" si="8"/>
        <v>205.19999999999996</v>
      </c>
      <c r="H577" s="16"/>
    </row>
    <row r="578" spans="1:12">
      <c r="A578"/>
      <c r="B578" s="787"/>
      <c r="C578" s="787"/>
      <c r="D578" t="s">
        <v>13</v>
      </c>
      <c r="E578" s="121">
        <v>3</v>
      </c>
      <c r="G578" s="16">
        <f t="shared" si="8"/>
        <v>208.19999999999996</v>
      </c>
      <c r="H578" s="16"/>
    </row>
    <row r="579" spans="1:12">
      <c r="A579"/>
      <c r="B579" s="787"/>
      <c r="C579" s="787"/>
      <c r="D579" t="s">
        <v>14</v>
      </c>
      <c r="E579" s="121">
        <v>500</v>
      </c>
      <c r="G579" s="16">
        <f t="shared" si="8"/>
        <v>708.19999999999993</v>
      </c>
      <c r="H579" s="16"/>
    </row>
    <row r="580" spans="1:12" s="127" customFormat="1">
      <c r="A580" s="285">
        <v>45688</v>
      </c>
      <c r="B580" s="797" t="s">
        <v>753</v>
      </c>
      <c r="C580" s="797" t="s">
        <v>11</v>
      </c>
      <c r="D580" s="127" t="s">
        <v>14</v>
      </c>
      <c r="E580" s="266"/>
      <c r="F580" s="266">
        <v>500</v>
      </c>
      <c r="G580" s="16">
        <f t="shared" si="8"/>
        <v>208.19999999999993</v>
      </c>
      <c r="H580" s="282"/>
    </row>
    <row r="581" spans="1:12" s="233" customFormat="1">
      <c r="A581" s="269">
        <v>45833</v>
      </c>
      <c r="B581" s="270">
        <v>2878</v>
      </c>
      <c r="C581" s="270" t="s">
        <v>11</v>
      </c>
      <c r="D581" s="233" t="s">
        <v>12</v>
      </c>
      <c r="E581" s="273"/>
      <c r="F581" s="273">
        <v>10.3</v>
      </c>
      <c r="G581" s="16">
        <f t="shared" si="8"/>
        <v>197.89999999999992</v>
      </c>
      <c r="H581" s="283">
        <f>+F581</f>
        <v>10.3</v>
      </c>
      <c r="I581" s="233" t="s">
        <v>745</v>
      </c>
    </row>
    <row r="582" spans="1:12" s="233" customFormat="1">
      <c r="A582" s="269">
        <v>45833</v>
      </c>
      <c r="B582" s="270">
        <v>2878</v>
      </c>
      <c r="C582" s="270" t="s">
        <v>11</v>
      </c>
      <c r="D582" s="233" t="s">
        <v>13</v>
      </c>
      <c r="E582" s="273"/>
      <c r="F582" s="273">
        <v>3</v>
      </c>
      <c r="G582" s="16">
        <f t="shared" si="8"/>
        <v>194.89999999999992</v>
      </c>
      <c r="H582" s="283">
        <f>+F582</f>
        <v>3</v>
      </c>
      <c r="I582" s="233" t="s">
        <v>745</v>
      </c>
    </row>
    <row r="583" spans="1:12">
      <c r="A583" s="41">
        <v>45716</v>
      </c>
      <c r="B583" s="786" t="s">
        <v>10</v>
      </c>
      <c r="C583" s="786" t="s">
        <v>15</v>
      </c>
      <c r="D583" t="s">
        <v>12</v>
      </c>
      <c r="E583" s="121">
        <v>13.9</v>
      </c>
      <c r="G583" s="16">
        <f t="shared" si="8"/>
        <v>208.79999999999993</v>
      </c>
      <c r="H583" s="16"/>
    </row>
    <row r="584" spans="1:12">
      <c r="B584" s="787"/>
      <c r="C584" s="787"/>
      <c r="D584" t="s">
        <v>13</v>
      </c>
      <c r="E584" s="121">
        <v>3</v>
      </c>
      <c r="G584" s="16">
        <f t="shared" ref="G584:G653" si="9">+G583+E584-F584</f>
        <v>211.79999999999993</v>
      </c>
      <c r="H584" s="16"/>
    </row>
    <row r="585" spans="1:12">
      <c r="B585" s="787"/>
      <c r="C585" s="787"/>
      <c r="D585" t="s">
        <v>14</v>
      </c>
      <c r="E585" s="121">
        <v>500</v>
      </c>
      <c r="G585" s="16">
        <f t="shared" si="9"/>
        <v>711.8</v>
      </c>
      <c r="H585" s="16"/>
    </row>
    <row r="586" spans="1:12" s="127" customFormat="1">
      <c r="A586" s="126">
        <v>45716</v>
      </c>
      <c r="B586" s="797" t="s">
        <v>754</v>
      </c>
      <c r="C586" s="797" t="s">
        <v>15</v>
      </c>
      <c r="D586" s="127" t="s">
        <v>14</v>
      </c>
      <c r="E586" s="266"/>
      <c r="F586" s="266">
        <v>500</v>
      </c>
      <c r="G586" s="16">
        <f t="shared" si="9"/>
        <v>211.79999999999995</v>
      </c>
      <c r="H586" s="282"/>
      <c r="J586" s="829"/>
      <c r="K586" s="829"/>
      <c r="L586" s="829"/>
    </row>
    <row r="587" spans="1:12" s="233" customFormat="1">
      <c r="A587" s="269">
        <v>45833</v>
      </c>
      <c r="B587" s="270">
        <v>2878</v>
      </c>
      <c r="C587" s="270" t="s">
        <v>15</v>
      </c>
      <c r="D587" s="233" t="s">
        <v>12</v>
      </c>
      <c r="E587" s="273"/>
      <c r="F587" s="273">
        <v>3.2</v>
      </c>
      <c r="G587" s="16">
        <f t="shared" si="9"/>
        <v>208.59999999999997</v>
      </c>
      <c r="H587" s="283">
        <f>+F587</f>
        <v>3.2</v>
      </c>
      <c r="I587" s="233" t="s">
        <v>745</v>
      </c>
      <c r="J587" s="284"/>
      <c r="L587" s="273"/>
    </row>
    <row r="588" spans="1:12" s="233" customFormat="1">
      <c r="A588" s="269">
        <v>45882</v>
      </c>
      <c r="B588" s="270"/>
      <c r="C588" s="270" t="s">
        <v>15</v>
      </c>
      <c r="D588" s="233" t="s">
        <v>12</v>
      </c>
      <c r="E588" s="273"/>
      <c r="F588" s="273">
        <v>10.7</v>
      </c>
      <c r="G588" s="16">
        <f t="shared" si="9"/>
        <v>197.89999999999998</v>
      </c>
      <c r="H588" s="283">
        <f>+F588</f>
        <v>10.7</v>
      </c>
      <c r="I588" s="233" t="s">
        <v>755</v>
      </c>
      <c r="J588" s="284"/>
      <c r="L588" s="273"/>
    </row>
    <row r="589" spans="1:12" s="233" customFormat="1">
      <c r="A589" s="269">
        <v>45882</v>
      </c>
      <c r="B589" s="270"/>
      <c r="C589" s="270" t="s">
        <v>15</v>
      </c>
      <c r="D589" s="233" t="s">
        <v>13</v>
      </c>
      <c r="E589" s="273"/>
      <c r="F589" s="273">
        <v>3</v>
      </c>
      <c r="G589" s="16">
        <f t="shared" si="9"/>
        <v>194.89999999999998</v>
      </c>
      <c r="H589" s="283">
        <f>+F589</f>
        <v>3</v>
      </c>
      <c r="I589" s="233" t="s">
        <v>755</v>
      </c>
      <c r="J589" s="284"/>
      <c r="L589" s="273"/>
    </row>
    <row r="590" spans="1:12">
      <c r="A590" s="41">
        <v>45747</v>
      </c>
      <c r="B590" s="786" t="s">
        <v>10</v>
      </c>
      <c r="C590" s="786" t="s">
        <v>16</v>
      </c>
      <c r="D590" t="s">
        <v>12</v>
      </c>
      <c r="E590" s="121">
        <v>14.4</v>
      </c>
      <c r="G590" s="16">
        <f t="shared" si="9"/>
        <v>209.29999999999998</v>
      </c>
      <c r="H590" s="16"/>
      <c r="J590" s="787"/>
      <c r="L590" s="121"/>
    </row>
    <row r="591" spans="1:12">
      <c r="B591" s="787"/>
      <c r="C591" s="787"/>
      <c r="D591" t="s">
        <v>13</v>
      </c>
      <c r="E591" s="121">
        <v>3</v>
      </c>
      <c r="G591" s="16">
        <f t="shared" si="9"/>
        <v>212.29999999999998</v>
      </c>
      <c r="H591" s="16"/>
      <c r="J591" s="786"/>
      <c r="L591" s="121"/>
    </row>
    <row r="592" spans="1:12">
      <c r="B592" s="787"/>
      <c r="C592" s="787"/>
      <c r="D592" t="s">
        <v>14</v>
      </c>
      <c r="E592" s="121">
        <v>500</v>
      </c>
      <c r="G592" s="16">
        <f t="shared" si="9"/>
        <v>712.3</v>
      </c>
      <c r="H592" s="16"/>
      <c r="J592" s="787"/>
      <c r="L592" s="121"/>
    </row>
    <row r="593" spans="1:13" s="127" customFormat="1">
      <c r="A593" s="126">
        <v>45747</v>
      </c>
      <c r="B593" s="797" t="s">
        <v>756</v>
      </c>
      <c r="C593" s="797" t="s">
        <v>16</v>
      </c>
      <c r="D593" s="127" t="s">
        <v>14</v>
      </c>
      <c r="E593" s="266"/>
      <c r="F593" s="266">
        <v>500</v>
      </c>
      <c r="G593" s="16">
        <f t="shared" si="9"/>
        <v>212.29999999999995</v>
      </c>
      <c r="H593" s="282"/>
      <c r="J593" s="791"/>
      <c r="L593" s="266"/>
    </row>
    <row r="594" spans="1:13" s="233" customFormat="1">
      <c r="A594" s="269">
        <v>45882</v>
      </c>
      <c r="B594" s="270"/>
      <c r="C594" s="270" t="s">
        <v>16</v>
      </c>
      <c r="D594" s="233" t="s">
        <v>12</v>
      </c>
      <c r="E594" s="273"/>
      <c r="F594" s="273">
        <v>14.4</v>
      </c>
      <c r="G594" s="16">
        <f t="shared" si="9"/>
        <v>197.89999999999995</v>
      </c>
      <c r="H594" s="283">
        <f>+F594</f>
        <v>14.4</v>
      </c>
      <c r="I594" s="233" t="s">
        <v>755</v>
      </c>
      <c r="J594" s="284"/>
      <c r="L594" s="273"/>
    </row>
    <row r="595" spans="1:13" s="233" customFormat="1">
      <c r="A595" s="269">
        <v>45882</v>
      </c>
      <c r="B595" s="270"/>
      <c r="C595" s="270" t="s">
        <v>16</v>
      </c>
      <c r="D595" s="233" t="s">
        <v>13</v>
      </c>
      <c r="E595" s="273"/>
      <c r="F595" s="273">
        <v>3</v>
      </c>
      <c r="G595" s="16">
        <f t="shared" si="9"/>
        <v>194.89999999999995</v>
      </c>
      <c r="H595" s="283">
        <f>+F595</f>
        <v>3</v>
      </c>
      <c r="I595" s="233" t="s">
        <v>755</v>
      </c>
      <c r="J595" s="284"/>
      <c r="L595" s="273"/>
    </row>
    <row r="596" spans="1:13">
      <c r="A596" s="41">
        <v>45777</v>
      </c>
      <c r="B596" s="786" t="s">
        <v>10</v>
      </c>
      <c r="C596" s="786" t="s">
        <v>17</v>
      </c>
      <c r="D596" t="s">
        <v>12</v>
      </c>
      <c r="E596" s="121">
        <v>12.5</v>
      </c>
      <c r="G596" s="16">
        <f t="shared" si="9"/>
        <v>207.39999999999995</v>
      </c>
      <c r="H596" s="16"/>
      <c r="J596" s="787"/>
      <c r="L596" s="121"/>
    </row>
    <row r="597" spans="1:13">
      <c r="B597" s="787"/>
      <c r="C597" s="787"/>
      <c r="D597" t="s">
        <v>13</v>
      </c>
      <c r="E597" s="121">
        <v>3</v>
      </c>
      <c r="G597" s="16">
        <f t="shared" si="9"/>
        <v>210.39999999999995</v>
      </c>
      <c r="H597" s="16"/>
      <c r="L597" s="121"/>
    </row>
    <row r="598" spans="1:13">
      <c r="B598" s="787"/>
      <c r="C598" s="787"/>
      <c r="D598" t="s">
        <v>14</v>
      </c>
      <c r="E598" s="121">
        <v>500</v>
      </c>
      <c r="G598" s="16">
        <f t="shared" si="9"/>
        <v>710.4</v>
      </c>
      <c r="H598" s="16"/>
      <c r="I598" s="822" t="s">
        <v>757</v>
      </c>
      <c r="J598" s="822"/>
      <c r="K598" s="822"/>
      <c r="L598" s="822"/>
    </row>
    <row r="599" spans="1:13" s="127" customFormat="1">
      <c r="A599" s="126">
        <v>45777</v>
      </c>
      <c r="B599" s="797" t="s">
        <v>758</v>
      </c>
      <c r="C599" s="797" t="s">
        <v>17</v>
      </c>
      <c r="D599" s="127" t="s">
        <v>14</v>
      </c>
      <c r="E599" s="266"/>
      <c r="F599" s="266">
        <v>500</v>
      </c>
      <c r="G599" s="16">
        <f t="shared" si="9"/>
        <v>210.39999999999998</v>
      </c>
      <c r="H599" s="282"/>
      <c r="I599" s="127">
        <v>2024</v>
      </c>
      <c r="J599" s="791" t="s">
        <v>18</v>
      </c>
      <c r="K599" s="127" t="s">
        <v>94</v>
      </c>
      <c r="L599" s="266">
        <v>165</v>
      </c>
      <c r="M599" s="266"/>
    </row>
    <row r="600" spans="1:13" s="233" customFormat="1">
      <c r="A600" s="269">
        <v>45882</v>
      </c>
      <c r="B600" s="270"/>
      <c r="C600" s="270"/>
      <c r="D600" s="233" t="s">
        <v>12</v>
      </c>
      <c r="E600" s="273"/>
      <c r="F600" s="273">
        <v>12.5</v>
      </c>
      <c r="G600" s="16">
        <f t="shared" si="9"/>
        <v>197.89999999999998</v>
      </c>
      <c r="H600" s="283">
        <f>+F600</f>
        <v>12.5</v>
      </c>
      <c r="I600" s="233" t="s">
        <v>755</v>
      </c>
      <c r="J600" s="284"/>
      <c r="K600" s="233" t="s">
        <v>739</v>
      </c>
      <c r="L600" s="273">
        <f>E524-F529-F530-F531</f>
        <v>29.9</v>
      </c>
    </row>
    <row r="601" spans="1:13" s="233" customFormat="1">
      <c r="A601" s="269">
        <v>45882</v>
      </c>
      <c r="B601" s="270"/>
      <c r="C601" s="270"/>
      <c r="D601" s="233" t="s">
        <v>13</v>
      </c>
      <c r="E601" s="273"/>
      <c r="F601" s="273">
        <v>3</v>
      </c>
      <c r="G601" s="16">
        <f t="shared" si="9"/>
        <v>194.89999999999998</v>
      </c>
      <c r="H601" s="283">
        <f>+F601</f>
        <v>3</v>
      </c>
      <c r="I601" s="233" t="s">
        <v>755</v>
      </c>
      <c r="J601" s="284" t="s">
        <v>20</v>
      </c>
      <c r="K601" s="233" t="s">
        <v>12</v>
      </c>
      <c r="L601" s="273">
        <v>10.199999999999999</v>
      </c>
    </row>
    <row r="602" spans="1:13">
      <c r="A602" s="41">
        <v>45808</v>
      </c>
      <c r="B602" s="786" t="s">
        <v>10</v>
      </c>
      <c r="C602" s="786" t="s">
        <v>18</v>
      </c>
      <c r="D602" t="s">
        <v>12</v>
      </c>
      <c r="E602" s="12">
        <v>13.5</v>
      </c>
      <c r="F602" s="65"/>
      <c r="G602" s="16">
        <f t="shared" si="9"/>
        <v>208.39999999999998</v>
      </c>
      <c r="H602" s="16"/>
      <c r="J602" s="786"/>
      <c r="K602" t="s">
        <v>13</v>
      </c>
      <c r="L602" s="121">
        <v>4</v>
      </c>
    </row>
    <row r="603" spans="1:13">
      <c r="B603" s="787"/>
      <c r="C603" s="787"/>
      <c r="D603" t="s">
        <v>13</v>
      </c>
      <c r="E603" s="12">
        <v>5</v>
      </c>
      <c r="F603" s="65"/>
      <c r="G603" s="16">
        <f t="shared" si="9"/>
        <v>213.39999999999998</v>
      </c>
      <c r="H603" s="16"/>
      <c r="J603" s="786"/>
      <c r="L603" s="121">
        <f>SUM(L599:L602)</f>
        <v>209.1</v>
      </c>
      <c r="M603" s="121"/>
    </row>
    <row r="604" spans="1:13">
      <c r="B604" s="787"/>
      <c r="C604" s="787"/>
      <c r="D604" t="s">
        <v>14</v>
      </c>
      <c r="E604" s="12">
        <v>500</v>
      </c>
      <c r="F604" s="65"/>
      <c r="G604" s="16">
        <f t="shared" si="9"/>
        <v>713.4</v>
      </c>
      <c r="H604" s="16"/>
      <c r="J604" s="787"/>
      <c r="M604" s="121"/>
    </row>
    <row r="605" spans="1:13" s="127" customFormat="1">
      <c r="A605" s="126">
        <v>45808</v>
      </c>
      <c r="B605" s="797" t="s">
        <v>759</v>
      </c>
      <c r="C605" s="797" t="s">
        <v>18</v>
      </c>
      <c r="D605" s="127" t="s">
        <v>14</v>
      </c>
      <c r="E605" s="129"/>
      <c r="F605" s="267">
        <v>500</v>
      </c>
      <c r="G605" s="16">
        <f t="shared" si="9"/>
        <v>213.39999999999998</v>
      </c>
      <c r="H605" s="282"/>
      <c r="J605" s="791"/>
      <c r="M605" s="266"/>
    </row>
    <row r="606" spans="1:13" s="233" customFormat="1">
      <c r="A606" s="269">
        <v>45882</v>
      </c>
      <c r="B606" s="270"/>
      <c r="C606" s="270" t="s">
        <v>18</v>
      </c>
      <c r="D606" s="233" t="s">
        <v>12</v>
      </c>
      <c r="E606" s="234"/>
      <c r="F606" s="234">
        <v>13.5</v>
      </c>
      <c r="G606" s="16">
        <f t="shared" si="9"/>
        <v>199.89999999999998</v>
      </c>
      <c r="H606" s="283">
        <f>+F606</f>
        <v>13.5</v>
      </c>
      <c r="I606" s="233" t="s">
        <v>755</v>
      </c>
      <c r="J606" s="284"/>
      <c r="M606" s="273"/>
    </row>
    <row r="607" spans="1:13" s="233" customFormat="1">
      <c r="A607" s="269">
        <v>45882</v>
      </c>
      <c r="B607" s="270"/>
      <c r="C607" s="270" t="s">
        <v>18</v>
      </c>
      <c r="D607" s="233" t="s">
        <v>13</v>
      </c>
      <c r="E607" s="234"/>
      <c r="F607" s="234">
        <v>5</v>
      </c>
      <c r="G607" s="16">
        <f t="shared" si="9"/>
        <v>194.89999999999998</v>
      </c>
      <c r="H607" s="283">
        <f>+F607</f>
        <v>5</v>
      </c>
      <c r="I607" s="233" t="s">
        <v>755</v>
      </c>
      <c r="J607" s="284"/>
      <c r="M607" s="273"/>
    </row>
    <row r="608" spans="1:13">
      <c r="A608" s="41">
        <v>45838</v>
      </c>
      <c r="B608" s="786" t="s">
        <v>10</v>
      </c>
      <c r="C608" s="786" t="s">
        <v>19</v>
      </c>
      <c r="D608" t="s">
        <v>12</v>
      </c>
      <c r="E608" s="121">
        <v>10.8</v>
      </c>
      <c r="G608" s="16">
        <f t="shared" si="9"/>
        <v>205.7</v>
      </c>
      <c r="H608" s="16"/>
      <c r="J608" s="787"/>
      <c r="M608" s="121"/>
    </row>
    <row r="609" spans="1:14">
      <c r="B609" s="787"/>
      <c r="C609" s="787"/>
      <c r="D609" t="s">
        <v>13</v>
      </c>
      <c r="E609" s="121">
        <v>4</v>
      </c>
      <c r="G609" s="16">
        <f t="shared" si="9"/>
        <v>209.7</v>
      </c>
      <c r="H609" s="16"/>
      <c r="J609" s="786"/>
      <c r="M609" s="121"/>
    </row>
    <row r="610" spans="1:14">
      <c r="B610" s="787"/>
      <c r="C610" s="787"/>
      <c r="D610" t="s">
        <v>14</v>
      </c>
      <c r="E610" s="121">
        <v>500</v>
      </c>
      <c r="G610" s="16">
        <f t="shared" si="9"/>
        <v>709.7</v>
      </c>
      <c r="H610" s="16"/>
      <c r="J610" s="787"/>
      <c r="M610" s="121"/>
    </row>
    <row r="611" spans="1:14" s="127" customFormat="1">
      <c r="A611" s="126">
        <v>45838</v>
      </c>
      <c r="B611" s="797" t="s">
        <v>760</v>
      </c>
      <c r="C611" s="797" t="s">
        <v>19</v>
      </c>
      <c r="D611" s="127" t="s">
        <v>14</v>
      </c>
      <c r="E611" s="286"/>
      <c r="F611" s="286">
        <v>500</v>
      </c>
      <c r="G611" s="16">
        <f t="shared" si="9"/>
        <v>209.70000000000005</v>
      </c>
      <c r="H611" s="282"/>
      <c r="J611" s="791"/>
      <c r="M611" s="129"/>
    </row>
    <row r="612" spans="1:14" s="233" customFormat="1">
      <c r="A612" s="269">
        <v>45882</v>
      </c>
      <c r="B612" s="270"/>
      <c r="C612" s="270" t="s">
        <v>19</v>
      </c>
      <c r="D612" s="233" t="s">
        <v>12</v>
      </c>
      <c r="E612" s="287"/>
      <c r="F612" s="273">
        <v>10.8</v>
      </c>
      <c r="G612" s="16">
        <f t="shared" si="9"/>
        <v>198.90000000000003</v>
      </c>
      <c r="H612" s="283">
        <f>+F612</f>
        <v>10.8</v>
      </c>
      <c r="I612" s="233" t="s">
        <v>755</v>
      </c>
      <c r="J612" s="284"/>
      <c r="M612" s="234"/>
    </row>
    <row r="613" spans="1:14" s="233" customFormat="1">
      <c r="A613" s="269">
        <v>45882</v>
      </c>
      <c r="B613" s="270"/>
      <c r="C613" s="270" t="s">
        <v>19</v>
      </c>
      <c r="D613" s="233" t="s">
        <v>13</v>
      </c>
      <c r="E613" s="287"/>
      <c r="F613" s="273">
        <v>4</v>
      </c>
      <c r="G613" s="16">
        <f t="shared" si="9"/>
        <v>194.90000000000003</v>
      </c>
      <c r="H613" s="283">
        <f>+F613</f>
        <v>4</v>
      </c>
      <c r="I613" s="233" t="s">
        <v>755</v>
      </c>
      <c r="J613" s="284"/>
      <c r="M613" s="234"/>
    </row>
    <row r="614" spans="1:14">
      <c r="A614" s="41">
        <v>45869</v>
      </c>
      <c r="B614" s="786" t="s">
        <v>10</v>
      </c>
      <c r="C614" s="786" t="s">
        <v>20</v>
      </c>
      <c r="D614" t="s">
        <v>12</v>
      </c>
      <c r="E614" s="121">
        <v>10.199999999999999</v>
      </c>
      <c r="G614" s="16">
        <f t="shared" si="9"/>
        <v>205.10000000000002</v>
      </c>
      <c r="H614" s="16"/>
      <c r="J614" s="787"/>
      <c r="M614" s="12"/>
    </row>
    <row r="615" spans="1:14">
      <c r="B615" s="787"/>
      <c r="C615" s="787"/>
      <c r="D615" t="s">
        <v>13</v>
      </c>
      <c r="E615" s="121">
        <v>4</v>
      </c>
      <c r="G615" s="16">
        <f t="shared" si="9"/>
        <v>209.10000000000002</v>
      </c>
      <c r="H615" s="16"/>
      <c r="J615" s="786"/>
      <c r="M615" s="121"/>
    </row>
    <row r="616" spans="1:14">
      <c r="B616" s="787"/>
      <c r="C616" s="787"/>
      <c r="D616" t="s">
        <v>14</v>
      </c>
      <c r="E616" s="121">
        <v>500</v>
      </c>
      <c r="G616" s="16">
        <f t="shared" si="9"/>
        <v>709.1</v>
      </c>
      <c r="H616" s="16"/>
      <c r="J616" s="787"/>
      <c r="M616" s="121"/>
    </row>
    <row r="617" spans="1:14" s="127" customFormat="1">
      <c r="A617" s="126">
        <v>45869</v>
      </c>
      <c r="B617" s="797" t="s">
        <v>761</v>
      </c>
      <c r="C617" s="797" t="s">
        <v>20</v>
      </c>
      <c r="D617" s="127" t="s">
        <v>14</v>
      </c>
      <c r="E617" s="286"/>
      <c r="F617" s="286">
        <v>500</v>
      </c>
      <c r="G617" s="16">
        <f t="shared" si="9"/>
        <v>209.10000000000002</v>
      </c>
      <c r="H617" s="282"/>
      <c r="I617" s="127" t="s">
        <v>762</v>
      </c>
      <c r="L617" s="266"/>
      <c r="M617" s="266"/>
      <c r="N617" s="266"/>
    </row>
    <row r="618" spans="1:14" s="559" customFormat="1">
      <c r="A618" s="557">
        <v>45959</v>
      </c>
      <c r="B618" s="558" t="s">
        <v>763</v>
      </c>
      <c r="C618" s="558" t="s">
        <v>20</v>
      </c>
      <c r="D618" t="s">
        <v>12</v>
      </c>
      <c r="E618" s="560"/>
      <c r="F618" s="121">
        <v>10.199999999999999</v>
      </c>
      <c r="G618" s="16">
        <f t="shared" si="9"/>
        <v>198.90000000000003</v>
      </c>
      <c r="H618" s="561"/>
      <c r="L618" s="562"/>
      <c r="M618" s="562"/>
      <c r="N618" s="562"/>
    </row>
    <row r="619" spans="1:14" s="559" customFormat="1">
      <c r="A619" s="557">
        <v>45959</v>
      </c>
      <c r="B619" s="558" t="s">
        <v>763</v>
      </c>
      <c r="C619" s="558" t="s">
        <v>20</v>
      </c>
      <c r="D619" t="s">
        <v>13</v>
      </c>
      <c r="E619" s="560"/>
      <c r="F619" s="121">
        <v>4</v>
      </c>
      <c r="G619" s="16">
        <f t="shared" si="9"/>
        <v>194.90000000000003</v>
      </c>
      <c r="H619" s="561"/>
      <c r="L619" s="562"/>
      <c r="M619" s="562"/>
      <c r="N619" s="562"/>
    </row>
    <row r="620" spans="1:14">
      <c r="A620" s="41">
        <v>45900</v>
      </c>
      <c r="B620" s="786" t="s">
        <v>10</v>
      </c>
      <c r="C620" s="786" t="s">
        <v>21</v>
      </c>
      <c r="D620" t="s">
        <v>12</v>
      </c>
      <c r="E620" s="121">
        <v>11.6</v>
      </c>
      <c r="G620" s="16">
        <f t="shared" si="9"/>
        <v>206.50000000000003</v>
      </c>
      <c r="H620" s="16"/>
    </row>
    <row r="621" spans="1:14">
      <c r="B621" s="787"/>
      <c r="C621" s="787"/>
      <c r="D621" t="s">
        <v>13</v>
      </c>
      <c r="E621" s="121">
        <v>6</v>
      </c>
      <c r="G621" s="16">
        <f t="shared" si="9"/>
        <v>212.50000000000003</v>
      </c>
      <c r="H621" s="16"/>
    </row>
    <row r="622" spans="1:14">
      <c r="B622" s="787"/>
      <c r="C622" s="787"/>
      <c r="D622" t="s">
        <v>14</v>
      </c>
      <c r="E622" s="121">
        <v>500</v>
      </c>
      <c r="G622" s="16">
        <f t="shared" si="9"/>
        <v>712.5</v>
      </c>
      <c r="H622" s="84"/>
    </row>
    <row r="623" spans="1:14" s="127" customFormat="1">
      <c r="A623" s="126">
        <v>45900</v>
      </c>
      <c r="B623" s="538" t="s">
        <v>764</v>
      </c>
      <c r="C623" s="797" t="s">
        <v>21</v>
      </c>
      <c r="D623" s="127" t="s">
        <v>14</v>
      </c>
      <c r="E623" s="266"/>
      <c r="F623" s="266">
        <v>500</v>
      </c>
      <c r="G623" s="16">
        <f t="shared" si="9"/>
        <v>212.5</v>
      </c>
      <c r="H623" s="84"/>
      <c r="I623" s="527"/>
      <c r="J623" s="536"/>
      <c r="K623" s="536"/>
      <c r="L623" s="536"/>
      <c r="M623" s="10"/>
    </row>
    <row r="624" spans="1:14" s="527" customFormat="1">
      <c r="A624" s="557">
        <v>45959</v>
      </c>
      <c r="B624" s="558" t="s">
        <v>763</v>
      </c>
      <c r="C624" s="526" t="s">
        <v>21</v>
      </c>
      <c r="D624" t="s">
        <v>12</v>
      </c>
      <c r="E624" s="528"/>
      <c r="F624" s="121">
        <v>11.6</v>
      </c>
      <c r="G624" s="16">
        <f t="shared" si="9"/>
        <v>200.9</v>
      </c>
      <c r="H624" s="84"/>
      <c r="J624" s="800"/>
      <c r="K624" s="800"/>
      <c r="L624" s="800"/>
      <c r="M624" s="530"/>
    </row>
    <row r="625" spans="1:13" s="527" customFormat="1">
      <c r="A625" s="557">
        <v>45959</v>
      </c>
      <c r="B625" s="558" t="s">
        <v>763</v>
      </c>
      <c r="C625" s="526" t="s">
        <v>21</v>
      </c>
      <c r="D625" t="s">
        <v>13</v>
      </c>
      <c r="E625" s="528"/>
      <c r="F625" s="121">
        <v>6</v>
      </c>
      <c r="G625" s="16">
        <f t="shared" si="9"/>
        <v>194.9</v>
      </c>
      <c r="H625" s="84"/>
    </row>
    <row r="626" spans="1:13">
      <c r="A626" s="133">
        <v>45930</v>
      </c>
      <c r="B626" s="786" t="s">
        <v>10</v>
      </c>
      <c r="C626" s="786" t="s">
        <v>91</v>
      </c>
      <c r="D626" t="s">
        <v>12</v>
      </c>
      <c r="E626" s="121">
        <v>10.6</v>
      </c>
      <c r="G626" s="16">
        <f t="shared" si="9"/>
        <v>205.5</v>
      </c>
      <c r="H626" s="742">
        <f>SUM(H471:H622)</f>
        <v>1050</v>
      </c>
    </row>
    <row r="627" spans="1:13">
      <c r="A627" s="106"/>
      <c r="B627" s="787"/>
      <c r="C627" s="787"/>
      <c r="D627" t="s">
        <v>13</v>
      </c>
      <c r="E627" s="121">
        <v>4</v>
      </c>
      <c r="G627" s="16">
        <f t="shared" si="9"/>
        <v>209.5</v>
      </c>
      <c r="H627" s="84"/>
    </row>
    <row r="628" spans="1:13">
      <c r="A628" s="106"/>
      <c r="B628" s="787"/>
      <c r="C628" s="787"/>
      <c r="D628" t="s">
        <v>14</v>
      </c>
      <c r="E628" s="121">
        <v>500</v>
      </c>
      <c r="G628" s="16">
        <f t="shared" si="9"/>
        <v>709.5</v>
      </c>
      <c r="H628" s="84"/>
      <c r="I628" s="527"/>
      <c r="J628" s="820" t="s">
        <v>757</v>
      </c>
      <c r="K628" s="820"/>
      <c r="L628" s="820"/>
      <c r="M628" s="530"/>
    </row>
    <row r="629" spans="1:13">
      <c r="A629" s="106">
        <v>45930</v>
      </c>
      <c r="B629" s="787" t="s">
        <v>765</v>
      </c>
      <c r="C629" s="787" t="s">
        <v>91</v>
      </c>
      <c r="D629" t="s">
        <v>14</v>
      </c>
      <c r="F629" s="121">
        <v>500</v>
      </c>
      <c r="G629" s="16">
        <f t="shared" si="9"/>
        <v>209.5</v>
      </c>
      <c r="H629" s="16"/>
      <c r="I629" s="714">
        <v>2024</v>
      </c>
      <c r="J629" s="123" t="s">
        <v>18</v>
      </c>
      <c r="K629" s="64" t="s">
        <v>94</v>
      </c>
      <c r="L629" s="592"/>
      <c r="M629" s="830" t="s">
        <v>620</v>
      </c>
    </row>
    <row r="630" spans="1:13">
      <c r="A630" s="557">
        <v>45959</v>
      </c>
      <c r="B630" s="558" t="s">
        <v>763</v>
      </c>
      <c r="C630" s="787" t="s">
        <v>91</v>
      </c>
      <c r="D630" t="s">
        <v>12</v>
      </c>
      <c r="F630" s="121">
        <v>10.6</v>
      </c>
      <c r="G630" s="16">
        <f t="shared" si="9"/>
        <v>198.9</v>
      </c>
      <c r="H630" s="16"/>
      <c r="I630" s="714"/>
      <c r="J630" s="64"/>
      <c r="K630" s="64" t="s">
        <v>739</v>
      </c>
      <c r="L630" s="592"/>
      <c r="M630" s="830"/>
    </row>
    <row r="631" spans="1:13">
      <c r="A631" s="557">
        <v>45959</v>
      </c>
      <c r="B631" s="558" t="s">
        <v>763</v>
      </c>
      <c r="C631" s="787" t="s">
        <v>91</v>
      </c>
      <c r="D631" t="s">
        <v>13</v>
      </c>
      <c r="F631" s="121">
        <v>4</v>
      </c>
      <c r="G631" s="16">
        <f t="shared" si="9"/>
        <v>194.9</v>
      </c>
      <c r="H631" s="16"/>
      <c r="I631" s="530">
        <v>2025</v>
      </c>
      <c r="J631" s="786" t="s">
        <v>23</v>
      </c>
      <c r="K631" t="s">
        <v>12</v>
      </c>
      <c r="L631" s="121">
        <v>10.6</v>
      </c>
    </row>
    <row r="632" spans="1:13">
      <c r="A632" s="41">
        <v>45961</v>
      </c>
      <c r="B632" s="786" t="s">
        <v>10</v>
      </c>
      <c r="C632" s="786" t="s">
        <v>23</v>
      </c>
      <c r="D632" t="s">
        <v>12</v>
      </c>
      <c r="E632" s="121">
        <v>10.6</v>
      </c>
      <c r="G632" s="16">
        <f t="shared" si="9"/>
        <v>205.5</v>
      </c>
      <c r="H632" s="16"/>
      <c r="J632" s="787"/>
      <c r="K632" t="s">
        <v>13</v>
      </c>
      <c r="L632" s="121">
        <v>6</v>
      </c>
    </row>
    <row r="633" spans="1:13">
      <c r="B633" s="787"/>
      <c r="C633" s="787"/>
      <c r="D633" t="s">
        <v>13</v>
      </c>
      <c r="E633" s="121">
        <v>6</v>
      </c>
      <c r="G633" s="16">
        <f t="shared" si="9"/>
        <v>211.5</v>
      </c>
      <c r="H633" s="16"/>
      <c r="J633" s="786" t="s">
        <v>24</v>
      </c>
      <c r="K633" s="232" t="s">
        <v>12</v>
      </c>
      <c r="L633" s="12">
        <v>8.5</v>
      </c>
    </row>
    <row r="634" spans="1:13">
      <c r="B634" s="787"/>
      <c r="C634" s="787"/>
      <c r="D634" t="s">
        <v>14</v>
      </c>
      <c r="E634" s="121">
        <v>500</v>
      </c>
      <c r="G634" s="16">
        <f t="shared" si="9"/>
        <v>711.5</v>
      </c>
      <c r="H634" s="16"/>
      <c r="J634" s="787"/>
      <c r="K634" s="232" t="s">
        <v>13</v>
      </c>
      <c r="L634" s="12">
        <v>5</v>
      </c>
    </row>
    <row r="635" spans="1:13">
      <c r="A635" s="39">
        <v>45961</v>
      </c>
      <c r="B635" s="787" t="s">
        <v>766</v>
      </c>
      <c r="C635" s="787" t="s">
        <v>23</v>
      </c>
      <c r="D635" t="s">
        <v>14</v>
      </c>
      <c r="F635" s="121">
        <v>500</v>
      </c>
      <c r="G635" s="16">
        <f t="shared" si="9"/>
        <v>211.5</v>
      </c>
      <c r="H635" s="84"/>
      <c r="J635" s="786" t="s">
        <v>25</v>
      </c>
      <c r="K635" t="s">
        <v>12</v>
      </c>
      <c r="L635" s="121">
        <v>9.4</v>
      </c>
    </row>
    <row r="636" spans="1:13">
      <c r="A636" s="39">
        <v>46134</v>
      </c>
      <c r="B636" s="787" t="s">
        <v>767</v>
      </c>
      <c r="C636" s="787" t="s">
        <v>23</v>
      </c>
      <c r="D636" t="s">
        <v>12</v>
      </c>
      <c r="F636" s="121">
        <v>10.6</v>
      </c>
      <c r="G636" s="16">
        <f t="shared" si="9"/>
        <v>200.9</v>
      </c>
      <c r="H636" s="84"/>
      <c r="J636" s="786"/>
      <c r="L636" s="121"/>
    </row>
    <row r="637" spans="1:13">
      <c r="A637" s="39">
        <v>46134</v>
      </c>
      <c r="B637" s="787" t="s">
        <v>767</v>
      </c>
      <c r="C637" s="787" t="s">
        <v>23</v>
      </c>
      <c r="D637" t="s">
        <v>13</v>
      </c>
      <c r="F637" s="121">
        <v>6</v>
      </c>
      <c r="G637" s="16">
        <f t="shared" si="9"/>
        <v>194.9</v>
      </c>
      <c r="H637" s="84"/>
      <c r="J637" s="786"/>
      <c r="L637" s="121"/>
    </row>
    <row r="638" spans="1:13">
      <c r="A638" s="133">
        <v>45991</v>
      </c>
      <c r="B638" s="786" t="s">
        <v>10</v>
      </c>
      <c r="C638" s="786" t="s">
        <v>24</v>
      </c>
      <c r="D638" s="232" t="s">
        <v>12</v>
      </c>
      <c r="E638" s="12">
        <v>8.5</v>
      </c>
      <c r="G638" s="16">
        <f t="shared" si="9"/>
        <v>203.4</v>
      </c>
      <c r="H638" s="46"/>
      <c r="J638" s="787"/>
      <c r="K638" t="s">
        <v>13</v>
      </c>
      <c r="L638" s="121">
        <v>5</v>
      </c>
    </row>
    <row r="639" spans="1:13">
      <c r="A639" s="106"/>
      <c r="B639" s="787"/>
      <c r="C639" s="787"/>
      <c r="D639" s="232" t="s">
        <v>13</v>
      </c>
      <c r="E639" s="12">
        <v>5</v>
      </c>
      <c r="G639" s="16">
        <f t="shared" si="9"/>
        <v>208.4</v>
      </c>
      <c r="H639" s="46"/>
      <c r="I639" s="530">
        <v>2026</v>
      </c>
      <c r="J639" s="786" t="s">
        <v>11</v>
      </c>
      <c r="K639" t="s">
        <v>12</v>
      </c>
      <c r="L639" s="121">
        <v>11.6</v>
      </c>
    </row>
    <row r="640" spans="1:13">
      <c r="A640" s="106"/>
      <c r="B640" s="787"/>
      <c r="C640" s="787"/>
      <c r="D640" s="232" t="s">
        <v>14</v>
      </c>
      <c r="E640" s="12">
        <v>500</v>
      </c>
      <c r="G640" s="16">
        <f t="shared" si="9"/>
        <v>708.4</v>
      </c>
      <c r="H640" s="46"/>
      <c r="K640" t="s">
        <v>13</v>
      </c>
      <c r="L640" s="121">
        <v>3</v>
      </c>
    </row>
    <row r="641" spans="1:13">
      <c r="A641" s="103">
        <v>45991</v>
      </c>
      <c r="B641" s="787" t="s">
        <v>768</v>
      </c>
      <c r="C641" s="787" t="s">
        <v>24</v>
      </c>
      <c r="D641" t="s">
        <v>14</v>
      </c>
      <c r="E641" s="12"/>
      <c r="F641" s="121">
        <v>500</v>
      </c>
      <c r="G641" s="16">
        <f t="shared" si="9"/>
        <v>208.39999999999998</v>
      </c>
      <c r="H641" s="46"/>
      <c r="K641" s="683" t="s">
        <v>147</v>
      </c>
      <c r="L641" s="684"/>
    </row>
    <row r="642" spans="1:13">
      <c r="A642" s="39">
        <v>46134</v>
      </c>
      <c r="B642" s="787" t="s">
        <v>767</v>
      </c>
      <c r="C642" s="787" t="s">
        <v>24</v>
      </c>
      <c r="D642" t="s">
        <v>12</v>
      </c>
      <c r="E642" s="12"/>
      <c r="F642" s="121">
        <v>8.5</v>
      </c>
      <c r="G642" s="16">
        <f t="shared" si="9"/>
        <v>199.89999999999998</v>
      </c>
      <c r="H642" s="46"/>
      <c r="K642" s="683"/>
      <c r="L642" s="684"/>
    </row>
    <row r="643" spans="1:13">
      <c r="A643" s="39">
        <v>46134</v>
      </c>
      <c r="B643" s="787" t="s">
        <v>767</v>
      </c>
      <c r="C643" s="787" t="s">
        <v>24</v>
      </c>
      <c r="D643" t="s">
        <v>13</v>
      </c>
      <c r="E643" s="12"/>
      <c r="F643" s="121">
        <v>5</v>
      </c>
      <c r="G643" s="16">
        <f t="shared" si="9"/>
        <v>194.89999999999998</v>
      </c>
      <c r="H643" s="46"/>
      <c r="K643" s="683"/>
      <c r="L643" s="684"/>
    </row>
    <row r="644" spans="1:13">
      <c r="A644" s="41">
        <v>46022</v>
      </c>
      <c r="B644" s="786" t="s">
        <v>10</v>
      </c>
      <c r="C644" s="786" t="s">
        <v>25</v>
      </c>
      <c r="D644" t="s">
        <v>12</v>
      </c>
      <c r="E644" s="121">
        <v>9.4</v>
      </c>
      <c r="G644" s="16">
        <f t="shared" si="9"/>
        <v>204.29999999999998</v>
      </c>
      <c r="H644" s="46"/>
      <c r="J644" s="786" t="s">
        <v>15</v>
      </c>
      <c r="K644" t="s">
        <v>12</v>
      </c>
      <c r="L644" s="188">
        <v>11.6</v>
      </c>
    </row>
    <row r="645" spans="1:13">
      <c r="B645" s="787"/>
      <c r="C645" s="787"/>
      <c r="D645" t="s">
        <v>13</v>
      </c>
      <c r="E645" s="121">
        <v>5</v>
      </c>
      <c r="G645" s="16">
        <f t="shared" si="9"/>
        <v>209.29999999999998</v>
      </c>
      <c r="H645" s="46"/>
      <c r="J645" s="787"/>
      <c r="K645" t="s">
        <v>13</v>
      </c>
      <c r="L645" s="121">
        <v>6</v>
      </c>
    </row>
    <row r="646" spans="1:13">
      <c r="B646" s="787"/>
      <c r="C646" s="787"/>
      <c r="D646" t="s">
        <v>14</v>
      </c>
      <c r="E646" s="121">
        <v>500</v>
      </c>
      <c r="G646" s="16">
        <f t="shared" si="9"/>
        <v>709.3</v>
      </c>
      <c r="H646" s="46"/>
      <c r="J646" s="786" t="s">
        <v>16</v>
      </c>
      <c r="K646" t="s">
        <v>12</v>
      </c>
      <c r="L646" s="121">
        <v>9.6</v>
      </c>
    </row>
    <row r="647" spans="1:13">
      <c r="A647" s="39">
        <v>46021</v>
      </c>
      <c r="B647" s="787" t="s">
        <v>769</v>
      </c>
      <c r="C647" s="787" t="s">
        <v>25</v>
      </c>
      <c r="D647" t="s">
        <v>14</v>
      </c>
      <c r="E647" s="12"/>
      <c r="F647" s="121">
        <v>500</v>
      </c>
      <c r="G647" s="16">
        <f t="shared" si="9"/>
        <v>209.29999999999995</v>
      </c>
      <c r="H647" s="46"/>
      <c r="J647" s="787"/>
      <c r="K647" t="s">
        <v>13</v>
      </c>
      <c r="L647" s="121">
        <v>6</v>
      </c>
    </row>
    <row r="648" spans="1:13">
      <c r="A648" s="39">
        <v>46134</v>
      </c>
      <c r="B648" s="787" t="s">
        <v>767</v>
      </c>
      <c r="C648" s="787" t="s">
        <v>25</v>
      </c>
      <c r="D648" t="s">
        <v>12</v>
      </c>
      <c r="E648" s="12"/>
      <c r="F648" s="121">
        <v>9.4</v>
      </c>
      <c r="G648" s="16">
        <f t="shared" si="9"/>
        <v>199.89999999999995</v>
      </c>
      <c r="H648" s="46"/>
      <c r="J648" s="787"/>
      <c r="L648" s="121"/>
    </row>
    <row r="649" spans="1:13">
      <c r="A649" s="39">
        <v>46134</v>
      </c>
      <c r="B649" s="787" t="s">
        <v>767</v>
      </c>
      <c r="C649" s="787" t="s">
        <v>25</v>
      </c>
      <c r="D649" t="s">
        <v>13</v>
      </c>
      <c r="E649" s="12"/>
      <c r="F649" s="121">
        <v>5</v>
      </c>
      <c r="G649" s="16">
        <f t="shared" si="9"/>
        <v>194.89999999999995</v>
      </c>
      <c r="H649" s="46"/>
      <c r="J649" s="787"/>
      <c r="L649" s="121"/>
    </row>
    <row r="650" spans="1:13">
      <c r="A650" s="133">
        <v>46053</v>
      </c>
      <c r="B650" s="786" t="s">
        <v>10</v>
      </c>
      <c r="C650" s="786" t="s">
        <v>11</v>
      </c>
      <c r="D650" t="s">
        <v>12</v>
      </c>
      <c r="E650" s="121">
        <v>11.6</v>
      </c>
      <c r="G650" s="16">
        <f t="shared" si="9"/>
        <v>206.49999999999994</v>
      </c>
      <c r="H650" s="46"/>
      <c r="K650">
        <v>93</v>
      </c>
      <c r="L650" s="161">
        <f>SUM(L629:L647)</f>
        <v>92.3</v>
      </c>
      <c r="M650" s="121">
        <f>K650-L650</f>
        <v>0.70000000000000284</v>
      </c>
    </row>
    <row r="651" spans="1:13">
      <c r="A651" s="106"/>
      <c r="B651" s="787"/>
      <c r="C651" s="787"/>
      <c r="D651" t="s">
        <v>13</v>
      </c>
      <c r="E651" s="121">
        <v>3</v>
      </c>
      <c r="G651" s="16">
        <f t="shared" si="9"/>
        <v>209.49999999999994</v>
      </c>
      <c r="H651" s="46"/>
    </row>
    <row r="652" spans="1:13">
      <c r="A652" s="106"/>
      <c r="B652" s="787"/>
      <c r="C652" s="787"/>
      <c r="D652" t="s">
        <v>14</v>
      </c>
      <c r="E652" s="121">
        <v>500</v>
      </c>
      <c r="G652" s="16">
        <f t="shared" si="9"/>
        <v>709.5</v>
      </c>
    </row>
    <row r="653" spans="1:13">
      <c r="A653" s="106"/>
      <c r="B653" s="787"/>
      <c r="C653" s="787"/>
      <c r="D653" s="683" t="s">
        <v>147</v>
      </c>
      <c r="E653" s="684">
        <v>28.3</v>
      </c>
      <c r="G653" s="16">
        <f t="shared" si="9"/>
        <v>737.8</v>
      </c>
    </row>
    <row r="654" spans="1:13">
      <c r="A654" s="39">
        <v>46053</v>
      </c>
      <c r="B654" s="787" t="s">
        <v>770</v>
      </c>
      <c r="C654" s="787" t="s">
        <v>11</v>
      </c>
      <c r="D654" t="s">
        <v>14</v>
      </c>
      <c r="E654" s="188"/>
      <c r="F654" s="12">
        <v>500</v>
      </c>
      <c r="G654" s="16">
        <f t="shared" ref="G654:G671" si="10">+G653+E654-F654</f>
        <v>237.79999999999995</v>
      </c>
    </row>
    <row r="655" spans="1:13">
      <c r="A655" s="39">
        <v>46134</v>
      </c>
      <c r="B655" s="787" t="s">
        <v>767</v>
      </c>
      <c r="C655" s="787" t="s">
        <v>11</v>
      </c>
      <c r="D655" t="s">
        <v>12</v>
      </c>
      <c r="E655" s="188"/>
      <c r="F655" s="12">
        <v>11.6</v>
      </c>
      <c r="G655" s="16">
        <f t="shared" si="10"/>
        <v>226.19999999999996</v>
      </c>
    </row>
    <row r="656" spans="1:13">
      <c r="A656" s="39">
        <v>46134</v>
      </c>
      <c r="B656" s="787" t="s">
        <v>767</v>
      </c>
      <c r="C656" s="787" t="s">
        <v>11</v>
      </c>
      <c r="D656" t="s">
        <v>13</v>
      </c>
      <c r="E656" s="188"/>
      <c r="F656" s="12">
        <v>3</v>
      </c>
      <c r="G656" s="16">
        <f t="shared" si="10"/>
        <v>223.19999999999996</v>
      </c>
    </row>
    <row r="657" spans="1:7">
      <c r="A657" s="41">
        <v>46081</v>
      </c>
      <c r="B657" s="786" t="s">
        <v>10</v>
      </c>
      <c r="C657" s="786" t="s">
        <v>15</v>
      </c>
      <c r="D657" t="s">
        <v>12</v>
      </c>
      <c r="E657" s="188">
        <v>11.6</v>
      </c>
      <c r="F657" s="12"/>
      <c r="G657" s="16">
        <f t="shared" si="10"/>
        <v>234.79999999999995</v>
      </c>
    </row>
    <row r="658" spans="1:7">
      <c r="B658" s="787"/>
      <c r="C658" s="787"/>
      <c r="D658" t="s">
        <v>13</v>
      </c>
      <c r="E658" s="121">
        <v>6</v>
      </c>
      <c r="G658" s="16">
        <f t="shared" si="10"/>
        <v>240.79999999999995</v>
      </c>
    </row>
    <row r="659" spans="1:7">
      <c r="B659" s="787"/>
      <c r="C659" s="787"/>
      <c r="D659" t="s">
        <v>14</v>
      </c>
      <c r="E659" s="121">
        <v>500</v>
      </c>
      <c r="G659" s="16">
        <f t="shared" si="10"/>
        <v>740.8</v>
      </c>
    </row>
    <row r="660" spans="1:7">
      <c r="A660" s="39">
        <v>46081</v>
      </c>
      <c r="B660" s="787" t="s">
        <v>771</v>
      </c>
      <c r="C660" s="787" t="s">
        <v>15</v>
      </c>
      <c r="D660" t="s">
        <v>14</v>
      </c>
      <c r="F660" s="121">
        <v>500</v>
      </c>
      <c r="G660" s="16">
        <f t="shared" si="10"/>
        <v>240.79999999999995</v>
      </c>
    </row>
    <row r="661" spans="1:7">
      <c r="A661" s="39">
        <v>46134</v>
      </c>
      <c r="B661" s="787" t="s">
        <v>767</v>
      </c>
      <c r="C661" s="787" t="s">
        <v>15</v>
      </c>
      <c r="D661" t="s">
        <v>12</v>
      </c>
      <c r="F661" s="121">
        <v>11.6</v>
      </c>
      <c r="G661" s="16">
        <f t="shared" si="10"/>
        <v>229.19999999999996</v>
      </c>
    </row>
    <row r="662" spans="1:7">
      <c r="A662" s="39">
        <v>46134</v>
      </c>
      <c r="B662" s="787" t="s">
        <v>767</v>
      </c>
      <c r="C662" s="787" t="s">
        <v>15</v>
      </c>
      <c r="D662" t="s">
        <v>13</v>
      </c>
      <c r="F662" s="121">
        <v>6</v>
      </c>
      <c r="G662" s="16">
        <f t="shared" si="10"/>
        <v>223.19999999999996</v>
      </c>
    </row>
    <row r="663" spans="1:7">
      <c r="A663" s="41">
        <v>46112</v>
      </c>
      <c r="B663" s="786" t="s">
        <v>10</v>
      </c>
      <c r="C663" s="786" t="s">
        <v>16</v>
      </c>
      <c r="D663" t="s">
        <v>12</v>
      </c>
      <c r="E663" s="121">
        <v>9.6</v>
      </c>
      <c r="G663" s="16">
        <f t="shared" si="10"/>
        <v>232.79999999999995</v>
      </c>
    </row>
    <row r="664" spans="1:7">
      <c r="B664" s="787"/>
      <c r="C664" s="787"/>
      <c r="D664" t="s">
        <v>13</v>
      </c>
      <c r="E664" s="121">
        <v>6</v>
      </c>
      <c r="G664" s="16">
        <f t="shared" si="10"/>
        <v>238.79999999999995</v>
      </c>
    </row>
    <row r="665" spans="1:7">
      <c r="B665" s="787"/>
      <c r="C665" s="787"/>
      <c r="D665" t="s">
        <v>14</v>
      </c>
      <c r="E665" s="121">
        <v>500</v>
      </c>
      <c r="G665" s="16">
        <f t="shared" si="10"/>
        <v>738.8</v>
      </c>
    </row>
    <row r="666" spans="1:7">
      <c r="A666" s="39">
        <v>46111</v>
      </c>
      <c r="B666" s="787" t="s">
        <v>772</v>
      </c>
      <c r="C666" s="787" t="s">
        <v>16</v>
      </c>
      <c r="D666" t="s">
        <v>14</v>
      </c>
      <c r="F666" s="121">
        <v>500</v>
      </c>
      <c r="G666" s="16">
        <f t="shared" si="10"/>
        <v>238.79999999999995</v>
      </c>
    </row>
    <row r="667" spans="1:7">
      <c r="A667" s="39">
        <v>46134</v>
      </c>
      <c r="B667" s="787" t="s">
        <v>773</v>
      </c>
      <c r="C667" s="787" t="s">
        <v>16</v>
      </c>
      <c r="D667" t="s">
        <v>12</v>
      </c>
      <c r="F667" s="121">
        <v>9.6</v>
      </c>
      <c r="G667" s="16">
        <f t="shared" si="10"/>
        <v>229.19999999999996</v>
      </c>
    </row>
    <row r="668" spans="1:7">
      <c r="A668" s="39">
        <v>46134</v>
      </c>
      <c r="B668" s="787" t="s">
        <v>773</v>
      </c>
      <c r="C668" s="787" t="s">
        <v>16</v>
      </c>
      <c r="D668" t="s">
        <v>13</v>
      </c>
      <c r="F668" s="121">
        <v>6</v>
      </c>
      <c r="G668" s="16">
        <f t="shared" si="10"/>
        <v>223.19999999999996</v>
      </c>
    </row>
    <row r="669" spans="1:7">
      <c r="A669" s="41">
        <v>46142</v>
      </c>
      <c r="B669" s="786" t="s">
        <v>10</v>
      </c>
      <c r="C669" s="786" t="s">
        <v>17</v>
      </c>
      <c r="D669" t="s">
        <v>12</v>
      </c>
      <c r="G669" s="16">
        <f t="shared" si="10"/>
        <v>223.19999999999996</v>
      </c>
    </row>
    <row r="670" spans="1:7">
      <c r="B670" s="787"/>
      <c r="C670" s="787"/>
      <c r="D670" t="s">
        <v>13</v>
      </c>
      <c r="G670" s="16">
        <f t="shared" si="10"/>
        <v>223.19999999999996</v>
      </c>
    </row>
    <row r="671" spans="1:7">
      <c r="B671" s="787"/>
      <c r="C671" s="787"/>
      <c r="D671" t="s">
        <v>14</v>
      </c>
      <c r="E671" s="121">
        <v>500</v>
      </c>
      <c r="G671" s="16">
        <f t="shared" si="10"/>
        <v>723.19999999999993</v>
      </c>
    </row>
    <row r="672" spans="1:7">
      <c r="A672" s="39">
        <v>46142</v>
      </c>
      <c r="B672" s="787" t="s">
        <v>774</v>
      </c>
      <c r="C672" s="787" t="s">
        <v>17</v>
      </c>
      <c r="D672" t="s">
        <v>14</v>
      </c>
      <c r="F672" s="121">
        <v>500</v>
      </c>
      <c r="G672" s="16">
        <f>+G671+E672-F672</f>
        <v>223.19999999999993</v>
      </c>
    </row>
    <row r="673" spans="2:7">
      <c r="B673" s="787"/>
      <c r="C673" s="787"/>
      <c r="G673" s="16">
        <f t="shared" ref="G673:G736" si="11">+G672+E673-F673</f>
        <v>223.19999999999993</v>
      </c>
    </row>
    <row r="674" spans="2:7">
      <c r="B674" s="787"/>
      <c r="C674" s="787"/>
      <c r="G674" s="16">
        <f t="shared" si="11"/>
        <v>223.19999999999993</v>
      </c>
    </row>
    <row r="675" spans="2:7">
      <c r="B675" s="787"/>
      <c r="C675" s="787"/>
      <c r="G675" s="16">
        <f t="shared" si="11"/>
        <v>223.19999999999993</v>
      </c>
    </row>
    <row r="676" spans="2:7">
      <c r="B676" s="787"/>
      <c r="C676" s="787"/>
      <c r="G676" s="16">
        <f t="shared" si="11"/>
        <v>223.19999999999993</v>
      </c>
    </row>
    <row r="677" spans="2:7">
      <c r="B677" s="787"/>
      <c r="C677" s="787"/>
      <c r="G677" s="16">
        <f t="shared" si="11"/>
        <v>223.19999999999993</v>
      </c>
    </row>
    <row r="678" spans="2:7">
      <c r="B678" s="787"/>
      <c r="C678" s="787"/>
      <c r="G678" s="16">
        <f t="shared" si="11"/>
        <v>223.19999999999993</v>
      </c>
    </row>
    <row r="679" spans="2:7">
      <c r="B679" s="787"/>
      <c r="C679" s="787"/>
      <c r="G679" s="16">
        <f t="shared" si="11"/>
        <v>223.19999999999993</v>
      </c>
    </row>
    <row r="680" spans="2:7">
      <c r="B680" s="787"/>
      <c r="C680" s="787"/>
      <c r="G680" s="16">
        <f t="shared" si="11"/>
        <v>223.19999999999993</v>
      </c>
    </row>
    <row r="681" spans="2:7">
      <c r="B681" s="787"/>
      <c r="C681" s="787"/>
      <c r="G681" s="16">
        <f t="shared" si="11"/>
        <v>223.19999999999993</v>
      </c>
    </row>
    <row r="682" spans="2:7">
      <c r="B682" s="787"/>
      <c r="C682" s="787"/>
      <c r="G682" s="16">
        <f t="shared" si="11"/>
        <v>223.19999999999993</v>
      </c>
    </row>
    <row r="683" spans="2:7">
      <c r="B683" s="787"/>
      <c r="C683" s="787"/>
      <c r="G683" s="16">
        <f t="shared" si="11"/>
        <v>223.19999999999993</v>
      </c>
    </row>
    <row r="684" spans="2:7">
      <c r="B684" s="787"/>
      <c r="C684" s="787"/>
      <c r="G684" s="16">
        <f t="shared" si="11"/>
        <v>223.19999999999993</v>
      </c>
    </row>
    <row r="685" spans="2:7">
      <c r="B685" s="787"/>
      <c r="C685" s="787"/>
      <c r="G685" s="16">
        <f t="shared" si="11"/>
        <v>223.19999999999993</v>
      </c>
    </row>
    <row r="686" spans="2:7">
      <c r="B686" s="787"/>
      <c r="C686" s="787"/>
      <c r="G686" s="16">
        <f t="shared" si="11"/>
        <v>223.19999999999993</v>
      </c>
    </row>
    <row r="687" spans="2:7">
      <c r="B687" s="787"/>
      <c r="C687" s="787"/>
      <c r="G687" s="16">
        <f t="shared" si="11"/>
        <v>223.19999999999993</v>
      </c>
    </row>
    <row r="688" spans="2:7">
      <c r="B688" s="787"/>
      <c r="C688" s="787"/>
      <c r="G688" s="16">
        <f t="shared" si="11"/>
        <v>223.19999999999993</v>
      </c>
    </row>
    <row r="689" spans="2:7">
      <c r="B689" s="787"/>
      <c r="C689" s="787"/>
      <c r="G689" s="16">
        <f t="shared" si="11"/>
        <v>223.19999999999993</v>
      </c>
    </row>
    <row r="690" spans="2:7">
      <c r="B690" s="787"/>
      <c r="C690" s="787"/>
      <c r="G690" s="16">
        <f t="shared" si="11"/>
        <v>223.19999999999993</v>
      </c>
    </row>
    <row r="691" spans="2:7">
      <c r="B691" s="787"/>
      <c r="C691" s="787"/>
      <c r="G691" s="16">
        <f t="shared" si="11"/>
        <v>223.19999999999993</v>
      </c>
    </row>
    <row r="692" spans="2:7">
      <c r="B692" s="787"/>
      <c r="C692" s="787"/>
      <c r="G692" s="16">
        <f t="shared" si="11"/>
        <v>223.19999999999993</v>
      </c>
    </row>
    <row r="693" spans="2:7">
      <c r="B693" s="787"/>
      <c r="C693" s="787"/>
      <c r="G693" s="16">
        <f t="shared" si="11"/>
        <v>223.19999999999993</v>
      </c>
    </row>
    <row r="694" spans="2:7">
      <c r="B694" s="787"/>
      <c r="C694" s="787"/>
      <c r="G694" s="16">
        <f t="shared" si="11"/>
        <v>223.19999999999993</v>
      </c>
    </row>
    <row r="695" spans="2:7">
      <c r="B695" s="787"/>
      <c r="C695" s="787"/>
      <c r="G695" s="16">
        <f t="shared" si="11"/>
        <v>223.19999999999993</v>
      </c>
    </row>
    <row r="696" spans="2:7">
      <c r="B696" s="787"/>
      <c r="C696" s="787"/>
      <c r="G696" s="16">
        <f t="shared" si="11"/>
        <v>223.19999999999993</v>
      </c>
    </row>
    <row r="697" spans="2:7">
      <c r="B697" s="787"/>
      <c r="C697" s="787"/>
      <c r="G697" s="16">
        <f t="shared" si="11"/>
        <v>223.19999999999993</v>
      </c>
    </row>
    <row r="698" spans="2:7">
      <c r="B698" s="787"/>
      <c r="C698" s="787"/>
      <c r="G698" s="16">
        <f t="shared" si="11"/>
        <v>223.19999999999993</v>
      </c>
    </row>
    <row r="699" spans="2:7">
      <c r="B699" s="787"/>
      <c r="C699" s="787"/>
      <c r="G699" s="16">
        <f t="shared" si="11"/>
        <v>223.19999999999993</v>
      </c>
    </row>
    <row r="700" spans="2:7">
      <c r="B700" s="787"/>
      <c r="C700" s="787"/>
      <c r="G700" s="16">
        <f t="shared" si="11"/>
        <v>223.19999999999993</v>
      </c>
    </row>
    <row r="701" spans="2:7">
      <c r="B701" s="787"/>
      <c r="C701" s="787"/>
      <c r="G701" s="16">
        <f t="shared" si="11"/>
        <v>223.19999999999993</v>
      </c>
    </row>
    <row r="702" spans="2:7">
      <c r="B702" s="787"/>
      <c r="C702" s="787"/>
      <c r="G702" s="16">
        <f t="shared" si="11"/>
        <v>223.19999999999993</v>
      </c>
    </row>
    <row r="703" spans="2:7">
      <c r="B703" s="787"/>
      <c r="C703" s="787"/>
      <c r="G703" s="16">
        <f t="shared" si="11"/>
        <v>223.19999999999993</v>
      </c>
    </row>
    <row r="704" spans="2:7">
      <c r="B704" s="787"/>
      <c r="C704" s="787"/>
      <c r="G704" s="16">
        <f t="shared" si="11"/>
        <v>223.19999999999993</v>
      </c>
    </row>
    <row r="705" spans="2:7">
      <c r="B705" s="787"/>
      <c r="C705" s="787"/>
      <c r="G705" s="16">
        <f t="shared" si="11"/>
        <v>223.19999999999993</v>
      </c>
    </row>
    <row r="706" spans="2:7">
      <c r="B706" s="787"/>
      <c r="C706" s="787"/>
      <c r="G706" s="16">
        <f t="shared" si="11"/>
        <v>223.19999999999993</v>
      </c>
    </row>
    <row r="707" spans="2:7">
      <c r="B707" s="787"/>
      <c r="C707" s="787"/>
      <c r="G707" s="16">
        <f t="shared" si="11"/>
        <v>223.19999999999993</v>
      </c>
    </row>
    <row r="708" spans="2:7">
      <c r="B708" s="787"/>
      <c r="C708" s="787"/>
      <c r="G708" s="16">
        <f t="shared" si="11"/>
        <v>223.19999999999993</v>
      </c>
    </row>
    <row r="709" spans="2:7">
      <c r="B709" s="787"/>
      <c r="C709" s="787"/>
      <c r="G709" s="16">
        <f t="shared" si="11"/>
        <v>223.19999999999993</v>
      </c>
    </row>
    <row r="710" spans="2:7">
      <c r="B710" s="787"/>
      <c r="C710" s="787"/>
      <c r="G710" s="16">
        <f t="shared" si="11"/>
        <v>223.19999999999993</v>
      </c>
    </row>
    <row r="711" spans="2:7">
      <c r="B711" s="787"/>
      <c r="C711" s="787"/>
      <c r="G711" s="16">
        <f t="shared" si="11"/>
        <v>223.19999999999993</v>
      </c>
    </row>
    <row r="712" spans="2:7">
      <c r="B712" s="787"/>
      <c r="C712" s="787"/>
      <c r="G712" s="16">
        <f t="shared" si="11"/>
        <v>223.19999999999993</v>
      </c>
    </row>
    <row r="713" spans="2:7">
      <c r="B713" s="787"/>
      <c r="C713" s="787"/>
      <c r="G713" s="16">
        <f t="shared" si="11"/>
        <v>223.19999999999993</v>
      </c>
    </row>
    <row r="714" spans="2:7">
      <c r="B714" s="787"/>
      <c r="C714" s="787"/>
      <c r="G714" s="16">
        <f t="shared" si="11"/>
        <v>223.19999999999993</v>
      </c>
    </row>
    <row r="715" spans="2:7">
      <c r="B715" s="787"/>
      <c r="C715" s="787"/>
      <c r="G715" s="16">
        <f t="shared" si="11"/>
        <v>223.19999999999993</v>
      </c>
    </row>
    <row r="716" spans="2:7">
      <c r="B716" s="787"/>
      <c r="C716" s="787"/>
      <c r="G716" s="16">
        <f t="shared" si="11"/>
        <v>223.19999999999993</v>
      </c>
    </row>
    <row r="717" spans="2:7">
      <c r="B717" s="787"/>
      <c r="C717" s="787"/>
      <c r="G717" s="16">
        <f t="shared" si="11"/>
        <v>223.19999999999993</v>
      </c>
    </row>
    <row r="718" spans="2:7">
      <c r="B718" s="787"/>
      <c r="C718" s="787"/>
      <c r="G718" s="16">
        <f t="shared" si="11"/>
        <v>223.19999999999993</v>
      </c>
    </row>
    <row r="719" spans="2:7">
      <c r="B719" s="787"/>
      <c r="C719" s="787"/>
      <c r="G719" s="16">
        <f t="shared" si="11"/>
        <v>223.19999999999993</v>
      </c>
    </row>
    <row r="720" spans="2:7">
      <c r="B720" s="787"/>
      <c r="C720" s="787"/>
      <c r="G720" s="16">
        <f t="shared" si="11"/>
        <v>223.19999999999993</v>
      </c>
    </row>
    <row r="721" spans="2:7">
      <c r="B721" s="787"/>
      <c r="C721" s="787"/>
      <c r="G721" s="16">
        <f t="shared" si="11"/>
        <v>223.19999999999993</v>
      </c>
    </row>
    <row r="722" spans="2:7">
      <c r="B722" s="787"/>
      <c r="C722" s="787"/>
      <c r="G722" s="16">
        <f t="shared" si="11"/>
        <v>223.19999999999993</v>
      </c>
    </row>
    <row r="723" spans="2:7">
      <c r="B723" s="787"/>
      <c r="C723" s="787"/>
      <c r="G723" s="16">
        <f t="shared" si="11"/>
        <v>223.19999999999993</v>
      </c>
    </row>
    <row r="724" spans="2:7">
      <c r="B724" s="787"/>
      <c r="C724" s="787"/>
      <c r="G724" s="16">
        <f t="shared" si="11"/>
        <v>223.19999999999993</v>
      </c>
    </row>
    <row r="725" spans="2:7">
      <c r="B725" s="787"/>
      <c r="C725" s="787"/>
      <c r="G725" s="16">
        <f t="shared" si="11"/>
        <v>223.19999999999993</v>
      </c>
    </row>
    <row r="726" spans="2:7">
      <c r="B726" s="787"/>
      <c r="C726" s="787"/>
      <c r="G726" s="16">
        <f t="shared" si="11"/>
        <v>223.19999999999993</v>
      </c>
    </row>
    <row r="727" spans="2:7">
      <c r="B727" s="787"/>
      <c r="C727" s="787"/>
      <c r="G727" s="16">
        <f t="shared" si="11"/>
        <v>223.19999999999993</v>
      </c>
    </row>
    <row r="728" spans="2:7">
      <c r="B728" s="787"/>
      <c r="C728" s="787"/>
      <c r="G728" s="16">
        <f t="shared" si="11"/>
        <v>223.19999999999993</v>
      </c>
    </row>
    <row r="729" spans="2:7">
      <c r="B729" s="787"/>
      <c r="C729" s="787"/>
      <c r="G729" s="16">
        <f t="shared" si="11"/>
        <v>223.19999999999993</v>
      </c>
    </row>
    <row r="730" spans="2:7">
      <c r="B730" s="787"/>
      <c r="C730" s="787"/>
      <c r="G730" s="16">
        <f t="shared" si="11"/>
        <v>223.19999999999993</v>
      </c>
    </row>
    <row r="731" spans="2:7">
      <c r="B731" s="787"/>
      <c r="C731" s="787"/>
      <c r="G731" s="16">
        <f t="shared" si="11"/>
        <v>223.19999999999993</v>
      </c>
    </row>
    <row r="732" spans="2:7">
      <c r="B732" s="787"/>
      <c r="C732" s="787"/>
      <c r="G732" s="16">
        <f t="shared" si="11"/>
        <v>223.19999999999993</v>
      </c>
    </row>
    <row r="733" spans="2:7">
      <c r="B733" s="787"/>
      <c r="C733" s="787"/>
      <c r="G733" s="16">
        <f t="shared" si="11"/>
        <v>223.19999999999993</v>
      </c>
    </row>
    <row r="734" spans="2:7">
      <c r="B734" s="787"/>
      <c r="C734" s="787"/>
      <c r="G734" s="16">
        <f t="shared" si="11"/>
        <v>223.19999999999993</v>
      </c>
    </row>
    <row r="735" spans="2:7">
      <c r="B735" s="787"/>
      <c r="C735" s="787"/>
      <c r="G735" s="16">
        <f t="shared" si="11"/>
        <v>223.19999999999993</v>
      </c>
    </row>
    <row r="736" spans="2:7">
      <c r="B736" s="787"/>
      <c r="C736" s="787"/>
      <c r="G736" s="16">
        <f t="shared" si="11"/>
        <v>223.19999999999993</v>
      </c>
    </row>
    <row r="737" spans="2:7">
      <c r="B737" s="787"/>
      <c r="C737" s="787"/>
      <c r="G737" s="16">
        <f t="shared" ref="G737:G800" si="12">+G736+E737-F737</f>
        <v>223.19999999999993</v>
      </c>
    </row>
    <row r="738" spans="2:7">
      <c r="B738" s="787"/>
      <c r="C738" s="787"/>
      <c r="G738" s="16">
        <f t="shared" si="12"/>
        <v>223.19999999999993</v>
      </c>
    </row>
    <row r="739" spans="2:7">
      <c r="B739" s="787"/>
      <c r="C739" s="787"/>
      <c r="G739" s="16">
        <f t="shared" si="12"/>
        <v>223.19999999999993</v>
      </c>
    </row>
    <row r="740" spans="2:7">
      <c r="B740" s="787"/>
      <c r="C740" s="787"/>
      <c r="G740" s="16">
        <f t="shared" si="12"/>
        <v>223.19999999999993</v>
      </c>
    </row>
    <row r="741" spans="2:7">
      <c r="B741" s="787"/>
      <c r="C741" s="787"/>
      <c r="G741" s="16">
        <f t="shared" si="12"/>
        <v>223.19999999999993</v>
      </c>
    </row>
    <row r="742" spans="2:7">
      <c r="B742" s="787"/>
      <c r="C742" s="787"/>
      <c r="G742" s="16">
        <f t="shared" si="12"/>
        <v>223.19999999999993</v>
      </c>
    </row>
    <row r="743" spans="2:7">
      <c r="B743" s="787"/>
      <c r="C743" s="787"/>
      <c r="G743" s="16">
        <f t="shared" si="12"/>
        <v>223.19999999999993</v>
      </c>
    </row>
    <row r="744" spans="2:7">
      <c r="B744" s="787"/>
      <c r="C744" s="787"/>
      <c r="G744" s="16">
        <f t="shared" si="12"/>
        <v>223.19999999999993</v>
      </c>
    </row>
    <row r="745" spans="2:7">
      <c r="B745" s="787"/>
      <c r="C745" s="787"/>
      <c r="G745" s="16">
        <f t="shared" si="12"/>
        <v>223.19999999999993</v>
      </c>
    </row>
    <row r="746" spans="2:7">
      <c r="B746" s="787"/>
      <c r="C746" s="787"/>
      <c r="G746" s="16">
        <f t="shared" si="12"/>
        <v>223.19999999999993</v>
      </c>
    </row>
    <row r="747" spans="2:7">
      <c r="B747" s="787"/>
      <c r="C747" s="787"/>
      <c r="G747" s="16">
        <f t="shared" si="12"/>
        <v>223.19999999999993</v>
      </c>
    </row>
    <row r="748" spans="2:7">
      <c r="B748" s="787"/>
      <c r="C748" s="787"/>
      <c r="G748" s="16">
        <f t="shared" si="12"/>
        <v>223.19999999999993</v>
      </c>
    </row>
    <row r="749" spans="2:7">
      <c r="B749" s="787"/>
      <c r="C749" s="787"/>
      <c r="G749" s="16">
        <f t="shared" si="12"/>
        <v>223.19999999999993</v>
      </c>
    </row>
    <row r="750" spans="2:7">
      <c r="B750" s="787"/>
      <c r="C750" s="787"/>
      <c r="G750" s="16">
        <f t="shared" si="12"/>
        <v>223.19999999999993</v>
      </c>
    </row>
    <row r="751" spans="2:7">
      <c r="B751" s="787"/>
      <c r="C751" s="787"/>
      <c r="G751" s="16">
        <f t="shared" si="12"/>
        <v>223.19999999999993</v>
      </c>
    </row>
    <row r="752" spans="2:7">
      <c r="B752" s="787"/>
      <c r="C752" s="787"/>
      <c r="G752" s="16">
        <f t="shared" si="12"/>
        <v>223.19999999999993</v>
      </c>
    </row>
    <row r="753" spans="1:7">
      <c r="B753" s="787"/>
      <c r="C753" s="787"/>
      <c r="G753" s="16">
        <f t="shared" si="12"/>
        <v>223.19999999999993</v>
      </c>
    </row>
    <row r="754" spans="1:7">
      <c r="B754" s="787"/>
      <c r="C754" s="787"/>
      <c r="G754" s="16">
        <f t="shared" si="12"/>
        <v>223.19999999999993</v>
      </c>
    </row>
    <row r="755" spans="1:7">
      <c r="B755" s="787"/>
      <c r="C755" s="787"/>
      <c r="G755" s="16">
        <f t="shared" si="12"/>
        <v>223.19999999999993</v>
      </c>
    </row>
    <row r="756" spans="1:7">
      <c r="B756" s="787"/>
      <c r="C756" s="787"/>
      <c r="G756" s="16">
        <f t="shared" si="12"/>
        <v>223.19999999999993</v>
      </c>
    </row>
    <row r="757" spans="1:7">
      <c r="B757" s="787"/>
      <c r="C757" s="787"/>
      <c r="G757" s="16">
        <f t="shared" si="12"/>
        <v>223.19999999999993</v>
      </c>
    </row>
    <row r="758" spans="1:7" ht="17.25" customHeight="1">
      <c r="A758" s="247"/>
      <c r="B758" s="787"/>
      <c r="C758" s="787"/>
      <c r="G758" s="16">
        <f t="shared" si="12"/>
        <v>223.19999999999993</v>
      </c>
    </row>
    <row r="759" spans="1:7">
      <c r="B759" s="787"/>
      <c r="C759" s="787"/>
      <c r="G759" s="16">
        <f t="shared" si="12"/>
        <v>223.19999999999993</v>
      </c>
    </row>
    <row r="760" spans="1:7">
      <c r="B760" s="787"/>
      <c r="C760" s="787"/>
      <c r="G760" s="16">
        <f t="shared" si="12"/>
        <v>223.19999999999993</v>
      </c>
    </row>
    <row r="761" spans="1:7">
      <c r="B761" s="787"/>
      <c r="C761" s="787"/>
      <c r="G761" s="16">
        <f t="shared" si="12"/>
        <v>223.19999999999993</v>
      </c>
    </row>
    <row r="762" spans="1:7">
      <c r="B762" s="787"/>
      <c r="C762" s="787"/>
      <c r="G762" s="16">
        <f t="shared" si="12"/>
        <v>223.19999999999993</v>
      </c>
    </row>
    <row r="763" spans="1:7">
      <c r="B763" s="787"/>
      <c r="C763" s="787"/>
      <c r="G763" s="16">
        <f t="shared" si="12"/>
        <v>223.19999999999993</v>
      </c>
    </row>
    <row r="764" spans="1:7">
      <c r="B764" s="787"/>
      <c r="C764" s="787"/>
      <c r="G764" s="16">
        <f t="shared" si="12"/>
        <v>223.19999999999993</v>
      </c>
    </row>
    <row r="765" spans="1:7">
      <c r="B765" s="787"/>
      <c r="C765" s="787"/>
      <c r="G765" s="16">
        <f t="shared" si="12"/>
        <v>223.19999999999993</v>
      </c>
    </row>
    <row r="766" spans="1:7">
      <c r="B766" s="787"/>
      <c r="C766" s="787"/>
      <c r="G766" s="16">
        <f t="shared" si="12"/>
        <v>223.19999999999993</v>
      </c>
    </row>
    <row r="767" spans="1:7">
      <c r="B767" s="787"/>
      <c r="C767" s="787"/>
      <c r="G767" s="16">
        <f t="shared" si="12"/>
        <v>223.19999999999993</v>
      </c>
    </row>
    <row r="768" spans="1:7">
      <c r="B768" s="787"/>
      <c r="C768" s="787"/>
      <c r="G768" s="16">
        <f t="shared" si="12"/>
        <v>223.19999999999993</v>
      </c>
    </row>
    <row r="769" spans="2:7">
      <c r="B769" s="787"/>
      <c r="C769" s="787"/>
      <c r="G769" s="16">
        <f t="shared" si="12"/>
        <v>223.19999999999993</v>
      </c>
    </row>
    <row r="770" spans="2:7">
      <c r="B770" s="787"/>
      <c r="C770" s="787"/>
      <c r="G770" s="16">
        <f t="shared" si="12"/>
        <v>223.19999999999993</v>
      </c>
    </row>
    <row r="771" spans="2:7">
      <c r="B771" s="787"/>
      <c r="C771" s="787"/>
      <c r="G771" s="16">
        <f t="shared" si="12"/>
        <v>223.19999999999993</v>
      </c>
    </row>
    <row r="772" spans="2:7">
      <c r="B772" s="787"/>
      <c r="C772" s="787"/>
      <c r="G772" s="16">
        <f t="shared" si="12"/>
        <v>223.19999999999993</v>
      </c>
    </row>
    <row r="773" spans="2:7">
      <c r="B773" s="787"/>
      <c r="C773" s="787"/>
      <c r="G773" s="16">
        <f t="shared" si="12"/>
        <v>223.19999999999993</v>
      </c>
    </row>
    <row r="774" spans="2:7">
      <c r="B774" s="787"/>
      <c r="C774" s="787"/>
      <c r="G774" s="16">
        <f t="shared" si="12"/>
        <v>223.19999999999993</v>
      </c>
    </row>
    <row r="775" spans="2:7">
      <c r="B775" s="787"/>
      <c r="C775" s="787"/>
      <c r="G775" s="16">
        <f t="shared" si="12"/>
        <v>223.19999999999993</v>
      </c>
    </row>
    <row r="776" spans="2:7">
      <c r="B776" s="787"/>
      <c r="C776" s="787"/>
      <c r="G776" s="16">
        <f t="shared" si="12"/>
        <v>223.19999999999993</v>
      </c>
    </row>
    <row r="777" spans="2:7">
      <c r="B777" s="787"/>
      <c r="C777" s="787"/>
      <c r="G777" s="16">
        <f t="shared" si="12"/>
        <v>223.19999999999993</v>
      </c>
    </row>
    <row r="778" spans="2:7">
      <c r="B778" s="787"/>
      <c r="C778" s="787"/>
      <c r="G778" s="16">
        <f t="shared" si="12"/>
        <v>223.19999999999993</v>
      </c>
    </row>
    <row r="779" spans="2:7">
      <c r="B779" s="787"/>
      <c r="C779" s="787"/>
      <c r="G779" s="16">
        <f t="shared" si="12"/>
        <v>223.19999999999993</v>
      </c>
    </row>
    <row r="780" spans="2:7">
      <c r="B780" s="787"/>
      <c r="C780" s="787"/>
      <c r="G780" s="16">
        <f t="shared" si="12"/>
        <v>223.19999999999993</v>
      </c>
    </row>
    <row r="781" spans="2:7">
      <c r="B781" s="787"/>
      <c r="C781" s="787"/>
      <c r="G781" s="16">
        <f t="shared" si="12"/>
        <v>223.19999999999993</v>
      </c>
    </row>
    <row r="782" spans="2:7">
      <c r="B782" s="787"/>
      <c r="C782" s="787"/>
      <c r="G782" s="16">
        <f t="shared" si="12"/>
        <v>223.19999999999993</v>
      </c>
    </row>
    <row r="783" spans="2:7">
      <c r="B783" s="787"/>
      <c r="C783" s="787"/>
      <c r="G783" s="16">
        <f t="shared" si="12"/>
        <v>223.19999999999993</v>
      </c>
    </row>
    <row r="784" spans="2:7">
      <c r="B784" s="787"/>
      <c r="C784" s="787"/>
      <c r="G784" s="16">
        <f t="shared" si="12"/>
        <v>223.19999999999993</v>
      </c>
    </row>
    <row r="785" spans="2:7">
      <c r="B785" s="787"/>
      <c r="C785" s="787"/>
      <c r="G785" s="16">
        <f t="shared" si="12"/>
        <v>223.19999999999993</v>
      </c>
    </row>
    <row r="786" spans="2:7">
      <c r="B786" s="787"/>
      <c r="C786" s="787"/>
      <c r="G786" s="16">
        <f t="shared" si="12"/>
        <v>223.19999999999993</v>
      </c>
    </row>
    <row r="787" spans="2:7">
      <c r="B787" s="787"/>
      <c r="C787" s="787"/>
      <c r="G787" s="16">
        <f t="shared" si="12"/>
        <v>223.19999999999993</v>
      </c>
    </row>
    <row r="788" spans="2:7">
      <c r="B788" s="787"/>
      <c r="C788" s="787"/>
      <c r="G788" s="16">
        <f t="shared" si="12"/>
        <v>223.19999999999993</v>
      </c>
    </row>
    <row r="789" spans="2:7">
      <c r="B789" s="787"/>
      <c r="C789" s="787"/>
      <c r="G789" s="16">
        <f t="shared" si="12"/>
        <v>223.19999999999993</v>
      </c>
    </row>
    <row r="790" spans="2:7">
      <c r="B790" s="787"/>
      <c r="C790" s="787"/>
      <c r="G790" s="16">
        <f t="shared" si="12"/>
        <v>223.19999999999993</v>
      </c>
    </row>
    <row r="791" spans="2:7">
      <c r="B791" s="787"/>
      <c r="C791" s="787"/>
      <c r="G791" s="16">
        <f t="shared" si="12"/>
        <v>223.19999999999993</v>
      </c>
    </row>
    <row r="792" spans="2:7">
      <c r="B792" s="787"/>
      <c r="C792" s="787"/>
      <c r="G792" s="16">
        <f t="shared" si="12"/>
        <v>223.19999999999993</v>
      </c>
    </row>
    <row r="793" spans="2:7">
      <c r="B793" s="787"/>
      <c r="C793" s="787"/>
      <c r="G793" s="16">
        <f t="shared" si="12"/>
        <v>223.19999999999993</v>
      </c>
    </row>
    <row r="794" spans="2:7">
      <c r="B794" s="787"/>
      <c r="C794" s="787"/>
      <c r="G794" s="16">
        <f t="shared" si="12"/>
        <v>223.19999999999993</v>
      </c>
    </row>
    <row r="795" spans="2:7">
      <c r="B795" s="787"/>
      <c r="C795" s="787"/>
      <c r="G795" s="16">
        <f t="shared" si="12"/>
        <v>223.19999999999993</v>
      </c>
    </row>
    <row r="796" spans="2:7">
      <c r="B796" s="787"/>
      <c r="C796" s="787"/>
      <c r="G796" s="16">
        <f t="shared" si="12"/>
        <v>223.19999999999993</v>
      </c>
    </row>
    <row r="797" spans="2:7">
      <c r="B797" s="787"/>
      <c r="C797" s="787"/>
      <c r="G797" s="16">
        <f t="shared" si="12"/>
        <v>223.19999999999993</v>
      </c>
    </row>
    <row r="798" spans="2:7">
      <c r="B798" s="787"/>
      <c r="C798" s="787"/>
      <c r="G798" s="16">
        <f t="shared" si="12"/>
        <v>223.19999999999993</v>
      </c>
    </row>
    <row r="799" spans="2:7">
      <c r="B799" s="787"/>
      <c r="C799" s="787"/>
      <c r="G799" s="16">
        <f t="shared" si="12"/>
        <v>223.19999999999993</v>
      </c>
    </row>
    <row r="800" spans="2:7">
      <c r="B800" s="787"/>
      <c r="C800" s="787"/>
      <c r="G800" s="16">
        <f t="shared" si="12"/>
        <v>223.19999999999993</v>
      </c>
    </row>
    <row r="801" spans="2:7">
      <c r="B801" s="787"/>
      <c r="C801" s="787"/>
      <c r="G801" s="16">
        <f t="shared" ref="G801:G864" si="13">+G800+E801-F801</f>
        <v>223.19999999999993</v>
      </c>
    </row>
    <row r="802" spans="2:7">
      <c r="B802" s="787"/>
      <c r="C802" s="787"/>
      <c r="G802" s="16">
        <f t="shared" si="13"/>
        <v>223.19999999999993</v>
      </c>
    </row>
    <row r="803" spans="2:7">
      <c r="B803" s="787"/>
      <c r="C803" s="787"/>
      <c r="G803" s="16">
        <f t="shared" si="13"/>
        <v>223.19999999999993</v>
      </c>
    </row>
    <row r="804" spans="2:7">
      <c r="B804" s="787"/>
      <c r="C804" s="787"/>
      <c r="G804" s="16">
        <f t="shared" si="13"/>
        <v>223.19999999999993</v>
      </c>
    </row>
    <row r="805" spans="2:7">
      <c r="B805" s="787"/>
      <c r="C805" s="787"/>
      <c r="G805" s="16">
        <f t="shared" si="13"/>
        <v>223.19999999999993</v>
      </c>
    </row>
    <row r="806" spans="2:7">
      <c r="B806" s="787"/>
      <c r="C806" s="787"/>
      <c r="G806" s="16">
        <f t="shared" si="13"/>
        <v>223.19999999999993</v>
      </c>
    </row>
    <row r="807" spans="2:7">
      <c r="B807" s="787"/>
      <c r="C807" s="787"/>
      <c r="G807" s="16">
        <f t="shared" si="13"/>
        <v>223.19999999999993</v>
      </c>
    </row>
    <row r="808" spans="2:7">
      <c r="B808" s="787"/>
      <c r="C808" s="787"/>
      <c r="G808" s="16">
        <f t="shared" si="13"/>
        <v>223.19999999999993</v>
      </c>
    </row>
    <row r="809" spans="2:7">
      <c r="B809" s="787"/>
      <c r="C809" s="787"/>
      <c r="G809" s="16">
        <f t="shared" si="13"/>
        <v>223.19999999999993</v>
      </c>
    </row>
    <row r="810" spans="2:7">
      <c r="B810" s="787"/>
      <c r="C810" s="787"/>
      <c r="G810" s="16">
        <f t="shared" si="13"/>
        <v>223.19999999999993</v>
      </c>
    </row>
    <row r="811" spans="2:7">
      <c r="B811" s="787"/>
      <c r="C811" s="787"/>
      <c r="G811" s="16">
        <f t="shared" si="13"/>
        <v>223.19999999999993</v>
      </c>
    </row>
    <row r="812" spans="2:7">
      <c r="B812" s="787"/>
      <c r="C812" s="787"/>
      <c r="G812" s="16">
        <f t="shared" si="13"/>
        <v>223.19999999999993</v>
      </c>
    </row>
    <row r="813" spans="2:7">
      <c r="B813" s="787"/>
      <c r="C813" s="787"/>
      <c r="G813" s="16">
        <f t="shared" si="13"/>
        <v>223.19999999999993</v>
      </c>
    </row>
    <row r="814" spans="2:7">
      <c r="B814" s="787"/>
      <c r="C814" s="787"/>
      <c r="G814" s="16">
        <f t="shared" si="13"/>
        <v>223.19999999999993</v>
      </c>
    </row>
    <row r="815" spans="2:7">
      <c r="B815" s="787"/>
      <c r="C815" s="787"/>
      <c r="G815" s="16">
        <f t="shared" si="13"/>
        <v>223.19999999999993</v>
      </c>
    </row>
    <row r="816" spans="2:7">
      <c r="B816" s="787"/>
      <c r="C816" s="787"/>
      <c r="G816" s="16">
        <f t="shared" si="13"/>
        <v>223.19999999999993</v>
      </c>
    </row>
    <row r="817" spans="2:7">
      <c r="B817" s="787"/>
      <c r="C817" s="787"/>
      <c r="G817" s="16">
        <f t="shared" si="13"/>
        <v>223.19999999999993</v>
      </c>
    </row>
    <row r="818" spans="2:7">
      <c r="B818" s="787"/>
      <c r="C818" s="787"/>
      <c r="G818" s="16">
        <f t="shared" si="13"/>
        <v>223.19999999999993</v>
      </c>
    </row>
    <row r="819" spans="2:7">
      <c r="B819" s="787"/>
      <c r="C819" s="787"/>
      <c r="G819" s="16">
        <f t="shared" si="13"/>
        <v>223.19999999999993</v>
      </c>
    </row>
    <row r="820" spans="2:7">
      <c r="B820" s="787"/>
      <c r="C820" s="787"/>
      <c r="G820" s="16">
        <f t="shared" si="13"/>
        <v>223.19999999999993</v>
      </c>
    </row>
    <row r="821" spans="2:7">
      <c r="B821" s="787"/>
      <c r="C821" s="787"/>
      <c r="G821" s="16">
        <f t="shared" si="13"/>
        <v>223.19999999999993</v>
      </c>
    </row>
    <row r="822" spans="2:7">
      <c r="B822" s="787"/>
      <c r="C822" s="787"/>
      <c r="G822" s="16">
        <f t="shared" si="13"/>
        <v>223.19999999999993</v>
      </c>
    </row>
    <row r="823" spans="2:7">
      <c r="B823" s="787"/>
      <c r="C823" s="787"/>
      <c r="G823" s="16">
        <f t="shared" si="13"/>
        <v>223.19999999999993</v>
      </c>
    </row>
    <row r="824" spans="2:7">
      <c r="B824" s="787"/>
      <c r="C824" s="787"/>
      <c r="G824" s="16">
        <f t="shared" si="13"/>
        <v>223.19999999999993</v>
      </c>
    </row>
    <row r="825" spans="2:7">
      <c r="B825" s="787"/>
      <c r="C825" s="787"/>
      <c r="G825" s="16">
        <f t="shared" si="13"/>
        <v>223.19999999999993</v>
      </c>
    </row>
    <row r="826" spans="2:7">
      <c r="B826" s="787"/>
      <c r="C826" s="787"/>
      <c r="G826" s="16">
        <f t="shared" si="13"/>
        <v>223.19999999999993</v>
      </c>
    </row>
    <row r="827" spans="2:7">
      <c r="B827" s="787"/>
      <c r="C827" s="787"/>
      <c r="G827" s="16">
        <f t="shared" si="13"/>
        <v>223.19999999999993</v>
      </c>
    </row>
    <row r="828" spans="2:7">
      <c r="B828" s="787"/>
      <c r="C828" s="787"/>
      <c r="G828" s="16">
        <f t="shared" si="13"/>
        <v>223.19999999999993</v>
      </c>
    </row>
    <row r="829" spans="2:7">
      <c r="B829" s="787"/>
      <c r="C829" s="787"/>
      <c r="G829" s="16">
        <f t="shared" si="13"/>
        <v>223.19999999999993</v>
      </c>
    </row>
    <row r="830" spans="2:7">
      <c r="B830" s="787"/>
      <c r="C830" s="787"/>
      <c r="G830" s="16">
        <f t="shared" si="13"/>
        <v>223.19999999999993</v>
      </c>
    </row>
    <row r="831" spans="2:7">
      <c r="B831" s="787"/>
      <c r="C831" s="787"/>
      <c r="G831" s="16">
        <f t="shared" si="13"/>
        <v>223.19999999999993</v>
      </c>
    </row>
    <row r="832" spans="2:7">
      <c r="B832" s="787"/>
      <c r="C832" s="787"/>
      <c r="G832" s="16">
        <f t="shared" si="13"/>
        <v>223.19999999999993</v>
      </c>
    </row>
    <row r="833" spans="2:7">
      <c r="B833" s="787"/>
      <c r="C833" s="787"/>
      <c r="G833" s="16">
        <f t="shared" si="13"/>
        <v>223.19999999999993</v>
      </c>
    </row>
    <row r="834" spans="2:7">
      <c r="B834" s="787"/>
      <c r="C834" s="787"/>
      <c r="G834" s="16">
        <f t="shared" si="13"/>
        <v>223.19999999999993</v>
      </c>
    </row>
    <row r="835" spans="2:7">
      <c r="B835" s="787"/>
      <c r="C835" s="787"/>
      <c r="G835" s="16">
        <f t="shared" si="13"/>
        <v>223.19999999999993</v>
      </c>
    </row>
    <row r="836" spans="2:7">
      <c r="B836" s="787"/>
      <c r="C836" s="787"/>
      <c r="G836" s="16">
        <f t="shared" si="13"/>
        <v>223.19999999999993</v>
      </c>
    </row>
    <row r="837" spans="2:7">
      <c r="B837" s="787"/>
      <c r="C837" s="787"/>
      <c r="G837" s="16">
        <f t="shared" si="13"/>
        <v>223.19999999999993</v>
      </c>
    </row>
    <row r="838" spans="2:7">
      <c r="B838" s="787"/>
      <c r="C838" s="787"/>
      <c r="G838" s="16">
        <f t="shared" si="13"/>
        <v>223.19999999999993</v>
      </c>
    </row>
    <row r="839" spans="2:7">
      <c r="B839" s="787"/>
      <c r="C839" s="787"/>
      <c r="G839" s="16">
        <f t="shared" si="13"/>
        <v>223.19999999999993</v>
      </c>
    </row>
    <row r="840" spans="2:7">
      <c r="B840" s="787"/>
      <c r="C840" s="787"/>
      <c r="G840" s="16">
        <f t="shared" si="13"/>
        <v>223.19999999999993</v>
      </c>
    </row>
    <row r="841" spans="2:7">
      <c r="B841" s="787"/>
      <c r="C841" s="787"/>
      <c r="G841" s="16">
        <f t="shared" si="13"/>
        <v>223.19999999999993</v>
      </c>
    </row>
    <row r="842" spans="2:7">
      <c r="B842" s="787"/>
      <c r="C842" s="787"/>
      <c r="G842" s="16">
        <f t="shared" si="13"/>
        <v>223.19999999999993</v>
      </c>
    </row>
    <row r="843" spans="2:7">
      <c r="B843" s="787"/>
      <c r="C843" s="787"/>
      <c r="G843" s="16">
        <f t="shared" si="13"/>
        <v>223.19999999999993</v>
      </c>
    </row>
    <row r="844" spans="2:7">
      <c r="B844" s="787"/>
      <c r="C844" s="787"/>
      <c r="G844" s="16">
        <f t="shared" si="13"/>
        <v>223.19999999999993</v>
      </c>
    </row>
    <row r="845" spans="2:7">
      <c r="B845" s="787"/>
      <c r="C845" s="787"/>
      <c r="G845" s="16">
        <f t="shared" si="13"/>
        <v>223.19999999999993</v>
      </c>
    </row>
    <row r="846" spans="2:7">
      <c r="B846" s="787"/>
      <c r="C846" s="787"/>
      <c r="G846" s="16">
        <f t="shared" si="13"/>
        <v>223.19999999999993</v>
      </c>
    </row>
    <row r="847" spans="2:7">
      <c r="B847" s="787"/>
      <c r="C847" s="787"/>
      <c r="G847" s="16">
        <f t="shared" si="13"/>
        <v>223.19999999999993</v>
      </c>
    </row>
    <row r="848" spans="2:7">
      <c r="B848" s="787"/>
      <c r="C848" s="787"/>
      <c r="G848" s="16">
        <f t="shared" si="13"/>
        <v>223.19999999999993</v>
      </c>
    </row>
    <row r="849" spans="2:7">
      <c r="B849" s="787"/>
      <c r="C849" s="787"/>
      <c r="G849" s="16">
        <f t="shared" si="13"/>
        <v>223.19999999999993</v>
      </c>
    </row>
    <row r="850" spans="2:7">
      <c r="B850" s="787"/>
      <c r="C850" s="787"/>
      <c r="G850" s="16">
        <f t="shared" si="13"/>
        <v>223.19999999999993</v>
      </c>
    </row>
    <row r="851" spans="2:7">
      <c r="B851" s="787"/>
      <c r="C851" s="787"/>
      <c r="G851" s="16">
        <f t="shared" si="13"/>
        <v>223.19999999999993</v>
      </c>
    </row>
    <row r="852" spans="2:7">
      <c r="B852" s="787"/>
      <c r="C852" s="787"/>
      <c r="G852" s="16">
        <f t="shared" si="13"/>
        <v>223.19999999999993</v>
      </c>
    </row>
    <row r="853" spans="2:7">
      <c r="B853" s="787"/>
      <c r="C853" s="787"/>
      <c r="G853" s="16">
        <f t="shared" si="13"/>
        <v>223.19999999999993</v>
      </c>
    </row>
    <row r="854" spans="2:7">
      <c r="B854" s="787"/>
      <c r="C854" s="787"/>
      <c r="G854" s="16">
        <f t="shared" si="13"/>
        <v>223.19999999999993</v>
      </c>
    </row>
    <row r="855" spans="2:7">
      <c r="B855" s="787"/>
      <c r="C855" s="787"/>
      <c r="G855" s="16">
        <f t="shared" si="13"/>
        <v>223.19999999999993</v>
      </c>
    </row>
    <row r="856" spans="2:7">
      <c r="B856" s="787"/>
      <c r="C856" s="787"/>
      <c r="G856" s="16">
        <f t="shared" si="13"/>
        <v>223.19999999999993</v>
      </c>
    </row>
    <row r="857" spans="2:7">
      <c r="B857" s="787"/>
      <c r="C857" s="787"/>
      <c r="G857" s="16">
        <f t="shared" si="13"/>
        <v>223.19999999999993</v>
      </c>
    </row>
    <row r="858" spans="2:7">
      <c r="B858" s="787"/>
      <c r="C858" s="787"/>
      <c r="G858" s="16">
        <f t="shared" si="13"/>
        <v>223.19999999999993</v>
      </c>
    </row>
    <row r="859" spans="2:7">
      <c r="B859" s="787"/>
      <c r="C859" s="787"/>
      <c r="G859" s="16">
        <f t="shared" si="13"/>
        <v>223.19999999999993</v>
      </c>
    </row>
    <row r="860" spans="2:7">
      <c r="B860" s="787"/>
      <c r="C860" s="787"/>
      <c r="G860" s="16">
        <f t="shared" si="13"/>
        <v>223.19999999999993</v>
      </c>
    </row>
    <row r="861" spans="2:7">
      <c r="B861" s="787"/>
      <c r="C861" s="787"/>
      <c r="G861" s="16">
        <f t="shared" si="13"/>
        <v>223.19999999999993</v>
      </c>
    </row>
    <row r="862" spans="2:7">
      <c r="B862" s="787"/>
      <c r="C862" s="787"/>
      <c r="G862" s="16">
        <f t="shared" si="13"/>
        <v>223.19999999999993</v>
      </c>
    </row>
    <row r="863" spans="2:7">
      <c r="B863" s="787"/>
      <c r="C863" s="787"/>
      <c r="G863" s="16">
        <f t="shared" si="13"/>
        <v>223.19999999999993</v>
      </c>
    </row>
    <row r="864" spans="2:7">
      <c r="B864" s="787"/>
      <c r="C864" s="787"/>
      <c r="G864" s="16">
        <f t="shared" si="13"/>
        <v>223.19999999999993</v>
      </c>
    </row>
    <row r="865" spans="2:7">
      <c r="B865" s="787"/>
      <c r="C865" s="787"/>
      <c r="G865" s="16">
        <f t="shared" ref="G865:G928" si="14">+G864+E865-F865</f>
        <v>223.19999999999993</v>
      </c>
    </row>
    <row r="866" spans="2:7">
      <c r="B866" s="787"/>
      <c r="C866" s="787"/>
      <c r="G866" s="16">
        <f t="shared" si="14"/>
        <v>223.19999999999993</v>
      </c>
    </row>
    <row r="867" spans="2:7">
      <c r="B867" s="787"/>
      <c r="C867" s="787"/>
      <c r="G867" s="16">
        <f t="shared" si="14"/>
        <v>223.19999999999993</v>
      </c>
    </row>
    <row r="868" spans="2:7">
      <c r="B868" s="787"/>
      <c r="C868" s="787"/>
      <c r="G868" s="16">
        <f t="shared" si="14"/>
        <v>223.19999999999993</v>
      </c>
    </row>
    <row r="869" spans="2:7">
      <c r="B869" s="787"/>
      <c r="C869" s="787"/>
      <c r="G869" s="16">
        <f t="shared" si="14"/>
        <v>223.19999999999993</v>
      </c>
    </row>
    <row r="870" spans="2:7">
      <c r="B870" s="787"/>
      <c r="C870" s="787"/>
      <c r="G870" s="16">
        <f t="shared" si="14"/>
        <v>223.19999999999993</v>
      </c>
    </row>
    <row r="871" spans="2:7">
      <c r="B871" s="787"/>
      <c r="C871" s="787"/>
      <c r="G871" s="16">
        <f t="shared" si="14"/>
        <v>223.19999999999993</v>
      </c>
    </row>
    <row r="872" spans="2:7">
      <c r="B872" s="787"/>
      <c r="C872" s="787"/>
      <c r="G872" s="16">
        <f t="shared" si="14"/>
        <v>223.19999999999993</v>
      </c>
    </row>
    <row r="873" spans="2:7">
      <c r="B873" s="787"/>
      <c r="C873" s="787"/>
      <c r="G873" s="16">
        <f t="shared" si="14"/>
        <v>223.19999999999993</v>
      </c>
    </row>
    <row r="874" spans="2:7">
      <c r="B874" s="787"/>
      <c r="C874" s="787"/>
      <c r="G874" s="16">
        <f t="shared" si="14"/>
        <v>223.19999999999993</v>
      </c>
    </row>
    <row r="875" spans="2:7">
      <c r="B875" s="787"/>
      <c r="C875" s="787"/>
      <c r="G875" s="16">
        <f t="shared" si="14"/>
        <v>223.19999999999993</v>
      </c>
    </row>
    <row r="876" spans="2:7">
      <c r="B876" s="787"/>
      <c r="C876" s="787"/>
      <c r="G876" s="16">
        <f t="shared" si="14"/>
        <v>223.19999999999993</v>
      </c>
    </row>
    <row r="877" spans="2:7">
      <c r="B877" s="787"/>
      <c r="C877" s="787"/>
      <c r="G877" s="16">
        <f t="shared" si="14"/>
        <v>223.19999999999993</v>
      </c>
    </row>
    <row r="878" spans="2:7">
      <c r="B878" s="787"/>
      <c r="C878" s="787"/>
      <c r="G878" s="16">
        <f t="shared" si="14"/>
        <v>223.19999999999993</v>
      </c>
    </row>
    <row r="879" spans="2:7">
      <c r="B879" s="787"/>
      <c r="C879" s="787"/>
      <c r="G879" s="16">
        <f t="shared" si="14"/>
        <v>223.19999999999993</v>
      </c>
    </row>
    <row r="880" spans="2:7">
      <c r="B880" s="787"/>
      <c r="C880" s="787"/>
      <c r="G880" s="16">
        <f t="shared" si="14"/>
        <v>223.19999999999993</v>
      </c>
    </row>
    <row r="881" spans="2:7">
      <c r="B881" s="787"/>
      <c r="C881" s="787"/>
      <c r="G881" s="16">
        <f t="shared" si="14"/>
        <v>223.19999999999993</v>
      </c>
    </row>
    <row r="882" spans="2:7">
      <c r="B882" s="787"/>
      <c r="C882" s="787"/>
      <c r="G882" s="16">
        <f t="shared" si="14"/>
        <v>223.19999999999993</v>
      </c>
    </row>
    <row r="883" spans="2:7">
      <c r="B883" s="787"/>
      <c r="C883" s="787"/>
      <c r="G883" s="16">
        <f t="shared" si="14"/>
        <v>223.19999999999993</v>
      </c>
    </row>
    <row r="884" spans="2:7">
      <c r="B884" s="787"/>
      <c r="C884" s="787"/>
      <c r="G884" s="16">
        <f t="shared" si="14"/>
        <v>223.19999999999993</v>
      </c>
    </row>
    <row r="885" spans="2:7">
      <c r="B885" s="787"/>
      <c r="C885" s="787"/>
      <c r="G885" s="16">
        <f t="shared" si="14"/>
        <v>223.19999999999993</v>
      </c>
    </row>
    <row r="886" spans="2:7">
      <c r="B886" s="787"/>
      <c r="C886" s="787"/>
      <c r="G886" s="16">
        <f t="shared" si="14"/>
        <v>223.19999999999993</v>
      </c>
    </row>
    <row r="887" spans="2:7">
      <c r="B887" s="787"/>
      <c r="C887" s="787"/>
      <c r="G887" s="16">
        <f t="shared" si="14"/>
        <v>223.19999999999993</v>
      </c>
    </row>
    <row r="888" spans="2:7">
      <c r="B888" s="787"/>
      <c r="C888" s="787"/>
      <c r="G888" s="16">
        <f t="shared" si="14"/>
        <v>223.19999999999993</v>
      </c>
    </row>
    <row r="889" spans="2:7">
      <c r="B889" s="787"/>
      <c r="C889" s="787"/>
      <c r="G889" s="16">
        <f t="shared" si="14"/>
        <v>223.19999999999993</v>
      </c>
    </row>
    <row r="890" spans="2:7">
      <c r="B890" s="787"/>
      <c r="C890" s="787"/>
      <c r="G890" s="16">
        <f t="shared" si="14"/>
        <v>223.19999999999993</v>
      </c>
    </row>
    <row r="891" spans="2:7">
      <c r="B891" s="787"/>
      <c r="C891" s="787"/>
      <c r="G891" s="16">
        <f t="shared" si="14"/>
        <v>223.19999999999993</v>
      </c>
    </row>
    <row r="892" spans="2:7">
      <c r="B892" s="787"/>
      <c r="C892" s="787"/>
      <c r="G892" s="16">
        <f t="shared" si="14"/>
        <v>223.19999999999993</v>
      </c>
    </row>
    <row r="893" spans="2:7">
      <c r="B893" s="787"/>
      <c r="C893" s="787"/>
      <c r="G893" s="16">
        <f t="shared" si="14"/>
        <v>223.19999999999993</v>
      </c>
    </row>
    <row r="894" spans="2:7">
      <c r="B894" s="787"/>
      <c r="C894" s="787"/>
      <c r="G894" s="16">
        <f t="shared" si="14"/>
        <v>223.19999999999993</v>
      </c>
    </row>
    <row r="895" spans="2:7">
      <c r="B895" s="787"/>
      <c r="C895" s="787"/>
      <c r="G895" s="16">
        <f t="shared" si="14"/>
        <v>223.19999999999993</v>
      </c>
    </row>
    <row r="896" spans="2:7">
      <c r="B896" s="787"/>
      <c r="C896" s="787"/>
      <c r="G896" s="16">
        <f t="shared" si="14"/>
        <v>223.19999999999993</v>
      </c>
    </row>
    <row r="897" spans="2:7">
      <c r="B897" s="787"/>
      <c r="C897" s="787"/>
      <c r="G897" s="16">
        <f t="shared" si="14"/>
        <v>223.19999999999993</v>
      </c>
    </row>
    <row r="898" spans="2:7">
      <c r="B898" s="787"/>
      <c r="C898" s="787"/>
      <c r="G898" s="16">
        <f t="shared" si="14"/>
        <v>223.19999999999993</v>
      </c>
    </row>
    <row r="899" spans="2:7">
      <c r="B899" s="787"/>
      <c r="C899" s="787"/>
      <c r="G899" s="16">
        <f t="shared" si="14"/>
        <v>223.19999999999993</v>
      </c>
    </row>
    <row r="900" spans="2:7">
      <c r="B900" s="787"/>
      <c r="C900" s="787"/>
      <c r="G900" s="16">
        <f t="shared" si="14"/>
        <v>223.19999999999993</v>
      </c>
    </row>
    <row r="901" spans="2:7">
      <c r="B901" s="787"/>
      <c r="C901" s="787"/>
      <c r="G901" s="16">
        <f t="shared" si="14"/>
        <v>223.19999999999993</v>
      </c>
    </row>
    <row r="902" spans="2:7">
      <c r="B902" s="787"/>
      <c r="C902" s="787"/>
      <c r="G902" s="16">
        <f t="shared" si="14"/>
        <v>223.19999999999993</v>
      </c>
    </row>
    <row r="903" spans="2:7">
      <c r="B903" s="787"/>
      <c r="C903" s="787"/>
      <c r="G903" s="16">
        <f t="shared" si="14"/>
        <v>223.19999999999993</v>
      </c>
    </row>
    <row r="904" spans="2:7">
      <c r="B904" s="787"/>
      <c r="C904" s="787"/>
      <c r="G904" s="16">
        <f t="shared" si="14"/>
        <v>223.19999999999993</v>
      </c>
    </row>
    <row r="905" spans="2:7">
      <c r="B905" s="787"/>
      <c r="C905" s="787"/>
      <c r="G905" s="16">
        <f t="shared" si="14"/>
        <v>223.19999999999993</v>
      </c>
    </row>
    <row r="906" spans="2:7">
      <c r="B906" s="787"/>
      <c r="C906" s="787"/>
      <c r="G906" s="16">
        <f t="shared" si="14"/>
        <v>223.19999999999993</v>
      </c>
    </row>
    <row r="907" spans="2:7">
      <c r="B907" s="787"/>
      <c r="C907" s="787"/>
      <c r="G907" s="16">
        <f t="shared" si="14"/>
        <v>223.19999999999993</v>
      </c>
    </row>
    <row r="908" spans="2:7">
      <c r="B908" s="787"/>
      <c r="C908" s="787"/>
      <c r="G908" s="16">
        <f t="shared" si="14"/>
        <v>223.19999999999993</v>
      </c>
    </row>
    <row r="909" spans="2:7">
      <c r="B909" s="787"/>
      <c r="C909" s="787"/>
      <c r="G909" s="16">
        <f t="shared" si="14"/>
        <v>223.19999999999993</v>
      </c>
    </row>
    <row r="910" spans="2:7">
      <c r="B910" s="787"/>
      <c r="C910" s="787"/>
      <c r="G910" s="16">
        <f t="shared" si="14"/>
        <v>223.19999999999993</v>
      </c>
    </row>
    <row r="911" spans="2:7">
      <c r="B911" s="787"/>
      <c r="C911" s="787"/>
      <c r="G911" s="16">
        <f t="shared" si="14"/>
        <v>223.19999999999993</v>
      </c>
    </row>
    <row r="912" spans="2:7">
      <c r="B912" s="787"/>
      <c r="C912" s="787"/>
      <c r="G912" s="16">
        <f t="shared" si="14"/>
        <v>223.19999999999993</v>
      </c>
    </row>
    <row r="913" spans="2:7">
      <c r="B913" s="787"/>
      <c r="C913" s="787"/>
      <c r="G913" s="16">
        <f t="shared" si="14"/>
        <v>223.19999999999993</v>
      </c>
    </row>
    <row r="914" spans="2:7">
      <c r="B914" s="787"/>
      <c r="C914" s="787"/>
      <c r="G914" s="16">
        <f t="shared" si="14"/>
        <v>223.19999999999993</v>
      </c>
    </row>
    <row r="915" spans="2:7">
      <c r="B915" s="787"/>
      <c r="C915" s="787"/>
      <c r="G915" s="16">
        <f t="shared" si="14"/>
        <v>223.19999999999993</v>
      </c>
    </row>
    <row r="916" spans="2:7">
      <c r="B916" s="787"/>
      <c r="C916" s="787"/>
      <c r="G916" s="16">
        <f t="shared" si="14"/>
        <v>223.19999999999993</v>
      </c>
    </row>
    <row r="917" spans="2:7">
      <c r="B917" s="787"/>
      <c r="C917" s="787"/>
      <c r="G917" s="16">
        <f t="shared" si="14"/>
        <v>223.19999999999993</v>
      </c>
    </row>
    <row r="918" spans="2:7">
      <c r="B918" s="787"/>
      <c r="C918" s="787"/>
      <c r="G918" s="16">
        <f t="shared" si="14"/>
        <v>223.19999999999993</v>
      </c>
    </row>
    <row r="919" spans="2:7">
      <c r="B919" s="787"/>
      <c r="C919" s="787"/>
      <c r="G919" s="16">
        <f t="shared" si="14"/>
        <v>223.19999999999993</v>
      </c>
    </row>
    <row r="920" spans="2:7">
      <c r="B920" s="787"/>
      <c r="C920" s="787"/>
      <c r="G920" s="16">
        <f t="shared" si="14"/>
        <v>223.19999999999993</v>
      </c>
    </row>
    <row r="921" spans="2:7">
      <c r="B921" s="787"/>
      <c r="C921" s="787"/>
      <c r="G921" s="16">
        <f t="shared" si="14"/>
        <v>223.19999999999993</v>
      </c>
    </row>
    <row r="922" spans="2:7">
      <c r="B922" s="787"/>
      <c r="C922" s="787"/>
      <c r="G922" s="16">
        <f t="shared" si="14"/>
        <v>223.19999999999993</v>
      </c>
    </row>
    <row r="923" spans="2:7">
      <c r="B923" s="787"/>
      <c r="C923" s="787"/>
      <c r="G923" s="16">
        <f t="shared" si="14"/>
        <v>223.19999999999993</v>
      </c>
    </row>
    <row r="924" spans="2:7">
      <c r="B924" s="787"/>
      <c r="C924" s="787"/>
      <c r="G924" s="16">
        <f t="shared" si="14"/>
        <v>223.19999999999993</v>
      </c>
    </row>
    <row r="925" spans="2:7">
      <c r="B925" s="787"/>
      <c r="C925" s="787"/>
      <c r="G925" s="16">
        <f t="shared" si="14"/>
        <v>223.19999999999993</v>
      </c>
    </row>
    <row r="926" spans="2:7">
      <c r="B926" s="787"/>
      <c r="C926" s="787"/>
      <c r="G926" s="16">
        <f t="shared" si="14"/>
        <v>223.19999999999993</v>
      </c>
    </row>
    <row r="927" spans="2:7">
      <c r="B927" s="787"/>
      <c r="C927" s="787"/>
      <c r="G927" s="16">
        <f t="shared" si="14"/>
        <v>223.19999999999993</v>
      </c>
    </row>
    <row r="928" spans="2:7">
      <c r="B928" s="787"/>
      <c r="C928" s="787"/>
      <c r="G928" s="16">
        <f t="shared" si="14"/>
        <v>223.19999999999993</v>
      </c>
    </row>
    <row r="929" spans="2:7">
      <c r="B929" s="787"/>
      <c r="C929" s="787"/>
      <c r="G929" s="16">
        <f t="shared" ref="G929:G992" si="15">+G928+E929-F929</f>
        <v>223.19999999999993</v>
      </c>
    </row>
    <row r="930" spans="2:7">
      <c r="B930" s="787"/>
      <c r="C930" s="787"/>
      <c r="G930" s="16">
        <f t="shared" si="15"/>
        <v>223.19999999999993</v>
      </c>
    </row>
    <row r="931" spans="2:7">
      <c r="B931" s="787"/>
      <c r="C931" s="787"/>
      <c r="G931" s="16">
        <f t="shared" si="15"/>
        <v>223.19999999999993</v>
      </c>
    </row>
    <row r="932" spans="2:7">
      <c r="B932" s="787"/>
      <c r="C932" s="787"/>
      <c r="G932" s="16">
        <f t="shared" si="15"/>
        <v>223.19999999999993</v>
      </c>
    </row>
    <row r="933" spans="2:7">
      <c r="B933" s="787"/>
      <c r="C933" s="787"/>
      <c r="G933" s="16">
        <f t="shared" si="15"/>
        <v>223.19999999999993</v>
      </c>
    </row>
    <row r="934" spans="2:7">
      <c r="B934" s="787"/>
      <c r="C934" s="787"/>
      <c r="G934" s="16">
        <f t="shared" si="15"/>
        <v>223.19999999999993</v>
      </c>
    </row>
    <row r="935" spans="2:7">
      <c r="B935" s="787"/>
      <c r="C935" s="787"/>
      <c r="G935" s="16">
        <f t="shared" si="15"/>
        <v>223.19999999999993</v>
      </c>
    </row>
    <row r="936" spans="2:7">
      <c r="B936" s="787"/>
      <c r="C936" s="787"/>
      <c r="G936" s="16">
        <f t="shared" si="15"/>
        <v>223.19999999999993</v>
      </c>
    </row>
    <row r="937" spans="2:7">
      <c r="B937" s="787"/>
      <c r="C937" s="787"/>
      <c r="G937" s="16">
        <f t="shared" si="15"/>
        <v>223.19999999999993</v>
      </c>
    </row>
    <row r="938" spans="2:7">
      <c r="B938" s="787"/>
      <c r="C938" s="787"/>
      <c r="G938" s="16">
        <f t="shared" si="15"/>
        <v>223.19999999999993</v>
      </c>
    </row>
    <row r="939" spans="2:7">
      <c r="B939" s="787"/>
      <c r="C939" s="787"/>
      <c r="G939" s="16">
        <f t="shared" si="15"/>
        <v>223.19999999999993</v>
      </c>
    </row>
    <row r="940" spans="2:7">
      <c r="B940" s="787"/>
      <c r="C940" s="787"/>
      <c r="G940" s="16">
        <f t="shared" si="15"/>
        <v>223.19999999999993</v>
      </c>
    </row>
    <row r="941" spans="2:7">
      <c r="B941" s="787"/>
      <c r="C941" s="787"/>
      <c r="G941" s="16">
        <f t="shared" si="15"/>
        <v>223.19999999999993</v>
      </c>
    </row>
    <row r="942" spans="2:7">
      <c r="B942" s="787"/>
      <c r="C942" s="787"/>
      <c r="G942" s="16">
        <f t="shared" si="15"/>
        <v>223.19999999999993</v>
      </c>
    </row>
    <row r="943" spans="2:7">
      <c r="B943" s="787"/>
      <c r="C943" s="787"/>
      <c r="G943" s="16">
        <f t="shared" si="15"/>
        <v>223.19999999999993</v>
      </c>
    </row>
    <row r="944" spans="2:7">
      <c r="B944" s="787"/>
      <c r="C944" s="787"/>
      <c r="G944" s="16">
        <f t="shared" si="15"/>
        <v>223.19999999999993</v>
      </c>
    </row>
    <row r="945" spans="2:7">
      <c r="B945" s="787"/>
      <c r="C945" s="787"/>
      <c r="G945" s="16">
        <f t="shared" si="15"/>
        <v>223.19999999999993</v>
      </c>
    </row>
    <row r="946" spans="2:7">
      <c r="B946" s="787"/>
      <c r="C946" s="787"/>
      <c r="G946" s="16">
        <f t="shared" si="15"/>
        <v>223.19999999999993</v>
      </c>
    </row>
    <row r="947" spans="2:7">
      <c r="B947" s="787"/>
      <c r="C947" s="787"/>
      <c r="G947" s="16">
        <f t="shared" si="15"/>
        <v>223.19999999999993</v>
      </c>
    </row>
    <row r="948" spans="2:7">
      <c r="B948" s="787"/>
      <c r="C948" s="787"/>
      <c r="G948" s="16">
        <f t="shared" si="15"/>
        <v>223.19999999999993</v>
      </c>
    </row>
    <row r="949" spans="2:7">
      <c r="B949" s="787"/>
      <c r="C949" s="787"/>
      <c r="G949" s="16">
        <f t="shared" si="15"/>
        <v>223.19999999999993</v>
      </c>
    </row>
    <row r="950" spans="2:7">
      <c r="B950" s="787"/>
      <c r="C950" s="787"/>
      <c r="G950" s="16">
        <f t="shared" si="15"/>
        <v>223.19999999999993</v>
      </c>
    </row>
    <row r="951" spans="2:7">
      <c r="B951" s="787"/>
      <c r="C951" s="787"/>
      <c r="G951" s="16">
        <f t="shared" si="15"/>
        <v>223.19999999999993</v>
      </c>
    </row>
    <row r="952" spans="2:7">
      <c r="B952" s="787"/>
      <c r="C952" s="787"/>
      <c r="G952" s="16">
        <f t="shared" si="15"/>
        <v>223.19999999999993</v>
      </c>
    </row>
    <row r="953" spans="2:7">
      <c r="B953" s="787"/>
      <c r="C953" s="787"/>
      <c r="G953" s="16">
        <f t="shared" si="15"/>
        <v>223.19999999999993</v>
      </c>
    </row>
    <row r="954" spans="2:7">
      <c r="B954" s="787"/>
      <c r="C954" s="787"/>
      <c r="G954" s="16">
        <f t="shared" si="15"/>
        <v>223.19999999999993</v>
      </c>
    </row>
    <row r="955" spans="2:7">
      <c r="B955" s="787"/>
      <c r="C955" s="787"/>
      <c r="G955" s="16">
        <f t="shared" si="15"/>
        <v>223.19999999999993</v>
      </c>
    </row>
    <row r="956" spans="2:7">
      <c r="B956" s="787"/>
      <c r="C956" s="787"/>
      <c r="G956" s="16">
        <f t="shared" si="15"/>
        <v>223.19999999999993</v>
      </c>
    </row>
    <row r="957" spans="2:7">
      <c r="B957" s="787"/>
      <c r="C957" s="787"/>
      <c r="G957" s="16">
        <f t="shared" si="15"/>
        <v>223.19999999999993</v>
      </c>
    </row>
    <row r="958" spans="2:7">
      <c r="B958" s="787"/>
      <c r="C958" s="787"/>
      <c r="G958" s="16">
        <f t="shared" si="15"/>
        <v>223.19999999999993</v>
      </c>
    </row>
    <row r="959" spans="2:7">
      <c r="B959" s="787"/>
      <c r="C959" s="787"/>
      <c r="G959" s="16">
        <f t="shared" si="15"/>
        <v>223.19999999999993</v>
      </c>
    </row>
    <row r="960" spans="2:7">
      <c r="B960" s="787"/>
      <c r="C960" s="787"/>
      <c r="G960" s="16">
        <f t="shared" si="15"/>
        <v>223.19999999999993</v>
      </c>
    </row>
    <row r="961" spans="2:7">
      <c r="B961" s="787"/>
      <c r="C961" s="787"/>
      <c r="G961" s="16">
        <f t="shared" si="15"/>
        <v>223.19999999999993</v>
      </c>
    </row>
    <row r="962" spans="2:7">
      <c r="B962" s="787"/>
      <c r="C962" s="787"/>
      <c r="G962" s="16">
        <f t="shared" si="15"/>
        <v>223.19999999999993</v>
      </c>
    </row>
    <row r="963" spans="2:7">
      <c r="B963" s="787"/>
      <c r="C963" s="787"/>
      <c r="G963" s="16">
        <f t="shared" si="15"/>
        <v>223.19999999999993</v>
      </c>
    </row>
    <row r="964" spans="2:7">
      <c r="B964" s="787"/>
      <c r="C964" s="787"/>
      <c r="G964" s="16">
        <f t="shared" si="15"/>
        <v>223.19999999999993</v>
      </c>
    </row>
    <row r="965" spans="2:7">
      <c r="B965" s="787"/>
      <c r="C965" s="787"/>
      <c r="G965" s="16">
        <f t="shared" si="15"/>
        <v>223.19999999999993</v>
      </c>
    </row>
    <row r="966" spans="2:7">
      <c r="B966" s="787"/>
      <c r="C966" s="787"/>
      <c r="G966" s="16">
        <f t="shared" si="15"/>
        <v>223.19999999999993</v>
      </c>
    </row>
    <row r="967" spans="2:7">
      <c r="B967" s="787"/>
      <c r="C967" s="787"/>
      <c r="G967" s="16">
        <f t="shared" si="15"/>
        <v>223.19999999999993</v>
      </c>
    </row>
    <row r="968" spans="2:7">
      <c r="B968" s="787"/>
      <c r="C968" s="787"/>
      <c r="G968" s="16">
        <f t="shared" si="15"/>
        <v>223.19999999999993</v>
      </c>
    </row>
    <row r="969" spans="2:7">
      <c r="B969" s="787"/>
      <c r="C969" s="787"/>
      <c r="G969" s="16">
        <f t="shared" si="15"/>
        <v>223.19999999999993</v>
      </c>
    </row>
    <row r="970" spans="2:7">
      <c r="B970" s="787"/>
      <c r="C970" s="787"/>
      <c r="G970" s="16">
        <f t="shared" si="15"/>
        <v>223.19999999999993</v>
      </c>
    </row>
    <row r="971" spans="2:7">
      <c r="B971" s="787"/>
      <c r="C971" s="787"/>
      <c r="G971" s="16">
        <f t="shared" si="15"/>
        <v>223.19999999999993</v>
      </c>
    </row>
    <row r="972" spans="2:7">
      <c r="B972" s="787"/>
      <c r="C972" s="787"/>
      <c r="G972" s="16">
        <f t="shared" si="15"/>
        <v>223.19999999999993</v>
      </c>
    </row>
    <row r="973" spans="2:7">
      <c r="B973" s="787"/>
      <c r="C973" s="787"/>
      <c r="G973" s="16">
        <f t="shared" si="15"/>
        <v>223.19999999999993</v>
      </c>
    </row>
    <row r="974" spans="2:7">
      <c r="B974" s="787"/>
      <c r="C974" s="787"/>
      <c r="G974" s="16">
        <f t="shared" si="15"/>
        <v>223.19999999999993</v>
      </c>
    </row>
    <row r="975" spans="2:7">
      <c r="B975" s="787"/>
      <c r="C975" s="787"/>
      <c r="G975" s="16">
        <f t="shared" si="15"/>
        <v>223.19999999999993</v>
      </c>
    </row>
    <row r="976" spans="2:7">
      <c r="B976" s="787"/>
      <c r="C976" s="787"/>
      <c r="G976" s="16">
        <f t="shared" si="15"/>
        <v>223.19999999999993</v>
      </c>
    </row>
    <row r="977" spans="2:7">
      <c r="B977" s="787"/>
      <c r="C977" s="787"/>
      <c r="G977" s="16">
        <f t="shared" si="15"/>
        <v>223.19999999999993</v>
      </c>
    </row>
    <row r="978" spans="2:7">
      <c r="B978" s="787"/>
      <c r="C978" s="787"/>
      <c r="G978" s="16">
        <f t="shared" si="15"/>
        <v>223.19999999999993</v>
      </c>
    </row>
    <row r="979" spans="2:7">
      <c r="B979" s="787"/>
      <c r="C979" s="787"/>
      <c r="G979" s="16">
        <f t="shared" si="15"/>
        <v>223.19999999999993</v>
      </c>
    </row>
    <row r="980" spans="2:7">
      <c r="B980" s="787"/>
      <c r="C980" s="787"/>
      <c r="G980" s="16">
        <f t="shared" si="15"/>
        <v>223.19999999999993</v>
      </c>
    </row>
    <row r="981" spans="2:7">
      <c r="B981" s="787"/>
      <c r="C981" s="787"/>
      <c r="G981" s="16">
        <f t="shared" si="15"/>
        <v>223.19999999999993</v>
      </c>
    </row>
    <row r="982" spans="2:7">
      <c r="B982" s="787"/>
      <c r="C982" s="787"/>
      <c r="G982" s="16">
        <f t="shared" si="15"/>
        <v>223.19999999999993</v>
      </c>
    </row>
    <row r="983" spans="2:7">
      <c r="B983" s="787"/>
      <c r="C983" s="787"/>
      <c r="G983" s="16">
        <f t="shared" si="15"/>
        <v>223.19999999999993</v>
      </c>
    </row>
    <row r="984" spans="2:7">
      <c r="B984" s="787"/>
      <c r="C984" s="787"/>
      <c r="G984" s="16">
        <f t="shared" si="15"/>
        <v>223.19999999999993</v>
      </c>
    </row>
    <row r="985" spans="2:7">
      <c r="B985" s="787"/>
      <c r="C985" s="787"/>
      <c r="G985" s="16">
        <f t="shared" si="15"/>
        <v>223.19999999999993</v>
      </c>
    </row>
    <row r="986" spans="2:7">
      <c r="B986" s="787"/>
      <c r="C986" s="787"/>
      <c r="G986" s="16">
        <f t="shared" si="15"/>
        <v>223.19999999999993</v>
      </c>
    </row>
    <row r="987" spans="2:7">
      <c r="B987" s="787"/>
      <c r="C987" s="787"/>
      <c r="G987" s="16">
        <f t="shared" si="15"/>
        <v>223.19999999999993</v>
      </c>
    </row>
    <row r="988" spans="2:7">
      <c r="B988" s="787"/>
      <c r="C988" s="787"/>
      <c r="G988" s="16">
        <f t="shared" si="15"/>
        <v>223.19999999999993</v>
      </c>
    </row>
    <row r="989" spans="2:7">
      <c r="B989" s="787"/>
      <c r="C989" s="787"/>
      <c r="G989" s="16">
        <f t="shared" si="15"/>
        <v>223.19999999999993</v>
      </c>
    </row>
    <row r="990" spans="2:7">
      <c r="B990" s="787"/>
      <c r="C990" s="787"/>
      <c r="G990" s="16">
        <f t="shared" si="15"/>
        <v>223.19999999999993</v>
      </c>
    </row>
    <row r="991" spans="2:7">
      <c r="B991" s="787"/>
      <c r="C991" s="787"/>
      <c r="G991" s="16">
        <f t="shared" si="15"/>
        <v>223.19999999999993</v>
      </c>
    </row>
    <row r="992" spans="2:7">
      <c r="B992" s="787"/>
      <c r="C992" s="787"/>
      <c r="G992" s="16">
        <f t="shared" si="15"/>
        <v>223.19999999999993</v>
      </c>
    </row>
    <row r="993" spans="2:7">
      <c r="B993" s="787"/>
      <c r="C993" s="787"/>
      <c r="G993" s="16">
        <f t="shared" ref="G993:G1018" si="16">+G992+E993-F993</f>
        <v>223.19999999999993</v>
      </c>
    </row>
    <row r="994" spans="2:7">
      <c r="B994" s="787"/>
      <c r="C994" s="787"/>
      <c r="G994" s="16">
        <f t="shared" si="16"/>
        <v>223.19999999999993</v>
      </c>
    </row>
    <row r="995" spans="2:7">
      <c r="B995" s="787"/>
      <c r="C995" s="787"/>
      <c r="G995" s="16">
        <f t="shared" si="16"/>
        <v>223.19999999999993</v>
      </c>
    </row>
    <row r="996" spans="2:7">
      <c r="B996" s="787"/>
      <c r="C996" s="787"/>
      <c r="G996" s="16">
        <f t="shared" si="16"/>
        <v>223.19999999999993</v>
      </c>
    </row>
    <row r="997" spans="2:7">
      <c r="B997" s="787"/>
      <c r="C997" s="787"/>
      <c r="G997" s="16">
        <f t="shared" si="16"/>
        <v>223.19999999999993</v>
      </c>
    </row>
    <row r="998" spans="2:7">
      <c r="B998" s="787"/>
      <c r="C998" s="787"/>
      <c r="G998" s="16">
        <f t="shared" si="16"/>
        <v>223.19999999999993</v>
      </c>
    </row>
    <row r="999" spans="2:7">
      <c r="B999" s="787"/>
      <c r="C999" s="787"/>
      <c r="G999" s="16">
        <f t="shared" si="16"/>
        <v>223.19999999999993</v>
      </c>
    </row>
    <row r="1000" spans="2:7">
      <c r="B1000" s="787"/>
      <c r="C1000" s="787"/>
      <c r="G1000" s="16">
        <f t="shared" si="16"/>
        <v>223.19999999999993</v>
      </c>
    </row>
    <row r="1001" spans="2:7">
      <c r="B1001" s="787"/>
      <c r="C1001" s="787"/>
      <c r="G1001" s="16">
        <f t="shared" si="16"/>
        <v>223.19999999999993</v>
      </c>
    </row>
    <row r="1002" spans="2:7">
      <c r="B1002" s="787"/>
      <c r="C1002" s="787"/>
      <c r="G1002" s="16">
        <f t="shared" si="16"/>
        <v>223.19999999999993</v>
      </c>
    </row>
    <row r="1003" spans="2:7">
      <c r="B1003" s="787"/>
      <c r="C1003" s="787"/>
      <c r="G1003" s="16">
        <f t="shared" si="16"/>
        <v>223.19999999999993</v>
      </c>
    </row>
    <row r="1004" spans="2:7">
      <c r="B1004" s="787"/>
      <c r="C1004" s="787"/>
      <c r="G1004" s="16">
        <f t="shared" si="16"/>
        <v>223.19999999999993</v>
      </c>
    </row>
    <row r="1005" spans="2:7">
      <c r="B1005" s="787"/>
      <c r="C1005" s="787"/>
      <c r="G1005" s="16">
        <f t="shared" si="16"/>
        <v>223.19999999999993</v>
      </c>
    </row>
    <row r="1006" spans="2:7">
      <c r="B1006" s="787"/>
      <c r="C1006" s="787"/>
      <c r="G1006" s="16">
        <f t="shared" si="16"/>
        <v>223.19999999999993</v>
      </c>
    </row>
    <row r="1007" spans="2:7">
      <c r="B1007" s="787"/>
      <c r="C1007" s="787"/>
      <c r="G1007" s="16">
        <f t="shared" si="16"/>
        <v>223.19999999999993</v>
      </c>
    </row>
    <row r="1008" spans="2:7">
      <c r="B1008" s="787"/>
      <c r="C1008" s="787"/>
      <c r="G1008" s="16">
        <f t="shared" si="16"/>
        <v>223.19999999999993</v>
      </c>
    </row>
    <row r="1009" spans="2:7">
      <c r="B1009" s="787"/>
      <c r="C1009" s="787"/>
      <c r="G1009" s="16">
        <f t="shared" si="16"/>
        <v>223.19999999999993</v>
      </c>
    </row>
    <row r="1010" spans="2:7">
      <c r="B1010" s="787"/>
      <c r="C1010" s="787"/>
      <c r="G1010" s="16">
        <f t="shared" si="16"/>
        <v>223.19999999999993</v>
      </c>
    </row>
    <row r="1011" spans="2:7">
      <c r="B1011" s="787"/>
      <c r="C1011" s="787"/>
      <c r="G1011" s="16">
        <f t="shared" si="16"/>
        <v>223.19999999999993</v>
      </c>
    </row>
    <row r="1012" spans="2:7">
      <c r="B1012" s="787"/>
      <c r="C1012" s="787"/>
      <c r="G1012" s="16">
        <f t="shared" si="16"/>
        <v>223.19999999999993</v>
      </c>
    </row>
    <row r="1013" spans="2:7">
      <c r="B1013" s="787"/>
      <c r="C1013" s="787"/>
      <c r="G1013" s="16">
        <f t="shared" si="16"/>
        <v>223.19999999999993</v>
      </c>
    </row>
    <row r="1014" spans="2:7">
      <c r="B1014" s="787"/>
      <c r="C1014" s="787"/>
      <c r="G1014" s="16">
        <f t="shared" si="16"/>
        <v>223.19999999999993</v>
      </c>
    </row>
    <row r="1015" spans="2:7">
      <c r="B1015" s="787"/>
      <c r="C1015" s="787"/>
      <c r="G1015" s="16">
        <f t="shared" si="16"/>
        <v>223.19999999999993</v>
      </c>
    </row>
    <row r="1016" spans="2:7">
      <c r="B1016" s="787"/>
      <c r="C1016" s="787"/>
      <c r="G1016" s="16">
        <f t="shared" si="16"/>
        <v>223.19999999999993</v>
      </c>
    </row>
    <row r="1017" spans="2:7">
      <c r="B1017" s="787"/>
      <c r="C1017" s="787"/>
      <c r="G1017" s="16">
        <f t="shared" si="16"/>
        <v>223.19999999999993</v>
      </c>
    </row>
    <row r="1018" spans="2:7">
      <c r="B1018" s="787"/>
      <c r="C1018" s="787"/>
      <c r="G1018" s="16">
        <f t="shared" si="16"/>
        <v>223.19999999999993</v>
      </c>
    </row>
  </sheetData>
  <autoFilter ref="A4:S644" xr:uid="{AFC4061F-69A5-4523-BCE8-6E81901862B4}"/>
  <mergeCells count="5">
    <mergeCell ref="B3:F3"/>
    <mergeCell ref="J586:L586"/>
    <mergeCell ref="I598:L598"/>
    <mergeCell ref="J628:L628"/>
    <mergeCell ref="M629:M630"/>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tabColor rgb="FF00B0F0"/>
  </sheetPr>
  <dimension ref="A3:Q1009"/>
  <sheetViews>
    <sheetView topLeftCell="A705" zoomScaleNormal="100" workbookViewId="0">
      <selection activeCell="F724" sqref="F724"/>
    </sheetView>
  </sheetViews>
  <sheetFormatPr defaultColWidth="11.42578125" defaultRowHeight="15"/>
  <cols>
    <col min="1" max="1" width="11.42578125" style="39"/>
    <col min="2" max="2" width="12.7109375" style="88" bestFit="1" customWidth="1"/>
    <col min="3" max="3" width="11.85546875" style="6" bestFit="1" customWidth="1"/>
    <col min="4" max="4" width="19.7109375" bestFit="1" customWidth="1"/>
    <col min="5" max="6" width="11.42578125" style="4"/>
    <col min="7" max="7" width="12.42578125" style="4" bestFit="1" customWidth="1"/>
    <col min="8" max="8" width="27.5703125" bestFit="1" customWidth="1"/>
    <col min="15" max="15" width="13.5703125" bestFit="1" customWidth="1"/>
  </cols>
  <sheetData>
    <row r="3" spans="1:7">
      <c r="B3" s="820" t="s">
        <v>775</v>
      </c>
      <c r="C3" s="820"/>
      <c r="D3" s="820"/>
      <c r="E3" s="820"/>
      <c r="F3" s="820"/>
      <c r="G3" s="820"/>
    </row>
    <row r="4" spans="1:7" ht="18" customHeight="1">
      <c r="B4" s="803"/>
      <c r="C4" s="787"/>
    </row>
    <row r="5" spans="1:7" s="7" customFormat="1" ht="30">
      <c r="A5" s="40" t="s">
        <v>1</v>
      </c>
      <c r="B5" s="804" t="s">
        <v>2</v>
      </c>
      <c r="C5" s="804" t="s">
        <v>3</v>
      </c>
      <c r="D5" s="804" t="s">
        <v>4</v>
      </c>
      <c r="E5" s="13" t="s">
        <v>5</v>
      </c>
      <c r="F5" s="13" t="s">
        <v>6</v>
      </c>
      <c r="G5" s="14" t="s">
        <v>7</v>
      </c>
    </row>
    <row r="6" spans="1:7">
      <c r="A6" s="39">
        <v>42736</v>
      </c>
      <c r="B6" s="803" t="s">
        <v>8</v>
      </c>
      <c r="C6" s="787"/>
      <c r="G6" s="4">
        <v>75.400000000000006</v>
      </c>
    </row>
    <row r="7" spans="1:7">
      <c r="A7" s="39">
        <v>42766</v>
      </c>
      <c r="B7" s="803">
        <v>12182</v>
      </c>
      <c r="C7" s="787" t="s">
        <v>9</v>
      </c>
      <c r="F7" s="18">
        <v>75.400000000000006</v>
      </c>
      <c r="G7" s="4">
        <f>+G6+E7-F7</f>
        <v>0</v>
      </c>
    </row>
    <row r="8" spans="1:7">
      <c r="A8" s="39">
        <v>42766</v>
      </c>
      <c r="B8" s="803" t="s">
        <v>10</v>
      </c>
      <c r="C8" s="787" t="s">
        <v>11</v>
      </c>
      <c r="D8" t="s">
        <v>12</v>
      </c>
      <c r="E8" s="4">
        <v>74.5</v>
      </c>
      <c r="G8" s="4">
        <f t="shared" ref="G8:G71" si="0">+G7+E8-F8</f>
        <v>74.5</v>
      </c>
    </row>
    <row r="9" spans="1:7">
      <c r="B9" s="803"/>
      <c r="C9" s="787"/>
      <c r="D9" t="s">
        <v>13</v>
      </c>
      <c r="E9" s="4">
        <v>2.8</v>
      </c>
      <c r="G9" s="4">
        <f t="shared" si="0"/>
        <v>77.3</v>
      </c>
    </row>
    <row r="10" spans="1:7">
      <c r="B10" s="803"/>
      <c r="C10" s="787"/>
      <c r="D10" t="s">
        <v>14</v>
      </c>
      <c r="E10" s="4">
        <v>780</v>
      </c>
      <c r="G10" s="4">
        <f t="shared" si="0"/>
        <v>857.3</v>
      </c>
    </row>
    <row r="11" spans="1:7">
      <c r="A11" s="39">
        <v>42766</v>
      </c>
      <c r="B11" s="803">
        <v>12182</v>
      </c>
      <c r="C11" s="787" t="s">
        <v>11</v>
      </c>
      <c r="D11" t="s">
        <v>14</v>
      </c>
      <c r="F11" s="4">
        <v>780</v>
      </c>
      <c r="G11" s="4">
        <f t="shared" si="0"/>
        <v>77.299999999999955</v>
      </c>
    </row>
    <row r="12" spans="1:7">
      <c r="A12" s="39">
        <v>42819</v>
      </c>
      <c r="B12" s="803">
        <v>12441</v>
      </c>
      <c r="C12" s="787" t="s">
        <v>11</v>
      </c>
      <c r="D12" t="s">
        <v>12</v>
      </c>
      <c r="F12" s="4">
        <v>74.5</v>
      </c>
      <c r="G12" s="4">
        <f t="shared" si="0"/>
        <v>2.7999999999999545</v>
      </c>
    </row>
    <row r="13" spans="1:7">
      <c r="A13" s="39">
        <v>42819</v>
      </c>
      <c r="B13" s="803">
        <v>12441</v>
      </c>
      <c r="C13" s="787" t="s">
        <v>11</v>
      </c>
      <c r="D13" t="s">
        <v>13</v>
      </c>
      <c r="F13" s="4">
        <v>2.8</v>
      </c>
      <c r="G13" s="4">
        <f t="shared" si="0"/>
        <v>-4.5297099404706387E-14</v>
      </c>
    </row>
    <row r="14" spans="1:7">
      <c r="A14" s="39">
        <v>42794</v>
      </c>
      <c r="B14" s="803" t="s">
        <v>10</v>
      </c>
      <c r="C14" s="787" t="s">
        <v>15</v>
      </c>
      <c r="D14" t="s">
        <v>12</v>
      </c>
      <c r="E14" s="4">
        <v>71.3</v>
      </c>
      <c r="G14" s="4">
        <f t="shared" si="0"/>
        <v>71.299999999999955</v>
      </c>
    </row>
    <row r="15" spans="1:7">
      <c r="B15" s="803"/>
      <c r="C15" s="787"/>
      <c r="D15" t="s">
        <v>13</v>
      </c>
      <c r="E15" s="4">
        <v>2</v>
      </c>
      <c r="G15" s="4">
        <f t="shared" si="0"/>
        <v>73.299999999999955</v>
      </c>
    </row>
    <row r="16" spans="1:7">
      <c r="B16" s="803"/>
      <c r="C16" s="787"/>
      <c r="D16" t="s">
        <v>14</v>
      </c>
      <c r="E16" s="4">
        <v>780</v>
      </c>
      <c r="G16" s="4">
        <f t="shared" si="0"/>
        <v>853.3</v>
      </c>
    </row>
    <row r="17" spans="1:9">
      <c r="A17" s="39">
        <v>42819</v>
      </c>
      <c r="B17" s="803">
        <v>12441</v>
      </c>
      <c r="C17" s="787" t="s">
        <v>15</v>
      </c>
      <c r="D17" t="s">
        <v>12</v>
      </c>
      <c r="F17" s="4">
        <v>71.3</v>
      </c>
      <c r="G17" s="4">
        <f t="shared" si="0"/>
        <v>782</v>
      </c>
    </row>
    <row r="18" spans="1:9">
      <c r="A18" s="39">
        <v>42819</v>
      </c>
      <c r="B18" s="803">
        <v>12441</v>
      </c>
      <c r="C18" s="787" t="s">
        <v>15</v>
      </c>
      <c r="D18" t="s">
        <v>13</v>
      </c>
      <c r="F18" s="4">
        <v>2</v>
      </c>
      <c r="G18" s="4">
        <f t="shared" si="0"/>
        <v>780</v>
      </c>
    </row>
    <row r="19" spans="1:9">
      <c r="A19" s="39">
        <v>42819</v>
      </c>
      <c r="B19" s="803">
        <v>12442</v>
      </c>
      <c r="C19" s="787" t="s">
        <v>15</v>
      </c>
      <c r="D19" t="s">
        <v>14</v>
      </c>
      <c r="F19" s="4">
        <v>780</v>
      </c>
      <c r="G19" s="4">
        <f t="shared" si="0"/>
        <v>0</v>
      </c>
    </row>
    <row r="20" spans="1:9">
      <c r="A20" s="39">
        <v>42825</v>
      </c>
      <c r="B20" s="803" t="s">
        <v>10</v>
      </c>
      <c r="C20" s="787" t="s">
        <v>16</v>
      </c>
      <c r="D20" t="s">
        <v>12</v>
      </c>
      <c r="E20" s="4">
        <v>67.7</v>
      </c>
      <c r="G20" s="4">
        <f t="shared" si="0"/>
        <v>67.7</v>
      </c>
    </row>
    <row r="21" spans="1:9">
      <c r="B21" s="803"/>
      <c r="C21" s="787"/>
      <c r="D21" t="s">
        <v>13</v>
      </c>
      <c r="E21" s="4">
        <v>2</v>
      </c>
      <c r="G21" s="4">
        <f t="shared" si="0"/>
        <v>69.7</v>
      </c>
    </row>
    <row r="22" spans="1:9">
      <c r="B22" s="803"/>
      <c r="C22" s="787"/>
      <c r="D22" t="s">
        <v>14</v>
      </c>
      <c r="E22" s="4">
        <v>780</v>
      </c>
      <c r="G22" s="4">
        <f t="shared" si="0"/>
        <v>849.7</v>
      </c>
    </row>
    <row r="23" spans="1:9">
      <c r="A23" s="39">
        <v>42832</v>
      </c>
      <c r="B23" s="803">
        <v>12514</v>
      </c>
      <c r="C23" s="787" t="s">
        <v>16</v>
      </c>
      <c r="D23" t="s">
        <v>14</v>
      </c>
      <c r="F23" s="4">
        <v>780</v>
      </c>
      <c r="G23" s="4">
        <f t="shared" si="0"/>
        <v>69.700000000000045</v>
      </c>
    </row>
    <row r="24" spans="1:9">
      <c r="A24" s="39">
        <v>42884</v>
      </c>
      <c r="B24" s="803">
        <v>12723</v>
      </c>
      <c r="C24" s="787" t="s">
        <v>16</v>
      </c>
      <c r="D24" t="s">
        <v>12</v>
      </c>
      <c r="F24" s="4">
        <v>67.7</v>
      </c>
      <c r="G24" s="4">
        <f t="shared" si="0"/>
        <v>2.0000000000000426</v>
      </c>
    </row>
    <row r="25" spans="1:9">
      <c r="A25" s="39">
        <v>42884</v>
      </c>
      <c r="B25" s="803">
        <v>12723</v>
      </c>
      <c r="C25" s="787" t="s">
        <v>16</v>
      </c>
      <c r="D25" t="s">
        <v>13</v>
      </c>
      <c r="F25" s="4">
        <v>2</v>
      </c>
      <c r="G25" s="4">
        <f t="shared" si="0"/>
        <v>4.2632564145606011E-14</v>
      </c>
    </row>
    <row r="26" spans="1:9">
      <c r="A26" s="39">
        <v>42855</v>
      </c>
      <c r="B26" s="803" t="s">
        <v>10</v>
      </c>
      <c r="C26" s="787" t="s">
        <v>17</v>
      </c>
      <c r="D26" t="s">
        <v>12</v>
      </c>
      <c r="E26" s="4">
        <v>70.099999999999994</v>
      </c>
      <c r="G26" s="4">
        <f t="shared" si="0"/>
        <v>70.100000000000037</v>
      </c>
    </row>
    <row r="27" spans="1:9">
      <c r="B27" s="803"/>
      <c r="C27" s="787"/>
      <c r="D27" t="s">
        <v>13</v>
      </c>
      <c r="E27" s="4">
        <v>2</v>
      </c>
      <c r="G27" s="4">
        <f t="shared" si="0"/>
        <v>72.100000000000037</v>
      </c>
    </row>
    <row r="28" spans="1:9">
      <c r="B28" s="803"/>
      <c r="C28" s="787"/>
      <c r="D28" t="s">
        <v>14</v>
      </c>
      <c r="E28" s="4">
        <v>780</v>
      </c>
      <c r="G28" s="4">
        <f t="shared" si="0"/>
        <v>852.1</v>
      </c>
    </row>
    <row r="29" spans="1:9">
      <c r="A29" s="39">
        <v>42884</v>
      </c>
      <c r="B29" s="803">
        <v>12723</v>
      </c>
      <c r="C29" s="787" t="s">
        <v>17</v>
      </c>
      <c r="D29" t="s">
        <v>12</v>
      </c>
      <c r="F29" s="4">
        <v>70.099999999999994</v>
      </c>
      <c r="G29" s="4">
        <f t="shared" si="0"/>
        <v>782</v>
      </c>
    </row>
    <row r="30" spans="1:9">
      <c r="A30" s="39">
        <v>42884</v>
      </c>
      <c r="B30" s="803">
        <v>12723</v>
      </c>
      <c r="C30" s="787" t="s">
        <v>17</v>
      </c>
      <c r="D30" t="s">
        <v>13</v>
      </c>
      <c r="F30" s="4">
        <v>2</v>
      </c>
      <c r="G30" s="4">
        <f t="shared" si="0"/>
        <v>780</v>
      </c>
    </row>
    <row r="31" spans="1:9">
      <c r="A31" s="39">
        <v>42872</v>
      </c>
      <c r="B31" s="803">
        <v>12687</v>
      </c>
      <c r="C31" s="787" t="s">
        <v>17</v>
      </c>
      <c r="D31" t="s">
        <v>14</v>
      </c>
      <c r="F31" s="4">
        <v>780</v>
      </c>
      <c r="G31" s="4">
        <f t="shared" si="0"/>
        <v>0</v>
      </c>
    </row>
    <row r="32" spans="1:9">
      <c r="A32" s="41">
        <v>42886</v>
      </c>
      <c r="B32" s="790" t="s">
        <v>10</v>
      </c>
      <c r="C32" s="786" t="s">
        <v>18</v>
      </c>
      <c r="D32" t="s">
        <v>12</v>
      </c>
      <c r="E32" s="4">
        <v>58.7</v>
      </c>
      <c r="G32" s="4">
        <f t="shared" si="0"/>
        <v>58.7</v>
      </c>
      <c r="I32" s="17"/>
    </row>
    <row r="33" spans="1:7">
      <c r="B33" s="803"/>
      <c r="C33" s="787"/>
      <c r="D33" t="s">
        <v>13</v>
      </c>
      <c r="E33" s="4">
        <v>2</v>
      </c>
      <c r="G33" s="4">
        <f t="shared" si="0"/>
        <v>60.7</v>
      </c>
    </row>
    <row r="34" spans="1:7">
      <c r="B34" s="803"/>
      <c r="C34" s="787"/>
      <c r="D34" t="s">
        <v>14</v>
      </c>
      <c r="E34" s="4">
        <v>780</v>
      </c>
      <c r="G34" s="4">
        <f t="shared" si="0"/>
        <v>840.7</v>
      </c>
    </row>
    <row r="35" spans="1:7">
      <c r="A35" s="39">
        <v>42905</v>
      </c>
      <c r="B35" s="803">
        <v>12852</v>
      </c>
      <c r="C35" s="787" t="s">
        <v>18</v>
      </c>
      <c r="D35" t="s">
        <v>14</v>
      </c>
      <c r="F35" s="4">
        <v>780</v>
      </c>
      <c r="G35" s="4">
        <f t="shared" si="0"/>
        <v>60.700000000000045</v>
      </c>
    </row>
    <row r="36" spans="1:7">
      <c r="A36" s="39">
        <v>42905</v>
      </c>
      <c r="B36" s="803">
        <v>12853</v>
      </c>
      <c r="C36" s="787" t="s">
        <v>18</v>
      </c>
      <c r="D36" t="s">
        <v>12</v>
      </c>
      <c r="F36" s="4">
        <v>58.7</v>
      </c>
      <c r="G36" s="4">
        <f t="shared" si="0"/>
        <v>2.0000000000000426</v>
      </c>
    </row>
    <row r="37" spans="1:7">
      <c r="A37" s="39">
        <v>42905</v>
      </c>
      <c r="B37" s="803">
        <v>12853</v>
      </c>
      <c r="C37" s="787" t="s">
        <v>18</v>
      </c>
      <c r="D37" t="s">
        <v>13</v>
      </c>
      <c r="F37" s="4">
        <v>2</v>
      </c>
      <c r="G37" s="4">
        <f t="shared" si="0"/>
        <v>4.2632564145606011E-14</v>
      </c>
    </row>
    <row r="38" spans="1:7">
      <c r="A38" s="41">
        <v>42916</v>
      </c>
      <c r="B38" s="790" t="s">
        <v>10</v>
      </c>
      <c r="C38" s="786" t="s">
        <v>19</v>
      </c>
      <c r="D38" t="s">
        <v>12</v>
      </c>
      <c r="E38" s="4">
        <v>57</v>
      </c>
      <c r="G38" s="4">
        <f t="shared" si="0"/>
        <v>57.000000000000043</v>
      </c>
    </row>
    <row r="39" spans="1:7">
      <c r="B39" s="803"/>
      <c r="C39" s="787"/>
      <c r="D39" t="s">
        <v>13</v>
      </c>
      <c r="E39" s="4">
        <v>2</v>
      </c>
      <c r="G39" s="4">
        <f t="shared" si="0"/>
        <v>59.000000000000043</v>
      </c>
    </row>
    <row r="40" spans="1:7">
      <c r="B40" s="803"/>
      <c r="C40" s="787"/>
      <c r="D40" t="s">
        <v>14</v>
      </c>
      <c r="E40" s="4">
        <v>780</v>
      </c>
      <c r="G40" s="4">
        <f t="shared" si="0"/>
        <v>839</v>
      </c>
    </row>
    <row r="41" spans="1:7">
      <c r="A41" s="39">
        <v>42930</v>
      </c>
      <c r="B41" s="803">
        <v>13014</v>
      </c>
      <c r="C41" s="787" t="s">
        <v>19</v>
      </c>
      <c r="D41" t="s">
        <v>14</v>
      </c>
      <c r="F41" s="4">
        <v>780</v>
      </c>
      <c r="G41" s="4">
        <f t="shared" si="0"/>
        <v>59</v>
      </c>
    </row>
    <row r="42" spans="1:7">
      <c r="A42" s="39">
        <v>42961</v>
      </c>
      <c r="B42" s="803">
        <v>13265</v>
      </c>
      <c r="C42" s="787" t="s">
        <v>19</v>
      </c>
      <c r="D42" t="s">
        <v>12</v>
      </c>
      <c r="F42" s="4">
        <v>57</v>
      </c>
      <c r="G42" s="4">
        <f t="shared" si="0"/>
        <v>2</v>
      </c>
    </row>
    <row r="43" spans="1:7">
      <c r="A43" s="39">
        <v>42961</v>
      </c>
      <c r="B43" s="803">
        <v>13265</v>
      </c>
      <c r="C43" s="787" t="s">
        <v>19</v>
      </c>
      <c r="D43" t="s">
        <v>13</v>
      </c>
      <c r="F43" s="4">
        <v>2</v>
      </c>
      <c r="G43" s="4">
        <f t="shared" si="0"/>
        <v>0</v>
      </c>
    </row>
    <row r="44" spans="1:7">
      <c r="A44" s="41">
        <v>42947</v>
      </c>
      <c r="B44" s="790" t="s">
        <v>10</v>
      </c>
      <c r="C44" s="786" t="s">
        <v>20</v>
      </c>
      <c r="D44" t="s">
        <v>12</v>
      </c>
      <c r="E44" s="4">
        <v>57.7</v>
      </c>
      <c r="G44" s="4">
        <f t="shared" si="0"/>
        <v>57.7</v>
      </c>
    </row>
    <row r="45" spans="1:7">
      <c r="B45" s="803"/>
      <c r="C45" s="787"/>
      <c r="D45" t="s">
        <v>13</v>
      </c>
      <c r="E45" s="4">
        <v>2</v>
      </c>
      <c r="G45" s="4">
        <f t="shared" si="0"/>
        <v>59.7</v>
      </c>
    </row>
    <row r="46" spans="1:7">
      <c r="B46" s="803"/>
      <c r="C46" s="787"/>
      <c r="D46" t="s">
        <v>14</v>
      </c>
      <c r="E46" s="4">
        <v>780</v>
      </c>
      <c r="G46" s="4">
        <f t="shared" si="0"/>
        <v>839.7</v>
      </c>
    </row>
    <row r="47" spans="1:7">
      <c r="A47" s="39">
        <v>42961</v>
      </c>
      <c r="B47" s="803">
        <v>13265</v>
      </c>
      <c r="C47" s="787" t="s">
        <v>20</v>
      </c>
      <c r="D47" t="s">
        <v>14</v>
      </c>
      <c r="F47" s="4">
        <v>780</v>
      </c>
      <c r="G47" s="4">
        <f t="shared" si="0"/>
        <v>59.700000000000045</v>
      </c>
    </row>
    <row r="48" spans="1:7">
      <c r="A48" s="39">
        <v>42985</v>
      </c>
      <c r="B48" s="803">
        <v>13416</v>
      </c>
      <c r="C48" s="787" t="s">
        <v>20</v>
      </c>
      <c r="D48" t="s">
        <v>12</v>
      </c>
      <c r="F48" s="4">
        <v>57.7</v>
      </c>
      <c r="G48" s="4">
        <f t="shared" si="0"/>
        <v>2.0000000000000426</v>
      </c>
    </row>
    <row r="49" spans="1:7">
      <c r="A49" s="39">
        <v>42985</v>
      </c>
      <c r="B49" s="803">
        <v>13416</v>
      </c>
      <c r="C49" s="787" t="s">
        <v>20</v>
      </c>
      <c r="D49" t="s">
        <v>13</v>
      </c>
      <c r="F49" s="4">
        <v>2</v>
      </c>
      <c r="G49" s="4">
        <f t="shared" si="0"/>
        <v>4.2632564145606011E-14</v>
      </c>
    </row>
    <row r="50" spans="1:7">
      <c r="A50" s="41">
        <v>42978</v>
      </c>
      <c r="B50" s="790" t="s">
        <v>10</v>
      </c>
      <c r="C50" s="786" t="s">
        <v>21</v>
      </c>
      <c r="D50" t="s">
        <v>12</v>
      </c>
      <c r="E50" s="4">
        <v>57.7</v>
      </c>
      <c r="G50" s="4">
        <f t="shared" si="0"/>
        <v>57.700000000000045</v>
      </c>
    </row>
    <row r="51" spans="1:7">
      <c r="B51" s="803"/>
      <c r="C51" s="787"/>
      <c r="D51" t="s">
        <v>13</v>
      </c>
      <c r="E51" s="4">
        <v>2</v>
      </c>
      <c r="G51" s="4">
        <f t="shared" si="0"/>
        <v>59.700000000000045</v>
      </c>
    </row>
    <row r="52" spans="1:7">
      <c r="B52" s="803"/>
      <c r="C52" s="787"/>
      <c r="D52" t="s">
        <v>14</v>
      </c>
      <c r="E52" s="4">
        <v>780</v>
      </c>
      <c r="G52" s="4">
        <f t="shared" si="0"/>
        <v>839.7</v>
      </c>
    </row>
    <row r="53" spans="1:7">
      <c r="A53" s="39">
        <v>42985</v>
      </c>
      <c r="B53" s="803">
        <v>13416</v>
      </c>
      <c r="C53" s="787" t="s">
        <v>21</v>
      </c>
      <c r="D53" t="s">
        <v>14</v>
      </c>
      <c r="F53" s="4">
        <v>780</v>
      </c>
      <c r="G53" s="4">
        <f t="shared" si="0"/>
        <v>59.700000000000045</v>
      </c>
    </row>
    <row r="54" spans="1:7">
      <c r="A54" s="39">
        <v>42998</v>
      </c>
      <c r="B54" s="803">
        <v>13663</v>
      </c>
      <c r="C54" s="787" t="s">
        <v>21</v>
      </c>
      <c r="D54" t="s">
        <v>12</v>
      </c>
      <c r="F54" s="4">
        <v>57.7</v>
      </c>
      <c r="G54" s="4">
        <f t="shared" si="0"/>
        <v>2.0000000000000426</v>
      </c>
    </row>
    <row r="55" spans="1:7">
      <c r="A55" s="39">
        <v>42998</v>
      </c>
      <c r="B55" s="803">
        <v>13663</v>
      </c>
      <c r="C55" s="787" t="s">
        <v>21</v>
      </c>
      <c r="D55" t="s">
        <v>13</v>
      </c>
      <c r="F55" s="4">
        <v>2</v>
      </c>
      <c r="G55" s="4">
        <f t="shared" si="0"/>
        <v>4.2632564145606011E-14</v>
      </c>
    </row>
    <row r="56" spans="1:7">
      <c r="A56" s="41">
        <v>43008</v>
      </c>
      <c r="B56" s="790" t="s">
        <v>10</v>
      </c>
      <c r="C56" s="786" t="s">
        <v>22</v>
      </c>
      <c r="D56" t="s">
        <v>12</v>
      </c>
      <c r="E56" s="4">
        <v>39.5</v>
      </c>
      <c r="G56" s="4">
        <f t="shared" si="0"/>
        <v>39.500000000000043</v>
      </c>
    </row>
    <row r="57" spans="1:7">
      <c r="B57" s="803"/>
      <c r="C57" s="787"/>
      <c r="D57" t="s">
        <v>13</v>
      </c>
      <c r="E57" s="4">
        <v>2</v>
      </c>
      <c r="G57" s="4">
        <f t="shared" si="0"/>
        <v>41.500000000000043</v>
      </c>
    </row>
    <row r="58" spans="1:7">
      <c r="B58" s="803"/>
      <c r="C58" s="787"/>
      <c r="D58" t="s">
        <v>14</v>
      </c>
      <c r="E58" s="4">
        <v>780</v>
      </c>
      <c r="G58" s="4">
        <f t="shared" si="0"/>
        <v>821.5</v>
      </c>
    </row>
    <row r="59" spans="1:7">
      <c r="A59" s="39">
        <v>42998</v>
      </c>
      <c r="B59" s="803">
        <v>13663</v>
      </c>
      <c r="C59" s="787" t="s">
        <v>22</v>
      </c>
      <c r="D59" t="s">
        <v>14</v>
      </c>
      <c r="F59" s="4">
        <v>780</v>
      </c>
      <c r="G59" s="4">
        <f t="shared" si="0"/>
        <v>41.5</v>
      </c>
    </row>
    <row r="60" spans="1:7">
      <c r="A60" s="39">
        <v>42998</v>
      </c>
      <c r="B60" s="803">
        <v>13663</v>
      </c>
      <c r="C60" s="787" t="s">
        <v>22</v>
      </c>
      <c r="D60" t="s">
        <v>12</v>
      </c>
      <c r="F60" s="4">
        <v>39.5</v>
      </c>
      <c r="G60" s="4">
        <f t="shared" si="0"/>
        <v>2</v>
      </c>
    </row>
    <row r="61" spans="1:7">
      <c r="A61" s="39">
        <v>42998</v>
      </c>
      <c r="B61" s="803">
        <v>13663</v>
      </c>
      <c r="C61" s="787" t="s">
        <v>22</v>
      </c>
      <c r="D61" t="s">
        <v>13</v>
      </c>
      <c r="F61" s="4">
        <v>1.3</v>
      </c>
      <c r="G61" s="4">
        <f t="shared" si="0"/>
        <v>0.7</v>
      </c>
    </row>
    <row r="62" spans="1:7">
      <c r="A62" s="39">
        <v>43249</v>
      </c>
      <c r="B62" s="803">
        <v>14691</v>
      </c>
      <c r="C62" s="787" t="s">
        <v>22</v>
      </c>
      <c r="D62" t="s">
        <v>12</v>
      </c>
      <c r="F62" s="4">
        <v>0.7</v>
      </c>
      <c r="G62" s="4">
        <f t="shared" si="0"/>
        <v>0</v>
      </c>
    </row>
    <row r="63" spans="1:7">
      <c r="A63" s="41">
        <v>43039</v>
      </c>
      <c r="B63" s="790" t="s">
        <v>10</v>
      </c>
      <c r="C63" s="786" t="s">
        <v>23</v>
      </c>
      <c r="D63" t="s">
        <v>12</v>
      </c>
      <c r="E63" s="4">
        <v>39.5</v>
      </c>
      <c r="G63" s="4">
        <f t="shared" si="0"/>
        <v>39.5</v>
      </c>
    </row>
    <row r="64" spans="1:7">
      <c r="B64" s="803"/>
      <c r="C64" s="787"/>
      <c r="D64" t="s">
        <v>13</v>
      </c>
      <c r="E64" s="4">
        <v>2</v>
      </c>
      <c r="G64" s="4">
        <f t="shared" si="0"/>
        <v>41.5</v>
      </c>
    </row>
    <row r="65" spans="1:7">
      <c r="B65" s="803"/>
      <c r="C65" s="787"/>
      <c r="D65" t="s">
        <v>14</v>
      </c>
      <c r="E65" s="4">
        <v>780</v>
      </c>
      <c r="G65" s="4">
        <f t="shared" si="0"/>
        <v>821.5</v>
      </c>
    </row>
    <row r="66" spans="1:7">
      <c r="A66" s="39">
        <v>43039</v>
      </c>
      <c r="B66" s="803">
        <v>13742</v>
      </c>
      <c r="C66" s="787" t="s">
        <v>23</v>
      </c>
      <c r="D66" t="s">
        <v>14</v>
      </c>
      <c r="F66" s="4">
        <v>380</v>
      </c>
      <c r="G66" s="4">
        <f t="shared" si="0"/>
        <v>441.5</v>
      </c>
    </row>
    <row r="67" spans="1:7">
      <c r="A67" s="39">
        <v>43052</v>
      </c>
      <c r="B67" s="803">
        <v>13783</v>
      </c>
      <c r="C67" s="787" t="s">
        <v>23</v>
      </c>
      <c r="D67" t="s">
        <v>14</v>
      </c>
      <c r="F67" s="4">
        <v>400</v>
      </c>
      <c r="G67" s="4">
        <f t="shared" si="0"/>
        <v>41.5</v>
      </c>
    </row>
    <row r="68" spans="1:7">
      <c r="A68" s="39">
        <v>43063</v>
      </c>
      <c r="B68" s="803">
        <v>13833</v>
      </c>
      <c r="C68" s="787" t="s">
        <v>23</v>
      </c>
      <c r="D68" t="s">
        <v>12</v>
      </c>
      <c r="F68" s="4">
        <v>39.5</v>
      </c>
      <c r="G68" s="4">
        <f t="shared" si="0"/>
        <v>2</v>
      </c>
    </row>
    <row r="69" spans="1:7">
      <c r="A69" s="39">
        <v>43063</v>
      </c>
      <c r="B69" s="803">
        <v>13833</v>
      </c>
      <c r="C69" s="787" t="s">
        <v>23</v>
      </c>
      <c r="D69" t="s">
        <v>13</v>
      </c>
      <c r="F69" s="4">
        <v>2</v>
      </c>
      <c r="G69" s="4">
        <f t="shared" si="0"/>
        <v>0</v>
      </c>
    </row>
    <row r="70" spans="1:7">
      <c r="A70" s="155">
        <v>43069</v>
      </c>
      <c r="B70" s="523" t="s">
        <v>10</v>
      </c>
      <c r="C70" s="25" t="s">
        <v>24</v>
      </c>
      <c r="D70" t="s">
        <v>12</v>
      </c>
      <c r="E70" s="4">
        <v>42.1</v>
      </c>
      <c r="G70" s="4">
        <f t="shared" si="0"/>
        <v>42.1</v>
      </c>
    </row>
    <row r="71" spans="1:7">
      <c r="B71" s="803"/>
      <c r="C71" s="787"/>
      <c r="D71" t="s">
        <v>13</v>
      </c>
      <c r="E71" s="4">
        <v>2</v>
      </c>
      <c r="G71" s="4">
        <f t="shared" si="0"/>
        <v>44.1</v>
      </c>
    </row>
    <row r="72" spans="1:7">
      <c r="B72" s="803"/>
      <c r="C72" s="787"/>
      <c r="D72" t="s">
        <v>14</v>
      </c>
      <c r="E72" s="4">
        <v>780</v>
      </c>
      <c r="G72" s="4">
        <f t="shared" ref="G72:G135" si="1">+G71+E72-F72</f>
        <v>824.1</v>
      </c>
    </row>
    <row r="73" spans="1:7">
      <c r="A73" s="39">
        <v>43069</v>
      </c>
      <c r="B73" s="803">
        <v>13878</v>
      </c>
      <c r="C73" s="787" t="s">
        <v>24</v>
      </c>
      <c r="D73" t="s">
        <v>14</v>
      </c>
      <c r="F73" s="4">
        <v>524</v>
      </c>
      <c r="G73" s="4">
        <f t="shared" si="1"/>
        <v>300.10000000000002</v>
      </c>
    </row>
    <row r="74" spans="1:7">
      <c r="A74" s="39">
        <v>43097</v>
      </c>
      <c r="B74" s="803">
        <v>13987</v>
      </c>
      <c r="C74" s="787" t="s">
        <v>24</v>
      </c>
      <c r="D74" t="s">
        <v>14</v>
      </c>
      <c r="F74" s="4">
        <v>220.8</v>
      </c>
      <c r="G74" s="4">
        <f t="shared" si="1"/>
        <v>79.300000000000011</v>
      </c>
    </row>
    <row r="75" spans="1:7">
      <c r="A75" s="39">
        <v>43099</v>
      </c>
      <c r="B75" s="803">
        <v>14026</v>
      </c>
      <c r="C75" s="787" t="s">
        <v>24</v>
      </c>
      <c r="D75" t="s">
        <v>14</v>
      </c>
      <c r="F75" s="4">
        <v>35.200000000000003</v>
      </c>
      <c r="G75" s="4">
        <f t="shared" si="1"/>
        <v>44.100000000000009</v>
      </c>
    </row>
    <row r="76" spans="1:7">
      <c r="A76" s="39">
        <v>43249</v>
      </c>
      <c r="B76" s="803">
        <v>14691</v>
      </c>
      <c r="C76" s="787" t="s">
        <v>24</v>
      </c>
      <c r="D76" t="s">
        <v>12</v>
      </c>
      <c r="F76" s="4">
        <v>42.1</v>
      </c>
      <c r="G76" s="4">
        <f t="shared" si="1"/>
        <v>2.0000000000000071</v>
      </c>
    </row>
    <row r="77" spans="1:7">
      <c r="A77" s="39">
        <v>43249</v>
      </c>
      <c r="B77" s="803">
        <v>14691</v>
      </c>
      <c r="C77" s="787" t="s">
        <v>24</v>
      </c>
      <c r="D77" t="s">
        <v>13</v>
      </c>
      <c r="F77" s="4">
        <v>2</v>
      </c>
      <c r="G77" s="4">
        <f t="shared" si="1"/>
        <v>7.1054273576010019E-15</v>
      </c>
    </row>
    <row r="78" spans="1:7">
      <c r="A78" s="41">
        <v>43100</v>
      </c>
      <c r="B78" s="790" t="s">
        <v>10</v>
      </c>
      <c r="C78" s="786" t="s">
        <v>25</v>
      </c>
      <c r="D78" t="s">
        <v>12</v>
      </c>
      <c r="E78" s="4">
        <v>45.8</v>
      </c>
      <c r="G78" s="4">
        <f t="shared" si="1"/>
        <v>45.800000000000004</v>
      </c>
    </row>
    <row r="79" spans="1:7">
      <c r="B79" s="803"/>
      <c r="C79" s="787"/>
      <c r="D79" t="s">
        <v>13</v>
      </c>
      <c r="E79" s="4">
        <v>2</v>
      </c>
      <c r="G79" s="4">
        <f t="shared" si="1"/>
        <v>47.800000000000004</v>
      </c>
    </row>
    <row r="80" spans="1:7">
      <c r="B80" s="803"/>
      <c r="C80" s="787"/>
      <c r="D80" t="s">
        <v>14</v>
      </c>
      <c r="E80" s="4">
        <v>780</v>
      </c>
      <c r="G80" s="4">
        <f t="shared" si="1"/>
        <v>827.8</v>
      </c>
    </row>
    <row r="81" spans="1:7">
      <c r="A81" s="39">
        <v>43099</v>
      </c>
      <c r="B81" s="803">
        <v>14026</v>
      </c>
      <c r="C81" s="787" t="s">
        <v>25</v>
      </c>
      <c r="D81" t="s">
        <v>14</v>
      </c>
      <c r="F81" s="4">
        <v>780</v>
      </c>
      <c r="G81" s="4">
        <f t="shared" si="1"/>
        <v>47.799999999999955</v>
      </c>
    </row>
    <row r="82" spans="1:7">
      <c r="A82" s="39">
        <v>43249</v>
      </c>
      <c r="B82" s="803">
        <v>14691</v>
      </c>
      <c r="C82" s="787" t="s">
        <v>25</v>
      </c>
      <c r="D82" t="s">
        <v>12</v>
      </c>
      <c r="F82" s="4">
        <v>45.8</v>
      </c>
      <c r="G82" s="4">
        <f t="shared" si="1"/>
        <v>1.9999999999999574</v>
      </c>
    </row>
    <row r="83" spans="1:7">
      <c r="A83" s="39">
        <v>43249</v>
      </c>
      <c r="B83" s="803">
        <v>14691</v>
      </c>
      <c r="C83" s="787" t="s">
        <v>25</v>
      </c>
      <c r="D83" t="s">
        <v>13</v>
      </c>
      <c r="F83" s="4">
        <v>2</v>
      </c>
      <c r="G83" s="4">
        <f t="shared" si="1"/>
        <v>-4.2632564145606011E-14</v>
      </c>
    </row>
    <row r="84" spans="1:7">
      <c r="A84" s="41">
        <v>43101</v>
      </c>
      <c r="B84" s="790" t="s">
        <v>10</v>
      </c>
      <c r="C84" s="786" t="s">
        <v>11</v>
      </c>
      <c r="D84" t="s">
        <v>12</v>
      </c>
      <c r="E84" s="4">
        <v>40.799999999999997</v>
      </c>
      <c r="G84" s="4">
        <f t="shared" si="1"/>
        <v>40.799999999999955</v>
      </c>
    </row>
    <row r="85" spans="1:7">
      <c r="B85" s="803"/>
      <c r="C85" s="787"/>
      <c r="D85" t="s">
        <v>13</v>
      </c>
      <c r="E85" s="4">
        <v>2</v>
      </c>
      <c r="G85" s="4">
        <f t="shared" si="1"/>
        <v>42.799999999999955</v>
      </c>
    </row>
    <row r="86" spans="1:7">
      <c r="B86" s="803"/>
      <c r="C86" s="787"/>
      <c r="D86" t="s">
        <v>14</v>
      </c>
      <c r="E86" s="4">
        <v>780</v>
      </c>
      <c r="G86" s="4">
        <f t="shared" si="1"/>
        <v>822.8</v>
      </c>
    </row>
    <row r="87" spans="1:7">
      <c r="A87" s="39">
        <v>43099</v>
      </c>
      <c r="B87" s="803">
        <v>14026</v>
      </c>
      <c r="C87" s="787" t="s">
        <v>11</v>
      </c>
      <c r="D87" t="s">
        <v>14</v>
      </c>
      <c r="F87" s="4">
        <v>44.8</v>
      </c>
      <c r="G87" s="4">
        <f t="shared" si="1"/>
        <v>778</v>
      </c>
    </row>
    <row r="88" spans="1:7">
      <c r="A88" s="39">
        <v>43136</v>
      </c>
      <c r="B88" s="803">
        <v>14182</v>
      </c>
      <c r="C88" s="787" t="s">
        <v>11</v>
      </c>
      <c r="D88" t="s">
        <v>14</v>
      </c>
      <c r="F88" s="4">
        <v>735.2</v>
      </c>
      <c r="G88" s="4">
        <f t="shared" si="1"/>
        <v>42.799999999999955</v>
      </c>
    </row>
    <row r="89" spans="1:7">
      <c r="A89" s="39">
        <v>43159</v>
      </c>
      <c r="B89" s="803">
        <v>14274</v>
      </c>
      <c r="C89" s="787" t="s">
        <v>11</v>
      </c>
      <c r="D89" t="s">
        <v>12</v>
      </c>
      <c r="F89" s="4">
        <v>40.799999999999997</v>
      </c>
      <c r="G89" s="4">
        <f t="shared" si="1"/>
        <v>1.9999999999999574</v>
      </c>
    </row>
    <row r="90" spans="1:7">
      <c r="A90" s="39">
        <v>43159</v>
      </c>
      <c r="B90" s="803">
        <v>14274</v>
      </c>
      <c r="C90" s="787" t="s">
        <v>11</v>
      </c>
      <c r="D90" t="s">
        <v>13</v>
      </c>
      <c r="F90" s="4">
        <v>2</v>
      </c>
      <c r="G90" s="4">
        <f t="shared" si="1"/>
        <v>-4.2632564145606011E-14</v>
      </c>
    </row>
    <row r="91" spans="1:7">
      <c r="A91" s="41">
        <v>43159</v>
      </c>
      <c r="B91" s="790" t="s">
        <v>10</v>
      </c>
      <c r="C91" s="786" t="s">
        <v>15</v>
      </c>
      <c r="D91" t="s">
        <v>12</v>
      </c>
      <c r="E91" s="4">
        <v>62.8</v>
      </c>
      <c r="G91" s="4">
        <f t="shared" si="1"/>
        <v>62.799999999999955</v>
      </c>
    </row>
    <row r="92" spans="1:7">
      <c r="B92" s="803"/>
      <c r="C92" s="787"/>
      <c r="D92" t="s">
        <v>13</v>
      </c>
      <c r="E92" s="4">
        <v>2</v>
      </c>
      <c r="G92" s="4">
        <f t="shared" si="1"/>
        <v>64.799999999999955</v>
      </c>
    </row>
    <row r="93" spans="1:7">
      <c r="B93" s="803"/>
      <c r="C93" s="787"/>
      <c r="D93" t="s">
        <v>14</v>
      </c>
      <c r="E93" s="4">
        <v>780</v>
      </c>
      <c r="G93" s="4">
        <f t="shared" si="1"/>
        <v>844.8</v>
      </c>
    </row>
    <row r="94" spans="1:7">
      <c r="A94" s="39">
        <v>43181</v>
      </c>
      <c r="B94" s="803">
        <v>14387</v>
      </c>
      <c r="C94" s="787" t="s">
        <v>15</v>
      </c>
      <c r="D94" t="s">
        <v>12</v>
      </c>
      <c r="F94" s="4">
        <v>62.8</v>
      </c>
      <c r="G94" s="4">
        <f t="shared" si="1"/>
        <v>782</v>
      </c>
    </row>
    <row r="95" spans="1:7">
      <c r="A95" s="39">
        <v>43181</v>
      </c>
      <c r="B95" s="803">
        <v>14387</v>
      </c>
      <c r="C95" s="787" t="s">
        <v>15</v>
      </c>
      <c r="D95" t="s">
        <v>13</v>
      </c>
      <c r="F95" s="4">
        <v>2</v>
      </c>
      <c r="G95" s="4">
        <f t="shared" si="1"/>
        <v>780</v>
      </c>
    </row>
    <row r="96" spans="1:7">
      <c r="A96" s="39">
        <v>43190</v>
      </c>
      <c r="B96" s="803">
        <v>14416</v>
      </c>
      <c r="C96" s="787" t="s">
        <v>15</v>
      </c>
      <c r="D96" t="s">
        <v>14</v>
      </c>
      <c r="F96" s="4">
        <v>104</v>
      </c>
      <c r="G96" s="4">
        <f t="shared" si="1"/>
        <v>676</v>
      </c>
    </row>
    <row r="97" spans="1:8">
      <c r="A97" s="39">
        <v>43159</v>
      </c>
      <c r="B97" s="803">
        <v>14291</v>
      </c>
      <c r="C97" s="787" t="s">
        <v>15</v>
      </c>
      <c r="D97" t="s">
        <v>14</v>
      </c>
      <c r="F97" s="4">
        <v>676</v>
      </c>
      <c r="G97" s="4">
        <f t="shared" si="1"/>
        <v>0</v>
      </c>
    </row>
    <row r="98" spans="1:8">
      <c r="A98" s="41">
        <v>43190</v>
      </c>
      <c r="B98" s="790" t="s">
        <v>776</v>
      </c>
      <c r="C98" s="786" t="s">
        <v>16</v>
      </c>
      <c r="D98" t="s">
        <v>12</v>
      </c>
      <c r="E98" s="4">
        <v>60.3</v>
      </c>
      <c r="G98" s="4">
        <f t="shared" si="1"/>
        <v>60.3</v>
      </c>
    </row>
    <row r="99" spans="1:8">
      <c r="B99" s="803"/>
      <c r="C99" s="787"/>
      <c r="D99" t="s">
        <v>13</v>
      </c>
      <c r="E99" s="4">
        <v>2</v>
      </c>
      <c r="G99" s="4">
        <f t="shared" si="1"/>
        <v>62.3</v>
      </c>
    </row>
    <row r="100" spans="1:8">
      <c r="B100" s="803"/>
      <c r="C100" s="787"/>
      <c r="D100" t="s">
        <v>14</v>
      </c>
      <c r="E100" s="4">
        <v>780</v>
      </c>
      <c r="G100" s="4">
        <f t="shared" si="1"/>
        <v>842.3</v>
      </c>
    </row>
    <row r="101" spans="1:8">
      <c r="A101" s="39">
        <v>31</v>
      </c>
      <c r="B101" s="803">
        <v>14416</v>
      </c>
      <c r="C101" s="787" t="s">
        <v>16</v>
      </c>
      <c r="D101" t="s">
        <v>14</v>
      </c>
      <c r="F101" s="4">
        <v>652</v>
      </c>
      <c r="G101" s="4">
        <f t="shared" si="1"/>
        <v>190.29999999999995</v>
      </c>
    </row>
    <row r="102" spans="1:8">
      <c r="A102" s="39">
        <v>43220</v>
      </c>
      <c r="B102" s="803">
        <v>14529</v>
      </c>
      <c r="C102" s="787" t="s">
        <v>16</v>
      </c>
      <c r="D102" t="s">
        <v>14</v>
      </c>
      <c r="F102" s="4">
        <v>128</v>
      </c>
      <c r="G102" s="4">
        <f t="shared" si="1"/>
        <v>62.299999999999955</v>
      </c>
    </row>
    <row r="103" spans="1:8">
      <c r="A103" s="39">
        <v>43236</v>
      </c>
      <c r="B103" s="803">
        <v>14607</v>
      </c>
      <c r="C103" s="787" t="s">
        <v>16</v>
      </c>
      <c r="D103" t="s">
        <v>12</v>
      </c>
      <c r="F103" s="4">
        <v>60.3</v>
      </c>
      <c r="G103" s="4">
        <f t="shared" si="1"/>
        <v>1.9999999999999574</v>
      </c>
    </row>
    <row r="104" spans="1:8">
      <c r="A104" s="39">
        <v>43236</v>
      </c>
      <c r="B104" s="803">
        <v>14607</v>
      </c>
      <c r="C104" s="787" t="s">
        <v>16</v>
      </c>
      <c r="D104" t="s">
        <v>13</v>
      </c>
      <c r="F104" s="4">
        <v>2</v>
      </c>
      <c r="G104" s="4">
        <f t="shared" si="1"/>
        <v>-4.2632564145606011E-14</v>
      </c>
    </row>
    <row r="105" spans="1:8">
      <c r="A105" s="41">
        <v>43220</v>
      </c>
      <c r="B105" s="790" t="s">
        <v>10</v>
      </c>
      <c r="C105" s="786" t="s">
        <v>17</v>
      </c>
      <c r="D105" t="s">
        <v>12</v>
      </c>
      <c r="E105" s="4">
        <v>62.4</v>
      </c>
      <c r="G105" s="4">
        <f t="shared" si="1"/>
        <v>62.399999999999956</v>
      </c>
    </row>
    <row r="106" spans="1:8">
      <c r="B106" s="803"/>
      <c r="C106" s="787"/>
      <c r="D106" t="s">
        <v>13</v>
      </c>
      <c r="E106" s="4">
        <v>2</v>
      </c>
      <c r="G106" s="4">
        <f t="shared" si="1"/>
        <v>64.399999999999949</v>
      </c>
    </row>
    <row r="107" spans="1:8">
      <c r="B107" s="803"/>
      <c r="C107" s="787"/>
      <c r="D107" t="s">
        <v>14</v>
      </c>
      <c r="E107" s="4">
        <v>780</v>
      </c>
      <c r="G107" s="4">
        <f t="shared" si="1"/>
        <v>844.4</v>
      </c>
    </row>
    <row r="108" spans="1:8">
      <c r="A108" s="39">
        <v>43220</v>
      </c>
      <c r="B108" s="803">
        <v>14529</v>
      </c>
      <c r="C108" s="787" t="s">
        <v>17</v>
      </c>
      <c r="D108" t="s">
        <v>14</v>
      </c>
      <c r="F108" s="4">
        <v>348</v>
      </c>
      <c r="G108" s="4">
        <f t="shared" si="1"/>
        <v>496.4</v>
      </c>
      <c r="H108" s="12"/>
    </row>
    <row r="109" spans="1:8">
      <c r="A109" s="39">
        <v>43243</v>
      </c>
      <c r="B109" s="803">
        <v>14671</v>
      </c>
      <c r="C109" s="787" t="s">
        <v>17</v>
      </c>
      <c r="D109" t="s">
        <v>12</v>
      </c>
      <c r="F109" s="4">
        <v>62.4</v>
      </c>
      <c r="G109" s="4">
        <f t="shared" si="1"/>
        <v>434</v>
      </c>
      <c r="H109" s="12"/>
    </row>
    <row r="110" spans="1:8">
      <c r="A110" s="39">
        <v>43243</v>
      </c>
      <c r="B110" s="803">
        <v>14671</v>
      </c>
      <c r="C110" s="787" t="s">
        <v>17</v>
      </c>
      <c r="D110" t="s">
        <v>13</v>
      </c>
      <c r="F110" s="4">
        <v>2</v>
      </c>
      <c r="G110" s="4">
        <f t="shared" si="1"/>
        <v>432</v>
      </c>
    </row>
    <row r="111" spans="1:8">
      <c r="A111" s="39">
        <v>43251</v>
      </c>
      <c r="B111" s="803">
        <v>14728</v>
      </c>
      <c r="C111" s="787" t="s">
        <v>17</v>
      </c>
      <c r="D111" t="s">
        <v>14</v>
      </c>
      <c r="F111" s="4">
        <v>432</v>
      </c>
      <c r="G111" s="4">
        <f t="shared" si="1"/>
        <v>0</v>
      </c>
    </row>
    <row r="112" spans="1:8">
      <c r="A112" s="41">
        <v>43251</v>
      </c>
      <c r="B112" s="790" t="s">
        <v>10</v>
      </c>
      <c r="C112" s="786" t="s">
        <v>18</v>
      </c>
      <c r="D112" t="s">
        <v>12</v>
      </c>
      <c r="E112" s="4">
        <v>104.8</v>
      </c>
      <c r="G112" s="4">
        <f t="shared" si="1"/>
        <v>104.8</v>
      </c>
    </row>
    <row r="113" spans="1:7">
      <c r="B113" s="803"/>
      <c r="C113" s="787"/>
      <c r="D113" t="s">
        <v>13</v>
      </c>
      <c r="E113" s="4">
        <v>2</v>
      </c>
      <c r="G113" s="4">
        <f t="shared" si="1"/>
        <v>106.8</v>
      </c>
    </row>
    <row r="114" spans="1:7">
      <c r="B114" s="803"/>
      <c r="C114" s="787"/>
      <c r="D114" t="s">
        <v>14</v>
      </c>
      <c r="E114" s="4">
        <v>780</v>
      </c>
      <c r="G114" s="4">
        <f t="shared" si="1"/>
        <v>886.8</v>
      </c>
    </row>
    <row r="115" spans="1:7">
      <c r="A115" s="39">
        <v>43251</v>
      </c>
      <c r="B115" s="803">
        <v>14728</v>
      </c>
      <c r="C115" s="787" t="s">
        <v>18</v>
      </c>
      <c r="D115" t="s">
        <v>14</v>
      </c>
      <c r="F115" s="4">
        <v>66</v>
      </c>
      <c r="G115" s="4">
        <f t="shared" si="1"/>
        <v>820.8</v>
      </c>
    </row>
    <row r="116" spans="1:7">
      <c r="A116" s="39">
        <v>43273</v>
      </c>
      <c r="B116" s="803">
        <v>14803</v>
      </c>
      <c r="C116" s="787" t="s">
        <v>18</v>
      </c>
      <c r="D116" t="s">
        <v>12</v>
      </c>
      <c r="F116" s="4">
        <v>104.8</v>
      </c>
      <c r="G116" s="4">
        <f t="shared" si="1"/>
        <v>716</v>
      </c>
    </row>
    <row r="117" spans="1:7">
      <c r="A117" s="39">
        <v>43273</v>
      </c>
      <c r="B117" s="803">
        <v>14803</v>
      </c>
      <c r="C117" s="787" t="s">
        <v>18</v>
      </c>
      <c r="D117" t="s">
        <v>13</v>
      </c>
      <c r="F117" s="4">
        <v>2</v>
      </c>
      <c r="G117" s="4">
        <f t="shared" si="1"/>
        <v>714</v>
      </c>
    </row>
    <row r="118" spans="1:7" ht="14.25" customHeight="1">
      <c r="A118" s="39">
        <v>43281</v>
      </c>
      <c r="B118" s="803">
        <v>14859</v>
      </c>
      <c r="C118" s="787" t="s">
        <v>18</v>
      </c>
      <c r="D118" t="s">
        <v>14</v>
      </c>
      <c r="F118" s="4">
        <v>252</v>
      </c>
      <c r="G118" s="4">
        <f t="shared" si="1"/>
        <v>462</v>
      </c>
    </row>
    <row r="119" spans="1:7" ht="14.25" customHeight="1">
      <c r="A119" s="39">
        <v>43291</v>
      </c>
      <c r="B119" s="803">
        <v>14913</v>
      </c>
      <c r="C119" s="787" t="s">
        <v>18</v>
      </c>
      <c r="D119" t="s">
        <v>14</v>
      </c>
      <c r="F119" s="4">
        <v>462</v>
      </c>
      <c r="G119" s="4">
        <f t="shared" si="1"/>
        <v>0</v>
      </c>
    </row>
    <row r="120" spans="1:7" ht="14.25" customHeight="1">
      <c r="A120" s="41">
        <v>43281</v>
      </c>
      <c r="B120" s="790" t="s">
        <v>10</v>
      </c>
      <c r="C120" s="786" t="s">
        <v>19</v>
      </c>
      <c r="D120" t="s">
        <v>12</v>
      </c>
      <c r="E120" s="4">
        <v>96.7</v>
      </c>
      <c r="G120" s="4">
        <f t="shared" si="1"/>
        <v>96.7</v>
      </c>
    </row>
    <row r="121" spans="1:7" ht="14.25" customHeight="1">
      <c r="B121" s="803"/>
      <c r="C121" s="787"/>
      <c r="D121" t="s">
        <v>13</v>
      </c>
      <c r="E121" s="4">
        <v>4</v>
      </c>
      <c r="G121" s="4">
        <f t="shared" si="1"/>
        <v>100.7</v>
      </c>
    </row>
    <row r="122" spans="1:7" ht="14.25" customHeight="1">
      <c r="B122" s="803"/>
      <c r="C122" s="787"/>
      <c r="D122" t="s">
        <v>14</v>
      </c>
      <c r="E122" s="4">
        <v>780</v>
      </c>
      <c r="G122" s="4">
        <f t="shared" si="1"/>
        <v>880.7</v>
      </c>
    </row>
    <row r="123" spans="1:7" ht="14.25" customHeight="1">
      <c r="A123" s="39">
        <v>43314</v>
      </c>
      <c r="B123" s="803">
        <v>15009</v>
      </c>
      <c r="C123" s="787" t="s">
        <v>19</v>
      </c>
      <c r="D123" t="s">
        <v>14</v>
      </c>
      <c r="F123" s="4">
        <v>490</v>
      </c>
      <c r="G123" s="4">
        <f t="shared" si="1"/>
        <v>390.70000000000005</v>
      </c>
    </row>
    <row r="124" spans="1:7" ht="14.25" customHeight="1">
      <c r="A124" s="39">
        <v>43344</v>
      </c>
      <c r="B124" s="803">
        <v>15124</v>
      </c>
      <c r="C124" s="787" t="s">
        <v>19</v>
      </c>
      <c r="D124" t="s">
        <v>14</v>
      </c>
      <c r="F124" s="4">
        <v>290</v>
      </c>
      <c r="G124" s="4">
        <f t="shared" si="1"/>
        <v>100.70000000000005</v>
      </c>
    </row>
    <row r="125" spans="1:7" ht="14.25" customHeight="1">
      <c r="A125" s="39">
        <v>43349</v>
      </c>
      <c r="B125" s="803">
        <v>15161</v>
      </c>
      <c r="C125" s="787" t="s">
        <v>19</v>
      </c>
      <c r="D125" t="s">
        <v>12</v>
      </c>
      <c r="F125" s="4">
        <v>96.7</v>
      </c>
      <c r="G125" s="4">
        <f t="shared" si="1"/>
        <v>4.0000000000000426</v>
      </c>
    </row>
    <row r="126" spans="1:7" ht="14.25" customHeight="1">
      <c r="A126" s="39">
        <v>43349</v>
      </c>
      <c r="B126" s="803">
        <v>15161</v>
      </c>
      <c r="C126" s="787" t="s">
        <v>19</v>
      </c>
      <c r="D126" t="s">
        <v>13</v>
      </c>
      <c r="F126" s="4">
        <v>4</v>
      </c>
      <c r="G126" s="4">
        <f t="shared" si="1"/>
        <v>4.2632564145606011E-14</v>
      </c>
    </row>
    <row r="127" spans="1:7" ht="14.25" customHeight="1">
      <c r="A127" s="41">
        <v>43312</v>
      </c>
      <c r="B127" s="790" t="s">
        <v>10</v>
      </c>
      <c r="C127" s="786" t="s">
        <v>20</v>
      </c>
      <c r="D127" t="s">
        <v>12</v>
      </c>
      <c r="E127" s="4">
        <v>94.9</v>
      </c>
      <c r="G127" s="4">
        <f t="shared" si="1"/>
        <v>94.900000000000048</v>
      </c>
    </row>
    <row r="128" spans="1:7" ht="14.25" customHeight="1">
      <c r="B128" s="803"/>
      <c r="C128" s="787"/>
      <c r="D128" t="s">
        <v>13</v>
      </c>
      <c r="E128" s="4">
        <v>4</v>
      </c>
      <c r="G128" s="4">
        <f t="shared" si="1"/>
        <v>98.900000000000048</v>
      </c>
    </row>
    <row r="129" spans="1:7" ht="14.25" customHeight="1">
      <c r="B129" s="803"/>
      <c r="C129" s="787"/>
      <c r="D129" t="s">
        <v>14</v>
      </c>
      <c r="E129" s="4">
        <v>780</v>
      </c>
      <c r="G129" s="4">
        <f t="shared" si="1"/>
        <v>878.90000000000009</v>
      </c>
    </row>
    <row r="130" spans="1:7" ht="14.25" customHeight="1">
      <c r="A130" s="39">
        <v>43334</v>
      </c>
      <c r="B130" s="803">
        <v>15066</v>
      </c>
      <c r="C130" s="787" t="s">
        <v>20</v>
      </c>
      <c r="D130" t="s">
        <v>12</v>
      </c>
      <c r="F130" s="4">
        <v>94.9</v>
      </c>
      <c r="G130" s="4">
        <f t="shared" si="1"/>
        <v>784.00000000000011</v>
      </c>
    </row>
    <row r="131" spans="1:7" ht="14.25" customHeight="1">
      <c r="A131" s="39">
        <v>43334</v>
      </c>
      <c r="B131" s="803">
        <v>15066</v>
      </c>
      <c r="C131" s="787" t="s">
        <v>20</v>
      </c>
      <c r="D131" t="s">
        <v>13</v>
      </c>
      <c r="F131" s="4">
        <v>4</v>
      </c>
      <c r="G131" s="4">
        <f t="shared" si="1"/>
        <v>780.00000000000011</v>
      </c>
    </row>
    <row r="132" spans="1:7" ht="14.25" customHeight="1">
      <c r="A132" s="39">
        <v>43344</v>
      </c>
      <c r="B132" s="803">
        <v>15124</v>
      </c>
      <c r="C132" s="787" t="s">
        <v>20</v>
      </c>
      <c r="D132" t="s">
        <v>14</v>
      </c>
      <c r="F132" s="4">
        <v>350</v>
      </c>
      <c r="G132" s="4">
        <f t="shared" si="1"/>
        <v>430.00000000000011</v>
      </c>
    </row>
    <row r="133" spans="1:7" ht="14.25" customHeight="1">
      <c r="A133" s="39">
        <v>43349</v>
      </c>
      <c r="B133" s="803">
        <v>15191</v>
      </c>
      <c r="C133" s="787" t="s">
        <v>20</v>
      </c>
      <c r="D133" t="s">
        <v>14</v>
      </c>
      <c r="F133" s="4">
        <v>430</v>
      </c>
      <c r="G133" s="4">
        <f t="shared" si="1"/>
        <v>0</v>
      </c>
    </row>
    <row r="134" spans="1:7" ht="14.25" customHeight="1">
      <c r="A134" s="41">
        <v>43343</v>
      </c>
      <c r="B134" s="790" t="s">
        <v>10</v>
      </c>
      <c r="C134" s="786" t="s">
        <v>21</v>
      </c>
      <c r="D134" t="s">
        <v>12</v>
      </c>
      <c r="E134" s="4">
        <v>94.1</v>
      </c>
      <c r="G134" s="4">
        <f t="shared" si="1"/>
        <v>94.1</v>
      </c>
    </row>
    <row r="135" spans="1:7" ht="14.25" customHeight="1">
      <c r="B135" s="803"/>
      <c r="C135" s="787"/>
      <c r="D135" t="s">
        <v>13</v>
      </c>
      <c r="E135" s="4">
        <v>4</v>
      </c>
      <c r="G135" s="4">
        <f t="shared" si="1"/>
        <v>98.1</v>
      </c>
    </row>
    <row r="136" spans="1:7" ht="14.25" customHeight="1">
      <c r="B136" s="803"/>
      <c r="C136" s="787"/>
      <c r="D136" t="s">
        <v>14</v>
      </c>
      <c r="E136" s="4">
        <v>780</v>
      </c>
      <c r="G136" s="4">
        <f t="shared" ref="G136:G199" si="2">+G135+E136-F136</f>
        <v>878.1</v>
      </c>
    </row>
    <row r="137" spans="1:7" ht="14.25" customHeight="1">
      <c r="A137" s="39">
        <v>43368</v>
      </c>
      <c r="B137" s="803">
        <v>15224</v>
      </c>
      <c r="C137" s="787" t="s">
        <v>21</v>
      </c>
      <c r="D137" t="s">
        <v>12</v>
      </c>
      <c r="F137" s="4">
        <v>94.1</v>
      </c>
      <c r="G137" s="4">
        <f t="shared" si="2"/>
        <v>784</v>
      </c>
    </row>
    <row r="138" spans="1:7" ht="14.25" customHeight="1">
      <c r="A138" s="39">
        <v>43368</v>
      </c>
      <c r="B138" s="803">
        <v>15224</v>
      </c>
      <c r="C138" s="787" t="s">
        <v>21</v>
      </c>
      <c r="D138" t="s">
        <v>13</v>
      </c>
      <c r="F138" s="4">
        <v>4</v>
      </c>
      <c r="G138" s="4">
        <f t="shared" si="2"/>
        <v>780</v>
      </c>
    </row>
    <row r="139" spans="1:7" ht="14.25" customHeight="1">
      <c r="A139" s="39">
        <v>43372</v>
      </c>
      <c r="B139" s="803">
        <v>15240</v>
      </c>
      <c r="C139" s="787" t="s">
        <v>21</v>
      </c>
      <c r="D139" t="s">
        <v>14</v>
      </c>
      <c r="F139" s="4">
        <v>780</v>
      </c>
      <c r="G139" s="4">
        <f t="shared" si="2"/>
        <v>0</v>
      </c>
    </row>
    <row r="140" spans="1:7" ht="14.25" customHeight="1">
      <c r="A140" s="41">
        <v>43373</v>
      </c>
      <c r="B140" s="790" t="s">
        <v>10</v>
      </c>
      <c r="C140" s="786" t="s">
        <v>22</v>
      </c>
      <c r="D140" t="s">
        <v>12</v>
      </c>
      <c r="E140" s="4">
        <v>96.5</v>
      </c>
      <c r="G140" s="4">
        <f t="shared" si="2"/>
        <v>96.5</v>
      </c>
    </row>
    <row r="141" spans="1:7" ht="14.25" customHeight="1">
      <c r="B141" s="803"/>
      <c r="C141" s="787"/>
      <c r="D141" t="s">
        <v>13</v>
      </c>
      <c r="E141" s="4">
        <v>4</v>
      </c>
      <c r="G141" s="4">
        <f t="shared" si="2"/>
        <v>100.5</v>
      </c>
    </row>
    <row r="142" spans="1:7" ht="14.25" customHeight="1">
      <c r="B142" s="803"/>
      <c r="C142" s="787"/>
      <c r="D142" t="s">
        <v>14</v>
      </c>
      <c r="E142" s="4">
        <v>780</v>
      </c>
      <c r="G142" s="4">
        <f t="shared" si="2"/>
        <v>880.5</v>
      </c>
    </row>
    <row r="143" spans="1:7" ht="12.75" customHeight="1">
      <c r="A143" s="39">
        <v>43374</v>
      </c>
      <c r="B143" s="803">
        <v>15252</v>
      </c>
      <c r="C143" s="787" t="s">
        <v>22</v>
      </c>
      <c r="D143" t="s">
        <v>14</v>
      </c>
      <c r="F143" s="4">
        <v>780</v>
      </c>
      <c r="G143" s="4">
        <f t="shared" si="2"/>
        <v>100.5</v>
      </c>
    </row>
    <row r="144" spans="1:7" ht="12.75" customHeight="1">
      <c r="A144" s="39">
        <v>43448</v>
      </c>
      <c r="B144" s="803">
        <v>15618</v>
      </c>
      <c r="C144" s="787" t="s">
        <v>22</v>
      </c>
      <c r="D144" t="s">
        <v>12</v>
      </c>
      <c r="F144" s="4">
        <v>96.5</v>
      </c>
      <c r="G144" s="4">
        <f t="shared" si="2"/>
        <v>4</v>
      </c>
    </row>
    <row r="145" spans="1:7" ht="12.75" customHeight="1">
      <c r="A145" s="39">
        <v>43448</v>
      </c>
      <c r="B145" s="803">
        <v>15618</v>
      </c>
      <c r="C145" s="787" t="s">
        <v>22</v>
      </c>
      <c r="D145" t="s">
        <v>13</v>
      </c>
      <c r="F145" s="4">
        <v>4</v>
      </c>
      <c r="G145" s="4">
        <f t="shared" si="2"/>
        <v>0</v>
      </c>
    </row>
    <row r="146" spans="1:7" ht="14.25" customHeight="1">
      <c r="A146" s="41">
        <v>43404</v>
      </c>
      <c r="B146" s="790" t="s">
        <v>10</v>
      </c>
      <c r="C146" s="786" t="s">
        <v>23</v>
      </c>
      <c r="D146" t="s">
        <v>12</v>
      </c>
      <c r="E146" s="4">
        <v>97.2</v>
      </c>
      <c r="G146" s="4">
        <f t="shared" si="2"/>
        <v>97.2</v>
      </c>
    </row>
    <row r="147" spans="1:7" ht="14.25" customHeight="1">
      <c r="B147" s="803"/>
      <c r="C147" s="787"/>
      <c r="D147" t="s">
        <v>13</v>
      </c>
      <c r="E147" s="4">
        <v>5</v>
      </c>
      <c r="G147" s="4">
        <f t="shared" si="2"/>
        <v>102.2</v>
      </c>
    </row>
    <row r="148" spans="1:7" ht="14.25" customHeight="1">
      <c r="B148" s="803"/>
      <c r="C148" s="787"/>
      <c r="D148" t="s">
        <v>14</v>
      </c>
      <c r="E148" s="4">
        <v>780</v>
      </c>
      <c r="G148" s="4">
        <f t="shared" si="2"/>
        <v>882.2</v>
      </c>
    </row>
    <row r="149" spans="1:7" ht="14.25" customHeight="1">
      <c r="A149" s="39">
        <v>43404</v>
      </c>
      <c r="B149" s="803">
        <v>15387</v>
      </c>
      <c r="C149" s="787" t="s">
        <v>23</v>
      </c>
      <c r="D149" t="s">
        <v>14</v>
      </c>
      <c r="F149" s="4">
        <v>780</v>
      </c>
      <c r="G149" s="4">
        <f t="shared" si="2"/>
        <v>102.20000000000005</v>
      </c>
    </row>
    <row r="150" spans="1:7" ht="14.25" customHeight="1">
      <c r="A150" s="39">
        <v>43448</v>
      </c>
      <c r="B150" s="803">
        <v>15618</v>
      </c>
      <c r="C150" s="787" t="s">
        <v>23</v>
      </c>
      <c r="D150" t="s">
        <v>12</v>
      </c>
      <c r="F150" s="4">
        <v>97.2</v>
      </c>
      <c r="G150" s="4">
        <f t="shared" si="2"/>
        <v>5.0000000000000426</v>
      </c>
    </row>
    <row r="151" spans="1:7" ht="14.25" customHeight="1">
      <c r="A151" s="39">
        <v>43448</v>
      </c>
      <c r="B151" s="803">
        <v>15618</v>
      </c>
      <c r="C151" s="787" t="s">
        <v>23</v>
      </c>
      <c r="D151" t="s">
        <v>13</v>
      </c>
      <c r="F151" s="4">
        <v>5</v>
      </c>
      <c r="G151" s="4">
        <f t="shared" si="2"/>
        <v>4.2632564145606011E-14</v>
      </c>
    </row>
    <row r="152" spans="1:7" ht="14.25" customHeight="1">
      <c r="A152" s="41">
        <v>43434</v>
      </c>
      <c r="B152" s="790" t="s">
        <v>10</v>
      </c>
      <c r="C152" s="786" t="s">
        <v>24</v>
      </c>
      <c r="D152" t="s">
        <v>12</v>
      </c>
      <c r="E152" s="4">
        <v>99.9</v>
      </c>
      <c r="G152" s="4">
        <f t="shared" si="2"/>
        <v>99.900000000000048</v>
      </c>
    </row>
    <row r="153" spans="1:7" ht="14.25" customHeight="1">
      <c r="B153" s="803"/>
      <c r="C153" s="787"/>
      <c r="D153" t="s">
        <v>13</v>
      </c>
      <c r="E153" s="4">
        <v>5</v>
      </c>
      <c r="G153" s="4">
        <f t="shared" si="2"/>
        <v>104.90000000000005</v>
      </c>
    </row>
    <row r="154" spans="1:7" ht="14.25" customHeight="1">
      <c r="B154" s="803"/>
      <c r="C154" s="787"/>
      <c r="D154" t="s">
        <v>14</v>
      </c>
      <c r="E154" s="4">
        <v>780</v>
      </c>
      <c r="G154" s="4">
        <f t="shared" si="2"/>
        <v>884.90000000000009</v>
      </c>
    </row>
    <row r="155" spans="1:7" ht="14.25" customHeight="1">
      <c r="A155" s="39">
        <v>43434</v>
      </c>
      <c r="B155" s="803">
        <v>15538</v>
      </c>
      <c r="C155" s="787" t="s">
        <v>24</v>
      </c>
      <c r="D155" t="s">
        <v>14</v>
      </c>
      <c r="F155" s="4">
        <v>780</v>
      </c>
      <c r="G155" s="4">
        <f t="shared" si="2"/>
        <v>104.90000000000009</v>
      </c>
    </row>
    <row r="156" spans="1:7" ht="14.25" customHeight="1">
      <c r="A156" s="39">
        <v>43830</v>
      </c>
      <c r="B156" s="803">
        <v>15671</v>
      </c>
      <c r="C156" s="787" t="s">
        <v>24</v>
      </c>
      <c r="D156" t="s">
        <v>12</v>
      </c>
      <c r="F156" s="4">
        <v>6</v>
      </c>
      <c r="G156" s="4">
        <f t="shared" si="2"/>
        <v>98.900000000000091</v>
      </c>
    </row>
    <row r="157" spans="1:7" ht="14.25" customHeight="1">
      <c r="A157" s="39">
        <v>43502</v>
      </c>
      <c r="B157" s="803">
        <v>15911</v>
      </c>
      <c r="C157" s="787" t="s">
        <v>24</v>
      </c>
      <c r="D157" t="s">
        <v>12</v>
      </c>
      <c r="F157" s="4">
        <v>93.9</v>
      </c>
      <c r="G157" s="4">
        <f t="shared" si="2"/>
        <v>5.0000000000000853</v>
      </c>
    </row>
    <row r="158" spans="1:7" ht="14.25" customHeight="1">
      <c r="A158" s="39">
        <v>43502</v>
      </c>
      <c r="B158" s="803">
        <v>15911</v>
      </c>
      <c r="C158" s="787" t="s">
        <v>24</v>
      </c>
      <c r="D158" t="s">
        <v>13</v>
      </c>
      <c r="F158" s="4">
        <v>5</v>
      </c>
      <c r="G158" s="4">
        <f t="shared" si="2"/>
        <v>8.5265128291212022E-14</v>
      </c>
    </row>
    <row r="159" spans="1:7" ht="14.25" customHeight="1">
      <c r="A159" s="41">
        <v>43465</v>
      </c>
      <c r="B159" s="790" t="s">
        <v>10</v>
      </c>
      <c r="C159" s="786" t="s">
        <v>25</v>
      </c>
      <c r="D159" t="s">
        <v>12</v>
      </c>
      <c r="E159" s="4">
        <v>106.7</v>
      </c>
      <c r="G159" s="4">
        <f t="shared" si="2"/>
        <v>106.70000000000009</v>
      </c>
    </row>
    <row r="160" spans="1:7" ht="14.25" customHeight="1">
      <c r="B160" s="803"/>
      <c r="C160" s="787"/>
      <c r="D160" t="s">
        <v>13</v>
      </c>
      <c r="E160" s="4">
        <v>5</v>
      </c>
      <c r="G160" s="4">
        <f t="shared" si="2"/>
        <v>111.70000000000009</v>
      </c>
    </row>
    <row r="161" spans="1:7" ht="14.25" customHeight="1">
      <c r="B161" s="803"/>
      <c r="C161" s="787"/>
      <c r="D161" t="s">
        <v>14</v>
      </c>
      <c r="E161" s="4">
        <v>780</v>
      </c>
      <c r="G161" s="4">
        <f t="shared" si="2"/>
        <v>891.7</v>
      </c>
    </row>
    <row r="162" spans="1:7" ht="14.25" customHeight="1">
      <c r="A162" s="39">
        <v>43830</v>
      </c>
      <c r="B162" s="803">
        <v>15671</v>
      </c>
      <c r="C162" s="787" t="s">
        <v>25</v>
      </c>
      <c r="D162" t="s">
        <v>14</v>
      </c>
      <c r="F162" s="4">
        <v>780</v>
      </c>
      <c r="G162" s="4">
        <f t="shared" si="2"/>
        <v>111.70000000000005</v>
      </c>
    </row>
    <row r="163" spans="1:7" ht="14.25" customHeight="1">
      <c r="A163" s="39">
        <v>43502</v>
      </c>
      <c r="B163" s="803">
        <v>15911</v>
      </c>
      <c r="C163" s="787" t="s">
        <v>25</v>
      </c>
      <c r="D163" t="s">
        <v>12</v>
      </c>
      <c r="F163" s="4">
        <v>106.7</v>
      </c>
      <c r="G163" s="4">
        <f t="shared" si="2"/>
        <v>5.0000000000000426</v>
      </c>
    </row>
    <row r="164" spans="1:7" ht="14.25" customHeight="1">
      <c r="A164" s="39">
        <v>43502</v>
      </c>
      <c r="B164" s="803">
        <v>15911</v>
      </c>
      <c r="C164" s="787" t="s">
        <v>25</v>
      </c>
      <c r="D164" t="s">
        <v>13</v>
      </c>
      <c r="F164" s="4">
        <v>5</v>
      </c>
      <c r="G164" s="4">
        <f t="shared" si="2"/>
        <v>4.2632564145606011E-14</v>
      </c>
    </row>
    <row r="165" spans="1:7" ht="14.25" customHeight="1">
      <c r="A165" s="41">
        <v>43496</v>
      </c>
      <c r="B165" s="790" t="s">
        <v>10</v>
      </c>
      <c r="C165" s="786" t="s">
        <v>11</v>
      </c>
      <c r="D165" t="s">
        <v>12</v>
      </c>
      <c r="E165" s="4">
        <v>111.1</v>
      </c>
      <c r="G165" s="4">
        <f t="shared" si="2"/>
        <v>111.10000000000004</v>
      </c>
    </row>
    <row r="166" spans="1:7" ht="14.25" customHeight="1">
      <c r="B166" s="803"/>
      <c r="C166" s="787"/>
      <c r="D166" t="s">
        <v>13</v>
      </c>
      <c r="E166" s="4">
        <v>5</v>
      </c>
      <c r="G166" s="4">
        <f t="shared" si="2"/>
        <v>116.10000000000004</v>
      </c>
    </row>
    <row r="167" spans="1:7" ht="14.25" customHeight="1">
      <c r="B167" s="803"/>
      <c r="C167" s="787"/>
      <c r="D167" t="s">
        <v>14</v>
      </c>
      <c r="E167" s="4">
        <v>780</v>
      </c>
      <c r="G167" s="4">
        <f t="shared" si="2"/>
        <v>896.1</v>
      </c>
    </row>
    <row r="168" spans="1:7" ht="14.25" customHeight="1">
      <c r="A168" s="39">
        <v>43496</v>
      </c>
      <c r="B168" s="803">
        <v>15832</v>
      </c>
      <c r="C168" s="787" t="s">
        <v>11</v>
      </c>
      <c r="D168" t="s">
        <v>14</v>
      </c>
      <c r="F168" s="4">
        <v>630</v>
      </c>
      <c r="G168" s="4">
        <f t="shared" si="2"/>
        <v>266.10000000000002</v>
      </c>
    </row>
    <row r="169" spans="1:7" ht="14.25" customHeight="1">
      <c r="A169" s="39">
        <v>43502</v>
      </c>
      <c r="B169" s="803">
        <v>15911</v>
      </c>
      <c r="C169" s="787" t="s">
        <v>11</v>
      </c>
      <c r="D169" t="s">
        <v>14</v>
      </c>
      <c r="F169" s="4">
        <v>150</v>
      </c>
      <c r="G169" s="4">
        <f t="shared" si="2"/>
        <v>116.10000000000002</v>
      </c>
    </row>
    <row r="170" spans="1:7" ht="14.25" customHeight="1">
      <c r="A170" s="39">
        <v>43535</v>
      </c>
      <c r="B170" s="803">
        <v>17928</v>
      </c>
      <c r="C170" s="787" t="s">
        <v>11</v>
      </c>
      <c r="D170" t="s">
        <v>12</v>
      </c>
      <c r="F170" s="4">
        <v>111.1</v>
      </c>
      <c r="G170" s="4">
        <f t="shared" si="2"/>
        <v>5.0000000000000284</v>
      </c>
    </row>
    <row r="171" spans="1:7" ht="14.25" customHeight="1">
      <c r="A171" s="39">
        <v>43535</v>
      </c>
      <c r="B171" s="803">
        <v>17928</v>
      </c>
      <c r="C171" s="787" t="s">
        <v>11</v>
      </c>
      <c r="D171" t="s">
        <v>13</v>
      </c>
      <c r="F171" s="4">
        <v>5</v>
      </c>
      <c r="G171" s="4">
        <f t="shared" si="2"/>
        <v>2.8421709430404007E-14</v>
      </c>
    </row>
    <row r="172" spans="1:7" ht="14.25" customHeight="1">
      <c r="A172" s="41">
        <v>43524</v>
      </c>
      <c r="B172" s="790" t="s">
        <v>10</v>
      </c>
      <c r="C172" s="786" t="s">
        <v>15</v>
      </c>
      <c r="D172" t="s">
        <v>12</v>
      </c>
      <c r="E172" s="4">
        <v>117.5</v>
      </c>
      <c r="G172" s="4">
        <f t="shared" si="2"/>
        <v>117.50000000000003</v>
      </c>
    </row>
    <row r="173" spans="1:7" ht="14.25" customHeight="1">
      <c r="B173" s="803"/>
      <c r="C173" s="787"/>
      <c r="D173" t="s">
        <v>13</v>
      </c>
      <c r="E173" s="4">
        <v>6.1</v>
      </c>
      <c r="G173" s="4">
        <f t="shared" si="2"/>
        <v>123.60000000000002</v>
      </c>
    </row>
    <row r="174" spans="1:7" ht="14.25" customHeight="1">
      <c r="B174" s="803"/>
      <c r="C174" s="787"/>
      <c r="D174" t="s">
        <v>14</v>
      </c>
      <c r="E174" s="4">
        <v>780</v>
      </c>
      <c r="G174" s="4">
        <f t="shared" si="2"/>
        <v>903.6</v>
      </c>
    </row>
    <row r="175" spans="1:7" ht="14.25" customHeight="1">
      <c r="A175" s="39">
        <v>43524</v>
      </c>
      <c r="B175" s="803">
        <v>15958</v>
      </c>
      <c r="C175" s="787" t="s">
        <v>15</v>
      </c>
      <c r="D175" t="s">
        <v>14</v>
      </c>
      <c r="F175" s="4">
        <v>780</v>
      </c>
      <c r="G175" s="4">
        <f t="shared" si="2"/>
        <v>123.60000000000002</v>
      </c>
    </row>
    <row r="176" spans="1:7" ht="14.25" customHeight="1">
      <c r="A176" s="39">
        <v>43594</v>
      </c>
      <c r="B176" s="803" t="s">
        <v>777</v>
      </c>
      <c r="C176" s="787" t="s">
        <v>15</v>
      </c>
      <c r="D176" t="s">
        <v>13</v>
      </c>
      <c r="F176" s="4">
        <v>6.1</v>
      </c>
      <c r="G176" s="4">
        <f t="shared" si="2"/>
        <v>117.50000000000003</v>
      </c>
    </row>
    <row r="177" spans="1:7" ht="14.25" customHeight="1">
      <c r="A177" s="39">
        <v>43651</v>
      </c>
      <c r="B177" s="803" t="s">
        <v>778</v>
      </c>
      <c r="C177" s="787" t="s">
        <v>15</v>
      </c>
      <c r="D177" t="s">
        <v>12</v>
      </c>
      <c r="F177" s="4">
        <v>117.5</v>
      </c>
      <c r="G177" s="4">
        <f t="shared" si="2"/>
        <v>0</v>
      </c>
    </row>
    <row r="178" spans="1:7" ht="14.25" customHeight="1">
      <c r="A178" s="41">
        <v>43555</v>
      </c>
      <c r="B178" s="790" t="s">
        <v>10</v>
      </c>
      <c r="C178" s="786" t="s">
        <v>16</v>
      </c>
      <c r="D178" t="s">
        <v>12</v>
      </c>
      <c r="E178" s="4">
        <v>109.1</v>
      </c>
      <c r="G178" s="4">
        <f t="shared" si="2"/>
        <v>109.1</v>
      </c>
    </row>
    <row r="179" spans="1:7" ht="14.25" customHeight="1">
      <c r="B179" s="803"/>
      <c r="C179" s="787"/>
      <c r="D179" t="s">
        <v>13</v>
      </c>
      <c r="E179" s="4">
        <v>4.9000000000000004</v>
      </c>
      <c r="G179" s="4">
        <f t="shared" si="2"/>
        <v>114</v>
      </c>
    </row>
    <row r="180" spans="1:7" ht="14.25" customHeight="1">
      <c r="B180" s="803"/>
      <c r="C180" s="787"/>
      <c r="D180" t="s">
        <v>14</v>
      </c>
      <c r="E180" s="4">
        <v>780</v>
      </c>
      <c r="G180" s="4">
        <f t="shared" si="2"/>
        <v>894</v>
      </c>
    </row>
    <row r="181" spans="1:7" ht="14.25" customHeight="1">
      <c r="A181" s="39">
        <v>43554</v>
      </c>
      <c r="B181" s="803" t="s">
        <v>779</v>
      </c>
      <c r="C181" s="787" t="s">
        <v>16</v>
      </c>
      <c r="D181" t="s">
        <v>14</v>
      </c>
      <c r="F181" s="4">
        <v>780</v>
      </c>
      <c r="G181" s="4">
        <f t="shared" si="2"/>
        <v>114</v>
      </c>
    </row>
    <row r="182" spans="1:7" ht="14.25" customHeight="1">
      <c r="A182" s="39">
        <v>43594</v>
      </c>
      <c r="B182" s="803" t="s">
        <v>777</v>
      </c>
      <c r="C182" s="787" t="s">
        <v>16</v>
      </c>
      <c r="D182" t="s">
        <v>12</v>
      </c>
      <c r="F182" s="4">
        <v>109.1</v>
      </c>
      <c r="G182" s="4">
        <f t="shared" si="2"/>
        <v>4.9000000000000057</v>
      </c>
    </row>
    <row r="183" spans="1:7" ht="14.25" customHeight="1">
      <c r="A183" s="39">
        <v>43594</v>
      </c>
      <c r="B183" s="803" t="s">
        <v>777</v>
      </c>
      <c r="C183" s="787" t="s">
        <v>16</v>
      </c>
      <c r="D183" t="s">
        <v>13</v>
      </c>
      <c r="F183" s="4">
        <v>4.9000000000000004</v>
      </c>
      <c r="G183" s="4">
        <f t="shared" si="2"/>
        <v>0</v>
      </c>
    </row>
    <row r="184" spans="1:7" ht="14.25" customHeight="1">
      <c r="A184" s="41">
        <v>43585</v>
      </c>
      <c r="B184" s="790" t="s">
        <v>10</v>
      </c>
      <c r="C184" s="786" t="s">
        <v>17</v>
      </c>
      <c r="D184" t="s">
        <v>12</v>
      </c>
      <c r="E184" s="4">
        <v>110.4</v>
      </c>
      <c r="G184" s="4">
        <f t="shared" si="2"/>
        <v>110.4</v>
      </c>
    </row>
    <row r="185" spans="1:7" ht="14.25" customHeight="1">
      <c r="B185" s="803"/>
      <c r="C185" s="787"/>
      <c r="D185" t="s">
        <v>13</v>
      </c>
      <c r="E185" s="4">
        <v>4.5</v>
      </c>
      <c r="G185" s="4">
        <f t="shared" si="2"/>
        <v>114.9</v>
      </c>
    </row>
    <row r="186" spans="1:7" ht="14.25" customHeight="1">
      <c r="B186" s="803"/>
      <c r="C186" s="787"/>
      <c r="D186" t="s">
        <v>14</v>
      </c>
      <c r="E186" s="4">
        <v>780</v>
      </c>
      <c r="G186" s="4">
        <f t="shared" si="2"/>
        <v>894.9</v>
      </c>
    </row>
    <row r="187" spans="1:7" ht="14.25" customHeight="1">
      <c r="A187" s="39">
        <v>43585</v>
      </c>
      <c r="B187" s="803" t="s">
        <v>780</v>
      </c>
      <c r="C187" s="787" t="s">
        <v>17</v>
      </c>
      <c r="D187" t="s">
        <v>14</v>
      </c>
      <c r="F187" s="4">
        <v>780</v>
      </c>
      <c r="G187" s="4">
        <f t="shared" si="2"/>
        <v>114.89999999999998</v>
      </c>
    </row>
    <row r="188" spans="1:7" ht="14.25" customHeight="1">
      <c r="A188" s="39">
        <v>43651</v>
      </c>
      <c r="B188" s="803" t="s">
        <v>778</v>
      </c>
      <c r="C188" s="787" t="s">
        <v>17</v>
      </c>
      <c r="D188" t="s">
        <v>12</v>
      </c>
      <c r="F188" s="4">
        <v>110.4</v>
      </c>
      <c r="G188" s="4">
        <f t="shared" si="2"/>
        <v>4.4999999999999716</v>
      </c>
    </row>
    <row r="189" spans="1:7" ht="14.25" customHeight="1">
      <c r="A189" s="39">
        <v>43651</v>
      </c>
      <c r="B189" s="803" t="s">
        <v>778</v>
      </c>
      <c r="C189" s="787" t="s">
        <v>17</v>
      </c>
      <c r="D189" t="s">
        <v>13</v>
      </c>
      <c r="F189" s="4">
        <v>4.5</v>
      </c>
      <c r="G189" s="4">
        <f t="shared" si="2"/>
        <v>-2.8421709430404007E-14</v>
      </c>
    </row>
    <row r="190" spans="1:7" ht="14.25" customHeight="1">
      <c r="A190" s="41">
        <v>43616</v>
      </c>
      <c r="B190" s="790" t="s">
        <v>10</v>
      </c>
      <c r="C190" s="786" t="s">
        <v>18</v>
      </c>
      <c r="D190" t="s">
        <v>12</v>
      </c>
      <c r="E190" s="4">
        <v>101.7</v>
      </c>
      <c r="G190" s="4">
        <f t="shared" si="2"/>
        <v>101.69999999999997</v>
      </c>
    </row>
    <row r="191" spans="1:7" ht="14.25" customHeight="1">
      <c r="B191" s="803"/>
      <c r="C191" s="787"/>
      <c r="D191" t="s">
        <v>13</v>
      </c>
      <c r="E191" s="4">
        <v>5.2</v>
      </c>
      <c r="G191" s="4">
        <f t="shared" si="2"/>
        <v>106.89999999999998</v>
      </c>
    </row>
    <row r="192" spans="1:7" ht="14.25" customHeight="1">
      <c r="B192" s="803"/>
      <c r="C192" s="787"/>
      <c r="D192" t="s">
        <v>14</v>
      </c>
      <c r="E192" s="4">
        <v>780</v>
      </c>
      <c r="G192" s="4">
        <f t="shared" si="2"/>
        <v>886.9</v>
      </c>
    </row>
    <row r="193" spans="1:7" ht="14.25" customHeight="1">
      <c r="A193" s="39">
        <v>43616</v>
      </c>
      <c r="B193" s="803" t="s">
        <v>781</v>
      </c>
      <c r="C193" s="787" t="s">
        <v>18</v>
      </c>
      <c r="D193" t="s">
        <v>14</v>
      </c>
      <c r="F193" s="4">
        <v>780</v>
      </c>
      <c r="G193" s="4">
        <f t="shared" si="2"/>
        <v>106.89999999999998</v>
      </c>
    </row>
    <row r="194" spans="1:7" ht="14.25" customHeight="1">
      <c r="A194" s="39">
        <v>43651</v>
      </c>
      <c r="B194" s="803" t="s">
        <v>778</v>
      </c>
      <c r="C194" s="787" t="s">
        <v>18</v>
      </c>
      <c r="D194" t="s">
        <v>12</v>
      </c>
      <c r="F194" s="4">
        <v>101.7</v>
      </c>
      <c r="G194" s="4">
        <f t="shared" si="2"/>
        <v>5.1999999999999744</v>
      </c>
    </row>
    <row r="195" spans="1:7" ht="14.25" customHeight="1">
      <c r="A195" s="39">
        <v>43651</v>
      </c>
      <c r="B195" s="803" t="s">
        <v>778</v>
      </c>
      <c r="C195" s="787" t="s">
        <v>18</v>
      </c>
      <c r="D195" t="s">
        <v>13</v>
      </c>
      <c r="F195" s="4">
        <v>5.2</v>
      </c>
      <c r="G195" s="4">
        <f t="shared" si="2"/>
        <v>-2.5757174171303632E-14</v>
      </c>
    </row>
    <row r="196" spans="1:7" ht="14.25" customHeight="1">
      <c r="A196" s="41">
        <v>43646</v>
      </c>
      <c r="B196" s="790" t="s">
        <v>10</v>
      </c>
      <c r="C196" s="786" t="s">
        <v>19</v>
      </c>
      <c r="D196" t="s">
        <v>12</v>
      </c>
      <c r="E196" s="4">
        <v>98.8</v>
      </c>
      <c r="G196" s="4">
        <f t="shared" si="2"/>
        <v>98.799999999999969</v>
      </c>
    </row>
    <row r="197" spans="1:7" ht="14.25" customHeight="1">
      <c r="B197" s="803"/>
      <c r="C197" s="787"/>
      <c r="D197" t="s">
        <v>13</v>
      </c>
      <c r="E197" s="4">
        <v>4.9000000000000004</v>
      </c>
      <c r="G197" s="4">
        <f t="shared" si="2"/>
        <v>103.69999999999997</v>
      </c>
    </row>
    <row r="198" spans="1:7" ht="14.25" customHeight="1">
      <c r="B198" s="803"/>
      <c r="C198" s="787"/>
      <c r="D198" t="s">
        <v>14</v>
      </c>
      <c r="E198" s="4">
        <v>780</v>
      </c>
      <c r="G198" s="4">
        <f t="shared" si="2"/>
        <v>883.69999999999993</v>
      </c>
    </row>
    <row r="199" spans="1:7" ht="14.25" customHeight="1">
      <c r="A199" s="39">
        <v>43644</v>
      </c>
      <c r="B199" s="803" t="s">
        <v>782</v>
      </c>
      <c r="C199" s="787" t="s">
        <v>19</v>
      </c>
      <c r="D199" t="s">
        <v>14</v>
      </c>
      <c r="F199" s="4">
        <v>780</v>
      </c>
      <c r="G199" s="4">
        <f t="shared" si="2"/>
        <v>103.69999999999993</v>
      </c>
    </row>
    <row r="200" spans="1:7" ht="14.25" customHeight="1">
      <c r="A200" s="39">
        <v>43720</v>
      </c>
      <c r="B200" s="803" t="s">
        <v>783</v>
      </c>
      <c r="C200" s="787" t="s">
        <v>19</v>
      </c>
      <c r="D200" t="s">
        <v>12</v>
      </c>
      <c r="F200" s="4">
        <v>98.8</v>
      </c>
      <c r="G200" s="4">
        <f t="shared" ref="G200:G277" si="3">+G199+E200-F200</f>
        <v>4.8999999999999346</v>
      </c>
    </row>
    <row r="201" spans="1:7" ht="14.25" customHeight="1">
      <c r="A201" s="39">
        <v>43720</v>
      </c>
      <c r="B201" s="803" t="s">
        <v>783</v>
      </c>
      <c r="C201" s="787" t="s">
        <v>19</v>
      </c>
      <c r="D201" t="s">
        <v>13</v>
      </c>
      <c r="F201" s="4">
        <v>4.9000000000000004</v>
      </c>
      <c r="G201" s="4">
        <f t="shared" si="3"/>
        <v>-6.5725203057809267E-14</v>
      </c>
    </row>
    <row r="202" spans="1:7" ht="14.25" customHeight="1">
      <c r="A202" s="41">
        <v>43677</v>
      </c>
      <c r="B202" s="790" t="s">
        <v>10</v>
      </c>
      <c r="C202" s="786" t="s">
        <v>20</v>
      </c>
      <c r="D202" t="s">
        <v>12</v>
      </c>
      <c r="E202" s="4">
        <v>98.8</v>
      </c>
      <c r="G202" s="4">
        <f t="shared" si="3"/>
        <v>98.799999999999926</v>
      </c>
    </row>
    <row r="203" spans="1:7" ht="14.25" customHeight="1">
      <c r="B203" s="803"/>
      <c r="C203" s="787"/>
      <c r="D203" t="s">
        <v>13</v>
      </c>
      <c r="E203" s="4">
        <v>4.8</v>
      </c>
      <c r="G203" s="4">
        <f t="shared" si="3"/>
        <v>103.59999999999992</v>
      </c>
    </row>
    <row r="204" spans="1:7" ht="14.25" customHeight="1">
      <c r="B204" s="803"/>
      <c r="C204" s="787"/>
      <c r="D204" t="s">
        <v>14</v>
      </c>
      <c r="E204" s="4">
        <v>780</v>
      </c>
      <c r="G204" s="4">
        <f t="shared" si="3"/>
        <v>883.59999999999991</v>
      </c>
    </row>
    <row r="205" spans="1:7" ht="14.25" customHeight="1">
      <c r="A205" s="39">
        <v>43677</v>
      </c>
      <c r="B205" s="803" t="s">
        <v>784</v>
      </c>
      <c r="C205" s="787" t="s">
        <v>20</v>
      </c>
      <c r="D205" t="s">
        <v>14</v>
      </c>
      <c r="F205" s="4">
        <v>780</v>
      </c>
      <c r="G205" s="4">
        <f t="shared" si="3"/>
        <v>103.59999999999991</v>
      </c>
    </row>
    <row r="206" spans="1:7" ht="14.25" customHeight="1">
      <c r="A206" s="39">
        <v>43720</v>
      </c>
      <c r="B206" s="803" t="s">
        <v>783</v>
      </c>
      <c r="C206" s="787" t="s">
        <v>20</v>
      </c>
      <c r="D206" t="s">
        <v>12</v>
      </c>
      <c r="F206" s="4">
        <v>98.8</v>
      </c>
      <c r="G206" s="4">
        <f t="shared" si="3"/>
        <v>4.7999999999999119</v>
      </c>
    </row>
    <row r="207" spans="1:7" ht="14.25" customHeight="1">
      <c r="A207" s="39">
        <v>43720</v>
      </c>
      <c r="B207" s="803" t="s">
        <v>783</v>
      </c>
      <c r="C207" s="787" t="s">
        <v>20</v>
      </c>
      <c r="D207" t="s">
        <v>13</v>
      </c>
      <c r="F207" s="4">
        <v>4.8</v>
      </c>
      <c r="G207" s="4">
        <f t="shared" si="3"/>
        <v>-8.7929663550312398E-14</v>
      </c>
    </row>
    <row r="208" spans="1:7" ht="14.25" customHeight="1">
      <c r="A208" s="41">
        <v>43708</v>
      </c>
      <c r="B208" s="790" t="s">
        <v>10</v>
      </c>
      <c r="C208" s="786" t="s">
        <v>21</v>
      </c>
      <c r="D208" t="s">
        <v>12</v>
      </c>
      <c r="E208" s="4">
        <v>96.1</v>
      </c>
      <c r="G208" s="4">
        <f t="shared" si="3"/>
        <v>96.099999999999909</v>
      </c>
    </row>
    <row r="209" spans="1:7" ht="14.25" customHeight="1">
      <c r="B209" s="803"/>
      <c r="C209" s="787"/>
      <c r="D209" t="s">
        <v>13</v>
      </c>
      <c r="E209" s="4">
        <v>4.5999999999999996</v>
      </c>
      <c r="G209" s="4">
        <f t="shared" si="3"/>
        <v>100.6999999999999</v>
      </c>
    </row>
    <row r="210" spans="1:7" ht="14.25" customHeight="1">
      <c r="B210" s="803"/>
      <c r="C210" s="787"/>
      <c r="D210" t="s">
        <v>14</v>
      </c>
      <c r="E210" s="4">
        <v>780</v>
      </c>
      <c r="G210" s="4">
        <f t="shared" si="3"/>
        <v>880.69999999999993</v>
      </c>
    </row>
    <row r="211" spans="1:7" ht="14.25" customHeight="1">
      <c r="A211" s="39">
        <v>43708</v>
      </c>
      <c r="B211" s="803" t="s">
        <v>785</v>
      </c>
      <c r="C211" s="787" t="s">
        <v>21</v>
      </c>
      <c r="D211" t="s">
        <v>14</v>
      </c>
      <c r="F211" s="4">
        <v>780</v>
      </c>
      <c r="G211" s="4">
        <f t="shared" si="3"/>
        <v>100.69999999999993</v>
      </c>
    </row>
    <row r="212" spans="1:7" ht="14.25" customHeight="1">
      <c r="A212" s="39">
        <v>43780</v>
      </c>
      <c r="B212" s="803" t="s">
        <v>786</v>
      </c>
      <c r="C212" s="787" t="s">
        <v>21</v>
      </c>
      <c r="D212" t="s">
        <v>12</v>
      </c>
      <c r="F212" s="4">
        <v>96.1</v>
      </c>
      <c r="G212" s="4">
        <f t="shared" si="3"/>
        <v>4.5999999999999375</v>
      </c>
    </row>
    <row r="213" spans="1:7" ht="14.25" customHeight="1">
      <c r="A213" s="39">
        <v>43780</v>
      </c>
      <c r="B213" s="803" t="s">
        <v>786</v>
      </c>
      <c r="C213" s="787" t="s">
        <v>21</v>
      </c>
      <c r="D213" t="s">
        <v>13</v>
      </c>
      <c r="F213" s="4">
        <v>4.5999999999999996</v>
      </c>
      <c r="G213" s="4">
        <f t="shared" si="3"/>
        <v>-6.2172489379008766E-14</v>
      </c>
    </row>
    <row r="214" spans="1:7" ht="14.25" customHeight="1">
      <c r="A214" s="41">
        <v>43738</v>
      </c>
      <c r="B214" s="790" t="s">
        <v>10</v>
      </c>
      <c r="C214" s="786" t="s">
        <v>22</v>
      </c>
      <c r="D214" t="s">
        <v>12</v>
      </c>
      <c r="E214" s="4">
        <v>96.5</v>
      </c>
      <c r="G214" s="4">
        <f t="shared" si="3"/>
        <v>96.499999999999943</v>
      </c>
    </row>
    <row r="215" spans="1:7" ht="14.25" customHeight="1">
      <c r="B215" s="803"/>
      <c r="C215" s="787"/>
      <c r="D215" t="s">
        <v>13</v>
      </c>
      <c r="E215" s="4">
        <v>4.7</v>
      </c>
      <c r="G215" s="4">
        <f t="shared" si="3"/>
        <v>101.19999999999995</v>
      </c>
    </row>
    <row r="216" spans="1:7" ht="14.25" customHeight="1">
      <c r="B216" s="803"/>
      <c r="C216" s="787"/>
      <c r="D216" t="s">
        <v>14</v>
      </c>
      <c r="E216" s="4">
        <v>780</v>
      </c>
      <c r="G216" s="4">
        <f t="shared" si="3"/>
        <v>881.19999999999993</v>
      </c>
    </row>
    <row r="217" spans="1:7" ht="14.25" customHeight="1">
      <c r="A217" s="39">
        <v>43738</v>
      </c>
      <c r="B217" s="803" t="s">
        <v>787</v>
      </c>
      <c r="C217" s="787" t="s">
        <v>22</v>
      </c>
      <c r="D217" t="s">
        <v>14</v>
      </c>
      <c r="F217" s="4">
        <v>780</v>
      </c>
      <c r="G217" s="4">
        <f t="shared" si="3"/>
        <v>101.19999999999993</v>
      </c>
    </row>
    <row r="218" spans="1:7" ht="14.25" customHeight="1">
      <c r="A218" s="39">
        <v>43780</v>
      </c>
      <c r="B218" s="803" t="s">
        <v>786</v>
      </c>
      <c r="C218" s="787" t="s">
        <v>22</v>
      </c>
      <c r="D218" t="s">
        <v>12</v>
      </c>
      <c r="F218" s="4">
        <v>96.5</v>
      </c>
      <c r="G218" s="4">
        <f t="shared" si="3"/>
        <v>4.6999999999999318</v>
      </c>
    </row>
    <row r="219" spans="1:7" ht="14.25" customHeight="1">
      <c r="A219" s="39">
        <v>43780</v>
      </c>
      <c r="B219" s="803" t="s">
        <v>786</v>
      </c>
      <c r="C219" s="787" t="s">
        <v>22</v>
      </c>
      <c r="D219" t="s">
        <v>13</v>
      </c>
      <c r="F219" s="4">
        <v>4.7</v>
      </c>
      <c r="G219" s="4">
        <f t="shared" si="3"/>
        <v>-6.8389738316909643E-14</v>
      </c>
    </row>
    <row r="220" spans="1:7" ht="14.25" customHeight="1">
      <c r="A220" s="41">
        <v>43769</v>
      </c>
      <c r="B220" s="790" t="s">
        <v>10</v>
      </c>
      <c r="C220" s="786" t="s">
        <v>23</v>
      </c>
      <c r="D220" t="s">
        <v>12</v>
      </c>
      <c r="E220" s="4">
        <v>97.2</v>
      </c>
      <c r="G220" s="4">
        <f t="shared" si="3"/>
        <v>97.199999999999932</v>
      </c>
    </row>
    <row r="221" spans="1:7" ht="14.25" customHeight="1">
      <c r="B221" s="803"/>
      <c r="C221" s="787"/>
      <c r="D221" t="s">
        <v>13</v>
      </c>
      <c r="E221" s="4">
        <v>4.5</v>
      </c>
      <c r="G221" s="4">
        <f t="shared" si="3"/>
        <v>101.69999999999993</v>
      </c>
    </row>
    <row r="222" spans="1:7" ht="14.25" customHeight="1">
      <c r="B222" s="803"/>
      <c r="C222" s="787"/>
      <c r="D222" t="s">
        <v>14</v>
      </c>
      <c r="E222" s="4">
        <v>780</v>
      </c>
      <c r="G222" s="4">
        <f t="shared" si="3"/>
        <v>881.69999999999993</v>
      </c>
    </row>
    <row r="223" spans="1:7" ht="14.25" customHeight="1">
      <c r="A223" s="39">
        <v>43769</v>
      </c>
      <c r="B223" s="803" t="s">
        <v>788</v>
      </c>
      <c r="C223" s="787" t="s">
        <v>23</v>
      </c>
      <c r="D223" t="s">
        <v>14</v>
      </c>
      <c r="F223" s="4">
        <v>780</v>
      </c>
      <c r="G223" s="4">
        <f t="shared" si="3"/>
        <v>101.69999999999993</v>
      </c>
    </row>
    <row r="224" spans="1:7" ht="14.25" customHeight="1">
      <c r="A224" s="39">
        <v>43798</v>
      </c>
      <c r="B224" s="803" t="s">
        <v>789</v>
      </c>
      <c r="C224" s="787" t="s">
        <v>23</v>
      </c>
      <c r="D224" t="s">
        <v>12</v>
      </c>
      <c r="F224" s="4">
        <v>97.2</v>
      </c>
      <c r="G224" s="4">
        <f t="shared" si="3"/>
        <v>4.4999999999999289</v>
      </c>
    </row>
    <row r="225" spans="1:7" ht="14.25" customHeight="1">
      <c r="A225" s="39">
        <v>43798</v>
      </c>
      <c r="B225" s="803" t="s">
        <v>789</v>
      </c>
      <c r="C225" s="787" t="s">
        <v>23</v>
      </c>
      <c r="D225" t="s">
        <v>13</v>
      </c>
      <c r="F225" s="4">
        <v>4.5</v>
      </c>
      <c r="G225" s="4">
        <f t="shared" si="3"/>
        <v>-7.1054273576010019E-14</v>
      </c>
    </row>
    <row r="226" spans="1:7" ht="14.25" customHeight="1">
      <c r="A226" s="41">
        <v>43799</v>
      </c>
      <c r="B226" s="790" t="s">
        <v>10</v>
      </c>
      <c r="C226" s="786" t="s">
        <v>24</v>
      </c>
      <c r="D226" t="s">
        <v>12</v>
      </c>
      <c r="E226" s="4">
        <v>108.8</v>
      </c>
      <c r="G226" s="4">
        <f t="shared" si="3"/>
        <v>108.79999999999993</v>
      </c>
    </row>
    <row r="227" spans="1:7" ht="14.25" customHeight="1">
      <c r="B227" s="803"/>
      <c r="C227" s="787"/>
      <c r="D227" t="s">
        <v>13</v>
      </c>
      <c r="E227" s="4">
        <v>4.7</v>
      </c>
      <c r="G227" s="4">
        <f t="shared" si="3"/>
        <v>113.49999999999993</v>
      </c>
    </row>
    <row r="228" spans="1:7" ht="14.25" customHeight="1">
      <c r="B228" s="803"/>
      <c r="C228" s="787"/>
      <c r="D228" t="s">
        <v>14</v>
      </c>
      <c r="E228" s="4">
        <v>780</v>
      </c>
      <c r="G228" s="4">
        <f t="shared" si="3"/>
        <v>893.49999999999989</v>
      </c>
    </row>
    <row r="229" spans="1:7" ht="14.25" customHeight="1">
      <c r="A229" s="39">
        <v>43799</v>
      </c>
      <c r="B229" s="803" t="s">
        <v>790</v>
      </c>
      <c r="C229" s="787" t="s">
        <v>24</v>
      </c>
      <c r="D229" t="s">
        <v>14</v>
      </c>
      <c r="F229" s="4">
        <v>780</v>
      </c>
      <c r="G229" s="4">
        <f t="shared" si="3"/>
        <v>113.49999999999989</v>
      </c>
    </row>
    <row r="230" spans="1:7" ht="14.25" customHeight="1">
      <c r="A230" s="39">
        <v>43840</v>
      </c>
      <c r="B230" s="803" t="s">
        <v>791</v>
      </c>
      <c r="C230" s="787" t="s">
        <v>24</v>
      </c>
      <c r="D230" t="s">
        <v>12</v>
      </c>
      <c r="F230" s="4">
        <v>108.8</v>
      </c>
      <c r="G230" s="4">
        <f t="shared" si="3"/>
        <v>4.6999999999998892</v>
      </c>
    </row>
    <row r="231" spans="1:7" ht="14.25" customHeight="1">
      <c r="A231" s="39">
        <v>43840</v>
      </c>
      <c r="B231" s="803" t="s">
        <v>791</v>
      </c>
      <c r="C231" s="787" t="s">
        <v>24</v>
      </c>
      <c r="D231" t="s">
        <v>13</v>
      </c>
      <c r="F231" s="4">
        <v>4.7</v>
      </c>
      <c r="G231" s="4">
        <f t="shared" si="3"/>
        <v>-1.1102230246251565E-13</v>
      </c>
    </row>
    <row r="232" spans="1:7" ht="14.25" customHeight="1">
      <c r="A232" s="41">
        <v>43830</v>
      </c>
      <c r="B232" s="790" t="s">
        <v>10</v>
      </c>
      <c r="C232" s="786" t="s">
        <v>25</v>
      </c>
      <c r="D232" t="s">
        <v>12</v>
      </c>
      <c r="E232" s="4">
        <v>113.8</v>
      </c>
      <c r="G232" s="4">
        <f t="shared" si="3"/>
        <v>113.79999999999988</v>
      </c>
    </row>
    <row r="233" spans="1:7" ht="14.25" customHeight="1">
      <c r="B233" s="803"/>
      <c r="C233" s="787"/>
      <c r="D233" t="s">
        <v>13</v>
      </c>
      <c r="E233" s="4">
        <v>4.7</v>
      </c>
      <c r="G233" s="4">
        <f t="shared" si="3"/>
        <v>118.49999999999989</v>
      </c>
    </row>
    <row r="234" spans="1:7" ht="14.25" customHeight="1">
      <c r="B234" s="803"/>
      <c r="C234" s="787"/>
      <c r="D234" t="s">
        <v>14</v>
      </c>
      <c r="E234" s="4">
        <v>780</v>
      </c>
      <c r="G234" s="4">
        <f t="shared" si="3"/>
        <v>898.49999999999989</v>
      </c>
    </row>
    <row r="235" spans="1:7" ht="14.25" customHeight="1">
      <c r="A235" s="39">
        <v>43830</v>
      </c>
      <c r="B235" s="803" t="s">
        <v>792</v>
      </c>
      <c r="C235" s="787" t="s">
        <v>25</v>
      </c>
      <c r="D235" t="s">
        <v>14</v>
      </c>
      <c r="F235" s="4">
        <v>780</v>
      </c>
      <c r="G235" s="4">
        <f t="shared" si="3"/>
        <v>118.49999999999989</v>
      </c>
    </row>
    <row r="236" spans="1:7" ht="14.25" customHeight="1">
      <c r="A236" s="39">
        <v>43889</v>
      </c>
      <c r="B236" s="803" t="s">
        <v>793</v>
      </c>
      <c r="C236" s="787" t="s">
        <v>25</v>
      </c>
      <c r="D236" t="s">
        <v>12</v>
      </c>
      <c r="F236" s="4">
        <v>113.8</v>
      </c>
      <c r="G236" s="4">
        <f t="shared" si="3"/>
        <v>4.6999999999998892</v>
      </c>
    </row>
    <row r="237" spans="1:7" ht="14.25" customHeight="1">
      <c r="A237" s="39">
        <v>43889</v>
      </c>
      <c r="B237" s="803" t="s">
        <v>793</v>
      </c>
      <c r="C237" s="787" t="s">
        <v>25</v>
      </c>
      <c r="D237" t="s">
        <v>13</v>
      </c>
      <c r="F237" s="4">
        <v>4.7</v>
      </c>
      <c r="G237" s="4">
        <f t="shared" si="3"/>
        <v>-1.1102230246251565E-13</v>
      </c>
    </row>
    <row r="238" spans="1:7" ht="14.25" customHeight="1">
      <c r="A238" s="41">
        <v>43861</v>
      </c>
      <c r="B238" s="790" t="s">
        <v>10</v>
      </c>
      <c r="C238" s="786" t="s">
        <v>11</v>
      </c>
      <c r="D238" t="s">
        <v>12</v>
      </c>
      <c r="E238" s="4">
        <v>118.4</v>
      </c>
      <c r="G238" s="4">
        <f t="shared" si="3"/>
        <v>118.39999999999989</v>
      </c>
    </row>
    <row r="239" spans="1:7" ht="14.25" customHeight="1">
      <c r="B239" s="803"/>
      <c r="C239" s="787"/>
      <c r="D239" t="s">
        <v>13</v>
      </c>
      <c r="E239" s="4">
        <v>4.5</v>
      </c>
      <c r="G239" s="4">
        <f t="shared" si="3"/>
        <v>122.89999999999989</v>
      </c>
    </row>
    <row r="240" spans="1:7" ht="14.25" customHeight="1">
      <c r="B240" s="803"/>
      <c r="C240" s="787"/>
      <c r="D240" t="s">
        <v>14</v>
      </c>
      <c r="E240" s="4">
        <v>780</v>
      </c>
      <c r="G240" s="4">
        <f t="shared" si="3"/>
        <v>902.89999999999986</v>
      </c>
    </row>
    <row r="241" spans="1:16" ht="14.25" customHeight="1">
      <c r="A241" s="39">
        <v>43861</v>
      </c>
      <c r="B241" s="803" t="s">
        <v>794</v>
      </c>
      <c r="C241" s="787" t="s">
        <v>11</v>
      </c>
      <c r="D241" t="s">
        <v>14</v>
      </c>
      <c r="F241" s="4">
        <v>780</v>
      </c>
      <c r="G241" s="4">
        <f t="shared" si="3"/>
        <v>122.89999999999986</v>
      </c>
    </row>
    <row r="242" spans="1:16" ht="14.25" customHeight="1">
      <c r="A242" s="39">
        <v>43889</v>
      </c>
      <c r="B242" s="803" t="s">
        <v>793</v>
      </c>
      <c r="C242" s="787" t="s">
        <v>11</v>
      </c>
      <c r="D242" t="s">
        <v>12</v>
      </c>
      <c r="F242" s="4">
        <v>118.4</v>
      </c>
      <c r="G242" s="4">
        <f t="shared" si="3"/>
        <v>4.4999999999998579</v>
      </c>
    </row>
    <row r="243" spans="1:16" ht="14.25" customHeight="1">
      <c r="A243" s="39">
        <v>43889</v>
      </c>
      <c r="B243" s="803" t="s">
        <v>793</v>
      </c>
      <c r="C243" s="787" t="s">
        <v>11</v>
      </c>
      <c r="D243" t="s">
        <v>13</v>
      </c>
      <c r="F243" s="4">
        <v>4.5</v>
      </c>
      <c r="G243" s="4">
        <f t="shared" si="3"/>
        <v>-1.4210854715202004E-13</v>
      </c>
    </row>
    <row r="244" spans="1:16" ht="14.25" customHeight="1">
      <c r="A244" s="41">
        <v>43890</v>
      </c>
      <c r="B244" s="790" t="s">
        <v>10</v>
      </c>
      <c r="C244" s="786" t="s">
        <v>15</v>
      </c>
      <c r="D244" t="s">
        <v>12</v>
      </c>
      <c r="E244" s="4">
        <v>122.9</v>
      </c>
      <c r="G244" s="4">
        <f t="shared" si="3"/>
        <v>122.89999999999986</v>
      </c>
    </row>
    <row r="245" spans="1:16" ht="14.25" customHeight="1">
      <c r="B245" s="803"/>
      <c r="C245" s="787"/>
      <c r="D245" t="s">
        <v>13</v>
      </c>
      <c r="E245" s="4">
        <v>4.8</v>
      </c>
      <c r="G245" s="4">
        <f t="shared" si="3"/>
        <v>127.69999999999986</v>
      </c>
      <c r="L245" s="76"/>
      <c r="M245" s="76"/>
      <c r="N245" s="76"/>
      <c r="O245" s="76"/>
      <c r="P245" s="76"/>
    </row>
    <row r="246" spans="1:16" ht="14.25" customHeight="1">
      <c r="B246" s="803"/>
      <c r="C246" s="787"/>
      <c r="D246" t="s">
        <v>14</v>
      </c>
      <c r="E246" s="4">
        <v>780</v>
      </c>
      <c r="G246" s="4">
        <f t="shared" si="3"/>
        <v>907.69999999999982</v>
      </c>
      <c r="L246" s="76"/>
      <c r="M246" s="76"/>
      <c r="N246" s="76"/>
      <c r="O246" s="76"/>
      <c r="P246" s="76"/>
    </row>
    <row r="247" spans="1:16" ht="14.25" customHeight="1">
      <c r="A247" s="39">
        <v>43890</v>
      </c>
      <c r="B247" s="803" t="s">
        <v>795</v>
      </c>
      <c r="C247" s="787" t="s">
        <v>15</v>
      </c>
      <c r="D247" t="s">
        <v>14</v>
      </c>
      <c r="F247" s="4">
        <v>780</v>
      </c>
      <c r="G247" s="4">
        <f t="shared" si="3"/>
        <v>127.69999999999982</v>
      </c>
      <c r="L247" s="831"/>
      <c r="M247" s="831"/>
      <c r="N247" s="831"/>
      <c r="O247" s="831"/>
      <c r="P247" s="831"/>
    </row>
    <row r="248" spans="1:16" ht="14.25" customHeight="1">
      <c r="A248" s="39">
        <v>44103</v>
      </c>
      <c r="B248" s="803" t="s">
        <v>796</v>
      </c>
      <c r="C248" s="787" t="s">
        <v>15</v>
      </c>
      <c r="D248" t="s">
        <v>12</v>
      </c>
      <c r="F248" s="4">
        <v>122.9</v>
      </c>
      <c r="G248" s="4">
        <f t="shared" si="3"/>
        <v>4.7999999999998124</v>
      </c>
      <c r="L248" s="76"/>
      <c r="M248" s="76"/>
      <c r="N248" s="76"/>
      <c r="O248" s="76"/>
      <c r="P248" s="76"/>
    </row>
    <row r="249" spans="1:16" ht="14.25" customHeight="1">
      <c r="A249" s="39">
        <v>44103</v>
      </c>
      <c r="B249" s="803" t="s">
        <v>796</v>
      </c>
      <c r="C249" s="787" t="s">
        <v>15</v>
      </c>
      <c r="D249" t="s">
        <v>13</v>
      </c>
      <c r="F249" s="4">
        <v>4.8</v>
      </c>
      <c r="G249" s="4">
        <f t="shared" si="3"/>
        <v>-1.8740564655672642E-13</v>
      </c>
      <c r="L249" s="76"/>
      <c r="M249" s="77"/>
      <c r="N249" s="76"/>
      <c r="O249" s="78"/>
      <c r="P249" s="76"/>
    </row>
    <row r="250" spans="1:16" ht="14.25" customHeight="1">
      <c r="A250" s="41">
        <v>43921</v>
      </c>
      <c r="B250" s="790" t="s">
        <v>10</v>
      </c>
      <c r="C250" s="786" t="s">
        <v>16</v>
      </c>
      <c r="D250" t="s">
        <v>12</v>
      </c>
      <c r="E250" s="4">
        <v>128.4</v>
      </c>
      <c r="G250" s="4">
        <f t="shared" si="3"/>
        <v>128.39999999999981</v>
      </c>
      <c r="L250" s="76"/>
      <c r="M250" s="77"/>
      <c r="N250" s="76"/>
      <c r="O250" s="78"/>
      <c r="P250" s="76"/>
    </row>
    <row r="251" spans="1:16" ht="14.25" customHeight="1">
      <c r="B251" s="803"/>
      <c r="C251" s="787"/>
      <c r="D251" t="s">
        <v>13</v>
      </c>
      <c r="E251" s="4">
        <v>4.8</v>
      </c>
      <c r="G251" s="4">
        <f t="shared" si="3"/>
        <v>133.19999999999982</v>
      </c>
      <c r="L251" s="76"/>
      <c r="M251" s="77"/>
      <c r="N251" s="76"/>
      <c r="O251" s="78"/>
      <c r="P251" s="76"/>
    </row>
    <row r="252" spans="1:16" ht="14.25" customHeight="1">
      <c r="B252" s="803"/>
      <c r="C252" s="787"/>
      <c r="D252" t="s">
        <v>14</v>
      </c>
      <c r="E252" s="4">
        <v>780</v>
      </c>
      <c r="G252" s="4">
        <f t="shared" si="3"/>
        <v>913.19999999999982</v>
      </c>
      <c r="L252" s="76"/>
      <c r="M252" s="77"/>
      <c r="N252" s="76"/>
      <c r="O252" s="78"/>
      <c r="P252" s="76"/>
    </row>
    <row r="253" spans="1:16" ht="14.25" customHeight="1">
      <c r="A253" s="39">
        <v>43969</v>
      </c>
      <c r="B253" s="803" t="s">
        <v>797</v>
      </c>
      <c r="C253" s="787" t="s">
        <v>16</v>
      </c>
      <c r="D253" t="s">
        <v>14</v>
      </c>
      <c r="F253" s="4">
        <v>450</v>
      </c>
      <c r="G253" s="4">
        <f t="shared" si="3"/>
        <v>463.19999999999982</v>
      </c>
      <c r="L253" s="76"/>
      <c r="M253" s="77"/>
      <c r="N253" s="76"/>
      <c r="O253" s="78"/>
      <c r="P253" s="76"/>
    </row>
    <row r="254" spans="1:16" ht="14.25" customHeight="1">
      <c r="A254" s="39">
        <v>44105</v>
      </c>
      <c r="B254" s="803" t="s">
        <v>798</v>
      </c>
      <c r="C254" s="787" t="s">
        <v>16</v>
      </c>
      <c r="D254" t="s">
        <v>12</v>
      </c>
      <c r="F254" s="4">
        <v>128.4</v>
      </c>
      <c r="G254" s="4">
        <f t="shared" si="3"/>
        <v>334.79999999999984</v>
      </c>
      <c r="L254" s="76"/>
      <c r="M254" s="76"/>
      <c r="N254" s="76"/>
      <c r="O254" s="78"/>
      <c r="P254" s="76"/>
    </row>
    <row r="255" spans="1:16" ht="14.25" customHeight="1">
      <c r="A255" s="39">
        <v>44105</v>
      </c>
      <c r="B255" s="803" t="s">
        <v>798</v>
      </c>
      <c r="C255" s="787" t="s">
        <v>16</v>
      </c>
      <c r="D255" t="s">
        <v>13</v>
      </c>
      <c r="F255" s="4">
        <v>4.8</v>
      </c>
      <c r="G255" s="4">
        <f t="shared" si="3"/>
        <v>329.99999999999983</v>
      </c>
      <c r="L255" s="76"/>
      <c r="M255" s="76"/>
      <c r="N255" s="76"/>
      <c r="O255" s="78"/>
      <c r="P255" s="76"/>
    </row>
    <row r="256" spans="1:16" ht="14.25" customHeight="1">
      <c r="A256" s="39">
        <v>44135</v>
      </c>
      <c r="B256" s="803" t="s">
        <v>799</v>
      </c>
      <c r="C256" s="787" t="s">
        <v>16</v>
      </c>
      <c r="D256" t="s">
        <v>14</v>
      </c>
      <c r="F256" s="4">
        <v>220</v>
      </c>
      <c r="G256" s="4">
        <f t="shared" si="3"/>
        <v>109.99999999999983</v>
      </c>
      <c r="L256" s="76"/>
      <c r="M256" s="76"/>
      <c r="N256" s="76"/>
      <c r="O256" s="78"/>
      <c r="P256" s="76"/>
    </row>
    <row r="257" spans="1:16" ht="14.25" customHeight="1">
      <c r="A257" s="39">
        <v>44138</v>
      </c>
      <c r="B257" s="803" t="s">
        <v>800</v>
      </c>
      <c r="C257" s="787" t="s">
        <v>16</v>
      </c>
      <c r="D257" t="s">
        <v>14</v>
      </c>
      <c r="F257" s="4">
        <v>110</v>
      </c>
      <c r="G257" s="4">
        <f t="shared" si="3"/>
        <v>-1.7053025658242404E-13</v>
      </c>
      <c r="L257" s="76"/>
      <c r="M257" s="76"/>
      <c r="N257" s="76"/>
      <c r="O257" s="78"/>
      <c r="P257" s="76"/>
    </row>
    <row r="258" spans="1:16" ht="14.25" customHeight="1">
      <c r="A258" s="41">
        <v>43951</v>
      </c>
      <c r="B258" s="790" t="s">
        <v>10</v>
      </c>
      <c r="C258" s="786" t="s">
        <v>17</v>
      </c>
      <c r="D258" t="s">
        <v>12</v>
      </c>
      <c r="E258" s="4">
        <v>133.1</v>
      </c>
      <c r="G258" s="4">
        <f t="shared" si="3"/>
        <v>133.09999999999982</v>
      </c>
      <c r="L258" s="76"/>
      <c r="M258" s="77"/>
      <c r="N258" s="76"/>
      <c r="O258" s="78"/>
      <c r="P258" s="76"/>
    </row>
    <row r="259" spans="1:16" ht="14.25" customHeight="1">
      <c r="B259" s="803"/>
      <c r="C259" s="787"/>
      <c r="D259" t="s">
        <v>13</v>
      </c>
      <c r="E259" s="4">
        <v>7.7</v>
      </c>
      <c r="G259" s="4">
        <f t="shared" si="3"/>
        <v>140.79999999999981</v>
      </c>
      <c r="L259" s="76"/>
      <c r="M259" s="76"/>
      <c r="N259" s="76"/>
      <c r="O259" s="78"/>
      <c r="P259" s="76"/>
    </row>
    <row r="260" spans="1:16" ht="14.25" customHeight="1">
      <c r="B260" s="803"/>
      <c r="C260" s="787"/>
      <c r="D260" t="s">
        <v>14</v>
      </c>
      <c r="E260" s="4">
        <v>780</v>
      </c>
      <c r="G260" s="4">
        <f t="shared" si="3"/>
        <v>920.79999999999984</v>
      </c>
      <c r="L260" s="76"/>
      <c r="M260" s="76"/>
      <c r="N260" s="76"/>
      <c r="O260" s="76"/>
      <c r="P260" s="76"/>
    </row>
    <row r="261" spans="1:16" ht="14.25" customHeight="1">
      <c r="A261" s="39">
        <v>43969</v>
      </c>
      <c r="B261" s="803" t="s">
        <v>801</v>
      </c>
      <c r="C261" s="787" t="s">
        <v>17</v>
      </c>
      <c r="D261" t="s">
        <v>14</v>
      </c>
      <c r="F261" s="4">
        <v>380</v>
      </c>
      <c r="G261" s="4">
        <f t="shared" si="3"/>
        <v>540.79999999999984</v>
      </c>
      <c r="L261" s="76"/>
      <c r="M261" s="76"/>
      <c r="N261" s="76"/>
      <c r="O261" s="79"/>
      <c r="P261" s="76"/>
    </row>
    <row r="262" spans="1:16" ht="14.25" customHeight="1">
      <c r="A262" s="39">
        <v>44105</v>
      </c>
      <c r="B262" s="803" t="s">
        <v>798</v>
      </c>
      <c r="C262" s="787" t="s">
        <v>17</v>
      </c>
      <c r="D262" t="s">
        <v>12</v>
      </c>
      <c r="F262" s="4">
        <v>133.1</v>
      </c>
      <c r="G262" s="4">
        <f t="shared" si="3"/>
        <v>407.69999999999982</v>
      </c>
      <c r="L262" s="76"/>
      <c r="M262" s="76"/>
      <c r="N262" s="76"/>
      <c r="O262" s="76"/>
      <c r="P262" s="76"/>
    </row>
    <row r="263" spans="1:16" ht="14.25" customHeight="1">
      <c r="A263" s="39">
        <v>44105</v>
      </c>
      <c r="B263" s="803" t="s">
        <v>798</v>
      </c>
      <c r="C263" s="787" t="s">
        <v>17</v>
      </c>
      <c r="D263" t="s">
        <v>13</v>
      </c>
      <c r="F263" s="4">
        <v>7.7</v>
      </c>
      <c r="G263" s="4">
        <f t="shared" si="3"/>
        <v>399.99999999999983</v>
      </c>
      <c r="L263" s="76"/>
      <c r="M263" s="76"/>
      <c r="N263" s="76"/>
      <c r="O263" s="76"/>
      <c r="P263" s="76"/>
    </row>
    <row r="264" spans="1:16" ht="14.25" customHeight="1">
      <c r="A264" s="39">
        <v>44165</v>
      </c>
      <c r="B264" s="803" t="s">
        <v>802</v>
      </c>
      <c r="C264" s="787" t="s">
        <v>17</v>
      </c>
      <c r="D264" t="s">
        <v>14</v>
      </c>
      <c r="F264" s="4">
        <v>250</v>
      </c>
      <c r="G264" s="4">
        <f t="shared" si="3"/>
        <v>149.99999999999983</v>
      </c>
      <c r="L264" s="76"/>
      <c r="M264" s="76"/>
      <c r="N264" s="76"/>
      <c r="O264" s="76"/>
      <c r="P264" s="76"/>
    </row>
    <row r="265" spans="1:16" ht="14.25" customHeight="1">
      <c r="A265" s="39">
        <v>44196</v>
      </c>
      <c r="B265" s="803" t="s">
        <v>803</v>
      </c>
      <c r="C265" s="787" t="s">
        <v>17</v>
      </c>
      <c r="D265" t="s">
        <v>14</v>
      </c>
      <c r="F265" s="4">
        <v>150</v>
      </c>
      <c r="G265" s="4">
        <f t="shared" si="3"/>
        <v>0</v>
      </c>
      <c r="L265" s="76"/>
      <c r="M265" s="76"/>
      <c r="N265" s="76"/>
      <c r="O265" s="76"/>
      <c r="P265" s="76"/>
    </row>
    <row r="266" spans="1:16" ht="14.25" customHeight="1">
      <c r="A266" s="41">
        <v>43981</v>
      </c>
      <c r="B266" s="790" t="s">
        <v>10</v>
      </c>
      <c r="C266" s="786" t="s">
        <v>18</v>
      </c>
      <c r="D266" t="s">
        <v>12</v>
      </c>
      <c r="E266" s="4">
        <v>123.7</v>
      </c>
      <c r="G266" s="4">
        <f t="shared" si="3"/>
        <v>123.7</v>
      </c>
    </row>
    <row r="267" spans="1:16" ht="14.25" customHeight="1">
      <c r="B267" s="803"/>
      <c r="C267" s="787"/>
      <c r="D267" t="s">
        <v>13</v>
      </c>
      <c r="E267" s="4">
        <v>4.2</v>
      </c>
      <c r="G267" s="4">
        <f t="shared" si="3"/>
        <v>127.9</v>
      </c>
    </row>
    <row r="268" spans="1:16" ht="14.25" customHeight="1">
      <c r="B268" s="803"/>
      <c r="C268" s="787"/>
      <c r="D268" t="s">
        <v>14</v>
      </c>
      <c r="E268" s="4">
        <v>780</v>
      </c>
      <c r="G268" s="4">
        <f t="shared" si="3"/>
        <v>907.9</v>
      </c>
    </row>
    <row r="269" spans="1:16" ht="14.25" customHeight="1">
      <c r="A269" s="39">
        <v>43981</v>
      </c>
      <c r="B269" s="803" t="s">
        <v>804</v>
      </c>
      <c r="C269" s="787" t="s">
        <v>18</v>
      </c>
      <c r="D269" t="s">
        <v>14</v>
      </c>
      <c r="F269" s="16">
        <v>710</v>
      </c>
      <c r="G269" s="4">
        <f t="shared" si="3"/>
        <v>197.89999999999998</v>
      </c>
    </row>
    <row r="270" spans="1:16" ht="14.25" customHeight="1">
      <c r="A270" s="39">
        <v>44111</v>
      </c>
      <c r="B270" s="803" t="s">
        <v>805</v>
      </c>
      <c r="C270" s="787" t="s">
        <v>18</v>
      </c>
      <c r="D270" t="s">
        <v>12</v>
      </c>
      <c r="F270" s="16">
        <v>123.7</v>
      </c>
      <c r="G270" s="4">
        <f t="shared" si="3"/>
        <v>74.199999999999974</v>
      </c>
    </row>
    <row r="271" spans="1:16" ht="14.25" customHeight="1">
      <c r="A271" s="39">
        <v>44111</v>
      </c>
      <c r="B271" s="803" t="s">
        <v>805</v>
      </c>
      <c r="C271" s="787" t="s">
        <v>18</v>
      </c>
      <c r="D271" t="s">
        <v>13</v>
      </c>
      <c r="F271" s="16">
        <v>4.2</v>
      </c>
      <c r="G271" s="4">
        <f t="shared" si="3"/>
        <v>69.999999999999972</v>
      </c>
    </row>
    <row r="272" spans="1:16" ht="14.25" customHeight="1">
      <c r="A272" s="39">
        <v>44196</v>
      </c>
      <c r="B272" s="803" t="s">
        <v>803</v>
      </c>
      <c r="C272" s="787" t="s">
        <v>18</v>
      </c>
      <c r="D272" t="s">
        <v>14</v>
      </c>
      <c r="F272" s="16">
        <v>70</v>
      </c>
      <c r="G272" s="4">
        <f t="shared" si="3"/>
        <v>0</v>
      </c>
    </row>
    <row r="273" spans="1:8" ht="14.25" customHeight="1">
      <c r="A273" s="41">
        <v>44012</v>
      </c>
      <c r="B273" s="790" t="s">
        <v>10</v>
      </c>
      <c r="C273" s="786" t="s">
        <v>19</v>
      </c>
      <c r="D273" t="s">
        <v>12</v>
      </c>
      <c r="E273" s="4">
        <v>109.4</v>
      </c>
      <c r="F273" s="16"/>
      <c r="G273" s="4">
        <f t="shared" si="3"/>
        <v>109.4</v>
      </c>
    </row>
    <row r="274" spans="1:8" ht="14.25" customHeight="1">
      <c r="B274" s="803"/>
      <c r="C274" s="787"/>
      <c r="D274" t="s">
        <v>13</v>
      </c>
      <c r="E274" s="4">
        <v>2</v>
      </c>
      <c r="F274" s="16"/>
      <c r="G274" s="4">
        <f t="shared" si="3"/>
        <v>111.4</v>
      </c>
    </row>
    <row r="275" spans="1:8" ht="14.25" customHeight="1">
      <c r="B275" s="803"/>
      <c r="C275" s="787"/>
      <c r="D275" t="s">
        <v>14</v>
      </c>
      <c r="E275" s="4">
        <v>780</v>
      </c>
      <c r="F275" s="16"/>
      <c r="G275" s="4">
        <f t="shared" si="3"/>
        <v>891.4</v>
      </c>
    </row>
    <row r="276" spans="1:8" ht="14.25" customHeight="1">
      <c r="A276" s="39">
        <v>44130</v>
      </c>
      <c r="B276" s="803" t="s">
        <v>806</v>
      </c>
      <c r="C276" s="787" t="s">
        <v>19</v>
      </c>
      <c r="D276" t="s">
        <v>807</v>
      </c>
      <c r="F276" s="16">
        <v>109.4</v>
      </c>
      <c r="G276" s="4">
        <f t="shared" si="3"/>
        <v>782</v>
      </c>
    </row>
    <row r="277" spans="1:8" ht="14.25" customHeight="1">
      <c r="A277" s="39">
        <v>44130</v>
      </c>
      <c r="B277" s="803" t="s">
        <v>806</v>
      </c>
      <c r="C277" s="787" t="s">
        <v>19</v>
      </c>
      <c r="D277" t="s">
        <v>13</v>
      </c>
      <c r="F277" s="16">
        <v>2</v>
      </c>
      <c r="G277" s="4">
        <f t="shared" si="3"/>
        <v>780</v>
      </c>
    </row>
    <row r="278" spans="1:8" ht="14.25" customHeight="1">
      <c r="A278" s="39">
        <v>44196</v>
      </c>
      <c r="B278" s="803" t="s">
        <v>803</v>
      </c>
      <c r="C278" s="787" t="s">
        <v>19</v>
      </c>
      <c r="D278" t="s">
        <v>14</v>
      </c>
      <c r="F278" s="16">
        <v>560</v>
      </c>
      <c r="G278" s="4">
        <f t="shared" ref="G278:G343" si="4">+G277+E278-F278</f>
        <v>220</v>
      </c>
    </row>
    <row r="279" spans="1:8" ht="14.25" customHeight="1">
      <c r="A279" s="39">
        <v>44226</v>
      </c>
      <c r="B279" s="803" t="s">
        <v>808</v>
      </c>
      <c r="C279" s="787" t="s">
        <v>19</v>
      </c>
      <c r="D279" t="s">
        <v>14</v>
      </c>
      <c r="F279" s="16">
        <v>220</v>
      </c>
      <c r="G279" s="4">
        <f t="shared" si="4"/>
        <v>0</v>
      </c>
    </row>
    <row r="280" spans="1:8" ht="14.25" customHeight="1">
      <c r="A280" s="41">
        <v>44043</v>
      </c>
      <c r="B280" s="790" t="s">
        <v>10</v>
      </c>
      <c r="C280" s="786" t="s">
        <v>20</v>
      </c>
      <c r="D280" t="s">
        <v>12</v>
      </c>
      <c r="E280" s="4">
        <v>101.5</v>
      </c>
      <c r="F280" s="16"/>
      <c r="G280" s="4">
        <f t="shared" si="4"/>
        <v>101.5</v>
      </c>
    </row>
    <row r="281" spans="1:8" ht="14.25" customHeight="1">
      <c r="B281" s="803"/>
      <c r="C281" s="787"/>
      <c r="D281" t="s">
        <v>13</v>
      </c>
      <c r="E281" s="4">
        <v>6.2</v>
      </c>
      <c r="F281" s="16"/>
      <c r="G281" s="4">
        <f t="shared" si="4"/>
        <v>107.7</v>
      </c>
    </row>
    <row r="282" spans="1:8" ht="14.25" customHeight="1">
      <c r="B282" s="803"/>
      <c r="C282" s="787"/>
      <c r="D282" t="s">
        <v>14</v>
      </c>
      <c r="E282" s="16">
        <v>780</v>
      </c>
      <c r="F282" s="16"/>
      <c r="G282" s="4">
        <f t="shared" si="4"/>
        <v>887.7</v>
      </c>
    </row>
    <row r="283" spans="1:8" ht="14.25" customHeight="1">
      <c r="A283" s="39">
        <v>44043</v>
      </c>
      <c r="B283" s="803" t="s">
        <v>809</v>
      </c>
      <c r="C283" s="787" t="s">
        <v>20</v>
      </c>
      <c r="D283" t="s">
        <v>14</v>
      </c>
      <c r="E283" s="16"/>
      <c r="F283" s="16">
        <v>780</v>
      </c>
      <c r="G283" s="4">
        <f t="shared" si="4"/>
        <v>107.70000000000005</v>
      </c>
    </row>
    <row r="284" spans="1:8" ht="14.25" customHeight="1">
      <c r="A284" s="39">
        <v>44153</v>
      </c>
      <c r="B284" s="803" t="s">
        <v>810</v>
      </c>
      <c r="C284" s="787" t="s">
        <v>20</v>
      </c>
      <c r="D284" t="s">
        <v>12</v>
      </c>
      <c r="E284" s="16"/>
      <c r="F284" s="16">
        <v>101.5</v>
      </c>
      <c r="G284" s="4">
        <f t="shared" si="4"/>
        <v>6.2000000000000455</v>
      </c>
    </row>
    <row r="285" spans="1:8" ht="14.25" customHeight="1">
      <c r="A285" s="39">
        <v>44153</v>
      </c>
      <c r="B285" s="803" t="s">
        <v>810</v>
      </c>
      <c r="C285" s="787" t="s">
        <v>20</v>
      </c>
      <c r="D285" t="s">
        <v>13</v>
      </c>
      <c r="E285" s="16"/>
      <c r="F285" s="16">
        <v>6.2</v>
      </c>
      <c r="G285" s="4">
        <f t="shared" si="4"/>
        <v>4.5297099404706387E-14</v>
      </c>
    </row>
    <row r="286" spans="1:8" ht="14.25" customHeight="1">
      <c r="A286" s="41">
        <v>44074</v>
      </c>
      <c r="B286" s="790" t="s">
        <v>10</v>
      </c>
      <c r="C286" s="786" t="s">
        <v>21</v>
      </c>
      <c r="D286" t="s">
        <v>12</v>
      </c>
      <c r="E286" s="4">
        <v>97.6</v>
      </c>
      <c r="F286" s="16"/>
      <c r="G286" s="4">
        <f t="shared" si="4"/>
        <v>97.600000000000037</v>
      </c>
    </row>
    <row r="287" spans="1:8" ht="14.25" customHeight="1">
      <c r="B287" s="803"/>
      <c r="C287" s="787"/>
      <c r="D287" t="s">
        <v>13</v>
      </c>
      <c r="E287" s="4">
        <v>4.4000000000000004</v>
      </c>
      <c r="F287" s="16"/>
      <c r="G287" s="4">
        <f t="shared" si="4"/>
        <v>102.00000000000004</v>
      </c>
    </row>
    <row r="288" spans="1:8">
      <c r="B288" s="803"/>
      <c r="C288" s="787"/>
      <c r="D288" t="s">
        <v>14</v>
      </c>
      <c r="E288" s="4">
        <v>780</v>
      </c>
      <c r="G288" s="4">
        <f t="shared" si="4"/>
        <v>882</v>
      </c>
      <c r="H288" s="12"/>
    </row>
    <row r="289" spans="1:8">
      <c r="B289" s="803"/>
      <c r="C289" s="787"/>
      <c r="D289" t="s">
        <v>40</v>
      </c>
      <c r="E289" s="4">
        <v>15</v>
      </c>
      <c r="G289" s="4">
        <f t="shared" si="4"/>
        <v>897</v>
      </c>
      <c r="H289" s="12"/>
    </row>
    <row r="290" spans="1:8">
      <c r="A290" s="39">
        <v>44074</v>
      </c>
      <c r="B290" s="803" t="s">
        <v>811</v>
      </c>
      <c r="C290" s="787" t="s">
        <v>21</v>
      </c>
      <c r="D290" t="s">
        <v>14</v>
      </c>
      <c r="F290" s="4">
        <v>780</v>
      </c>
      <c r="G290" s="4">
        <f t="shared" si="4"/>
        <v>117</v>
      </c>
    </row>
    <row r="291" spans="1:8">
      <c r="A291" s="39">
        <v>44541</v>
      </c>
      <c r="B291" s="803" t="s">
        <v>812</v>
      </c>
      <c r="C291" s="787" t="s">
        <v>21</v>
      </c>
      <c r="D291" t="s">
        <v>40</v>
      </c>
      <c r="F291" s="4">
        <v>2</v>
      </c>
      <c r="G291" s="4">
        <f t="shared" si="4"/>
        <v>115</v>
      </c>
    </row>
    <row r="292" spans="1:8">
      <c r="A292" s="39">
        <v>44541</v>
      </c>
      <c r="B292" s="803" t="s">
        <v>812</v>
      </c>
      <c r="C292" s="787" t="s">
        <v>21</v>
      </c>
      <c r="D292" t="s">
        <v>40</v>
      </c>
      <c r="F292" s="4">
        <v>0.5</v>
      </c>
      <c r="G292" s="4">
        <f t="shared" si="4"/>
        <v>114.5</v>
      </c>
    </row>
    <row r="293" spans="1:8">
      <c r="A293" s="39">
        <v>44172</v>
      </c>
      <c r="B293" s="803" t="s">
        <v>813</v>
      </c>
      <c r="C293" s="787" t="s">
        <v>21</v>
      </c>
      <c r="D293" t="s">
        <v>12</v>
      </c>
      <c r="F293" s="4">
        <v>97.6</v>
      </c>
      <c r="G293" s="4">
        <f t="shared" si="4"/>
        <v>16.900000000000006</v>
      </c>
    </row>
    <row r="294" spans="1:8">
      <c r="A294" s="39">
        <v>44172</v>
      </c>
      <c r="B294" s="803" t="s">
        <v>813</v>
      </c>
      <c r="C294" s="787" t="s">
        <v>21</v>
      </c>
      <c r="D294" t="s">
        <v>13</v>
      </c>
      <c r="F294" s="4">
        <v>4.4000000000000004</v>
      </c>
      <c r="G294" s="4">
        <f t="shared" si="4"/>
        <v>12.500000000000005</v>
      </c>
    </row>
    <row r="295" spans="1:8">
      <c r="A295" s="39">
        <v>44172</v>
      </c>
      <c r="B295" s="803" t="s">
        <v>813</v>
      </c>
      <c r="C295" s="787" t="s">
        <v>21</v>
      </c>
      <c r="D295" t="s">
        <v>40</v>
      </c>
      <c r="F295" s="4">
        <v>12.5</v>
      </c>
      <c r="G295" s="4">
        <f t="shared" si="4"/>
        <v>0</v>
      </c>
    </row>
    <row r="296" spans="1:8">
      <c r="A296" s="41">
        <v>44104</v>
      </c>
      <c r="B296" s="790" t="s">
        <v>10</v>
      </c>
      <c r="C296" s="786" t="s">
        <v>22</v>
      </c>
      <c r="D296" t="s">
        <v>12</v>
      </c>
      <c r="E296" s="4">
        <v>100.1</v>
      </c>
      <c r="G296" s="4">
        <f t="shared" si="4"/>
        <v>100.1</v>
      </c>
    </row>
    <row r="297" spans="1:8">
      <c r="B297" s="803"/>
      <c r="C297" s="787"/>
      <c r="D297" t="s">
        <v>13</v>
      </c>
      <c r="E297" s="4">
        <v>5.0999999999999996</v>
      </c>
      <c r="G297" s="4">
        <f t="shared" si="4"/>
        <v>105.19999999999999</v>
      </c>
    </row>
    <row r="298" spans="1:8">
      <c r="B298" s="803"/>
      <c r="C298" s="787"/>
      <c r="D298" t="s">
        <v>14</v>
      </c>
      <c r="E298" s="4">
        <v>780</v>
      </c>
      <c r="G298" s="4">
        <f t="shared" si="4"/>
        <v>885.2</v>
      </c>
    </row>
    <row r="299" spans="1:8">
      <c r="B299" s="803"/>
      <c r="C299" s="787"/>
      <c r="D299" t="s">
        <v>40</v>
      </c>
      <c r="E299" s="4">
        <v>8.5</v>
      </c>
      <c r="G299" s="4">
        <f t="shared" si="4"/>
        <v>893.7</v>
      </c>
    </row>
    <row r="300" spans="1:8">
      <c r="A300" s="39">
        <v>44104</v>
      </c>
      <c r="B300" s="803" t="s">
        <v>814</v>
      </c>
      <c r="C300" s="787" t="s">
        <v>22</v>
      </c>
      <c r="D300" t="s">
        <v>14</v>
      </c>
      <c r="F300" s="4">
        <v>780</v>
      </c>
      <c r="G300" s="4">
        <f t="shared" si="4"/>
        <v>113.70000000000005</v>
      </c>
    </row>
    <row r="301" spans="1:8">
      <c r="A301" s="39">
        <v>44541</v>
      </c>
      <c r="B301" s="803" t="s">
        <v>812</v>
      </c>
      <c r="C301" s="787" t="s">
        <v>22</v>
      </c>
      <c r="D301" t="s">
        <v>40</v>
      </c>
      <c r="F301" s="4">
        <v>8.5</v>
      </c>
      <c r="G301" s="4">
        <f t="shared" si="4"/>
        <v>105.20000000000005</v>
      </c>
    </row>
    <row r="302" spans="1:8">
      <c r="A302" s="39">
        <v>44183</v>
      </c>
      <c r="B302" s="803" t="s">
        <v>815</v>
      </c>
      <c r="C302" s="787" t="s">
        <v>22</v>
      </c>
      <c r="D302" t="s">
        <v>12</v>
      </c>
      <c r="F302" s="4">
        <v>100.1</v>
      </c>
      <c r="G302" s="4">
        <f t="shared" si="4"/>
        <v>5.1000000000000512</v>
      </c>
    </row>
    <row r="303" spans="1:8">
      <c r="A303" s="39">
        <v>44183</v>
      </c>
      <c r="B303" s="803" t="s">
        <v>815</v>
      </c>
      <c r="C303" s="787" t="s">
        <v>22</v>
      </c>
      <c r="D303" t="s">
        <v>13</v>
      </c>
      <c r="F303" s="4">
        <v>5.0999999999999996</v>
      </c>
      <c r="G303" s="4">
        <f t="shared" si="4"/>
        <v>5.1514348342607263E-14</v>
      </c>
    </row>
    <row r="304" spans="1:8">
      <c r="A304" s="41">
        <v>44135</v>
      </c>
      <c r="B304" s="790" t="s">
        <v>10</v>
      </c>
      <c r="C304" s="786" t="s">
        <v>23</v>
      </c>
      <c r="D304" t="s">
        <v>12</v>
      </c>
      <c r="E304" s="4">
        <v>117.4</v>
      </c>
      <c r="G304" s="4">
        <f t="shared" si="4"/>
        <v>117.40000000000006</v>
      </c>
    </row>
    <row r="305" spans="1:7">
      <c r="B305" s="803"/>
      <c r="C305" s="787"/>
      <c r="D305" t="s">
        <v>13</v>
      </c>
      <c r="E305" s="4">
        <v>5.4</v>
      </c>
      <c r="G305" s="4">
        <f t="shared" si="4"/>
        <v>122.80000000000007</v>
      </c>
    </row>
    <row r="306" spans="1:7">
      <c r="B306" s="803"/>
      <c r="C306" s="787"/>
      <c r="D306" t="s">
        <v>14</v>
      </c>
      <c r="E306" s="4">
        <v>780</v>
      </c>
      <c r="G306" s="4">
        <f t="shared" si="4"/>
        <v>902.80000000000007</v>
      </c>
    </row>
    <row r="307" spans="1:7">
      <c r="A307" s="39">
        <v>44135</v>
      </c>
      <c r="B307" s="803" t="s">
        <v>799</v>
      </c>
      <c r="C307" s="787" t="s">
        <v>23</v>
      </c>
      <c r="D307" t="s">
        <v>14</v>
      </c>
      <c r="F307" s="4">
        <v>780</v>
      </c>
      <c r="G307" s="4">
        <f t="shared" si="4"/>
        <v>122.80000000000007</v>
      </c>
    </row>
    <row r="308" spans="1:7">
      <c r="A308" s="39">
        <v>44186</v>
      </c>
      <c r="B308" s="803" t="s">
        <v>816</v>
      </c>
      <c r="C308" s="787" t="s">
        <v>23</v>
      </c>
      <c r="D308" t="s">
        <v>12</v>
      </c>
      <c r="F308" s="4">
        <v>117.4</v>
      </c>
      <c r="G308" s="4">
        <f t="shared" si="4"/>
        <v>5.4000000000000625</v>
      </c>
    </row>
    <row r="309" spans="1:7">
      <c r="A309" s="39">
        <v>44186</v>
      </c>
      <c r="B309" s="803" t="s">
        <v>816</v>
      </c>
      <c r="C309" s="787" t="s">
        <v>23</v>
      </c>
      <c r="D309" t="s">
        <v>13</v>
      </c>
      <c r="F309" s="4">
        <v>5.4</v>
      </c>
      <c r="G309" s="4">
        <f t="shared" si="4"/>
        <v>6.2172489379008766E-14</v>
      </c>
    </row>
    <row r="310" spans="1:7">
      <c r="A310" s="41">
        <v>44165</v>
      </c>
      <c r="B310" s="790" t="s">
        <v>10</v>
      </c>
      <c r="C310" s="786" t="s">
        <v>24</v>
      </c>
      <c r="D310" t="s">
        <v>12</v>
      </c>
      <c r="E310" s="4">
        <v>111.3</v>
      </c>
      <c r="G310" s="4">
        <f t="shared" si="4"/>
        <v>111.30000000000005</v>
      </c>
    </row>
    <row r="311" spans="1:7">
      <c r="B311" s="803"/>
      <c r="C311" s="787"/>
      <c r="D311" t="s">
        <v>13</v>
      </c>
      <c r="E311" s="4">
        <v>5.6</v>
      </c>
      <c r="G311" s="4">
        <f t="shared" si="4"/>
        <v>116.90000000000005</v>
      </c>
    </row>
    <row r="312" spans="1:7">
      <c r="B312" s="803"/>
      <c r="C312" s="787"/>
      <c r="D312" t="s">
        <v>14</v>
      </c>
      <c r="E312" s="4">
        <v>780</v>
      </c>
      <c r="G312" s="4">
        <f t="shared" si="4"/>
        <v>896.90000000000009</v>
      </c>
    </row>
    <row r="313" spans="1:7">
      <c r="A313" s="39">
        <v>44165</v>
      </c>
      <c r="B313" s="803" t="s">
        <v>802</v>
      </c>
      <c r="C313" s="787" t="s">
        <v>24</v>
      </c>
      <c r="D313" t="s">
        <v>14</v>
      </c>
      <c r="F313" s="4">
        <v>780</v>
      </c>
      <c r="G313" s="4">
        <f t="shared" si="4"/>
        <v>116.90000000000009</v>
      </c>
    </row>
    <row r="314" spans="1:7">
      <c r="A314" s="39">
        <v>44186</v>
      </c>
      <c r="B314" s="803" t="s">
        <v>817</v>
      </c>
      <c r="C314" s="787" t="s">
        <v>24</v>
      </c>
      <c r="D314" t="s">
        <v>12</v>
      </c>
      <c r="F314" s="4">
        <v>111.3</v>
      </c>
      <c r="G314" s="4">
        <f t="shared" si="4"/>
        <v>5.6000000000000938</v>
      </c>
    </row>
    <row r="315" spans="1:7">
      <c r="A315" s="39">
        <v>44186</v>
      </c>
      <c r="B315" s="803" t="s">
        <v>817</v>
      </c>
      <c r="C315" s="787" t="s">
        <v>24</v>
      </c>
      <c r="D315" t="s">
        <v>13</v>
      </c>
      <c r="F315" s="4">
        <v>5.6</v>
      </c>
      <c r="G315" s="4">
        <f t="shared" si="4"/>
        <v>9.4146912488213275E-14</v>
      </c>
    </row>
    <row r="316" spans="1:7">
      <c r="A316" s="41">
        <v>44196</v>
      </c>
      <c r="B316" s="790" t="s">
        <v>10</v>
      </c>
      <c r="C316" s="786" t="s">
        <v>25</v>
      </c>
      <c r="D316" t="s">
        <v>12</v>
      </c>
      <c r="E316" s="4">
        <v>127.8</v>
      </c>
      <c r="G316" s="4">
        <f t="shared" si="4"/>
        <v>127.8000000000001</v>
      </c>
    </row>
    <row r="317" spans="1:7">
      <c r="B317" s="803"/>
      <c r="C317" s="787"/>
      <c r="D317" t="s">
        <v>13</v>
      </c>
      <c r="E317" s="4">
        <v>4.9000000000000004</v>
      </c>
      <c r="G317" s="4">
        <f t="shared" si="4"/>
        <v>132.7000000000001</v>
      </c>
    </row>
    <row r="318" spans="1:7">
      <c r="B318" s="803"/>
      <c r="C318" s="787"/>
      <c r="D318" t="s">
        <v>14</v>
      </c>
      <c r="E318" s="4">
        <v>780</v>
      </c>
      <c r="G318" s="4">
        <f t="shared" si="4"/>
        <v>912.7</v>
      </c>
    </row>
    <row r="319" spans="1:7">
      <c r="A319" s="39">
        <v>44561</v>
      </c>
      <c r="B319" s="803" t="s">
        <v>803</v>
      </c>
      <c r="C319" s="787" t="s">
        <v>25</v>
      </c>
      <c r="D319" t="s">
        <v>14</v>
      </c>
      <c r="F319" s="4">
        <v>780</v>
      </c>
      <c r="G319" s="4">
        <f t="shared" si="4"/>
        <v>132.70000000000005</v>
      </c>
    </row>
    <row r="320" spans="1:7">
      <c r="A320" s="39">
        <v>44225</v>
      </c>
      <c r="B320" s="803" t="s">
        <v>818</v>
      </c>
      <c r="C320" s="787" t="s">
        <v>25</v>
      </c>
      <c r="D320" t="s">
        <v>12</v>
      </c>
      <c r="F320" s="4">
        <v>127.8</v>
      </c>
      <c r="G320" s="4">
        <f t="shared" si="4"/>
        <v>4.9000000000000483</v>
      </c>
    </row>
    <row r="321" spans="1:7">
      <c r="A321" s="39">
        <v>44225</v>
      </c>
      <c r="B321" s="803" t="s">
        <v>818</v>
      </c>
      <c r="C321" s="787" t="s">
        <v>25</v>
      </c>
      <c r="D321" t="s">
        <v>13</v>
      </c>
      <c r="F321" s="4">
        <v>4.9000000000000004</v>
      </c>
      <c r="G321" s="4">
        <f t="shared" si="4"/>
        <v>4.7961634663806763E-14</v>
      </c>
    </row>
    <row r="322" spans="1:7">
      <c r="A322" s="41">
        <v>44226</v>
      </c>
      <c r="B322" s="790" t="s">
        <v>10</v>
      </c>
      <c r="C322" s="786" t="s">
        <v>11</v>
      </c>
      <c r="D322" t="s">
        <v>12</v>
      </c>
      <c r="E322" s="4">
        <v>135.9</v>
      </c>
      <c r="G322" s="4">
        <f t="shared" si="4"/>
        <v>135.90000000000006</v>
      </c>
    </row>
    <row r="323" spans="1:7">
      <c r="B323" s="803"/>
      <c r="C323" s="787"/>
      <c r="D323" t="s">
        <v>13</v>
      </c>
      <c r="E323" s="4">
        <v>6.3</v>
      </c>
      <c r="G323" s="4">
        <f t="shared" si="4"/>
        <v>142.20000000000007</v>
      </c>
    </row>
    <row r="324" spans="1:7">
      <c r="B324" s="803"/>
      <c r="C324" s="787"/>
      <c r="D324" t="s">
        <v>14</v>
      </c>
      <c r="E324" s="4">
        <v>780</v>
      </c>
      <c r="G324" s="4">
        <f t="shared" si="4"/>
        <v>922.2</v>
      </c>
    </row>
    <row r="325" spans="1:7">
      <c r="A325" s="39">
        <v>44226</v>
      </c>
      <c r="B325" s="803" t="s">
        <v>808</v>
      </c>
      <c r="C325" s="787" t="s">
        <v>11</v>
      </c>
      <c r="D325" t="s">
        <v>14</v>
      </c>
      <c r="F325" s="4">
        <v>780</v>
      </c>
      <c r="G325" s="4">
        <f t="shared" si="4"/>
        <v>142.20000000000005</v>
      </c>
    </row>
    <row r="326" spans="1:7">
      <c r="A326" s="39">
        <v>44254</v>
      </c>
      <c r="B326" s="803" t="s">
        <v>819</v>
      </c>
      <c r="C326" s="787" t="s">
        <v>11</v>
      </c>
      <c r="D326" t="s">
        <v>12</v>
      </c>
      <c r="F326" s="4">
        <v>135.9</v>
      </c>
      <c r="G326" s="4">
        <f t="shared" si="4"/>
        <v>6.3000000000000398</v>
      </c>
    </row>
    <row r="327" spans="1:7">
      <c r="A327" s="39">
        <v>44254</v>
      </c>
      <c r="B327" s="803" t="s">
        <v>819</v>
      </c>
      <c r="C327" s="787" t="s">
        <v>11</v>
      </c>
      <c r="D327" t="s">
        <v>13</v>
      </c>
      <c r="F327" s="4">
        <v>6.3</v>
      </c>
      <c r="G327" s="4">
        <f t="shared" si="4"/>
        <v>3.9968028886505635E-14</v>
      </c>
    </row>
    <row r="328" spans="1:7">
      <c r="A328" s="41">
        <v>44255</v>
      </c>
      <c r="B328" s="790" t="s">
        <v>10</v>
      </c>
      <c r="C328" s="786" t="s">
        <v>15</v>
      </c>
      <c r="D328" t="s">
        <v>12</v>
      </c>
      <c r="E328" s="4">
        <v>127.4</v>
      </c>
      <c r="G328" s="4">
        <f t="shared" si="4"/>
        <v>127.40000000000005</v>
      </c>
    </row>
    <row r="329" spans="1:7">
      <c r="B329" s="803"/>
      <c r="C329" s="787"/>
      <c r="D329" t="s">
        <v>13</v>
      </c>
      <c r="E329" s="4">
        <v>6.7</v>
      </c>
      <c r="G329" s="4">
        <f t="shared" si="4"/>
        <v>134.10000000000005</v>
      </c>
    </row>
    <row r="330" spans="1:7">
      <c r="B330" s="803"/>
      <c r="C330" s="787"/>
      <c r="D330" t="s">
        <v>14</v>
      </c>
      <c r="E330" s="4">
        <v>780</v>
      </c>
      <c r="G330" s="4">
        <f t="shared" si="4"/>
        <v>914.1</v>
      </c>
    </row>
    <row r="331" spans="1:7">
      <c r="A331" s="39">
        <v>44254</v>
      </c>
      <c r="B331" s="803" t="s">
        <v>820</v>
      </c>
      <c r="C331" s="787" t="s">
        <v>15</v>
      </c>
      <c r="D331" t="s">
        <v>14</v>
      </c>
      <c r="F331" s="4">
        <v>780</v>
      </c>
      <c r="G331" s="4">
        <f t="shared" si="4"/>
        <v>134.10000000000002</v>
      </c>
    </row>
    <row r="332" spans="1:7">
      <c r="A332" s="39">
        <v>44314</v>
      </c>
      <c r="B332" s="803" t="s">
        <v>821</v>
      </c>
      <c r="C332" s="787" t="s">
        <v>15</v>
      </c>
      <c r="D332" t="s">
        <v>12</v>
      </c>
      <c r="F332" s="4">
        <v>127.4</v>
      </c>
      <c r="G332" s="4">
        <f t="shared" si="4"/>
        <v>6.7000000000000171</v>
      </c>
    </row>
    <row r="333" spans="1:7">
      <c r="A333" s="39">
        <v>44314</v>
      </c>
      <c r="B333" s="803" t="s">
        <v>821</v>
      </c>
      <c r="C333" s="787" t="s">
        <v>15</v>
      </c>
      <c r="D333" t="s">
        <v>13</v>
      </c>
      <c r="F333" s="4">
        <v>6.7</v>
      </c>
      <c r="G333" s="4">
        <f t="shared" si="4"/>
        <v>1.6875389974302379E-14</v>
      </c>
    </row>
    <row r="334" spans="1:7">
      <c r="A334" s="41">
        <v>44286</v>
      </c>
      <c r="B334" s="790" t="s">
        <v>10</v>
      </c>
      <c r="C334" s="786" t="s">
        <v>16</v>
      </c>
      <c r="D334" t="s">
        <v>12</v>
      </c>
      <c r="E334" s="4">
        <v>139.80000000000001</v>
      </c>
      <c r="G334" s="4">
        <f t="shared" si="4"/>
        <v>139.80000000000004</v>
      </c>
    </row>
    <row r="335" spans="1:7">
      <c r="B335" s="803"/>
      <c r="C335" s="787"/>
      <c r="D335" t="s">
        <v>13</v>
      </c>
      <c r="E335" s="4">
        <v>4.8</v>
      </c>
      <c r="G335" s="4">
        <f t="shared" si="4"/>
        <v>144.60000000000005</v>
      </c>
    </row>
    <row r="336" spans="1:7">
      <c r="B336" s="803"/>
      <c r="C336" s="787"/>
      <c r="D336" t="s">
        <v>14</v>
      </c>
      <c r="E336" s="4">
        <v>780</v>
      </c>
      <c r="G336" s="4">
        <f t="shared" si="4"/>
        <v>924.6</v>
      </c>
    </row>
    <row r="337" spans="1:7">
      <c r="A337" s="39">
        <v>44286</v>
      </c>
      <c r="B337" s="803" t="s">
        <v>822</v>
      </c>
      <c r="C337" s="787" t="s">
        <v>16</v>
      </c>
      <c r="D337" t="s">
        <v>14</v>
      </c>
      <c r="F337" s="4">
        <v>780</v>
      </c>
      <c r="G337" s="4">
        <f t="shared" si="4"/>
        <v>144.60000000000002</v>
      </c>
    </row>
    <row r="338" spans="1:7">
      <c r="A338" s="39">
        <v>44320</v>
      </c>
      <c r="B338" s="803" t="s">
        <v>823</v>
      </c>
      <c r="C338" s="787" t="s">
        <v>16</v>
      </c>
      <c r="D338" t="s">
        <v>12</v>
      </c>
      <c r="F338" s="4">
        <v>139.80000000000001</v>
      </c>
      <c r="G338" s="4">
        <f t="shared" si="4"/>
        <v>4.8000000000000114</v>
      </c>
    </row>
    <row r="339" spans="1:7">
      <c r="A339" s="39">
        <v>44320</v>
      </c>
      <c r="B339" s="803" t="s">
        <v>823</v>
      </c>
      <c r="C339" s="787" t="s">
        <v>16</v>
      </c>
      <c r="D339" t="s">
        <v>13</v>
      </c>
      <c r="F339" s="4">
        <v>4.8</v>
      </c>
      <c r="G339" s="4">
        <f t="shared" si="4"/>
        <v>1.1546319456101628E-14</v>
      </c>
    </row>
    <row r="340" spans="1:7">
      <c r="A340" s="41">
        <v>44316</v>
      </c>
      <c r="B340" s="790" t="s">
        <v>10</v>
      </c>
      <c r="C340" s="786" t="s">
        <v>17</v>
      </c>
      <c r="D340" t="s">
        <v>12</v>
      </c>
      <c r="E340" s="4">
        <v>146.4</v>
      </c>
      <c r="G340" s="4">
        <f t="shared" si="4"/>
        <v>146.4</v>
      </c>
    </row>
    <row r="341" spans="1:7">
      <c r="B341" s="803"/>
      <c r="C341" s="787"/>
      <c r="D341" t="s">
        <v>13</v>
      </c>
      <c r="E341" s="4">
        <v>5.8</v>
      </c>
      <c r="G341" s="4">
        <f t="shared" si="4"/>
        <v>152.20000000000002</v>
      </c>
    </row>
    <row r="342" spans="1:7">
      <c r="B342" s="803"/>
      <c r="C342" s="787"/>
      <c r="D342" t="s">
        <v>14</v>
      </c>
      <c r="E342" s="4">
        <v>780</v>
      </c>
      <c r="G342" s="4">
        <f t="shared" si="4"/>
        <v>932.2</v>
      </c>
    </row>
    <row r="343" spans="1:7">
      <c r="A343" s="39">
        <v>44316</v>
      </c>
      <c r="B343" s="803" t="s">
        <v>824</v>
      </c>
      <c r="C343" s="787" t="s">
        <v>17</v>
      </c>
      <c r="D343" t="s">
        <v>14</v>
      </c>
      <c r="F343" s="4">
        <v>780</v>
      </c>
      <c r="G343" s="4">
        <f t="shared" si="4"/>
        <v>152.20000000000005</v>
      </c>
    </row>
    <row r="344" spans="1:7">
      <c r="A344" s="39">
        <v>44345</v>
      </c>
      <c r="B344" s="803" t="s">
        <v>825</v>
      </c>
      <c r="C344" s="787" t="s">
        <v>17</v>
      </c>
      <c r="D344" t="s">
        <v>12</v>
      </c>
      <c r="F344" s="4">
        <v>146.4</v>
      </c>
      <c r="G344" s="4">
        <f t="shared" ref="G344:G477" si="5">+G343+E344-F344</f>
        <v>5.8000000000000398</v>
      </c>
    </row>
    <row r="345" spans="1:7">
      <c r="A345" s="39">
        <v>44345</v>
      </c>
      <c r="B345" s="803" t="s">
        <v>825</v>
      </c>
      <c r="C345" s="787" t="s">
        <v>17</v>
      </c>
      <c r="D345" t="s">
        <v>13</v>
      </c>
      <c r="F345" s="4">
        <v>5.8</v>
      </c>
      <c r="G345" s="4">
        <f t="shared" si="5"/>
        <v>3.9968028886505635E-14</v>
      </c>
    </row>
    <row r="346" spans="1:7">
      <c r="A346" s="41">
        <v>44347</v>
      </c>
      <c r="B346" s="790" t="s">
        <v>10</v>
      </c>
      <c r="C346" s="786" t="s">
        <v>18</v>
      </c>
      <c r="D346" t="s">
        <v>12</v>
      </c>
      <c r="E346" s="4">
        <v>118.9</v>
      </c>
      <c r="G346" s="4">
        <f t="shared" si="5"/>
        <v>118.90000000000005</v>
      </c>
    </row>
    <row r="347" spans="1:7">
      <c r="B347" s="803"/>
      <c r="C347" s="787"/>
      <c r="D347" t="s">
        <v>13</v>
      </c>
      <c r="E347" s="4">
        <v>4.5</v>
      </c>
      <c r="G347" s="4">
        <f t="shared" si="5"/>
        <v>123.40000000000005</v>
      </c>
    </row>
    <row r="348" spans="1:7">
      <c r="B348" s="803"/>
      <c r="C348" s="787"/>
      <c r="D348" t="s">
        <v>14</v>
      </c>
      <c r="E348" s="4">
        <v>780</v>
      </c>
      <c r="G348" s="4">
        <f t="shared" si="5"/>
        <v>903.40000000000009</v>
      </c>
    </row>
    <row r="349" spans="1:7">
      <c r="A349" s="39">
        <v>44347</v>
      </c>
      <c r="B349" s="803" t="s">
        <v>826</v>
      </c>
      <c r="C349" s="787" t="s">
        <v>18</v>
      </c>
      <c r="D349" t="s">
        <v>14</v>
      </c>
      <c r="F349" s="4">
        <v>780</v>
      </c>
      <c r="G349" s="4">
        <f t="shared" si="5"/>
        <v>123.40000000000009</v>
      </c>
    </row>
    <row r="350" spans="1:7">
      <c r="A350" s="39">
        <v>44377</v>
      </c>
      <c r="B350" s="803" t="s">
        <v>827</v>
      </c>
      <c r="C350" s="787" t="s">
        <v>18</v>
      </c>
      <c r="D350" t="s">
        <v>12</v>
      </c>
      <c r="F350" s="4">
        <v>118.9</v>
      </c>
      <c r="G350" s="4">
        <f t="shared" si="5"/>
        <v>4.5000000000000853</v>
      </c>
    </row>
    <row r="351" spans="1:7">
      <c r="A351" s="39">
        <v>44377</v>
      </c>
      <c r="B351" s="803" t="s">
        <v>827</v>
      </c>
      <c r="C351" s="787" t="s">
        <v>18</v>
      </c>
      <c r="D351" t="s">
        <v>13</v>
      </c>
      <c r="F351" s="4">
        <v>4.5</v>
      </c>
      <c r="G351" s="4">
        <f t="shared" si="5"/>
        <v>8.5265128291212022E-14</v>
      </c>
    </row>
    <row r="352" spans="1:7">
      <c r="A352" s="41">
        <v>44377</v>
      </c>
      <c r="B352" s="790" t="s">
        <v>10</v>
      </c>
      <c r="C352" s="786" t="s">
        <v>19</v>
      </c>
      <c r="D352" t="s">
        <v>12</v>
      </c>
      <c r="E352" s="4">
        <v>130.30000000000001</v>
      </c>
      <c r="G352" s="4">
        <f t="shared" si="5"/>
        <v>130.3000000000001</v>
      </c>
    </row>
    <row r="353" spans="1:7">
      <c r="B353" s="803"/>
      <c r="C353" s="787"/>
      <c r="D353" t="s">
        <v>13</v>
      </c>
      <c r="E353" s="102">
        <v>6.4</v>
      </c>
      <c r="G353" s="4">
        <f t="shared" si="5"/>
        <v>136.7000000000001</v>
      </c>
    </row>
    <row r="354" spans="1:7">
      <c r="B354" s="803"/>
      <c r="C354" s="787"/>
      <c r="D354" t="s">
        <v>14</v>
      </c>
      <c r="E354" s="4">
        <v>700</v>
      </c>
      <c r="G354" s="4">
        <f t="shared" si="5"/>
        <v>836.7</v>
      </c>
    </row>
    <row r="355" spans="1:7">
      <c r="A355" s="39">
        <v>44377</v>
      </c>
      <c r="B355" s="803" t="s">
        <v>828</v>
      </c>
      <c r="C355" s="787" t="s">
        <v>19</v>
      </c>
      <c r="D355" t="s">
        <v>14</v>
      </c>
      <c r="F355" s="4">
        <v>700</v>
      </c>
      <c r="G355" s="4">
        <f t="shared" si="5"/>
        <v>136.70000000000005</v>
      </c>
    </row>
    <row r="356" spans="1:7">
      <c r="A356" s="39">
        <v>44419</v>
      </c>
      <c r="B356" s="803" t="s">
        <v>829</v>
      </c>
      <c r="C356" s="787" t="s">
        <v>19</v>
      </c>
      <c r="D356" t="s">
        <v>12</v>
      </c>
      <c r="F356" s="4">
        <v>130.30000000000001</v>
      </c>
      <c r="G356" s="4">
        <f t="shared" si="5"/>
        <v>6.4000000000000341</v>
      </c>
    </row>
    <row r="357" spans="1:7">
      <c r="A357" s="39">
        <v>44419</v>
      </c>
      <c r="B357" s="803" t="s">
        <v>829</v>
      </c>
      <c r="C357" s="787" t="s">
        <v>19</v>
      </c>
      <c r="D357" t="s">
        <v>13</v>
      </c>
      <c r="F357" s="102">
        <v>6.4</v>
      </c>
      <c r="G357" s="4">
        <f t="shared" si="5"/>
        <v>3.3750779948604759E-14</v>
      </c>
    </row>
    <row r="358" spans="1:7">
      <c r="A358" s="41">
        <v>44408</v>
      </c>
      <c r="B358" s="790" t="s">
        <v>10</v>
      </c>
      <c r="C358" s="786" t="s">
        <v>20</v>
      </c>
      <c r="D358" t="s">
        <v>12</v>
      </c>
      <c r="E358" s="4">
        <v>114.1</v>
      </c>
      <c r="G358" s="4">
        <f t="shared" si="5"/>
        <v>114.10000000000002</v>
      </c>
    </row>
    <row r="359" spans="1:7">
      <c r="B359" s="803"/>
      <c r="C359" s="787"/>
      <c r="D359" t="s">
        <v>13</v>
      </c>
      <c r="E359" s="4">
        <v>3.8</v>
      </c>
      <c r="G359" s="4">
        <f>+G358+E359-F359</f>
        <v>117.90000000000002</v>
      </c>
    </row>
    <row r="360" spans="1:7">
      <c r="B360" s="803"/>
      <c r="C360" s="787"/>
      <c r="D360" t="s">
        <v>14</v>
      </c>
      <c r="E360" s="4">
        <v>700</v>
      </c>
      <c r="G360" s="4">
        <f t="shared" si="5"/>
        <v>817.9</v>
      </c>
    </row>
    <row r="361" spans="1:7">
      <c r="A361" s="39">
        <v>44408</v>
      </c>
      <c r="B361" s="803" t="s">
        <v>830</v>
      </c>
      <c r="C361" s="787" t="s">
        <v>20</v>
      </c>
      <c r="D361" t="s">
        <v>14</v>
      </c>
      <c r="F361" s="4">
        <v>700</v>
      </c>
      <c r="G361" s="4">
        <f t="shared" si="5"/>
        <v>117.89999999999998</v>
      </c>
    </row>
    <row r="362" spans="1:7">
      <c r="A362" s="106">
        <v>44467</v>
      </c>
      <c r="B362" s="803" t="s">
        <v>831</v>
      </c>
      <c r="C362" s="787" t="s">
        <v>20</v>
      </c>
      <c r="D362" t="s">
        <v>12</v>
      </c>
      <c r="F362" s="4">
        <v>114.1</v>
      </c>
      <c r="G362" s="4">
        <f t="shared" si="5"/>
        <v>3.7999999999999829</v>
      </c>
    </row>
    <row r="363" spans="1:7">
      <c r="A363" s="106">
        <v>44467</v>
      </c>
      <c r="B363" s="803" t="s">
        <v>831</v>
      </c>
      <c r="C363" s="787" t="s">
        <v>20</v>
      </c>
      <c r="D363" t="s">
        <v>13</v>
      </c>
      <c r="F363" s="4">
        <v>3.8</v>
      </c>
      <c r="G363" s="4">
        <f t="shared" si="5"/>
        <v>-1.6875389974302379E-14</v>
      </c>
    </row>
    <row r="364" spans="1:7">
      <c r="A364" s="41">
        <v>44439</v>
      </c>
      <c r="B364" s="790" t="s">
        <v>10</v>
      </c>
      <c r="C364" s="786" t="s">
        <v>21</v>
      </c>
      <c r="D364" t="s">
        <v>12</v>
      </c>
      <c r="E364" s="4">
        <v>129.19999999999999</v>
      </c>
      <c r="G364" s="4">
        <f t="shared" si="5"/>
        <v>129.19999999999996</v>
      </c>
    </row>
    <row r="365" spans="1:7">
      <c r="B365" s="803"/>
      <c r="C365" s="787"/>
      <c r="D365" t="s">
        <v>13</v>
      </c>
      <c r="E365" s="4">
        <v>4.0999999999999996</v>
      </c>
      <c r="G365" s="4">
        <f t="shared" si="5"/>
        <v>133.29999999999995</v>
      </c>
    </row>
    <row r="366" spans="1:7">
      <c r="B366" s="803"/>
      <c r="C366" s="787"/>
      <c r="D366" t="s">
        <v>14</v>
      </c>
      <c r="E366" s="4">
        <v>700</v>
      </c>
      <c r="G366" s="4">
        <f t="shared" si="5"/>
        <v>833.3</v>
      </c>
    </row>
    <row r="367" spans="1:7">
      <c r="A367" s="39">
        <v>44439</v>
      </c>
      <c r="B367" s="803" t="s">
        <v>832</v>
      </c>
      <c r="C367" s="787" t="s">
        <v>21</v>
      </c>
      <c r="D367" t="s">
        <v>14</v>
      </c>
      <c r="F367" s="4">
        <v>700</v>
      </c>
      <c r="G367" s="4">
        <f t="shared" si="5"/>
        <v>133.29999999999995</v>
      </c>
    </row>
    <row r="368" spans="1:7">
      <c r="A368" s="39">
        <v>44525</v>
      </c>
      <c r="B368" s="803" t="s">
        <v>833</v>
      </c>
      <c r="C368" s="787" t="s">
        <v>21</v>
      </c>
      <c r="D368" t="s">
        <v>13</v>
      </c>
      <c r="F368" s="4">
        <v>4.0999999999999996</v>
      </c>
      <c r="G368" s="4">
        <f t="shared" si="5"/>
        <v>129.19999999999996</v>
      </c>
    </row>
    <row r="369" spans="1:7">
      <c r="A369" s="39">
        <v>44525</v>
      </c>
      <c r="B369" s="803" t="s">
        <v>833</v>
      </c>
      <c r="C369" s="787" t="s">
        <v>21</v>
      </c>
      <c r="D369" t="s">
        <v>12</v>
      </c>
      <c r="F369" s="4">
        <v>109.2</v>
      </c>
      <c r="G369" s="4">
        <f t="shared" si="5"/>
        <v>19.999999999999957</v>
      </c>
    </row>
    <row r="370" spans="1:7">
      <c r="A370" s="39">
        <v>44499</v>
      </c>
      <c r="B370" s="803" t="s">
        <v>834</v>
      </c>
      <c r="C370" s="787" t="s">
        <v>21</v>
      </c>
      <c r="D370" t="s">
        <v>12</v>
      </c>
      <c r="F370" s="4">
        <v>20</v>
      </c>
      <c r="G370" s="4">
        <f t="shared" si="5"/>
        <v>-4.2632564145606011E-14</v>
      </c>
    </row>
    <row r="371" spans="1:7">
      <c r="A371" s="41">
        <v>44469</v>
      </c>
      <c r="B371" s="790" t="s">
        <v>10</v>
      </c>
      <c r="C371" s="786" t="s">
        <v>22</v>
      </c>
      <c r="D371" t="s">
        <v>12</v>
      </c>
      <c r="E371" s="4">
        <v>133.69999999999999</v>
      </c>
      <c r="G371" s="4">
        <f t="shared" si="5"/>
        <v>133.69999999999993</v>
      </c>
    </row>
    <row r="372" spans="1:7">
      <c r="B372" s="803"/>
      <c r="C372" s="787"/>
      <c r="D372" t="s">
        <v>13</v>
      </c>
      <c r="E372" s="4">
        <v>5.7</v>
      </c>
      <c r="G372" s="4">
        <f t="shared" si="5"/>
        <v>139.39999999999992</v>
      </c>
    </row>
    <row r="373" spans="1:7">
      <c r="B373" s="803"/>
      <c r="C373" s="787"/>
      <c r="D373" t="s">
        <v>14</v>
      </c>
      <c r="E373" s="4">
        <v>700</v>
      </c>
      <c r="G373" s="4">
        <f t="shared" si="5"/>
        <v>839.39999999999986</v>
      </c>
    </row>
    <row r="374" spans="1:7">
      <c r="A374" s="39">
        <v>44469</v>
      </c>
      <c r="B374" s="803" t="s">
        <v>835</v>
      </c>
      <c r="C374" s="787" t="s">
        <v>22</v>
      </c>
      <c r="D374" t="s">
        <v>14</v>
      </c>
      <c r="F374" s="4">
        <v>700</v>
      </c>
      <c r="G374" s="4">
        <f t="shared" si="5"/>
        <v>139.39999999999986</v>
      </c>
    </row>
    <row r="375" spans="1:7">
      <c r="A375" s="39">
        <v>44532</v>
      </c>
      <c r="B375" s="803" t="s">
        <v>836</v>
      </c>
      <c r="C375" s="787" t="s">
        <v>22</v>
      </c>
      <c r="D375" t="s">
        <v>12</v>
      </c>
      <c r="F375" s="4">
        <v>133.69999999999999</v>
      </c>
      <c r="G375" s="4">
        <f t="shared" si="5"/>
        <v>5.6999999999998749</v>
      </c>
    </row>
    <row r="376" spans="1:7">
      <c r="A376" s="39">
        <v>44532</v>
      </c>
      <c r="B376" s="803" t="s">
        <v>836</v>
      </c>
      <c r="C376" s="787" t="s">
        <v>22</v>
      </c>
      <c r="D376" t="s">
        <v>13</v>
      </c>
      <c r="F376" s="4">
        <v>5.7</v>
      </c>
      <c r="G376" s="4">
        <f t="shared" si="5"/>
        <v>-1.2523315717771766E-13</v>
      </c>
    </row>
    <row r="377" spans="1:7">
      <c r="A377" s="39">
        <v>44500</v>
      </c>
      <c r="B377" s="790" t="s">
        <v>10</v>
      </c>
      <c r="C377" s="786" t="s">
        <v>23</v>
      </c>
      <c r="D377" t="s">
        <v>14</v>
      </c>
      <c r="E377" s="4">
        <v>700</v>
      </c>
      <c r="G377" s="4">
        <f t="shared" si="5"/>
        <v>699.99999999999989</v>
      </c>
    </row>
    <row r="378" spans="1:7">
      <c r="B378" s="790"/>
      <c r="C378" s="786"/>
      <c r="D378" t="s">
        <v>12</v>
      </c>
      <c r="E378" s="4">
        <v>138.6</v>
      </c>
      <c r="G378" s="4">
        <f t="shared" si="5"/>
        <v>838.59999999999991</v>
      </c>
    </row>
    <row r="379" spans="1:7">
      <c r="B379" s="790"/>
      <c r="C379" s="786"/>
      <c r="D379" t="s">
        <v>13</v>
      </c>
      <c r="E379" s="4">
        <v>3.6</v>
      </c>
      <c r="G379" s="4">
        <f t="shared" si="5"/>
        <v>842.19999999999993</v>
      </c>
    </row>
    <row r="380" spans="1:7">
      <c r="A380" s="39">
        <v>44499</v>
      </c>
      <c r="B380" s="803" t="s">
        <v>837</v>
      </c>
      <c r="C380" s="787" t="s">
        <v>23</v>
      </c>
      <c r="D380" t="s">
        <v>14</v>
      </c>
      <c r="F380" s="4">
        <v>700</v>
      </c>
      <c r="G380" s="4">
        <f t="shared" si="5"/>
        <v>142.19999999999993</v>
      </c>
    </row>
    <row r="381" spans="1:7">
      <c r="A381" s="39">
        <v>44550</v>
      </c>
      <c r="B381" s="803" t="s">
        <v>838</v>
      </c>
      <c r="C381" s="787" t="s">
        <v>23</v>
      </c>
      <c r="D381" t="s">
        <v>12</v>
      </c>
      <c r="F381" s="4">
        <v>138.6</v>
      </c>
      <c r="G381" s="4">
        <f t="shared" si="5"/>
        <v>3.5999999999999375</v>
      </c>
    </row>
    <row r="382" spans="1:7">
      <c r="A382" s="39">
        <v>44550</v>
      </c>
      <c r="B382" s="803" t="s">
        <v>838</v>
      </c>
      <c r="C382" s="787" t="s">
        <v>23</v>
      </c>
      <c r="D382" t="s">
        <v>13</v>
      </c>
      <c r="F382" s="4">
        <v>3.6</v>
      </c>
      <c r="G382" s="4">
        <f t="shared" si="5"/>
        <v>-6.2616578588858829E-14</v>
      </c>
    </row>
    <row r="383" spans="1:7">
      <c r="A383" s="39">
        <v>44530</v>
      </c>
      <c r="B383" s="790" t="s">
        <v>10</v>
      </c>
      <c r="C383" s="786" t="s">
        <v>24</v>
      </c>
      <c r="D383" t="s">
        <v>14</v>
      </c>
      <c r="E383" s="4">
        <v>700</v>
      </c>
      <c r="G383" s="4">
        <f t="shared" si="5"/>
        <v>699.99999999999989</v>
      </c>
    </row>
    <row r="384" spans="1:7">
      <c r="B384" s="790"/>
      <c r="C384" s="786"/>
      <c r="D384" t="s">
        <v>12</v>
      </c>
      <c r="E384" s="4">
        <v>147.9</v>
      </c>
      <c r="G384" s="4">
        <f t="shared" si="5"/>
        <v>847.89999999999986</v>
      </c>
    </row>
    <row r="385" spans="1:7">
      <c r="B385" s="790"/>
      <c r="C385" s="786"/>
      <c r="D385" t="s">
        <v>13</v>
      </c>
      <c r="E385" s="4">
        <v>5</v>
      </c>
      <c r="G385" s="4">
        <f t="shared" si="5"/>
        <v>852.89999999999986</v>
      </c>
    </row>
    <row r="386" spans="1:7">
      <c r="A386" s="39">
        <v>44530</v>
      </c>
      <c r="B386" s="803" t="s">
        <v>839</v>
      </c>
      <c r="C386" s="787" t="s">
        <v>24</v>
      </c>
      <c r="D386" t="s">
        <v>14</v>
      </c>
      <c r="F386" s="4">
        <v>700</v>
      </c>
      <c r="G386" s="4">
        <f t="shared" si="5"/>
        <v>152.89999999999986</v>
      </c>
    </row>
    <row r="387" spans="1:7">
      <c r="A387" s="39">
        <v>44561</v>
      </c>
      <c r="B387" s="803" t="s">
        <v>840</v>
      </c>
      <c r="C387" s="787" t="s">
        <v>24</v>
      </c>
      <c r="D387" t="s">
        <v>12</v>
      </c>
      <c r="F387" s="4">
        <v>147.9</v>
      </c>
      <c r="G387" s="4">
        <f t="shared" si="5"/>
        <v>4.9999999999998579</v>
      </c>
    </row>
    <row r="388" spans="1:7">
      <c r="A388" s="39">
        <v>44561</v>
      </c>
      <c r="B388" s="803" t="s">
        <v>840</v>
      </c>
      <c r="C388" s="787" t="s">
        <v>24</v>
      </c>
      <c r="D388" t="s">
        <v>13</v>
      </c>
      <c r="F388" s="4">
        <v>5</v>
      </c>
      <c r="G388" s="4">
        <f t="shared" si="5"/>
        <v>-1.4210854715202004E-13</v>
      </c>
    </row>
    <row r="389" spans="1:7">
      <c r="A389" s="41">
        <v>44561</v>
      </c>
      <c r="B389" s="790" t="s">
        <v>10</v>
      </c>
      <c r="C389" s="786" t="s">
        <v>25</v>
      </c>
      <c r="D389" t="s">
        <v>12</v>
      </c>
      <c r="E389" s="4">
        <v>155.30000000000001</v>
      </c>
      <c r="G389" s="4">
        <f t="shared" si="5"/>
        <v>155.29999999999987</v>
      </c>
    </row>
    <row r="390" spans="1:7">
      <c r="B390" s="790"/>
      <c r="C390" s="786"/>
      <c r="D390" t="s">
        <v>13</v>
      </c>
      <c r="E390" s="4">
        <v>5.4</v>
      </c>
      <c r="G390" s="4">
        <f t="shared" si="5"/>
        <v>160.69999999999987</v>
      </c>
    </row>
    <row r="391" spans="1:7">
      <c r="B391" s="790"/>
      <c r="C391" s="786"/>
      <c r="D391" t="s">
        <v>14</v>
      </c>
      <c r="E391" s="4">
        <v>700</v>
      </c>
      <c r="G391" s="4">
        <f t="shared" si="5"/>
        <v>860.69999999999982</v>
      </c>
    </row>
    <row r="392" spans="1:7">
      <c r="A392" s="39">
        <v>44561</v>
      </c>
      <c r="B392" s="803" t="s">
        <v>841</v>
      </c>
      <c r="C392" s="787" t="s">
        <v>25</v>
      </c>
      <c r="D392" t="s">
        <v>14</v>
      </c>
      <c r="F392" s="4">
        <v>700</v>
      </c>
      <c r="G392" s="4">
        <f t="shared" si="5"/>
        <v>160.69999999999982</v>
      </c>
    </row>
    <row r="393" spans="1:7">
      <c r="A393" s="39">
        <v>44599</v>
      </c>
      <c r="B393" s="803" t="s">
        <v>842</v>
      </c>
      <c r="C393" s="787" t="s">
        <v>25</v>
      </c>
      <c r="D393" t="s">
        <v>12</v>
      </c>
      <c r="F393" s="4">
        <v>155.30000000000001</v>
      </c>
      <c r="G393" s="4">
        <f t="shared" si="5"/>
        <v>5.3999999999998067</v>
      </c>
    </row>
    <row r="394" spans="1:7">
      <c r="A394" s="39">
        <v>44599</v>
      </c>
      <c r="B394" s="803" t="s">
        <v>842</v>
      </c>
      <c r="C394" s="787" t="s">
        <v>25</v>
      </c>
      <c r="D394" t="s">
        <v>13</v>
      </c>
      <c r="F394" s="4">
        <v>5.4</v>
      </c>
      <c r="G394" s="4">
        <f t="shared" si="5"/>
        <v>-1.936228954946273E-13</v>
      </c>
    </row>
    <row r="395" spans="1:7">
      <c r="A395" s="41">
        <v>44592</v>
      </c>
      <c r="B395" s="790" t="s">
        <v>10</v>
      </c>
      <c r="C395" s="786" t="s">
        <v>11</v>
      </c>
      <c r="D395" t="s">
        <v>12</v>
      </c>
      <c r="E395" s="4">
        <v>164.2</v>
      </c>
      <c r="G395" s="4">
        <f t="shared" si="5"/>
        <v>164.19999999999979</v>
      </c>
    </row>
    <row r="396" spans="1:7">
      <c r="B396" s="790"/>
      <c r="C396" s="786"/>
      <c r="D396" t="s">
        <v>13</v>
      </c>
      <c r="E396" s="4">
        <v>2.2999999999999998</v>
      </c>
      <c r="G396" s="4">
        <f t="shared" si="5"/>
        <v>166.4999999999998</v>
      </c>
    </row>
    <row r="397" spans="1:7">
      <c r="B397" s="790"/>
      <c r="C397" s="786"/>
      <c r="D397" t="s">
        <v>14</v>
      </c>
      <c r="E397" s="4">
        <v>700</v>
      </c>
      <c r="G397" s="4">
        <f t="shared" si="5"/>
        <v>866.49999999999977</v>
      </c>
    </row>
    <row r="398" spans="1:7">
      <c r="A398" s="39">
        <v>44592</v>
      </c>
      <c r="B398" s="803" t="s">
        <v>843</v>
      </c>
      <c r="C398" s="787" t="s">
        <v>11</v>
      </c>
      <c r="D398" t="s">
        <v>14</v>
      </c>
      <c r="F398" s="4">
        <v>700</v>
      </c>
      <c r="G398" s="4">
        <f t="shared" si="5"/>
        <v>166.49999999999977</v>
      </c>
    </row>
    <row r="399" spans="1:7">
      <c r="A399" s="39">
        <v>44644</v>
      </c>
      <c r="B399" s="803" t="s">
        <v>844</v>
      </c>
      <c r="C399" s="787" t="s">
        <v>11</v>
      </c>
      <c r="D399" t="s">
        <v>12</v>
      </c>
      <c r="F399" s="4">
        <v>164.2</v>
      </c>
      <c r="G399" s="4">
        <f t="shared" si="5"/>
        <v>2.299999999999784</v>
      </c>
    </row>
    <row r="400" spans="1:7">
      <c r="A400" s="39">
        <v>44644</v>
      </c>
      <c r="B400" s="803" t="s">
        <v>844</v>
      </c>
      <c r="C400" s="787" t="s">
        <v>11</v>
      </c>
      <c r="D400" t="s">
        <v>13</v>
      </c>
      <c r="F400" s="4">
        <v>2.2999999999999998</v>
      </c>
      <c r="G400" s="4">
        <f t="shared" si="5"/>
        <v>-2.1582735598713043E-13</v>
      </c>
    </row>
    <row r="401" spans="1:7">
      <c r="A401" s="41">
        <v>44620</v>
      </c>
      <c r="B401" s="790" t="s">
        <v>10</v>
      </c>
      <c r="C401" s="786" t="s">
        <v>15</v>
      </c>
      <c r="D401" t="s">
        <v>12</v>
      </c>
      <c r="E401" s="4">
        <v>156.5</v>
      </c>
      <c r="G401" s="4">
        <f t="shared" si="5"/>
        <v>156.49999999999977</v>
      </c>
    </row>
    <row r="402" spans="1:7">
      <c r="B402" s="790"/>
      <c r="C402" s="786"/>
      <c r="D402" t="s">
        <v>13</v>
      </c>
      <c r="E402" s="4">
        <v>5.3</v>
      </c>
      <c r="G402" s="4">
        <f t="shared" si="5"/>
        <v>161.79999999999978</v>
      </c>
    </row>
    <row r="403" spans="1:7">
      <c r="B403" s="790"/>
      <c r="C403" s="786"/>
      <c r="D403" t="s">
        <v>14</v>
      </c>
      <c r="E403" s="4">
        <v>700</v>
      </c>
      <c r="G403" s="4">
        <f t="shared" si="5"/>
        <v>861.79999999999973</v>
      </c>
    </row>
    <row r="404" spans="1:7">
      <c r="A404" s="39">
        <v>44620</v>
      </c>
      <c r="B404" s="803" t="s">
        <v>845</v>
      </c>
      <c r="C404" s="787" t="s">
        <v>15</v>
      </c>
      <c r="D404" t="s">
        <v>14</v>
      </c>
      <c r="F404" s="4">
        <v>700</v>
      </c>
      <c r="G404" s="4">
        <f t="shared" si="5"/>
        <v>161.79999999999973</v>
      </c>
    </row>
    <row r="405" spans="1:7">
      <c r="A405" s="39">
        <v>44669</v>
      </c>
      <c r="B405" s="803" t="s">
        <v>846</v>
      </c>
      <c r="C405" s="787" t="s">
        <v>15</v>
      </c>
      <c r="D405" t="s">
        <v>12</v>
      </c>
      <c r="F405" s="4">
        <v>156.5</v>
      </c>
      <c r="G405" s="4">
        <f t="shared" si="5"/>
        <v>5.2999999999997272</v>
      </c>
    </row>
    <row r="406" spans="1:7">
      <c r="A406" s="39">
        <v>44669</v>
      </c>
      <c r="B406" s="803" t="s">
        <v>846</v>
      </c>
      <c r="C406" s="787" t="s">
        <v>15</v>
      </c>
      <c r="D406" t="s">
        <v>13</v>
      </c>
      <c r="F406" s="4">
        <v>5.3</v>
      </c>
      <c r="G406" s="4">
        <f t="shared" si="5"/>
        <v>-2.7267077484793845E-13</v>
      </c>
    </row>
    <row r="407" spans="1:7">
      <c r="A407" s="41">
        <v>44651</v>
      </c>
      <c r="B407" s="790" t="s">
        <v>10</v>
      </c>
      <c r="C407" s="786" t="s">
        <v>16</v>
      </c>
      <c r="D407" t="s">
        <v>12</v>
      </c>
      <c r="E407" s="4">
        <v>155.19999999999999</v>
      </c>
      <c r="G407" s="4">
        <f t="shared" si="5"/>
        <v>155.1999999999997</v>
      </c>
    </row>
    <row r="408" spans="1:7">
      <c r="B408" s="803"/>
      <c r="C408" s="787"/>
      <c r="D408" t="s">
        <v>13</v>
      </c>
      <c r="E408" s="4">
        <v>6.2</v>
      </c>
      <c r="G408" s="4">
        <f t="shared" si="5"/>
        <v>161.39999999999969</v>
      </c>
    </row>
    <row r="409" spans="1:7">
      <c r="B409" s="803"/>
      <c r="C409" s="787"/>
      <c r="D409" t="s">
        <v>14</v>
      </c>
      <c r="E409" s="4">
        <v>700</v>
      </c>
      <c r="G409" s="4">
        <f t="shared" si="5"/>
        <v>861.39999999999964</v>
      </c>
    </row>
    <row r="410" spans="1:7">
      <c r="A410" s="39">
        <v>44651</v>
      </c>
      <c r="B410" s="803" t="s">
        <v>847</v>
      </c>
      <c r="C410" s="787" t="s">
        <v>16</v>
      </c>
      <c r="D410" t="s">
        <v>14</v>
      </c>
      <c r="F410" s="4">
        <v>700</v>
      </c>
      <c r="G410" s="4">
        <f t="shared" si="5"/>
        <v>161.39999999999964</v>
      </c>
    </row>
    <row r="411" spans="1:7">
      <c r="A411" s="39">
        <v>44714</v>
      </c>
      <c r="B411" s="803" t="s">
        <v>848</v>
      </c>
      <c r="C411" s="787" t="s">
        <v>16</v>
      </c>
      <c r="D411" t="s">
        <v>12</v>
      </c>
      <c r="F411" s="4">
        <v>155.19999999999999</v>
      </c>
      <c r="G411" s="4">
        <f t="shared" si="5"/>
        <v>6.1999999999996476</v>
      </c>
    </row>
    <row r="412" spans="1:7">
      <c r="A412" s="39">
        <v>44714</v>
      </c>
      <c r="B412" s="803" t="s">
        <v>848</v>
      </c>
      <c r="C412" s="787" t="s">
        <v>16</v>
      </c>
      <c r="D412" t="s">
        <v>13</v>
      </c>
      <c r="F412" s="4">
        <v>6.2</v>
      </c>
      <c r="G412" s="4">
        <f t="shared" si="5"/>
        <v>-3.5260683262094972E-13</v>
      </c>
    </row>
    <row r="413" spans="1:7">
      <c r="A413" s="41">
        <v>44681</v>
      </c>
      <c r="B413" s="790" t="s">
        <v>10</v>
      </c>
      <c r="C413" s="786" t="s">
        <v>17</v>
      </c>
      <c r="D413" t="s">
        <v>14</v>
      </c>
      <c r="E413" s="4">
        <v>700</v>
      </c>
      <c r="G413" s="4">
        <f t="shared" si="5"/>
        <v>699.99999999999966</v>
      </c>
    </row>
    <row r="414" spans="1:7">
      <c r="A414" s="39">
        <v>44681</v>
      </c>
      <c r="B414" s="803" t="s">
        <v>849</v>
      </c>
      <c r="C414" s="787" t="s">
        <v>17</v>
      </c>
      <c r="D414" t="s">
        <v>14</v>
      </c>
      <c r="F414" s="4">
        <v>700</v>
      </c>
      <c r="G414" s="4">
        <f t="shared" si="5"/>
        <v>0</v>
      </c>
    </row>
    <row r="415" spans="1:7">
      <c r="B415" s="790"/>
      <c r="C415" s="786"/>
      <c r="D415" t="s">
        <v>12</v>
      </c>
      <c r="E415" s="4">
        <v>158.9</v>
      </c>
      <c r="G415" s="4">
        <f t="shared" si="5"/>
        <v>158.9</v>
      </c>
    </row>
    <row r="416" spans="1:7">
      <c r="B416" s="790"/>
      <c r="C416" s="786"/>
      <c r="D416" t="s">
        <v>13</v>
      </c>
      <c r="E416" s="4">
        <v>3.8</v>
      </c>
      <c r="G416" s="4">
        <f t="shared" si="5"/>
        <v>162.70000000000002</v>
      </c>
    </row>
    <row r="417" spans="1:7">
      <c r="A417" s="39">
        <v>44721</v>
      </c>
      <c r="B417" s="790" t="s">
        <v>850</v>
      </c>
      <c r="C417" s="787" t="s">
        <v>17</v>
      </c>
      <c r="D417" t="s">
        <v>12</v>
      </c>
      <c r="F417" s="4">
        <v>158.9</v>
      </c>
      <c r="G417" s="4">
        <f t="shared" si="5"/>
        <v>3.8000000000000114</v>
      </c>
    </row>
    <row r="418" spans="1:7">
      <c r="A418" s="39">
        <v>44721</v>
      </c>
      <c r="B418" s="790" t="s">
        <v>850</v>
      </c>
      <c r="C418" s="787" t="s">
        <v>17</v>
      </c>
      <c r="D418" t="s">
        <v>13</v>
      </c>
      <c r="F418" s="4">
        <v>3.8</v>
      </c>
      <c r="G418" s="4">
        <f t="shared" si="5"/>
        <v>1.1546319456101628E-14</v>
      </c>
    </row>
    <row r="419" spans="1:7">
      <c r="A419" s="41">
        <v>44712</v>
      </c>
      <c r="B419" s="790" t="s">
        <v>10</v>
      </c>
      <c r="C419" s="786" t="s">
        <v>18</v>
      </c>
      <c r="D419" t="s">
        <v>12</v>
      </c>
      <c r="E419" s="4">
        <v>151.9</v>
      </c>
      <c r="G419" s="4">
        <f t="shared" si="5"/>
        <v>151.9</v>
      </c>
    </row>
    <row r="420" spans="1:7">
      <c r="B420" s="803"/>
      <c r="C420" s="787"/>
      <c r="D420" t="s">
        <v>13</v>
      </c>
      <c r="E420" s="4">
        <v>10.1</v>
      </c>
      <c r="G420" s="4">
        <f t="shared" si="5"/>
        <v>162</v>
      </c>
    </row>
    <row r="421" spans="1:7">
      <c r="B421" s="803"/>
      <c r="C421" s="787"/>
      <c r="D421" t="s">
        <v>14</v>
      </c>
      <c r="E421" s="4">
        <v>700</v>
      </c>
      <c r="G421" s="4">
        <f t="shared" si="5"/>
        <v>862</v>
      </c>
    </row>
    <row r="422" spans="1:7">
      <c r="B422" s="803"/>
      <c r="C422" s="787"/>
      <c r="D422" t="s">
        <v>69</v>
      </c>
      <c r="E422" s="4">
        <v>6</v>
      </c>
      <c r="G422" s="4">
        <f t="shared" si="5"/>
        <v>868</v>
      </c>
    </row>
    <row r="423" spans="1:7">
      <c r="A423" s="39">
        <v>44712</v>
      </c>
      <c r="B423" s="803" t="s">
        <v>851</v>
      </c>
      <c r="C423" s="787" t="s">
        <v>18</v>
      </c>
      <c r="D423" t="s">
        <v>14</v>
      </c>
      <c r="F423" s="4">
        <v>700</v>
      </c>
      <c r="G423" s="4">
        <f t="shared" ref="G423:G435" si="6">+G422+E423-F423</f>
        <v>168</v>
      </c>
    </row>
    <row r="424" spans="1:7">
      <c r="A424" s="39">
        <v>44758</v>
      </c>
      <c r="B424" s="803" t="s">
        <v>852</v>
      </c>
      <c r="C424" s="787" t="s">
        <v>18</v>
      </c>
      <c r="D424" t="s">
        <v>12</v>
      </c>
      <c r="F424" s="4">
        <v>151.9</v>
      </c>
      <c r="G424" s="4">
        <f t="shared" si="6"/>
        <v>16.099999999999994</v>
      </c>
    </row>
    <row r="425" spans="1:7">
      <c r="A425" s="39">
        <v>44758</v>
      </c>
      <c r="B425" s="803" t="s">
        <v>852</v>
      </c>
      <c r="C425" s="787" t="s">
        <v>18</v>
      </c>
      <c r="D425" t="s">
        <v>13</v>
      </c>
      <c r="F425" s="4">
        <v>10.1</v>
      </c>
      <c r="G425" s="4">
        <f t="shared" si="6"/>
        <v>5.9999999999999947</v>
      </c>
    </row>
    <row r="426" spans="1:7">
      <c r="A426" s="39">
        <v>45083</v>
      </c>
      <c r="B426" s="803" t="s">
        <v>853</v>
      </c>
      <c r="C426" s="787" t="s">
        <v>18</v>
      </c>
      <c r="D426" t="s">
        <v>69</v>
      </c>
      <c r="F426" s="4">
        <v>6</v>
      </c>
      <c r="G426" s="4">
        <f t="shared" si="6"/>
        <v>0</v>
      </c>
    </row>
    <row r="427" spans="1:7">
      <c r="A427" s="41">
        <v>44742</v>
      </c>
      <c r="B427" s="790" t="s">
        <v>10</v>
      </c>
      <c r="C427" s="786" t="s">
        <v>19</v>
      </c>
      <c r="D427" t="s">
        <v>12</v>
      </c>
      <c r="E427" s="4">
        <v>150.69999999999999</v>
      </c>
      <c r="F427" s="1"/>
      <c r="G427" s="4">
        <f t="shared" si="6"/>
        <v>150.69999999999999</v>
      </c>
    </row>
    <row r="428" spans="1:7">
      <c r="B428" s="803"/>
      <c r="C428" s="787"/>
      <c r="D428" t="s">
        <v>13</v>
      </c>
      <c r="E428" s="4">
        <v>6.9</v>
      </c>
      <c r="F428" s="1"/>
      <c r="G428" s="4">
        <f t="shared" si="6"/>
        <v>157.6</v>
      </c>
    </row>
    <row r="429" spans="1:7">
      <c r="B429" s="803"/>
      <c r="C429" s="787"/>
      <c r="D429" t="s">
        <v>14</v>
      </c>
      <c r="E429" s="4">
        <v>700</v>
      </c>
      <c r="F429" s="1"/>
      <c r="G429" s="4">
        <f t="shared" si="6"/>
        <v>857.6</v>
      </c>
    </row>
    <row r="430" spans="1:7">
      <c r="A430" s="39">
        <v>44742</v>
      </c>
      <c r="B430" s="803" t="s">
        <v>854</v>
      </c>
      <c r="C430" s="787" t="s">
        <v>19</v>
      </c>
      <c r="D430" t="s">
        <v>14</v>
      </c>
      <c r="F430" s="1">
        <v>700</v>
      </c>
      <c r="G430" s="4">
        <f t="shared" si="6"/>
        <v>157.60000000000002</v>
      </c>
    </row>
    <row r="431" spans="1:7">
      <c r="A431" s="39">
        <v>44784</v>
      </c>
      <c r="B431" s="803" t="s">
        <v>855</v>
      </c>
      <c r="C431" s="787" t="s">
        <v>19</v>
      </c>
      <c r="D431" t="s">
        <v>12</v>
      </c>
      <c r="F431" s="4">
        <v>150.69999999999999</v>
      </c>
      <c r="G431" s="4">
        <f t="shared" si="6"/>
        <v>6.9000000000000341</v>
      </c>
    </row>
    <row r="432" spans="1:7">
      <c r="A432" s="39">
        <v>44784</v>
      </c>
      <c r="B432" s="803" t="s">
        <v>855</v>
      </c>
      <c r="C432" s="787" t="s">
        <v>19</v>
      </c>
      <c r="D432" t="s">
        <v>13</v>
      </c>
      <c r="F432" s="4">
        <v>6.9</v>
      </c>
      <c r="G432" s="4">
        <f t="shared" si="6"/>
        <v>3.3750779948604759E-14</v>
      </c>
    </row>
    <row r="433" spans="1:7">
      <c r="A433" s="41">
        <v>44773</v>
      </c>
      <c r="B433" s="790" t="s">
        <v>10</v>
      </c>
      <c r="C433" s="786" t="s">
        <v>20</v>
      </c>
      <c r="D433" t="s">
        <v>12</v>
      </c>
      <c r="E433" s="4">
        <v>150</v>
      </c>
      <c r="G433" s="4">
        <f t="shared" si="6"/>
        <v>150.00000000000003</v>
      </c>
    </row>
    <row r="434" spans="1:7">
      <c r="B434" s="803"/>
      <c r="C434" s="786"/>
      <c r="D434" t="s">
        <v>13</v>
      </c>
      <c r="E434" s="4">
        <v>9.6999999999999993</v>
      </c>
      <c r="G434" s="4">
        <f t="shared" si="6"/>
        <v>159.70000000000002</v>
      </c>
    </row>
    <row r="435" spans="1:7">
      <c r="B435" s="803"/>
      <c r="C435" s="786"/>
      <c r="D435" t="s">
        <v>14</v>
      </c>
      <c r="E435" s="4">
        <v>700</v>
      </c>
      <c r="G435" s="4">
        <f t="shared" si="6"/>
        <v>859.7</v>
      </c>
    </row>
    <row r="436" spans="1:7">
      <c r="A436" s="39">
        <v>44773</v>
      </c>
      <c r="B436" s="803" t="s">
        <v>856</v>
      </c>
      <c r="C436" s="787" t="s">
        <v>20</v>
      </c>
      <c r="D436" t="s">
        <v>14</v>
      </c>
      <c r="F436" s="4">
        <v>700</v>
      </c>
      <c r="G436" s="4">
        <f t="shared" si="5"/>
        <v>159.70000000000005</v>
      </c>
    </row>
    <row r="437" spans="1:7">
      <c r="A437" s="39">
        <v>44818</v>
      </c>
      <c r="B437" s="803" t="s">
        <v>857</v>
      </c>
      <c r="C437" s="787" t="s">
        <v>20</v>
      </c>
      <c r="D437" t="s">
        <v>12</v>
      </c>
      <c r="F437" s="4">
        <v>150</v>
      </c>
      <c r="G437" s="4">
        <f t="shared" si="5"/>
        <v>9.7000000000000455</v>
      </c>
    </row>
    <row r="438" spans="1:7">
      <c r="A438" s="39">
        <v>44818</v>
      </c>
      <c r="B438" s="803" t="s">
        <v>857</v>
      </c>
      <c r="C438" s="787" t="s">
        <v>20</v>
      </c>
      <c r="D438" t="s">
        <v>13</v>
      </c>
      <c r="F438" s="4">
        <v>9.6999999999999993</v>
      </c>
      <c r="G438" s="4">
        <f t="shared" si="5"/>
        <v>4.6185277824406512E-14</v>
      </c>
    </row>
    <row r="439" spans="1:7">
      <c r="A439" s="41">
        <v>44804</v>
      </c>
      <c r="B439" s="790" t="s">
        <v>10</v>
      </c>
      <c r="C439" s="786" t="s">
        <v>21</v>
      </c>
      <c r="D439" t="s">
        <v>12</v>
      </c>
      <c r="E439" s="4">
        <v>150.9</v>
      </c>
      <c r="G439" s="4">
        <f t="shared" si="5"/>
        <v>150.90000000000006</v>
      </c>
    </row>
    <row r="440" spans="1:7">
      <c r="B440" s="803"/>
      <c r="C440" s="787"/>
      <c r="D440" t="s">
        <v>13</v>
      </c>
      <c r="E440" s="4">
        <v>7</v>
      </c>
      <c r="G440" s="4">
        <f t="shared" si="5"/>
        <v>157.90000000000006</v>
      </c>
    </row>
    <row r="441" spans="1:7">
      <c r="B441" s="803"/>
      <c r="C441" s="787"/>
      <c r="D441" t="s">
        <v>14</v>
      </c>
      <c r="E441" s="4">
        <v>700</v>
      </c>
      <c r="G441" s="4">
        <f t="shared" si="5"/>
        <v>857.90000000000009</v>
      </c>
    </row>
    <row r="442" spans="1:7">
      <c r="A442" s="39">
        <v>44804</v>
      </c>
      <c r="B442" s="803" t="s">
        <v>858</v>
      </c>
      <c r="C442" s="787" t="s">
        <v>21</v>
      </c>
      <c r="D442" t="s">
        <v>14</v>
      </c>
      <c r="F442" s="4">
        <v>700</v>
      </c>
      <c r="G442" s="4">
        <f t="shared" si="5"/>
        <v>157.90000000000009</v>
      </c>
    </row>
    <row r="443" spans="1:7">
      <c r="A443" s="39">
        <v>44858</v>
      </c>
      <c r="B443" s="803" t="s">
        <v>859</v>
      </c>
      <c r="C443" s="787" t="s">
        <v>21</v>
      </c>
      <c r="D443" t="s">
        <v>12</v>
      </c>
      <c r="F443" s="4">
        <v>150.9</v>
      </c>
      <c r="G443" s="4">
        <f t="shared" si="5"/>
        <v>7.0000000000000853</v>
      </c>
    </row>
    <row r="444" spans="1:7">
      <c r="A444" s="39">
        <v>44858</v>
      </c>
      <c r="B444" s="803" t="s">
        <v>859</v>
      </c>
      <c r="C444" s="787" t="s">
        <v>21</v>
      </c>
      <c r="D444" t="s">
        <v>13</v>
      </c>
      <c r="F444" s="4">
        <v>7</v>
      </c>
      <c r="G444" s="4">
        <f t="shared" si="5"/>
        <v>8.5265128291212022E-14</v>
      </c>
    </row>
    <row r="445" spans="1:7">
      <c r="A445" s="41">
        <v>44834</v>
      </c>
      <c r="B445" s="790" t="s">
        <v>10</v>
      </c>
      <c r="C445" s="786" t="s">
        <v>22</v>
      </c>
      <c r="D445" t="s">
        <v>12</v>
      </c>
      <c r="E445" s="4">
        <v>133.9</v>
      </c>
      <c r="G445" s="4">
        <f t="shared" si="5"/>
        <v>133.90000000000009</v>
      </c>
    </row>
    <row r="446" spans="1:7">
      <c r="B446" s="803"/>
      <c r="C446" s="787"/>
      <c r="D446" t="s">
        <v>13</v>
      </c>
      <c r="E446" s="4">
        <v>8.1999999999999993</v>
      </c>
      <c r="G446" s="4">
        <f t="shared" ref="G446:G468" si="7">+G445+E446-F446</f>
        <v>142.10000000000008</v>
      </c>
    </row>
    <row r="447" spans="1:7">
      <c r="B447" s="803"/>
      <c r="C447" s="787"/>
      <c r="D447" t="s">
        <v>14</v>
      </c>
      <c r="E447" s="4">
        <v>800</v>
      </c>
      <c r="G447" s="4">
        <f t="shared" si="7"/>
        <v>942.10000000000014</v>
      </c>
    </row>
    <row r="448" spans="1:7">
      <c r="A448" s="39">
        <v>44834</v>
      </c>
      <c r="B448" s="803" t="s">
        <v>860</v>
      </c>
      <c r="C448" s="787" t="s">
        <v>22</v>
      </c>
      <c r="D448" t="s">
        <v>14</v>
      </c>
      <c r="F448" s="4">
        <v>700</v>
      </c>
      <c r="G448" s="4">
        <f t="shared" si="7"/>
        <v>242.10000000000014</v>
      </c>
    </row>
    <row r="449" spans="1:7">
      <c r="A449" s="39">
        <v>44868</v>
      </c>
      <c r="B449" s="803" t="s">
        <v>861</v>
      </c>
      <c r="C449" s="787" t="s">
        <v>22</v>
      </c>
      <c r="D449" t="s">
        <v>12</v>
      </c>
      <c r="F449" s="4">
        <v>133.9</v>
      </c>
      <c r="G449" s="4">
        <f t="shared" si="7"/>
        <v>108.20000000000013</v>
      </c>
    </row>
    <row r="450" spans="1:7">
      <c r="A450" s="39">
        <v>44868</v>
      </c>
      <c r="B450" s="803" t="s">
        <v>861</v>
      </c>
      <c r="C450" s="787" t="s">
        <v>22</v>
      </c>
      <c r="D450" t="s">
        <v>13</v>
      </c>
      <c r="F450" s="4">
        <v>8.1999999999999993</v>
      </c>
      <c r="G450" s="4">
        <f t="shared" si="7"/>
        <v>100.00000000000013</v>
      </c>
    </row>
    <row r="451" spans="1:7">
      <c r="A451" s="39">
        <v>45083</v>
      </c>
      <c r="B451" s="803" t="s">
        <v>862</v>
      </c>
      <c r="C451" s="787" t="s">
        <v>22</v>
      </c>
      <c r="D451" t="s">
        <v>14</v>
      </c>
      <c r="F451" s="4">
        <v>100</v>
      </c>
      <c r="G451" s="4">
        <f t="shared" si="7"/>
        <v>1.2789769243681803E-13</v>
      </c>
    </row>
    <row r="452" spans="1:7">
      <c r="A452" s="41">
        <v>44865</v>
      </c>
      <c r="B452" s="790" t="s">
        <v>10</v>
      </c>
      <c r="C452" s="786" t="s">
        <v>23</v>
      </c>
      <c r="D452" t="s">
        <v>12</v>
      </c>
      <c r="E452" s="4">
        <v>130.30000000000001</v>
      </c>
      <c r="G452" s="4">
        <f t="shared" si="7"/>
        <v>130.30000000000013</v>
      </c>
    </row>
    <row r="453" spans="1:7">
      <c r="B453" s="790"/>
      <c r="C453" s="786"/>
      <c r="D453" t="s">
        <v>13</v>
      </c>
      <c r="E453" s="4">
        <v>4.9000000000000004</v>
      </c>
      <c r="G453" s="4">
        <f t="shared" si="7"/>
        <v>135.20000000000013</v>
      </c>
    </row>
    <row r="454" spans="1:7">
      <c r="B454" s="790"/>
      <c r="C454" s="786"/>
      <c r="D454" t="s">
        <v>14</v>
      </c>
      <c r="E454" s="4">
        <v>800</v>
      </c>
      <c r="G454" s="4">
        <f t="shared" si="7"/>
        <v>935.20000000000016</v>
      </c>
    </row>
    <row r="455" spans="1:7">
      <c r="A455" s="39">
        <v>44865</v>
      </c>
      <c r="B455" s="803" t="s">
        <v>863</v>
      </c>
      <c r="C455" s="787" t="s">
        <v>23</v>
      </c>
      <c r="D455" t="s">
        <v>14</v>
      </c>
      <c r="F455" s="4">
        <v>700</v>
      </c>
      <c r="G455" s="4">
        <f t="shared" si="7"/>
        <v>235.20000000000016</v>
      </c>
    </row>
    <row r="456" spans="1:7">
      <c r="A456" s="39">
        <v>44915</v>
      </c>
      <c r="B456" s="803" t="s">
        <v>864</v>
      </c>
      <c r="C456" s="787" t="s">
        <v>23</v>
      </c>
      <c r="D456" t="s">
        <v>12</v>
      </c>
      <c r="F456" s="4">
        <v>130.30000000000001</v>
      </c>
      <c r="G456" s="4">
        <f t="shared" si="7"/>
        <v>104.90000000000015</v>
      </c>
    </row>
    <row r="457" spans="1:7">
      <c r="A457" s="39">
        <v>44915</v>
      </c>
      <c r="B457" s="803" t="s">
        <v>864</v>
      </c>
      <c r="C457" s="787" t="s">
        <v>23</v>
      </c>
      <c r="D457" t="s">
        <v>13</v>
      </c>
      <c r="F457" s="4">
        <v>4.9000000000000004</v>
      </c>
      <c r="G457" s="4">
        <f t="shared" si="7"/>
        <v>100.00000000000014</v>
      </c>
    </row>
    <row r="458" spans="1:7">
      <c r="A458" s="39">
        <v>45083</v>
      </c>
      <c r="B458" s="803" t="s">
        <v>862</v>
      </c>
      <c r="C458" s="787" t="s">
        <v>23</v>
      </c>
      <c r="D458" t="s">
        <v>14</v>
      </c>
      <c r="F458" s="4">
        <v>100</v>
      </c>
      <c r="G458" s="4">
        <f t="shared" si="7"/>
        <v>1.4210854715202004E-13</v>
      </c>
    </row>
    <row r="459" spans="1:7">
      <c r="A459" s="41">
        <v>44895</v>
      </c>
      <c r="B459" s="790" t="s">
        <v>10</v>
      </c>
      <c r="C459" s="786" t="s">
        <v>24</v>
      </c>
      <c r="D459" t="s">
        <v>12</v>
      </c>
      <c r="E459" s="4">
        <v>145.5</v>
      </c>
      <c r="G459" s="4">
        <f t="shared" si="7"/>
        <v>145.50000000000014</v>
      </c>
    </row>
    <row r="460" spans="1:7">
      <c r="B460" s="803"/>
      <c r="C460" s="787"/>
      <c r="D460" t="s">
        <v>13</v>
      </c>
      <c r="E460" s="4">
        <v>6.3</v>
      </c>
      <c r="G460" s="4">
        <f t="shared" si="7"/>
        <v>151.80000000000015</v>
      </c>
    </row>
    <row r="461" spans="1:7">
      <c r="B461" s="803"/>
      <c r="C461" s="787"/>
      <c r="D461" t="s">
        <v>14</v>
      </c>
      <c r="E461" s="4">
        <v>800</v>
      </c>
      <c r="G461" s="4">
        <f t="shared" si="7"/>
        <v>951.80000000000018</v>
      </c>
    </row>
    <row r="462" spans="1:7">
      <c r="A462" s="39">
        <v>44895</v>
      </c>
      <c r="B462" s="803" t="s">
        <v>865</v>
      </c>
      <c r="C462" s="787" t="s">
        <v>24</v>
      </c>
      <c r="D462" t="s">
        <v>14</v>
      </c>
      <c r="F462" s="4">
        <v>700</v>
      </c>
      <c r="G462" s="4">
        <f t="shared" si="7"/>
        <v>251.80000000000018</v>
      </c>
    </row>
    <row r="463" spans="1:7">
      <c r="A463" s="39">
        <v>44925</v>
      </c>
      <c r="B463" s="803" t="s">
        <v>866</v>
      </c>
      <c r="C463" s="787" t="s">
        <v>24</v>
      </c>
      <c r="D463" t="s">
        <v>12</v>
      </c>
      <c r="F463" s="4">
        <v>145.5</v>
      </c>
      <c r="G463" s="4">
        <f t="shared" si="7"/>
        <v>106.30000000000018</v>
      </c>
    </row>
    <row r="464" spans="1:7">
      <c r="A464" s="39">
        <v>44925</v>
      </c>
      <c r="B464" s="803" t="s">
        <v>866</v>
      </c>
      <c r="C464" s="787" t="s">
        <v>24</v>
      </c>
      <c r="D464" t="s">
        <v>13</v>
      </c>
      <c r="F464" s="4">
        <v>6.3</v>
      </c>
      <c r="G464" s="4">
        <f t="shared" si="7"/>
        <v>100.00000000000018</v>
      </c>
    </row>
    <row r="465" spans="1:7">
      <c r="A465" s="39">
        <v>45083</v>
      </c>
      <c r="B465" s="803" t="s">
        <v>862</v>
      </c>
      <c r="C465" s="787" t="s">
        <v>24</v>
      </c>
      <c r="D465" t="s">
        <v>14</v>
      </c>
      <c r="F465" s="4">
        <v>100</v>
      </c>
      <c r="G465" s="4">
        <f t="shared" si="7"/>
        <v>1.8474111129762605E-13</v>
      </c>
    </row>
    <row r="466" spans="1:7">
      <c r="A466" s="41">
        <v>44926</v>
      </c>
      <c r="B466" s="790" t="s">
        <v>10</v>
      </c>
      <c r="C466" s="786" t="s">
        <v>25</v>
      </c>
      <c r="D466" t="s">
        <v>12</v>
      </c>
      <c r="E466" s="4">
        <v>166.3</v>
      </c>
      <c r="G466" s="4">
        <f t="shared" si="7"/>
        <v>166.30000000000018</v>
      </c>
    </row>
    <row r="467" spans="1:7">
      <c r="B467" s="803"/>
      <c r="C467" s="787"/>
      <c r="D467" t="s">
        <v>13</v>
      </c>
      <c r="E467" s="4">
        <v>5.7</v>
      </c>
      <c r="G467" s="4">
        <f t="shared" si="7"/>
        <v>172.00000000000017</v>
      </c>
    </row>
    <row r="468" spans="1:7">
      <c r="B468" s="803"/>
      <c r="C468" s="787"/>
      <c r="D468" t="s">
        <v>14</v>
      </c>
      <c r="E468" s="4">
        <v>800</v>
      </c>
      <c r="G468" s="4">
        <f t="shared" si="7"/>
        <v>972.00000000000023</v>
      </c>
    </row>
    <row r="469" spans="1:7">
      <c r="A469" s="39">
        <v>44926</v>
      </c>
      <c r="B469" s="803" t="s">
        <v>867</v>
      </c>
      <c r="C469" s="787" t="s">
        <v>25</v>
      </c>
      <c r="D469" t="s">
        <v>14</v>
      </c>
      <c r="F469" s="4">
        <v>700</v>
      </c>
      <c r="G469" s="4">
        <f t="shared" si="5"/>
        <v>272.00000000000023</v>
      </c>
    </row>
    <row r="470" spans="1:7">
      <c r="A470" s="39">
        <v>44957</v>
      </c>
      <c r="B470" s="803" t="s">
        <v>868</v>
      </c>
      <c r="C470" s="787" t="s">
        <v>25</v>
      </c>
      <c r="D470" t="s">
        <v>12</v>
      </c>
      <c r="F470" s="4">
        <v>40</v>
      </c>
      <c r="G470" s="4">
        <f t="shared" si="5"/>
        <v>232.00000000000023</v>
      </c>
    </row>
    <row r="471" spans="1:7">
      <c r="A471" s="39">
        <v>44964</v>
      </c>
      <c r="B471" s="803" t="s">
        <v>869</v>
      </c>
      <c r="C471" s="787" t="s">
        <v>25</v>
      </c>
      <c r="D471" t="s">
        <v>12</v>
      </c>
      <c r="F471" s="4">
        <v>126.3</v>
      </c>
      <c r="G471" s="4">
        <f t="shared" si="5"/>
        <v>105.70000000000023</v>
      </c>
    </row>
    <row r="472" spans="1:7">
      <c r="A472" s="39">
        <v>44964</v>
      </c>
      <c r="B472" s="803" t="s">
        <v>869</v>
      </c>
      <c r="C472" s="787" t="s">
        <v>25</v>
      </c>
      <c r="D472" t="s">
        <v>13</v>
      </c>
      <c r="F472" s="4">
        <v>5.7</v>
      </c>
      <c r="G472" s="4">
        <f t="shared" si="5"/>
        <v>100.00000000000023</v>
      </c>
    </row>
    <row r="473" spans="1:7">
      <c r="A473" s="39">
        <v>45138</v>
      </c>
      <c r="B473" s="803" t="s">
        <v>870</v>
      </c>
      <c r="C473" s="787" t="s">
        <v>871</v>
      </c>
      <c r="D473" t="s">
        <v>94</v>
      </c>
      <c r="F473" s="4">
        <v>100</v>
      </c>
      <c r="G473" s="4">
        <f t="shared" si="5"/>
        <v>2.2737367544323206E-13</v>
      </c>
    </row>
    <row r="474" spans="1:7">
      <c r="A474" s="41">
        <v>44957</v>
      </c>
      <c r="B474" s="790" t="s">
        <v>10</v>
      </c>
      <c r="C474" s="786" t="s">
        <v>11</v>
      </c>
      <c r="D474" t="s">
        <v>12</v>
      </c>
      <c r="E474" s="4">
        <v>156.69999999999999</v>
      </c>
      <c r="F474" s="1"/>
      <c r="G474" s="4">
        <f t="shared" si="5"/>
        <v>156.70000000000022</v>
      </c>
    </row>
    <row r="475" spans="1:7">
      <c r="B475" s="803"/>
      <c r="C475" s="787"/>
      <c r="D475" t="s">
        <v>13</v>
      </c>
      <c r="E475" s="4">
        <v>4.8</v>
      </c>
      <c r="F475" s="1"/>
      <c r="G475" s="4">
        <f t="shared" si="5"/>
        <v>161.50000000000023</v>
      </c>
    </row>
    <row r="476" spans="1:7">
      <c r="B476" s="803"/>
      <c r="C476" s="787"/>
      <c r="D476" t="s">
        <v>14</v>
      </c>
      <c r="E476" s="4">
        <v>800</v>
      </c>
      <c r="F476" s="1"/>
      <c r="G476" s="4">
        <f t="shared" si="5"/>
        <v>961.50000000000023</v>
      </c>
    </row>
    <row r="477" spans="1:7">
      <c r="A477" s="39">
        <v>44957</v>
      </c>
      <c r="B477" s="803" t="s">
        <v>872</v>
      </c>
      <c r="C477" s="787" t="s">
        <v>11</v>
      </c>
      <c r="D477" t="s">
        <v>14</v>
      </c>
      <c r="F477" s="1">
        <v>700</v>
      </c>
      <c r="G477" s="4">
        <f t="shared" si="5"/>
        <v>261.50000000000023</v>
      </c>
    </row>
    <row r="478" spans="1:7">
      <c r="A478" s="39">
        <v>44985</v>
      </c>
      <c r="B478" s="803" t="s">
        <v>873</v>
      </c>
      <c r="C478" s="787" t="s">
        <v>11</v>
      </c>
      <c r="D478" t="s">
        <v>12</v>
      </c>
      <c r="F478" s="1">
        <v>110</v>
      </c>
      <c r="G478" s="4">
        <f t="shared" ref="G478:G480" si="8">+G477+E478-F478</f>
        <v>151.50000000000023</v>
      </c>
    </row>
    <row r="479" spans="1:7">
      <c r="A479" s="39">
        <v>45012</v>
      </c>
      <c r="B479" s="803" t="s">
        <v>874</v>
      </c>
      <c r="C479" s="787" t="s">
        <v>11</v>
      </c>
      <c r="D479" t="s">
        <v>12</v>
      </c>
      <c r="F479" s="1">
        <v>46.7</v>
      </c>
      <c r="G479" s="4">
        <f t="shared" si="8"/>
        <v>104.80000000000022</v>
      </c>
    </row>
    <row r="480" spans="1:7">
      <c r="A480" s="39">
        <v>45012</v>
      </c>
      <c r="B480" s="803" t="s">
        <v>874</v>
      </c>
      <c r="C480" s="787" t="s">
        <v>11</v>
      </c>
      <c r="D480" t="s">
        <v>13</v>
      </c>
      <c r="F480" s="1">
        <v>4.8</v>
      </c>
      <c r="G480" s="4">
        <f t="shared" si="8"/>
        <v>100.00000000000023</v>
      </c>
    </row>
    <row r="481" spans="1:10">
      <c r="A481" s="39">
        <v>45083</v>
      </c>
      <c r="B481" s="803" t="s">
        <v>862</v>
      </c>
      <c r="C481" s="787" t="s">
        <v>11</v>
      </c>
      <c r="D481" t="s">
        <v>14</v>
      </c>
      <c r="F481" s="4">
        <v>100</v>
      </c>
      <c r="G481" s="4">
        <f t="shared" ref="G481:G496" si="9">+G480+E481-F481</f>
        <v>2.2737367544323206E-13</v>
      </c>
    </row>
    <row r="482" spans="1:10">
      <c r="A482" s="41">
        <v>44985</v>
      </c>
      <c r="B482" s="790" t="s">
        <v>10</v>
      </c>
      <c r="C482" s="786" t="s">
        <v>15</v>
      </c>
      <c r="D482" t="s">
        <v>12</v>
      </c>
      <c r="E482" s="4">
        <v>171</v>
      </c>
      <c r="F482" s="1"/>
      <c r="G482" s="4">
        <f t="shared" si="9"/>
        <v>171.00000000000023</v>
      </c>
    </row>
    <row r="483" spans="1:10">
      <c r="B483" s="790"/>
      <c r="C483" s="786"/>
      <c r="D483" t="s">
        <v>13</v>
      </c>
      <c r="E483" s="4">
        <v>1.2</v>
      </c>
      <c r="F483" s="1"/>
      <c r="G483" s="4">
        <f t="shared" si="9"/>
        <v>172.20000000000022</v>
      </c>
      <c r="H483" s="822" t="s">
        <v>875</v>
      </c>
      <c r="I483" s="822"/>
      <c r="J483" s="822"/>
    </row>
    <row r="484" spans="1:10">
      <c r="B484" s="790"/>
      <c r="C484" s="786"/>
      <c r="D484" t="s">
        <v>14</v>
      </c>
      <c r="E484" s="4">
        <v>800</v>
      </c>
      <c r="F484" s="1"/>
      <c r="G484" s="4">
        <f t="shared" si="9"/>
        <v>972.20000000000027</v>
      </c>
    </row>
    <row r="485" spans="1:10">
      <c r="A485" s="39">
        <v>44985</v>
      </c>
      <c r="B485" s="803" t="s">
        <v>876</v>
      </c>
      <c r="C485" s="787" t="s">
        <v>15</v>
      </c>
      <c r="D485" t="s">
        <v>14</v>
      </c>
      <c r="F485" s="1">
        <v>700</v>
      </c>
      <c r="G485" s="4">
        <f t="shared" si="9"/>
        <v>272.20000000000027</v>
      </c>
      <c r="H485" s="786"/>
      <c r="J485" s="4"/>
    </row>
    <row r="486" spans="1:10">
      <c r="A486" s="39">
        <v>45014</v>
      </c>
      <c r="B486" s="803" t="s">
        <v>877</v>
      </c>
      <c r="C486" s="787" t="s">
        <v>15</v>
      </c>
      <c r="D486" t="s">
        <v>12</v>
      </c>
      <c r="F486" s="4">
        <v>171</v>
      </c>
      <c r="G486" s="4">
        <f t="shared" si="9"/>
        <v>101.20000000000027</v>
      </c>
      <c r="H486" s="786"/>
      <c r="J486" s="4"/>
    </row>
    <row r="487" spans="1:10">
      <c r="A487" s="39">
        <v>45014</v>
      </c>
      <c r="B487" s="803" t="s">
        <v>877</v>
      </c>
      <c r="C487" s="787" t="s">
        <v>15</v>
      </c>
      <c r="D487" t="s">
        <v>13</v>
      </c>
      <c r="F487" s="4">
        <v>1.2</v>
      </c>
      <c r="G487" s="4">
        <f t="shared" si="9"/>
        <v>100.00000000000027</v>
      </c>
      <c r="H487" s="786"/>
      <c r="J487" s="4"/>
    </row>
    <row r="488" spans="1:10">
      <c r="A488" s="39">
        <v>45142</v>
      </c>
      <c r="B488" s="803" t="s">
        <v>878</v>
      </c>
      <c r="C488" s="787" t="s">
        <v>15</v>
      </c>
      <c r="D488" t="s">
        <v>14</v>
      </c>
      <c r="F488" s="4">
        <v>100</v>
      </c>
      <c r="G488" s="4">
        <f t="shared" si="9"/>
        <v>2.7000623958883807E-13</v>
      </c>
      <c r="H488" s="786"/>
      <c r="J488" s="4"/>
    </row>
    <row r="489" spans="1:10">
      <c r="A489" s="41">
        <v>44985</v>
      </c>
      <c r="B489" s="790" t="s">
        <v>10</v>
      </c>
      <c r="C489" s="786" t="s">
        <v>16</v>
      </c>
      <c r="D489" t="s">
        <v>12</v>
      </c>
      <c r="E489" s="4">
        <v>157.30000000000001</v>
      </c>
      <c r="F489" s="1"/>
      <c r="G489" s="4">
        <f t="shared" si="9"/>
        <v>157.3000000000003</v>
      </c>
      <c r="H489" s="786"/>
      <c r="J489" s="4"/>
    </row>
    <row r="490" spans="1:10">
      <c r="B490" s="790"/>
      <c r="C490" s="786"/>
      <c r="D490" t="s">
        <v>13</v>
      </c>
      <c r="E490" s="4">
        <v>1.3</v>
      </c>
      <c r="F490" s="1"/>
      <c r="G490" s="4">
        <f t="shared" si="9"/>
        <v>158.60000000000031</v>
      </c>
      <c r="H490" s="786"/>
      <c r="J490" s="4"/>
    </row>
    <row r="491" spans="1:10">
      <c r="B491" s="790"/>
      <c r="C491" s="786"/>
      <c r="D491" t="s">
        <v>14</v>
      </c>
      <c r="E491" s="4">
        <v>800</v>
      </c>
      <c r="F491" s="1"/>
      <c r="G491" s="4">
        <f t="shared" si="9"/>
        <v>958.60000000000036</v>
      </c>
      <c r="H491" s="786"/>
      <c r="J491" s="4"/>
    </row>
    <row r="492" spans="1:10">
      <c r="A492" s="39">
        <v>45016</v>
      </c>
      <c r="B492" s="803" t="s">
        <v>879</v>
      </c>
      <c r="C492" s="787" t="s">
        <v>16</v>
      </c>
      <c r="D492" t="s">
        <v>14</v>
      </c>
      <c r="F492" s="1">
        <v>800</v>
      </c>
      <c r="G492" s="4">
        <f t="shared" si="9"/>
        <v>158.60000000000036</v>
      </c>
      <c r="H492" s="786"/>
      <c r="J492" s="4"/>
    </row>
    <row r="493" spans="1:10">
      <c r="A493" s="39">
        <v>45059</v>
      </c>
      <c r="B493" s="803" t="s">
        <v>880</v>
      </c>
      <c r="C493" s="787" t="s">
        <v>16</v>
      </c>
      <c r="D493" t="s">
        <v>12</v>
      </c>
      <c r="F493" s="4">
        <v>157.30000000000001</v>
      </c>
      <c r="G493" s="4">
        <f t="shared" si="9"/>
        <v>1.3000000000003524</v>
      </c>
    </row>
    <row r="494" spans="1:10">
      <c r="A494" s="39">
        <v>45059</v>
      </c>
      <c r="B494" s="803" t="s">
        <v>880</v>
      </c>
      <c r="C494" s="787" t="s">
        <v>16</v>
      </c>
      <c r="D494" t="s">
        <v>13</v>
      </c>
      <c r="F494" s="4">
        <v>1.3</v>
      </c>
      <c r="G494" s="4">
        <f t="shared" si="9"/>
        <v>3.5238478801602469E-13</v>
      </c>
    </row>
    <row r="495" spans="1:10">
      <c r="A495" s="41">
        <v>45046</v>
      </c>
      <c r="B495" s="790" t="s">
        <v>10</v>
      </c>
      <c r="C495" s="786" t="s">
        <v>17</v>
      </c>
      <c r="D495" t="s">
        <v>12</v>
      </c>
      <c r="E495" s="4">
        <v>164.5</v>
      </c>
      <c r="F495" s="1"/>
      <c r="G495" s="4">
        <f t="shared" si="9"/>
        <v>164.50000000000034</v>
      </c>
      <c r="J495" s="12"/>
    </row>
    <row r="496" spans="1:10">
      <c r="B496" s="803"/>
      <c r="C496" s="787"/>
      <c r="D496" t="s">
        <v>13</v>
      </c>
      <c r="E496" s="4">
        <v>1.5</v>
      </c>
      <c r="F496" s="1"/>
      <c r="G496" s="4">
        <f t="shared" si="9"/>
        <v>166.00000000000034</v>
      </c>
    </row>
    <row r="497" spans="1:7">
      <c r="B497" s="803"/>
      <c r="C497" s="787"/>
      <c r="D497" t="s">
        <v>14</v>
      </c>
      <c r="E497" s="4">
        <v>800</v>
      </c>
      <c r="F497" s="1"/>
      <c r="G497" s="4">
        <f t="shared" ref="G497:G525" si="10">+G496+E497-F497</f>
        <v>966.00000000000034</v>
      </c>
    </row>
    <row r="498" spans="1:7">
      <c r="A498" s="39">
        <v>45046</v>
      </c>
      <c r="B498" s="803" t="s">
        <v>881</v>
      </c>
      <c r="C498" s="787" t="s">
        <v>17</v>
      </c>
      <c r="D498" t="s">
        <v>14</v>
      </c>
      <c r="F498" s="1">
        <v>780</v>
      </c>
      <c r="G498" s="4">
        <f t="shared" si="10"/>
        <v>186.00000000000034</v>
      </c>
    </row>
    <row r="499" spans="1:7">
      <c r="A499" s="39">
        <v>45049</v>
      </c>
      <c r="B499" s="803" t="s">
        <v>882</v>
      </c>
      <c r="C499" s="787" t="s">
        <v>17</v>
      </c>
      <c r="D499" t="s">
        <v>14</v>
      </c>
      <c r="F499" s="1">
        <v>20</v>
      </c>
      <c r="G499" s="4">
        <f t="shared" si="10"/>
        <v>166.00000000000034</v>
      </c>
    </row>
    <row r="500" spans="1:7">
      <c r="A500" s="39">
        <v>45092</v>
      </c>
      <c r="B500" s="803" t="s">
        <v>883</v>
      </c>
      <c r="C500" s="787" t="s">
        <v>17</v>
      </c>
      <c r="D500" t="s">
        <v>12</v>
      </c>
      <c r="F500" s="4">
        <v>164.5</v>
      </c>
      <c r="G500" s="4">
        <f t="shared" si="10"/>
        <v>1.5000000000003411</v>
      </c>
    </row>
    <row r="501" spans="1:7">
      <c r="A501" s="39">
        <v>45092</v>
      </c>
      <c r="B501" s="803" t="s">
        <v>883</v>
      </c>
      <c r="C501" s="787" t="s">
        <v>17</v>
      </c>
      <c r="D501" t="s">
        <v>13</v>
      </c>
      <c r="F501" s="4">
        <v>1.5</v>
      </c>
      <c r="G501" s="4">
        <f t="shared" si="10"/>
        <v>3.4106051316484809E-13</v>
      </c>
    </row>
    <row r="502" spans="1:7">
      <c r="A502" s="41">
        <v>45077</v>
      </c>
      <c r="B502" s="790" t="s">
        <v>10</v>
      </c>
      <c r="C502" s="786" t="s">
        <v>18</v>
      </c>
      <c r="D502" t="s">
        <v>12</v>
      </c>
      <c r="E502" s="12">
        <v>152.1</v>
      </c>
      <c r="F502" s="65"/>
      <c r="G502" s="4">
        <f t="shared" si="10"/>
        <v>152.10000000000034</v>
      </c>
    </row>
    <row r="503" spans="1:7">
      <c r="B503" s="790"/>
      <c r="C503" s="786"/>
      <c r="D503" t="s">
        <v>13</v>
      </c>
      <c r="E503" s="12">
        <v>2.1</v>
      </c>
      <c r="F503" s="65"/>
      <c r="G503" s="4">
        <f t="shared" si="10"/>
        <v>154.20000000000033</v>
      </c>
    </row>
    <row r="504" spans="1:7">
      <c r="B504" s="790"/>
      <c r="C504" s="786"/>
      <c r="D504" t="s">
        <v>14</v>
      </c>
      <c r="E504" s="12">
        <v>800</v>
      </c>
      <c r="F504" s="65"/>
      <c r="G504" s="4">
        <f t="shared" si="10"/>
        <v>954.20000000000027</v>
      </c>
    </row>
    <row r="505" spans="1:7">
      <c r="A505" s="39">
        <v>45077</v>
      </c>
      <c r="B505" s="803" t="s">
        <v>884</v>
      </c>
      <c r="C505" s="787" t="s">
        <v>18</v>
      </c>
      <c r="D505" t="s">
        <v>14</v>
      </c>
      <c r="E505" s="12"/>
      <c r="F505" s="65">
        <v>800</v>
      </c>
      <c r="G505" s="4">
        <f t="shared" si="10"/>
        <v>154.20000000000027</v>
      </c>
    </row>
    <row r="506" spans="1:7">
      <c r="B506" s="803"/>
      <c r="C506" s="787"/>
      <c r="D506" s="188" t="s">
        <v>81</v>
      </c>
      <c r="E506" s="12">
        <v>10</v>
      </c>
      <c r="F506" s="1"/>
      <c r="G506" s="4">
        <f t="shared" si="10"/>
        <v>164.20000000000027</v>
      </c>
    </row>
    <row r="507" spans="1:7">
      <c r="A507" s="39">
        <v>45184</v>
      </c>
      <c r="B507" s="803" t="s">
        <v>885</v>
      </c>
      <c r="C507" s="787" t="s">
        <v>18</v>
      </c>
      <c r="D507" t="s">
        <v>12</v>
      </c>
      <c r="E507" s="12"/>
      <c r="F507" s="12">
        <v>152.1</v>
      </c>
      <c r="G507" s="4">
        <f t="shared" si="10"/>
        <v>12.100000000000279</v>
      </c>
    </row>
    <row r="508" spans="1:7">
      <c r="A508" s="39">
        <v>45184</v>
      </c>
      <c r="B508" s="803" t="s">
        <v>885</v>
      </c>
      <c r="C508" s="787" t="s">
        <v>18</v>
      </c>
      <c r="D508" t="s">
        <v>13</v>
      </c>
      <c r="E508" s="12"/>
      <c r="F508" s="12">
        <v>2.1</v>
      </c>
      <c r="G508" s="4">
        <f t="shared" si="10"/>
        <v>10.000000000000279</v>
      </c>
    </row>
    <row r="509" spans="1:7">
      <c r="A509" s="39">
        <v>45273</v>
      </c>
      <c r="B509" s="803" t="s">
        <v>886</v>
      </c>
      <c r="C509" s="787" t="s">
        <v>18</v>
      </c>
      <c r="D509" s="188" t="s">
        <v>81</v>
      </c>
      <c r="E509" s="12"/>
      <c r="F509" s="12">
        <v>10</v>
      </c>
      <c r="G509" s="4">
        <f t="shared" si="10"/>
        <v>2.7888802378583932E-13</v>
      </c>
    </row>
    <row r="510" spans="1:7">
      <c r="A510" s="41">
        <v>45107</v>
      </c>
      <c r="B510" s="790" t="s">
        <v>10</v>
      </c>
      <c r="C510" s="786" t="s">
        <v>19</v>
      </c>
      <c r="D510" t="s">
        <v>12</v>
      </c>
      <c r="E510" s="12">
        <v>155</v>
      </c>
      <c r="F510" s="1"/>
      <c r="G510" s="4">
        <f t="shared" si="10"/>
        <v>155.00000000000028</v>
      </c>
    </row>
    <row r="511" spans="1:7">
      <c r="B511" s="803"/>
      <c r="C511" s="787"/>
      <c r="D511" t="s">
        <v>13</v>
      </c>
      <c r="E511" s="12">
        <v>2</v>
      </c>
      <c r="F511" s="1"/>
      <c r="G511" s="4">
        <f t="shared" si="10"/>
        <v>157.00000000000028</v>
      </c>
    </row>
    <row r="512" spans="1:7">
      <c r="B512" s="803"/>
      <c r="C512" s="787"/>
      <c r="D512" t="s">
        <v>14</v>
      </c>
      <c r="E512" s="12">
        <v>800</v>
      </c>
      <c r="F512" s="1"/>
      <c r="G512" s="4">
        <f t="shared" si="10"/>
        <v>957.00000000000023</v>
      </c>
    </row>
    <row r="513" spans="1:11">
      <c r="A513" s="39">
        <v>45110</v>
      </c>
      <c r="B513" s="803" t="s">
        <v>10</v>
      </c>
      <c r="C513" s="787" t="s">
        <v>19</v>
      </c>
      <c r="D513" t="s">
        <v>14</v>
      </c>
      <c r="E513" s="12"/>
      <c r="F513" s="1">
        <v>800</v>
      </c>
      <c r="G513" s="4">
        <f t="shared" si="10"/>
        <v>157.00000000000023</v>
      </c>
      <c r="I513" s="786"/>
      <c r="K513" s="12"/>
    </row>
    <row r="514" spans="1:11">
      <c r="A514" s="39">
        <v>45184</v>
      </c>
      <c r="B514" s="803" t="s">
        <v>885</v>
      </c>
      <c r="C514" s="787" t="s">
        <v>19</v>
      </c>
      <c r="D514" t="s">
        <v>12</v>
      </c>
      <c r="E514" s="12"/>
      <c r="F514" s="12">
        <v>155</v>
      </c>
      <c r="G514" s="4">
        <f t="shared" si="10"/>
        <v>2.0000000000002274</v>
      </c>
      <c r="I514" s="786"/>
      <c r="K514" s="12"/>
    </row>
    <row r="515" spans="1:11">
      <c r="A515" s="39">
        <v>45184</v>
      </c>
      <c r="B515" s="803" t="s">
        <v>885</v>
      </c>
      <c r="C515" s="787" t="s">
        <v>19</v>
      </c>
      <c r="D515" t="s">
        <v>13</v>
      </c>
      <c r="E515" s="12"/>
      <c r="F515" s="12">
        <v>2</v>
      </c>
      <c r="G515" s="4">
        <f t="shared" si="10"/>
        <v>2.2737367544323206E-13</v>
      </c>
      <c r="I515" s="786"/>
      <c r="K515" s="12"/>
    </row>
    <row r="516" spans="1:11">
      <c r="A516" s="41">
        <v>45138</v>
      </c>
      <c r="B516" s="790" t="s">
        <v>10</v>
      </c>
      <c r="C516" s="786" t="s">
        <v>20</v>
      </c>
      <c r="D516" t="s">
        <v>12</v>
      </c>
      <c r="E516" s="12">
        <v>146</v>
      </c>
      <c r="F516" s="1"/>
      <c r="G516" s="4">
        <f t="shared" si="10"/>
        <v>146.00000000000023</v>
      </c>
      <c r="I516" s="786"/>
      <c r="K516" s="12"/>
    </row>
    <row r="517" spans="1:11">
      <c r="B517" s="803"/>
      <c r="C517" s="787"/>
      <c r="D517" t="s">
        <v>13</v>
      </c>
      <c r="E517" s="12">
        <v>2</v>
      </c>
      <c r="F517" s="1"/>
      <c r="G517" s="4">
        <f t="shared" si="10"/>
        <v>148.00000000000023</v>
      </c>
      <c r="I517" s="786"/>
      <c r="K517" s="12"/>
    </row>
    <row r="518" spans="1:11">
      <c r="B518" s="803"/>
      <c r="C518" s="787"/>
      <c r="D518" t="s">
        <v>14</v>
      </c>
      <c r="E518" s="12">
        <v>800</v>
      </c>
      <c r="F518" s="1"/>
      <c r="G518" s="4">
        <f t="shared" si="10"/>
        <v>948.00000000000023</v>
      </c>
      <c r="I518" s="787"/>
      <c r="K518" s="12"/>
    </row>
    <row r="519" spans="1:11">
      <c r="A519" s="39">
        <v>45138</v>
      </c>
      <c r="B519" s="803" t="s">
        <v>887</v>
      </c>
      <c r="C519" s="787" t="s">
        <v>407</v>
      </c>
      <c r="D519" s="188" t="s">
        <v>14</v>
      </c>
      <c r="E519" s="12"/>
      <c r="F519" s="1">
        <v>800</v>
      </c>
      <c r="G519" s="4">
        <f t="shared" si="10"/>
        <v>148.00000000000023</v>
      </c>
      <c r="I519" s="786"/>
      <c r="K519" s="12"/>
    </row>
    <row r="520" spans="1:11">
      <c r="A520" s="39">
        <v>45184</v>
      </c>
      <c r="B520" s="803" t="s">
        <v>885</v>
      </c>
      <c r="C520" s="787" t="s">
        <v>407</v>
      </c>
      <c r="D520" t="s">
        <v>12</v>
      </c>
      <c r="E520" s="12"/>
      <c r="F520" s="12">
        <v>146</v>
      </c>
      <c r="G520" s="4">
        <f t="shared" si="10"/>
        <v>2.0000000000002274</v>
      </c>
      <c r="I520" s="786"/>
      <c r="K520" s="12"/>
    </row>
    <row r="521" spans="1:11">
      <c r="A521" s="39">
        <v>45184</v>
      </c>
      <c r="B521" s="803" t="s">
        <v>885</v>
      </c>
      <c r="C521" s="787" t="s">
        <v>407</v>
      </c>
      <c r="D521" t="s">
        <v>13</v>
      </c>
      <c r="E521" s="12"/>
      <c r="F521" s="12">
        <v>2</v>
      </c>
      <c r="G521" s="4">
        <f t="shared" si="10"/>
        <v>2.2737367544323206E-13</v>
      </c>
      <c r="I521" s="786"/>
      <c r="K521" s="12"/>
    </row>
    <row r="522" spans="1:11">
      <c r="A522" s="41">
        <v>45169</v>
      </c>
      <c r="B522" s="790" t="s">
        <v>10</v>
      </c>
      <c r="C522" s="786" t="s">
        <v>411</v>
      </c>
      <c r="D522" t="s">
        <v>12</v>
      </c>
      <c r="E522" s="12">
        <v>139.6</v>
      </c>
      <c r="F522" s="1"/>
      <c r="G522" s="4">
        <f t="shared" si="10"/>
        <v>139.60000000000022</v>
      </c>
      <c r="I522" s="787"/>
      <c r="K522" s="12"/>
    </row>
    <row r="523" spans="1:11">
      <c r="B523" s="803"/>
      <c r="C523" s="787"/>
      <c r="D523" t="s">
        <v>13</v>
      </c>
      <c r="E523" s="12">
        <v>2.2999999999999998</v>
      </c>
      <c r="F523" s="1"/>
      <c r="G523" s="4">
        <f t="shared" si="10"/>
        <v>141.90000000000023</v>
      </c>
      <c r="K523" s="12"/>
    </row>
    <row r="524" spans="1:11">
      <c r="B524" s="803"/>
      <c r="C524" s="787"/>
      <c r="D524" t="s">
        <v>14</v>
      </c>
      <c r="E524" s="12">
        <v>800</v>
      </c>
      <c r="F524" s="1"/>
      <c r="G524" s="4">
        <f t="shared" si="10"/>
        <v>941.9000000000002</v>
      </c>
    </row>
    <row r="525" spans="1:11">
      <c r="A525" s="39">
        <v>45169</v>
      </c>
      <c r="B525" s="803" t="s">
        <v>888</v>
      </c>
      <c r="C525" s="787" t="s">
        <v>411</v>
      </c>
      <c r="D525" t="s">
        <v>14</v>
      </c>
      <c r="F525" s="1">
        <v>800</v>
      </c>
      <c r="G525" s="4">
        <f t="shared" si="10"/>
        <v>141.9000000000002</v>
      </c>
    </row>
    <row r="526" spans="1:11">
      <c r="A526" s="39">
        <v>45202</v>
      </c>
      <c r="B526" s="803" t="s">
        <v>889</v>
      </c>
      <c r="C526" s="787" t="s">
        <v>411</v>
      </c>
      <c r="D526" t="s">
        <v>12</v>
      </c>
      <c r="F526" s="12">
        <v>139.6</v>
      </c>
      <c r="G526" s="46">
        <f t="shared" ref="G526:G589" si="11">+G525+E526-F526</f>
        <v>2.3000000000002103</v>
      </c>
    </row>
    <row r="527" spans="1:11">
      <c r="A527" s="39">
        <v>45202</v>
      </c>
      <c r="B527" s="803" t="s">
        <v>889</v>
      </c>
      <c r="C527" s="787" t="s">
        <v>411</v>
      </c>
      <c r="D527" t="s">
        <v>13</v>
      </c>
      <c r="F527" s="12">
        <v>2.2999999999999998</v>
      </c>
      <c r="G527" s="46">
        <f t="shared" si="11"/>
        <v>2.1049828546892968E-13</v>
      </c>
    </row>
    <row r="528" spans="1:11">
      <c r="A528" s="41">
        <v>45199</v>
      </c>
      <c r="B528" s="790" t="s">
        <v>10</v>
      </c>
      <c r="C528" s="786" t="s">
        <v>91</v>
      </c>
      <c r="D528" t="s">
        <v>12</v>
      </c>
      <c r="E528" s="12">
        <v>139</v>
      </c>
      <c r="G528" s="46">
        <f t="shared" si="11"/>
        <v>139.0000000000002</v>
      </c>
    </row>
    <row r="529" spans="1:7">
      <c r="B529" s="803"/>
      <c r="C529" s="787"/>
      <c r="D529" t="s">
        <v>13</v>
      </c>
      <c r="E529" s="12">
        <v>2</v>
      </c>
      <c r="G529" s="46">
        <f t="shared" si="11"/>
        <v>141.0000000000002</v>
      </c>
    </row>
    <row r="530" spans="1:7">
      <c r="B530" s="803"/>
      <c r="C530" s="787"/>
      <c r="D530" t="s">
        <v>14</v>
      </c>
      <c r="E530" s="12">
        <v>800</v>
      </c>
      <c r="G530" s="46">
        <f t="shared" si="11"/>
        <v>941.00000000000023</v>
      </c>
    </row>
    <row r="531" spans="1:7">
      <c r="A531" s="39">
        <v>45199</v>
      </c>
      <c r="B531" s="803" t="s">
        <v>890</v>
      </c>
      <c r="C531" s="787" t="s">
        <v>91</v>
      </c>
      <c r="D531" t="s">
        <v>14</v>
      </c>
      <c r="F531" s="4">
        <v>800</v>
      </c>
      <c r="G531" s="46">
        <f t="shared" si="11"/>
        <v>141.00000000000023</v>
      </c>
    </row>
    <row r="532" spans="1:7">
      <c r="A532" s="39">
        <v>45230</v>
      </c>
      <c r="B532" s="803" t="s">
        <v>891</v>
      </c>
      <c r="C532" s="787" t="s">
        <v>91</v>
      </c>
      <c r="D532" t="s">
        <v>12</v>
      </c>
      <c r="F532" s="4">
        <v>40</v>
      </c>
      <c r="G532" s="46">
        <f t="shared" si="11"/>
        <v>101.00000000000023</v>
      </c>
    </row>
    <row r="533" spans="1:7">
      <c r="A533" s="39">
        <v>45238</v>
      </c>
      <c r="B533" s="803" t="s">
        <v>892</v>
      </c>
      <c r="C533" s="787" t="s">
        <v>91</v>
      </c>
      <c r="D533" t="s">
        <v>12</v>
      </c>
      <c r="F533" s="4">
        <v>99</v>
      </c>
      <c r="G533" s="46">
        <f t="shared" si="11"/>
        <v>2.0000000000002274</v>
      </c>
    </row>
    <row r="534" spans="1:7">
      <c r="A534" s="39">
        <v>45238</v>
      </c>
      <c r="B534" s="803" t="s">
        <v>892</v>
      </c>
      <c r="C534" s="787" t="s">
        <v>91</v>
      </c>
      <c r="D534" t="s">
        <v>13</v>
      </c>
      <c r="F534" s="4">
        <v>2</v>
      </c>
      <c r="G534" s="46">
        <f t="shared" si="11"/>
        <v>2.2737367544323206E-13</v>
      </c>
    </row>
    <row r="535" spans="1:7">
      <c r="A535" s="41">
        <v>45230</v>
      </c>
      <c r="B535" s="790" t="s">
        <v>10</v>
      </c>
      <c r="C535" s="786" t="s">
        <v>23</v>
      </c>
      <c r="D535" t="s">
        <v>12</v>
      </c>
      <c r="E535" s="12">
        <v>135.19999999999999</v>
      </c>
      <c r="F535" s="65"/>
      <c r="G535" s="46">
        <f t="shared" si="11"/>
        <v>135.20000000000022</v>
      </c>
    </row>
    <row r="536" spans="1:7">
      <c r="B536" s="803"/>
      <c r="C536" s="787"/>
      <c r="D536" t="s">
        <v>13</v>
      </c>
      <c r="E536" s="12">
        <v>2</v>
      </c>
      <c r="F536" s="65"/>
      <c r="G536" s="46">
        <f t="shared" si="11"/>
        <v>137.20000000000022</v>
      </c>
    </row>
    <row r="537" spans="1:7">
      <c r="B537" s="803"/>
      <c r="C537" s="787"/>
      <c r="D537" t="s">
        <v>14</v>
      </c>
      <c r="E537" s="12">
        <v>800</v>
      </c>
      <c r="F537" s="65"/>
      <c r="G537" s="46">
        <f t="shared" si="11"/>
        <v>937.20000000000027</v>
      </c>
    </row>
    <row r="538" spans="1:7">
      <c r="A538" s="39">
        <v>45230</v>
      </c>
      <c r="B538" s="803" t="s">
        <v>893</v>
      </c>
      <c r="C538" s="787" t="s">
        <v>23</v>
      </c>
      <c r="D538" t="s">
        <v>14</v>
      </c>
      <c r="E538" s="12"/>
      <c r="F538" s="65">
        <v>800</v>
      </c>
      <c r="G538" s="46">
        <f t="shared" si="11"/>
        <v>137.20000000000027</v>
      </c>
    </row>
    <row r="539" spans="1:7">
      <c r="A539" s="39">
        <v>45264</v>
      </c>
      <c r="B539" s="803" t="s">
        <v>894</v>
      </c>
      <c r="C539" s="787" t="s">
        <v>23</v>
      </c>
      <c r="D539" t="s">
        <v>12</v>
      </c>
      <c r="E539" s="12"/>
      <c r="F539" s="12">
        <v>135.19999999999999</v>
      </c>
      <c r="G539" s="46">
        <f t="shared" si="11"/>
        <v>2.0000000000002842</v>
      </c>
    </row>
    <row r="540" spans="1:7">
      <c r="A540" s="39">
        <v>45264</v>
      </c>
      <c r="B540" s="803" t="s">
        <v>894</v>
      </c>
      <c r="C540" s="787" t="s">
        <v>23</v>
      </c>
      <c r="D540" t="s">
        <v>13</v>
      </c>
      <c r="E540" s="12"/>
      <c r="F540" s="12">
        <v>2</v>
      </c>
      <c r="G540" s="46">
        <f t="shared" si="11"/>
        <v>2.8421709430404007E-13</v>
      </c>
    </row>
    <row r="541" spans="1:7">
      <c r="A541" s="41">
        <v>45260</v>
      </c>
      <c r="B541" s="790" t="s">
        <v>10</v>
      </c>
      <c r="C541" s="786" t="s">
        <v>24</v>
      </c>
      <c r="D541" t="s">
        <v>12</v>
      </c>
      <c r="E541" s="12">
        <v>146.9</v>
      </c>
      <c r="F541" s="65"/>
      <c r="G541" s="46">
        <f t="shared" si="11"/>
        <v>146.90000000000029</v>
      </c>
    </row>
    <row r="542" spans="1:7">
      <c r="B542" s="803"/>
      <c r="C542" s="787"/>
      <c r="D542" t="s">
        <v>13</v>
      </c>
      <c r="E542" s="12">
        <v>5</v>
      </c>
      <c r="F542" s="65"/>
      <c r="G542" s="46">
        <f t="shared" si="11"/>
        <v>151.90000000000029</v>
      </c>
    </row>
    <row r="543" spans="1:7">
      <c r="B543" s="803"/>
      <c r="C543" s="787"/>
      <c r="D543" t="s">
        <v>14</v>
      </c>
      <c r="E543" s="12">
        <v>800</v>
      </c>
      <c r="F543" s="65"/>
      <c r="G543" s="46">
        <f t="shared" si="11"/>
        <v>951.90000000000032</v>
      </c>
    </row>
    <row r="544" spans="1:7">
      <c r="A544" s="39">
        <v>45260</v>
      </c>
      <c r="B544" s="803" t="s">
        <v>10</v>
      </c>
      <c r="C544" s="787" t="s">
        <v>24</v>
      </c>
      <c r="D544" t="s">
        <v>14</v>
      </c>
      <c r="E544" s="12"/>
      <c r="F544" s="65">
        <v>800</v>
      </c>
      <c r="G544" s="46">
        <f t="shared" si="11"/>
        <v>151.90000000000032</v>
      </c>
    </row>
    <row r="545" spans="1:9">
      <c r="A545" s="39">
        <v>45293</v>
      </c>
      <c r="B545" s="803" t="s">
        <v>895</v>
      </c>
      <c r="C545" s="787" t="s">
        <v>24</v>
      </c>
      <c r="D545" t="s">
        <v>12</v>
      </c>
      <c r="E545" s="12"/>
      <c r="F545" s="12">
        <v>146.9</v>
      </c>
      <c r="G545" s="46">
        <f t="shared" si="11"/>
        <v>5.0000000000003126</v>
      </c>
    </row>
    <row r="546" spans="1:9">
      <c r="A546" s="39">
        <v>45293</v>
      </c>
      <c r="B546" s="803" t="s">
        <v>895</v>
      </c>
      <c r="C546" s="787" t="s">
        <v>24</v>
      </c>
      <c r="D546" t="s">
        <v>13</v>
      </c>
      <c r="E546" s="12"/>
      <c r="F546" s="12">
        <v>5</v>
      </c>
      <c r="G546" s="46">
        <f t="shared" si="11"/>
        <v>3.1263880373444408E-13</v>
      </c>
    </row>
    <row r="547" spans="1:9">
      <c r="A547" s="41">
        <v>45291</v>
      </c>
      <c r="B547" s="790" t="s">
        <v>10</v>
      </c>
      <c r="C547" s="786" t="s">
        <v>25</v>
      </c>
      <c r="D547" t="s">
        <v>12</v>
      </c>
      <c r="E547" s="12">
        <v>156.9</v>
      </c>
      <c r="F547" s="65"/>
      <c r="G547" s="46">
        <f t="shared" si="11"/>
        <v>156.90000000000032</v>
      </c>
    </row>
    <row r="548" spans="1:9">
      <c r="B548" s="803"/>
      <c r="C548" s="787"/>
      <c r="D548" t="s">
        <v>13</v>
      </c>
      <c r="E548" s="12">
        <v>5</v>
      </c>
      <c r="F548" s="65"/>
      <c r="G548" s="46">
        <f t="shared" si="11"/>
        <v>161.90000000000032</v>
      </c>
    </row>
    <row r="549" spans="1:9">
      <c r="B549" s="803"/>
      <c r="C549" s="787"/>
      <c r="D549" t="s">
        <v>14</v>
      </c>
      <c r="E549" s="12">
        <v>800</v>
      </c>
      <c r="F549" s="65"/>
      <c r="G549" s="46">
        <f t="shared" si="11"/>
        <v>961.90000000000032</v>
      </c>
    </row>
    <row r="550" spans="1:9">
      <c r="A550" s="39">
        <v>45291</v>
      </c>
      <c r="B550" s="803" t="s">
        <v>896</v>
      </c>
      <c r="C550" s="787" t="s">
        <v>25</v>
      </c>
      <c r="D550" t="s">
        <v>14</v>
      </c>
      <c r="E550" s="12"/>
      <c r="F550" s="65">
        <v>800</v>
      </c>
      <c r="G550" s="46">
        <f t="shared" si="11"/>
        <v>161.90000000000032</v>
      </c>
    </row>
    <row r="551" spans="1:9">
      <c r="A551" s="39">
        <v>45321</v>
      </c>
      <c r="B551" s="803" t="s">
        <v>897</v>
      </c>
      <c r="C551" s="787" t="s">
        <v>25</v>
      </c>
      <c r="D551" t="s">
        <v>12</v>
      </c>
      <c r="F551" s="4">
        <v>156.9</v>
      </c>
      <c r="G551" s="46">
        <f t="shared" si="11"/>
        <v>5.0000000000003126</v>
      </c>
    </row>
    <row r="552" spans="1:9">
      <c r="A552" s="39">
        <v>45321</v>
      </c>
      <c r="B552" s="803" t="s">
        <v>897</v>
      </c>
      <c r="C552" s="787" t="s">
        <v>25</v>
      </c>
      <c r="D552" t="s">
        <v>13</v>
      </c>
      <c r="F552" s="4">
        <v>5</v>
      </c>
      <c r="G552" s="46">
        <f t="shared" si="11"/>
        <v>3.1263880373444408E-13</v>
      </c>
    </row>
    <row r="553" spans="1:9">
      <c r="A553" s="41">
        <v>45322</v>
      </c>
      <c r="B553" s="790" t="s">
        <v>10</v>
      </c>
      <c r="C553" s="786" t="s">
        <v>11</v>
      </c>
      <c r="D553" t="s">
        <v>12</v>
      </c>
      <c r="E553" s="12">
        <v>175.2</v>
      </c>
      <c r="G553" s="46">
        <f t="shared" si="11"/>
        <v>175.2000000000003</v>
      </c>
    </row>
    <row r="554" spans="1:9">
      <c r="B554" s="803"/>
      <c r="C554" s="787"/>
      <c r="D554" t="s">
        <v>13</v>
      </c>
      <c r="E554" s="12">
        <v>8.8000000000000007</v>
      </c>
      <c r="G554" s="46">
        <f t="shared" si="11"/>
        <v>184.00000000000031</v>
      </c>
    </row>
    <row r="555" spans="1:9">
      <c r="B555" s="803"/>
      <c r="C555" s="787"/>
      <c r="D555" t="s">
        <v>14</v>
      </c>
      <c r="E555" s="12">
        <v>800</v>
      </c>
      <c r="G555" s="46">
        <f t="shared" si="11"/>
        <v>984.00000000000034</v>
      </c>
    </row>
    <row r="556" spans="1:9" s="365" customFormat="1">
      <c r="A556" s="364">
        <v>45322</v>
      </c>
      <c r="B556" s="406" t="s">
        <v>898</v>
      </c>
      <c r="C556" s="807" t="s">
        <v>11</v>
      </c>
      <c r="D556" s="365" t="s">
        <v>14</v>
      </c>
      <c r="E556" s="369"/>
      <c r="F556" s="369">
        <v>800</v>
      </c>
      <c r="G556" s="369">
        <f t="shared" si="11"/>
        <v>184.00000000000034</v>
      </c>
    </row>
    <row r="557" spans="1:9">
      <c r="A557" s="39">
        <v>45350</v>
      </c>
      <c r="B557" s="803" t="s">
        <v>899</v>
      </c>
      <c r="C557" s="787" t="s">
        <v>11</v>
      </c>
      <c r="D557" t="s">
        <v>12</v>
      </c>
      <c r="F557" s="12">
        <v>175.2</v>
      </c>
      <c r="G557" s="46">
        <f t="shared" si="11"/>
        <v>8.8000000000003524</v>
      </c>
    </row>
    <row r="558" spans="1:9">
      <c r="A558" s="39">
        <v>45350</v>
      </c>
      <c r="B558" s="803" t="s">
        <v>899</v>
      </c>
      <c r="C558" s="787" t="s">
        <v>11</v>
      </c>
      <c r="D558" t="s">
        <v>13</v>
      </c>
      <c r="F558" s="12">
        <v>8.8000000000000007</v>
      </c>
      <c r="G558" s="46">
        <f t="shared" si="11"/>
        <v>3.5171865420124959E-13</v>
      </c>
    </row>
    <row r="559" spans="1:9">
      <c r="A559" s="41">
        <v>45351</v>
      </c>
      <c r="B559" s="790" t="s">
        <v>10</v>
      </c>
      <c r="C559" s="786" t="s">
        <v>15</v>
      </c>
      <c r="D559" t="s">
        <v>12</v>
      </c>
      <c r="E559" s="12">
        <v>181.5</v>
      </c>
      <c r="G559" s="46">
        <f t="shared" si="11"/>
        <v>181.50000000000034</v>
      </c>
    </row>
    <row r="560" spans="1:9">
      <c r="B560" s="803"/>
      <c r="C560" s="787"/>
      <c r="D560" t="s">
        <v>13</v>
      </c>
      <c r="E560" s="12">
        <v>5</v>
      </c>
      <c r="G560" s="46">
        <f t="shared" si="11"/>
        <v>186.50000000000034</v>
      </c>
      <c r="I560" s="26">
        <f>200-G560</f>
        <v>13.499999999999659</v>
      </c>
    </row>
    <row r="561" spans="1:7">
      <c r="B561" s="803"/>
      <c r="C561" s="787"/>
      <c r="D561" t="s">
        <v>14</v>
      </c>
      <c r="E561" s="12">
        <v>800</v>
      </c>
      <c r="G561" s="46">
        <f t="shared" si="11"/>
        <v>986.50000000000034</v>
      </c>
    </row>
    <row r="562" spans="1:7" s="365" customFormat="1">
      <c r="A562" s="364">
        <v>45351</v>
      </c>
      <c r="B562" s="406" t="s">
        <v>900</v>
      </c>
      <c r="C562" s="807" t="s">
        <v>15</v>
      </c>
      <c r="D562" s="365" t="s">
        <v>14</v>
      </c>
      <c r="E562" s="369"/>
      <c r="F562" s="369">
        <v>800</v>
      </c>
      <c r="G562" s="369">
        <f t="shared" si="11"/>
        <v>186.50000000000034</v>
      </c>
    </row>
    <row r="563" spans="1:7">
      <c r="A563" s="39">
        <v>45390</v>
      </c>
      <c r="B563" s="803" t="s">
        <v>901</v>
      </c>
      <c r="C563" s="787" t="s">
        <v>15</v>
      </c>
      <c r="D563" t="s">
        <v>12</v>
      </c>
      <c r="F563" s="12">
        <v>181.5</v>
      </c>
      <c r="G563" s="46">
        <f t="shared" si="11"/>
        <v>5.0000000000003411</v>
      </c>
    </row>
    <row r="564" spans="1:7">
      <c r="A564" s="39">
        <v>45390</v>
      </c>
      <c r="B564" s="803" t="s">
        <v>901</v>
      </c>
      <c r="C564" s="787" t="s">
        <v>15</v>
      </c>
      <c r="D564" t="s">
        <v>13</v>
      </c>
      <c r="F564" s="12">
        <v>5</v>
      </c>
      <c r="G564" s="46">
        <f t="shared" si="11"/>
        <v>3.4106051316484809E-13</v>
      </c>
    </row>
    <row r="565" spans="1:7">
      <c r="A565" s="41">
        <v>45382</v>
      </c>
      <c r="B565" s="790" t="s">
        <v>10</v>
      </c>
      <c r="C565" s="786" t="s">
        <v>16</v>
      </c>
      <c r="D565" t="s">
        <v>12</v>
      </c>
      <c r="E565" s="12">
        <v>175.7</v>
      </c>
      <c r="F565" s="65"/>
      <c r="G565" s="46">
        <f t="shared" si="11"/>
        <v>175.70000000000033</v>
      </c>
    </row>
    <row r="566" spans="1:7">
      <c r="B566" s="803"/>
      <c r="C566" s="787"/>
      <c r="D566" t="s">
        <v>13</v>
      </c>
      <c r="E566" s="12">
        <v>5</v>
      </c>
      <c r="F566" s="65"/>
      <c r="G566" s="46">
        <f t="shared" si="11"/>
        <v>180.70000000000033</v>
      </c>
    </row>
    <row r="567" spans="1:7">
      <c r="B567" s="803"/>
      <c r="C567" s="787"/>
      <c r="D567" t="s">
        <v>14</v>
      </c>
      <c r="E567" s="12">
        <v>800</v>
      </c>
      <c r="F567" s="65"/>
      <c r="G567" s="46">
        <f t="shared" si="11"/>
        <v>980.70000000000027</v>
      </c>
    </row>
    <row r="568" spans="1:7" s="365" customFormat="1">
      <c r="A568" s="364">
        <v>45382</v>
      </c>
      <c r="B568" s="406" t="s">
        <v>902</v>
      </c>
      <c r="C568" s="807" t="s">
        <v>16</v>
      </c>
      <c r="D568" s="365" t="s">
        <v>14</v>
      </c>
      <c r="E568" s="370"/>
      <c r="F568" s="372">
        <v>800</v>
      </c>
      <c r="G568" s="369">
        <f t="shared" si="11"/>
        <v>180.70000000000027</v>
      </c>
    </row>
    <row r="569" spans="1:7">
      <c r="A569" s="39">
        <v>45412</v>
      </c>
      <c r="B569" s="803" t="s">
        <v>903</v>
      </c>
      <c r="C569" s="787" t="s">
        <v>16</v>
      </c>
      <c r="D569" t="s">
        <v>12</v>
      </c>
      <c r="E569" s="12"/>
      <c r="F569" s="65">
        <v>30</v>
      </c>
      <c r="G569" s="46">
        <f t="shared" si="11"/>
        <v>150.70000000000027</v>
      </c>
    </row>
    <row r="570" spans="1:7">
      <c r="A570" s="39">
        <v>45420</v>
      </c>
      <c r="B570" s="803" t="s">
        <v>904</v>
      </c>
      <c r="C570" s="787" t="s">
        <v>16</v>
      </c>
      <c r="D570" t="s">
        <v>12</v>
      </c>
      <c r="E570" s="12"/>
      <c r="F570" s="65">
        <v>145.69999999999999</v>
      </c>
      <c r="G570" s="46">
        <f t="shared" si="11"/>
        <v>5.0000000000002842</v>
      </c>
    </row>
    <row r="571" spans="1:7">
      <c r="A571" s="39">
        <v>45420</v>
      </c>
      <c r="B571" s="803" t="s">
        <v>904</v>
      </c>
      <c r="C571" s="787" t="s">
        <v>16</v>
      </c>
      <c r="D571" t="s">
        <v>13</v>
      </c>
      <c r="E571" s="12"/>
      <c r="F571" s="65">
        <v>5</v>
      </c>
      <c r="G571" s="46">
        <f t="shared" si="11"/>
        <v>2.8421709430404007E-13</v>
      </c>
    </row>
    <row r="572" spans="1:7">
      <c r="A572" s="41">
        <v>45412</v>
      </c>
      <c r="B572" s="790" t="s">
        <v>10</v>
      </c>
      <c r="C572" s="786" t="s">
        <v>17</v>
      </c>
      <c r="D572" t="s">
        <v>12</v>
      </c>
      <c r="E572" s="12">
        <v>174</v>
      </c>
      <c r="F572" s="65"/>
      <c r="G572" s="46">
        <f t="shared" si="11"/>
        <v>174.00000000000028</v>
      </c>
    </row>
    <row r="573" spans="1:7">
      <c r="B573" s="803"/>
      <c r="C573" s="787"/>
      <c r="D573" t="s">
        <v>13</v>
      </c>
      <c r="E573" s="12">
        <v>5</v>
      </c>
      <c r="F573" s="65"/>
      <c r="G573" s="46">
        <f t="shared" si="11"/>
        <v>179.00000000000028</v>
      </c>
    </row>
    <row r="574" spans="1:7">
      <c r="B574" s="803"/>
      <c r="C574" s="787"/>
      <c r="D574" t="s">
        <v>14</v>
      </c>
      <c r="E574" s="12">
        <v>800</v>
      </c>
      <c r="F574" s="65"/>
      <c r="G574" s="46">
        <f t="shared" si="11"/>
        <v>979.00000000000023</v>
      </c>
    </row>
    <row r="575" spans="1:7" s="365" customFormat="1">
      <c r="A575" s="364">
        <v>45412</v>
      </c>
      <c r="B575" s="406" t="s">
        <v>905</v>
      </c>
      <c r="C575" s="807" t="s">
        <v>17</v>
      </c>
      <c r="D575" s="365" t="s">
        <v>14</v>
      </c>
      <c r="E575" s="370"/>
      <c r="F575" s="372">
        <v>800</v>
      </c>
      <c r="G575" s="369">
        <f t="shared" si="11"/>
        <v>179.00000000000023</v>
      </c>
    </row>
    <row r="576" spans="1:7">
      <c r="A576" s="39">
        <v>45446</v>
      </c>
      <c r="B576" s="803" t="s">
        <v>906</v>
      </c>
      <c r="C576" s="787" t="s">
        <v>17</v>
      </c>
      <c r="D576" t="s">
        <v>12</v>
      </c>
      <c r="E576" s="12"/>
      <c r="F576" s="65">
        <v>174</v>
      </c>
      <c r="G576" s="46">
        <f t="shared" si="11"/>
        <v>5.0000000000002274</v>
      </c>
    </row>
    <row r="577" spans="1:9">
      <c r="A577" s="39">
        <v>45446</v>
      </c>
      <c r="B577" s="803" t="s">
        <v>906</v>
      </c>
      <c r="C577" s="787" t="s">
        <v>17</v>
      </c>
      <c r="D577" t="s">
        <v>13</v>
      </c>
      <c r="E577" s="12"/>
      <c r="F577" s="65">
        <v>5</v>
      </c>
      <c r="G577" s="46">
        <f t="shared" si="11"/>
        <v>2.2737367544323206E-13</v>
      </c>
    </row>
    <row r="578" spans="1:9">
      <c r="A578" s="41">
        <v>45443</v>
      </c>
      <c r="B578" s="790" t="s">
        <v>10</v>
      </c>
      <c r="C578" s="786" t="s">
        <v>18</v>
      </c>
      <c r="D578" t="s">
        <v>12</v>
      </c>
      <c r="E578" s="12">
        <v>159</v>
      </c>
      <c r="F578" s="65"/>
      <c r="G578" s="46">
        <f t="shared" si="11"/>
        <v>159.00000000000023</v>
      </c>
    </row>
    <row r="579" spans="1:9">
      <c r="B579" s="803"/>
      <c r="C579" s="787"/>
      <c r="D579" t="s">
        <v>13</v>
      </c>
      <c r="E579" s="12">
        <v>5</v>
      </c>
      <c r="F579" s="65"/>
      <c r="G579" s="46">
        <f t="shared" si="11"/>
        <v>164.00000000000023</v>
      </c>
    </row>
    <row r="580" spans="1:9">
      <c r="B580" s="803"/>
      <c r="C580" s="787"/>
      <c r="D580" t="s">
        <v>14</v>
      </c>
      <c r="E580" s="12">
        <v>800</v>
      </c>
      <c r="F580" s="65"/>
      <c r="G580" s="46">
        <f t="shared" si="11"/>
        <v>964.00000000000023</v>
      </c>
    </row>
    <row r="581" spans="1:9">
      <c r="B581" s="803"/>
      <c r="C581" s="787"/>
      <c r="D581" t="s">
        <v>907</v>
      </c>
      <c r="E581" s="12">
        <v>10</v>
      </c>
      <c r="F581" s="65"/>
      <c r="G581" s="46">
        <f t="shared" si="11"/>
        <v>974.00000000000023</v>
      </c>
    </row>
    <row r="582" spans="1:9" s="365" customFormat="1">
      <c r="A582" s="364">
        <v>45443</v>
      </c>
      <c r="B582" s="406" t="s">
        <v>908</v>
      </c>
      <c r="C582" s="807" t="s">
        <v>18</v>
      </c>
      <c r="D582" s="365" t="s">
        <v>14</v>
      </c>
      <c r="E582" s="370"/>
      <c r="F582" s="372">
        <v>800</v>
      </c>
      <c r="G582" s="369">
        <f t="shared" si="11"/>
        <v>174.00000000000023</v>
      </c>
    </row>
    <row r="583" spans="1:9">
      <c r="A583" s="39">
        <v>45482</v>
      </c>
      <c r="B583" s="803" t="s">
        <v>909</v>
      </c>
      <c r="C583" s="787" t="s">
        <v>18</v>
      </c>
      <c r="D583" t="s">
        <v>12</v>
      </c>
      <c r="E583" s="12"/>
      <c r="F583" s="65">
        <v>159</v>
      </c>
      <c r="G583" s="46">
        <f t="shared" si="11"/>
        <v>15.000000000000227</v>
      </c>
    </row>
    <row r="584" spans="1:9">
      <c r="A584" s="39">
        <v>45482</v>
      </c>
      <c r="B584" s="803" t="s">
        <v>909</v>
      </c>
      <c r="C584" s="787" t="s">
        <v>18</v>
      </c>
      <c r="D584" t="s">
        <v>13</v>
      </c>
      <c r="E584" s="12"/>
      <c r="F584" s="65">
        <v>5</v>
      </c>
      <c r="G584" s="46">
        <f t="shared" si="11"/>
        <v>10.000000000000227</v>
      </c>
    </row>
    <row r="585" spans="1:9">
      <c r="A585" s="41">
        <v>45473</v>
      </c>
      <c r="B585" s="790" t="s">
        <v>10</v>
      </c>
      <c r="C585" s="786" t="s">
        <v>19</v>
      </c>
      <c r="D585" t="s">
        <v>12</v>
      </c>
      <c r="E585" s="12">
        <v>154.4</v>
      </c>
      <c r="G585" s="46">
        <f t="shared" si="11"/>
        <v>164.40000000000023</v>
      </c>
    </row>
    <row r="586" spans="1:9">
      <c r="B586" s="803"/>
      <c r="C586" s="787"/>
      <c r="D586" t="s">
        <v>13</v>
      </c>
      <c r="E586" s="12">
        <v>7</v>
      </c>
      <c r="G586" s="46">
        <f t="shared" si="11"/>
        <v>171.40000000000023</v>
      </c>
    </row>
    <row r="587" spans="1:9">
      <c r="B587" s="803"/>
      <c r="C587" s="787"/>
      <c r="D587" t="s">
        <v>14</v>
      </c>
      <c r="E587" s="12">
        <v>800</v>
      </c>
      <c r="G587" s="46">
        <f t="shared" si="11"/>
        <v>971.4000000000002</v>
      </c>
    </row>
    <row r="588" spans="1:9" s="365" customFormat="1">
      <c r="A588" s="364">
        <v>45473</v>
      </c>
      <c r="B588" s="406" t="s">
        <v>910</v>
      </c>
      <c r="C588" s="807" t="s">
        <v>19</v>
      </c>
      <c r="D588" s="365" t="s">
        <v>14</v>
      </c>
      <c r="E588" s="369"/>
      <c r="F588" s="369">
        <v>800</v>
      </c>
      <c r="G588" s="369">
        <f t="shared" si="11"/>
        <v>171.4000000000002</v>
      </c>
    </row>
    <row r="589" spans="1:9">
      <c r="A589" s="39">
        <v>45394</v>
      </c>
      <c r="B589" s="803" t="s">
        <v>911</v>
      </c>
      <c r="C589" s="787" t="s">
        <v>19</v>
      </c>
      <c r="D589" t="s">
        <v>12</v>
      </c>
      <c r="F589" s="4">
        <v>154.4</v>
      </c>
      <c r="G589" s="46">
        <f t="shared" si="11"/>
        <v>17.000000000000199</v>
      </c>
    </row>
    <row r="590" spans="1:9">
      <c r="A590" s="39">
        <v>45394</v>
      </c>
      <c r="B590" s="803" t="s">
        <v>911</v>
      </c>
      <c r="C590" s="787" t="s">
        <v>19</v>
      </c>
      <c r="D590" t="s">
        <v>13</v>
      </c>
      <c r="F590" s="4">
        <v>7</v>
      </c>
      <c r="G590" s="46">
        <f t="shared" ref="G590:G656" si="12">+G589+E590-F590</f>
        <v>10.000000000000199</v>
      </c>
    </row>
    <row r="591" spans="1:9">
      <c r="A591" s="41">
        <v>45504</v>
      </c>
      <c r="B591" s="790" t="s">
        <v>10</v>
      </c>
      <c r="C591" s="786" t="s">
        <v>20</v>
      </c>
      <c r="D591" t="s">
        <v>12</v>
      </c>
      <c r="E591" s="12">
        <v>151.5</v>
      </c>
      <c r="F591" s="65"/>
      <c r="G591" s="46">
        <f t="shared" si="12"/>
        <v>161.5000000000002</v>
      </c>
      <c r="I591">
        <v>20</v>
      </c>
    </row>
    <row r="592" spans="1:9">
      <c r="B592" s="803"/>
      <c r="C592" s="787"/>
      <c r="D592" t="s">
        <v>13</v>
      </c>
      <c r="E592" s="12">
        <v>7</v>
      </c>
      <c r="F592" s="65"/>
      <c r="G592" s="46">
        <f t="shared" si="12"/>
        <v>168.5000000000002</v>
      </c>
      <c r="I592">
        <v>10</v>
      </c>
    </row>
    <row r="593" spans="1:17">
      <c r="B593" s="803"/>
      <c r="C593" s="787"/>
      <c r="D593" t="s">
        <v>14</v>
      </c>
      <c r="E593" s="12">
        <v>800</v>
      </c>
      <c r="F593" s="65"/>
      <c r="G593" s="46">
        <f t="shared" si="12"/>
        <v>968.50000000000023</v>
      </c>
      <c r="I593">
        <v>131.5</v>
      </c>
    </row>
    <row r="594" spans="1:17" s="365" customFormat="1">
      <c r="A594" s="364">
        <v>45504</v>
      </c>
      <c r="B594" s="406" t="s">
        <v>912</v>
      </c>
      <c r="C594" s="807" t="s">
        <v>20</v>
      </c>
      <c r="D594" s="365" t="s">
        <v>14</v>
      </c>
      <c r="E594" s="370"/>
      <c r="F594" s="372">
        <v>800</v>
      </c>
      <c r="G594" s="369">
        <f t="shared" si="12"/>
        <v>168.50000000000023</v>
      </c>
      <c r="I594" s="365">
        <v>7</v>
      </c>
    </row>
    <row r="595" spans="1:17">
      <c r="A595" s="39">
        <v>45535</v>
      </c>
      <c r="B595" s="803" t="s">
        <v>913</v>
      </c>
      <c r="C595" s="787" t="s">
        <v>20</v>
      </c>
      <c r="D595" t="s">
        <v>12</v>
      </c>
      <c r="F595" s="4">
        <v>20</v>
      </c>
      <c r="G595" s="46">
        <f t="shared" si="12"/>
        <v>148.50000000000023</v>
      </c>
    </row>
    <row r="596" spans="1:17">
      <c r="A596" s="39">
        <v>45552</v>
      </c>
      <c r="B596" s="803" t="s">
        <v>914</v>
      </c>
      <c r="C596" s="787" t="s">
        <v>20</v>
      </c>
      <c r="D596" t="s">
        <v>12</v>
      </c>
      <c r="F596" s="4">
        <v>131.5</v>
      </c>
      <c r="G596" s="46">
        <f t="shared" si="12"/>
        <v>17.000000000000227</v>
      </c>
      <c r="O596">
        <v>400</v>
      </c>
      <c r="Q596">
        <v>50</v>
      </c>
    </row>
    <row r="597" spans="1:17">
      <c r="A597" s="39">
        <v>45552</v>
      </c>
      <c r="B597" s="803" t="s">
        <v>914</v>
      </c>
      <c r="C597" s="787" t="s">
        <v>20</v>
      </c>
      <c r="D597" t="s">
        <v>13</v>
      </c>
      <c r="F597" s="4">
        <v>7</v>
      </c>
      <c r="G597" s="46">
        <f t="shared" si="12"/>
        <v>10.000000000000227</v>
      </c>
    </row>
    <row r="598" spans="1:17">
      <c r="A598" s="41">
        <v>45535</v>
      </c>
      <c r="B598" s="790" t="s">
        <v>10</v>
      </c>
      <c r="C598" s="786" t="s">
        <v>21</v>
      </c>
      <c r="D598" t="s">
        <v>12</v>
      </c>
      <c r="E598" s="12">
        <v>152</v>
      </c>
      <c r="F598" s="65"/>
      <c r="G598" s="46">
        <f t="shared" si="12"/>
        <v>162.00000000000023</v>
      </c>
    </row>
    <row r="599" spans="1:17">
      <c r="B599" s="803"/>
      <c r="C599" s="787"/>
      <c r="D599" t="s">
        <v>13</v>
      </c>
      <c r="E599" s="12">
        <v>7</v>
      </c>
      <c r="F599" s="65"/>
      <c r="G599" s="46">
        <f t="shared" si="12"/>
        <v>169.00000000000023</v>
      </c>
    </row>
    <row r="600" spans="1:17">
      <c r="B600" s="803"/>
      <c r="C600" s="787"/>
      <c r="D600" t="s">
        <v>14</v>
      </c>
      <c r="E600" s="12">
        <v>800</v>
      </c>
      <c r="F600" s="65"/>
      <c r="G600" s="46">
        <f t="shared" si="12"/>
        <v>969.00000000000023</v>
      </c>
    </row>
    <row r="601" spans="1:17" s="365" customFormat="1">
      <c r="A601" s="364">
        <v>45535</v>
      </c>
      <c r="B601" s="406" t="s">
        <v>915</v>
      </c>
      <c r="C601" s="807" t="s">
        <v>21</v>
      </c>
      <c r="D601" s="365" t="s">
        <v>14</v>
      </c>
      <c r="E601" s="370"/>
      <c r="F601" s="372">
        <v>800</v>
      </c>
      <c r="G601" s="369">
        <f t="shared" si="12"/>
        <v>169.00000000000023</v>
      </c>
    </row>
    <row r="602" spans="1:17">
      <c r="A602" s="39">
        <v>45582</v>
      </c>
      <c r="B602" s="803" t="s">
        <v>916</v>
      </c>
      <c r="C602" s="787" t="s">
        <v>21</v>
      </c>
      <c r="D602" t="s">
        <v>12</v>
      </c>
      <c r="E602" s="12"/>
      <c r="F602" s="65">
        <v>152</v>
      </c>
      <c r="G602" s="46">
        <f t="shared" si="12"/>
        <v>17.000000000000227</v>
      </c>
    </row>
    <row r="603" spans="1:17">
      <c r="A603" s="39">
        <v>45582</v>
      </c>
      <c r="B603" s="803" t="s">
        <v>916</v>
      </c>
      <c r="C603" s="787" t="s">
        <v>21</v>
      </c>
      <c r="D603" t="s">
        <v>13</v>
      </c>
      <c r="E603" s="12"/>
      <c r="F603" s="65">
        <v>7</v>
      </c>
      <c r="G603" s="46">
        <f t="shared" si="12"/>
        <v>10.000000000000227</v>
      </c>
    </row>
    <row r="604" spans="1:17">
      <c r="A604" s="41">
        <v>45565</v>
      </c>
      <c r="B604" s="790" t="s">
        <v>10</v>
      </c>
      <c r="C604" s="786" t="s">
        <v>91</v>
      </c>
      <c r="D604" t="s">
        <v>12</v>
      </c>
      <c r="E604" s="121">
        <v>152.9</v>
      </c>
      <c r="F604" s="121"/>
      <c r="G604" s="46">
        <f t="shared" si="12"/>
        <v>162.90000000000023</v>
      </c>
    </row>
    <row r="605" spans="1:17">
      <c r="B605" s="803"/>
      <c r="C605" s="787"/>
      <c r="D605" t="s">
        <v>13</v>
      </c>
      <c r="E605" s="121">
        <v>5</v>
      </c>
      <c r="F605" s="121"/>
      <c r="G605" s="46">
        <f t="shared" si="12"/>
        <v>167.90000000000023</v>
      </c>
    </row>
    <row r="606" spans="1:17">
      <c r="B606" s="803"/>
      <c r="C606" s="787"/>
      <c r="D606" t="s">
        <v>14</v>
      </c>
      <c r="E606" s="12">
        <v>800</v>
      </c>
      <c r="F606" s="121"/>
      <c r="G606" s="46">
        <f t="shared" si="12"/>
        <v>967.9000000000002</v>
      </c>
    </row>
    <row r="607" spans="1:17" s="365" customFormat="1">
      <c r="A607" s="407">
        <v>45565</v>
      </c>
      <c r="B607" s="406" t="s">
        <v>917</v>
      </c>
      <c r="C607" s="807" t="s">
        <v>91</v>
      </c>
      <c r="D607" s="365" t="s">
        <v>14</v>
      </c>
      <c r="E607" s="368"/>
      <c r="F607" s="368">
        <v>800</v>
      </c>
      <c r="G607" s="369">
        <f t="shared" si="12"/>
        <v>167.9000000000002</v>
      </c>
    </row>
    <row r="608" spans="1:17">
      <c r="A608" s="5">
        <v>45595</v>
      </c>
      <c r="B608" s="803" t="s">
        <v>918</v>
      </c>
      <c r="C608" s="787" t="s">
        <v>91</v>
      </c>
      <c r="D608" t="s">
        <v>12</v>
      </c>
      <c r="E608" s="121"/>
      <c r="F608" s="121">
        <v>152.9</v>
      </c>
      <c r="G608" s="46">
        <f t="shared" si="12"/>
        <v>15.000000000000199</v>
      </c>
    </row>
    <row r="609" spans="1:13">
      <c r="A609" s="5">
        <v>45595</v>
      </c>
      <c r="B609" s="803" t="s">
        <v>918</v>
      </c>
      <c r="C609" s="787" t="s">
        <v>91</v>
      </c>
      <c r="D609" t="s">
        <v>13</v>
      </c>
      <c r="E609" s="121"/>
      <c r="F609" s="121">
        <v>5</v>
      </c>
      <c r="G609" s="46">
        <f t="shared" si="12"/>
        <v>10.000000000000199</v>
      </c>
    </row>
    <row r="610" spans="1:13">
      <c r="A610" s="41">
        <v>45596</v>
      </c>
      <c r="B610" s="790" t="s">
        <v>10</v>
      </c>
      <c r="C610" s="786" t="s">
        <v>23</v>
      </c>
      <c r="D610" t="s">
        <v>12</v>
      </c>
      <c r="E610" s="12">
        <v>128.19999999999999</v>
      </c>
      <c r="G610" s="46">
        <f t="shared" si="12"/>
        <v>138.20000000000019</v>
      </c>
    </row>
    <row r="611" spans="1:13">
      <c r="B611" s="803"/>
      <c r="C611" s="787"/>
      <c r="D611" t="s">
        <v>13</v>
      </c>
      <c r="E611" s="12">
        <v>7</v>
      </c>
      <c r="G611" s="46">
        <f t="shared" si="12"/>
        <v>145.20000000000019</v>
      </c>
    </row>
    <row r="612" spans="1:13">
      <c r="B612" s="803"/>
      <c r="C612" s="787"/>
      <c r="D612" t="s">
        <v>14</v>
      </c>
      <c r="E612" s="12">
        <v>800</v>
      </c>
      <c r="G612" s="46">
        <f t="shared" si="12"/>
        <v>945.20000000000016</v>
      </c>
    </row>
    <row r="613" spans="1:13" s="378" customFormat="1">
      <c r="A613" s="377">
        <v>45596</v>
      </c>
      <c r="B613" s="524" t="s">
        <v>919</v>
      </c>
      <c r="C613" s="801" t="s">
        <v>23</v>
      </c>
      <c r="D613" s="378" t="s">
        <v>14</v>
      </c>
      <c r="E613" s="380"/>
      <c r="F613" s="418">
        <v>800</v>
      </c>
      <c r="G613" s="419">
        <f t="shared" si="12"/>
        <v>145.20000000000016</v>
      </c>
    </row>
    <row r="614" spans="1:13">
      <c r="A614" s="39">
        <v>45637</v>
      </c>
      <c r="B614" s="803" t="s">
        <v>920</v>
      </c>
      <c r="C614" s="787" t="s">
        <v>23</v>
      </c>
      <c r="D614" t="s">
        <v>12</v>
      </c>
      <c r="E614" s="12"/>
      <c r="F614" s="65">
        <v>128.19999999999999</v>
      </c>
      <c r="G614" s="46">
        <f t="shared" si="12"/>
        <v>17.000000000000171</v>
      </c>
    </row>
    <row r="615" spans="1:13">
      <c r="A615" s="39">
        <v>45637</v>
      </c>
      <c r="B615" s="803" t="s">
        <v>920</v>
      </c>
      <c r="C615" s="787" t="s">
        <v>23</v>
      </c>
      <c r="D615" t="s">
        <v>13</v>
      </c>
      <c r="E615" s="12"/>
      <c r="F615" s="65">
        <v>7</v>
      </c>
      <c r="G615" s="46">
        <f t="shared" si="12"/>
        <v>10.000000000000171</v>
      </c>
    </row>
    <row r="616" spans="1:13">
      <c r="A616" s="41">
        <v>45626</v>
      </c>
      <c r="B616" s="790" t="s">
        <v>10</v>
      </c>
      <c r="C616" s="786" t="s">
        <v>24</v>
      </c>
      <c r="D616" t="s">
        <v>12</v>
      </c>
      <c r="E616" s="12">
        <v>126.8</v>
      </c>
      <c r="F616" s="65"/>
      <c r="G616" s="46">
        <f t="shared" si="12"/>
        <v>136.80000000000018</v>
      </c>
      <c r="I616" s="786"/>
      <c r="K616" s="12"/>
    </row>
    <row r="617" spans="1:13">
      <c r="B617" s="803"/>
      <c r="C617" s="787"/>
      <c r="D617" t="s">
        <v>13</v>
      </c>
      <c r="E617" s="12">
        <v>7</v>
      </c>
      <c r="F617" s="65"/>
      <c r="G617" s="46">
        <f t="shared" si="12"/>
        <v>143.80000000000018</v>
      </c>
      <c r="I617" s="805">
        <f>E616-F620</f>
        <v>76.8</v>
      </c>
      <c r="K617" s="12"/>
    </row>
    <row r="618" spans="1:13">
      <c r="B618" s="803"/>
      <c r="C618" s="787"/>
      <c r="D618" t="s">
        <v>14</v>
      </c>
      <c r="E618" s="12">
        <v>800</v>
      </c>
      <c r="F618" s="65"/>
      <c r="G618" s="46">
        <f t="shared" si="12"/>
        <v>943.80000000000018</v>
      </c>
      <c r="I618" s="12">
        <f>E617</f>
        <v>7</v>
      </c>
    </row>
    <row r="619" spans="1:13" s="378" customFormat="1">
      <c r="A619" s="377">
        <v>45626</v>
      </c>
      <c r="B619" s="524" t="s">
        <v>921</v>
      </c>
      <c r="C619" s="801" t="s">
        <v>24</v>
      </c>
      <c r="D619" s="378" t="s">
        <v>14</v>
      </c>
      <c r="E619" s="380"/>
      <c r="F619" s="418">
        <v>800</v>
      </c>
      <c r="G619" s="419">
        <f t="shared" si="12"/>
        <v>143.80000000000018</v>
      </c>
      <c r="I619" s="423">
        <f>SUM(I617:I618)</f>
        <v>83.8</v>
      </c>
    </row>
    <row r="620" spans="1:13">
      <c r="A620" s="39">
        <v>45657</v>
      </c>
      <c r="B620" s="803" t="s">
        <v>922</v>
      </c>
      <c r="C620" s="787" t="s">
        <v>24</v>
      </c>
      <c r="D620" t="s">
        <v>12</v>
      </c>
      <c r="E620" s="12"/>
      <c r="F620" s="65">
        <v>50</v>
      </c>
      <c r="G620" s="46">
        <f t="shared" si="12"/>
        <v>93.800000000000182</v>
      </c>
      <c r="K620" s="786" t="s">
        <v>25</v>
      </c>
      <c r="L620" t="s">
        <v>12</v>
      </c>
      <c r="M620" s="12">
        <v>107</v>
      </c>
    </row>
    <row r="621" spans="1:13">
      <c r="A621" s="39">
        <v>45670</v>
      </c>
      <c r="B621" s="803" t="s">
        <v>923</v>
      </c>
      <c r="C621" s="787" t="s">
        <v>24</v>
      </c>
      <c r="D621" t="s">
        <v>12</v>
      </c>
      <c r="E621" s="12"/>
      <c r="F621" s="65">
        <v>76.8</v>
      </c>
      <c r="G621" s="46">
        <f t="shared" si="12"/>
        <v>17.000000000000185</v>
      </c>
      <c r="K621" s="787"/>
      <c r="L621" t="s">
        <v>13</v>
      </c>
      <c r="M621" s="12">
        <v>3</v>
      </c>
    </row>
    <row r="622" spans="1:13">
      <c r="A622" s="39">
        <v>45670</v>
      </c>
      <c r="B622" s="803" t="s">
        <v>923</v>
      </c>
      <c r="C622" s="787" t="s">
        <v>24</v>
      </c>
      <c r="D622" t="s">
        <v>13</v>
      </c>
      <c r="E622" s="12"/>
      <c r="F622" s="65">
        <v>7</v>
      </c>
      <c r="G622" s="46">
        <f>+G621+E622-F622</f>
        <v>10.000000000000185</v>
      </c>
      <c r="M622" s="12">
        <f>SUM(M620:M621)</f>
        <v>110</v>
      </c>
    </row>
    <row r="623" spans="1:13">
      <c r="A623" s="41">
        <v>45657</v>
      </c>
      <c r="B623" s="790" t="s">
        <v>10</v>
      </c>
      <c r="C623" s="786" t="s">
        <v>25</v>
      </c>
      <c r="D623" t="s">
        <v>12</v>
      </c>
      <c r="E623" s="12">
        <v>107</v>
      </c>
      <c r="F623" s="65"/>
      <c r="G623" s="46">
        <f t="shared" si="12"/>
        <v>117.00000000000018</v>
      </c>
      <c r="M623" t="s">
        <v>924</v>
      </c>
    </row>
    <row r="624" spans="1:13">
      <c r="B624" s="803"/>
      <c r="C624" s="787"/>
      <c r="D624" t="s">
        <v>13</v>
      </c>
      <c r="E624" s="12">
        <v>3</v>
      </c>
      <c r="F624" s="65"/>
      <c r="G624" s="46">
        <f t="shared" si="12"/>
        <v>120.00000000000018</v>
      </c>
    </row>
    <row r="625" spans="1:12">
      <c r="B625" s="803"/>
      <c r="C625" s="787"/>
      <c r="D625" t="s">
        <v>14</v>
      </c>
      <c r="E625" s="12">
        <v>800</v>
      </c>
      <c r="F625" s="65"/>
      <c r="G625" s="46">
        <f t="shared" si="12"/>
        <v>920.00000000000023</v>
      </c>
    </row>
    <row r="626" spans="1:12" s="378" customFormat="1">
      <c r="A626" s="377">
        <v>45657</v>
      </c>
      <c r="B626" s="524" t="s">
        <v>925</v>
      </c>
      <c r="C626" s="801" t="s">
        <v>25</v>
      </c>
      <c r="D626" s="378" t="s">
        <v>14</v>
      </c>
      <c r="E626" s="380"/>
      <c r="F626" s="418">
        <v>800</v>
      </c>
      <c r="G626" s="419">
        <f t="shared" si="12"/>
        <v>120.00000000000023</v>
      </c>
    </row>
    <row r="627" spans="1:12">
      <c r="A627" s="39">
        <v>45680</v>
      </c>
      <c r="B627" s="803" t="s">
        <v>926</v>
      </c>
      <c r="C627" s="787" t="s">
        <v>25</v>
      </c>
      <c r="D627" t="s">
        <v>12</v>
      </c>
      <c r="F627" s="4">
        <v>107</v>
      </c>
      <c r="G627" s="46">
        <f t="shared" si="12"/>
        <v>13.000000000000227</v>
      </c>
    </row>
    <row r="628" spans="1:12">
      <c r="A628" s="39">
        <v>45680</v>
      </c>
      <c r="B628" s="803" t="s">
        <v>926</v>
      </c>
      <c r="C628" s="787" t="s">
        <v>25</v>
      </c>
      <c r="D628" t="s">
        <v>13</v>
      </c>
      <c r="F628" s="4">
        <v>3</v>
      </c>
      <c r="G628" s="46">
        <f t="shared" si="12"/>
        <v>10.000000000000227</v>
      </c>
    </row>
    <row r="629" spans="1:12">
      <c r="A629" s="9">
        <v>45688</v>
      </c>
      <c r="B629" s="790" t="s">
        <v>10</v>
      </c>
      <c r="C629" s="786" t="s">
        <v>11</v>
      </c>
      <c r="D629" t="s">
        <v>12</v>
      </c>
      <c r="E629" s="121">
        <v>121.2</v>
      </c>
      <c r="F629" s="121"/>
      <c r="G629" s="46">
        <f t="shared" si="12"/>
        <v>131.20000000000022</v>
      </c>
      <c r="K629" s="12">
        <v>128.19999999999999</v>
      </c>
    </row>
    <row r="630" spans="1:12">
      <c r="A630"/>
      <c r="B630" s="803"/>
      <c r="C630" s="787"/>
      <c r="D630" t="s">
        <v>13</v>
      </c>
      <c r="E630" s="121">
        <v>3</v>
      </c>
      <c r="F630" s="121"/>
      <c r="G630" s="46">
        <f t="shared" si="12"/>
        <v>134.20000000000022</v>
      </c>
      <c r="K630" s="12">
        <v>7</v>
      </c>
    </row>
    <row r="631" spans="1:12">
      <c r="A631"/>
      <c r="B631" s="803"/>
      <c r="C631" s="787"/>
      <c r="D631" t="s">
        <v>14</v>
      </c>
      <c r="E631" s="121">
        <v>800</v>
      </c>
      <c r="F631" s="121"/>
      <c r="G631" s="46">
        <f t="shared" si="12"/>
        <v>934.20000000000027</v>
      </c>
      <c r="K631" s="12">
        <f>SUM(K629:K630)</f>
        <v>135.19999999999999</v>
      </c>
    </row>
    <row r="632" spans="1:12" s="127" customFormat="1">
      <c r="A632" s="285">
        <v>45688</v>
      </c>
      <c r="B632" s="315" t="s">
        <v>927</v>
      </c>
      <c r="C632" s="797" t="s">
        <v>11</v>
      </c>
      <c r="D632" s="127" t="s">
        <v>14</v>
      </c>
      <c r="E632" s="266"/>
      <c r="F632" s="266">
        <v>800</v>
      </c>
      <c r="G632" s="128">
        <f t="shared" si="12"/>
        <v>134.20000000000027</v>
      </c>
      <c r="K632" s="275">
        <f>150-K631</f>
        <v>14.800000000000011</v>
      </c>
    </row>
    <row r="633" spans="1:12">
      <c r="A633" s="39">
        <v>45715</v>
      </c>
      <c r="B633" s="803" t="s">
        <v>928</v>
      </c>
      <c r="C633" s="787" t="s">
        <v>11</v>
      </c>
      <c r="D633" t="s">
        <v>12</v>
      </c>
      <c r="F633" s="4">
        <v>121.2</v>
      </c>
      <c r="G633" s="46">
        <f t="shared" si="12"/>
        <v>13.00000000000027</v>
      </c>
    </row>
    <row r="634" spans="1:12">
      <c r="A634" s="39">
        <v>45715</v>
      </c>
      <c r="B634" s="803" t="s">
        <v>928</v>
      </c>
      <c r="C634" s="787" t="s">
        <v>11</v>
      </c>
      <c r="D634" t="s">
        <v>13</v>
      </c>
      <c r="F634" s="4">
        <v>3</v>
      </c>
      <c r="G634" s="46">
        <f t="shared" si="12"/>
        <v>10.00000000000027</v>
      </c>
    </row>
    <row r="635" spans="1:12">
      <c r="A635" s="41">
        <v>45716</v>
      </c>
      <c r="B635" s="790" t="s">
        <v>10</v>
      </c>
      <c r="C635" s="786" t="s">
        <v>15</v>
      </c>
      <c r="D635" t="s">
        <v>12</v>
      </c>
      <c r="E635" s="4">
        <v>135.80000000000001</v>
      </c>
      <c r="G635" s="46">
        <f t="shared" si="12"/>
        <v>145.8000000000003</v>
      </c>
    </row>
    <row r="636" spans="1:12">
      <c r="B636" s="803"/>
      <c r="C636" s="787"/>
      <c r="D636" t="s">
        <v>13</v>
      </c>
      <c r="E636" s="4">
        <v>3</v>
      </c>
      <c r="G636" s="46">
        <f t="shared" si="12"/>
        <v>148.8000000000003</v>
      </c>
      <c r="J636" s="786" t="s">
        <v>15</v>
      </c>
      <c r="K636" t="s">
        <v>12</v>
      </c>
      <c r="L636" s="4">
        <v>135.80000000000001</v>
      </c>
    </row>
    <row r="637" spans="1:12">
      <c r="B637" s="803"/>
      <c r="C637" s="787"/>
      <c r="D637" t="s">
        <v>14</v>
      </c>
      <c r="E637" s="4">
        <v>800</v>
      </c>
      <c r="G637" s="46">
        <f t="shared" si="12"/>
        <v>948.8000000000003</v>
      </c>
      <c r="J637" s="787"/>
      <c r="K637" t="s">
        <v>13</v>
      </c>
      <c r="L637" s="4">
        <v>3</v>
      </c>
    </row>
    <row r="638" spans="1:12" s="127" customFormat="1">
      <c r="A638" s="126">
        <v>45716</v>
      </c>
      <c r="B638" s="315" t="s">
        <v>929</v>
      </c>
      <c r="C638" s="797" t="s">
        <v>15</v>
      </c>
      <c r="D638" s="127" t="s">
        <v>14</v>
      </c>
      <c r="E638" s="128"/>
      <c r="F638" s="128">
        <v>800</v>
      </c>
      <c r="G638" s="128">
        <f t="shared" si="12"/>
        <v>148.8000000000003</v>
      </c>
      <c r="L638" s="129">
        <f>SUM(L636:L637)</f>
        <v>138.80000000000001</v>
      </c>
    </row>
    <row r="639" spans="1:12">
      <c r="A639" s="39">
        <v>45740</v>
      </c>
      <c r="B639" s="803" t="s">
        <v>930</v>
      </c>
      <c r="C639" s="787" t="s">
        <v>15</v>
      </c>
      <c r="D639" t="s">
        <v>12</v>
      </c>
      <c r="F639" s="4">
        <v>135.80000000000001</v>
      </c>
      <c r="G639" s="46">
        <f t="shared" si="12"/>
        <v>13.000000000000284</v>
      </c>
      <c r="L639" s="12"/>
    </row>
    <row r="640" spans="1:12">
      <c r="A640" s="39">
        <v>45740</v>
      </c>
      <c r="B640" s="803" t="s">
        <v>930</v>
      </c>
      <c r="C640" s="787" t="s">
        <v>15</v>
      </c>
      <c r="D640" t="s">
        <v>13</v>
      </c>
      <c r="F640" s="4">
        <v>3</v>
      </c>
      <c r="G640" s="46">
        <f t="shared" si="12"/>
        <v>10.000000000000284</v>
      </c>
      <c r="L640" s="12"/>
    </row>
    <row r="641" spans="1:12">
      <c r="A641" s="41">
        <v>45747</v>
      </c>
      <c r="B641" s="790" t="s">
        <v>10</v>
      </c>
      <c r="C641" s="786" t="s">
        <v>16</v>
      </c>
      <c r="D641" t="s">
        <v>12</v>
      </c>
      <c r="E641" s="121">
        <v>138.80000000000001</v>
      </c>
      <c r="F641" s="121"/>
      <c r="G641" s="46">
        <f t="shared" si="12"/>
        <v>148.8000000000003</v>
      </c>
      <c r="J641" s="786" t="s">
        <v>16</v>
      </c>
      <c r="K641" t="s">
        <v>12</v>
      </c>
      <c r="L641" s="121">
        <v>233.6</v>
      </c>
    </row>
    <row r="642" spans="1:12">
      <c r="B642" s="803"/>
      <c r="C642" s="787"/>
      <c r="D642" t="s">
        <v>13</v>
      </c>
      <c r="E642" s="121">
        <v>3</v>
      </c>
      <c r="F642" s="121"/>
      <c r="G642" s="46">
        <f t="shared" si="12"/>
        <v>151.8000000000003</v>
      </c>
      <c r="J642" s="787"/>
      <c r="K642" t="s">
        <v>13</v>
      </c>
      <c r="L642" s="121">
        <v>3</v>
      </c>
    </row>
    <row r="643" spans="1:12">
      <c r="B643" s="803"/>
      <c r="C643" s="787"/>
      <c r="D643" t="s">
        <v>14</v>
      </c>
      <c r="E643" s="121">
        <v>800</v>
      </c>
      <c r="F643" s="121"/>
      <c r="G643" s="46">
        <f t="shared" si="12"/>
        <v>951.8000000000003</v>
      </c>
      <c r="L643" s="121">
        <f>SUM(L641:L642)</f>
        <v>236.6</v>
      </c>
    </row>
    <row r="644" spans="1:12" s="127" customFormat="1">
      <c r="A644" s="126">
        <v>45747</v>
      </c>
      <c r="B644" s="315" t="s">
        <v>931</v>
      </c>
      <c r="C644" s="797" t="s">
        <v>16</v>
      </c>
      <c r="D644" s="127" t="s">
        <v>14</v>
      </c>
      <c r="E644" s="266"/>
      <c r="F644" s="266">
        <v>800</v>
      </c>
      <c r="G644" s="128">
        <f t="shared" si="12"/>
        <v>151.8000000000003</v>
      </c>
    </row>
    <row r="645" spans="1:12">
      <c r="A645" s="39">
        <v>45784</v>
      </c>
      <c r="B645" s="803" t="s">
        <v>932</v>
      </c>
      <c r="C645" s="787" t="s">
        <v>16</v>
      </c>
      <c r="D645" t="s">
        <v>12</v>
      </c>
      <c r="E645" s="121"/>
      <c r="F645" s="121">
        <v>100</v>
      </c>
      <c r="G645" s="46">
        <f t="shared" si="12"/>
        <v>51.800000000000296</v>
      </c>
    </row>
    <row r="646" spans="1:12">
      <c r="A646" s="39">
        <v>45789</v>
      </c>
      <c r="B646" s="803" t="s">
        <v>933</v>
      </c>
      <c r="C646" s="787" t="s">
        <v>16</v>
      </c>
      <c r="D646" t="s">
        <v>12</v>
      </c>
      <c r="E646" s="121"/>
      <c r="F646" s="121">
        <v>38.799999999999997</v>
      </c>
      <c r="G646" s="46">
        <f t="shared" si="12"/>
        <v>13.000000000000298</v>
      </c>
    </row>
    <row r="647" spans="1:12">
      <c r="A647" s="39">
        <v>45789</v>
      </c>
      <c r="B647" s="803" t="s">
        <v>933</v>
      </c>
      <c r="C647" s="787" t="s">
        <v>16</v>
      </c>
      <c r="D647" t="s">
        <v>13</v>
      </c>
      <c r="E647" s="121"/>
      <c r="F647" s="121">
        <v>3</v>
      </c>
      <c r="G647" s="46">
        <f t="shared" si="12"/>
        <v>10.000000000000298</v>
      </c>
    </row>
    <row r="648" spans="1:12">
      <c r="A648" s="41">
        <v>45777</v>
      </c>
      <c r="B648" s="790" t="s">
        <v>10</v>
      </c>
      <c r="C648" s="786" t="s">
        <v>17</v>
      </c>
      <c r="D648" t="s">
        <v>12</v>
      </c>
      <c r="E648" s="121">
        <v>137.1</v>
      </c>
      <c r="F648" s="121"/>
      <c r="G648" s="46">
        <f t="shared" si="12"/>
        <v>147.10000000000031</v>
      </c>
      <c r="J648" s="786" t="s">
        <v>16</v>
      </c>
      <c r="K648" t="s">
        <v>12</v>
      </c>
      <c r="L648" s="121">
        <f>E641-100</f>
        <v>38.800000000000011</v>
      </c>
    </row>
    <row r="649" spans="1:12">
      <c r="B649" s="803"/>
      <c r="C649" s="787"/>
      <c r="D649" t="s">
        <v>13</v>
      </c>
      <c r="E649" s="121">
        <v>3</v>
      </c>
      <c r="F649" s="121"/>
      <c r="G649" s="46">
        <f t="shared" si="12"/>
        <v>150.10000000000031</v>
      </c>
      <c r="K649" t="s">
        <v>13</v>
      </c>
      <c r="L649" s="121">
        <v>3</v>
      </c>
    </row>
    <row r="650" spans="1:12">
      <c r="B650" s="803"/>
      <c r="C650" s="787"/>
      <c r="D650" t="s">
        <v>14</v>
      </c>
      <c r="E650" s="121">
        <v>800</v>
      </c>
      <c r="F650" s="121"/>
      <c r="G650" s="46">
        <f t="shared" si="12"/>
        <v>950.10000000000036</v>
      </c>
      <c r="L650" s="121">
        <f>SUM(L648:L649)</f>
        <v>41.800000000000011</v>
      </c>
    </row>
    <row r="651" spans="1:12" s="127" customFormat="1">
      <c r="A651" s="126">
        <v>45777</v>
      </c>
      <c r="B651" s="315" t="s">
        <v>934</v>
      </c>
      <c r="C651" s="797" t="s">
        <v>17</v>
      </c>
      <c r="D651" s="127" t="s">
        <v>14</v>
      </c>
      <c r="E651" s="266"/>
      <c r="F651" s="266">
        <v>800</v>
      </c>
      <c r="G651" s="128">
        <f t="shared" si="12"/>
        <v>150.10000000000036</v>
      </c>
    </row>
    <row r="652" spans="1:12">
      <c r="A652" s="39">
        <v>45804</v>
      </c>
      <c r="B652" s="803" t="s">
        <v>935</v>
      </c>
      <c r="C652" s="787" t="s">
        <v>17</v>
      </c>
      <c r="D652" t="s">
        <v>12</v>
      </c>
      <c r="F652" s="4">
        <v>137.1</v>
      </c>
      <c r="G652" s="46">
        <f t="shared" si="12"/>
        <v>13.000000000000369</v>
      </c>
    </row>
    <row r="653" spans="1:12">
      <c r="A653" s="39">
        <v>45804</v>
      </c>
      <c r="B653" s="803" t="s">
        <v>935</v>
      </c>
      <c r="C653" s="787" t="s">
        <v>17</v>
      </c>
      <c r="D653" t="s">
        <v>13</v>
      </c>
      <c r="F653" s="4">
        <v>3</v>
      </c>
      <c r="G653" s="46">
        <f t="shared" si="12"/>
        <v>10.000000000000369</v>
      </c>
      <c r="I653" s="786" t="s">
        <v>17</v>
      </c>
      <c r="J653" t="s">
        <v>12</v>
      </c>
      <c r="K653" s="121">
        <v>137.1</v>
      </c>
    </row>
    <row r="654" spans="1:12">
      <c r="A654" s="41">
        <v>45808</v>
      </c>
      <c r="B654" s="790" t="s">
        <v>10</v>
      </c>
      <c r="C654" s="786" t="s">
        <v>18</v>
      </c>
      <c r="D654" t="s">
        <v>12</v>
      </c>
      <c r="E654" s="12">
        <v>137.1</v>
      </c>
      <c r="F654" s="65"/>
      <c r="G654" s="46">
        <f t="shared" si="12"/>
        <v>147.10000000000036</v>
      </c>
      <c r="I654" s="787"/>
      <c r="J654" t="s">
        <v>13</v>
      </c>
      <c r="K654" s="121">
        <v>3</v>
      </c>
    </row>
    <row r="655" spans="1:12">
      <c r="B655" s="803"/>
      <c r="C655" s="787"/>
      <c r="D655" t="s">
        <v>13</v>
      </c>
      <c r="E655" s="12">
        <v>5</v>
      </c>
      <c r="F655" s="65"/>
      <c r="G655" s="46">
        <f t="shared" si="12"/>
        <v>152.10000000000036</v>
      </c>
      <c r="K655" s="121">
        <f>SUM(K653:K654)</f>
        <v>140.1</v>
      </c>
    </row>
    <row r="656" spans="1:12">
      <c r="B656" s="803"/>
      <c r="C656" s="787"/>
      <c r="D656" t="s">
        <v>14</v>
      </c>
      <c r="E656" s="12">
        <v>800</v>
      </c>
      <c r="F656" s="65"/>
      <c r="G656" s="46">
        <f t="shared" si="12"/>
        <v>952.10000000000036</v>
      </c>
    </row>
    <row r="657" spans="1:11" s="127" customFormat="1">
      <c r="A657" s="126">
        <v>45808</v>
      </c>
      <c r="B657" s="315" t="s">
        <v>936</v>
      </c>
      <c r="C657" s="797" t="s">
        <v>18</v>
      </c>
      <c r="D657" s="127" t="s">
        <v>14</v>
      </c>
      <c r="E657" s="129"/>
      <c r="F657" s="267">
        <v>800</v>
      </c>
      <c r="G657" s="128">
        <f t="shared" ref="G657:G703" si="13">+G656+E657-F657</f>
        <v>152.10000000000036</v>
      </c>
    </row>
    <row r="658" spans="1:11">
      <c r="A658" s="39">
        <v>45838</v>
      </c>
      <c r="B658" s="803" t="s">
        <v>937</v>
      </c>
      <c r="C658" s="787" t="s">
        <v>18</v>
      </c>
      <c r="D658" t="s">
        <v>12</v>
      </c>
      <c r="F658" s="4">
        <v>20</v>
      </c>
      <c r="G658" s="46">
        <f t="shared" si="13"/>
        <v>132.10000000000036</v>
      </c>
      <c r="I658" s="786" t="s">
        <v>18</v>
      </c>
      <c r="J658" t="s">
        <v>12</v>
      </c>
      <c r="K658" s="12">
        <v>137.1</v>
      </c>
    </row>
    <row r="659" spans="1:11">
      <c r="A659" s="39">
        <v>45839</v>
      </c>
      <c r="B659" s="803" t="s">
        <v>938</v>
      </c>
      <c r="C659" s="787" t="s">
        <v>18</v>
      </c>
      <c r="D659" t="s">
        <v>12</v>
      </c>
      <c r="F659" s="4">
        <v>117.1</v>
      </c>
      <c r="G659" s="46">
        <f t="shared" si="13"/>
        <v>15.000000000000369</v>
      </c>
      <c r="I659" s="787"/>
      <c r="J659" t="s">
        <v>13</v>
      </c>
      <c r="K659" s="12">
        <v>5</v>
      </c>
    </row>
    <row r="660" spans="1:11">
      <c r="A660" s="39">
        <v>45839</v>
      </c>
      <c r="B660" s="803" t="s">
        <v>938</v>
      </c>
      <c r="C660" s="787" t="s">
        <v>18</v>
      </c>
      <c r="D660" t="s">
        <v>13</v>
      </c>
      <c r="F660" s="4">
        <v>5</v>
      </c>
      <c r="G660" s="46">
        <f t="shared" si="13"/>
        <v>10.000000000000369</v>
      </c>
      <c r="K660" s="12">
        <f>SUM(K658:K659)</f>
        <v>142.1</v>
      </c>
    </row>
    <row r="661" spans="1:11">
      <c r="A661" s="41">
        <v>45838</v>
      </c>
      <c r="B661" s="790" t="s">
        <v>10</v>
      </c>
      <c r="C661" s="786" t="s">
        <v>19</v>
      </c>
      <c r="D661" t="s">
        <v>12</v>
      </c>
      <c r="E661" s="12">
        <v>132.5</v>
      </c>
      <c r="F661" s="65"/>
      <c r="G661" s="46">
        <f t="shared" si="13"/>
        <v>142.50000000000037</v>
      </c>
    </row>
    <row r="662" spans="1:11">
      <c r="B662" s="803"/>
      <c r="C662" s="787"/>
      <c r="D662" t="s">
        <v>13</v>
      </c>
      <c r="E662" s="12">
        <v>4</v>
      </c>
      <c r="F662" s="65"/>
      <c r="G662" s="46">
        <f t="shared" si="13"/>
        <v>146.50000000000037</v>
      </c>
    </row>
    <row r="663" spans="1:11">
      <c r="B663" s="803"/>
      <c r="C663" s="787"/>
      <c r="D663" t="s">
        <v>14</v>
      </c>
      <c r="E663" s="12">
        <v>800</v>
      </c>
      <c r="F663" s="65"/>
      <c r="G663" s="46">
        <f t="shared" si="13"/>
        <v>946.50000000000034</v>
      </c>
    </row>
    <row r="664" spans="1:11" s="127" customFormat="1">
      <c r="A664" s="126">
        <v>45838</v>
      </c>
      <c r="B664" s="315" t="s">
        <v>939</v>
      </c>
      <c r="C664" s="797" t="s">
        <v>19</v>
      </c>
      <c r="D664" s="127" t="s">
        <v>14</v>
      </c>
      <c r="E664" s="129"/>
      <c r="F664" s="267">
        <v>800</v>
      </c>
      <c r="G664" s="128">
        <f t="shared" si="13"/>
        <v>146.50000000000034</v>
      </c>
      <c r="I664" s="791" t="s">
        <v>19</v>
      </c>
      <c r="J664" s="127" t="s">
        <v>12</v>
      </c>
      <c r="K664" s="129">
        <v>132.5</v>
      </c>
    </row>
    <row r="665" spans="1:11">
      <c r="A665" s="39">
        <v>45863</v>
      </c>
      <c r="B665" s="803" t="s">
        <v>940</v>
      </c>
      <c r="C665" s="787" t="s">
        <v>19</v>
      </c>
      <c r="D665" t="s">
        <v>12</v>
      </c>
      <c r="F665" s="4">
        <v>132.5</v>
      </c>
      <c r="G665" s="46">
        <f t="shared" si="13"/>
        <v>14.000000000000341</v>
      </c>
      <c r="I665" s="787"/>
      <c r="J665" t="s">
        <v>13</v>
      </c>
      <c r="K665" s="12">
        <v>4</v>
      </c>
    </row>
    <row r="666" spans="1:11">
      <c r="A666" s="39">
        <v>45863</v>
      </c>
      <c r="B666" s="803" t="s">
        <v>940</v>
      </c>
      <c r="C666" s="787" t="s">
        <v>19</v>
      </c>
      <c r="D666" t="s">
        <v>13</v>
      </c>
      <c r="F666" s="4">
        <v>4</v>
      </c>
      <c r="G666" s="46">
        <f t="shared" si="13"/>
        <v>10.000000000000341</v>
      </c>
      <c r="K666" s="12">
        <f>SUM(K664:K665)</f>
        <v>136.5</v>
      </c>
    </row>
    <row r="667" spans="1:11">
      <c r="A667" s="41">
        <v>45869</v>
      </c>
      <c r="B667" s="790" t="s">
        <v>10</v>
      </c>
      <c r="C667" s="786" t="s">
        <v>20</v>
      </c>
      <c r="D667" t="s">
        <v>12</v>
      </c>
      <c r="E667" s="4">
        <v>132.5</v>
      </c>
      <c r="G667" s="46">
        <f t="shared" si="13"/>
        <v>142.50000000000034</v>
      </c>
    </row>
    <row r="668" spans="1:11">
      <c r="B668" s="803"/>
      <c r="C668" s="787"/>
      <c r="D668" t="s">
        <v>13</v>
      </c>
      <c r="E668" s="4">
        <v>4</v>
      </c>
      <c r="G668" s="46">
        <f t="shared" si="13"/>
        <v>146.50000000000034</v>
      </c>
    </row>
    <row r="669" spans="1:11">
      <c r="B669" s="803"/>
      <c r="C669" s="787"/>
      <c r="D669" t="s">
        <v>14</v>
      </c>
      <c r="E669" s="4">
        <v>800</v>
      </c>
      <c r="G669" s="46">
        <f t="shared" si="13"/>
        <v>946.50000000000034</v>
      </c>
      <c r="I669" s="786" t="s">
        <v>20</v>
      </c>
      <c r="J669" t="s">
        <v>12</v>
      </c>
      <c r="K669" s="4">
        <v>132.5</v>
      </c>
    </row>
    <row r="670" spans="1:11" s="127" customFormat="1">
      <c r="A670" s="126">
        <v>45869</v>
      </c>
      <c r="B670" s="315" t="s">
        <v>941</v>
      </c>
      <c r="C670" s="797" t="s">
        <v>20</v>
      </c>
      <c r="D670" s="127" t="s">
        <v>14</v>
      </c>
      <c r="E670" s="128"/>
      <c r="F670" s="128">
        <v>800</v>
      </c>
      <c r="G670" s="128">
        <f t="shared" si="13"/>
        <v>146.50000000000034</v>
      </c>
      <c r="I670" s="797"/>
      <c r="J670" s="127" t="s">
        <v>13</v>
      </c>
      <c r="K670" s="128">
        <v>4</v>
      </c>
    </row>
    <row r="671" spans="1:11">
      <c r="A671" s="39">
        <v>45901</v>
      </c>
      <c r="B671" s="803" t="s">
        <v>942</v>
      </c>
      <c r="C671" s="787" t="s">
        <v>20</v>
      </c>
      <c r="D671" t="s">
        <v>12</v>
      </c>
      <c r="F671" s="4">
        <v>132.5</v>
      </c>
      <c r="G671" s="46">
        <f t="shared" si="13"/>
        <v>14.000000000000341</v>
      </c>
      <c r="K671" s="12">
        <f>SUM(K669:K670)</f>
        <v>136.5</v>
      </c>
    </row>
    <row r="672" spans="1:11">
      <c r="A672" s="39">
        <v>45901</v>
      </c>
      <c r="B672" s="803" t="s">
        <v>942</v>
      </c>
      <c r="C672" s="787" t="s">
        <v>20</v>
      </c>
      <c r="D672" t="s">
        <v>13</v>
      </c>
      <c r="F672" s="4">
        <v>4</v>
      </c>
      <c r="G672" s="46">
        <f t="shared" si="13"/>
        <v>10.000000000000341</v>
      </c>
    </row>
    <row r="673" spans="1:12">
      <c r="A673" s="133">
        <v>45899</v>
      </c>
      <c r="B673" s="790" t="s">
        <v>10</v>
      </c>
      <c r="C673" s="786" t="s">
        <v>21</v>
      </c>
      <c r="D673" t="s">
        <v>12</v>
      </c>
      <c r="E673" s="4">
        <v>132.5</v>
      </c>
      <c r="G673" s="46">
        <f t="shared" si="13"/>
        <v>142.50000000000034</v>
      </c>
    </row>
    <row r="674" spans="1:12">
      <c r="A674" s="106"/>
      <c r="B674" s="803"/>
      <c r="C674" s="787"/>
      <c r="D674" t="s">
        <v>13</v>
      </c>
      <c r="E674" s="4">
        <v>8</v>
      </c>
      <c r="G674" s="46">
        <f t="shared" si="13"/>
        <v>150.50000000000034</v>
      </c>
    </row>
    <row r="675" spans="1:12">
      <c r="A675" s="106"/>
      <c r="B675" s="497"/>
      <c r="C675" s="787"/>
      <c r="D675" t="s">
        <v>14</v>
      </c>
      <c r="E675" s="4">
        <v>800</v>
      </c>
      <c r="G675" s="46">
        <f t="shared" si="13"/>
        <v>950.50000000000034</v>
      </c>
    </row>
    <row r="676" spans="1:12" s="127" customFormat="1">
      <c r="A676" s="126">
        <v>45900</v>
      </c>
      <c r="B676" s="539" t="s">
        <v>943</v>
      </c>
      <c r="C676" s="797" t="s">
        <v>21</v>
      </c>
      <c r="D676" s="127" t="s">
        <v>14</v>
      </c>
      <c r="E676" s="128"/>
      <c r="F676" s="128">
        <v>800</v>
      </c>
      <c r="G676" s="46">
        <f t="shared" si="13"/>
        <v>150.50000000000034</v>
      </c>
    </row>
    <row r="677" spans="1:12">
      <c r="A677" s="39">
        <v>45954</v>
      </c>
      <c r="B677" s="497" t="s">
        <v>944</v>
      </c>
      <c r="C677" s="787" t="s">
        <v>21</v>
      </c>
      <c r="D677" t="s">
        <v>12</v>
      </c>
      <c r="E677" s="46"/>
      <c r="F677" s="4">
        <v>132.5</v>
      </c>
      <c r="G677" s="46">
        <f t="shared" si="13"/>
        <v>18.000000000000341</v>
      </c>
    </row>
    <row r="678" spans="1:12">
      <c r="A678" s="39">
        <v>45954</v>
      </c>
      <c r="B678" s="497" t="s">
        <v>944</v>
      </c>
      <c r="C678" s="787" t="s">
        <v>21</v>
      </c>
      <c r="D678" t="s">
        <v>13</v>
      </c>
      <c r="E678" s="46"/>
      <c r="F678" s="4">
        <v>8</v>
      </c>
      <c r="G678" s="46">
        <f t="shared" si="13"/>
        <v>10.000000000000341</v>
      </c>
    </row>
    <row r="679" spans="1:12">
      <c r="A679" s="133" t="s">
        <v>136</v>
      </c>
      <c r="B679" s="790" t="s">
        <v>10</v>
      </c>
      <c r="C679" s="786" t="s">
        <v>91</v>
      </c>
      <c r="D679" t="s">
        <v>12</v>
      </c>
      <c r="E679" s="4">
        <v>127.4</v>
      </c>
      <c r="G679" s="46">
        <f t="shared" si="13"/>
        <v>137.40000000000035</v>
      </c>
      <c r="I679" s="820" t="s">
        <v>875</v>
      </c>
      <c r="J679" s="820"/>
      <c r="K679" s="820"/>
    </row>
    <row r="680" spans="1:12">
      <c r="A680" s="106"/>
      <c r="B680" s="803"/>
      <c r="C680" s="787"/>
      <c r="D680" t="s">
        <v>13</v>
      </c>
      <c r="E680" s="4">
        <v>4</v>
      </c>
      <c r="G680" s="46">
        <f t="shared" si="13"/>
        <v>141.40000000000035</v>
      </c>
      <c r="H680" s="10">
        <v>2025</v>
      </c>
      <c r="I680" s="786" t="s">
        <v>24</v>
      </c>
      <c r="J680" t="s">
        <v>12</v>
      </c>
      <c r="K680" s="4">
        <v>118.9</v>
      </c>
    </row>
    <row r="681" spans="1:12">
      <c r="A681" s="106"/>
      <c r="B681" s="803"/>
      <c r="C681" s="787"/>
      <c r="D681" t="s">
        <v>14</v>
      </c>
      <c r="E681" s="4">
        <v>800</v>
      </c>
      <c r="G681" s="46">
        <f t="shared" si="13"/>
        <v>941.40000000000032</v>
      </c>
      <c r="I681" s="787"/>
      <c r="J681" t="s">
        <v>13</v>
      </c>
      <c r="K681" s="4">
        <v>5</v>
      </c>
    </row>
    <row r="682" spans="1:12">
      <c r="A682" s="39">
        <v>45930</v>
      </c>
      <c r="B682" s="803" t="s">
        <v>945</v>
      </c>
      <c r="C682" s="787" t="s">
        <v>91</v>
      </c>
      <c r="D682" t="s">
        <v>14</v>
      </c>
      <c r="F682" s="4">
        <v>800</v>
      </c>
      <c r="G682" s="46">
        <f t="shared" si="13"/>
        <v>141.40000000000032</v>
      </c>
      <c r="I682" s="786"/>
      <c r="J682">
        <v>150</v>
      </c>
      <c r="K682" s="81">
        <f>SUM(K680:K681)</f>
        <v>123.9</v>
      </c>
      <c r="L682" s="26">
        <f>J682-K682</f>
        <v>26.099999999999994</v>
      </c>
    </row>
    <row r="683" spans="1:12">
      <c r="A683" s="39">
        <v>45954</v>
      </c>
      <c r="B683" s="497" t="s">
        <v>944</v>
      </c>
      <c r="C683" s="787" t="s">
        <v>91</v>
      </c>
      <c r="D683" t="s">
        <v>12</v>
      </c>
      <c r="F683" s="4">
        <v>127.4</v>
      </c>
      <c r="G683" s="46">
        <f t="shared" si="13"/>
        <v>14.000000000000313</v>
      </c>
      <c r="I683" s="787"/>
      <c r="K683" s="4"/>
    </row>
    <row r="684" spans="1:12">
      <c r="A684" s="39">
        <v>45954</v>
      </c>
      <c r="B684" s="497" t="s">
        <v>944</v>
      </c>
      <c r="C684" s="787" t="s">
        <v>91</v>
      </c>
      <c r="D684" t="s">
        <v>13</v>
      </c>
      <c r="F684" s="4">
        <v>4</v>
      </c>
      <c r="G684" s="46">
        <f t="shared" si="13"/>
        <v>10.000000000000313</v>
      </c>
      <c r="K684" s="12"/>
      <c r="L684" s="26"/>
    </row>
    <row r="685" spans="1:12">
      <c r="A685" s="41">
        <v>45961</v>
      </c>
      <c r="B685" s="786" t="s">
        <v>10</v>
      </c>
      <c r="C685" s="786" t="s">
        <v>23</v>
      </c>
      <c r="D685" t="s">
        <v>12</v>
      </c>
      <c r="E685" s="4">
        <v>125.7</v>
      </c>
      <c r="G685" s="46">
        <f t="shared" si="13"/>
        <v>135.70000000000033</v>
      </c>
    </row>
    <row r="686" spans="1:12">
      <c r="B686" s="787"/>
      <c r="C686" s="787"/>
      <c r="D686" t="s">
        <v>13</v>
      </c>
      <c r="E686" s="4">
        <v>6</v>
      </c>
      <c r="G686" s="46">
        <f t="shared" si="13"/>
        <v>141.70000000000033</v>
      </c>
    </row>
    <row r="687" spans="1:12">
      <c r="B687" s="787"/>
      <c r="C687" s="787"/>
      <c r="D687" t="s">
        <v>14</v>
      </c>
      <c r="E687" s="4">
        <v>800</v>
      </c>
      <c r="G687" s="46">
        <f t="shared" si="13"/>
        <v>941.70000000000027</v>
      </c>
    </row>
    <row r="688" spans="1:12">
      <c r="A688" s="39">
        <v>45961</v>
      </c>
      <c r="B688" s="803" t="s">
        <v>946</v>
      </c>
      <c r="C688" s="787" t="s">
        <v>23</v>
      </c>
      <c r="D688" t="s">
        <v>14</v>
      </c>
      <c r="F688" s="4">
        <v>800</v>
      </c>
      <c r="G688" s="46">
        <f t="shared" si="13"/>
        <v>141.70000000000027</v>
      </c>
      <c r="K688" s="4"/>
    </row>
    <row r="689" spans="1:15">
      <c r="A689" s="39">
        <v>45983</v>
      </c>
      <c r="B689" s="803" t="s">
        <v>947</v>
      </c>
      <c r="C689" s="787" t="s">
        <v>23</v>
      </c>
      <c r="D689" t="s">
        <v>12</v>
      </c>
      <c r="F689" s="4">
        <v>125.7</v>
      </c>
      <c r="G689" s="46">
        <f t="shared" si="13"/>
        <v>16.00000000000027</v>
      </c>
      <c r="K689" s="4"/>
    </row>
    <row r="690" spans="1:15">
      <c r="A690" s="39">
        <v>45983</v>
      </c>
      <c r="B690" s="803" t="s">
        <v>947</v>
      </c>
      <c r="C690" s="787" t="s">
        <v>23</v>
      </c>
      <c r="D690" t="s">
        <v>13</v>
      </c>
      <c r="F690" s="4">
        <v>6</v>
      </c>
      <c r="G690" s="46">
        <f t="shared" si="13"/>
        <v>10.00000000000027</v>
      </c>
      <c r="K690" s="12"/>
    </row>
    <row r="691" spans="1:15">
      <c r="A691" s="41">
        <v>45991</v>
      </c>
      <c r="B691" s="786" t="s">
        <v>10</v>
      </c>
      <c r="C691" s="786" t="s">
        <v>24</v>
      </c>
      <c r="D691" t="s">
        <v>12</v>
      </c>
      <c r="E691" s="4">
        <v>118.9</v>
      </c>
      <c r="G691" s="46">
        <f t="shared" si="13"/>
        <v>128.90000000000026</v>
      </c>
    </row>
    <row r="692" spans="1:15">
      <c r="B692" s="787"/>
      <c r="C692" s="787"/>
      <c r="D692" t="s">
        <v>13</v>
      </c>
      <c r="E692" s="4">
        <v>5</v>
      </c>
      <c r="G692" s="46">
        <f t="shared" si="13"/>
        <v>133.90000000000026</v>
      </c>
    </row>
    <row r="693" spans="1:15">
      <c r="B693" s="787"/>
      <c r="C693" s="787"/>
      <c r="D693" t="s">
        <v>14</v>
      </c>
      <c r="E693" s="4">
        <v>800</v>
      </c>
      <c r="G693" s="46">
        <f t="shared" si="13"/>
        <v>933.90000000000032</v>
      </c>
    </row>
    <row r="694" spans="1:15">
      <c r="A694" s="39">
        <v>45991</v>
      </c>
      <c r="B694" s="787" t="s">
        <v>948</v>
      </c>
      <c r="C694" s="787" t="s">
        <v>24</v>
      </c>
      <c r="D694" t="s">
        <v>14</v>
      </c>
      <c r="F694" s="4">
        <v>800</v>
      </c>
      <c r="G694" s="46">
        <f t="shared" si="13"/>
        <v>133.90000000000032</v>
      </c>
      <c r="L694" s="820" t="s">
        <v>875</v>
      </c>
      <c r="M694" s="820"/>
      <c r="N694" s="820"/>
    </row>
    <row r="695" spans="1:15">
      <c r="A695" s="39">
        <v>46014</v>
      </c>
      <c r="B695" s="803" t="s">
        <v>949</v>
      </c>
      <c r="C695" s="787" t="s">
        <v>24</v>
      </c>
      <c r="D695" t="s">
        <v>12</v>
      </c>
      <c r="F695" s="4">
        <v>118.9</v>
      </c>
      <c r="G695" s="46">
        <f t="shared" si="13"/>
        <v>15.000000000000313</v>
      </c>
      <c r="I695" s="584" t="s">
        <v>140</v>
      </c>
      <c r="J695" s="584">
        <v>8914131</v>
      </c>
      <c r="K695" s="10">
        <v>2025</v>
      </c>
      <c r="L695" s="786" t="s">
        <v>11</v>
      </c>
      <c r="M695" t="s">
        <v>12</v>
      </c>
      <c r="N695" s="4">
        <v>117.2</v>
      </c>
    </row>
    <row r="696" spans="1:15">
      <c r="A696" s="39">
        <v>46014</v>
      </c>
      <c r="B696" s="803" t="s">
        <v>949</v>
      </c>
      <c r="C696" s="787" t="s">
        <v>24</v>
      </c>
      <c r="D696" t="s">
        <v>13</v>
      </c>
      <c r="F696" s="4">
        <v>5</v>
      </c>
      <c r="G696" s="46">
        <f t="shared" si="13"/>
        <v>10.000000000000313</v>
      </c>
      <c r="L696" s="787"/>
      <c r="M696" t="s">
        <v>13</v>
      </c>
      <c r="N696" s="4">
        <v>3</v>
      </c>
    </row>
    <row r="697" spans="1:15">
      <c r="A697" s="41">
        <v>46022</v>
      </c>
      <c r="B697" s="786" t="s">
        <v>10</v>
      </c>
      <c r="C697" s="786" t="s">
        <v>25</v>
      </c>
      <c r="D697" t="s">
        <v>12</v>
      </c>
      <c r="E697" s="4">
        <v>120.6</v>
      </c>
      <c r="G697" s="46">
        <f t="shared" si="13"/>
        <v>130.60000000000031</v>
      </c>
      <c r="N697" s="135">
        <f>SUM(N695:N696)</f>
        <v>120.2</v>
      </c>
      <c r="O697" s="26"/>
    </row>
    <row r="698" spans="1:15">
      <c r="B698" s="787"/>
      <c r="C698" s="787"/>
      <c r="D698" t="s">
        <v>13</v>
      </c>
      <c r="E698" s="4">
        <v>5</v>
      </c>
      <c r="G698" s="46">
        <f t="shared" si="13"/>
        <v>135.60000000000031</v>
      </c>
    </row>
    <row r="699" spans="1:15">
      <c r="B699" s="787"/>
      <c r="C699" s="787"/>
      <c r="D699" t="s">
        <v>14</v>
      </c>
      <c r="E699" s="4">
        <v>800</v>
      </c>
      <c r="G699" s="46">
        <f t="shared" si="13"/>
        <v>935.60000000000036</v>
      </c>
    </row>
    <row r="700" spans="1:15">
      <c r="A700" s="39">
        <v>46021</v>
      </c>
      <c r="B700" s="787" t="s">
        <v>950</v>
      </c>
      <c r="C700" s="787" t="s">
        <v>25</v>
      </c>
      <c r="D700" t="s">
        <v>14</v>
      </c>
      <c r="F700" s="4">
        <v>600</v>
      </c>
      <c r="G700" s="46">
        <f t="shared" si="13"/>
        <v>335.60000000000036</v>
      </c>
    </row>
    <row r="701" spans="1:15">
      <c r="A701" s="39">
        <v>46021</v>
      </c>
      <c r="B701" s="787" t="s">
        <v>951</v>
      </c>
      <c r="C701" s="787" t="s">
        <v>25</v>
      </c>
      <c r="D701" t="s">
        <v>14</v>
      </c>
      <c r="F701" s="4">
        <v>200</v>
      </c>
      <c r="G701" s="46">
        <f t="shared" si="13"/>
        <v>135.60000000000036</v>
      </c>
    </row>
    <row r="702" spans="1:15">
      <c r="A702" s="39">
        <v>46046</v>
      </c>
      <c r="B702" s="803" t="s">
        <v>952</v>
      </c>
      <c r="C702" s="787" t="s">
        <v>25</v>
      </c>
      <c r="D702" t="s">
        <v>12</v>
      </c>
      <c r="F702" s="4">
        <v>120.6</v>
      </c>
      <c r="G702" s="46">
        <f t="shared" si="13"/>
        <v>15.000000000000369</v>
      </c>
    </row>
    <row r="703" spans="1:15">
      <c r="A703" s="39">
        <v>46046</v>
      </c>
      <c r="B703" s="803" t="s">
        <v>952</v>
      </c>
      <c r="C703" s="787" t="s">
        <v>25</v>
      </c>
      <c r="D703" t="s">
        <v>13</v>
      </c>
      <c r="F703" s="4">
        <v>5</v>
      </c>
      <c r="G703" s="46">
        <f t="shared" si="13"/>
        <v>10.000000000000369</v>
      </c>
    </row>
    <row r="704" spans="1:15">
      <c r="A704" s="133">
        <v>46053</v>
      </c>
      <c r="B704" s="786" t="s">
        <v>10</v>
      </c>
      <c r="C704" s="786" t="s">
        <v>11</v>
      </c>
      <c r="D704" t="s">
        <v>12</v>
      </c>
      <c r="E704" s="4">
        <v>117.2</v>
      </c>
      <c r="G704" s="4">
        <f>+G703+E704-F704</f>
        <v>127.20000000000037</v>
      </c>
    </row>
    <row r="705" spans="1:7">
      <c r="A705" s="106"/>
      <c r="B705" s="787"/>
      <c r="C705" s="787"/>
      <c r="D705" t="s">
        <v>13</v>
      </c>
      <c r="E705" s="4">
        <v>3</v>
      </c>
      <c r="G705" s="4">
        <f>+G704+E705-F705</f>
        <v>130.20000000000039</v>
      </c>
    </row>
    <row r="706" spans="1:7">
      <c r="A706" s="106"/>
      <c r="B706" s="787"/>
      <c r="C706" s="787"/>
      <c r="D706" t="s">
        <v>14</v>
      </c>
      <c r="E706" s="4">
        <v>800</v>
      </c>
      <c r="G706" s="4">
        <f>+G705+E706-F706</f>
        <v>930.20000000000039</v>
      </c>
    </row>
    <row r="707" spans="1:7">
      <c r="A707" s="39">
        <v>46053</v>
      </c>
      <c r="B707" s="787" t="s">
        <v>953</v>
      </c>
      <c r="C707" s="787" t="s">
        <v>11</v>
      </c>
      <c r="D707" t="s">
        <v>14</v>
      </c>
      <c r="F707" s="4">
        <v>800</v>
      </c>
      <c r="G707" s="4">
        <f>+G706+E707-F707</f>
        <v>130.20000000000039</v>
      </c>
    </row>
    <row r="708" spans="1:7">
      <c r="A708" s="39">
        <v>46073</v>
      </c>
      <c r="B708" s="803" t="s">
        <v>954</v>
      </c>
      <c r="C708" s="787" t="s">
        <v>11</v>
      </c>
      <c r="D708" t="s">
        <v>12</v>
      </c>
      <c r="F708" s="4">
        <v>117.2</v>
      </c>
      <c r="G708" s="4">
        <f>+G707+E708-F708</f>
        <v>13.000000000000384</v>
      </c>
    </row>
    <row r="709" spans="1:7">
      <c r="A709" s="39">
        <v>46073</v>
      </c>
      <c r="B709" s="803" t="s">
        <v>954</v>
      </c>
      <c r="C709" s="787" t="s">
        <v>11</v>
      </c>
      <c r="D709" t="s">
        <v>13</v>
      </c>
      <c r="F709" s="4">
        <v>3</v>
      </c>
      <c r="G709" s="4">
        <f>+G708+E709-F709</f>
        <v>10.000000000000384</v>
      </c>
    </row>
    <row r="710" spans="1:7">
      <c r="A710" s="41">
        <v>46081</v>
      </c>
      <c r="B710" s="786" t="s">
        <v>10</v>
      </c>
      <c r="C710" s="786" t="s">
        <v>15</v>
      </c>
      <c r="D710" t="s">
        <v>12</v>
      </c>
      <c r="E710" s="188">
        <v>115.5</v>
      </c>
      <c r="G710" s="4">
        <f>+G709+E710-F710</f>
        <v>125.50000000000038</v>
      </c>
    </row>
    <row r="711" spans="1:7">
      <c r="B711" s="787"/>
      <c r="C711" s="787"/>
      <c r="D711" t="s">
        <v>13</v>
      </c>
      <c r="E711" s="121">
        <v>6</v>
      </c>
      <c r="G711" s="4">
        <f>+G710+E711-F711</f>
        <v>131.5000000000004</v>
      </c>
    </row>
    <row r="712" spans="1:7">
      <c r="B712" s="787"/>
      <c r="C712" s="787"/>
      <c r="D712" t="s">
        <v>14</v>
      </c>
      <c r="E712" s="121">
        <v>1000</v>
      </c>
      <c r="G712" s="4">
        <f>+G711+E712-F712</f>
        <v>1131.5000000000005</v>
      </c>
    </row>
    <row r="713" spans="1:7">
      <c r="A713" s="39">
        <v>46081</v>
      </c>
      <c r="B713" s="787" t="s">
        <v>955</v>
      </c>
      <c r="C713" s="787" t="s">
        <v>15</v>
      </c>
      <c r="D713" t="s">
        <v>14</v>
      </c>
      <c r="E713" s="121"/>
      <c r="F713" s="121">
        <v>1000</v>
      </c>
      <c r="G713" s="4">
        <f>+G712+E713-F713</f>
        <v>131.50000000000045</v>
      </c>
    </row>
    <row r="714" spans="1:7">
      <c r="A714" s="39">
        <v>46111</v>
      </c>
      <c r="B714" s="787" t="s">
        <v>956</v>
      </c>
      <c r="C714" s="787" t="s">
        <v>15</v>
      </c>
      <c r="D714" t="s">
        <v>12</v>
      </c>
      <c r="E714" s="121"/>
      <c r="F714" s="121">
        <v>115.5</v>
      </c>
      <c r="G714" s="4">
        <f t="shared" ref="G714:G718" si="14">+G713+E714-F714</f>
        <v>16.000000000000455</v>
      </c>
    </row>
    <row r="715" spans="1:7">
      <c r="A715" s="39">
        <v>46111</v>
      </c>
      <c r="B715" s="787" t="s">
        <v>956</v>
      </c>
      <c r="C715" s="787" t="s">
        <v>15</v>
      </c>
      <c r="D715" t="s">
        <v>13</v>
      </c>
      <c r="E715" s="121"/>
      <c r="F715" s="121">
        <v>6</v>
      </c>
      <c r="G715" s="4">
        <f t="shared" si="14"/>
        <v>10.000000000000455</v>
      </c>
    </row>
    <row r="716" spans="1:7">
      <c r="A716" s="41">
        <v>46112</v>
      </c>
      <c r="B716" s="786" t="s">
        <v>10</v>
      </c>
      <c r="C716" s="786" t="s">
        <v>16</v>
      </c>
      <c r="D716" t="s">
        <v>12</v>
      </c>
      <c r="E716" s="4">
        <v>119.6</v>
      </c>
      <c r="G716" s="4">
        <f t="shared" si="14"/>
        <v>129.60000000000045</v>
      </c>
    </row>
    <row r="717" spans="1:7">
      <c r="B717" s="787"/>
      <c r="C717" s="787"/>
      <c r="D717" t="s">
        <v>13</v>
      </c>
      <c r="E717" s="121">
        <v>6</v>
      </c>
      <c r="G717" s="4">
        <f t="shared" si="14"/>
        <v>135.60000000000045</v>
      </c>
    </row>
    <row r="718" spans="1:7">
      <c r="B718" s="787"/>
      <c r="C718" s="787"/>
      <c r="D718" t="s">
        <v>14</v>
      </c>
      <c r="E718" s="4">
        <v>1000</v>
      </c>
      <c r="G718" s="4">
        <f t="shared" si="14"/>
        <v>1135.6000000000004</v>
      </c>
    </row>
    <row r="719" spans="1:7">
      <c r="A719" s="39">
        <v>46111</v>
      </c>
      <c r="B719" s="803" t="s">
        <v>957</v>
      </c>
      <c r="C719" s="787" t="s">
        <v>16</v>
      </c>
      <c r="D719" t="s">
        <v>14</v>
      </c>
      <c r="F719" s="4">
        <v>1000</v>
      </c>
      <c r="G719" s="4">
        <f t="shared" ref="G717:G780" si="15">+G718+E719-F719</f>
        <v>135.60000000000036</v>
      </c>
    </row>
    <row r="720" spans="1:7">
      <c r="A720" s="41">
        <v>46142</v>
      </c>
      <c r="B720" s="786" t="s">
        <v>10</v>
      </c>
      <c r="C720" s="786" t="s">
        <v>17</v>
      </c>
      <c r="D720" t="s">
        <v>12</v>
      </c>
      <c r="G720" s="4">
        <f t="shared" si="15"/>
        <v>135.60000000000036</v>
      </c>
    </row>
    <row r="721" spans="1:7">
      <c r="B721" s="787"/>
      <c r="C721" s="787"/>
      <c r="D721" t="s">
        <v>13</v>
      </c>
      <c r="G721" s="4">
        <f t="shared" si="15"/>
        <v>135.60000000000036</v>
      </c>
    </row>
    <row r="722" spans="1:7">
      <c r="B722" s="787"/>
      <c r="C722" s="787"/>
      <c r="D722" t="s">
        <v>14</v>
      </c>
      <c r="E722" s="4">
        <v>1000</v>
      </c>
      <c r="G722" s="4">
        <f t="shared" si="15"/>
        <v>1135.6000000000004</v>
      </c>
    </row>
    <row r="723" spans="1:7">
      <c r="A723" s="39">
        <v>46142</v>
      </c>
      <c r="B723" s="803" t="s">
        <v>958</v>
      </c>
      <c r="C723" s="787" t="s">
        <v>17</v>
      </c>
      <c r="D723" t="s">
        <v>14</v>
      </c>
      <c r="F723" s="4">
        <v>1000</v>
      </c>
      <c r="G723" s="4">
        <f t="shared" si="15"/>
        <v>135.60000000000036</v>
      </c>
    </row>
    <row r="724" spans="1:7">
      <c r="B724" s="803"/>
      <c r="C724" s="787"/>
      <c r="G724" s="4">
        <f t="shared" si="15"/>
        <v>135.60000000000036</v>
      </c>
    </row>
    <row r="725" spans="1:7">
      <c r="B725" s="803"/>
      <c r="C725" s="787"/>
      <c r="G725" s="4">
        <f t="shared" si="15"/>
        <v>135.60000000000036</v>
      </c>
    </row>
    <row r="726" spans="1:7">
      <c r="B726" s="803"/>
      <c r="C726" s="787"/>
      <c r="G726" s="4">
        <f t="shared" si="15"/>
        <v>135.60000000000036</v>
      </c>
    </row>
    <row r="727" spans="1:7">
      <c r="B727" s="803"/>
      <c r="C727" s="787"/>
      <c r="G727" s="4">
        <f t="shared" si="15"/>
        <v>135.60000000000036</v>
      </c>
    </row>
    <row r="728" spans="1:7">
      <c r="B728" s="803"/>
      <c r="C728" s="787"/>
      <c r="G728" s="4">
        <f t="shared" si="15"/>
        <v>135.60000000000036</v>
      </c>
    </row>
    <row r="729" spans="1:7">
      <c r="B729" s="803"/>
      <c r="C729" s="787"/>
      <c r="G729" s="4">
        <f t="shared" si="15"/>
        <v>135.60000000000036</v>
      </c>
    </row>
    <row r="730" spans="1:7">
      <c r="B730" s="803"/>
      <c r="C730" s="787"/>
      <c r="G730" s="4">
        <f t="shared" si="15"/>
        <v>135.60000000000036</v>
      </c>
    </row>
    <row r="731" spans="1:7">
      <c r="B731" s="803"/>
      <c r="C731" s="787"/>
      <c r="G731" s="4">
        <f t="shared" si="15"/>
        <v>135.60000000000036</v>
      </c>
    </row>
    <row r="732" spans="1:7">
      <c r="B732" s="803"/>
      <c r="C732" s="787"/>
      <c r="G732" s="4">
        <f t="shared" si="15"/>
        <v>135.60000000000036</v>
      </c>
    </row>
    <row r="733" spans="1:7">
      <c r="B733" s="803"/>
      <c r="C733" s="787"/>
      <c r="G733" s="4">
        <f t="shared" si="15"/>
        <v>135.60000000000036</v>
      </c>
    </row>
    <row r="734" spans="1:7">
      <c r="B734" s="803"/>
      <c r="C734" s="787"/>
      <c r="G734" s="4">
        <f t="shared" si="15"/>
        <v>135.60000000000036</v>
      </c>
    </row>
    <row r="735" spans="1:7">
      <c r="B735" s="803"/>
      <c r="C735" s="787"/>
      <c r="G735" s="4">
        <f t="shared" si="15"/>
        <v>135.60000000000036</v>
      </c>
    </row>
    <row r="736" spans="1:7">
      <c r="B736" s="803"/>
      <c r="C736" s="787"/>
      <c r="G736" s="4">
        <f t="shared" si="15"/>
        <v>135.60000000000036</v>
      </c>
    </row>
    <row r="737" spans="2:7">
      <c r="B737" s="803"/>
      <c r="C737" s="787"/>
      <c r="G737" s="4">
        <f t="shared" si="15"/>
        <v>135.60000000000036</v>
      </c>
    </row>
    <row r="738" spans="2:7">
      <c r="B738" s="803"/>
      <c r="C738" s="787"/>
      <c r="G738" s="4">
        <f t="shared" si="15"/>
        <v>135.60000000000036</v>
      </c>
    </row>
    <row r="739" spans="2:7">
      <c r="B739" s="803"/>
      <c r="C739" s="787"/>
      <c r="G739" s="4">
        <f t="shared" si="15"/>
        <v>135.60000000000036</v>
      </c>
    </row>
    <row r="740" spans="2:7">
      <c r="B740" s="803"/>
      <c r="C740" s="787"/>
      <c r="G740" s="4">
        <f t="shared" si="15"/>
        <v>135.60000000000036</v>
      </c>
    </row>
    <row r="741" spans="2:7">
      <c r="B741" s="803"/>
      <c r="C741" s="787"/>
      <c r="G741" s="4">
        <f t="shared" si="15"/>
        <v>135.60000000000036</v>
      </c>
    </row>
    <row r="742" spans="2:7">
      <c r="B742" s="803"/>
      <c r="C742" s="787"/>
      <c r="G742" s="4">
        <f t="shared" si="15"/>
        <v>135.60000000000036</v>
      </c>
    </row>
    <row r="743" spans="2:7">
      <c r="B743" s="803"/>
      <c r="C743" s="787"/>
      <c r="G743" s="4">
        <f t="shared" si="15"/>
        <v>135.60000000000036</v>
      </c>
    </row>
    <row r="744" spans="2:7">
      <c r="B744" s="803"/>
      <c r="C744" s="787"/>
      <c r="G744" s="4">
        <f t="shared" si="15"/>
        <v>135.60000000000036</v>
      </c>
    </row>
    <row r="745" spans="2:7">
      <c r="B745" s="803"/>
      <c r="C745" s="787"/>
      <c r="G745" s="4">
        <f t="shared" si="15"/>
        <v>135.60000000000036</v>
      </c>
    </row>
    <row r="746" spans="2:7">
      <c r="B746" s="803"/>
      <c r="C746" s="787"/>
      <c r="G746" s="4">
        <f t="shared" si="15"/>
        <v>135.60000000000036</v>
      </c>
    </row>
    <row r="747" spans="2:7">
      <c r="B747" s="803"/>
      <c r="C747" s="787"/>
      <c r="G747" s="4">
        <f t="shared" si="15"/>
        <v>135.60000000000036</v>
      </c>
    </row>
    <row r="748" spans="2:7">
      <c r="B748" s="803"/>
      <c r="C748" s="787"/>
      <c r="G748" s="4">
        <f t="shared" si="15"/>
        <v>135.60000000000036</v>
      </c>
    </row>
    <row r="749" spans="2:7">
      <c r="B749" s="803"/>
      <c r="C749" s="787"/>
      <c r="G749" s="4">
        <f t="shared" si="15"/>
        <v>135.60000000000036</v>
      </c>
    </row>
    <row r="750" spans="2:7">
      <c r="B750" s="803"/>
      <c r="C750" s="787"/>
      <c r="G750" s="4">
        <f t="shared" si="15"/>
        <v>135.60000000000036</v>
      </c>
    </row>
    <row r="751" spans="2:7">
      <c r="B751" s="803"/>
      <c r="C751" s="787"/>
      <c r="G751" s="4">
        <f t="shared" si="15"/>
        <v>135.60000000000036</v>
      </c>
    </row>
    <row r="752" spans="2:7">
      <c r="B752" s="803"/>
      <c r="C752" s="787"/>
      <c r="G752" s="4">
        <f t="shared" si="15"/>
        <v>135.60000000000036</v>
      </c>
    </row>
    <row r="753" spans="2:7">
      <c r="B753" s="803"/>
      <c r="C753" s="787"/>
      <c r="G753" s="4">
        <f t="shared" si="15"/>
        <v>135.60000000000036</v>
      </c>
    </row>
    <row r="754" spans="2:7">
      <c r="B754" s="803"/>
      <c r="C754" s="787"/>
      <c r="G754" s="4">
        <f t="shared" si="15"/>
        <v>135.60000000000036</v>
      </c>
    </row>
    <row r="755" spans="2:7">
      <c r="B755" s="803"/>
      <c r="C755" s="787"/>
      <c r="G755" s="4">
        <f t="shared" si="15"/>
        <v>135.60000000000036</v>
      </c>
    </row>
    <row r="756" spans="2:7">
      <c r="B756" s="803"/>
      <c r="C756" s="787"/>
      <c r="G756" s="4">
        <f t="shared" si="15"/>
        <v>135.60000000000036</v>
      </c>
    </row>
    <row r="757" spans="2:7">
      <c r="B757" s="803"/>
      <c r="C757" s="787"/>
      <c r="G757" s="4">
        <f t="shared" si="15"/>
        <v>135.60000000000036</v>
      </c>
    </row>
    <row r="758" spans="2:7">
      <c r="B758" s="803"/>
      <c r="C758" s="787"/>
      <c r="G758" s="4">
        <f t="shared" si="15"/>
        <v>135.60000000000036</v>
      </c>
    </row>
    <row r="759" spans="2:7">
      <c r="B759" s="803"/>
      <c r="C759" s="787"/>
      <c r="G759" s="4">
        <f t="shared" si="15"/>
        <v>135.60000000000036</v>
      </c>
    </row>
    <row r="760" spans="2:7">
      <c r="B760" s="803"/>
      <c r="C760" s="787"/>
      <c r="G760" s="4">
        <f t="shared" si="15"/>
        <v>135.60000000000036</v>
      </c>
    </row>
    <row r="761" spans="2:7">
      <c r="B761" s="803"/>
      <c r="C761" s="787"/>
      <c r="G761" s="4">
        <f t="shared" si="15"/>
        <v>135.60000000000036</v>
      </c>
    </row>
    <row r="762" spans="2:7">
      <c r="B762" s="803"/>
      <c r="C762" s="787"/>
      <c r="G762" s="4">
        <f t="shared" si="15"/>
        <v>135.60000000000036</v>
      </c>
    </row>
    <row r="763" spans="2:7">
      <c r="B763" s="803"/>
      <c r="C763" s="787"/>
      <c r="G763" s="4">
        <f t="shared" si="15"/>
        <v>135.60000000000036</v>
      </c>
    </row>
    <row r="764" spans="2:7">
      <c r="B764" s="803"/>
      <c r="C764" s="787"/>
      <c r="G764" s="4">
        <f t="shared" si="15"/>
        <v>135.60000000000036</v>
      </c>
    </row>
    <row r="765" spans="2:7">
      <c r="B765" s="803"/>
      <c r="C765" s="787"/>
      <c r="G765" s="4">
        <f t="shared" si="15"/>
        <v>135.60000000000036</v>
      </c>
    </row>
    <row r="766" spans="2:7">
      <c r="B766" s="803"/>
      <c r="C766" s="787"/>
      <c r="G766" s="4">
        <f t="shared" si="15"/>
        <v>135.60000000000036</v>
      </c>
    </row>
    <row r="767" spans="2:7">
      <c r="B767" s="803"/>
      <c r="C767" s="787"/>
      <c r="G767" s="4">
        <f t="shared" si="15"/>
        <v>135.60000000000036</v>
      </c>
    </row>
    <row r="768" spans="2:7">
      <c r="B768" s="803"/>
      <c r="C768" s="787"/>
      <c r="G768" s="4">
        <f t="shared" si="15"/>
        <v>135.60000000000036</v>
      </c>
    </row>
    <row r="769" spans="2:7">
      <c r="B769" s="803"/>
      <c r="C769" s="787"/>
      <c r="G769" s="4">
        <f t="shared" si="15"/>
        <v>135.60000000000036</v>
      </c>
    </row>
    <row r="770" spans="2:7">
      <c r="B770" s="803"/>
      <c r="C770" s="787"/>
      <c r="G770" s="4">
        <f t="shared" si="15"/>
        <v>135.60000000000036</v>
      </c>
    </row>
    <row r="771" spans="2:7">
      <c r="B771" s="803"/>
      <c r="C771" s="787"/>
      <c r="G771" s="4">
        <f t="shared" si="15"/>
        <v>135.60000000000036</v>
      </c>
    </row>
    <row r="772" spans="2:7">
      <c r="B772" s="803"/>
      <c r="C772" s="787"/>
      <c r="G772" s="4">
        <f t="shared" si="15"/>
        <v>135.60000000000036</v>
      </c>
    </row>
    <row r="773" spans="2:7">
      <c r="B773" s="803"/>
      <c r="C773" s="787"/>
      <c r="G773" s="4">
        <f t="shared" si="15"/>
        <v>135.60000000000036</v>
      </c>
    </row>
    <row r="774" spans="2:7">
      <c r="B774" s="803"/>
      <c r="C774" s="787"/>
      <c r="G774" s="4">
        <f t="shared" si="15"/>
        <v>135.60000000000036</v>
      </c>
    </row>
    <row r="775" spans="2:7">
      <c r="B775" s="803"/>
      <c r="C775" s="787"/>
      <c r="G775" s="4">
        <f t="shared" si="15"/>
        <v>135.60000000000036</v>
      </c>
    </row>
    <row r="776" spans="2:7">
      <c r="B776" s="803"/>
      <c r="C776" s="787"/>
      <c r="G776" s="4">
        <f t="shared" si="15"/>
        <v>135.60000000000036</v>
      </c>
    </row>
    <row r="777" spans="2:7">
      <c r="B777" s="803"/>
      <c r="C777" s="787"/>
      <c r="G777" s="4">
        <f t="shared" si="15"/>
        <v>135.60000000000036</v>
      </c>
    </row>
    <row r="778" spans="2:7">
      <c r="B778" s="803"/>
      <c r="C778" s="787"/>
      <c r="G778" s="4">
        <f t="shared" si="15"/>
        <v>135.60000000000036</v>
      </c>
    </row>
    <row r="779" spans="2:7">
      <c r="B779" s="803"/>
      <c r="C779" s="787"/>
      <c r="G779" s="4">
        <f t="shared" si="15"/>
        <v>135.60000000000036</v>
      </c>
    </row>
    <row r="780" spans="2:7">
      <c r="B780" s="803"/>
      <c r="C780" s="787"/>
      <c r="G780" s="4">
        <f t="shared" si="15"/>
        <v>135.60000000000036</v>
      </c>
    </row>
    <row r="781" spans="2:7">
      <c r="B781" s="803"/>
      <c r="C781" s="787"/>
      <c r="G781" s="4">
        <f t="shared" ref="G781:G844" si="16">+G780+E781-F781</f>
        <v>135.60000000000036</v>
      </c>
    </row>
    <row r="782" spans="2:7">
      <c r="B782" s="803"/>
      <c r="C782" s="787"/>
      <c r="G782" s="4">
        <f t="shared" si="16"/>
        <v>135.60000000000036</v>
      </c>
    </row>
    <row r="783" spans="2:7">
      <c r="B783" s="803"/>
      <c r="C783" s="787"/>
      <c r="G783" s="4">
        <f t="shared" si="16"/>
        <v>135.60000000000036</v>
      </c>
    </row>
    <row r="784" spans="2:7">
      <c r="B784" s="803"/>
      <c r="C784" s="787"/>
      <c r="G784" s="4">
        <f t="shared" si="16"/>
        <v>135.60000000000036</v>
      </c>
    </row>
    <row r="785" spans="2:7">
      <c r="B785" s="803"/>
      <c r="C785" s="787"/>
      <c r="G785" s="4">
        <f t="shared" si="16"/>
        <v>135.60000000000036</v>
      </c>
    </row>
    <row r="786" spans="2:7">
      <c r="B786" s="803"/>
      <c r="C786" s="787"/>
      <c r="G786" s="4">
        <f t="shared" si="16"/>
        <v>135.60000000000036</v>
      </c>
    </row>
    <row r="787" spans="2:7">
      <c r="B787" s="803"/>
      <c r="C787" s="787"/>
      <c r="G787" s="4">
        <f t="shared" si="16"/>
        <v>135.60000000000036</v>
      </c>
    </row>
    <row r="788" spans="2:7">
      <c r="B788" s="803"/>
      <c r="C788" s="787"/>
      <c r="G788" s="4">
        <f t="shared" si="16"/>
        <v>135.60000000000036</v>
      </c>
    </row>
    <row r="789" spans="2:7">
      <c r="B789" s="803"/>
      <c r="C789" s="787"/>
      <c r="G789" s="4">
        <f t="shared" si="16"/>
        <v>135.60000000000036</v>
      </c>
    </row>
    <row r="790" spans="2:7">
      <c r="B790" s="803"/>
      <c r="C790" s="787"/>
      <c r="G790" s="4">
        <f t="shared" si="16"/>
        <v>135.60000000000036</v>
      </c>
    </row>
    <row r="791" spans="2:7">
      <c r="B791" s="803"/>
      <c r="C791" s="787"/>
      <c r="G791" s="4">
        <f t="shared" si="16"/>
        <v>135.60000000000036</v>
      </c>
    </row>
    <row r="792" spans="2:7">
      <c r="B792" s="803"/>
      <c r="C792" s="787"/>
      <c r="G792" s="4">
        <f t="shared" si="16"/>
        <v>135.60000000000036</v>
      </c>
    </row>
    <row r="793" spans="2:7">
      <c r="B793" s="803"/>
      <c r="C793" s="787"/>
      <c r="G793" s="4">
        <f t="shared" si="16"/>
        <v>135.60000000000036</v>
      </c>
    </row>
    <row r="794" spans="2:7">
      <c r="B794" s="803"/>
      <c r="C794" s="787"/>
      <c r="G794" s="4">
        <f t="shared" si="16"/>
        <v>135.60000000000036</v>
      </c>
    </row>
    <row r="795" spans="2:7">
      <c r="B795" s="803"/>
      <c r="C795" s="787"/>
      <c r="G795" s="4">
        <f t="shared" si="16"/>
        <v>135.60000000000036</v>
      </c>
    </row>
    <row r="796" spans="2:7">
      <c r="B796" s="803"/>
      <c r="C796" s="787"/>
      <c r="G796" s="4">
        <f t="shared" si="16"/>
        <v>135.60000000000036</v>
      </c>
    </row>
    <row r="797" spans="2:7">
      <c r="B797" s="803"/>
      <c r="C797" s="787"/>
      <c r="G797" s="4">
        <f t="shared" si="16"/>
        <v>135.60000000000036</v>
      </c>
    </row>
    <row r="798" spans="2:7">
      <c r="B798" s="803"/>
      <c r="C798" s="787"/>
      <c r="G798" s="4">
        <f t="shared" si="16"/>
        <v>135.60000000000036</v>
      </c>
    </row>
    <row r="799" spans="2:7">
      <c r="B799" s="803"/>
      <c r="C799" s="787"/>
      <c r="G799" s="4">
        <f t="shared" si="16"/>
        <v>135.60000000000036</v>
      </c>
    </row>
    <row r="800" spans="2:7">
      <c r="B800" s="803"/>
      <c r="C800" s="787"/>
      <c r="G800" s="4">
        <f t="shared" si="16"/>
        <v>135.60000000000036</v>
      </c>
    </row>
    <row r="801" spans="2:7">
      <c r="B801" s="803"/>
      <c r="C801" s="787"/>
      <c r="G801" s="4">
        <f t="shared" si="16"/>
        <v>135.60000000000036</v>
      </c>
    </row>
    <row r="802" spans="2:7">
      <c r="B802" s="803"/>
      <c r="C802" s="787"/>
      <c r="G802" s="4">
        <f t="shared" si="16"/>
        <v>135.60000000000036</v>
      </c>
    </row>
    <row r="803" spans="2:7">
      <c r="B803" s="803"/>
      <c r="C803" s="787"/>
      <c r="G803" s="4">
        <f t="shared" si="16"/>
        <v>135.60000000000036</v>
      </c>
    </row>
    <row r="804" spans="2:7">
      <c r="B804" s="803"/>
      <c r="C804" s="787"/>
      <c r="G804" s="4">
        <f t="shared" si="16"/>
        <v>135.60000000000036</v>
      </c>
    </row>
    <row r="805" spans="2:7">
      <c r="B805" s="803"/>
      <c r="C805" s="787"/>
      <c r="G805" s="4">
        <f t="shared" si="16"/>
        <v>135.60000000000036</v>
      </c>
    </row>
    <row r="806" spans="2:7">
      <c r="B806" s="803"/>
      <c r="C806" s="787"/>
      <c r="G806" s="4">
        <f t="shared" si="16"/>
        <v>135.60000000000036</v>
      </c>
    </row>
    <row r="807" spans="2:7">
      <c r="B807" s="803"/>
      <c r="C807" s="787"/>
      <c r="G807" s="4">
        <f t="shared" si="16"/>
        <v>135.60000000000036</v>
      </c>
    </row>
    <row r="808" spans="2:7">
      <c r="B808" s="803"/>
      <c r="C808" s="787"/>
      <c r="G808" s="4">
        <f t="shared" si="16"/>
        <v>135.60000000000036</v>
      </c>
    </row>
    <row r="809" spans="2:7">
      <c r="B809" s="803"/>
      <c r="C809" s="787"/>
      <c r="G809" s="4">
        <f t="shared" si="16"/>
        <v>135.60000000000036</v>
      </c>
    </row>
    <row r="810" spans="2:7">
      <c r="B810" s="803"/>
      <c r="C810" s="787"/>
      <c r="G810" s="4">
        <f t="shared" si="16"/>
        <v>135.60000000000036</v>
      </c>
    </row>
    <row r="811" spans="2:7">
      <c r="B811" s="803"/>
      <c r="C811" s="787"/>
      <c r="G811" s="4">
        <f t="shared" si="16"/>
        <v>135.60000000000036</v>
      </c>
    </row>
    <row r="812" spans="2:7">
      <c r="B812" s="803"/>
      <c r="C812" s="787"/>
      <c r="G812" s="4">
        <f t="shared" si="16"/>
        <v>135.60000000000036</v>
      </c>
    </row>
    <row r="813" spans="2:7">
      <c r="B813" s="803"/>
      <c r="C813" s="787"/>
      <c r="G813" s="4">
        <f t="shared" si="16"/>
        <v>135.60000000000036</v>
      </c>
    </row>
    <row r="814" spans="2:7">
      <c r="B814" s="803"/>
      <c r="C814" s="787"/>
      <c r="G814" s="4">
        <f t="shared" si="16"/>
        <v>135.60000000000036</v>
      </c>
    </row>
    <row r="815" spans="2:7">
      <c r="B815" s="803"/>
      <c r="C815" s="787"/>
      <c r="G815" s="4">
        <f t="shared" si="16"/>
        <v>135.60000000000036</v>
      </c>
    </row>
    <row r="816" spans="2:7">
      <c r="B816" s="803"/>
      <c r="C816" s="787"/>
      <c r="G816" s="4">
        <f t="shared" si="16"/>
        <v>135.60000000000036</v>
      </c>
    </row>
    <row r="817" spans="2:7">
      <c r="B817" s="803"/>
      <c r="C817" s="787"/>
      <c r="G817" s="4">
        <f t="shared" si="16"/>
        <v>135.60000000000036</v>
      </c>
    </row>
    <row r="818" spans="2:7">
      <c r="B818" s="803"/>
      <c r="C818" s="787"/>
      <c r="G818" s="4">
        <f t="shared" si="16"/>
        <v>135.60000000000036</v>
      </c>
    </row>
    <row r="819" spans="2:7">
      <c r="B819" s="803"/>
      <c r="C819" s="787"/>
      <c r="G819" s="4">
        <f t="shared" si="16"/>
        <v>135.60000000000036</v>
      </c>
    </row>
    <row r="820" spans="2:7">
      <c r="B820" s="803"/>
      <c r="C820" s="787"/>
      <c r="G820" s="4">
        <f t="shared" si="16"/>
        <v>135.60000000000036</v>
      </c>
    </row>
    <row r="821" spans="2:7">
      <c r="B821" s="803"/>
      <c r="C821" s="787"/>
      <c r="G821" s="4">
        <f t="shared" si="16"/>
        <v>135.60000000000036</v>
      </c>
    </row>
    <row r="822" spans="2:7">
      <c r="B822" s="803"/>
      <c r="C822" s="787"/>
      <c r="G822" s="4">
        <f t="shared" si="16"/>
        <v>135.60000000000036</v>
      </c>
    </row>
    <row r="823" spans="2:7">
      <c r="B823" s="803"/>
      <c r="C823" s="787"/>
      <c r="G823" s="4">
        <f t="shared" si="16"/>
        <v>135.60000000000036</v>
      </c>
    </row>
    <row r="824" spans="2:7">
      <c r="B824" s="803"/>
      <c r="C824" s="787"/>
      <c r="G824" s="4">
        <f t="shared" si="16"/>
        <v>135.60000000000036</v>
      </c>
    </row>
    <row r="825" spans="2:7">
      <c r="B825" s="803"/>
      <c r="C825" s="787"/>
      <c r="G825" s="4">
        <f t="shared" si="16"/>
        <v>135.60000000000036</v>
      </c>
    </row>
    <row r="826" spans="2:7">
      <c r="B826" s="803"/>
      <c r="C826" s="787"/>
      <c r="G826" s="4">
        <f t="shared" si="16"/>
        <v>135.60000000000036</v>
      </c>
    </row>
    <row r="827" spans="2:7">
      <c r="B827" s="803"/>
      <c r="C827" s="787"/>
      <c r="G827" s="4">
        <f t="shared" si="16"/>
        <v>135.60000000000036</v>
      </c>
    </row>
    <row r="828" spans="2:7">
      <c r="B828" s="803"/>
      <c r="C828" s="787"/>
      <c r="G828" s="4">
        <f t="shared" si="16"/>
        <v>135.60000000000036</v>
      </c>
    </row>
    <row r="829" spans="2:7">
      <c r="B829" s="803"/>
      <c r="C829" s="787"/>
      <c r="G829" s="4">
        <f t="shared" si="16"/>
        <v>135.60000000000036</v>
      </c>
    </row>
    <row r="830" spans="2:7">
      <c r="B830" s="803"/>
      <c r="C830" s="787"/>
      <c r="G830" s="4">
        <f t="shared" si="16"/>
        <v>135.60000000000036</v>
      </c>
    </row>
    <row r="831" spans="2:7">
      <c r="B831" s="803"/>
      <c r="C831" s="787"/>
      <c r="G831" s="4">
        <f t="shared" si="16"/>
        <v>135.60000000000036</v>
      </c>
    </row>
    <row r="832" spans="2:7">
      <c r="B832" s="803"/>
      <c r="C832" s="787"/>
      <c r="G832" s="4">
        <f t="shared" si="16"/>
        <v>135.60000000000036</v>
      </c>
    </row>
    <row r="833" spans="2:7">
      <c r="B833" s="803"/>
      <c r="C833" s="787"/>
      <c r="G833" s="4">
        <f t="shared" si="16"/>
        <v>135.60000000000036</v>
      </c>
    </row>
    <row r="834" spans="2:7">
      <c r="B834" s="803"/>
      <c r="C834" s="787"/>
      <c r="G834" s="4">
        <f t="shared" si="16"/>
        <v>135.60000000000036</v>
      </c>
    </row>
    <row r="835" spans="2:7">
      <c r="B835" s="803"/>
      <c r="C835" s="787"/>
      <c r="G835" s="4">
        <f t="shared" si="16"/>
        <v>135.60000000000036</v>
      </c>
    </row>
    <row r="836" spans="2:7">
      <c r="B836" s="803"/>
      <c r="C836" s="787"/>
      <c r="G836" s="4">
        <f t="shared" si="16"/>
        <v>135.60000000000036</v>
      </c>
    </row>
    <row r="837" spans="2:7">
      <c r="B837" s="803"/>
      <c r="C837" s="787"/>
      <c r="G837" s="4">
        <f t="shared" si="16"/>
        <v>135.60000000000036</v>
      </c>
    </row>
    <row r="838" spans="2:7">
      <c r="B838" s="803"/>
      <c r="C838" s="787"/>
      <c r="G838" s="4">
        <f t="shared" si="16"/>
        <v>135.60000000000036</v>
      </c>
    </row>
    <row r="839" spans="2:7">
      <c r="B839" s="803"/>
      <c r="C839" s="787"/>
      <c r="G839" s="4">
        <f t="shared" si="16"/>
        <v>135.60000000000036</v>
      </c>
    </row>
    <row r="840" spans="2:7">
      <c r="B840" s="803"/>
      <c r="C840" s="787"/>
      <c r="G840" s="4">
        <f t="shared" si="16"/>
        <v>135.60000000000036</v>
      </c>
    </row>
    <row r="841" spans="2:7">
      <c r="B841" s="803"/>
      <c r="C841" s="787"/>
      <c r="G841" s="4">
        <f t="shared" si="16"/>
        <v>135.60000000000036</v>
      </c>
    </row>
    <row r="842" spans="2:7">
      <c r="B842" s="803"/>
      <c r="C842" s="787"/>
      <c r="G842" s="4">
        <f t="shared" si="16"/>
        <v>135.60000000000036</v>
      </c>
    </row>
    <row r="843" spans="2:7">
      <c r="B843" s="803"/>
      <c r="C843" s="787"/>
      <c r="G843" s="4">
        <f t="shared" si="16"/>
        <v>135.60000000000036</v>
      </c>
    </row>
    <row r="844" spans="2:7">
      <c r="B844" s="803"/>
      <c r="C844" s="787"/>
      <c r="G844" s="4">
        <f t="shared" si="16"/>
        <v>135.60000000000036</v>
      </c>
    </row>
    <row r="845" spans="2:7">
      <c r="B845" s="803"/>
      <c r="C845" s="787"/>
      <c r="G845" s="4">
        <f t="shared" ref="G845:G908" si="17">+G844+E845-F845</f>
        <v>135.60000000000036</v>
      </c>
    </row>
    <row r="846" spans="2:7">
      <c r="B846" s="803"/>
      <c r="C846" s="787"/>
      <c r="G846" s="4">
        <f t="shared" si="17"/>
        <v>135.60000000000036</v>
      </c>
    </row>
    <row r="847" spans="2:7">
      <c r="B847" s="803"/>
      <c r="C847" s="787"/>
      <c r="G847" s="4">
        <f t="shared" si="17"/>
        <v>135.60000000000036</v>
      </c>
    </row>
    <row r="848" spans="2:7">
      <c r="B848" s="803"/>
      <c r="C848" s="787"/>
      <c r="G848" s="4">
        <f t="shared" si="17"/>
        <v>135.60000000000036</v>
      </c>
    </row>
    <row r="849" spans="2:7">
      <c r="B849" s="803"/>
      <c r="C849" s="787"/>
      <c r="G849" s="4">
        <f t="shared" si="17"/>
        <v>135.60000000000036</v>
      </c>
    </row>
    <row r="850" spans="2:7">
      <c r="B850" s="803"/>
      <c r="C850" s="787"/>
      <c r="G850" s="4">
        <f t="shared" si="17"/>
        <v>135.60000000000036</v>
      </c>
    </row>
    <row r="851" spans="2:7">
      <c r="B851" s="803"/>
      <c r="C851" s="787"/>
      <c r="G851" s="4">
        <f t="shared" si="17"/>
        <v>135.60000000000036</v>
      </c>
    </row>
    <row r="852" spans="2:7">
      <c r="B852" s="803"/>
      <c r="C852" s="787"/>
      <c r="G852" s="4">
        <f t="shared" si="17"/>
        <v>135.60000000000036</v>
      </c>
    </row>
    <row r="853" spans="2:7">
      <c r="B853" s="803"/>
      <c r="C853" s="787"/>
      <c r="G853" s="4">
        <f t="shared" si="17"/>
        <v>135.60000000000036</v>
      </c>
    </row>
    <row r="854" spans="2:7">
      <c r="B854" s="803"/>
      <c r="C854" s="787"/>
      <c r="G854" s="4">
        <f t="shared" si="17"/>
        <v>135.60000000000036</v>
      </c>
    </row>
    <row r="855" spans="2:7">
      <c r="B855" s="803"/>
      <c r="C855" s="787"/>
      <c r="G855" s="4">
        <f t="shared" si="17"/>
        <v>135.60000000000036</v>
      </c>
    </row>
    <row r="856" spans="2:7">
      <c r="B856" s="803"/>
      <c r="C856" s="787"/>
      <c r="G856" s="4">
        <f t="shared" si="17"/>
        <v>135.60000000000036</v>
      </c>
    </row>
    <row r="857" spans="2:7">
      <c r="B857" s="803"/>
      <c r="C857" s="787"/>
      <c r="G857" s="4">
        <f t="shared" si="17"/>
        <v>135.60000000000036</v>
      </c>
    </row>
    <row r="858" spans="2:7">
      <c r="B858" s="803"/>
      <c r="C858" s="787"/>
      <c r="G858" s="4">
        <f t="shared" si="17"/>
        <v>135.60000000000036</v>
      </c>
    </row>
    <row r="859" spans="2:7">
      <c r="B859" s="803"/>
      <c r="C859" s="787"/>
      <c r="G859" s="4">
        <f t="shared" si="17"/>
        <v>135.60000000000036</v>
      </c>
    </row>
    <row r="860" spans="2:7">
      <c r="B860" s="803"/>
      <c r="C860" s="787"/>
      <c r="G860" s="4">
        <f t="shared" si="17"/>
        <v>135.60000000000036</v>
      </c>
    </row>
    <row r="861" spans="2:7">
      <c r="B861" s="803"/>
      <c r="C861" s="787"/>
      <c r="G861" s="4">
        <f t="shared" si="17"/>
        <v>135.60000000000036</v>
      </c>
    </row>
    <row r="862" spans="2:7">
      <c r="B862" s="803"/>
      <c r="C862" s="787"/>
      <c r="G862" s="4">
        <f t="shared" si="17"/>
        <v>135.60000000000036</v>
      </c>
    </row>
    <row r="863" spans="2:7">
      <c r="B863" s="803"/>
      <c r="C863" s="787"/>
      <c r="G863" s="4">
        <f t="shared" si="17"/>
        <v>135.60000000000036</v>
      </c>
    </row>
    <row r="864" spans="2:7">
      <c r="B864" s="803"/>
      <c r="C864" s="787"/>
      <c r="G864" s="4">
        <f t="shared" si="17"/>
        <v>135.60000000000036</v>
      </c>
    </row>
    <row r="865" spans="2:7">
      <c r="B865" s="803"/>
      <c r="C865" s="787"/>
      <c r="G865" s="4">
        <f t="shared" si="17"/>
        <v>135.60000000000036</v>
      </c>
    </row>
    <row r="866" spans="2:7">
      <c r="B866" s="803"/>
      <c r="C866" s="787"/>
      <c r="G866" s="4">
        <f t="shared" si="17"/>
        <v>135.60000000000036</v>
      </c>
    </row>
    <row r="867" spans="2:7">
      <c r="B867" s="803"/>
      <c r="C867" s="787"/>
      <c r="G867" s="4">
        <f t="shared" si="17"/>
        <v>135.60000000000036</v>
      </c>
    </row>
    <row r="868" spans="2:7">
      <c r="B868" s="803"/>
      <c r="C868" s="787"/>
      <c r="G868" s="4">
        <f t="shared" si="17"/>
        <v>135.60000000000036</v>
      </c>
    </row>
    <row r="869" spans="2:7">
      <c r="B869" s="803"/>
      <c r="C869" s="787"/>
      <c r="G869" s="4">
        <f t="shared" si="17"/>
        <v>135.60000000000036</v>
      </c>
    </row>
    <row r="870" spans="2:7">
      <c r="B870" s="803"/>
      <c r="C870" s="787"/>
      <c r="G870" s="4">
        <f t="shared" si="17"/>
        <v>135.60000000000036</v>
      </c>
    </row>
    <row r="871" spans="2:7">
      <c r="B871" s="803"/>
      <c r="C871" s="787"/>
      <c r="G871" s="4">
        <f t="shared" si="17"/>
        <v>135.60000000000036</v>
      </c>
    </row>
    <row r="872" spans="2:7">
      <c r="B872" s="803"/>
      <c r="C872" s="787"/>
      <c r="G872" s="4">
        <f t="shared" si="17"/>
        <v>135.60000000000036</v>
      </c>
    </row>
    <row r="873" spans="2:7">
      <c r="B873" s="803"/>
      <c r="C873" s="787"/>
      <c r="G873" s="4">
        <f t="shared" si="17"/>
        <v>135.60000000000036</v>
      </c>
    </row>
    <row r="874" spans="2:7">
      <c r="B874" s="803"/>
      <c r="C874" s="787"/>
      <c r="G874" s="4">
        <f t="shared" si="17"/>
        <v>135.60000000000036</v>
      </c>
    </row>
    <row r="875" spans="2:7">
      <c r="B875" s="803"/>
      <c r="C875" s="787"/>
      <c r="G875" s="4">
        <f t="shared" si="17"/>
        <v>135.60000000000036</v>
      </c>
    </row>
    <row r="876" spans="2:7">
      <c r="B876" s="803"/>
      <c r="C876" s="787"/>
      <c r="G876" s="4">
        <f t="shared" si="17"/>
        <v>135.60000000000036</v>
      </c>
    </row>
    <row r="877" spans="2:7">
      <c r="B877" s="803"/>
      <c r="C877" s="787"/>
      <c r="G877" s="4">
        <f t="shared" si="17"/>
        <v>135.60000000000036</v>
      </c>
    </row>
    <row r="878" spans="2:7">
      <c r="B878" s="803"/>
      <c r="C878" s="787"/>
      <c r="G878" s="4">
        <f t="shared" si="17"/>
        <v>135.60000000000036</v>
      </c>
    </row>
    <row r="879" spans="2:7">
      <c r="B879" s="803"/>
      <c r="C879" s="787"/>
      <c r="G879" s="4">
        <f t="shared" si="17"/>
        <v>135.60000000000036</v>
      </c>
    </row>
    <row r="880" spans="2:7">
      <c r="B880" s="803"/>
      <c r="C880" s="787"/>
      <c r="G880" s="4">
        <f t="shared" si="17"/>
        <v>135.60000000000036</v>
      </c>
    </row>
    <row r="881" spans="2:7">
      <c r="B881" s="803"/>
      <c r="C881" s="787"/>
      <c r="G881" s="4">
        <f t="shared" si="17"/>
        <v>135.60000000000036</v>
      </c>
    </row>
    <row r="882" spans="2:7">
      <c r="B882" s="803"/>
      <c r="C882" s="787"/>
      <c r="G882" s="4">
        <f t="shared" si="17"/>
        <v>135.60000000000036</v>
      </c>
    </row>
    <row r="883" spans="2:7">
      <c r="B883" s="803"/>
      <c r="C883" s="787"/>
      <c r="G883" s="4">
        <f t="shared" si="17"/>
        <v>135.60000000000036</v>
      </c>
    </row>
    <row r="884" spans="2:7">
      <c r="B884" s="803"/>
      <c r="C884" s="787"/>
      <c r="G884" s="4">
        <f t="shared" si="17"/>
        <v>135.60000000000036</v>
      </c>
    </row>
    <row r="885" spans="2:7">
      <c r="B885" s="803"/>
      <c r="C885" s="787"/>
      <c r="G885" s="4">
        <f t="shared" si="17"/>
        <v>135.60000000000036</v>
      </c>
    </row>
    <row r="886" spans="2:7">
      <c r="B886" s="803"/>
      <c r="C886" s="787"/>
      <c r="G886" s="4">
        <f t="shared" si="17"/>
        <v>135.60000000000036</v>
      </c>
    </row>
    <row r="887" spans="2:7">
      <c r="B887" s="803"/>
      <c r="C887" s="787"/>
      <c r="G887" s="4">
        <f t="shared" si="17"/>
        <v>135.60000000000036</v>
      </c>
    </row>
    <row r="888" spans="2:7">
      <c r="B888" s="803"/>
      <c r="C888" s="787"/>
      <c r="G888" s="4">
        <f t="shared" si="17"/>
        <v>135.60000000000036</v>
      </c>
    </row>
    <row r="889" spans="2:7">
      <c r="B889" s="803"/>
      <c r="C889" s="787"/>
      <c r="G889" s="4">
        <f t="shared" si="17"/>
        <v>135.60000000000036</v>
      </c>
    </row>
    <row r="890" spans="2:7">
      <c r="B890" s="803"/>
      <c r="C890" s="787"/>
      <c r="G890" s="4">
        <f t="shared" si="17"/>
        <v>135.60000000000036</v>
      </c>
    </row>
    <row r="891" spans="2:7">
      <c r="B891" s="803"/>
      <c r="C891" s="787"/>
      <c r="G891" s="4">
        <f t="shared" si="17"/>
        <v>135.60000000000036</v>
      </c>
    </row>
    <row r="892" spans="2:7">
      <c r="B892" s="803"/>
      <c r="C892" s="787"/>
      <c r="G892" s="4">
        <f t="shared" si="17"/>
        <v>135.60000000000036</v>
      </c>
    </row>
    <row r="893" spans="2:7">
      <c r="B893" s="803"/>
      <c r="C893" s="787"/>
      <c r="G893" s="4">
        <f t="shared" si="17"/>
        <v>135.60000000000036</v>
      </c>
    </row>
    <row r="894" spans="2:7">
      <c r="B894" s="803"/>
      <c r="C894" s="787"/>
      <c r="G894" s="4">
        <f t="shared" si="17"/>
        <v>135.60000000000036</v>
      </c>
    </row>
    <row r="895" spans="2:7">
      <c r="B895" s="803"/>
      <c r="C895" s="787"/>
      <c r="G895" s="4">
        <f t="shared" si="17"/>
        <v>135.60000000000036</v>
      </c>
    </row>
    <row r="896" spans="2:7">
      <c r="B896" s="803"/>
      <c r="C896" s="787"/>
      <c r="G896" s="4">
        <f t="shared" si="17"/>
        <v>135.60000000000036</v>
      </c>
    </row>
    <row r="897" spans="2:7">
      <c r="B897" s="803"/>
      <c r="C897" s="787"/>
      <c r="G897" s="4">
        <f t="shared" si="17"/>
        <v>135.60000000000036</v>
      </c>
    </row>
    <row r="898" spans="2:7">
      <c r="B898" s="803"/>
      <c r="C898" s="787"/>
      <c r="G898" s="4">
        <f t="shared" si="17"/>
        <v>135.60000000000036</v>
      </c>
    </row>
    <row r="899" spans="2:7">
      <c r="B899" s="803"/>
      <c r="C899" s="787"/>
      <c r="G899" s="4">
        <f t="shared" si="17"/>
        <v>135.60000000000036</v>
      </c>
    </row>
    <row r="900" spans="2:7">
      <c r="B900" s="803"/>
      <c r="C900" s="787"/>
      <c r="G900" s="4">
        <f t="shared" si="17"/>
        <v>135.60000000000036</v>
      </c>
    </row>
    <row r="901" spans="2:7">
      <c r="B901" s="803"/>
      <c r="C901" s="787"/>
      <c r="G901" s="4">
        <f t="shared" si="17"/>
        <v>135.60000000000036</v>
      </c>
    </row>
    <row r="902" spans="2:7">
      <c r="B902" s="803"/>
      <c r="C902" s="787"/>
      <c r="G902" s="4">
        <f t="shared" si="17"/>
        <v>135.60000000000036</v>
      </c>
    </row>
    <row r="903" spans="2:7">
      <c r="B903" s="803"/>
      <c r="C903" s="787"/>
      <c r="G903" s="4">
        <f t="shared" si="17"/>
        <v>135.60000000000036</v>
      </c>
    </row>
    <row r="904" spans="2:7">
      <c r="B904" s="803"/>
      <c r="C904" s="787"/>
      <c r="G904" s="4">
        <f t="shared" si="17"/>
        <v>135.60000000000036</v>
      </c>
    </row>
    <row r="905" spans="2:7">
      <c r="B905" s="803"/>
      <c r="C905" s="787"/>
      <c r="G905" s="4">
        <f t="shared" si="17"/>
        <v>135.60000000000036</v>
      </c>
    </row>
    <row r="906" spans="2:7">
      <c r="B906" s="803"/>
      <c r="C906" s="787"/>
      <c r="G906" s="4">
        <f t="shared" si="17"/>
        <v>135.60000000000036</v>
      </c>
    </row>
    <row r="907" spans="2:7">
      <c r="B907" s="803"/>
      <c r="C907" s="787"/>
      <c r="G907" s="4">
        <f t="shared" si="17"/>
        <v>135.60000000000036</v>
      </c>
    </row>
    <row r="908" spans="2:7">
      <c r="B908" s="803"/>
      <c r="C908" s="787"/>
      <c r="G908" s="4">
        <f t="shared" si="17"/>
        <v>135.60000000000036</v>
      </c>
    </row>
    <row r="909" spans="2:7">
      <c r="B909" s="803"/>
      <c r="C909" s="787"/>
      <c r="G909" s="4">
        <f t="shared" ref="G909:G972" si="18">+G908+E909-F909</f>
        <v>135.60000000000036</v>
      </c>
    </row>
    <row r="910" spans="2:7">
      <c r="B910" s="803"/>
      <c r="C910" s="787"/>
      <c r="G910" s="4">
        <f t="shared" si="18"/>
        <v>135.60000000000036</v>
      </c>
    </row>
    <row r="911" spans="2:7">
      <c r="B911" s="803"/>
      <c r="C911" s="787"/>
      <c r="G911" s="4">
        <f t="shared" si="18"/>
        <v>135.60000000000036</v>
      </c>
    </row>
    <row r="912" spans="2:7">
      <c r="B912" s="803"/>
      <c r="C912" s="787"/>
      <c r="G912" s="4">
        <f t="shared" si="18"/>
        <v>135.60000000000036</v>
      </c>
    </row>
    <row r="913" spans="2:7">
      <c r="B913" s="803"/>
      <c r="C913" s="787"/>
      <c r="G913" s="4">
        <f t="shared" si="18"/>
        <v>135.60000000000036</v>
      </c>
    </row>
    <row r="914" spans="2:7">
      <c r="B914" s="803"/>
      <c r="C914" s="787"/>
      <c r="G914" s="4">
        <f t="shared" si="18"/>
        <v>135.60000000000036</v>
      </c>
    </row>
    <row r="915" spans="2:7">
      <c r="B915" s="803"/>
      <c r="C915" s="787"/>
      <c r="G915" s="4">
        <f t="shared" si="18"/>
        <v>135.60000000000036</v>
      </c>
    </row>
    <row r="916" spans="2:7">
      <c r="B916" s="803"/>
      <c r="C916" s="787"/>
      <c r="G916" s="4">
        <f t="shared" si="18"/>
        <v>135.60000000000036</v>
      </c>
    </row>
    <row r="917" spans="2:7">
      <c r="B917" s="803"/>
      <c r="C917" s="787"/>
      <c r="G917" s="4">
        <f t="shared" si="18"/>
        <v>135.60000000000036</v>
      </c>
    </row>
    <row r="918" spans="2:7">
      <c r="B918" s="803"/>
      <c r="C918" s="787"/>
      <c r="G918" s="4">
        <f t="shared" si="18"/>
        <v>135.60000000000036</v>
      </c>
    </row>
    <row r="919" spans="2:7">
      <c r="B919" s="803"/>
      <c r="C919" s="787"/>
      <c r="G919" s="4">
        <f t="shared" si="18"/>
        <v>135.60000000000036</v>
      </c>
    </row>
    <row r="920" spans="2:7">
      <c r="B920" s="803"/>
      <c r="C920" s="787"/>
      <c r="G920" s="4">
        <f t="shared" si="18"/>
        <v>135.60000000000036</v>
      </c>
    </row>
    <row r="921" spans="2:7">
      <c r="B921" s="803"/>
      <c r="C921" s="787"/>
      <c r="G921" s="4">
        <f t="shared" si="18"/>
        <v>135.60000000000036</v>
      </c>
    </row>
    <row r="922" spans="2:7">
      <c r="B922" s="803"/>
      <c r="C922" s="787"/>
      <c r="G922" s="4">
        <f t="shared" si="18"/>
        <v>135.60000000000036</v>
      </c>
    </row>
    <row r="923" spans="2:7">
      <c r="B923" s="803"/>
      <c r="C923" s="787"/>
      <c r="G923" s="4">
        <f t="shared" si="18"/>
        <v>135.60000000000036</v>
      </c>
    </row>
    <row r="924" spans="2:7">
      <c r="B924" s="803"/>
      <c r="C924" s="787"/>
      <c r="G924" s="4">
        <f t="shared" si="18"/>
        <v>135.60000000000036</v>
      </c>
    </row>
    <row r="925" spans="2:7">
      <c r="B925" s="803"/>
      <c r="C925" s="787"/>
      <c r="G925" s="4">
        <f t="shared" si="18"/>
        <v>135.60000000000036</v>
      </c>
    </row>
    <row r="926" spans="2:7">
      <c r="B926" s="803"/>
      <c r="C926" s="787"/>
      <c r="G926" s="4">
        <f t="shared" si="18"/>
        <v>135.60000000000036</v>
      </c>
    </row>
    <row r="927" spans="2:7">
      <c r="B927" s="803"/>
      <c r="C927" s="787"/>
      <c r="G927" s="4">
        <f t="shared" si="18"/>
        <v>135.60000000000036</v>
      </c>
    </row>
    <row r="928" spans="2:7">
      <c r="B928" s="803"/>
      <c r="C928" s="787"/>
      <c r="G928" s="4">
        <f t="shared" si="18"/>
        <v>135.60000000000036</v>
      </c>
    </row>
    <row r="929" spans="2:7">
      <c r="B929" s="803"/>
      <c r="C929" s="787"/>
      <c r="G929" s="4">
        <f t="shared" si="18"/>
        <v>135.60000000000036</v>
      </c>
    </row>
    <row r="930" spans="2:7">
      <c r="B930" s="803"/>
      <c r="C930" s="787"/>
      <c r="G930" s="4">
        <f t="shared" si="18"/>
        <v>135.60000000000036</v>
      </c>
    </row>
    <row r="931" spans="2:7">
      <c r="B931" s="803"/>
      <c r="C931" s="787"/>
      <c r="G931" s="4">
        <f t="shared" si="18"/>
        <v>135.60000000000036</v>
      </c>
    </row>
    <row r="932" spans="2:7">
      <c r="B932" s="803"/>
      <c r="C932" s="787"/>
      <c r="G932" s="4">
        <f t="shared" si="18"/>
        <v>135.60000000000036</v>
      </c>
    </row>
    <row r="933" spans="2:7">
      <c r="B933" s="803"/>
      <c r="C933" s="787"/>
      <c r="G933" s="4">
        <f t="shared" si="18"/>
        <v>135.60000000000036</v>
      </c>
    </row>
    <row r="934" spans="2:7">
      <c r="B934" s="803"/>
      <c r="C934" s="787"/>
      <c r="G934" s="4">
        <f t="shared" si="18"/>
        <v>135.60000000000036</v>
      </c>
    </row>
    <row r="935" spans="2:7">
      <c r="B935" s="803"/>
      <c r="C935" s="787"/>
      <c r="G935" s="4">
        <f t="shared" si="18"/>
        <v>135.60000000000036</v>
      </c>
    </row>
    <row r="936" spans="2:7">
      <c r="B936" s="803"/>
      <c r="C936" s="787"/>
      <c r="G936" s="4">
        <f t="shared" si="18"/>
        <v>135.60000000000036</v>
      </c>
    </row>
    <row r="937" spans="2:7">
      <c r="B937" s="803"/>
      <c r="C937" s="787"/>
      <c r="G937" s="4">
        <f t="shared" si="18"/>
        <v>135.60000000000036</v>
      </c>
    </row>
    <row r="938" spans="2:7">
      <c r="B938" s="803"/>
      <c r="C938" s="787"/>
      <c r="G938" s="4">
        <f t="shared" si="18"/>
        <v>135.60000000000036</v>
      </c>
    </row>
    <row r="939" spans="2:7">
      <c r="B939" s="803"/>
      <c r="C939" s="787"/>
      <c r="G939" s="4">
        <f t="shared" si="18"/>
        <v>135.60000000000036</v>
      </c>
    </row>
    <row r="940" spans="2:7">
      <c r="B940" s="803"/>
      <c r="C940" s="787"/>
      <c r="G940" s="4">
        <f t="shared" si="18"/>
        <v>135.60000000000036</v>
      </c>
    </row>
    <row r="941" spans="2:7">
      <c r="B941" s="803"/>
      <c r="C941" s="787"/>
      <c r="G941" s="4">
        <f t="shared" si="18"/>
        <v>135.60000000000036</v>
      </c>
    </row>
    <row r="942" spans="2:7">
      <c r="B942" s="803"/>
      <c r="C942" s="787"/>
      <c r="G942" s="4">
        <f t="shared" si="18"/>
        <v>135.60000000000036</v>
      </c>
    </row>
    <row r="943" spans="2:7">
      <c r="B943" s="803"/>
      <c r="C943" s="787"/>
      <c r="G943" s="4">
        <f t="shared" si="18"/>
        <v>135.60000000000036</v>
      </c>
    </row>
    <row r="944" spans="2:7">
      <c r="B944" s="803"/>
      <c r="C944" s="787"/>
      <c r="G944" s="4">
        <f t="shared" si="18"/>
        <v>135.60000000000036</v>
      </c>
    </row>
    <row r="945" spans="2:7">
      <c r="B945" s="803"/>
      <c r="C945" s="787"/>
      <c r="G945" s="4">
        <f t="shared" si="18"/>
        <v>135.60000000000036</v>
      </c>
    </row>
    <row r="946" spans="2:7">
      <c r="B946" s="803"/>
      <c r="C946" s="787"/>
      <c r="G946" s="4">
        <f t="shared" si="18"/>
        <v>135.60000000000036</v>
      </c>
    </row>
    <row r="947" spans="2:7">
      <c r="B947" s="803"/>
      <c r="C947" s="787"/>
      <c r="G947" s="4">
        <f t="shared" si="18"/>
        <v>135.60000000000036</v>
      </c>
    </row>
    <row r="948" spans="2:7">
      <c r="B948" s="803"/>
      <c r="C948" s="787"/>
      <c r="G948" s="4">
        <f t="shared" si="18"/>
        <v>135.60000000000036</v>
      </c>
    </row>
    <row r="949" spans="2:7">
      <c r="B949" s="803"/>
      <c r="C949" s="787"/>
      <c r="G949" s="4">
        <f t="shared" si="18"/>
        <v>135.60000000000036</v>
      </c>
    </row>
    <row r="950" spans="2:7">
      <c r="B950" s="803"/>
      <c r="C950" s="787"/>
      <c r="G950" s="4">
        <f t="shared" si="18"/>
        <v>135.60000000000036</v>
      </c>
    </row>
    <row r="951" spans="2:7">
      <c r="B951" s="803"/>
      <c r="C951" s="787"/>
      <c r="G951" s="4">
        <f t="shared" si="18"/>
        <v>135.60000000000036</v>
      </c>
    </row>
    <row r="952" spans="2:7">
      <c r="B952" s="803"/>
      <c r="C952" s="787"/>
      <c r="G952" s="4">
        <f t="shared" si="18"/>
        <v>135.60000000000036</v>
      </c>
    </row>
    <row r="953" spans="2:7">
      <c r="B953" s="803"/>
      <c r="C953" s="787"/>
      <c r="G953" s="4">
        <f t="shared" si="18"/>
        <v>135.60000000000036</v>
      </c>
    </row>
    <row r="954" spans="2:7">
      <c r="B954" s="803"/>
      <c r="C954" s="787"/>
      <c r="G954" s="4">
        <f t="shared" si="18"/>
        <v>135.60000000000036</v>
      </c>
    </row>
    <row r="955" spans="2:7">
      <c r="B955" s="803"/>
      <c r="C955" s="787"/>
      <c r="G955" s="4">
        <f t="shared" si="18"/>
        <v>135.60000000000036</v>
      </c>
    </row>
    <row r="956" spans="2:7">
      <c r="B956" s="803"/>
      <c r="C956" s="787"/>
      <c r="G956" s="4">
        <f t="shared" si="18"/>
        <v>135.60000000000036</v>
      </c>
    </row>
    <row r="957" spans="2:7">
      <c r="B957" s="803"/>
      <c r="C957" s="787"/>
      <c r="G957" s="4">
        <f t="shared" si="18"/>
        <v>135.60000000000036</v>
      </c>
    </row>
    <row r="958" spans="2:7">
      <c r="B958" s="803"/>
      <c r="C958" s="787"/>
      <c r="G958" s="4">
        <f t="shared" si="18"/>
        <v>135.60000000000036</v>
      </c>
    </row>
    <row r="959" spans="2:7">
      <c r="B959" s="803"/>
      <c r="C959" s="787"/>
      <c r="G959" s="4">
        <f t="shared" si="18"/>
        <v>135.60000000000036</v>
      </c>
    </row>
    <row r="960" spans="2:7">
      <c r="B960" s="803"/>
      <c r="C960" s="787"/>
      <c r="G960" s="4">
        <f t="shared" si="18"/>
        <v>135.60000000000036</v>
      </c>
    </row>
    <row r="961" spans="2:7">
      <c r="B961" s="803"/>
      <c r="C961" s="787"/>
      <c r="G961" s="4">
        <f t="shared" si="18"/>
        <v>135.60000000000036</v>
      </c>
    </row>
    <row r="962" spans="2:7">
      <c r="B962" s="803"/>
      <c r="C962" s="787"/>
      <c r="G962" s="4">
        <f t="shared" si="18"/>
        <v>135.60000000000036</v>
      </c>
    </row>
    <row r="963" spans="2:7">
      <c r="B963" s="803"/>
      <c r="C963" s="787"/>
      <c r="G963" s="4">
        <f t="shared" si="18"/>
        <v>135.60000000000036</v>
      </c>
    </row>
    <row r="964" spans="2:7">
      <c r="B964" s="803"/>
      <c r="C964" s="787"/>
      <c r="G964" s="4">
        <f t="shared" si="18"/>
        <v>135.60000000000036</v>
      </c>
    </row>
    <row r="965" spans="2:7">
      <c r="B965" s="803"/>
      <c r="C965" s="787"/>
      <c r="G965" s="4">
        <f t="shared" si="18"/>
        <v>135.60000000000036</v>
      </c>
    </row>
    <row r="966" spans="2:7">
      <c r="B966" s="803"/>
      <c r="C966" s="787"/>
      <c r="G966" s="4">
        <f t="shared" si="18"/>
        <v>135.60000000000036</v>
      </c>
    </row>
    <row r="967" spans="2:7">
      <c r="B967" s="803"/>
      <c r="C967" s="787"/>
      <c r="G967" s="4">
        <f t="shared" si="18"/>
        <v>135.60000000000036</v>
      </c>
    </row>
    <row r="968" spans="2:7">
      <c r="B968" s="803"/>
      <c r="C968" s="787"/>
      <c r="G968" s="4">
        <f t="shared" si="18"/>
        <v>135.60000000000036</v>
      </c>
    </row>
    <row r="969" spans="2:7">
      <c r="B969" s="803"/>
      <c r="C969" s="787"/>
      <c r="G969" s="4">
        <f t="shared" si="18"/>
        <v>135.60000000000036</v>
      </c>
    </row>
    <row r="970" spans="2:7">
      <c r="B970" s="803"/>
      <c r="C970" s="787"/>
      <c r="G970" s="4">
        <f t="shared" si="18"/>
        <v>135.60000000000036</v>
      </c>
    </row>
    <row r="971" spans="2:7">
      <c r="B971" s="803"/>
      <c r="C971" s="787"/>
      <c r="G971" s="4">
        <f t="shared" si="18"/>
        <v>135.60000000000036</v>
      </c>
    </row>
    <row r="972" spans="2:7">
      <c r="B972" s="803"/>
      <c r="C972" s="787"/>
      <c r="G972" s="4">
        <f t="shared" si="18"/>
        <v>135.60000000000036</v>
      </c>
    </row>
    <row r="973" spans="2:7">
      <c r="B973" s="803"/>
      <c r="C973" s="787"/>
      <c r="G973" s="4">
        <f t="shared" ref="G973:G1009" si="19">+G972+E973-F973</f>
        <v>135.60000000000036</v>
      </c>
    </row>
    <row r="974" spans="2:7">
      <c r="B974" s="803"/>
      <c r="C974" s="787"/>
      <c r="G974" s="4">
        <f t="shared" si="19"/>
        <v>135.60000000000036</v>
      </c>
    </row>
    <row r="975" spans="2:7">
      <c r="B975" s="803"/>
      <c r="C975" s="787"/>
      <c r="G975" s="4">
        <f t="shared" si="19"/>
        <v>135.60000000000036</v>
      </c>
    </row>
    <row r="976" spans="2:7">
      <c r="B976" s="803"/>
      <c r="C976" s="787"/>
      <c r="G976" s="4">
        <f t="shared" si="19"/>
        <v>135.60000000000036</v>
      </c>
    </row>
    <row r="977" spans="2:7">
      <c r="B977" s="803"/>
      <c r="C977" s="787"/>
      <c r="G977" s="4">
        <f t="shared" si="19"/>
        <v>135.60000000000036</v>
      </c>
    </row>
    <row r="978" spans="2:7">
      <c r="B978" s="803"/>
      <c r="C978" s="787"/>
      <c r="G978" s="4">
        <f t="shared" si="19"/>
        <v>135.60000000000036</v>
      </c>
    </row>
    <row r="979" spans="2:7">
      <c r="B979" s="803"/>
      <c r="C979" s="787"/>
      <c r="G979" s="4">
        <f t="shared" si="19"/>
        <v>135.60000000000036</v>
      </c>
    </row>
    <row r="980" spans="2:7">
      <c r="B980" s="803"/>
      <c r="C980" s="787"/>
      <c r="G980" s="4">
        <f t="shared" si="19"/>
        <v>135.60000000000036</v>
      </c>
    </row>
    <row r="981" spans="2:7">
      <c r="B981" s="803"/>
      <c r="C981" s="787"/>
      <c r="G981" s="4">
        <f t="shared" si="19"/>
        <v>135.60000000000036</v>
      </c>
    </row>
    <row r="982" spans="2:7">
      <c r="B982" s="803"/>
      <c r="C982" s="787"/>
      <c r="G982" s="4">
        <f t="shared" si="19"/>
        <v>135.60000000000036</v>
      </c>
    </row>
    <row r="983" spans="2:7">
      <c r="B983" s="803"/>
      <c r="C983" s="787"/>
      <c r="G983" s="4">
        <f t="shared" si="19"/>
        <v>135.60000000000036</v>
      </c>
    </row>
    <row r="984" spans="2:7">
      <c r="B984" s="803"/>
      <c r="C984" s="787"/>
      <c r="G984" s="4">
        <f t="shared" si="19"/>
        <v>135.60000000000036</v>
      </c>
    </row>
    <row r="985" spans="2:7">
      <c r="B985" s="803"/>
      <c r="C985" s="787"/>
      <c r="G985" s="4">
        <f t="shared" si="19"/>
        <v>135.60000000000036</v>
      </c>
    </row>
    <row r="986" spans="2:7">
      <c r="B986" s="803"/>
      <c r="C986" s="787"/>
      <c r="G986" s="4">
        <f t="shared" si="19"/>
        <v>135.60000000000036</v>
      </c>
    </row>
    <row r="987" spans="2:7">
      <c r="B987" s="803"/>
      <c r="C987" s="787"/>
      <c r="G987" s="4">
        <f t="shared" si="19"/>
        <v>135.60000000000036</v>
      </c>
    </row>
    <row r="988" spans="2:7">
      <c r="B988" s="803"/>
      <c r="C988" s="787"/>
      <c r="G988" s="4">
        <f t="shared" si="19"/>
        <v>135.60000000000036</v>
      </c>
    </row>
    <row r="989" spans="2:7">
      <c r="B989" s="803"/>
      <c r="C989" s="787"/>
      <c r="G989" s="4">
        <f t="shared" si="19"/>
        <v>135.60000000000036</v>
      </c>
    </row>
    <row r="990" spans="2:7">
      <c r="B990" s="803"/>
      <c r="C990" s="787"/>
      <c r="G990" s="4">
        <f t="shared" si="19"/>
        <v>135.60000000000036</v>
      </c>
    </row>
    <row r="991" spans="2:7">
      <c r="B991" s="803"/>
      <c r="C991" s="787"/>
      <c r="G991" s="4">
        <f t="shared" si="19"/>
        <v>135.60000000000036</v>
      </c>
    </row>
    <row r="992" spans="2:7">
      <c r="B992" s="803"/>
      <c r="C992" s="787"/>
      <c r="G992" s="4">
        <f t="shared" si="19"/>
        <v>135.60000000000036</v>
      </c>
    </row>
    <row r="993" spans="2:7">
      <c r="B993" s="803"/>
      <c r="C993" s="787"/>
      <c r="G993" s="4">
        <f t="shared" si="19"/>
        <v>135.60000000000036</v>
      </c>
    </row>
    <row r="994" spans="2:7">
      <c r="B994" s="803"/>
      <c r="C994" s="787"/>
      <c r="G994" s="4">
        <f t="shared" si="19"/>
        <v>135.60000000000036</v>
      </c>
    </row>
    <row r="995" spans="2:7">
      <c r="B995" s="803"/>
      <c r="C995" s="787"/>
      <c r="G995" s="4">
        <f t="shared" si="19"/>
        <v>135.60000000000036</v>
      </c>
    </row>
    <row r="996" spans="2:7">
      <c r="B996" s="803"/>
      <c r="C996" s="787"/>
      <c r="G996" s="4">
        <f t="shared" si="19"/>
        <v>135.60000000000036</v>
      </c>
    </row>
    <row r="997" spans="2:7">
      <c r="B997" s="803"/>
      <c r="C997" s="787"/>
      <c r="G997" s="4">
        <f t="shared" si="19"/>
        <v>135.60000000000036</v>
      </c>
    </row>
    <row r="998" spans="2:7">
      <c r="B998" s="803"/>
      <c r="C998" s="787"/>
      <c r="G998" s="4">
        <f t="shared" si="19"/>
        <v>135.60000000000036</v>
      </c>
    </row>
    <row r="999" spans="2:7">
      <c r="B999" s="803"/>
      <c r="C999" s="787"/>
      <c r="G999" s="4">
        <f t="shared" si="19"/>
        <v>135.60000000000036</v>
      </c>
    </row>
    <row r="1000" spans="2:7">
      <c r="B1000" s="803"/>
      <c r="C1000" s="787"/>
      <c r="G1000" s="4">
        <f t="shared" si="19"/>
        <v>135.60000000000036</v>
      </c>
    </row>
    <row r="1001" spans="2:7">
      <c r="B1001" s="803"/>
      <c r="C1001" s="787"/>
      <c r="G1001" s="4">
        <f t="shared" si="19"/>
        <v>135.60000000000036</v>
      </c>
    </row>
    <row r="1002" spans="2:7">
      <c r="B1002" s="803"/>
      <c r="C1002" s="787"/>
      <c r="G1002" s="4">
        <f t="shared" si="19"/>
        <v>135.60000000000036</v>
      </c>
    </row>
    <row r="1003" spans="2:7">
      <c r="B1003" s="803"/>
      <c r="C1003" s="787"/>
      <c r="G1003" s="4">
        <f t="shared" si="19"/>
        <v>135.60000000000036</v>
      </c>
    </row>
    <row r="1004" spans="2:7">
      <c r="B1004" s="803"/>
      <c r="C1004" s="787"/>
      <c r="G1004" s="4">
        <f t="shared" si="19"/>
        <v>135.60000000000036</v>
      </c>
    </row>
    <row r="1005" spans="2:7">
      <c r="B1005" s="803"/>
      <c r="C1005" s="787"/>
      <c r="G1005" s="4">
        <f t="shared" si="19"/>
        <v>135.60000000000036</v>
      </c>
    </row>
    <row r="1006" spans="2:7">
      <c r="B1006" s="803"/>
      <c r="C1006" s="787"/>
      <c r="G1006" s="4">
        <f t="shared" si="19"/>
        <v>135.60000000000036</v>
      </c>
    </row>
    <row r="1007" spans="2:7">
      <c r="B1007" s="803"/>
      <c r="C1007" s="787"/>
      <c r="G1007" s="4">
        <f t="shared" si="19"/>
        <v>135.60000000000036</v>
      </c>
    </row>
    <row r="1008" spans="2:7">
      <c r="B1008" s="803"/>
      <c r="C1008" s="787"/>
      <c r="G1008" s="4">
        <f t="shared" si="19"/>
        <v>135.60000000000036</v>
      </c>
    </row>
    <row r="1009" spans="2:7">
      <c r="B1009" s="803"/>
      <c r="C1009" s="787"/>
      <c r="G1009" s="4">
        <f t="shared" si="19"/>
        <v>135.60000000000036</v>
      </c>
    </row>
  </sheetData>
  <mergeCells count="5">
    <mergeCell ref="B3:G3"/>
    <mergeCell ref="L247:P247"/>
    <mergeCell ref="H483:J483"/>
    <mergeCell ref="I679:K679"/>
    <mergeCell ref="L694:N694"/>
  </mergeCells>
  <pageMargins left="0.70866141732283472" right="0.70866141732283472" top="0.74803149606299213" bottom="0.74803149606299213" header="0.31496062992125984" footer="0.31496062992125984"/>
  <pageSetup paperSize="9" scale="8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tabColor rgb="FF00B0F0"/>
  </sheetPr>
  <dimension ref="A3:Q1021"/>
  <sheetViews>
    <sheetView topLeftCell="A814" zoomScaleNormal="100" workbookViewId="0">
      <selection activeCell="E834" sqref="E834"/>
    </sheetView>
  </sheetViews>
  <sheetFormatPr defaultColWidth="11.42578125" defaultRowHeight="15"/>
  <cols>
    <col min="1" max="1" width="11.42578125" style="39"/>
    <col min="2" max="2" width="12.7109375" style="6" bestFit="1" customWidth="1"/>
    <col min="3" max="3" width="11.85546875" style="6" bestFit="1" customWidth="1"/>
    <col min="4" max="4" width="22.85546875" bestFit="1" customWidth="1"/>
    <col min="5" max="5" width="9.28515625" style="121" customWidth="1"/>
    <col min="6" max="6" width="8.7109375" style="121" customWidth="1"/>
    <col min="7" max="7" width="12.42578125" style="4" bestFit="1" customWidth="1"/>
    <col min="8" max="8" width="12.42578125" style="4" customWidth="1"/>
    <col min="9" max="9" width="15.42578125" customWidth="1"/>
    <col min="11" max="11" width="11" customWidth="1"/>
    <col min="12" max="12" width="11.85546875" bestFit="1" customWidth="1"/>
    <col min="13" max="13" width="22.85546875" bestFit="1" customWidth="1"/>
    <col min="14" max="14" width="15.42578125" style="121" bestFit="1" customWidth="1"/>
    <col min="15" max="15" width="12.28515625" bestFit="1" customWidth="1"/>
    <col min="16" max="16" width="10.28515625" bestFit="1" customWidth="1"/>
  </cols>
  <sheetData>
    <row r="3" spans="1:14">
      <c r="B3" s="820" t="s">
        <v>959</v>
      </c>
      <c r="C3" s="820"/>
      <c r="D3" s="820"/>
      <c r="E3" s="820"/>
      <c r="F3" s="820"/>
      <c r="G3" s="10"/>
      <c r="H3" s="10"/>
    </row>
    <row r="5" spans="1:14" s="6" customFormat="1" ht="30">
      <c r="A5" s="40" t="s">
        <v>1</v>
      </c>
      <c r="B5" s="804" t="s">
        <v>2</v>
      </c>
      <c r="C5" s="804" t="s">
        <v>3</v>
      </c>
      <c r="D5" s="804" t="s">
        <v>4</v>
      </c>
      <c r="E5" s="131" t="s">
        <v>5</v>
      </c>
      <c r="F5" s="131" t="s">
        <v>6</v>
      </c>
      <c r="G5" s="14" t="s">
        <v>7</v>
      </c>
      <c r="H5" s="14"/>
      <c r="I5" s="787"/>
      <c r="J5" s="787"/>
      <c r="K5" s="787"/>
      <c r="L5" s="787"/>
      <c r="M5" s="787"/>
      <c r="N5" s="814"/>
    </row>
    <row r="6" spans="1:14">
      <c r="A6" s="39">
        <v>42736</v>
      </c>
      <c r="B6" s="787" t="s">
        <v>8</v>
      </c>
      <c r="C6" s="787"/>
      <c r="E6" s="118"/>
      <c r="F6" s="118"/>
      <c r="G6" s="4">
        <v>363.1</v>
      </c>
    </row>
    <row r="7" spans="1:14">
      <c r="A7" s="39">
        <v>42765</v>
      </c>
      <c r="B7" s="787">
        <v>12171</v>
      </c>
      <c r="C7" s="787" t="s">
        <v>340</v>
      </c>
      <c r="E7" s="118"/>
      <c r="F7" s="118">
        <v>300</v>
      </c>
      <c r="G7" s="4">
        <f>+G6+E7-F7</f>
        <v>63.100000000000023</v>
      </c>
    </row>
    <row r="8" spans="1:14">
      <c r="A8" s="39">
        <v>42767</v>
      </c>
      <c r="B8" s="787">
        <v>12200</v>
      </c>
      <c r="C8" s="787" t="s">
        <v>340</v>
      </c>
      <c r="E8" s="118"/>
      <c r="F8" s="118">
        <v>43.1</v>
      </c>
      <c r="G8" s="4">
        <f t="shared" ref="G8:G72" si="0">+G7+E8-F8</f>
        <v>20.000000000000021</v>
      </c>
    </row>
    <row r="9" spans="1:14">
      <c r="A9" s="39">
        <v>43985</v>
      </c>
      <c r="B9" s="787" t="s">
        <v>960</v>
      </c>
      <c r="C9" s="787" t="s">
        <v>340</v>
      </c>
      <c r="E9" s="118"/>
      <c r="F9" s="174">
        <v>20</v>
      </c>
      <c r="G9" s="4">
        <f t="shared" si="0"/>
        <v>0</v>
      </c>
    </row>
    <row r="10" spans="1:14">
      <c r="A10" s="39">
        <v>42766</v>
      </c>
      <c r="B10" s="787" t="s">
        <v>10</v>
      </c>
      <c r="C10" s="787" t="s">
        <v>11</v>
      </c>
      <c r="D10" t="s">
        <v>12</v>
      </c>
      <c r="E10" s="118">
        <v>13.5</v>
      </c>
      <c r="F10" s="118"/>
      <c r="G10" s="4">
        <f t="shared" si="0"/>
        <v>13.5</v>
      </c>
    </row>
    <row r="11" spans="1:14">
      <c r="B11" s="787"/>
      <c r="C11" s="787"/>
      <c r="D11" t="s">
        <v>13</v>
      </c>
      <c r="E11" s="118">
        <v>2.8</v>
      </c>
      <c r="F11" s="118"/>
      <c r="G11" s="4">
        <f t="shared" si="0"/>
        <v>16.3</v>
      </c>
    </row>
    <row r="12" spans="1:14">
      <c r="B12" s="787"/>
      <c r="C12" s="787"/>
      <c r="D12" t="s">
        <v>14</v>
      </c>
      <c r="E12" s="118">
        <v>210</v>
      </c>
      <c r="F12" s="118"/>
      <c r="G12" s="4">
        <f t="shared" si="0"/>
        <v>226.3</v>
      </c>
    </row>
    <row r="13" spans="1:14">
      <c r="A13" s="39">
        <v>42859</v>
      </c>
      <c r="B13" s="787">
        <v>12622</v>
      </c>
      <c r="C13" s="787" t="s">
        <v>11</v>
      </c>
      <c r="D13" t="s">
        <v>14</v>
      </c>
      <c r="E13" s="118"/>
      <c r="F13" s="118">
        <v>180</v>
      </c>
      <c r="G13" s="4">
        <f t="shared" si="0"/>
        <v>46.300000000000011</v>
      </c>
    </row>
    <row r="14" spans="1:14">
      <c r="A14" s="39">
        <v>42898</v>
      </c>
      <c r="B14" s="787">
        <v>12816</v>
      </c>
      <c r="C14" s="787" t="s">
        <v>11</v>
      </c>
      <c r="D14" t="s">
        <v>14</v>
      </c>
      <c r="E14" s="118"/>
      <c r="F14" s="118">
        <v>30</v>
      </c>
      <c r="G14" s="4">
        <f t="shared" si="0"/>
        <v>16.300000000000011</v>
      </c>
    </row>
    <row r="15" spans="1:14">
      <c r="A15" s="39">
        <v>43013</v>
      </c>
      <c r="B15" s="787">
        <v>13607</v>
      </c>
      <c r="C15" s="787" t="s">
        <v>11</v>
      </c>
      <c r="D15" t="s">
        <v>12</v>
      </c>
      <c r="E15" s="118"/>
      <c r="F15" s="118">
        <v>13.5</v>
      </c>
      <c r="G15" s="4">
        <f t="shared" si="0"/>
        <v>2.8000000000000114</v>
      </c>
    </row>
    <row r="16" spans="1:14">
      <c r="A16" s="39">
        <v>43013</v>
      </c>
      <c r="B16" s="787">
        <v>13607</v>
      </c>
      <c r="C16" s="787" t="s">
        <v>11</v>
      </c>
      <c r="D16" t="s">
        <v>13</v>
      </c>
      <c r="E16" s="118"/>
      <c r="F16" s="118">
        <v>2.8</v>
      </c>
      <c r="G16" s="4">
        <f t="shared" si="0"/>
        <v>1.1546319456101628E-14</v>
      </c>
    </row>
    <row r="17" spans="1:7">
      <c r="A17" s="39">
        <v>42794</v>
      </c>
      <c r="B17" s="787" t="s">
        <v>10</v>
      </c>
      <c r="C17" s="787" t="s">
        <v>15</v>
      </c>
      <c r="D17" t="s">
        <v>12</v>
      </c>
      <c r="E17" s="118">
        <v>13</v>
      </c>
      <c r="F17" s="118"/>
      <c r="G17" s="4">
        <f t="shared" si="0"/>
        <v>13.000000000000011</v>
      </c>
    </row>
    <row r="18" spans="1:7">
      <c r="B18" s="787"/>
      <c r="C18" s="787"/>
      <c r="D18" t="s">
        <v>13</v>
      </c>
      <c r="E18" s="118">
        <v>2</v>
      </c>
      <c r="F18" s="118"/>
      <c r="G18" s="4">
        <f t="shared" si="0"/>
        <v>15.000000000000011</v>
      </c>
    </row>
    <row r="19" spans="1:7">
      <c r="B19" s="787"/>
      <c r="C19" s="787"/>
      <c r="D19" t="s">
        <v>14</v>
      </c>
      <c r="E19" s="118">
        <v>210</v>
      </c>
      <c r="F19" s="118"/>
      <c r="G19" s="4">
        <f t="shared" si="0"/>
        <v>225</v>
      </c>
    </row>
    <row r="20" spans="1:7">
      <c r="A20" s="39">
        <v>42898</v>
      </c>
      <c r="B20" s="787">
        <v>12816</v>
      </c>
      <c r="C20" s="787" t="s">
        <v>15</v>
      </c>
      <c r="D20" t="s">
        <v>14</v>
      </c>
      <c r="E20" s="118"/>
      <c r="F20" s="118">
        <v>210</v>
      </c>
      <c r="G20" s="4">
        <f t="shared" si="0"/>
        <v>15</v>
      </c>
    </row>
    <row r="21" spans="1:7">
      <c r="A21" s="39">
        <v>43013</v>
      </c>
      <c r="B21" s="787">
        <v>13607</v>
      </c>
      <c r="C21" s="787" t="s">
        <v>15</v>
      </c>
      <c r="D21" t="s">
        <v>12</v>
      </c>
      <c r="E21" s="118"/>
      <c r="F21" s="118">
        <v>13</v>
      </c>
      <c r="G21" s="4">
        <f t="shared" si="0"/>
        <v>2</v>
      </c>
    </row>
    <row r="22" spans="1:7">
      <c r="A22" s="39">
        <v>43013</v>
      </c>
      <c r="B22" s="787">
        <v>13607</v>
      </c>
      <c r="C22" s="787" t="s">
        <v>15</v>
      </c>
      <c r="D22" t="s">
        <v>12</v>
      </c>
      <c r="E22" s="118"/>
      <c r="F22" s="118">
        <v>2</v>
      </c>
      <c r="G22" s="4">
        <f t="shared" si="0"/>
        <v>0</v>
      </c>
    </row>
    <row r="23" spans="1:7">
      <c r="A23" s="39">
        <v>42825</v>
      </c>
      <c r="B23" s="787" t="s">
        <v>10</v>
      </c>
      <c r="C23" s="787" t="s">
        <v>16</v>
      </c>
      <c r="D23" t="s">
        <v>12</v>
      </c>
      <c r="E23" s="118">
        <v>12</v>
      </c>
      <c r="F23" s="118"/>
      <c r="G23" s="4">
        <f t="shared" si="0"/>
        <v>12</v>
      </c>
    </row>
    <row r="24" spans="1:7">
      <c r="B24" s="787"/>
      <c r="C24" s="787"/>
      <c r="D24" t="s">
        <v>13</v>
      </c>
      <c r="E24" s="118">
        <v>2</v>
      </c>
      <c r="F24" s="118"/>
      <c r="G24" s="4">
        <f t="shared" si="0"/>
        <v>14</v>
      </c>
    </row>
    <row r="25" spans="1:7">
      <c r="B25" s="787"/>
      <c r="C25" s="787"/>
      <c r="D25" t="s">
        <v>14</v>
      </c>
      <c r="E25" s="118">
        <v>210</v>
      </c>
      <c r="F25" s="118"/>
      <c r="G25" s="4">
        <f t="shared" si="0"/>
        <v>224</v>
      </c>
    </row>
    <row r="26" spans="1:7">
      <c r="A26" s="39">
        <v>42898</v>
      </c>
      <c r="B26" s="787">
        <v>12816</v>
      </c>
      <c r="C26" s="787" t="s">
        <v>16</v>
      </c>
      <c r="D26" t="s">
        <v>14</v>
      </c>
      <c r="E26" s="118"/>
      <c r="F26" s="118">
        <v>30</v>
      </c>
      <c r="G26" s="4">
        <f t="shared" si="0"/>
        <v>194</v>
      </c>
    </row>
    <row r="27" spans="1:7">
      <c r="A27" s="39">
        <v>42916</v>
      </c>
      <c r="B27" s="787">
        <v>12899</v>
      </c>
      <c r="C27" s="787" t="s">
        <v>16</v>
      </c>
      <c r="D27" t="s">
        <v>14</v>
      </c>
      <c r="E27" s="118"/>
      <c r="F27" s="118">
        <v>180</v>
      </c>
      <c r="G27" s="4">
        <f t="shared" si="0"/>
        <v>14</v>
      </c>
    </row>
    <row r="28" spans="1:7">
      <c r="A28" s="39">
        <v>43013</v>
      </c>
      <c r="B28" s="787">
        <v>13607</v>
      </c>
      <c r="C28" s="787" t="s">
        <v>16</v>
      </c>
      <c r="D28" t="s">
        <v>12</v>
      </c>
      <c r="E28" s="118"/>
      <c r="F28" s="118">
        <v>12</v>
      </c>
      <c r="G28" s="4">
        <f t="shared" si="0"/>
        <v>2</v>
      </c>
    </row>
    <row r="29" spans="1:7">
      <c r="A29" s="39">
        <v>43013</v>
      </c>
      <c r="B29" s="787">
        <v>13607</v>
      </c>
      <c r="C29" s="787" t="s">
        <v>16</v>
      </c>
      <c r="D29" t="s">
        <v>13</v>
      </c>
      <c r="E29" s="118"/>
      <c r="F29" s="118">
        <v>2</v>
      </c>
      <c r="G29" s="4">
        <f t="shared" si="0"/>
        <v>0</v>
      </c>
    </row>
    <row r="30" spans="1:7">
      <c r="A30" s="39">
        <v>42855</v>
      </c>
      <c r="B30" s="787" t="s">
        <v>10</v>
      </c>
      <c r="C30" s="787" t="s">
        <v>17</v>
      </c>
      <c r="D30" t="s">
        <v>12</v>
      </c>
      <c r="E30" s="118">
        <v>13</v>
      </c>
      <c r="F30" s="118"/>
      <c r="G30" s="4">
        <f t="shared" si="0"/>
        <v>13</v>
      </c>
    </row>
    <row r="31" spans="1:7">
      <c r="B31" s="787"/>
      <c r="C31" s="787"/>
      <c r="D31" t="s">
        <v>13</v>
      </c>
      <c r="E31" s="118">
        <v>2</v>
      </c>
      <c r="F31" s="118"/>
      <c r="G31" s="4">
        <f t="shared" si="0"/>
        <v>15</v>
      </c>
    </row>
    <row r="32" spans="1:7">
      <c r="B32" s="787"/>
      <c r="C32" s="787"/>
      <c r="D32" t="s">
        <v>14</v>
      </c>
      <c r="E32" s="118">
        <v>210</v>
      </c>
      <c r="F32" s="118"/>
      <c r="G32" s="4">
        <f t="shared" si="0"/>
        <v>225</v>
      </c>
    </row>
    <row r="33" spans="1:7">
      <c r="A33" s="39">
        <v>42916</v>
      </c>
      <c r="B33" s="787">
        <v>12899</v>
      </c>
      <c r="C33" s="787" t="s">
        <v>17</v>
      </c>
      <c r="D33" t="s">
        <v>14</v>
      </c>
      <c r="E33" s="118"/>
      <c r="F33" s="118">
        <v>210</v>
      </c>
      <c r="G33" s="4">
        <f t="shared" si="0"/>
        <v>15</v>
      </c>
    </row>
    <row r="34" spans="1:7">
      <c r="A34" s="39">
        <v>43013</v>
      </c>
      <c r="B34" s="787">
        <v>13607</v>
      </c>
      <c r="C34" s="787" t="s">
        <v>17</v>
      </c>
      <c r="D34" t="s">
        <v>12</v>
      </c>
      <c r="E34" s="118"/>
      <c r="F34" s="118">
        <v>4.8</v>
      </c>
      <c r="G34" s="4">
        <f t="shared" si="0"/>
        <v>10.199999999999999</v>
      </c>
    </row>
    <row r="35" spans="1:7">
      <c r="A35" s="39">
        <v>43008</v>
      </c>
      <c r="B35" s="787">
        <v>13558</v>
      </c>
      <c r="C35" s="787" t="s">
        <v>17</v>
      </c>
      <c r="D35" t="s">
        <v>12</v>
      </c>
      <c r="E35" s="118"/>
      <c r="F35" s="118">
        <v>8.1999999999999993</v>
      </c>
      <c r="G35" s="4">
        <f t="shared" si="0"/>
        <v>2</v>
      </c>
    </row>
    <row r="36" spans="1:7">
      <c r="A36" s="39">
        <v>43008</v>
      </c>
      <c r="B36" s="787">
        <v>13558</v>
      </c>
      <c r="C36" s="787" t="s">
        <v>17</v>
      </c>
      <c r="D36" t="s">
        <v>13</v>
      </c>
      <c r="E36" s="118"/>
      <c r="F36" s="118">
        <v>2</v>
      </c>
      <c r="G36" s="4">
        <f t="shared" si="0"/>
        <v>0</v>
      </c>
    </row>
    <row r="37" spans="1:7">
      <c r="A37" s="39">
        <v>42886</v>
      </c>
      <c r="B37" s="787" t="s">
        <v>10</v>
      </c>
      <c r="C37" s="787" t="s">
        <v>18</v>
      </c>
      <c r="D37" t="s">
        <v>12</v>
      </c>
      <c r="E37" s="118">
        <v>13</v>
      </c>
      <c r="F37" s="118"/>
      <c r="G37" s="4">
        <f t="shared" si="0"/>
        <v>13</v>
      </c>
    </row>
    <row r="38" spans="1:7">
      <c r="B38" s="787"/>
      <c r="C38" s="787"/>
      <c r="D38" t="s">
        <v>13</v>
      </c>
      <c r="E38" s="118">
        <v>2</v>
      </c>
      <c r="F38" s="118"/>
      <c r="G38" s="4">
        <f t="shared" si="0"/>
        <v>15</v>
      </c>
    </row>
    <row r="39" spans="1:7">
      <c r="B39" s="787"/>
      <c r="C39" s="787"/>
      <c r="D39" t="s">
        <v>14</v>
      </c>
      <c r="E39" s="118">
        <v>210</v>
      </c>
      <c r="F39" s="118"/>
      <c r="G39" s="4">
        <f t="shared" si="0"/>
        <v>225</v>
      </c>
    </row>
    <row r="40" spans="1:7">
      <c r="A40" s="39">
        <v>42916</v>
      </c>
      <c r="B40" s="787">
        <v>12899</v>
      </c>
      <c r="C40" s="787" t="s">
        <v>18</v>
      </c>
      <c r="D40" t="s">
        <v>14</v>
      </c>
      <c r="E40" s="118"/>
      <c r="F40" s="118">
        <v>15</v>
      </c>
      <c r="G40" s="4">
        <f t="shared" si="0"/>
        <v>210</v>
      </c>
    </row>
    <row r="41" spans="1:7">
      <c r="A41" s="39">
        <v>42947</v>
      </c>
      <c r="B41" s="787">
        <v>13077</v>
      </c>
      <c r="C41" s="787" t="s">
        <v>18</v>
      </c>
      <c r="D41" t="s">
        <v>14</v>
      </c>
      <c r="E41" s="118"/>
      <c r="F41" s="118">
        <v>195</v>
      </c>
      <c r="G41" s="4">
        <f t="shared" si="0"/>
        <v>15</v>
      </c>
    </row>
    <row r="42" spans="1:7">
      <c r="A42" s="39">
        <v>43008</v>
      </c>
      <c r="B42" s="787">
        <v>13558</v>
      </c>
      <c r="C42" s="787" t="s">
        <v>18</v>
      </c>
      <c r="D42" t="s">
        <v>12</v>
      </c>
      <c r="E42" s="118"/>
      <c r="F42" s="118">
        <v>13</v>
      </c>
      <c r="G42" s="4">
        <f t="shared" si="0"/>
        <v>2</v>
      </c>
    </row>
    <row r="43" spans="1:7">
      <c r="A43" s="39">
        <v>43008</v>
      </c>
      <c r="B43" s="787">
        <v>13558</v>
      </c>
      <c r="C43" s="787" t="s">
        <v>18</v>
      </c>
      <c r="D43" t="s">
        <v>13</v>
      </c>
      <c r="E43" s="118"/>
      <c r="F43" s="118">
        <v>2</v>
      </c>
      <c r="G43" s="4">
        <f t="shared" si="0"/>
        <v>0</v>
      </c>
    </row>
    <row r="44" spans="1:7">
      <c r="A44" s="39">
        <v>42916</v>
      </c>
      <c r="B44" s="787" t="s">
        <v>10</v>
      </c>
      <c r="C44" s="787" t="s">
        <v>19</v>
      </c>
      <c r="D44" t="s">
        <v>12</v>
      </c>
      <c r="E44" s="118">
        <v>13</v>
      </c>
      <c r="F44" s="118"/>
      <c r="G44" s="4">
        <f t="shared" si="0"/>
        <v>13</v>
      </c>
    </row>
    <row r="45" spans="1:7">
      <c r="B45" s="787"/>
      <c r="C45" s="787"/>
      <c r="D45" t="s">
        <v>13</v>
      </c>
      <c r="E45" s="118">
        <v>2</v>
      </c>
      <c r="F45" s="118"/>
      <c r="G45" s="4">
        <f t="shared" si="0"/>
        <v>15</v>
      </c>
    </row>
    <row r="46" spans="1:7">
      <c r="B46" s="787"/>
      <c r="C46" s="787"/>
      <c r="D46" t="s">
        <v>14</v>
      </c>
      <c r="E46" s="118">
        <v>210</v>
      </c>
      <c r="F46" s="118"/>
      <c r="G46" s="4">
        <f t="shared" si="0"/>
        <v>225</v>
      </c>
    </row>
    <row r="47" spans="1:7">
      <c r="A47" s="39">
        <v>42947</v>
      </c>
      <c r="B47" s="787">
        <v>13077</v>
      </c>
      <c r="C47" s="787" t="s">
        <v>19</v>
      </c>
      <c r="D47" t="s">
        <v>14</v>
      </c>
      <c r="E47" s="118"/>
      <c r="F47" s="118">
        <v>210</v>
      </c>
      <c r="G47" s="4">
        <f t="shared" si="0"/>
        <v>15</v>
      </c>
    </row>
    <row r="48" spans="1:7">
      <c r="A48" s="39">
        <v>43008</v>
      </c>
      <c r="B48" s="787">
        <v>13558</v>
      </c>
      <c r="C48" s="787" t="s">
        <v>19</v>
      </c>
      <c r="D48" t="s">
        <v>12</v>
      </c>
      <c r="E48" s="118"/>
      <c r="F48" s="118">
        <v>13</v>
      </c>
      <c r="G48" s="4">
        <f t="shared" si="0"/>
        <v>2</v>
      </c>
    </row>
    <row r="49" spans="1:7">
      <c r="A49" s="39">
        <v>43008</v>
      </c>
      <c r="B49" s="787">
        <v>13558</v>
      </c>
      <c r="C49" s="787" t="s">
        <v>19</v>
      </c>
      <c r="D49" t="s">
        <v>13</v>
      </c>
      <c r="E49" s="118"/>
      <c r="F49" s="118">
        <v>2</v>
      </c>
      <c r="G49" s="4">
        <f t="shared" si="0"/>
        <v>0</v>
      </c>
    </row>
    <row r="50" spans="1:7">
      <c r="A50" s="39">
        <v>42947</v>
      </c>
      <c r="B50" s="787" t="s">
        <v>10</v>
      </c>
      <c r="C50" s="787" t="s">
        <v>20</v>
      </c>
      <c r="D50" t="s">
        <v>12</v>
      </c>
      <c r="E50" s="118">
        <v>13</v>
      </c>
      <c r="F50" s="118"/>
      <c r="G50" s="4">
        <f t="shared" si="0"/>
        <v>13</v>
      </c>
    </row>
    <row r="51" spans="1:7">
      <c r="B51" s="787"/>
      <c r="C51" s="787"/>
      <c r="D51" t="s">
        <v>13</v>
      </c>
      <c r="E51" s="118">
        <v>2</v>
      </c>
      <c r="F51" s="118"/>
      <c r="G51" s="4">
        <f t="shared" si="0"/>
        <v>15</v>
      </c>
    </row>
    <row r="52" spans="1:7">
      <c r="B52" s="787"/>
      <c r="C52" s="787"/>
      <c r="D52" t="s">
        <v>14</v>
      </c>
      <c r="E52" s="118">
        <v>210</v>
      </c>
      <c r="F52" s="118"/>
      <c r="G52" s="4">
        <f t="shared" si="0"/>
        <v>225</v>
      </c>
    </row>
    <row r="53" spans="1:7">
      <c r="A53" s="39">
        <v>42947</v>
      </c>
      <c r="B53" s="787">
        <v>13077</v>
      </c>
      <c r="C53" s="787" t="s">
        <v>20</v>
      </c>
      <c r="D53" t="s">
        <v>14</v>
      </c>
      <c r="E53" s="118"/>
      <c r="F53" s="118">
        <v>49</v>
      </c>
      <c r="G53" s="4">
        <f t="shared" si="0"/>
        <v>176</v>
      </c>
    </row>
    <row r="54" spans="1:7">
      <c r="A54" s="39">
        <v>42979</v>
      </c>
      <c r="B54" s="787">
        <v>13360</v>
      </c>
      <c r="C54" s="787" t="s">
        <v>20</v>
      </c>
      <c r="D54" t="s">
        <v>14</v>
      </c>
      <c r="E54" s="118"/>
      <c r="F54" s="118">
        <v>161</v>
      </c>
      <c r="G54" s="4">
        <f t="shared" si="0"/>
        <v>15</v>
      </c>
    </row>
    <row r="55" spans="1:7">
      <c r="A55" s="39">
        <v>43008</v>
      </c>
      <c r="B55" s="787">
        <v>13558</v>
      </c>
      <c r="C55" s="787" t="s">
        <v>20</v>
      </c>
      <c r="D55" t="s">
        <v>12</v>
      </c>
      <c r="E55" s="118"/>
      <c r="F55" s="118">
        <v>13</v>
      </c>
      <c r="G55" s="4">
        <f t="shared" si="0"/>
        <v>2</v>
      </c>
    </row>
    <row r="56" spans="1:7">
      <c r="A56" s="39">
        <v>43008</v>
      </c>
      <c r="B56" s="787">
        <v>13558</v>
      </c>
      <c r="C56" s="787" t="s">
        <v>20</v>
      </c>
      <c r="D56" t="s">
        <v>13</v>
      </c>
      <c r="E56" s="118"/>
      <c r="F56" s="118">
        <v>2</v>
      </c>
      <c r="G56" s="4">
        <f t="shared" si="0"/>
        <v>0</v>
      </c>
    </row>
    <row r="57" spans="1:7">
      <c r="A57" s="39">
        <v>42978</v>
      </c>
      <c r="B57" s="787" t="s">
        <v>10</v>
      </c>
      <c r="C57" s="787" t="s">
        <v>21</v>
      </c>
      <c r="D57" t="s">
        <v>12</v>
      </c>
      <c r="E57" s="118">
        <v>13</v>
      </c>
      <c r="F57" s="118"/>
      <c r="G57" s="4">
        <f t="shared" si="0"/>
        <v>13</v>
      </c>
    </row>
    <row r="58" spans="1:7">
      <c r="B58" s="787"/>
      <c r="C58" s="787"/>
      <c r="D58" t="s">
        <v>13</v>
      </c>
      <c r="E58" s="118">
        <v>2</v>
      </c>
      <c r="F58" s="118"/>
      <c r="G58" s="4">
        <f t="shared" si="0"/>
        <v>15</v>
      </c>
    </row>
    <row r="59" spans="1:7">
      <c r="B59" s="787"/>
      <c r="C59" s="787"/>
      <c r="D59" t="s">
        <v>14</v>
      </c>
      <c r="E59" s="118">
        <v>210</v>
      </c>
      <c r="F59" s="118"/>
      <c r="G59" s="4">
        <f t="shared" si="0"/>
        <v>225</v>
      </c>
    </row>
    <row r="60" spans="1:7">
      <c r="A60" s="39">
        <v>42979</v>
      </c>
      <c r="B60" s="787">
        <v>13360</v>
      </c>
      <c r="C60" s="787" t="s">
        <v>21</v>
      </c>
      <c r="D60" t="s">
        <v>14</v>
      </c>
      <c r="E60" s="118"/>
      <c r="F60" s="118">
        <v>84</v>
      </c>
      <c r="G60" s="4">
        <f t="shared" si="0"/>
        <v>141</v>
      </c>
    </row>
    <row r="61" spans="1:7">
      <c r="A61" s="39">
        <v>43008</v>
      </c>
      <c r="B61" s="787">
        <v>13558</v>
      </c>
      <c r="C61" s="787" t="s">
        <v>21</v>
      </c>
      <c r="D61" t="s">
        <v>14</v>
      </c>
      <c r="E61" s="118"/>
      <c r="F61" s="118">
        <v>126</v>
      </c>
      <c r="G61" s="4">
        <f t="shared" si="0"/>
        <v>15</v>
      </c>
    </row>
    <row r="62" spans="1:7">
      <c r="A62" s="39">
        <v>43008</v>
      </c>
      <c r="B62" s="787">
        <v>13558</v>
      </c>
      <c r="C62" s="787" t="s">
        <v>21</v>
      </c>
      <c r="D62" t="s">
        <v>12</v>
      </c>
      <c r="E62" s="118"/>
      <c r="F62" s="118">
        <v>13</v>
      </c>
      <c r="G62" s="4">
        <f t="shared" si="0"/>
        <v>2</v>
      </c>
    </row>
    <row r="63" spans="1:7">
      <c r="A63" s="39">
        <v>43008</v>
      </c>
      <c r="B63" s="787">
        <v>13558</v>
      </c>
      <c r="C63" s="787" t="s">
        <v>21</v>
      </c>
      <c r="D63" t="s">
        <v>13</v>
      </c>
      <c r="E63" s="118"/>
      <c r="F63" s="118">
        <v>2</v>
      </c>
      <c r="G63" s="4">
        <f t="shared" si="0"/>
        <v>0</v>
      </c>
    </row>
    <row r="64" spans="1:7">
      <c r="A64" s="39">
        <v>43008</v>
      </c>
      <c r="B64" s="787" t="s">
        <v>10</v>
      </c>
      <c r="C64" s="787" t="s">
        <v>22</v>
      </c>
      <c r="D64" t="s">
        <v>12</v>
      </c>
      <c r="E64" s="118">
        <v>8</v>
      </c>
      <c r="F64" s="118"/>
      <c r="G64" s="4">
        <f t="shared" si="0"/>
        <v>8</v>
      </c>
    </row>
    <row r="65" spans="1:7">
      <c r="B65" s="787"/>
      <c r="C65" s="787"/>
      <c r="D65" t="s">
        <v>13</v>
      </c>
      <c r="E65" s="118">
        <v>2</v>
      </c>
      <c r="F65" s="118"/>
      <c r="G65" s="4">
        <f t="shared" si="0"/>
        <v>10</v>
      </c>
    </row>
    <row r="66" spans="1:7">
      <c r="B66" s="787"/>
      <c r="C66" s="787"/>
      <c r="D66" t="s">
        <v>14</v>
      </c>
      <c r="E66" s="118">
        <v>210</v>
      </c>
      <c r="F66" s="118"/>
      <c r="G66" s="4">
        <f t="shared" si="0"/>
        <v>220</v>
      </c>
    </row>
    <row r="67" spans="1:7">
      <c r="A67" s="39">
        <v>43008</v>
      </c>
      <c r="B67" s="787">
        <v>13558</v>
      </c>
      <c r="C67" s="787" t="s">
        <v>22</v>
      </c>
      <c r="D67" t="s">
        <v>12</v>
      </c>
      <c r="E67" s="118"/>
      <c r="F67" s="118">
        <v>2.8</v>
      </c>
      <c r="G67" s="4">
        <f t="shared" si="0"/>
        <v>217.2</v>
      </c>
    </row>
    <row r="68" spans="1:7">
      <c r="A68" s="39">
        <v>43008</v>
      </c>
      <c r="B68" s="787">
        <v>13558</v>
      </c>
      <c r="C68" s="787" t="s">
        <v>22</v>
      </c>
      <c r="D68" t="s">
        <v>13</v>
      </c>
      <c r="E68" s="118"/>
      <c r="F68" s="118">
        <v>2</v>
      </c>
      <c r="G68" s="4">
        <f t="shared" si="0"/>
        <v>215.2</v>
      </c>
    </row>
    <row r="69" spans="1:7">
      <c r="A69" s="39">
        <v>43039</v>
      </c>
      <c r="B69" s="787">
        <v>13729</v>
      </c>
      <c r="C69" s="787" t="s">
        <v>22</v>
      </c>
      <c r="D69" t="s">
        <v>14</v>
      </c>
      <c r="E69" s="118"/>
      <c r="F69" s="118">
        <v>50</v>
      </c>
      <c r="G69" s="4">
        <f t="shared" si="0"/>
        <v>165.2</v>
      </c>
    </row>
    <row r="70" spans="1:7">
      <c r="A70" s="39">
        <v>43059</v>
      </c>
      <c r="B70" s="787">
        <v>13799</v>
      </c>
      <c r="C70" s="787" t="s">
        <v>22</v>
      </c>
      <c r="D70" t="s">
        <v>14</v>
      </c>
      <c r="E70" s="118"/>
      <c r="F70" s="118">
        <v>50</v>
      </c>
      <c r="G70" s="4">
        <f t="shared" si="0"/>
        <v>115.19999999999999</v>
      </c>
    </row>
    <row r="71" spans="1:7">
      <c r="A71" s="39">
        <v>43063</v>
      </c>
      <c r="B71" s="787">
        <v>13842</v>
      </c>
      <c r="C71" s="787" t="s">
        <v>22</v>
      </c>
      <c r="D71" t="s">
        <v>12</v>
      </c>
      <c r="E71" s="118"/>
      <c r="F71" s="118">
        <v>5.2</v>
      </c>
      <c r="G71" s="4">
        <f t="shared" si="0"/>
        <v>109.99999999999999</v>
      </c>
    </row>
    <row r="72" spans="1:7">
      <c r="A72" s="39">
        <v>43076</v>
      </c>
      <c r="B72" s="787">
        <v>13911</v>
      </c>
      <c r="C72" s="787" t="s">
        <v>22</v>
      </c>
      <c r="D72" t="s">
        <v>14</v>
      </c>
      <c r="E72" s="118"/>
      <c r="F72" s="118">
        <v>40</v>
      </c>
      <c r="G72" s="4">
        <f t="shared" si="0"/>
        <v>69.999999999999986</v>
      </c>
    </row>
    <row r="73" spans="1:7">
      <c r="A73" s="39">
        <v>43076</v>
      </c>
      <c r="B73" s="787">
        <v>13914</v>
      </c>
      <c r="C73" s="787" t="s">
        <v>22</v>
      </c>
      <c r="D73" t="s">
        <v>14</v>
      </c>
      <c r="E73" s="118"/>
      <c r="F73" s="118">
        <v>20</v>
      </c>
      <c r="G73" s="4">
        <f t="shared" ref="G73:G136" si="1">+G72+E73-F73</f>
        <v>49.999999999999986</v>
      </c>
    </row>
    <row r="74" spans="1:7">
      <c r="A74" s="39">
        <v>43078</v>
      </c>
      <c r="B74" s="787">
        <v>13922</v>
      </c>
      <c r="C74" s="787" t="s">
        <v>22</v>
      </c>
      <c r="D74" t="s">
        <v>14</v>
      </c>
      <c r="E74" s="118"/>
      <c r="F74" s="118">
        <v>20</v>
      </c>
      <c r="G74" s="4">
        <f t="shared" si="1"/>
        <v>29.999999999999986</v>
      </c>
    </row>
    <row r="75" spans="1:7">
      <c r="A75" s="39">
        <v>43069</v>
      </c>
      <c r="B75" s="787">
        <v>13867</v>
      </c>
      <c r="C75" s="787" t="s">
        <v>22</v>
      </c>
      <c r="D75" t="s">
        <v>14</v>
      </c>
      <c r="E75" s="118"/>
      <c r="F75" s="118">
        <v>10</v>
      </c>
      <c r="G75" s="4">
        <f t="shared" si="1"/>
        <v>19.999999999999986</v>
      </c>
    </row>
    <row r="76" spans="1:7">
      <c r="A76" s="39">
        <v>43102</v>
      </c>
      <c r="B76" s="787">
        <v>14032</v>
      </c>
      <c r="C76" s="787" t="s">
        <v>22</v>
      </c>
      <c r="D76" t="s">
        <v>14</v>
      </c>
      <c r="E76" s="118"/>
      <c r="F76" s="118">
        <v>20</v>
      </c>
      <c r="G76" s="4">
        <f t="shared" si="1"/>
        <v>0</v>
      </c>
    </row>
    <row r="77" spans="1:7">
      <c r="A77" s="39">
        <v>43039</v>
      </c>
      <c r="B77" s="787" t="s">
        <v>10</v>
      </c>
      <c r="C77" s="787" t="s">
        <v>23</v>
      </c>
      <c r="D77" t="s">
        <v>12</v>
      </c>
      <c r="E77" s="118">
        <v>8</v>
      </c>
      <c r="F77" s="118"/>
      <c r="G77" s="4">
        <f t="shared" si="1"/>
        <v>8</v>
      </c>
    </row>
    <row r="78" spans="1:7">
      <c r="B78" s="787"/>
      <c r="C78" s="787"/>
      <c r="D78" t="s">
        <v>13</v>
      </c>
      <c r="E78" s="118">
        <v>2</v>
      </c>
      <c r="F78" s="118"/>
      <c r="G78" s="4">
        <f t="shared" si="1"/>
        <v>10</v>
      </c>
    </row>
    <row r="79" spans="1:7">
      <c r="B79" s="787"/>
      <c r="C79" s="787"/>
      <c r="D79" t="s">
        <v>14</v>
      </c>
      <c r="E79" s="118">
        <v>210</v>
      </c>
      <c r="F79" s="118"/>
      <c r="G79" s="4">
        <f t="shared" si="1"/>
        <v>220</v>
      </c>
    </row>
    <row r="80" spans="1:7">
      <c r="A80" s="39">
        <v>43063</v>
      </c>
      <c r="B80" s="787">
        <v>13842</v>
      </c>
      <c r="C80" s="787" t="s">
        <v>23</v>
      </c>
      <c r="D80" t="s">
        <v>12</v>
      </c>
      <c r="E80" s="118"/>
      <c r="F80" s="118">
        <v>8</v>
      </c>
      <c r="G80" s="4">
        <f t="shared" si="1"/>
        <v>212</v>
      </c>
    </row>
    <row r="81" spans="1:7">
      <c r="A81" s="39">
        <v>43063</v>
      </c>
      <c r="B81" s="787">
        <v>13842</v>
      </c>
      <c r="C81" s="787" t="s">
        <v>23</v>
      </c>
      <c r="D81" t="s">
        <v>13</v>
      </c>
      <c r="E81" s="118"/>
      <c r="F81" s="118">
        <v>2</v>
      </c>
      <c r="G81" s="4">
        <f t="shared" si="1"/>
        <v>210</v>
      </c>
    </row>
    <row r="82" spans="1:7">
      <c r="A82" s="39">
        <v>43102</v>
      </c>
      <c r="B82" s="787">
        <v>14032</v>
      </c>
      <c r="C82" s="787" t="s">
        <v>23</v>
      </c>
      <c r="D82" t="s">
        <v>14</v>
      </c>
      <c r="E82" s="118"/>
      <c r="F82" s="118">
        <v>210</v>
      </c>
      <c r="G82" s="4">
        <f t="shared" si="1"/>
        <v>0</v>
      </c>
    </row>
    <row r="83" spans="1:7">
      <c r="A83" s="39">
        <v>43069</v>
      </c>
      <c r="B83" s="787" t="s">
        <v>10</v>
      </c>
      <c r="C83" s="787" t="s">
        <v>24</v>
      </c>
      <c r="D83" t="s">
        <v>12</v>
      </c>
      <c r="E83" s="118">
        <v>8.1999999999999993</v>
      </c>
      <c r="F83" s="118"/>
      <c r="G83" s="4">
        <f t="shared" si="1"/>
        <v>8.1999999999999993</v>
      </c>
    </row>
    <row r="84" spans="1:7">
      <c r="B84" s="787"/>
      <c r="C84" s="787"/>
      <c r="D84" t="s">
        <v>13</v>
      </c>
      <c r="E84" s="118">
        <v>2</v>
      </c>
      <c r="F84" s="118"/>
      <c r="G84" s="4">
        <f t="shared" si="1"/>
        <v>10.199999999999999</v>
      </c>
    </row>
    <row r="85" spans="1:7">
      <c r="B85" s="787"/>
      <c r="C85" s="787"/>
      <c r="D85" t="s">
        <v>14</v>
      </c>
      <c r="E85" s="118">
        <v>210</v>
      </c>
      <c r="F85" s="118"/>
      <c r="G85" s="4">
        <f t="shared" si="1"/>
        <v>220.2</v>
      </c>
    </row>
    <row r="86" spans="1:7">
      <c r="A86" s="39">
        <v>43063</v>
      </c>
      <c r="B86" s="787">
        <v>13842</v>
      </c>
      <c r="C86" s="787" t="s">
        <v>24</v>
      </c>
      <c r="D86" t="s">
        <v>12</v>
      </c>
      <c r="E86" s="118"/>
      <c r="F86" s="118">
        <v>2.8</v>
      </c>
      <c r="G86" s="4">
        <f t="shared" si="1"/>
        <v>217.39999999999998</v>
      </c>
    </row>
    <row r="87" spans="1:7">
      <c r="A87" s="39">
        <v>43063</v>
      </c>
      <c r="B87" s="787">
        <v>13842</v>
      </c>
      <c r="C87" s="787" t="s">
        <v>24</v>
      </c>
      <c r="D87" t="s">
        <v>13</v>
      </c>
      <c r="E87" s="118"/>
      <c r="F87" s="118">
        <v>2</v>
      </c>
      <c r="G87" s="4">
        <f t="shared" si="1"/>
        <v>215.39999999999998</v>
      </c>
    </row>
    <row r="88" spans="1:7">
      <c r="A88" s="39">
        <v>43102</v>
      </c>
      <c r="B88" s="787"/>
      <c r="C88" s="787" t="s">
        <v>24</v>
      </c>
      <c r="D88" t="s">
        <v>14</v>
      </c>
      <c r="E88" s="118"/>
      <c r="F88" s="118">
        <v>70</v>
      </c>
      <c r="G88" s="4">
        <f t="shared" si="1"/>
        <v>145.39999999999998</v>
      </c>
    </row>
    <row r="89" spans="1:7">
      <c r="A89" s="39">
        <v>43117</v>
      </c>
      <c r="B89" s="787">
        <v>14080</v>
      </c>
      <c r="C89" s="787" t="s">
        <v>24</v>
      </c>
      <c r="D89" t="s">
        <v>12</v>
      </c>
      <c r="E89" s="118"/>
      <c r="F89" s="118">
        <v>5.4</v>
      </c>
      <c r="G89" s="4">
        <f t="shared" si="1"/>
        <v>139.99999999999997</v>
      </c>
    </row>
    <row r="90" spans="1:7">
      <c r="A90" s="39">
        <v>43117</v>
      </c>
      <c r="B90" s="787">
        <v>14080</v>
      </c>
      <c r="C90" s="787" t="s">
        <v>24</v>
      </c>
      <c r="D90" t="s">
        <v>14</v>
      </c>
      <c r="E90" s="118"/>
      <c r="F90" s="118">
        <v>140</v>
      </c>
      <c r="G90" s="4">
        <f t="shared" si="1"/>
        <v>0</v>
      </c>
    </row>
    <row r="91" spans="1:7">
      <c r="A91" s="41">
        <v>43069</v>
      </c>
      <c r="B91" s="786" t="s">
        <v>10</v>
      </c>
      <c r="C91" s="786" t="s">
        <v>25</v>
      </c>
      <c r="D91" t="s">
        <v>12</v>
      </c>
      <c r="E91" s="118">
        <v>8.9</v>
      </c>
      <c r="F91" s="118"/>
      <c r="G91" s="4">
        <f t="shared" si="1"/>
        <v>8.9</v>
      </c>
    </row>
    <row r="92" spans="1:7">
      <c r="B92" s="787"/>
      <c r="C92" s="787"/>
      <c r="D92" t="s">
        <v>13</v>
      </c>
      <c r="E92" s="118">
        <v>2</v>
      </c>
      <c r="F92" s="118"/>
      <c r="G92" s="4">
        <f t="shared" si="1"/>
        <v>10.9</v>
      </c>
    </row>
    <row r="93" spans="1:7">
      <c r="B93" s="787"/>
      <c r="C93" s="787"/>
      <c r="D93" t="s">
        <v>14</v>
      </c>
      <c r="E93" s="118">
        <v>210</v>
      </c>
      <c r="F93" s="118"/>
      <c r="G93" s="4">
        <f t="shared" si="1"/>
        <v>220.9</v>
      </c>
    </row>
    <row r="94" spans="1:7">
      <c r="A94" s="39">
        <v>43117</v>
      </c>
      <c r="B94" s="787">
        <v>14080</v>
      </c>
      <c r="C94" s="787" t="s">
        <v>25</v>
      </c>
      <c r="D94" t="s">
        <v>14</v>
      </c>
      <c r="E94" s="118"/>
      <c r="F94" s="118">
        <v>210</v>
      </c>
      <c r="G94" s="4">
        <f t="shared" si="1"/>
        <v>10.900000000000006</v>
      </c>
    </row>
    <row r="95" spans="1:7">
      <c r="A95" s="39">
        <v>43118</v>
      </c>
      <c r="B95" s="787">
        <v>14107</v>
      </c>
      <c r="C95" s="787" t="s">
        <v>25</v>
      </c>
      <c r="D95" t="s">
        <v>12</v>
      </c>
      <c r="E95" s="118"/>
      <c r="F95" s="118">
        <v>8.9</v>
      </c>
      <c r="G95" s="4">
        <f t="shared" si="1"/>
        <v>2.0000000000000053</v>
      </c>
    </row>
    <row r="96" spans="1:7">
      <c r="A96" s="39">
        <v>43118</v>
      </c>
      <c r="B96" s="787">
        <v>14107</v>
      </c>
      <c r="C96" s="787" t="s">
        <v>25</v>
      </c>
      <c r="D96" t="s">
        <v>13</v>
      </c>
      <c r="E96" s="118"/>
      <c r="F96" s="118">
        <v>2</v>
      </c>
      <c r="G96" s="4">
        <f t="shared" si="1"/>
        <v>5.3290705182007514E-15</v>
      </c>
    </row>
    <row r="97" spans="1:9">
      <c r="A97" s="41">
        <v>43131</v>
      </c>
      <c r="B97" s="786" t="s">
        <v>10</v>
      </c>
      <c r="C97" s="786" t="s">
        <v>11</v>
      </c>
      <c r="D97" t="s">
        <v>12</v>
      </c>
      <c r="E97" s="118">
        <v>8</v>
      </c>
      <c r="F97" s="118"/>
      <c r="G97" s="4">
        <f t="shared" si="1"/>
        <v>8.0000000000000053</v>
      </c>
    </row>
    <row r="98" spans="1:9">
      <c r="B98" s="787"/>
      <c r="C98" s="787"/>
      <c r="D98" t="s">
        <v>13</v>
      </c>
      <c r="E98" s="118">
        <v>2</v>
      </c>
      <c r="F98" s="118"/>
      <c r="G98" s="4">
        <f t="shared" si="1"/>
        <v>10.000000000000005</v>
      </c>
    </row>
    <row r="99" spans="1:9">
      <c r="B99" s="787"/>
      <c r="C99" s="787"/>
      <c r="D99" t="s">
        <v>14</v>
      </c>
      <c r="E99" s="118">
        <v>210</v>
      </c>
      <c r="F99" s="118"/>
      <c r="G99" s="4">
        <f t="shared" si="1"/>
        <v>220</v>
      </c>
    </row>
    <row r="100" spans="1:9">
      <c r="A100" s="39">
        <v>43190</v>
      </c>
      <c r="B100" s="787">
        <v>14406</v>
      </c>
      <c r="C100" s="787" t="s">
        <v>11</v>
      </c>
      <c r="D100" t="s">
        <v>14</v>
      </c>
      <c r="E100" s="118"/>
      <c r="F100" s="118">
        <v>160</v>
      </c>
      <c r="G100" s="4">
        <f t="shared" si="1"/>
        <v>60</v>
      </c>
    </row>
    <row r="101" spans="1:9">
      <c r="A101" s="39">
        <v>43160</v>
      </c>
      <c r="B101" s="787">
        <v>14303</v>
      </c>
      <c r="C101" s="787" t="s">
        <v>11</v>
      </c>
      <c r="D101" t="s">
        <v>12</v>
      </c>
      <c r="E101" s="118"/>
      <c r="F101" s="118">
        <v>8</v>
      </c>
      <c r="G101" s="4">
        <f t="shared" si="1"/>
        <v>52</v>
      </c>
    </row>
    <row r="102" spans="1:9">
      <c r="A102" s="39">
        <v>43160</v>
      </c>
      <c r="B102" s="787">
        <v>14303</v>
      </c>
      <c r="C102" s="787" t="s">
        <v>11</v>
      </c>
      <c r="D102" t="s">
        <v>13</v>
      </c>
      <c r="E102" s="118"/>
      <c r="F102" s="118">
        <v>2</v>
      </c>
      <c r="G102" s="4">
        <f t="shared" si="1"/>
        <v>50</v>
      </c>
    </row>
    <row r="103" spans="1:9">
      <c r="A103" s="39">
        <v>43220</v>
      </c>
      <c r="B103" s="787">
        <v>14538</v>
      </c>
      <c r="C103" s="787" t="s">
        <v>11</v>
      </c>
      <c r="D103" t="s">
        <v>14</v>
      </c>
      <c r="E103" s="118"/>
      <c r="F103" s="118">
        <v>50</v>
      </c>
      <c r="G103" s="4">
        <f t="shared" si="1"/>
        <v>0</v>
      </c>
    </row>
    <row r="104" spans="1:9">
      <c r="A104" s="41">
        <v>43159</v>
      </c>
      <c r="B104" s="786" t="s">
        <v>10</v>
      </c>
      <c r="C104" s="786" t="s">
        <v>15</v>
      </c>
      <c r="D104" t="s">
        <v>12</v>
      </c>
      <c r="E104" s="118">
        <v>9.9</v>
      </c>
      <c r="F104" s="118"/>
      <c r="G104" s="4">
        <f t="shared" si="1"/>
        <v>9.9</v>
      </c>
    </row>
    <row r="105" spans="1:9">
      <c r="B105" s="787"/>
      <c r="C105" s="787"/>
      <c r="D105" t="s">
        <v>13</v>
      </c>
      <c r="E105" s="118">
        <v>2</v>
      </c>
      <c r="F105" s="118"/>
      <c r="G105" s="4">
        <f t="shared" si="1"/>
        <v>11.9</v>
      </c>
    </row>
    <row r="106" spans="1:9">
      <c r="B106" s="787"/>
      <c r="C106" s="787"/>
      <c r="D106" t="s">
        <v>14</v>
      </c>
      <c r="E106" s="118">
        <v>210</v>
      </c>
      <c r="F106" s="118"/>
      <c r="G106" s="4">
        <f t="shared" si="1"/>
        <v>221.9</v>
      </c>
    </row>
    <row r="107" spans="1:9">
      <c r="A107" s="39">
        <v>43220</v>
      </c>
      <c r="B107" s="787">
        <v>14538</v>
      </c>
      <c r="C107" s="787" t="s">
        <v>15</v>
      </c>
      <c r="D107" t="s">
        <v>14</v>
      </c>
      <c r="E107" s="118"/>
      <c r="F107" s="118">
        <v>32</v>
      </c>
      <c r="G107" s="4">
        <f t="shared" si="1"/>
        <v>189.9</v>
      </c>
      <c r="I107" s="12"/>
    </row>
    <row r="108" spans="1:9">
      <c r="A108" s="39">
        <v>43251</v>
      </c>
      <c r="B108" s="787">
        <v>14704</v>
      </c>
      <c r="C108" s="787" t="s">
        <v>15</v>
      </c>
      <c r="D108" t="s">
        <v>14</v>
      </c>
      <c r="E108" s="118"/>
      <c r="F108" s="118">
        <v>38</v>
      </c>
      <c r="G108" s="4">
        <f t="shared" si="1"/>
        <v>151.9</v>
      </c>
      <c r="I108" s="12"/>
    </row>
    <row r="109" spans="1:9">
      <c r="A109" s="39">
        <v>43251</v>
      </c>
      <c r="B109" s="787">
        <v>14721</v>
      </c>
      <c r="C109" s="787" t="s">
        <v>15</v>
      </c>
      <c r="D109" t="s">
        <v>14</v>
      </c>
      <c r="E109" s="118"/>
      <c r="F109" s="118">
        <v>140</v>
      </c>
      <c r="G109" s="4">
        <f t="shared" si="1"/>
        <v>11.900000000000006</v>
      </c>
      <c r="I109" s="12"/>
    </row>
    <row r="110" spans="1:9">
      <c r="A110" s="39">
        <v>43281</v>
      </c>
      <c r="B110" s="787">
        <v>14852</v>
      </c>
      <c r="C110" s="787" t="s">
        <v>15</v>
      </c>
      <c r="D110" t="s">
        <v>12</v>
      </c>
      <c r="E110" s="118"/>
      <c r="F110" s="118">
        <v>9.9</v>
      </c>
      <c r="G110" s="4">
        <f t="shared" si="1"/>
        <v>2.0000000000000053</v>
      </c>
      <c r="I110" s="12"/>
    </row>
    <row r="111" spans="1:9">
      <c r="A111" s="39">
        <v>43281</v>
      </c>
      <c r="B111" s="787">
        <v>14852</v>
      </c>
      <c r="C111" s="787" t="s">
        <v>15</v>
      </c>
      <c r="D111" t="s">
        <v>13</v>
      </c>
      <c r="E111" s="118"/>
      <c r="F111" s="118">
        <v>2</v>
      </c>
      <c r="G111" s="4">
        <f t="shared" si="1"/>
        <v>5.3290705182007514E-15</v>
      </c>
      <c r="I111" s="12"/>
    </row>
    <row r="112" spans="1:9">
      <c r="A112" s="41">
        <v>43190</v>
      </c>
      <c r="B112" s="786" t="s">
        <v>10</v>
      </c>
      <c r="C112" s="786" t="s">
        <v>16</v>
      </c>
      <c r="D112" t="s">
        <v>12</v>
      </c>
      <c r="E112" s="118">
        <v>9.5</v>
      </c>
      <c r="F112" s="118"/>
      <c r="G112" s="4">
        <f t="shared" si="1"/>
        <v>9.5000000000000053</v>
      </c>
    </row>
    <row r="113" spans="1:9">
      <c r="B113" s="787"/>
      <c r="C113" s="787"/>
      <c r="D113" t="s">
        <v>13</v>
      </c>
      <c r="E113" s="118">
        <v>2</v>
      </c>
      <c r="F113" s="118"/>
      <c r="G113" s="4">
        <f t="shared" si="1"/>
        <v>11.500000000000005</v>
      </c>
    </row>
    <row r="114" spans="1:9">
      <c r="B114" s="787"/>
      <c r="C114" s="787"/>
      <c r="D114" t="s">
        <v>14</v>
      </c>
      <c r="E114" s="118">
        <v>210</v>
      </c>
      <c r="F114" s="118"/>
      <c r="G114" s="4">
        <f t="shared" si="1"/>
        <v>221.5</v>
      </c>
      <c r="I114" s="12"/>
    </row>
    <row r="115" spans="1:9">
      <c r="A115" s="39">
        <v>43251</v>
      </c>
      <c r="B115" s="787">
        <v>14704</v>
      </c>
      <c r="C115" s="787" t="s">
        <v>16</v>
      </c>
      <c r="D115" t="s">
        <v>14</v>
      </c>
      <c r="E115" s="118"/>
      <c r="F115" s="118">
        <v>62</v>
      </c>
      <c r="G115" s="4">
        <f t="shared" si="1"/>
        <v>159.5</v>
      </c>
      <c r="I115" s="12"/>
    </row>
    <row r="116" spans="1:9">
      <c r="A116" s="39">
        <v>43251</v>
      </c>
      <c r="B116" s="787">
        <v>14721</v>
      </c>
      <c r="C116" s="787" t="s">
        <v>16</v>
      </c>
      <c r="D116" t="s">
        <v>14</v>
      </c>
      <c r="E116" s="118"/>
      <c r="F116" s="118">
        <v>20</v>
      </c>
      <c r="G116" s="4">
        <f t="shared" si="1"/>
        <v>139.5</v>
      </c>
      <c r="I116" s="12"/>
    </row>
    <row r="117" spans="1:9">
      <c r="A117" s="39">
        <v>43281</v>
      </c>
      <c r="B117" s="787">
        <v>14852</v>
      </c>
      <c r="C117" s="787" t="s">
        <v>16</v>
      </c>
      <c r="D117" t="s">
        <v>14</v>
      </c>
      <c r="E117" s="118"/>
      <c r="F117" s="118">
        <v>128</v>
      </c>
      <c r="G117" s="4">
        <f t="shared" si="1"/>
        <v>11.5</v>
      </c>
      <c r="I117" s="12"/>
    </row>
    <row r="118" spans="1:9">
      <c r="A118" s="39">
        <v>43281</v>
      </c>
      <c r="B118" s="787">
        <v>14852</v>
      </c>
      <c r="C118" s="787" t="s">
        <v>16</v>
      </c>
      <c r="D118" t="s">
        <v>12</v>
      </c>
      <c r="E118" s="118"/>
      <c r="F118" s="118">
        <v>9.5</v>
      </c>
      <c r="G118" s="4">
        <f t="shared" si="1"/>
        <v>2</v>
      </c>
      <c r="I118" s="12"/>
    </row>
    <row r="119" spans="1:9">
      <c r="A119" s="39">
        <v>43281</v>
      </c>
      <c r="B119" s="787">
        <v>14852</v>
      </c>
      <c r="C119" s="787" t="s">
        <v>16</v>
      </c>
      <c r="D119" t="s">
        <v>13</v>
      </c>
      <c r="E119" s="118"/>
      <c r="F119" s="118">
        <v>2</v>
      </c>
      <c r="G119" s="4">
        <f t="shared" si="1"/>
        <v>0</v>
      </c>
      <c r="I119" s="12"/>
    </row>
    <row r="120" spans="1:9">
      <c r="A120" s="41">
        <v>43220</v>
      </c>
      <c r="B120" s="786" t="s">
        <v>10</v>
      </c>
      <c r="C120" s="786" t="s">
        <v>17</v>
      </c>
      <c r="D120" t="s">
        <v>12</v>
      </c>
      <c r="E120" s="118">
        <v>9.8000000000000007</v>
      </c>
      <c r="F120" s="118"/>
      <c r="G120" s="4">
        <f t="shared" si="1"/>
        <v>9.8000000000000007</v>
      </c>
    </row>
    <row r="121" spans="1:9">
      <c r="B121" s="787"/>
      <c r="C121" s="787"/>
      <c r="D121" t="s">
        <v>13</v>
      </c>
      <c r="E121" s="118">
        <v>2</v>
      </c>
      <c r="F121" s="118"/>
      <c r="G121" s="4">
        <f t="shared" si="1"/>
        <v>11.8</v>
      </c>
    </row>
    <row r="122" spans="1:9">
      <c r="B122" s="787"/>
      <c r="C122" s="787"/>
      <c r="D122" t="s">
        <v>14</v>
      </c>
      <c r="E122" s="118">
        <v>210</v>
      </c>
      <c r="F122" s="118"/>
      <c r="G122" s="4">
        <f t="shared" si="1"/>
        <v>221.8</v>
      </c>
    </row>
    <row r="123" spans="1:9">
      <c r="A123" s="39">
        <v>43243</v>
      </c>
      <c r="B123" s="787">
        <v>14651</v>
      </c>
      <c r="C123" s="787" t="s">
        <v>17</v>
      </c>
      <c r="D123" t="s">
        <v>12</v>
      </c>
      <c r="E123" s="118"/>
      <c r="F123" s="118">
        <v>9.8000000000000007</v>
      </c>
      <c r="G123" s="4">
        <f t="shared" si="1"/>
        <v>212</v>
      </c>
    </row>
    <row r="124" spans="1:9">
      <c r="A124" s="39">
        <v>43243</v>
      </c>
      <c r="B124" s="787">
        <v>14651</v>
      </c>
      <c r="C124" s="787" t="s">
        <v>17</v>
      </c>
      <c r="D124" t="s">
        <v>13</v>
      </c>
      <c r="E124" s="118"/>
      <c r="F124" s="118">
        <v>2</v>
      </c>
      <c r="G124" s="4">
        <f t="shared" si="1"/>
        <v>210</v>
      </c>
    </row>
    <row r="125" spans="1:9">
      <c r="A125" s="39">
        <v>43281</v>
      </c>
      <c r="B125" s="787">
        <v>14852</v>
      </c>
      <c r="C125" s="787" t="s">
        <v>17</v>
      </c>
      <c r="D125" t="s">
        <v>14</v>
      </c>
      <c r="E125" s="118"/>
      <c r="F125" s="118">
        <v>138.6</v>
      </c>
      <c r="G125" s="4">
        <f t="shared" si="1"/>
        <v>71.400000000000006</v>
      </c>
    </row>
    <row r="126" spans="1:9">
      <c r="A126" s="39">
        <v>43311</v>
      </c>
      <c r="B126" s="787">
        <v>14970</v>
      </c>
      <c r="C126" s="787" t="s">
        <v>17</v>
      </c>
      <c r="D126" t="s">
        <v>14</v>
      </c>
      <c r="E126" s="118"/>
      <c r="F126" s="118">
        <v>71.400000000000006</v>
      </c>
      <c r="G126" s="4">
        <f t="shared" si="1"/>
        <v>0</v>
      </c>
    </row>
    <row r="127" spans="1:9">
      <c r="A127" s="41">
        <v>43251</v>
      </c>
      <c r="B127" s="786" t="s">
        <v>10</v>
      </c>
      <c r="C127" s="786" t="s">
        <v>18</v>
      </c>
      <c r="D127" t="s">
        <v>12</v>
      </c>
      <c r="E127" s="118">
        <v>9.1</v>
      </c>
      <c r="F127" s="118"/>
      <c r="G127" s="4">
        <f t="shared" si="1"/>
        <v>9.1</v>
      </c>
    </row>
    <row r="128" spans="1:9">
      <c r="B128" s="787"/>
      <c r="C128" s="787"/>
      <c r="D128" t="s">
        <v>13</v>
      </c>
      <c r="E128" s="118">
        <v>2</v>
      </c>
      <c r="F128" s="118"/>
      <c r="G128" s="4">
        <f t="shared" si="1"/>
        <v>11.1</v>
      </c>
    </row>
    <row r="129" spans="1:7">
      <c r="B129" s="787"/>
      <c r="C129" s="787"/>
      <c r="D129" t="s">
        <v>14</v>
      </c>
      <c r="E129" s="118">
        <v>210</v>
      </c>
      <c r="F129" s="118"/>
      <c r="G129" s="4">
        <f t="shared" si="1"/>
        <v>221.1</v>
      </c>
    </row>
    <row r="130" spans="1:7">
      <c r="A130" s="39">
        <v>43273</v>
      </c>
      <c r="B130" s="787">
        <v>14812</v>
      </c>
      <c r="C130" s="787" t="s">
        <v>18</v>
      </c>
      <c r="D130" t="s">
        <v>12</v>
      </c>
      <c r="E130" s="118"/>
      <c r="F130" s="118">
        <v>9.1</v>
      </c>
      <c r="G130" s="4">
        <f t="shared" si="1"/>
        <v>212</v>
      </c>
    </row>
    <row r="131" spans="1:7">
      <c r="A131" s="39">
        <v>43273</v>
      </c>
      <c r="B131" s="787">
        <v>14812</v>
      </c>
      <c r="C131" s="787" t="s">
        <v>18</v>
      </c>
      <c r="D131" t="s">
        <v>13</v>
      </c>
      <c r="E131" s="118"/>
      <c r="F131" s="118">
        <v>2</v>
      </c>
      <c r="G131" s="4">
        <f t="shared" si="1"/>
        <v>210</v>
      </c>
    </row>
    <row r="132" spans="1:7">
      <c r="A132" s="39">
        <v>43311</v>
      </c>
      <c r="B132" s="787">
        <v>14970</v>
      </c>
      <c r="C132" s="787" t="s">
        <v>18</v>
      </c>
      <c r="D132" t="s">
        <v>14</v>
      </c>
      <c r="E132" s="118"/>
      <c r="F132" s="118">
        <v>128.6</v>
      </c>
      <c r="G132" s="4">
        <f t="shared" si="1"/>
        <v>81.400000000000006</v>
      </c>
    </row>
    <row r="133" spans="1:7">
      <c r="A133" s="39">
        <v>43314</v>
      </c>
      <c r="B133" s="787">
        <v>15002</v>
      </c>
      <c r="C133" s="787" t="s">
        <v>18</v>
      </c>
      <c r="D133" t="s">
        <v>14</v>
      </c>
      <c r="E133" s="118"/>
      <c r="F133" s="118">
        <v>81.400000000000006</v>
      </c>
      <c r="G133" s="4">
        <f t="shared" si="1"/>
        <v>0</v>
      </c>
    </row>
    <row r="134" spans="1:7">
      <c r="A134" s="41">
        <v>43281</v>
      </c>
      <c r="B134" s="786" t="s">
        <v>10</v>
      </c>
      <c r="C134" s="786" t="s">
        <v>19</v>
      </c>
      <c r="D134" t="s">
        <v>12</v>
      </c>
      <c r="E134" s="118">
        <v>8.4</v>
      </c>
      <c r="F134" s="118"/>
      <c r="G134" s="4">
        <f t="shared" si="1"/>
        <v>8.4</v>
      </c>
    </row>
    <row r="135" spans="1:7">
      <c r="B135" s="787"/>
      <c r="C135" s="787"/>
      <c r="D135" t="s">
        <v>13</v>
      </c>
      <c r="E135" s="118">
        <v>4</v>
      </c>
      <c r="F135" s="118"/>
      <c r="G135" s="4">
        <f t="shared" si="1"/>
        <v>12.4</v>
      </c>
    </row>
    <row r="136" spans="1:7">
      <c r="B136" s="787"/>
      <c r="C136" s="787"/>
      <c r="D136" t="s">
        <v>14</v>
      </c>
      <c r="E136" s="118">
        <v>210</v>
      </c>
      <c r="F136" s="118"/>
      <c r="G136" s="4">
        <f t="shared" si="1"/>
        <v>222.4</v>
      </c>
    </row>
    <row r="137" spans="1:7">
      <c r="A137" s="39">
        <v>43314</v>
      </c>
      <c r="B137" s="787">
        <v>15002</v>
      </c>
      <c r="C137" s="787" t="s">
        <v>19</v>
      </c>
      <c r="D137" t="s">
        <v>12</v>
      </c>
      <c r="E137" s="118"/>
      <c r="F137" s="118">
        <v>8.4</v>
      </c>
      <c r="G137" s="4">
        <f t="shared" ref="G137:G200" si="2">+G136+E137-F137</f>
        <v>214</v>
      </c>
    </row>
    <row r="138" spans="1:7">
      <c r="A138" s="39">
        <v>43314</v>
      </c>
      <c r="B138" s="787">
        <v>15002</v>
      </c>
      <c r="C138" s="787" t="s">
        <v>19</v>
      </c>
      <c r="D138" t="s">
        <v>13</v>
      </c>
      <c r="E138" s="118"/>
      <c r="F138" s="118">
        <v>4</v>
      </c>
      <c r="G138" s="4">
        <f t="shared" si="2"/>
        <v>210</v>
      </c>
    </row>
    <row r="139" spans="1:7">
      <c r="A139" s="39">
        <v>43314</v>
      </c>
      <c r="B139" s="787">
        <v>15002</v>
      </c>
      <c r="C139" s="787" t="s">
        <v>19</v>
      </c>
      <c r="D139" t="s">
        <v>14</v>
      </c>
      <c r="E139" s="118"/>
      <c r="F139" s="118">
        <v>10.199999999999999</v>
      </c>
      <c r="G139" s="4">
        <f t="shared" si="2"/>
        <v>199.8</v>
      </c>
    </row>
    <row r="140" spans="1:7">
      <c r="A140" s="39">
        <v>43326</v>
      </c>
      <c r="B140" s="787">
        <v>15046</v>
      </c>
      <c r="C140" s="787" t="s">
        <v>19</v>
      </c>
      <c r="D140" t="s">
        <v>14</v>
      </c>
      <c r="E140" s="118"/>
      <c r="F140" s="118">
        <v>199.8</v>
      </c>
      <c r="G140" s="4">
        <f t="shared" si="2"/>
        <v>0</v>
      </c>
    </row>
    <row r="141" spans="1:7">
      <c r="A141" s="41">
        <v>43312</v>
      </c>
      <c r="B141" s="786" t="s">
        <v>10</v>
      </c>
      <c r="C141" s="786" t="s">
        <v>20</v>
      </c>
      <c r="D141" t="s">
        <v>12</v>
      </c>
      <c r="E141" s="118">
        <v>8.3000000000000007</v>
      </c>
      <c r="F141" s="118"/>
      <c r="G141" s="4">
        <f t="shared" si="2"/>
        <v>8.3000000000000007</v>
      </c>
    </row>
    <row r="142" spans="1:7">
      <c r="B142" s="787"/>
      <c r="C142" s="787"/>
      <c r="D142" t="s">
        <v>13</v>
      </c>
      <c r="E142" s="118">
        <v>2</v>
      </c>
      <c r="F142" s="118"/>
      <c r="G142" s="4">
        <f t="shared" si="2"/>
        <v>10.3</v>
      </c>
    </row>
    <row r="143" spans="1:7">
      <c r="B143" s="787"/>
      <c r="C143" s="787"/>
      <c r="D143" t="s">
        <v>14</v>
      </c>
      <c r="E143" s="118">
        <v>210</v>
      </c>
      <c r="F143" s="118"/>
      <c r="G143" s="4">
        <f t="shared" si="2"/>
        <v>220.3</v>
      </c>
    </row>
    <row r="144" spans="1:7">
      <c r="A144" s="39">
        <v>43326</v>
      </c>
      <c r="B144" s="787">
        <v>15046</v>
      </c>
      <c r="C144" s="787" t="s">
        <v>20</v>
      </c>
      <c r="D144" t="s">
        <v>14</v>
      </c>
      <c r="E144" s="118"/>
      <c r="F144" s="118">
        <v>10.199999999999999</v>
      </c>
      <c r="G144" s="4">
        <f t="shared" si="2"/>
        <v>210.10000000000002</v>
      </c>
    </row>
    <row r="145" spans="1:7">
      <c r="A145" s="39">
        <v>43374</v>
      </c>
      <c r="B145" s="787">
        <v>15250</v>
      </c>
      <c r="C145" s="787" t="s">
        <v>20</v>
      </c>
      <c r="D145" t="s">
        <v>14</v>
      </c>
      <c r="E145" s="118"/>
      <c r="F145" s="118">
        <v>140</v>
      </c>
      <c r="G145" s="4">
        <f t="shared" si="2"/>
        <v>70.100000000000023</v>
      </c>
    </row>
    <row r="146" spans="1:7">
      <c r="A146" s="39">
        <v>43390</v>
      </c>
      <c r="B146" s="787">
        <v>15347</v>
      </c>
      <c r="C146" s="787" t="s">
        <v>20</v>
      </c>
      <c r="D146" t="s">
        <v>12</v>
      </c>
      <c r="E146" s="118"/>
      <c r="F146" s="118">
        <v>8.3000000000000007</v>
      </c>
      <c r="G146" s="4">
        <f t="shared" si="2"/>
        <v>61.800000000000026</v>
      </c>
    </row>
    <row r="147" spans="1:7">
      <c r="A147" s="39">
        <v>43390</v>
      </c>
      <c r="B147" s="787">
        <v>15347</v>
      </c>
      <c r="C147" s="787" t="s">
        <v>20</v>
      </c>
      <c r="D147" t="s">
        <v>13</v>
      </c>
      <c r="E147" s="118"/>
      <c r="F147" s="118">
        <v>2</v>
      </c>
      <c r="G147" s="4">
        <f t="shared" si="2"/>
        <v>59.800000000000026</v>
      </c>
    </row>
    <row r="148" spans="1:7">
      <c r="A148" s="39">
        <v>43404</v>
      </c>
      <c r="B148" s="787">
        <v>15385</v>
      </c>
      <c r="C148" s="787" t="s">
        <v>20</v>
      </c>
      <c r="D148" t="s">
        <v>14</v>
      </c>
      <c r="E148" s="118"/>
      <c r="F148" s="118">
        <v>59.8</v>
      </c>
      <c r="G148" s="4">
        <f t="shared" si="2"/>
        <v>0</v>
      </c>
    </row>
    <row r="149" spans="1:7">
      <c r="A149" s="41">
        <v>43343</v>
      </c>
      <c r="B149" s="786" t="s">
        <v>10</v>
      </c>
      <c r="C149" s="786" t="s">
        <v>21</v>
      </c>
      <c r="D149" t="s">
        <v>12</v>
      </c>
      <c r="E149" s="118">
        <v>8.3000000000000007</v>
      </c>
      <c r="F149" s="118"/>
      <c r="G149" s="4">
        <f t="shared" si="2"/>
        <v>8.3000000000000007</v>
      </c>
    </row>
    <row r="150" spans="1:7">
      <c r="B150" s="787"/>
      <c r="C150" s="787"/>
      <c r="D150" t="s">
        <v>13</v>
      </c>
      <c r="E150" s="118">
        <v>2</v>
      </c>
      <c r="F150" s="118"/>
      <c r="G150" s="4">
        <f t="shared" si="2"/>
        <v>10.3</v>
      </c>
    </row>
    <row r="151" spans="1:7">
      <c r="B151" s="787"/>
      <c r="C151" s="787"/>
      <c r="D151" t="s">
        <v>14</v>
      </c>
      <c r="E151" s="118">
        <v>210</v>
      </c>
      <c r="F151" s="118"/>
      <c r="G151" s="4">
        <f t="shared" si="2"/>
        <v>220.3</v>
      </c>
    </row>
    <row r="152" spans="1:7">
      <c r="B152" s="787"/>
      <c r="C152" s="787"/>
      <c r="D152" t="s">
        <v>961</v>
      </c>
      <c r="E152" s="118">
        <f>1*15</f>
        <v>15</v>
      </c>
      <c r="F152" s="118"/>
      <c r="G152" s="4">
        <f t="shared" si="2"/>
        <v>235.3</v>
      </c>
    </row>
    <row r="153" spans="1:7">
      <c r="A153" s="39">
        <v>43368</v>
      </c>
      <c r="B153" s="787">
        <v>15212</v>
      </c>
      <c r="C153" s="787" t="s">
        <v>21</v>
      </c>
      <c r="D153" t="s">
        <v>12</v>
      </c>
      <c r="E153" s="118"/>
      <c r="F153" s="118">
        <v>8.3000000000000007</v>
      </c>
      <c r="G153" s="4">
        <f t="shared" si="2"/>
        <v>227</v>
      </c>
    </row>
    <row r="154" spans="1:7">
      <c r="A154" s="39">
        <v>43368</v>
      </c>
      <c r="B154" s="787">
        <v>15212</v>
      </c>
      <c r="C154" s="787" t="s">
        <v>21</v>
      </c>
      <c r="D154" t="s">
        <v>13</v>
      </c>
      <c r="E154" s="118"/>
      <c r="F154" s="118">
        <v>2</v>
      </c>
      <c r="G154" s="4">
        <f t="shared" si="2"/>
        <v>225</v>
      </c>
    </row>
    <row r="155" spans="1:7">
      <c r="A155" s="39">
        <v>43404</v>
      </c>
      <c r="B155" s="787">
        <v>15385</v>
      </c>
      <c r="C155" s="787" t="s">
        <v>21</v>
      </c>
      <c r="D155" t="s">
        <v>14</v>
      </c>
      <c r="E155" s="118"/>
      <c r="F155" s="118">
        <v>210</v>
      </c>
      <c r="G155" s="4">
        <f t="shared" si="2"/>
        <v>15</v>
      </c>
    </row>
    <row r="156" spans="1:7">
      <c r="A156" s="39">
        <v>43412</v>
      </c>
      <c r="B156" s="787">
        <v>9040</v>
      </c>
      <c r="C156" s="787" t="s">
        <v>21</v>
      </c>
      <c r="D156" t="s">
        <v>961</v>
      </c>
      <c r="E156" s="118"/>
      <c r="F156" s="118">
        <v>15</v>
      </c>
      <c r="G156" s="4">
        <f t="shared" si="2"/>
        <v>0</v>
      </c>
    </row>
    <row r="157" spans="1:7">
      <c r="A157" s="41">
        <v>43373</v>
      </c>
      <c r="B157" s="786" t="s">
        <v>10</v>
      </c>
      <c r="C157" s="786" t="s">
        <v>22</v>
      </c>
      <c r="D157" t="s">
        <v>12</v>
      </c>
      <c r="E157" s="118">
        <v>8.4</v>
      </c>
      <c r="F157" s="118"/>
      <c r="G157" s="4">
        <f t="shared" si="2"/>
        <v>8.4</v>
      </c>
    </row>
    <row r="158" spans="1:7">
      <c r="B158" s="787"/>
      <c r="C158" s="787"/>
      <c r="D158" t="s">
        <v>13</v>
      </c>
      <c r="E158" s="118">
        <v>3</v>
      </c>
      <c r="F158" s="118"/>
      <c r="G158" s="4">
        <f t="shared" si="2"/>
        <v>11.4</v>
      </c>
    </row>
    <row r="159" spans="1:7">
      <c r="B159" s="787"/>
      <c r="C159" s="787"/>
      <c r="D159" t="s">
        <v>14</v>
      </c>
      <c r="E159" s="118">
        <v>210</v>
      </c>
      <c r="F159" s="118"/>
      <c r="G159" s="4">
        <f t="shared" si="2"/>
        <v>221.4</v>
      </c>
    </row>
    <row r="160" spans="1:7">
      <c r="A160" s="39">
        <v>43404</v>
      </c>
      <c r="B160" s="787">
        <v>15385</v>
      </c>
      <c r="C160" s="787" t="s">
        <v>22</v>
      </c>
      <c r="D160" t="s">
        <v>14</v>
      </c>
      <c r="E160" s="118"/>
      <c r="F160" s="118">
        <v>8.1999999999999993</v>
      </c>
      <c r="G160" s="4">
        <f t="shared" si="2"/>
        <v>213.20000000000002</v>
      </c>
    </row>
    <row r="161" spans="1:7">
      <c r="A161" s="39">
        <v>43434</v>
      </c>
      <c r="B161" s="787">
        <v>15524</v>
      </c>
      <c r="C161" s="787" t="s">
        <v>22</v>
      </c>
      <c r="D161" t="s">
        <v>14</v>
      </c>
      <c r="E161" s="118"/>
      <c r="F161" s="118">
        <v>141</v>
      </c>
      <c r="G161" s="4">
        <f t="shared" si="2"/>
        <v>72.200000000000017</v>
      </c>
    </row>
    <row r="162" spans="1:7">
      <c r="A162" s="39">
        <v>43830</v>
      </c>
      <c r="B162" s="787">
        <v>15667</v>
      </c>
      <c r="C162" s="787" t="s">
        <v>22</v>
      </c>
      <c r="D162" t="s">
        <v>14</v>
      </c>
      <c r="E162" s="118"/>
      <c r="F162" s="118">
        <v>60.8</v>
      </c>
      <c r="G162" s="4">
        <f t="shared" si="2"/>
        <v>11.40000000000002</v>
      </c>
    </row>
    <row r="163" spans="1:7">
      <c r="A163" s="39">
        <v>43830</v>
      </c>
      <c r="B163" s="787">
        <v>15667</v>
      </c>
      <c r="C163" s="787" t="s">
        <v>22</v>
      </c>
      <c r="D163" t="s">
        <v>12</v>
      </c>
      <c r="E163" s="118"/>
      <c r="F163" s="118">
        <v>8.4</v>
      </c>
      <c r="G163" s="4">
        <f t="shared" si="2"/>
        <v>3.0000000000000195</v>
      </c>
    </row>
    <row r="164" spans="1:7">
      <c r="A164" s="39">
        <v>43830</v>
      </c>
      <c r="B164" s="787">
        <v>15667</v>
      </c>
      <c r="C164" s="787" t="s">
        <v>22</v>
      </c>
      <c r="D164" t="s">
        <v>13</v>
      </c>
      <c r="E164" s="118"/>
      <c r="F164" s="118">
        <v>3</v>
      </c>
      <c r="G164" s="4">
        <f t="shared" si="2"/>
        <v>1.9539925233402755E-14</v>
      </c>
    </row>
    <row r="165" spans="1:7">
      <c r="A165" s="41">
        <v>43404</v>
      </c>
      <c r="B165" s="786" t="s">
        <v>10</v>
      </c>
      <c r="C165" s="786" t="s">
        <v>23</v>
      </c>
      <c r="D165" t="s">
        <v>12</v>
      </c>
      <c r="E165" s="118">
        <v>8.5</v>
      </c>
      <c r="F165" s="118"/>
      <c r="G165" s="4">
        <f t="shared" si="2"/>
        <v>8.5000000000000195</v>
      </c>
    </row>
    <row r="166" spans="1:7">
      <c r="B166" s="787"/>
      <c r="C166" s="787"/>
      <c r="D166" t="s">
        <v>13</v>
      </c>
      <c r="E166" s="118">
        <v>4</v>
      </c>
      <c r="F166" s="118"/>
      <c r="G166" s="4">
        <f t="shared" si="2"/>
        <v>12.50000000000002</v>
      </c>
    </row>
    <row r="167" spans="1:7">
      <c r="B167" s="787"/>
      <c r="C167" s="787"/>
      <c r="D167" t="s">
        <v>14</v>
      </c>
      <c r="E167" s="118">
        <v>210</v>
      </c>
      <c r="F167" s="118"/>
      <c r="G167" s="4">
        <f t="shared" si="2"/>
        <v>222.50000000000003</v>
      </c>
    </row>
    <row r="168" spans="1:7">
      <c r="A168" s="39">
        <v>43830</v>
      </c>
      <c r="B168" s="787">
        <v>15667</v>
      </c>
      <c r="C168" s="787" t="s">
        <v>23</v>
      </c>
      <c r="D168" t="s">
        <v>14</v>
      </c>
      <c r="E168" s="118"/>
      <c r="F168" s="118">
        <v>210</v>
      </c>
      <c r="G168" s="4">
        <f t="shared" si="2"/>
        <v>12.500000000000028</v>
      </c>
    </row>
    <row r="169" spans="1:7">
      <c r="A169" s="39">
        <v>43830</v>
      </c>
      <c r="B169" s="787">
        <v>15667</v>
      </c>
      <c r="C169" s="787" t="s">
        <v>23</v>
      </c>
      <c r="D169" t="s">
        <v>12</v>
      </c>
      <c r="E169" s="118"/>
      <c r="F169" s="118">
        <v>8.5</v>
      </c>
      <c r="G169" s="4">
        <f t="shared" si="2"/>
        <v>4.0000000000000284</v>
      </c>
    </row>
    <row r="170" spans="1:7">
      <c r="A170" s="39">
        <v>43830</v>
      </c>
      <c r="B170" s="787">
        <v>15667</v>
      </c>
      <c r="C170" s="787" t="s">
        <v>23</v>
      </c>
      <c r="D170" t="s">
        <v>13</v>
      </c>
      <c r="E170" s="118"/>
      <c r="F170" s="118">
        <v>4</v>
      </c>
      <c r="G170" s="4">
        <f t="shared" si="2"/>
        <v>2.8421709430404007E-14</v>
      </c>
    </row>
    <row r="171" spans="1:7">
      <c r="A171" s="41">
        <v>43434</v>
      </c>
      <c r="B171" s="786" t="s">
        <v>10</v>
      </c>
      <c r="C171" s="786" t="s">
        <v>24</v>
      </c>
      <c r="D171" t="s">
        <v>12</v>
      </c>
      <c r="E171" s="118">
        <v>8.6999999999999993</v>
      </c>
      <c r="F171" s="118"/>
      <c r="G171" s="4">
        <f t="shared" si="2"/>
        <v>8.7000000000000277</v>
      </c>
    </row>
    <row r="172" spans="1:7">
      <c r="B172" s="787"/>
      <c r="C172" s="787"/>
      <c r="D172" t="s">
        <v>13</v>
      </c>
      <c r="E172" s="118">
        <v>4</v>
      </c>
      <c r="F172" s="118"/>
      <c r="G172" s="4">
        <f t="shared" si="2"/>
        <v>12.700000000000028</v>
      </c>
    </row>
    <row r="173" spans="1:7">
      <c r="B173" s="787"/>
      <c r="C173" s="787"/>
      <c r="D173" t="s">
        <v>14</v>
      </c>
      <c r="E173" s="118">
        <v>210</v>
      </c>
      <c r="F173" s="118"/>
      <c r="G173" s="4">
        <f t="shared" si="2"/>
        <v>222.70000000000002</v>
      </c>
    </row>
    <row r="174" spans="1:7">
      <c r="A174" s="39">
        <v>43830</v>
      </c>
      <c r="B174" s="787">
        <v>15667</v>
      </c>
      <c r="C174" s="787" t="s">
        <v>24</v>
      </c>
      <c r="D174" t="s">
        <v>14</v>
      </c>
      <c r="E174" s="118"/>
      <c r="F174" s="118">
        <v>135.30000000000001</v>
      </c>
      <c r="G174" s="4">
        <f t="shared" si="2"/>
        <v>87.4</v>
      </c>
    </row>
    <row r="175" spans="1:7">
      <c r="A175" s="39">
        <v>43488</v>
      </c>
      <c r="B175" s="787">
        <v>15811</v>
      </c>
      <c r="C175" s="787" t="s">
        <v>24</v>
      </c>
      <c r="D175" t="s">
        <v>12</v>
      </c>
      <c r="E175" s="118"/>
      <c r="F175" s="118">
        <v>8.6999999999999993</v>
      </c>
      <c r="G175" s="4">
        <f t="shared" si="2"/>
        <v>78.7</v>
      </c>
    </row>
    <row r="176" spans="1:7">
      <c r="A176" s="39">
        <v>43488</v>
      </c>
      <c r="B176" s="787">
        <v>15811</v>
      </c>
      <c r="C176" s="787" t="s">
        <v>24</v>
      </c>
      <c r="D176" t="s">
        <v>13</v>
      </c>
      <c r="E176" s="118"/>
      <c r="F176" s="118">
        <v>4</v>
      </c>
      <c r="G176" s="4">
        <f t="shared" si="2"/>
        <v>74.7</v>
      </c>
    </row>
    <row r="177" spans="1:9">
      <c r="A177" s="39">
        <v>43488</v>
      </c>
      <c r="B177" s="787">
        <v>15811</v>
      </c>
      <c r="C177" s="787" t="s">
        <v>24</v>
      </c>
      <c r="D177" t="s">
        <v>14</v>
      </c>
      <c r="E177" s="118"/>
      <c r="F177" s="118">
        <v>74.7</v>
      </c>
      <c r="G177" s="4">
        <f t="shared" si="2"/>
        <v>0</v>
      </c>
    </row>
    <row r="178" spans="1:9">
      <c r="A178" s="41">
        <v>43465</v>
      </c>
      <c r="B178" s="786" t="s">
        <v>10</v>
      </c>
      <c r="C178" s="786" t="s">
        <v>25</v>
      </c>
      <c r="D178" t="s">
        <v>12</v>
      </c>
      <c r="E178" s="118">
        <v>9.3000000000000007</v>
      </c>
      <c r="F178" s="118"/>
      <c r="G178" s="4">
        <f t="shared" si="2"/>
        <v>9.3000000000000007</v>
      </c>
    </row>
    <row r="179" spans="1:9">
      <c r="B179" s="787"/>
      <c r="C179" s="787"/>
      <c r="D179" t="s">
        <v>13</v>
      </c>
      <c r="E179" s="118">
        <v>4</v>
      </c>
      <c r="F179" s="118"/>
      <c r="G179" s="4">
        <f t="shared" si="2"/>
        <v>13.3</v>
      </c>
    </row>
    <row r="180" spans="1:9">
      <c r="B180" s="787"/>
      <c r="C180" s="787"/>
      <c r="D180" t="s">
        <v>14</v>
      </c>
      <c r="E180" s="118">
        <v>210</v>
      </c>
      <c r="F180" s="118"/>
      <c r="G180" s="4">
        <f t="shared" si="2"/>
        <v>223.3</v>
      </c>
    </row>
    <row r="181" spans="1:9">
      <c r="A181" s="39">
        <v>43488</v>
      </c>
      <c r="B181" s="787">
        <v>15811</v>
      </c>
      <c r="C181" s="787" t="s">
        <v>25</v>
      </c>
      <c r="D181" t="s">
        <v>14</v>
      </c>
      <c r="E181" s="118"/>
      <c r="F181" s="118">
        <v>112.6</v>
      </c>
      <c r="G181" s="4">
        <f t="shared" si="2"/>
        <v>110.70000000000002</v>
      </c>
      <c r="I181" s="12"/>
    </row>
    <row r="182" spans="1:9">
      <c r="A182" s="39">
        <v>43496</v>
      </c>
      <c r="B182" s="787">
        <v>15830</v>
      </c>
      <c r="C182" s="787" t="s">
        <v>25</v>
      </c>
      <c r="D182" t="s">
        <v>14</v>
      </c>
      <c r="E182" s="118"/>
      <c r="F182" s="118">
        <v>97.4</v>
      </c>
      <c r="G182" s="4">
        <f t="shared" si="2"/>
        <v>13.300000000000011</v>
      </c>
      <c r="I182" s="12"/>
    </row>
    <row r="183" spans="1:9">
      <c r="A183" s="39">
        <v>43496</v>
      </c>
      <c r="B183" s="787">
        <v>15830</v>
      </c>
      <c r="C183" s="787" t="s">
        <v>25</v>
      </c>
      <c r="D183" t="s">
        <v>12</v>
      </c>
      <c r="E183" s="118"/>
      <c r="F183" s="118">
        <v>9.3000000000000007</v>
      </c>
      <c r="G183" s="4">
        <f t="shared" si="2"/>
        <v>4.0000000000000107</v>
      </c>
      <c r="I183" s="12"/>
    </row>
    <row r="184" spans="1:9">
      <c r="A184" s="39">
        <v>43496</v>
      </c>
      <c r="B184" s="787">
        <v>15830</v>
      </c>
      <c r="C184" s="787" t="s">
        <v>25</v>
      </c>
      <c r="D184" t="s">
        <v>13</v>
      </c>
      <c r="E184" s="118"/>
      <c r="F184" s="118">
        <v>3.3</v>
      </c>
      <c r="G184" s="4">
        <f t="shared" si="2"/>
        <v>0.70000000000001084</v>
      </c>
      <c r="I184" s="12"/>
    </row>
    <row r="185" spans="1:9">
      <c r="A185" s="39">
        <v>43524</v>
      </c>
      <c r="B185" s="787">
        <v>15956</v>
      </c>
      <c r="C185" s="787" t="s">
        <v>25</v>
      </c>
      <c r="D185" t="s">
        <v>13</v>
      </c>
      <c r="E185" s="118"/>
      <c r="F185" s="118">
        <v>0.7</v>
      </c>
      <c r="G185" s="4">
        <f t="shared" si="2"/>
        <v>1.0880185641326534E-14</v>
      </c>
      <c r="I185" s="12"/>
    </row>
    <row r="186" spans="1:9">
      <c r="A186" s="41">
        <v>43496</v>
      </c>
      <c r="B186" s="786" t="s">
        <v>10</v>
      </c>
      <c r="C186" s="786" t="s">
        <v>11</v>
      </c>
      <c r="D186" t="s">
        <v>12</v>
      </c>
      <c r="E186" s="118">
        <v>9.6999999999999993</v>
      </c>
      <c r="F186" s="118"/>
      <c r="G186" s="4">
        <f t="shared" si="2"/>
        <v>9.7000000000000099</v>
      </c>
      <c r="I186" s="12"/>
    </row>
    <row r="187" spans="1:9">
      <c r="B187" s="787"/>
      <c r="C187" s="787"/>
      <c r="D187" t="s">
        <v>13</v>
      </c>
      <c r="E187" s="118">
        <v>4</v>
      </c>
      <c r="F187" s="118"/>
      <c r="G187" s="4">
        <f t="shared" si="2"/>
        <v>13.70000000000001</v>
      </c>
      <c r="I187" s="12"/>
    </row>
    <row r="188" spans="1:9">
      <c r="B188" s="787"/>
      <c r="C188" s="787"/>
      <c r="D188" t="s">
        <v>14</v>
      </c>
      <c r="E188" s="118">
        <v>210</v>
      </c>
      <c r="F188" s="118"/>
      <c r="G188" s="4">
        <f t="shared" si="2"/>
        <v>223.70000000000002</v>
      </c>
      <c r="I188" s="12"/>
    </row>
    <row r="189" spans="1:9">
      <c r="A189" s="39">
        <v>43524</v>
      </c>
      <c r="B189" s="787">
        <v>15956</v>
      </c>
      <c r="C189" s="787" t="s">
        <v>11</v>
      </c>
      <c r="D189" t="s">
        <v>14</v>
      </c>
      <c r="E189" s="118"/>
      <c r="F189" s="118">
        <v>114.3</v>
      </c>
      <c r="G189" s="4">
        <f t="shared" si="2"/>
        <v>109.40000000000002</v>
      </c>
      <c r="I189" s="12"/>
    </row>
    <row r="190" spans="1:9">
      <c r="A190" s="39">
        <v>43554</v>
      </c>
      <c r="B190" s="787" t="s">
        <v>962</v>
      </c>
      <c r="C190" s="787" t="s">
        <v>11</v>
      </c>
      <c r="D190" t="s">
        <v>12</v>
      </c>
      <c r="E190" s="118"/>
      <c r="F190" s="118">
        <v>9.6999999999999993</v>
      </c>
      <c r="G190" s="4">
        <f t="shared" si="2"/>
        <v>99.700000000000017</v>
      </c>
      <c r="I190" s="12"/>
    </row>
    <row r="191" spans="1:9">
      <c r="A191" s="39">
        <v>43554</v>
      </c>
      <c r="B191" s="787" t="s">
        <v>962</v>
      </c>
      <c r="C191" s="787" t="s">
        <v>11</v>
      </c>
      <c r="D191" t="s">
        <v>13</v>
      </c>
      <c r="E191" s="118"/>
      <c r="F191" s="118">
        <v>4</v>
      </c>
      <c r="G191" s="4">
        <f t="shared" si="2"/>
        <v>95.700000000000017</v>
      </c>
      <c r="I191" s="12"/>
    </row>
    <row r="192" spans="1:9">
      <c r="A192" s="39">
        <v>43554</v>
      </c>
      <c r="B192" s="787" t="s">
        <v>962</v>
      </c>
      <c r="C192" s="787" t="s">
        <v>11</v>
      </c>
      <c r="D192" t="s">
        <v>14</v>
      </c>
      <c r="E192" s="118"/>
      <c r="F192" s="118">
        <v>95.7</v>
      </c>
      <c r="G192" s="4">
        <f t="shared" si="2"/>
        <v>0</v>
      </c>
      <c r="I192" s="12"/>
    </row>
    <row r="193" spans="1:9">
      <c r="A193" s="41">
        <v>43524</v>
      </c>
      <c r="B193" s="786" t="s">
        <v>10</v>
      </c>
      <c r="C193" s="786" t="s">
        <v>15</v>
      </c>
      <c r="D193" t="s">
        <v>12</v>
      </c>
      <c r="E193" s="118">
        <v>10.199999999999999</v>
      </c>
      <c r="F193" s="118"/>
      <c r="G193" s="4">
        <f t="shared" si="2"/>
        <v>10.199999999999999</v>
      </c>
      <c r="I193" s="12"/>
    </row>
    <row r="194" spans="1:9">
      <c r="B194" s="787"/>
      <c r="C194" s="787"/>
      <c r="D194" t="s">
        <v>13</v>
      </c>
      <c r="E194" s="118">
        <v>4.9000000000000004</v>
      </c>
      <c r="F194" s="118"/>
      <c r="G194" s="4">
        <f t="shared" si="2"/>
        <v>15.1</v>
      </c>
      <c r="I194" s="12"/>
    </row>
    <row r="195" spans="1:9">
      <c r="B195" s="787"/>
      <c r="C195" s="787"/>
      <c r="D195" t="s">
        <v>14</v>
      </c>
      <c r="E195" s="118">
        <v>210</v>
      </c>
      <c r="F195" s="118"/>
      <c r="G195" s="4">
        <f t="shared" si="2"/>
        <v>225.1</v>
      </c>
      <c r="I195" s="12"/>
    </row>
    <row r="196" spans="1:9">
      <c r="A196" s="39">
        <v>43554</v>
      </c>
      <c r="B196" s="787" t="s">
        <v>962</v>
      </c>
      <c r="C196" s="787" t="s">
        <v>15</v>
      </c>
      <c r="D196" t="s">
        <v>14</v>
      </c>
      <c r="E196" s="118"/>
      <c r="F196" s="118">
        <v>66.599999999999994</v>
      </c>
      <c r="G196" s="4">
        <f t="shared" si="2"/>
        <v>158.5</v>
      </c>
      <c r="I196" s="12"/>
    </row>
    <row r="197" spans="1:9">
      <c r="A197" s="39">
        <v>43585</v>
      </c>
      <c r="B197" s="787" t="s">
        <v>963</v>
      </c>
      <c r="C197" s="787" t="s">
        <v>15</v>
      </c>
      <c r="D197" t="s">
        <v>14</v>
      </c>
      <c r="E197" s="118"/>
      <c r="F197" s="118">
        <v>100</v>
      </c>
      <c r="G197" s="4">
        <f t="shared" si="2"/>
        <v>58.5</v>
      </c>
      <c r="I197" s="12"/>
    </row>
    <row r="198" spans="1:9">
      <c r="A198" s="39">
        <v>43591</v>
      </c>
      <c r="B198" s="787" t="s">
        <v>964</v>
      </c>
      <c r="C198" s="787" t="s">
        <v>15</v>
      </c>
      <c r="D198" t="s">
        <v>12</v>
      </c>
      <c r="E198" s="118"/>
      <c r="F198" s="118">
        <v>10.199999999999999</v>
      </c>
      <c r="G198" s="4">
        <f t="shared" si="2"/>
        <v>48.3</v>
      </c>
      <c r="I198" s="12"/>
    </row>
    <row r="199" spans="1:9">
      <c r="A199" s="39">
        <v>43591</v>
      </c>
      <c r="B199" s="787" t="s">
        <v>964</v>
      </c>
      <c r="C199" s="787" t="s">
        <v>15</v>
      </c>
      <c r="D199" t="s">
        <v>13</v>
      </c>
      <c r="E199" s="118"/>
      <c r="F199" s="118">
        <v>4.9000000000000004</v>
      </c>
      <c r="G199" s="4">
        <f t="shared" si="2"/>
        <v>43.4</v>
      </c>
      <c r="I199" s="12"/>
    </row>
    <row r="200" spans="1:9">
      <c r="A200" s="39">
        <v>43591</v>
      </c>
      <c r="B200" s="787" t="s">
        <v>964</v>
      </c>
      <c r="C200" s="787" t="s">
        <v>15</v>
      </c>
      <c r="D200" t="s">
        <v>14</v>
      </c>
      <c r="E200" s="118"/>
      <c r="F200" s="118">
        <v>43.4</v>
      </c>
      <c r="G200" s="4">
        <f t="shared" si="2"/>
        <v>0</v>
      </c>
      <c r="I200" s="12"/>
    </row>
    <row r="201" spans="1:9">
      <c r="A201" s="41">
        <v>43555</v>
      </c>
      <c r="B201" s="786" t="s">
        <v>10</v>
      </c>
      <c r="C201" s="786" t="s">
        <v>16</v>
      </c>
      <c r="D201" t="s">
        <v>12</v>
      </c>
      <c r="E201" s="118">
        <v>9.5</v>
      </c>
      <c r="F201" s="118"/>
      <c r="G201" s="4">
        <f t="shared" ref="G201:G264" si="3">+G200+E201-F201</f>
        <v>9.5</v>
      </c>
      <c r="I201" s="12"/>
    </row>
    <row r="202" spans="1:9">
      <c r="B202" s="787"/>
      <c r="C202" s="787"/>
      <c r="D202" t="s">
        <v>13</v>
      </c>
      <c r="E202" s="118">
        <v>3.9</v>
      </c>
      <c r="F202" s="118"/>
      <c r="G202" s="4">
        <f t="shared" si="3"/>
        <v>13.4</v>
      </c>
      <c r="I202" s="12"/>
    </row>
    <row r="203" spans="1:9">
      <c r="B203" s="787"/>
      <c r="C203" s="787"/>
      <c r="D203" t="s">
        <v>14</v>
      </c>
      <c r="E203" s="118">
        <v>210</v>
      </c>
      <c r="F203" s="118"/>
      <c r="G203" s="4">
        <f t="shared" si="3"/>
        <v>223.4</v>
      </c>
      <c r="I203" s="12"/>
    </row>
    <row r="204" spans="1:9">
      <c r="A204" s="39">
        <v>43591</v>
      </c>
      <c r="B204" s="787" t="s">
        <v>26</v>
      </c>
      <c r="C204" s="787" t="s">
        <v>16</v>
      </c>
      <c r="D204" t="s">
        <v>14</v>
      </c>
      <c r="E204" s="118"/>
      <c r="F204" s="118">
        <v>41.5</v>
      </c>
      <c r="G204" s="4">
        <f t="shared" si="3"/>
        <v>181.9</v>
      </c>
      <c r="I204" s="12"/>
    </row>
    <row r="205" spans="1:9">
      <c r="A205" s="39">
        <v>43616</v>
      </c>
      <c r="B205" s="787" t="s">
        <v>965</v>
      </c>
      <c r="C205" s="787" t="s">
        <v>16</v>
      </c>
      <c r="D205" t="s">
        <v>12</v>
      </c>
      <c r="E205" s="118"/>
      <c r="F205" s="118">
        <v>9.5</v>
      </c>
      <c r="G205" s="4">
        <f t="shared" si="3"/>
        <v>172.4</v>
      </c>
      <c r="I205" s="12"/>
    </row>
    <row r="206" spans="1:9">
      <c r="A206" s="39">
        <v>43616</v>
      </c>
      <c r="B206" s="787" t="s">
        <v>965</v>
      </c>
      <c r="C206" s="787" t="s">
        <v>16</v>
      </c>
      <c r="D206" t="s">
        <v>13</v>
      </c>
      <c r="E206" s="118"/>
      <c r="F206" s="118">
        <v>3.9</v>
      </c>
      <c r="G206" s="4">
        <f t="shared" si="3"/>
        <v>168.5</v>
      </c>
      <c r="I206" s="12"/>
    </row>
    <row r="207" spans="1:9">
      <c r="A207" s="39">
        <v>43616</v>
      </c>
      <c r="B207" s="787" t="s">
        <v>965</v>
      </c>
      <c r="C207" s="787" t="s">
        <v>16</v>
      </c>
      <c r="D207" t="s">
        <v>14</v>
      </c>
      <c r="E207" s="118"/>
      <c r="F207" s="118">
        <v>168.5</v>
      </c>
      <c r="G207" s="4">
        <f t="shared" si="3"/>
        <v>0</v>
      </c>
      <c r="I207" s="12"/>
    </row>
    <row r="208" spans="1:9">
      <c r="A208" s="41">
        <v>43585</v>
      </c>
      <c r="B208" s="786" t="s">
        <v>10</v>
      </c>
      <c r="C208" s="786" t="s">
        <v>17</v>
      </c>
      <c r="D208" t="s">
        <v>12</v>
      </c>
      <c r="E208" s="118">
        <v>9.6</v>
      </c>
      <c r="F208" s="118"/>
      <c r="G208" s="4">
        <f t="shared" si="3"/>
        <v>9.6</v>
      </c>
      <c r="I208" s="12"/>
    </row>
    <row r="209" spans="1:9">
      <c r="B209" s="787"/>
      <c r="C209" s="787"/>
      <c r="D209" t="s">
        <v>13</v>
      </c>
      <c r="E209" s="118">
        <v>3.6</v>
      </c>
      <c r="F209" s="118"/>
      <c r="G209" s="4">
        <f t="shared" si="3"/>
        <v>13.2</v>
      </c>
      <c r="I209" s="12"/>
    </row>
    <row r="210" spans="1:9">
      <c r="B210" s="787"/>
      <c r="C210" s="787"/>
      <c r="D210" t="s">
        <v>14</v>
      </c>
      <c r="E210" s="118">
        <v>210</v>
      </c>
      <c r="F210" s="118"/>
      <c r="G210" s="4">
        <f t="shared" si="3"/>
        <v>223.2</v>
      </c>
      <c r="I210" s="12"/>
    </row>
    <row r="211" spans="1:9">
      <c r="A211" s="39">
        <v>43616</v>
      </c>
      <c r="B211" s="787" t="s">
        <v>965</v>
      </c>
      <c r="C211" s="787" t="s">
        <v>17</v>
      </c>
      <c r="D211" t="s">
        <v>14</v>
      </c>
      <c r="E211" s="118"/>
      <c r="F211" s="118">
        <v>121.1</v>
      </c>
      <c r="G211" s="4">
        <f t="shared" si="3"/>
        <v>102.1</v>
      </c>
      <c r="I211" s="12"/>
    </row>
    <row r="212" spans="1:9">
      <c r="A212" s="39">
        <v>43644</v>
      </c>
      <c r="B212" s="787" t="s">
        <v>966</v>
      </c>
      <c r="C212" s="787" t="s">
        <v>17</v>
      </c>
      <c r="D212" t="s">
        <v>14</v>
      </c>
      <c r="E212" s="118"/>
      <c r="F212" s="118">
        <v>88.9</v>
      </c>
      <c r="G212" s="4">
        <f t="shared" si="3"/>
        <v>13.199999999999989</v>
      </c>
      <c r="I212" s="12"/>
    </row>
    <row r="213" spans="1:9">
      <c r="A213" s="39">
        <v>43644</v>
      </c>
      <c r="B213" s="787" t="s">
        <v>966</v>
      </c>
      <c r="C213" s="787" t="s">
        <v>17</v>
      </c>
      <c r="D213" t="s">
        <v>12</v>
      </c>
      <c r="E213" s="118"/>
      <c r="F213" s="118">
        <v>9.6</v>
      </c>
      <c r="G213" s="4">
        <f t="shared" si="3"/>
        <v>3.599999999999989</v>
      </c>
      <c r="I213" s="12"/>
    </row>
    <row r="214" spans="1:9">
      <c r="A214" s="39">
        <v>43644</v>
      </c>
      <c r="B214" s="787" t="s">
        <v>966</v>
      </c>
      <c r="C214" s="787" t="s">
        <v>17</v>
      </c>
      <c r="D214" t="s">
        <v>13</v>
      </c>
      <c r="E214" s="118"/>
      <c r="F214" s="118">
        <v>3.6</v>
      </c>
      <c r="G214" s="4">
        <f t="shared" si="3"/>
        <v>-1.1102230246251565E-14</v>
      </c>
      <c r="I214" s="12"/>
    </row>
    <row r="215" spans="1:9">
      <c r="A215" s="41">
        <v>43616</v>
      </c>
      <c r="B215" s="786" t="s">
        <v>10</v>
      </c>
      <c r="C215" s="786" t="s">
        <v>18</v>
      </c>
      <c r="D215" t="s">
        <v>12</v>
      </c>
      <c r="E215" s="118">
        <v>8.9</v>
      </c>
      <c r="F215" s="118"/>
      <c r="G215" s="4">
        <f t="shared" si="3"/>
        <v>8.8999999999999897</v>
      </c>
      <c r="I215" s="12"/>
    </row>
    <row r="216" spans="1:9">
      <c r="B216" s="787"/>
      <c r="C216" s="787"/>
      <c r="D216" t="s">
        <v>13</v>
      </c>
      <c r="E216" s="118">
        <v>4.0999999999999996</v>
      </c>
      <c r="F216" s="118"/>
      <c r="G216" s="4">
        <f t="shared" si="3"/>
        <v>12.999999999999989</v>
      </c>
      <c r="I216" s="12"/>
    </row>
    <row r="217" spans="1:9">
      <c r="B217" s="787"/>
      <c r="C217" s="787"/>
      <c r="D217" t="s">
        <v>14</v>
      </c>
      <c r="E217" s="118">
        <v>210</v>
      </c>
      <c r="F217" s="118"/>
      <c r="G217" s="4">
        <f t="shared" si="3"/>
        <v>223</v>
      </c>
      <c r="I217" s="12"/>
    </row>
    <row r="218" spans="1:9">
      <c r="A218" s="39">
        <v>43644</v>
      </c>
      <c r="B218" s="787" t="s">
        <v>966</v>
      </c>
      <c r="C218" s="787" t="s">
        <v>18</v>
      </c>
      <c r="D218" t="s">
        <v>12</v>
      </c>
      <c r="E218" s="118"/>
      <c r="F218" s="118">
        <v>8.9</v>
      </c>
      <c r="G218" s="4">
        <f t="shared" si="3"/>
        <v>214.1</v>
      </c>
      <c r="I218" s="12"/>
    </row>
    <row r="219" spans="1:9">
      <c r="A219" s="39">
        <v>43644</v>
      </c>
      <c r="B219" s="787" t="s">
        <v>966</v>
      </c>
      <c r="C219" s="787" t="s">
        <v>18</v>
      </c>
      <c r="D219" t="s">
        <v>13</v>
      </c>
      <c r="E219" s="118"/>
      <c r="F219" s="118">
        <v>2</v>
      </c>
      <c r="G219" s="4">
        <f t="shared" si="3"/>
        <v>212.1</v>
      </c>
      <c r="I219" s="12"/>
    </row>
    <row r="220" spans="1:9">
      <c r="A220" s="39">
        <v>43677</v>
      </c>
      <c r="B220" s="787" t="s">
        <v>967</v>
      </c>
      <c r="C220" s="787" t="s">
        <v>18</v>
      </c>
      <c r="D220" t="s">
        <v>14</v>
      </c>
      <c r="E220" s="118"/>
      <c r="F220" s="118">
        <v>210</v>
      </c>
      <c r="G220" s="4">
        <f t="shared" si="3"/>
        <v>2.0999999999999943</v>
      </c>
      <c r="I220" s="12"/>
    </row>
    <row r="221" spans="1:9">
      <c r="A221" s="39">
        <v>43708</v>
      </c>
      <c r="B221" s="787" t="s">
        <v>968</v>
      </c>
      <c r="C221" s="787" t="s">
        <v>18</v>
      </c>
      <c r="D221" t="s">
        <v>13</v>
      </c>
      <c r="E221" s="118"/>
      <c r="F221" s="118">
        <v>2.1</v>
      </c>
      <c r="G221" s="4">
        <f t="shared" si="3"/>
        <v>-5.773159728050814E-15</v>
      </c>
      <c r="I221" s="12"/>
    </row>
    <row r="222" spans="1:9">
      <c r="A222" s="41">
        <v>43646</v>
      </c>
      <c r="B222" s="786" t="s">
        <v>10</v>
      </c>
      <c r="C222" s="786" t="s">
        <v>19</v>
      </c>
      <c r="D222" t="s">
        <v>12</v>
      </c>
      <c r="E222" s="118">
        <v>7.9</v>
      </c>
      <c r="F222" s="118"/>
      <c r="G222" s="4">
        <f t="shared" si="3"/>
        <v>7.899999999999995</v>
      </c>
      <c r="I222" s="12"/>
    </row>
    <row r="223" spans="1:9">
      <c r="B223" s="787"/>
      <c r="C223" s="787"/>
      <c r="D223" t="s">
        <v>13</v>
      </c>
      <c r="E223" s="118">
        <v>4</v>
      </c>
      <c r="F223" s="118"/>
      <c r="G223" s="4">
        <f t="shared" si="3"/>
        <v>11.899999999999995</v>
      </c>
      <c r="I223" s="12"/>
    </row>
    <row r="224" spans="1:9">
      <c r="B224" s="787"/>
      <c r="C224" s="787"/>
      <c r="D224" t="s">
        <v>14</v>
      </c>
      <c r="E224" s="118">
        <v>210</v>
      </c>
      <c r="F224" s="118"/>
      <c r="G224" s="4">
        <f t="shared" si="3"/>
        <v>221.9</v>
      </c>
      <c r="I224" s="12"/>
    </row>
    <row r="225" spans="1:9">
      <c r="A225" s="39">
        <v>43677</v>
      </c>
      <c r="B225" s="787" t="s">
        <v>967</v>
      </c>
      <c r="C225" s="787" t="s">
        <v>19</v>
      </c>
      <c r="D225" t="s">
        <v>14</v>
      </c>
      <c r="E225" s="118"/>
      <c r="F225" s="118">
        <v>190</v>
      </c>
      <c r="G225" s="4">
        <f t="shared" si="3"/>
        <v>31.900000000000006</v>
      </c>
      <c r="I225" s="12"/>
    </row>
    <row r="226" spans="1:9">
      <c r="A226" s="39">
        <v>43708</v>
      </c>
      <c r="B226" s="787" t="s">
        <v>968</v>
      </c>
      <c r="C226" s="787" t="s">
        <v>19</v>
      </c>
      <c r="D226" t="s">
        <v>12</v>
      </c>
      <c r="E226" s="118"/>
      <c r="F226" s="118">
        <v>7.9</v>
      </c>
      <c r="G226" s="4">
        <f t="shared" si="3"/>
        <v>24.000000000000007</v>
      </c>
      <c r="I226" s="12"/>
    </row>
    <row r="227" spans="1:9">
      <c r="A227" s="39">
        <v>43708</v>
      </c>
      <c r="B227" s="787" t="s">
        <v>968</v>
      </c>
      <c r="C227" s="787" t="s">
        <v>19</v>
      </c>
      <c r="D227" t="s">
        <v>13</v>
      </c>
      <c r="E227" s="118"/>
      <c r="F227" s="118">
        <v>4</v>
      </c>
      <c r="G227" s="4">
        <f t="shared" si="3"/>
        <v>20.000000000000007</v>
      </c>
      <c r="I227" s="12"/>
    </row>
    <row r="228" spans="1:9">
      <c r="A228" s="39">
        <v>43708</v>
      </c>
      <c r="B228" s="787" t="s">
        <v>968</v>
      </c>
      <c r="C228" s="787" t="s">
        <v>19</v>
      </c>
      <c r="D228" t="s">
        <v>14</v>
      </c>
      <c r="E228" s="118"/>
      <c r="F228" s="118">
        <v>20</v>
      </c>
      <c r="G228" s="4">
        <f t="shared" si="3"/>
        <v>0</v>
      </c>
      <c r="I228" s="12"/>
    </row>
    <row r="229" spans="1:9">
      <c r="A229" s="41">
        <v>43677</v>
      </c>
      <c r="B229" s="786" t="s">
        <v>10</v>
      </c>
      <c r="C229" s="786" t="s">
        <v>20</v>
      </c>
      <c r="D229" t="s">
        <v>12</v>
      </c>
      <c r="E229" s="118">
        <v>7.9</v>
      </c>
      <c r="F229" s="118"/>
      <c r="G229" s="4">
        <f t="shared" si="3"/>
        <v>7.9</v>
      </c>
      <c r="I229" s="12"/>
    </row>
    <row r="230" spans="1:9">
      <c r="B230" s="787"/>
      <c r="C230" s="787"/>
      <c r="D230" t="s">
        <v>13</v>
      </c>
      <c r="E230" s="118">
        <v>3.8</v>
      </c>
      <c r="F230" s="118"/>
      <c r="G230" s="4">
        <f t="shared" si="3"/>
        <v>11.7</v>
      </c>
      <c r="I230" s="12"/>
    </row>
    <row r="231" spans="1:9">
      <c r="B231" s="787"/>
      <c r="C231" s="787"/>
      <c r="D231" t="s">
        <v>14</v>
      </c>
      <c r="E231" s="118">
        <v>210</v>
      </c>
      <c r="F231" s="118"/>
      <c r="G231" s="4">
        <f t="shared" si="3"/>
        <v>221.7</v>
      </c>
      <c r="I231" s="12"/>
    </row>
    <row r="232" spans="1:9">
      <c r="A232" s="39">
        <v>43708</v>
      </c>
      <c r="B232" s="787" t="s">
        <v>968</v>
      </c>
      <c r="C232" s="787" t="s">
        <v>20</v>
      </c>
      <c r="D232" t="s">
        <v>12</v>
      </c>
      <c r="E232" s="118"/>
      <c r="F232" s="118">
        <v>7</v>
      </c>
      <c r="G232" s="4">
        <f t="shared" si="3"/>
        <v>214.7</v>
      </c>
      <c r="I232" s="12"/>
    </row>
    <row r="233" spans="1:9">
      <c r="A233" s="39">
        <v>43738</v>
      </c>
      <c r="B233" s="787" t="s">
        <v>969</v>
      </c>
      <c r="C233" s="787" t="s">
        <v>20</v>
      </c>
      <c r="D233" t="s">
        <v>12</v>
      </c>
      <c r="E233" s="118"/>
      <c r="F233" s="118">
        <v>0.9</v>
      </c>
      <c r="G233" s="4">
        <f t="shared" si="3"/>
        <v>213.79999999999998</v>
      </c>
      <c r="I233" s="12"/>
    </row>
    <row r="234" spans="1:9">
      <c r="A234" s="39">
        <v>43738</v>
      </c>
      <c r="B234" s="787" t="s">
        <v>969</v>
      </c>
      <c r="C234" s="787" t="s">
        <v>20</v>
      </c>
      <c r="D234" t="s">
        <v>13</v>
      </c>
      <c r="E234" s="118"/>
      <c r="F234" s="118">
        <v>3.8</v>
      </c>
      <c r="G234" s="4">
        <f t="shared" si="3"/>
        <v>209.99999999999997</v>
      </c>
      <c r="I234" s="12"/>
    </row>
    <row r="235" spans="1:9">
      <c r="A235" s="39">
        <v>43738</v>
      </c>
      <c r="B235" s="787" t="s">
        <v>969</v>
      </c>
      <c r="C235" s="787" t="s">
        <v>20</v>
      </c>
      <c r="D235" t="s">
        <v>14</v>
      </c>
      <c r="E235" s="118"/>
      <c r="F235" s="118">
        <v>210</v>
      </c>
      <c r="G235" s="4">
        <f t="shared" si="3"/>
        <v>0</v>
      </c>
      <c r="I235" s="12"/>
    </row>
    <row r="236" spans="1:9">
      <c r="A236" s="41">
        <v>43708</v>
      </c>
      <c r="B236" s="786" t="s">
        <v>10</v>
      </c>
      <c r="C236" s="786" t="s">
        <v>21</v>
      </c>
      <c r="D236" t="s">
        <v>12</v>
      </c>
      <c r="E236" s="118">
        <v>7.7</v>
      </c>
      <c r="F236" s="118"/>
      <c r="G236" s="4">
        <f t="shared" si="3"/>
        <v>7.7</v>
      </c>
      <c r="I236" s="12"/>
    </row>
    <row r="237" spans="1:9">
      <c r="B237" s="787"/>
      <c r="C237" s="787"/>
      <c r="D237" t="s">
        <v>13</v>
      </c>
      <c r="E237" s="118">
        <v>3.7</v>
      </c>
      <c r="F237" s="118"/>
      <c r="G237" s="4">
        <f t="shared" si="3"/>
        <v>11.4</v>
      </c>
      <c r="I237" s="12"/>
    </row>
    <row r="238" spans="1:9">
      <c r="B238" s="787"/>
      <c r="C238" s="787"/>
      <c r="D238" t="s">
        <v>14</v>
      </c>
      <c r="E238" s="118">
        <v>210</v>
      </c>
      <c r="F238" s="118"/>
      <c r="G238" s="4">
        <f t="shared" si="3"/>
        <v>221.4</v>
      </c>
      <c r="I238" s="12"/>
    </row>
    <row r="239" spans="1:9">
      <c r="A239" s="39">
        <v>43738</v>
      </c>
      <c r="B239" s="787" t="s">
        <v>969</v>
      </c>
      <c r="C239" s="787" t="s">
        <v>21</v>
      </c>
      <c r="D239" t="s">
        <v>12</v>
      </c>
      <c r="E239" s="118"/>
      <c r="F239" s="118">
        <v>7.7</v>
      </c>
      <c r="G239" s="4">
        <f t="shared" si="3"/>
        <v>213.70000000000002</v>
      </c>
      <c r="I239" s="12"/>
    </row>
    <row r="240" spans="1:9">
      <c r="A240" s="39">
        <v>43738</v>
      </c>
      <c r="B240" s="787" t="s">
        <v>969</v>
      </c>
      <c r="C240" s="787" t="s">
        <v>21</v>
      </c>
      <c r="D240" t="s">
        <v>13</v>
      </c>
      <c r="E240" s="118"/>
      <c r="F240" s="118">
        <v>3.7</v>
      </c>
      <c r="G240" s="4">
        <f t="shared" si="3"/>
        <v>210.00000000000003</v>
      </c>
      <c r="I240" s="12"/>
    </row>
    <row r="241" spans="1:9">
      <c r="A241" s="39">
        <v>43738</v>
      </c>
      <c r="B241" s="787" t="s">
        <v>969</v>
      </c>
      <c r="C241" s="787" t="s">
        <v>21</v>
      </c>
      <c r="D241" t="s">
        <v>14</v>
      </c>
      <c r="E241" s="118"/>
      <c r="F241" s="118">
        <v>210</v>
      </c>
      <c r="G241" s="4">
        <f t="shared" si="3"/>
        <v>0</v>
      </c>
      <c r="I241" s="12"/>
    </row>
    <row r="242" spans="1:9">
      <c r="A242" s="41">
        <v>43738</v>
      </c>
      <c r="B242" s="786" t="s">
        <v>10</v>
      </c>
      <c r="C242" s="786" t="s">
        <v>22</v>
      </c>
      <c r="D242" t="s">
        <v>12</v>
      </c>
      <c r="E242" s="118">
        <v>7.9</v>
      </c>
      <c r="F242" s="118"/>
      <c r="G242" s="4">
        <f t="shared" si="3"/>
        <v>7.9</v>
      </c>
      <c r="I242" s="12"/>
    </row>
    <row r="243" spans="1:9">
      <c r="B243" s="787"/>
      <c r="C243" s="787"/>
      <c r="D243" t="s">
        <v>13</v>
      </c>
      <c r="E243" s="118">
        <v>3.7</v>
      </c>
      <c r="F243" s="118"/>
      <c r="G243" s="4">
        <f t="shared" si="3"/>
        <v>11.600000000000001</v>
      </c>
      <c r="I243" s="12"/>
    </row>
    <row r="244" spans="1:9">
      <c r="B244" s="787"/>
      <c r="C244" s="787"/>
      <c r="D244" t="s">
        <v>14</v>
      </c>
      <c r="E244" s="118">
        <v>210</v>
      </c>
      <c r="F244" s="118"/>
      <c r="G244" s="4">
        <f t="shared" si="3"/>
        <v>221.6</v>
      </c>
      <c r="I244" s="12"/>
    </row>
    <row r="245" spans="1:9">
      <c r="A245" s="39">
        <v>43738</v>
      </c>
      <c r="B245" s="787" t="s">
        <v>969</v>
      </c>
      <c r="C245" s="787" t="s">
        <v>22</v>
      </c>
      <c r="D245" t="s">
        <v>14</v>
      </c>
      <c r="E245" s="118"/>
      <c r="F245" s="118">
        <v>63.9</v>
      </c>
      <c r="G245" s="4">
        <f t="shared" si="3"/>
        <v>157.69999999999999</v>
      </c>
      <c r="I245" s="12"/>
    </row>
    <row r="246" spans="1:9">
      <c r="A246" s="39">
        <v>43738</v>
      </c>
      <c r="B246" s="787" t="s">
        <v>970</v>
      </c>
      <c r="C246" s="787" t="s">
        <v>22</v>
      </c>
      <c r="D246" t="s">
        <v>14</v>
      </c>
      <c r="E246" s="118"/>
      <c r="F246" s="118">
        <v>114</v>
      </c>
      <c r="G246" s="4">
        <f t="shared" si="3"/>
        <v>43.699999999999989</v>
      </c>
      <c r="I246" s="12"/>
    </row>
    <row r="247" spans="1:9">
      <c r="A247" s="39">
        <v>43769</v>
      </c>
      <c r="B247" s="787" t="s">
        <v>971</v>
      </c>
      <c r="C247" s="787" t="s">
        <v>22</v>
      </c>
      <c r="D247" t="s">
        <v>12</v>
      </c>
      <c r="E247" s="118"/>
      <c r="F247" s="118">
        <v>7.9</v>
      </c>
      <c r="G247" s="4">
        <f t="shared" si="3"/>
        <v>35.79999999999999</v>
      </c>
      <c r="I247" s="12"/>
    </row>
    <row r="248" spans="1:9">
      <c r="A248" s="39">
        <v>43769</v>
      </c>
      <c r="B248" s="787" t="s">
        <v>971</v>
      </c>
      <c r="C248" s="787" t="s">
        <v>22</v>
      </c>
      <c r="D248" t="s">
        <v>14</v>
      </c>
      <c r="E248" s="118"/>
      <c r="F248" s="118">
        <v>32.1</v>
      </c>
      <c r="G248" s="4">
        <f t="shared" si="3"/>
        <v>3.6999999999999886</v>
      </c>
      <c r="I248" s="12"/>
    </row>
    <row r="249" spans="1:9">
      <c r="A249" s="39">
        <v>43799</v>
      </c>
      <c r="B249" s="787" t="s">
        <v>972</v>
      </c>
      <c r="C249" s="787" t="s">
        <v>22</v>
      </c>
      <c r="D249" t="s">
        <v>13</v>
      </c>
      <c r="E249" s="118"/>
      <c r="F249" s="118">
        <v>1</v>
      </c>
      <c r="G249" s="4">
        <f t="shared" si="3"/>
        <v>2.6999999999999886</v>
      </c>
      <c r="I249" s="12"/>
    </row>
    <row r="250" spans="1:9">
      <c r="A250" s="39">
        <v>43836</v>
      </c>
      <c r="B250" s="787" t="s">
        <v>973</v>
      </c>
      <c r="C250" s="787" t="s">
        <v>22</v>
      </c>
      <c r="D250" t="s">
        <v>13</v>
      </c>
      <c r="E250" s="118"/>
      <c r="F250" s="118">
        <v>2.7</v>
      </c>
      <c r="G250" s="4">
        <f t="shared" si="3"/>
        <v>-1.1546319456101628E-14</v>
      </c>
      <c r="I250" s="12"/>
    </row>
    <row r="251" spans="1:9">
      <c r="A251" s="41">
        <v>43769</v>
      </c>
      <c r="B251" s="786" t="s">
        <v>10</v>
      </c>
      <c r="C251" s="786" t="s">
        <v>23</v>
      </c>
      <c r="D251" t="s">
        <v>12</v>
      </c>
      <c r="E251" s="118">
        <v>7.8</v>
      </c>
      <c r="F251" s="118"/>
      <c r="G251" s="4">
        <f t="shared" si="3"/>
        <v>7.7999999999999883</v>
      </c>
      <c r="I251" s="12"/>
    </row>
    <row r="252" spans="1:9">
      <c r="B252" s="787"/>
      <c r="C252" s="787"/>
      <c r="D252" t="s">
        <v>13</v>
      </c>
      <c r="E252" s="118">
        <v>3.6</v>
      </c>
      <c r="F252" s="118"/>
      <c r="G252" s="4">
        <f t="shared" si="3"/>
        <v>11.399999999999988</v>
      </c>
      <c r="I252" s="12"/>
    </row>
    <row r="253" spans="1:9">
      <c r="B253" s="787"/>
      <c r="C253" s="787"/>
      <c r="D253" t="s">
        <v>14</v>
      </c>
      <c r="E253" s="118">
        <v>210</v>
      </c>
      <c r="F253" s="118"/>
      <c r="G253" s="4">
        <f t="shared" si="3"/>
        <v>221.39999999999998</v>
      </c>
      <c r="I253" s="12"/>
    </row>
    <row r="254" spans="1:9">
      <c r="A254" s="39">
        <v>43769</v>
      </c>
      <c r="B254" s="787" t="s">
        <v>971</v>
      </c>
      <c r="C254" s="787" t="s">
        <v>23</v>
      </c>
      <c r="D254" t="s">
        <v>14</v>
      </c>
      <c r="E254" s="118"/>
      <c r="F254" s="118">
        <v>210</v>
      </c>
      <c r="G254" s="4">
        <f t="shared" si="3"/>
        <v>11.399999999999977</v>
      </c>
      <c r="I254" s="12"/>
    </row>
    <row r="255" spans="1:9">
      <c r="A255" s="39">
        <v>43836</v>
      </c>
      <c r="B255" s="787" t="s">
        <v>973</v>
      </c>
      <c r="C255" s="787" t="s">
        <v>23</v>
      </c>
      <c r="D255" t="s">
        <v>12</v>
      </c>
      <c r="E255" s="118"/>
      <c r="F255" s="118">
        <v>7.8</v>
      </c>
      <c r="G255" s="4">
        <f t="shared" si="3"/>
        <v>3.5999999999999774</v>
      </c>
      <c r="I255" s="12"/>
    </row>
    <row r="256" spans="1:9">
      <c r="A256" s="39">
        <v>43836</v>
      </c>
      <c r="B256" s="787" t="s">
        <v>973</v>
      </c>
      <c r="C256" s="787" t="s">
        <v>23</v>
      </c>
      <c r="D256" t="s">
        <v>13</v>
      </c>
      <c r="E256" s="118"/>
      <c r="F256" s="118">
        <v>3.6</v>
      </c>
      <c r="G256" s="4">
        <f t="shared" si="3"/>
        <v>-2.2648549702353193E-14</v>
      </c>
      <c r="I256" s="12"/>
    </row>
    <row r="257" spans="1:9">
      <c r="A257" s="41">
        <v>43799</v>
      </c>
      <c r="B257" s="786" t="s">
        <v>10</v>
      </c>
      <c r="C257" s="786" t="s">
        <v>24</v>
      </c>
      <c r="D257" t="s">
        <v>12</v>
      </c>
      <c r="E257" s="118">
        <v>8.6999999999999993</v>
      </c>
      <c r="F257" s="118"/>
      <c r="G257" s="4">
        <f t="shared" si="3"/>
        <v>8.6999999999999762</v>
      </c>
      <c r="I257" s="12"/>
    </row>
    <row r="258" spans="1:9">
      <c r="B258" s="787"/>
      <c r="C258" s="787"/>
      <c r="D258" t="s">
        <v>13</v>
      </c>
      <c r="E258" s="118">
        <v>3.7</v>
      </c>
      <c r="F258" s="118"/>
      <c r="G258" s="4">
        <f t="shared" si="3"/>
        <v>12.399999999999977</v>
      </c>
      <c r="I258" s="12"/>
    </row>
    <row r="259" spans="1:9">
      <c r="B259" s="787"/>
      <c r="C259" s="787"/>
      <c r="D259" t="s">
        <v>14</v>
      </c>
      <c r="E259" s="118">
        <v>210</v>
      </c>
      <c r="F259" s="118"/>
      <c r="G259" s="4">
        <f t="shared" si="3"/>
        <v>222.39999999999998</v>
      </c>
      <c r="I259" s="12"/>
    </row>
    <row r="260" spans="1:9">
      <c r="A260" s="39">
        <v>43799</v>
      </c>
      <c r="B260" s="787" t="s">
        <v>972</v>
      </c>
      <c r="C260" s="787" t="s">
        <v>24</v>
      </c>
      <c r="D260" t="s">
        <v>14</v>
      </c>
      <c r="E260" s="118"/>
      <c r="F260" s="118">
        <v>210</v>
      </c>
      <c r="G260" s="4">
        <f t="shared" si="3"/>
        <v>12.399999999999977</v>
      </c>
      <c r="I260" s="12"/>
    </row>
    <row r="261" spans="1:9">
      <c r="A261" s="39">
        <v>43836</v>
      </c>
      <c r="B261" s="787" t="s">
        <v>973</v>
      </c>
      <c r="C261" s="787" t="s">
        <v>24</v>
      </c>
      <c r="D261" t="s">
        <v>12</v>
      </c>
      <c r="E261" s="118"/>
      <c r="F261" s="118">
        <v>8.6999999999999993</v>
      </c>
      <c r="G261" s="4">
        <f t="shared" si="3"/>
        <v>3.699999999999978</v>
      </c>
      <c r="I261" s="12"/>
    </row>
    <row r="262" spans="1:9">
      <c r="A262" s="39">
        <v>43836</v>
      </c>
      <c r="B262" s="787" t="s">
        <v>973</v>
      </c>
      <c r="C262" s="787" t="s">
        <v>24</v>
      </c>
      <c r="D262" t="s">
        <v>13</v>
      </c>
      <c r="E262" s="118"/>
      <c r="F262" s="118">
        <v>3.7</v>
      </c>
      <c r="G262" s="4">
        <f t="shared" si="3"/>
        <v>-2.2204460492503131E-14</v>
      </c>
      <c r="I262" s="12"/>
    </row>
    <row r="263" spans="1:9">
      <c r="A263" s="41">
        <v>43830</v>
      </c>
      <c r="B263" s="786" t="s">
        <v>10</v>
      </c>
      <c r="C263" s="786" t="s">
        <v>25</v>
      </c>
      <c r="D263" t="s">
        <v>12</v>
      </c>
      <c r="E263" s="118">
        <v>9.1</v>
      </c>
      <c r="F263" s="118"/>
      <c r="G263" s="4">
        <f t="shared" si="3"/>
        <v>9.0999999999999766</v>
      </c>
      <c r="I263" s="12"/>
    </row>
    <row r="264" spans="1:9">
      <c r="B264" s="787"/>
      <c r="C264" s="787"/>
      <c r="D264" t="s">
        <v>13</v>
      </c>
      <c r="E264" s="118">
        <v>3.8</v>
      </c>
      <c r="F264" s="118"/>
      <c r="G264" s="4">
        <f t="shared" si="3"/>
        <v>12.899999999999977</v>
      </c>
      <c r="I264" s="12"/>
    </row>
    <row r="265" spans="1:9">
      <c r="B265" s="787"/>
      <c r="C265" s="787"/>
      <c r="D265" t="s">
        <v>14</v>
      </c>
      <c r="E265" s="118">
        <v>210</v>
      </c>
      <c r="F265" s="118"/>
      <c r="G265" s="4">
        <f t="shared" ref="G265:G359" si="4">+G264+E265-F265</f>
        <v>222.89999999999998</v>
      </c>
      <c r="I265" s="12"/>
    </row>
    <row r="266" spans="1:9">
      <c r="A266" s="39">
        <v>43830</v>
      </c>
      <c r="B266" s="787" t="s">
        <v>974</v>
      </c>
      <c r="C266" s="787" t="s">
        <v>25</v>
      </c>
      <c r="D266" t="s">
        <v>14</v>
      </c>
      <c r="E266" s="118"/>
      <c r="F266" s="118">
        <v>80</v>
      </c>
      <c r="G266" s="4">
        <f t="shared" si="4"/>
        <v>142.89999999999998</v>
      </c>
      <c r="I266" s="12"/>
    </row>
    <row r="267" spans="1:9">
      <c r="A267" s="39">
        <v>43836</v>
      </c>
      <c r="B267" s="787" t="s">
        <v>973</v>
      </c>
      <c r="C267" s="787" t="s">
        <v>25</v>
      </c>
      <c r="D267" t="s">
        <v>14</v>
      </c>
      <c r="E267" s="118"/>
      <c r="F267" s="118">
        <v>130</v>
      </c>
      <c r="G267" s="4">
        <f t="shared" si="4"/>
        <v>12.899999999999977</v>
      </c>
      <c r="I267" s="12"/>
    </row>
    <row r="268" spans="1:9">
      <c r="A268" s="39">
        <v>43864</v>
      </c>
      <c r="B268" s="787" t="s">
        <v>975</v>
      </c>
      <c r="C268" s="787" t="s">
        <v>25</v>
      </c>
      <c r="D268" t="s">
        <v>12</v>
      </c>
      <c r="E268" s="118"/>
      <c r="F268" s="118">
        <v>9.1</v>
      </c>
      <c r="G268" s="4">
        <f t="shared" si="4"/>
        <v>3.7999999999999776</v>
      </c>
      <c r="I268" s="12"/>
    </row>
    <row r="269" spans="1:9">
      <c r="A269" s="39">
        <v>43864</v>
      </c>
      <c r="B269" s="787" t="s">
        <v>975</v>
      </c>
      <c r="C269" s="787" t="s">
        <v>25</v>
      </c>
      <c r="D269" t="s">
        <v>13</v>
      </c>
      <c r="E269" s="118"/>
      <c r="F269" s="118">
        <v>3.8</v>
      </c>
      <c r="G269" s="4">
        <f t="shared" si="4"/>
        <v>-2.2204460492503131E-14</v>
      </c>
      <c r="I269" s="12"/>
    </row>
    <row r="270" spans="1:9">
      <c r="A270" s="41">
        <v>43861</v>
      </c>
      <c r="B270" s="786" t="s">
        <v>10</v>
      </c>
      <c r="C270" s="786" t="s">
        <v>11</v>
      </c>
      <c r="D270" t="s">
        <v>12</v>
      </c>
      <c r="E270" s="118">
        <v>11.6</v>
      </c>
      <c r="F270" s="118"/>
      <c r="G270" s="4">
        <f t="shared" si="4"/>
        <v>11.599999999999977</v>
      </c>
      <c r="I270" s="12"/>
    </row>
    <row r="271" spans="1:9">
      <c r="B271" s="787"/>
      <c r="C271" s="787"/>
      <c r="D271" t="s">
        <v>13</v>
      </c>
      <c r="E271" s="118">
        <v>3.6</v>
      </c>
      <c r="F271" s="118"/>
      <c r="G271" s="4">
        <f t="shared" si="4"/>
        <v>15.199999999999976</v>
      </c>
      <c r="I271" s="12"/>
    </row>
    <row r="272" spans="1:9">
      <c r="B272" s="787"/>
      <c r="C272" s="787"/>
      <c r="D272" t="s">
        <v>14</v>
      </c>
      <c r="E272" s="118">
        <v>210</v>
      </c>
      <c r="F272" s="118"/>
      <c r="G272" s="4">
        <f t="shared" si="4"/>
        <v>225.2</v>
      </c>
      <c r="I272" s="12"/>
    </row>
    <row r="273" spans="1:16">
      <c r="A273" s="39">
        <v>43861</v>
      </c>
      <c r="B273" s="787" t="s">
        <v>976</v>
      </c>
      <c r="C273" s="787" t="s">
        <v>11</v>
      </c>
      <c r="D273" t="s">
        <v>14</v>
      </c>
      <c r="E273" s="118"/>
      <c r="F273" s="118">
        <v>177</v>
      </c>
      <c r="G273" s="4">
        <f t="shared" si="4"/>
        <v>48.199999999999989</v>
      </c>
      <c r="I273" s="12"/>
    </row>
    <row r="274" spans="1:16">
      <c r="A274" s="39">
        <v>43864</v>
      </c>
      <c r="B274" s="787" t="s">
        <v>975</v>
      </c>
      <c r="C274" s="787" t="s">
        <v>11</v>
      </c>
      <c r="D274" t="s">
        <v>14</v>
      </c>
      <c r="E274" s="118"/>
      <c r="F274" s="118">
        <v>33</v>
      </c>
      <c r="G274" s="4">
        <f t="shared" si="4"/>
        <v>15.199999999999989</v>
      </c>
      <c r="I274" s="12"/>
    </row>
    <row r="275" spans="1:16">
      <c r="A275" s="39">
        <v>43894</v>
      </c>
      <c r="B275" s="787" t="s">
        <v>977</v>
      </c>
      <c r="C275" s="787" t="s">
        <v>11</v>
      </c>
      <c r="D275" t="s">
        <v>12</v>
      </c>
      <c r="E275" s="118"/>
      <c r="F275" s="118">
        <v>11.6</v>
      </c>
      <c r="G275" s="4">
        <f t="shared" si="4"/>
        <v>3.599999999999989</v>
      </c>
      <c r="I275" s="12"/>
    </row>
    <row r="276" spans="1:16">
      <c r="A276" s="39">
        <v>43894</v>
      </c>
      <c r="B276" s="787" t="s">
        <v>977</v>
      </c>
      <c r="C276" s="787" t="s">
        <v>11</v>
      </c>
      <c r="D276" t="s">
        <v>13</v>
      </c>
      <c r="E276" s="118"/>
      <c r="F276" s="118">
        <v>3.6</v>
      </c>
      <c r="G276" s="4">
        <f t="shared" si="4"/>
        <v>-1.1102230246251565E-14</v>
      </c>
      <c r="I276" s="12"/>
    </row>
    <row r="277" spans="1:16">
      <c r="A277" s="41">
        <v>43890</v>
      </c>
      <c r="B277" s="786" t="s">
        <v>10</v>
      </c>
      <c r="C277" s="786" t="s">
        <v>15</v>
      </c>
      <c r="D277" t="s">
        <v>12</v>
      </c>
      <c r="E277" s="118">
        <v>12</v>
      </c>
      <c r="F277" s="118"/>
      <c r="G277" s="4">
        <f t="shared" si="4"/>
        <v>11.999999999999989</v>
      </c>
      <c r="I277" s="12"/>
    </row>
    <row r="278" spans="1:16">
      <c r="B278" s="787"/>
      <c r="C278" s="787"/>
      <c r="D278" t="s">
        <v>13</v>
      </c>
      <c r="E278" s="118">
        <v>3.8</v>
      </c>
      <c r="F278" s="118"/>
      <c r="G278" s="4">
        <f t="shared" si="4"/>
        <v>15.79999999999999</v>
      </c>
      <c r="I278" s="12"/>
    </row>
    <row r="279" spans="1:16">
      <c r="B279" s="787"/>
      <c r="C279" s="787"/>
      <c r="D279" t="s">
        <v>14</v>
      </c>
      <c r="E279" s="118">
        <v>210</v>
      </c>
      <c r="F279" s="118"/>
      <c r="G279" s="4">
        <f t="shared" si="4"/>
        <v>225.79999999999998</v>
      </c>
      <c r="I279" s="12"/>
    </row>
    <row r="280" spans="1:16">
      <c r="A280" s="39">
        <v>43890</v>
      </c>
      <c r="B280" s="787" t="s">
        <v>978</v>
      </c>
      <c r="C280" s="787" t="s">
        <v>15</v>
      </c>
      <c r="D280" t="s">
        <v>14</v>
      </c>
      <c r="E280" s="118"/>
      <c r="F280" s="118">
        <v>94</v>
      </c>
      <c r="G280" s="4">
        <f t="shared" si="4"/>
        <v>131.79999999999998</v>
      </c>
      <c r="I280" s="12"/>
    </row>
    <row r="281" spans="1:16">
      <c r="A281" s="39">
        <v>43894</v>
      </c>
      <c r="B281" s="787" t="s">
        <v>977</v>
      </c>
      <c r="C281" s="787" t="s">
        <v>15</v>
      </c>
      <c r="D281" t="s">
        <v>14</v>
      </c>
      <c r="E281" s="118"/>
      <c r="F281" s="174">
        <v>116</v>
      </c>
      <c r="G281" s="4">
        <f t="shared" si="4"/>
        <v>15.799999999999983</v>
      </c>
      <c r="I281" s="12"/>
    </row>
    <row r="282" spans="1:16" ht="21">
      <c r="A282" s="39">
        <v>43985</v>
      </c>
      <c r="B282" s="787" t="s">
        <v>960</v>
      </c>
      <c r="C282" s="787" t="s">
        <v>15</v>
      </c>
      <c r="D282" t="s">
        <v>12</v>
      </c>
      <c r="E282" s="118"/>
      <c r="F282" s="174">
        <v>12</v>
      </c>
      <c r="G282" s="4">
        <f t="shared" si="4"/>
        <v>3.7999999999999829</v>
      </c>
      <c r="I282" s="12"/>
      <c r="N282" s="824"/>
      <c r="O282" s="824"/>
      <c r="P282" s="824"/>
    </row>
    <row r="283" spans="1:16">
      <c r="A283" s="39">
        <v>43985</v>
      </c>
      <c r="B283" s="787" t="s">
        <v>960</v>
      </c>
      <c r="C283" s="787" t="s">
        <v>15</v>
      </c>
      <c r="D283" t="s">
        <v>13</v>
      </c>
      <c r="E283" s="118"/>
      <c r="F283" s="174">
        <v>3.8</v>
      </c>
      <c r="G283" s="4">
        <f t="shared" si="4"/>
        <v>-1.6875389974302379E-14</v>
      </c>
      <c r="I283" s="12"/>
    </row>
    <row r="284" spans="1:16" ht="18.75">
      <c r="A284" s="41">
        <v>43921</v>
      </c>
      <c r="B284" s="786" t="s">
        <v>10</v>
      </c>
      <c r="C284" s="786" t="s">
        <v>16</v>
      </c>
      <c r="D284" t="s">
        <v>12</v>
      </c>
      <c r="E284" s="118">
        <v>12.6</v>
      </c>
      <c r="F284" s="174"/>
      <c r="G284" s="4">
        <f t="shared" si="4"/>
        <v>12.599999999999984</v>
      </c>
      <c r="I284" s="12"/>
      <c r="N284" s="663"/>
      <c r="O284" s="70"/>
      <c r="P284" s="71"/>
    </row>
    <row r="285" spans="1:16" ht="18.75">
      <c r="B285" s="787"/>
      <c r="C285" s="787"/>
      <c r="D285" t="s">
        <v>13</v>
      </c>
      <c r="E285" s="118">
        <v>3.7</v>
      </c>
      <c r="F285" s="174"/>
      <c r="G285" s="4">
        <f t="shared" si="4"/>
        <v>16.299999999999983</v>
      </c>
      <c r="I285" s="12"/>
      <c r="N285" s="663"/>
      <c r="O285" s="70"/>
      <c r="P285" s="71"/>
    </row>
    <row r="286" spans="1:16" ht="18.75">
      <c r="B286" s="787"/>
      <c r="C286" s="787"/>
      <c r="D286" t="s">
        <v>14</v>
      </c>
      <c r="E286" s="118">
        <v>210</v>
      </c>
      <c r="F286" s="174"/>
      <c r="G286" s="4">
        <f t="shared" si="4"/>
        <v>226.29999999999998</v>
      </c>
      <c r="I286" s="12"/>
      <c r="N286" s="664"/>
      <c r="O286" s="70"/>
      <c r="P286" s="71"/>
    </row>
    <row r="287" spans="1:16" ht="18.75">
      <c r="A287" s="39">
        <v>43985</v>
      </c>
      <c r="B287" s="787" t="s">
        <v>960</v>
      </c>
      <c r="C287" s="787" t="s">
        <v>16</v>
      </c>
      <c r="D287" t="s">
        <v>14</v>
      </c>
      <c r="E287" s="118"/>
      <c r="F287" s="174">
        <v>130</v>
      </c>
      <c r="G287" s="4">
        <f t="shared" si="4"/>
        <v>96.299999999999983</v>
      </c>
      <c r="I287" s="12"/>
      <c r="N287" s="664"/>
      <c r="O287" s="70"/>
      <c r="P287" s="71"/>
    </row>
    <row r="288" spans="1:16" ht="18.75">
      <c r="A288" s="39">
        <v>44104</v>
      </c>
      <c r="B288" s="787" t="s">
        <v>979</v>
      </c>
      <c r="C288" s="787" t="s">
        <v>16</v>
      </c>
      <c r="D288" t="s">
        <v>14</v>
      </c>
      <c r="E288" s="118"/>
      <c r="F288" s="174">
        <v>38.700000000000003</v>
      </c>
      <c r="G288" s="4">
        <f t="shared" si="4"/>
        <v>57.59999999999998</v>
      </c>
      <c r="I288" s="12"/>
      <c r="N288" s="663"/>
      <c r="O288" s="70"/>
      <c r="P288" s="71"/>
    </row>
    <row r="289" spans="1:16" ht="18.75">
      <c r="A289" s="39">
        <v>44104</v>
      </c>
      <c r="B289" s="787" t="s">
        <v>979</v>
      </c>
      <c r="C289" s="787" t="s">
        <v>16</v>
      </c>
      <c r="D289" t="s">
        <v>12</v>
      </c>
      <c r="E289" s="118"/>
      <c r="F289" s="174">
        <v>12.6</v>
      </c>
      <c r="G289" s="4">
        <f t="shared" si="4"/>
        <v>44.999999999999979</v>
      </c>
      <c r="I289" s="12"/>
      <c r="N289" s="664"/>
      <c r="O289" s="70"/>
      <c r="P289" s="71"/>
    </row>
    <row r="290" spans="1:16" ht="18.75">
      <c r="A290" s="39">
        <v>44104</v>
      </c>
      <c r="B290" s="787" t="s">
        <v>979</v>
      </c>
      <c r="C290" s="787" t="s">
        <v>16</v>
      </c>
      <c r="D290" t="s">
        <v>13</v>
      </c>
      <c r="E290" s="118"/>
      <c r="F290" s="174">
        <v>3.7</v>
      </c>
      <c r="G290" s="4">
        <f t="shared" si="4"/>
        <v>41.299999999999976</v>
      </c>
      <c r="I290" s="12"/>
      <c r="N290" s="664"/>
      <c r="O290" s="70"/>
      <c r="P290" s="71"/>
    </row>
    <row r="291" spans="1:16" ht="18.75">
      <c r="A291" s="39">
        <v>44196</v>
      </c>
      <c r="B291" s="787" t="s">
        <v>980</v>
      </c>
      <c r="C291" s="787" t="s">
        <v>16</v>
      </c>
      <c r="D291" t="s">
        <v>14</v>
      </c>
      <c r="E291" s="118"/>
      <c r="F291" s="174">
        <v>41.3</v>
      </c>
      <c r="G291" s="4">
        <f t="shared" si="4"/>
        <v>0</v>
      </c>
      <c r="I291" s="12"/>
      <c r="N291" s="664"/>
      <c r="O291" s="70"/>
      <c r="P291" s="71"/>
    </row>
    <row r="292" spans="1:16" ht="18.75">
      <c r="A292" s="41">
        <v>43951</v>
      </c>
      <c r="B292" s="786" t="s">
        <v>10</v>
      </c>
      <c r="C292" s="786" t="s">
        <v>17</v>
      </c>
      <c r="D292" t="s">
        <v>12</v>
      </c>
      <c r="E292" s="118">
        <v>13.1</v>
      </c>
      <c r="F292" s="174"/>
      <c r="G292" s="4">
        <f t="shared" si="4"/>
        <v>13.1</v>
      </c>
      <c r="I292" s="12"/>
      <c r="N292" s="663"/>
      <c r="O292" s="70"/>
      <c r="P292" s="71"/>
    </row>
    <row r="293" spans="1:16" ht="18.75">
      <c r="B293" s="787"/>
      <c r="C293" s="787"/>
      <c r="D293" t="s">
        <v>13</v>
      </c>
      <c r="E293" s="118">
        <v>4.5999999999999996</v>
      </c>
      <c r="F293" s="174"/>
      <c r="G293" s="4">
        <f t="shared" si="4"/>
        <v>17.7</v>
      </c>
      <c r="I293" s="12"/>
      <c r="N293" s="664"/>
      <c r="O293" s="70"/>
      <c r="P293" s="71"/>
    </row>
    <row r="294" spans="1:16" ht="18.75">
      <c r="B294" s="787"/>
      <c r="C294" s="787"/>
      <c r="D294" t="s">
        <v>14</v>
      </c>
      <c r="E294" s="118">
        <v>210</v>
      </c>
      <c r="F294" s="174"/>
      <c r="G294" s="4">
        <f t="shared" si="4"/>
        <v>227.7</v>
      </c>
      <c r="I294" s="12"/>
      <c r="N294" s="664"/>
      <c r="O294" s="70"/>
      <c r="P294" s="71"/>
    </row>
    <row r="295" spans="1:16" ht="18.75">
      <c r="A295" s="39">
        <v>44196</v>
      </c>
      <c r="B295" s="787" t="s">
        <v>980</v>
      </c>
      <c r="C295" s="787" t="s">
        <v>17</v>
      </c>
      <c r="D295" t="s">
        <v>14</v>
      </c>
      <c r="E295" s="118"/>
      <c r="F295" s="174">
        <v>210</v>
      </c>
      <c r="G295" s="4">
        <f t="shared" si="4"/>
        <v>17.699999999999989</v>
      </c>
      <c r="I295" s="12"/>
      <c r="N295" s="664"/>
      <c r="O295" s="70"/>
      <c r="P295" s="71"/>
    </row>
    <row r="296" spans="1:16" ht="18.75">
      <c r="A296" s="39">
        <v>44196</v>
      </c>
      <c r="B296" s="787" t="s">
        <v>981</v>
      </c>
      <c r="C296" s="787" t="s">
        <v>17</v>
      </c>
      <c r="D296" t="s">
        <v>12</v>
      </c>
      <c r="E296" s="118"/>
      <c r="F296" s="174">
        <v>1.7</v>
      </c>
      <c r="G296" s="4">
        <f t="shared" si="4"/>
        <v>15.999999999999989</v>
      </c>
      <c r="I296" s="12"/>
      <c r="N296" s="664"/>
      <c r="O296" s="70"/>
      <c r="P296" s="71"/>
    </row>
    <row r="297" spans="1:16" ht="18.75">
      <c r="A297" s="39">
        <v>44235</v>
      </c>
      <c r="B297" s="787" t="s">
        <v>982</v>
      </c>
      <c r="C297" s="787" t="s">
        <v>17</v>
      </c>
      <c r="D297" t="s">
        <v>12</v>
      </c>
      <c r="E297" s="118"/>
      <c r="F297" s="174">
        <v>11.4</v>
      </c>
      <c r="G297" s="4">
        <f t="shared" si="4"/>
        <v>4.599999999999989</v>
      </c>
      <c r="I297" s="12"/>
      <c r="N297" s="664"/>
      <c r="O297" s="70"/>
      <c r="P297" s="71"/>
    </row>
    <row r="298" spans="1:16" ht="18.75">
      <c r="A298" s="39">
        <v>44235</v>
      </c>
      <c r="B298" s="787" t="s">
        <v>982</v>
      </c>
      <c r="C298" s="787" t="s">
        <v>17</v>
      </c>
      <c r="D298" t="s">
        <v>13</v>
      </c>
      <c r="E298" s="118"/>
      <c r="F298" s="174">
        <v>4.5999999999999996</v>
      </c>
      <c r="G298" s="4">
        <f t="shared" si="4"/>
        <v>-1.0658141036401503E-14</v>
      </c>
      <c r="I298" s="12"/>
      <c r="N298" s="664"/>
      <c r="O298" s="70"/>
      <c r="P298" s="71"/>
    </row>
    <row r="299" spans="1:16" ht="18.75">
      <c r="A299" s="41">
        <v>43982</v>
      </c>
      <c r="B299" s="786" t="s">
        <v>10</v>
      </c>
      <c r="C299" s="786" t="s">
        <v>18</v>
      </c>
      <c r="D299" t="s">
        <v>12</v>
      </c>
      <c r="E299" s="118">
        <v>12.1</v>
      </c>
      <c r="F299" s="174"/>
      <c r="G299" s="4">
        <f t="shared" si="4"/>
        <v>12.099999999999989</v>
      </c>
      <c r="I299" s="12"/>
      <c r="N299" s="663"/>
      <c r="O299" s="70"/>
      <c r="P299" s="71"/>
    </row>
    <row r="300" spans="1:16" ht="18.75">
      <c r="B300" s="787"/>
      <c r="C300" s="787"/>
      <c r="D300" t="s">
        <v>13</v>
      </c>
      <c r="E300" s="118">
        <v>2.5</v>
      </c>
      <c r="F300" s="174"/>
      <c r="G300" s="4">
        <f t="shared" si="4"/>
        <v>14.599999999999989</v>
      </c>
      <c r="I300" s="12"/>
      <c r="N300" s="663"/>
      <c r="O300" s="70"/>
      <c r="P300" s="71"/>
    </row>
    <row r="301" spans="1:16" ht="18.75">
      <c r="B301" s="787"/>
      <c r="C301" s="787"/>
      <c r="D301" t="s">
        <v>14</v>
      </c>
      <c r="E301" s="118">
        <v>210</v>
      </c>
      <c r="F301" s="174"/>
      <c r="G301" s="4">
        <f t="shared" si="4"/>
        <v>224.6</v>
      </c>
      <c r="I301" s="12"/>
      <c r="N301" s="664"/>
      <c r="O301" s="70"/>
      <c r="P301" s="71"/>
    </row>
    <row r="302" spans="1:16" ht="16.5" customHeight="1">
      <c r="A302" s="39">
        <v>43981</v>
      </c>
      <c r="B302" t="s">
        <v>983</v>
      </c>
      <c r="C302" s="787" t="s">
        <v>18</v>
      </c>
      <c r="D302" t="s">
        <v>14</v>
      </c>
      <c r="E302" s="118"/>
      <c r="F302" s="174">
        <v>80</v>
      </c>
      <c r="G302" s="4">
        <f t="shared" si="4"/>
        <v>144.6</v>
      </c>
      <c r="I302" s="12"/>
      <c r="N302" s="664"/>
      <c r="O302" s="70"/>
      <c r="P302" s="73"/>
    </row>
    <row r="303" spans="1:16" ht="18.75">
      <c r="A303" s="39">
        <v>44201</v>
      </c>
      <c r="B303" s="787" t="s">
        <v>984</v>
      </c>
      <c r="C303" s="787" t="s">
        <v>18</v>
      </c>
      <c r="D303" t="s">
        <v>14</v>
      </c>
      <c r="E303" s="118"/>
      <c r="F303" s="174">
        <v>100</v>
      </c>
      <c r="G303" s="4">
        <f t="shared" si="4"/>
        <v>44.599999999999994</v>
      </c>
      <c r="I303" s="12"/>
      <c r="N303" s="664"/>
      <c r="O303" s="70"/>
      <c r="P303" s="73"/>
    </row>
    <row r="304" spans="1:16" ht="18.75">
      <c r="A304" s="39">
        <v>44235</v>
      </c>
      <c r="B304" s="787" t="s">
        <v>985</v>
      </c>
      <c r="C304" s="787" t="s">
        <v>18</v>
      </c>
      <c r="D304" t="s">
        <v>14</v>
      </c>
      <c r="E304" s="118"/>
      <c r="F304" s="174">
        <v>30</v>
      </c>
      <c r="G304" s="4">
        <f t="shared" si="4"/>
        <v>14.599999999999994</v>
      </c>
      <c r="I304" s="12"/>
      <c r="N304" s="664"/>
      <c r="O304" s="70"/>
      <c r="P304" s="73"/>
    </row>
    <row r="305" spans="1:16" ht="18.75">
      <c r="A305" s="39">
        <v>44235</v>
      </c>
      <c r="B305" s="787" t="s">
        <v>982</v>
      </c>
      <c r="C305" s="787" t="s">
        <v>18</v>
      </c>
      <c r="D305" t="s">
        <v>12</v>
      </c>
      <c r="E305" s="118"/>
      <c r="F305" s="174">
        <v>12.1</v>
      </c>
      <c r="G305" s="4">
        <f t="shared" si="4"/>
        <v>2.4999999999999947</v>
      </c>
      <c r="I305" s="12"/>
      <c r="N305" s="664"/>
      <c r="O305" s="70"/>
      <c r="P305" s="73"/>
    </row>
    <row r="306" spans="1:16" ht="18.75">
      <c r="A306" s="39">
        <v>44235</v>
      </c>
      <c r="B306" s="787" t="s">
        <v>982</v>
      </c>
      <c r="C306" s="787" t="s">
        <v>18</v>
      </c>
      <c r="D306" t="s">
        <v>13</v>
      </c>
      <c r="E306" s="118"/>
      <c r="F306" s="174">
        <v>2.5</v>
      </c>
      <c r="G306" s="4">
        <f t="shared" si="4"/>
        <v>-5.3290705182007514E-15</v>
      </c>
      <c r="I306" s="12"/>
      <c r="N306" s="664"/>
      <c r="O306" s="70"/>
      <c r="P306" s="73"/>
    </row>
    <row r="307" spans="1:16">
      <c r="A307" s="41">
        <v>44012</v>
      </c>
      <c r="B307" s="786" t="s">
        <v>10</v>
      </c>
      <c r="C307" s="786" t="s">
        <v>19</v>
      </c>
      <c r="D307" t="s">
        <v>12</v>
      </c>
      <c r="E307" s="118">
        <v>10.7</v>
      </c>
      <c r="F307" s="174"/>
      <c r="G307" s="4">
        <f t="shared" si="4"/>
        <v>10.699999999999994</v>
      </c>
      <c r="I307" s="12"/>
      <c r="P307" s="4"/>
    </row>
    <row r="308" spans="1:16">
      <c r="B308" s="787"/>
      <c r="C308" s="787"/>
      <c r="D308" t="s">
        <v>13</v>
      </c>
      <c r="E308" s="118">
        <v>1.2</v>
      </c>
      <c r="F308" s="174"/>
      <c r="G308" s="4">
        <f t="shared" si="4"/>
        <v>11.899999999999993</v>
      </c>
      <c r="I308" s="12"/>
      <c r="P308" s="4"/>
    </row>
    <row r="309" spans="1:16">
      <c r="B309" s="787"/>
      <c r="C309" s="787"/>
      <c r="D309" t="s">
        <v>14</v>
      </c>
      <c r="E309" s="118">
        <v>210</v>
      </c>
      <c r="F309" s="174"/>
      <c r="G309" s="4">
        <f t="shared" si="4"/>
        <v>221.9</v>
      </c>
      <c r="I309" s="12"/>
    </row>
    <row r="310" spans="1:16">
      <c r="A310" s="39">
        <v>44235</v>
      </c>
      <c r="B310" s="787" t="s">
        <v>985</v>
      </c>
      <c r="C310" s="787" t="s">
        <v>19</v>
      </c>
      <c r="D310" t="s">
        <v>14</v>
      </c>
      <c r="E310" s="118"/>
      <c r="F310" s="174">
        <v>210</v>
      </c>
      <c r="G310" s="4">
        <f t="shared" si="4"/>
        <v>11.900000000000006</v>
      </c>
      <c r="I310" s="12"/>
    </row>
    <row r="311" spans="1:16">
      <c r="A311" s="39">
        <v>44235</v>
      </c>
      <c r="B311" s="787" t="s">
        <v>986</v>
      </c>
      <c r="C311" s="787" t="s">
        <v>19</v>
      </c>
      <c r="D311" t="s">
        <v>12</v>
      </c>
      <c r="E311" s="118"/>
      <c r="F311" s="174">
        <v>10.7</v>
      </c>
      <c r="G311" s="4">
        <f t="shared" si="4"/>
        <v>1.2000000000000064</v>
      </c>
      <c r="I311" s="12"/>
    </row>
    <row r="312" spans="1:16">
      <c r="A312" s="39">
        <v>44235</v>
      </c>
      <c r="B312" s="787" t="s">
        <v>986</v>
      </c>
      <c r="C312" s="787" t="s">
        <v>19</v>
      </c>
      <c r="D312" t="s">
        <v>13</v>
      </c>
      <c r="E312" s="118"/>
      <c r="F312" s="174">
        <v>1.2</v>
      </c>
      <c r="G312" s="4">
        <f t="shared" si="4"/>
        <v>6.4392935428259079E-15</v>
      </c>
      <c r="I312" s="12"/>
    </row>
    <row r="313" spans="1:16">
      <c r="A313" s="41">
        <v>44043</v>
      </c>
      <c r="B313" s="786" t="s">
        <v>10</v>
      </c>
      <c r="C313" s="786" t="s">
        <v>20</v>
      </c>
      <c r="D313" t="s">
        <v>12</v>
      </c>
      <c r="E313" s="118">
        <v>9</v>
      </c>
      <c r="F313" s="174"/>
      <c r="G313" s="4">
        <f t="shared" si="4"/>
        <v>9.0000000000000071</v>
      </c>
      <c r="I313" s="12"/>
    </row>
    <row r="314" spans="1:16">
      <c r="B314" s="787"/>
      <c r="C314" s="787"/>
      <c r="D314" t="s">
        <v>13</v>
      </c>
      <c r="E314" s="118">
        <v>5</v>
      </c>
      <c r="F314" s="174"/>
      <c r="G314" s="4">
        <f t="shared" si="4"/>
        <v>14.000000000000007</v>
      </c>
      <c r="I314" s="12"/>
    </row>
    <row r="315" spans="1:16">
      <c r="B315" s="787"/>
      <c r="C315" s="787"/>
      <c r="D315" t="s">
        <v>14</v>
      </c>
      <c r="E315" s="174">
        <v>210</v>
      </c>
      <c r="F315" s="174"/>
      <c r="G315" s="4">
        <f t="shared" si="4"/>
        <v>224</v>
      </c>
      <c r="I315" s="12"/>
    </row>
    <row r="316" spans="1:16">
      <c r="A316" s="39">
        <v>44043</v>
      </c>
      <c r="B316" s="787" t="s">
        <v>987</v>
      </c>
      <c r="C316" s="787" t="s">
        <v>20</v>
      </c>
      <c r="D316" t="s">
        <v>14</v>
      </c>
      <c r="E316" s="182"/>
      <c r="F316" s="174">
        <v>210</v>
      </c>
      <c r="G316" s="4">
        <f t="shared" si="4"/>
        <v>14</v>
      </c>
      <c r="I316" s="12"/>
    </row>
    <row r="317" spans="1:16">
      <c r="A317" s="39">
        <v>44235</v>
      </c>
      <c r="B317" s="787" t="s">
        <v>982</v>
      </c>
      <c r="C317" s="787" t="s">
        <v>20</v>
      </c>
      <c r="D317" t="s">
        <v>12</v>
      </c>
      <c r="E317" s="182"/>
      <c r="F317" s="174">
        <v>9</v>
      </c>
      <c r="G317" s="4">
        <f t="shared" si="4"/>
        <v>5</v>
      </c>
      <c r="I317" s="12"/>
    </row>
    <row r="318" spans="1:16">
      <c r="A318" s="39">
        <v>44235</v>
      </c>
      <c r="B318" s="787" t="s">
        <v>982</v>
      </c>
      <c r="C318" s="787" t="s">
        <v>20</v>
      </c>
      <c r="D318" t="s">
        <v>13</v>
      </c>
      <c r="E318" s="182"/>
      <c r="F318" s="174">
        <v>5</v>
      </c>
      <c r="G318" s="120">
        <f t="shared" si="4"/>
        <v>0</v>
      </c>
      <c r="H318" s="120"/>
      <c r="I318" s="12"/>
    </row>
    <row r="319" spans="1:16">
      <c r="A319" s="41">
        <v>44074</v>
      </c>
      <c r="B319" s="10" t="s">
        <v>10</v>
      </c>
      <c r="C319" s="786" t="s">
        <v>21</v>
      </c>
      <c r="D319" t="s">
        <v>12</v>
      </c>
      <c r="E319" s="176">
        <v>8.6</v>
      </c>
      <c r="F319" s="174"/>
      <c r="G319" s="4">
        <f t="shared" si="4"/>
        <v>8.6</v>
      </c>
      <c r="I319" s="12"/>
    </row>
    <row r="320" spans="1:16">
      <c r="B320"/>
      <c r="C320" s="787"/>
      <c r="D320" t="s">
        <v>13</v>
      </c>
      <c r="E320" s="176">
        <v>3.5</v>
      </c>
      <c r="F320" s="174"/>
      <c r="G320" s="4">
        <f t="shared" si="4"/>
        <v>12.1</v>
      </c>
      <c r="I320" s="12"/>
    </row>
    <row r="321" spans="1:14" ht="15.75" customHeight="1">
      <c r="B321" s="787"/>
      <c r="C321" s="787"/>
      <c r="D321" t="s">
        <v>14</v>
      </c>
      <c r="E321" s="118">
        <v>210</v>
      </c>
      <c r="F321" s="118"/>
      <c r="G321" s="4">
        <f t="shared" si="4"/>
        <v>222.1</v>
      </c>
      <c r="I321" s="12"/>
      <c r="J321" s="12"/>
    </row>
    <row r="322" spans="1:14" ht="15.75" customHeight="1">
      <c r="B322" s="787"/>
      <c r="C322" s="787"/>
      <c r="D322" t="s">
        <v>40</v>
      </c>
      <c r="E322" s="183">
        <v>15</v>
      </c>
      <c r="F322" s="118"/>
      <c r="G322" s="4">
        <f t="shared" si="4"/>
        <v>237.1</v>
      </c>
      <c r="I322" s="12"/>
    </row>
    <row r="323" spans="1:14">
      <c r="A323" s="39">
        <v>44074</v>
      </c>
      <c r="B323" s="787" t="s">
        <v>988</v>
      </c>
      <c r="C323" s="787" t="s">
        <v>21</v>
      </c>
      <c r="D323" t="s">
        <v>14</v>
      </c>
      <c r="E323" s="118"/>
      <c r="F323" s="118">
        <v>60</v>
      </c>
      <c r="G323" s="4">
        <f t="shared" si="4"/>
        <v>177.1</v>
      </c>
      <c r="I323" s="26"/>
    </row>
    <row r="324" spans="1:14">
      <c r="A324" s="39">
        <v>44235</v>
      </c>
      <c r="B324" s="787" t="s">
        <v>982</v>
      </c>
      <c r="C324" s="787" t="s">
        <v>21</v>
      </c>
      <c r="D324" t="s">
        <v>12</v>
      </c>
      <c r="E324" s="118"/>
      <c r="F324" s="176">
        <v>3.5</v>
      </c>
      <c r="G324" s="4">
        <f t="shared" si="4"/>
        <v>173.6</v>
      </c>
      <c r="I324" s="26"/>
    </row>
    <row r="325" spans="1:14">
      <c r="A325" s="39">
        <v>44293</v>
      </c>
      <c r="B325" s="787" t="s">
        <v>989</v>
      </c>
      <c r="C325" s="787" t="s">
        <v>21</v>
      </c>
      <c r="D325" t="s">
        <v>12</v>
      </c>
      <c r="E325" s="118"/>
      <c r="F325" s="176">
        <v>5.0999999999999996</v>
      </c>
      <c r="G325" s="4">
        <f t="shared" si="4"/>
        <v>168.5</v>
      </c>
      <c r="I325" s="26"/>
    </row>
    <row r="326" spans="1:14">
      <c r="A326" s="39">
        <v>44293</v>
      </c>
      <c r="B326" s="787" t="s">
        <v>989</v>
      </c>
      <c r="C326" s="787" t="s">
        <v>21</v>
      </c>
      <c r="D326" t="s">
        <v>13</v>
      </c>
      <c r="E326" s="118"/>
      <c r="F326" s="176">
        <v>3.5</v>
      </c>
      <c r="G326" s="4">
        <f t="shared" si="4"/>
        <v>165</v>
      </c>
      <c r="I326" s="26"/>
    </row>
    <row r="327" spans="1:14">
      <c r="A327" s="39">
        <v>44293</v>
      </c>
      <c r="B327" s="787" t="s">
        <v>989</v>
      </c>
      <c r="C327" s="787" t="s">
        <v>21</v>
      </c>
      <c r="D327" t="s">
        <v>40</v>
      </c>
      <c r="E327" s="118"/>
      <c r="F327" s="118">
        <v>7.9</v>
      </c>
      <c r="G327" s="4">
        <f t="shared" si="4"/>
        <v>157.1</v>
      </c>
      <c r="I327" s="26"/>
    </row>
    <row r="328" spans="1:14">
      <c r="A328" s="39">
        <v>44530</v>
      </c>
      <c r="B328" s="787" t="s">
        <v>990</v>
      </c>
      <c r="C328" s="787" t="s">
        <v>21</v>
      </c>
      <c r="D328" t="s">
        <v>40</v>
      </c>
      <c r="E328" s="118"/>
      <c r="F328" s="118">
        <v>7.1</v>
      </c>
      <c r="G328" s="4">
        <f t="shared" si="4"/>
        <v>150</v>
      </c>
      <c r="I328" s="26"/>
    </row>
    <row r="329" spans="1:14">
      <c r="A329" s="39">
        <v>44316</v>
      </c>
      <c r="B329" s="787" t="s">
        <v>991</v>
      </c>
      <c r="C329" s="787" t="s">
        <v>21</v>
      </c>
      <c r="D329" t="s">
        <v>14</v>
      </c>
      <c r="E329" s="118"/>
      <c r="F329" s="118">
        <v>10</v>
      </c>
      <c r="G329" s="4">
        <f t="shared" si="4"/>
        <v>140</v>
      </c>
    </row>
    <row r="330" spans="1:14">
      <c r="A330" s="39">
        <v>44439</v>
      </c>
      <c r="B330" s="787" t="s">
        <v>992</v>
      </c>
      <c r="C330" s="787" t="s">
        <v>21</v>
      </c>
      <c r="D330" t="s">
        <v>14</v>
      </c>
      <c r="E330" s="118"/>
      <c r="F330" s="118">
        <v>140</v>
      </c>
      <c r="G330" s="4">
        <f t="shared" si="4"/>
        <v>0</v>
      </c>
    </row>
    <row r="331" spans="1:14">
      <c r="A331" s="41">
        <v>44104</v>
      </c>
      <c r="B331" s="786" t="s">
        <v>10</v>
      </c>
      <c r="C331" s="786" t="s">
        <v>22</v>
      </c>
      <c r="D331" t="s">
        <v>12</v>
      </c>
      <c r="E331" s="118">
        <v>8.9</v>
      </c>
      <c r="F331" s="118"/>
      <c r="G331" s="4">
        <f t="shared" si="4"/>
        <v>8.9</v>
      </c>
    </row>
    <row r="332" spans="1:14">
      <c r="B332" s="787"/>
      <c r="C332" s="787"/>
      <c r="D332" t="s">
        <v>13</v>
      </c>
      <c r="E332" s="118">
        <v>4.0999999999999996</v>
      </c>
      <c r="F332" s="118"/>
      <c r="G332" s="4">
        <f t="shared" si="4"/>
        <v>13</v>
      </c>
    </row>
    <row r="333" spans="1:14">
      <c r="B333" s="787"/>
      <c r="C333" s="787"/>
      <c r="D333" t="s">
        <v>14</v>
      </c>
      <c r="E333" s="118">
        <v>210</v>
      </c>
      <c r="F333" s="118"/>
      <c r="G333" s="4">
        <f t="shared" si="4"/>
        <v>223</v>
      </c>
    </row>
    <row r="334" spans="1:14">
      <c r="B334" s="787"/>
      <c r="C334" s="787"/>
      <c r="D334" t="s">
        <v>40</v>
      </c>
      <c r="E334" s="183">
        <v>8.5</v>
      </c>
      <c r="F334" s="118"/>
      <c r="G334" s="4">
        <f t="shared" si="4"/>
        <v>231.5</v>
      </c>
    </row>
    <row r="335" spans="1:14">
      <c r="A335" s="39">
        <v>44439</v>
      </c>
      <c r="B335" s="787" t="s">
        <v>992</v>
      </c>
      <c r="C335" s="787" t="s">
        <v>22</v>
      </c>
      <c r="D335" t="s">
        <v>14</v>
      </c>
      <c r="E335" s="118"/>
      <c r="F335" s="118">
        <v>90</v>
      </c>
      <c r="G335" s="4">
        <f t="shared" si="4"/>
        <v>141.5</v>
      </c>
    </row>
    <row r="336" spans="1:14" s="5" customFormat="1">
      <c r="A336" s="39">
        <v>44473</v>
      </c>
      <c r="B336" s="787" t="s">
        <v>993</v>
      </c>
      <c r="C336" s="787" t="s">
        <v>22</v>
      </c>
      <c r="D336" t="s">
        <v>14</v>
      </c>
      <c r="E336" s="118"/>
      <c r="F336" s="138">
        <v>120</v>
      </c>
      <c r="G336" s="4">
        <f t="shared" si="4"/>
        <v>21.5</v>
      </c>
      <c r="H336" s="4"/>
      <c r="J336"/>
      <c r="K336"/>
      <c r="L336"/>
      <c r="N336" s="121"/>
    </row>
    <row r="337" spans="1:14" s="5" customFormat="1">
      <c r="A337" s="39">
        <v>44530</v>
      </c>
      <c r="B337" s="787" t="s">
        <v>990</v>
      </c>
      <c r="C337" s="787" t="s">
        <v>22</v>
      </c>
      <c r="D337" t="s">
        <v>12</v>
      </c>
      <c r="E337" s="118"/>
      <c r="F337" s="138">
        <v>8.9</v>
      </c>
      <c r="G337" s="4">
        <f t="shared" si="4"/>
        <v>12.6</v>
      </c>
      <c r="H337" s="4"/>
      <c r="J337"/>
      <c r="K337"/>
      <c r="L337"/>
      <c r="N337" s="121"/>
    </row>
    <row r="338" spans="1:14" s="5" customFormat="1">
      <c r="A338" s="39">
        <v>44530</v>
      </c>
      <c r="B338" s="787" t="s">
        <v>990</v>
      </c>
      <c r="C338" s="787" t="s">
        <v>22</v>
      </c>
      <c r="D338" t="s">
        <v>13</v>
      </c>
      <c r="E338" s="118"/>
      <c r="F338" s="138">
        <v>4.0999999999999996</v>
      </c>
      <c r="G338" s="4">
        <f t="shared" si="4"/>
        <v>8.5</v>
      </c>
      <c r="H338" s="4"/>
      <c r="J338"/>
      <c r="K338"/>
      <c r="L338"/>
      <c r="N338" s="121"/>
    </row>
    <row r="339" spans="1:14" s="5" customFormat="1">
      <c r="A339" s="39">
        <v>44530</v>
      </c>
      <c r="B339" s="787" t="s">
        <v>990</v>
      </c>
      <c r="C339" s="787" t="s">
        <v>22</v>
      </c>
      <c r="D339" t="s">
        <v>40</v>
      </c>
      <c r="E339" s="118"/>
      <c r="F339" s="138">
        <v>8.5</v>
      </c>
      <c r="G339" s="4">
        <f t="shared" si="4"/>
        <v>0</v>
      </c>
      <c r="H339" s="4"/>
      <c r="J339"/>
      <c r="K339"/>
      <c r="L339"/>
      <c r="N339" s="121"/>
    </row>
    <row r="340" spans="1:14">
      <c r="A340" s="41">
        <v>44135</v>
      </c>
      <c r="B340" s="786" t="s">
        <v>10</v>
      </c>
      <c r="C340" s="786" t="s">
        <v>23</v>
      </c>
      <c r="D340" t="s">
        <v>12</v>
      </c>
      <c r="E340" s="118">
        <v>10.4</v>
      </c>
      <c r="F340" s="118"/>
      <c r="G340" s="4">
        <f t="shared" si="4"/>
        <v>10.4</v>
      </c>
    </row>
    <row r="341" spans="1:14">
      <c r="B341" s="787"/>
      <c r="C341" s="787"/>
      <c r="D341" t="s">
        <v>13</v>
      </c>
      <c r="E341" s="118">
        <v>4.3</v>
      </c>
      <c r="F341" s="118"/>
      <c r="G341" s="4">
        <f t="shared" si="4"/>
        <v>14.7</v>
      </c>
    </row>
    <row r="342" spans="1:14">
      <c r="B342" s="787"/>
      <c r="C342" s="787"/>
      <c r="D342" t="s">
        <v>14</v>
      </c>
      <c r="E342" s="118">
        <v>210</v>
      </c>
      <c r="F342" s="118"/>
      <c r="G342" s="4">
        <f t="shared" si="4"/>
        <v>224.7</v>
      </c>
    </row>
    <row r="343" spans="1:14">
      <c r="A343" s="39">
        <v>44135</v>
      </c>
      <c r="B343" s="787" t="s">
        <v>994</v>
      </c>
      <c r="C343" s="787" t="s">
        <v>23</v>
      </c>
      <c r="D343" t="s">
        <v>14</v>
      </c>
      <c r="E343" s="118"/>
      <c r="F343" s="118">
        <v>210</v>
      </c>
      <c r="G343" s="4">
        <f t="shared" si="4"/>
        <v>14.699999999999989</v>
      </c>
    </row>
    <row r="344" spans="1:14">
      <c r="A344" s="39">
        <v>44530</v>
      </c>
      <c r="B344" s="787" t="s">
        <v>990</v>
      </c>
      <c r="C344" s="787" t="s">
        <v>23</v>
      </c>
      <c r="D344" t="s">
        <v>12</v>
      </c>
      <c r="E344" s="118"/>
      <c r="F344" s="118">
        <v>10.4</v>
      </c>
      <c r="G344" s="4">
        <f t="shared" si="4"/>
        <v>4.2999999999999883</v>
      </c>
    </row>
    <row r="345" spans="1:14">
      <c r="A345" s="39">
        <v>44530</v>
      </c>
      <c r="B345" s="787" t="s">
        <v>990</v>
      </c>
      <c r="C345" s="787" t="s">
        <v>23</v>
      </c>
      <c r="D345" t="s">
        <v>13</v>
      </c>
      <c r="E345" s="118"/>
      <c r="F345" s="118">
        <v>4.3</v>
      </c>
      <c r="G345" s="4">
        <f t="shared" si="4"/>
        <v>-1.1546319456101628E-14</v>
      </c>
    </row>
    <row r="346" spans="1:14">
      <c r="A346" s="41">
        <v>44165</v>
      </c>
      <c r="B346" s="786" t="s">
        <v>10</v>
      </c>
      <c r="C346" s="786" t="s">
        <v>24</v>
      </c>
      <c r="D346" t="s">
        <v>12</v>
      </c>
      <c r="E346" s="118">
        <v>9.9</v>
      </c>
      <c r="F346" s="118"/>
      <c r="G346" s="4">
        <f t="shared" si="4"/>
        <v>9.8999999999999879</v>
      </c>
    </row>
    <row r="347" spans="1:14">
      <c r="B347" s="787"/>
      <c r="C347" s="787"/>
      <c r="D347" t="s">
        <v>13</v>
      </c>
      <c r="E347" s="118">
        <v>4.5</v>
      </c>
      <c r="F347" s="118"/>
      <c r="G347" s="4">
        <f t="shared" si="4"/>
        <v>14.399999999999988</v>
      </c>
    </row>
    <row r="348" spans="1:14">
      <c r="B348" s="787"/>
      <c r="C348" s="787"/>
      <c r="D348" t="s">
        <v>14</v>
      </c>
      <c r="E348" s="118">
        <v>210</v>
      </c>
      <c r="F348" s="118"/>
      <c r="G348" s="4">
        <f t="shared" si="4"/>
        <v>224.39999999999998</v>
      </c>
    </row>
    <row r="349" spans="1:14">
      <c r="A349" s="39">
        <v>44165</v>
      </c>
      <c r="B349" s="787" t="s">
        <v>995</v>
      </c>
      <c r="C349" s="787" t="s">
        <v>24</v>
      </c>
      <c r="D349" t="s">
        <v>14</v>
      </c>
      <c r="E349" s="118"/>
      <c r="F349" s="118">
        <v>210</v>
      </c>
      <c r="G349" s="4">
        <f t="shared" si="4"/>
        <v>14.399999999999977</v>
      </c>
    </row>
    <row r="350" spans="1:14">
      <c r="A350" s="39">
        <v>44530</v>
      </c>
      <c r="B350" s="787" t="s">
        <v>990</v>
      </c>
      <c r="C350" s="787" t="s">
        <v>24</v>
      </c>
      <c r="D350" t="s">
        <v>12</v>
      </c>
      <c r="E350" s="118"/>
      <c r="F350" s="118">
        <v>9.9</v>
      </c>
      <c r="G350" s="4">
        <f t="shared" si="4"/>
        <v>4.4999999999999769</v>
      </c>
    </row>
    <row r="351" spans="1:14">
      <c r="A351" s="39">
        <v>44530</v>
      </c>
      <c r="B351" s="787" t="s">
        <v>990</v>
      </c>
      <c r="C351" s="787" t="s">
        <v>24</v>
      </c>
      <c r="D351" t="s">
        <v>13</v>
      </c>
      <c r="E351" s="118"/>
      <c r="F351" s="118">
        <v>4.5</v>
      </c>
      <c r="G351" s="4">
        <f t="shared" si="4"/>
        <v>-2.3092638912203256E-14</v>
      </c>
    </row>
    <row r="352" spans="1:14">
      <c r="A352" s="41">
        <v>44196</v>
      </c>
      <c r="B352" s="786" t="s">
        <v>10</v>
      </c>
      <c r="C352" s="786" t="s">
        <v>25</v>
      </c>
      <c r="D352" t="s">
        <v>12</v>
      </c>
      <c r="E352" s="118">
        <v>11.3</v>
      </c>
      <c r="F352" s="118"/>
      <c r="G352" s="4">
        <f t="shared" si="4"/>
        <v>11.299999999999978</v>
      </c>
    </row>
    <row r="353" spans="1:14">
      <c r="B353" s="787"/>
      <c r="C353" s="787"/>
      <c r="D353" t="s">
        <v>13</v>
      </c>
      <c r="E353" s="118">
        <v>4</v>
      </c>
      <c r="F353" s="118"/>
      <c r="G353" s="4">
        <f t="shared" si="4"/>
        <v>15.299999999999978</v>
      </c>
    </row>
    <row r="354" spans="1:14">
      <c r="B354" s="787"/>
      <c r="C354" s="787"/>
      <c r="D354" t="s">
        <v>14</v>
      </c>
      <c r="E354" s="118">
        <v>210</v>
      </c>
      <c r="F354" s="118"/>
      <c r="G354" s="4">
        <f t="shared" si="4"/>
        <v>225.29999999999998</v>
      </c>
    </row>
    <row r="355" spans="1:14">
      <c r="A355" s="39">
        <v>44196</v>
      </c>
      <c r="B355" s="787" t="s">
        <v>980</v>
      </c>
      <c r="C355" s="787" t="s">
        <v>25</v>
      </c>
      <c r="D355" t="s">
        <v>14</v>
      </c>
      <c r="E355" s="118"/>
      <c r="F355" s="118">
        <v>210</v>
      </c>
      <c r="G355" s="4">
        <f t="shared" si="4"/>
        <v>15.299999999999983</v>
      </c>
    </row>
    <row r="356" spans="1:14">
      <c r="A356" s="39">
        <v>44530</v>
      </c>
      <c r="B356" s="787" t="s">
        <v>990</v>
      </c>
      <c r="C356" s="787" t="s">
        <v>25</v>
      </c>
      <c r="D356" t="s">
        <v>12</v>
      </c>
      <c r="E356" s="118"/>
      <c r="F356" s="118">
        <v>11.3</v>
      </c>
      <c r="G356" s="4">
        <f t="shared" si="4"/>
        <v>3.9999999999999822</v>
      </c>
    </row>
    <row r="357" spans="1:14">
      <c r="A357" s="39">
        <v>44530</v>
      </c>
      <c r="B357" s="787" t="s">
        <v>990</v>
      </c>
      <c r="C357" s="787" t="s">
        <v>25</v>
      </c>
      <c r="D357" t="s">
        <v>13</v>
      </c>
      <c r="E357" s="118"/>
      <c r="F357" s="118">
        <v>4</v>
      </c>
      <c r="G357" s="4">
        <f t="shared" si="4"/>
        <v>-1.7763568394002505E-14</v>
      </c>
    </row>
    <row r="358" spans="1:14">
      <c r="A358" s="41">
        <v>44227</v>
      </c>
      <c r="B358" s="786" t="s">
        <v>10</v>
      </c>
      <c r="C358" s="786" t="s">
        <v>11</v>
      </c>
      <c r="D358" t="s">
        <v>12</v>
      </c>
      <c r="E358" s="118">
        <v>12</v>
      </c>
      <c r="F358" s="118"/>
      <c r="G358" s="4">
        <f t="shared" si="4"/>
        <v>11.999999999999982</v>
      </c>
    </row>
    <row r="359" spans="1:14">
      <c r="B359" s="787"/>
      <c r="C359" s="787"/>
      <c r="D359" t="s">
        <v>13</v>
      </c>
      <c r="E359" s="118">
        <v>5</v>
      </c>
      <c r="F359" s="118"/>
      <c r="G359" s="4">
        <f t="shared" si="4"/>
        <v>16.999999999999982</v>
      </c>
    </row>
    <row r="360" spans="1:14">
      <c r="B360" s="787"/>
      <c r="C360" s="787"/>
      <c r="D360" t="s">
        <v>14</v>
      </c>
      <c r="E360" s="118">
        <v>210</v>
      </c>
      <c r="F360" s="118"/>
      <c r="G360" s="4">
        <f t="shared" ref="G360:G423" si="5">+G359+E360-F360</f>
        <v>226.99999999999997</v>
      </c>
    </row>
    <row r="361" spans="1:14">
      <c r="A361" s="39">
        <v>44226</v>
      </c>
      <c r="B361" s="787" t="s">
        <v>996</v>
      </c>
      <c r="C361" s="787" t="s">
        <v>11</v>
      </c>
      <c r="D361" t="s">
        <v>14</v>
      </c>
      <c r="E361" s="118"/>
      <c r="F361" s="118">
        <v>60</v>
      </c>
      <c r="G361" s="4">
        <f t="shared" si="5"/>
        <v>166.99999999999997</v>
      </c>
    </row>
    <row r="362" spans="1:14">
      <c r="A362" s="39">
        <v>44346</v>
      </c>
      <c r="B362" s="787" t="s">
        <v>997</v>
      </c>
      <c r="C362" s="787" t="s">
        <v>11</v>
      </c>
      <c r="D362" t="s">
        <v>14</v>
      </c>
      <c r="E362" s="118"/>
      <c r="F362" s="118">
        <v>45</v>
      </c>
      <c r="G362" s="4">
        <f t="shared" si="5"/>
        <v>121.99999999999997</v>
      </c>
    </row>
    <row r="363" spans="1:14" s="109" customFormat="1">
      <c r="A363" s="112">
        <v>44473</v>
      </c>
      <c r="B363" s="110" t="s">
        <v>993</v>
      </c>
      <c r="C363" s="110" t="s">
        <v>22</v>
      </c>
      <c r="D363" s="111" t="s">
        <v>14</v>
      </c>
      <c r="E363" s="154"/>
      <c r="F363" s="154">
        <v>80</v>
      </c>
      <c r="G363" s="4">
        <f t="shared" si="5"/>
        <v>41.999999999999972</v>
      </c>
      <c r="H363" s="4"/>
      <c r="N363" s="161"/>
    </row>
    <row r="364" spans="1:14" s="5" customFormat="1">
      <c r="A364" s="39">
        <v>44530</v>
      </c>
      <c r="B364" s="787" t="s">
        <v>990</v>
      </c>
      <c r="C364" s="787" t="s">
        <v>11</v>
      </c>
      <c r="D364" t="s">
        <v>12</v>
      </c>
      <c r="E364" s="138"/>
      <c r="F364" s="138">
        <v>12</v>
      </c>
      <c r="G364" s="4">
        <f t="shared" si="5"/>
        <v>29.999999999999972</v>
      </c>
      <c r="H364" s="4"/>
      <c r="N364" s="121"/>
    </row>
    <row r="365" spans="1:14" s="5" customFormat="1">
      <c r="A365" s="39">
        <v>44530</v>
      </c>
      <c r="B365" s="787" t="s">
        <v>990</v>
      </c>
      <c r="C365" s="787" t="s">
        <v>11</v>
      </c>
      <c r="D365" t="s">
        <v>13</v>
      </c>
      <c r="E365" s="138"/>
      <c r="F365" s="138">
        <v>5</v>
      </c>
      <c r="G365" s="4">
        <f t="shared" si="5"/>
        <v>24.999999999999972</v>
      </c>
      <c r="H365" s="4"/>
      <c r="N365" s="121"/>
    </row>
    <row r="366" spans="1:14" s="5" customFormat="1">
      <c r="A366" s="39">
        <v>44561</v>
      </c>
      <c r="B366" s="787" t="s">
        <v>998</v>
      </c>
      <c r="C366" s="787" t="s">
        <v>11</v>
      </c>
      <c r="D366" t="s">
        <v>14</v>
      </c>
      <c r="E366" s="138"/>
      <c r="F366" s="138">
        <v>25</v>
      </c>
      <c r="G366" s="4">
        <f t="shared" si="5"/>
        <v>-2.8421709430404007E-14</v>
      </c>
      <c r="H366" s="4"/>
      <c r="N366" s="121"/>
    </row>
    <row r="367" spans="1:14">
      <c r="A367" s="41">
        <v>44255</v>
      </c>
      <c r="B367" s="786" t="s">
        <v>10</v>
      </c>
      <c r="C367" s="786" t="s">
        <v>15</v>
      </c>
      <c r="D367" t="s">
        <v>12</v>
      </c>
      <c r="E367" s="118">
        <v>10.9</v>
      </c>
      <c r="F367" s="118"/>
      <c r="G367" s="4">
        <f t="shared" si="5"/>
        <v>10.899999999999972</v>
      </c>
    </row>
    <row r="368" spans="1:14">
      <c r="B368" s="787"/>
      <c r="C368" s="787"/>
      <c r="D368" t="s">
        <v>13</v>
      </c>
      <c r="E368" s="118">
        <v>5.7</v>
      </c>
      <c r="F368" s="118"/>
      <c r="G368" s="4">
        <f t="shared" si="5"/>
        <v>16.599999999999973</v>
      </c>
    </row>
    <row r="369" spans="1:12">
      <c r="B369" s="787"/>
      <c r="C369" s="787"/>
      <c r="D369" t="s">
        <v>14</v>
      </c>
      <c r="E369" s="118">
        <v>210</v>
      </c>
      <c r="F369" s="118"/>
      <c r="G369" s="4">
        <f t="shared" si="5"/>
        <v>226.59999999999997</v>
      </c>
    </row>
    <row r="370" spans="1:12">
      <c r="A370" s="39">
        <v>44254</v>
      </c>
      <c r="B370" s="787" t="s">
        <v>999</v>
      </c>
      <c r="C370" s="787" t="s">
        <v>15</v>
      </c>
      <c r="D370" t="s">
        <v>14</v>
      </c>
      <c r="E370" s="118"/>
      <c r="F370" s="118">
        <v>210</v>
      </c>
      <c r="G370" s="4">
        <f t="shared" si="5"/>
        <v>16.599999999999966</v>
      </c>
    </row>
    <row r="371" spans="1:12">
      <c r="A371" s="39">
        <v>44530</v>
      </c>
      <c r="B371" s="787" t="s">
        <v>1000</v>
      </c>
      <c r="C371" s="787" t="s">
        <v>15</v>
      </c>
      <c r="D371" t="s">
        <v>12</v>
      </c>
      <c r="E371" s="118"/>
      <c r="F371" s="118">
        <v>10.9</v>
      </c>
      <c r="G371" s="4">
        <f t="shared" si="5"/>
        <v>5.6999999999999655</v>
      </c>
    </row>
    <row r="372" spans="1:12">
      <c r="A372" s="39">
        <v>44530</v>
      </c>
      <c r="B372" s="787" t="s">
        <v>1000</v>
      </c>
      <c r="C372" s="787" t="s">
        <v>15</v>
      </c>
      <c r="D372" t="s">
        <v>13</v>
      </c>
      <c r="E372" s="118"/>
      <c r="F372" s="118">
        <v>5.7</v>
      </c>
      <c r="G372" s="4">
        <f t="shared" si="5"/>
        <v>-3.4638958368304884E-14</v>
      </c>
    </row>
    <row r="373" spans="1:12">
      <c r="A373" s="41">
        <v>44286</v>
      </c>
      <c r="B373" s="786" t="s">
        <v>10</v>
      </c>
      <c r="C373" s="786" t="s">
        <v>16</v>
      </c>
      <c r="D373" t="s">
        <v>12</v>
      </c>
      <c r="E373" s="118">
        <v>12</v>
      </c>
      <c r="F373" s="118"/>
      <c r="G373" s="4">
        <f t="shared" si="5"/>
        <v>11.999999999999964</v>
      </c>
    </row>
    <row r="374" spans="1:12">
      <c r="B374" s="787"/>
      <c r="C374" s="787"/>
      <c r="D374" t="s">
        <v>13</v>
      </c>
      <c r="E374" s="118">
        <v>3.8</v>
      </c>
      <c r="F374" s="118"/>
      <c r="G374" s="4">
        <f t="shared" si="5"/>
        <v>15.799999999999965</v>
      </c>
    </row>
    <row r="375" spans="1:12">
      <c r="B375" s="787"/>
      <c r="C375" s="787"/>
      <c r="D375" t="s">
        <v>14</v>
      </c>
      <c r="E375" s="118">
        <v>210</v>
      </c>
      <c r="F375" s="118"/>
      <c r="G375" s="4">
        <f t="shared" si="5"/>
        <v>225.79999999999995</v>
      </c>
    </row>
    <row r="376" spans="1:12">
      <c r="A376" s="39">
        <v>44286</v>
      </c>
      <c r="B376" s="787" t="s">
        <v>1001</v>
      </c>
      <c r="C376" s="787" t="s">
        <v>16</v>
      </c>
      <c r="D376" t="s">
        <v>14</v>
      </c>
      <c r="E376" s="118"/>
      <c r="F376" s="118">
        <v>150</v>
      </c>
      <c r="G376" s="4">
        <f t="shared" si="5"/>
        <v>75.799999999999955</v>
      </c>
    </row>
    <row r="377" spans="1:12">
      <c r="A377" s="39">
        <v>44293</v>
      </c>
      <c r="B377" s="787" t="s">
        <v>1002</v>
      </c>
      <c r="C377" s="787" t="s">
        <v>16</v>
      </c>
      <c r="D377" t="s">
        <v>14</v>
      </c>
      <c r="E377" s="118"/>
      <c r="F377" s="118">
        <v>60</v>
      </c>
      <c r="G377" s="4">
        <f t="shared" si="5"/>
        <v>15.799999999999955</v>
      </c>
    </row>
    <row r="378" spans="1:12">
      <c r="A378" s="39">
        <v>44530</v>
      </c>
      <c r="B378" s="787" t="s">
        <v>1000</v>
      </c>
      <c r="C378" s="787" t="s">
        <v>16</v>
      </c>
      <c r="D378" t="s">
        <v>12</v>
      </c>
      <c r="E378" s="118"/>
      <c r="F378" s="118">
        <v>12</v>
      </c>
      <c r="G378" s="4">
        <f t="shared" si="5"/>
        <v>3.7999999999999545</v>
      </c>
    </row>
    <row r="379" spans="1:12">
      <c r="A379" s="39">
        <v>44530</v>
      </c>
      <c r="B379" s="787" t="s">
        <v>1000</v>
      </c>
      <c r="C379" s="787" t="s">
        <v>16</v>
      </c>
      <c r="D379" t="s">
        <v>13</v>
      </c>
      <c r="E379" s="118"/>
      <c r="F379" s="118">
        <v>3.8</v>
      </c>
      <c r="G379" s="4">
        <f t="shared" si="5"/>
        <v>-4.5297099404706387E-14</v>
      </c>
    </row>
    <row r="380" spans="1:12">
      <c r="A380" s="41">
        <v>44316</v>
      </c>
      <c r="B380" s="786" t="s">
        <v>10</v>
      </c>
      <c r="C380" s="786" t="s">
        <v>17</v>
      </c>
      <c r="D380" t="s">
        <v>12</v>
      </c>
      <c r="E380" s="118">
        <v>11.5</v>
      </c>
      <c r="F380" s="118"/>
      <c r="G380" s="4">
        <f t="shared" si="5"/>
        <v>11.499999999999954</v>
      </c>
    </row>
    <row r="381" spans="1:12">
      <c r="B381" s="787"/>
      <c r="C381" s="787"/>
      <c r="D381" t="s">
        <v>13</v>
      </c>
      <c r="E381" s="118">
        <v>4.8</v>
      </c>
      <c r="F381" s="118"/>
      <c r="G381" s="4">
        <f t="shared" si="5"/>
        <v>16.299999999999955</v>
      </c>
    </row>
    <row r="382" spans="1:12">
      <c r="B382" s="787"/>
      <c r="C382" s="787"/>
      <c r="D382" t="s">
        <v>14</v>
      </c>
      <c r="E382" s="118">
        <v>210</v>
      </c>
      <c r="F382" s="118"/>
      <c r="G382" s="4">
        <f t="shared" si="5"/>
        <v>226.29999999999995</v>
      </c>
      <c r="J382" s="786"/>
      <c r="L382" s="12"/>
    </row>
    <row r="383" spans="1:12">
      <c r="A383" s="39">
        <v>44316</v>
      </c>
      <c r="B383" s="787" t="s">
        <v>991</v>
      </c>
      <c r="C383" s="787" t="s">
        <v>17</v>
      </c>
      <c r="D383" t="s">
        <v>14</v>
      </c>
      <c r="E383" s="118"/>
      <c r="F383" s="118">
        <v>210</v>
      </c>
      <c r="G383" s="4">
        <f t="shared" si="5"/>
        <v>16.299999999999955</v>
      </c>
      <c r="J383" s="786"/>
      <c r="L383" s="46"/>
    </row>
    <row r="384" spans="1:12">
      <c r="A384" s="39">
        <v>44530</v>
      </c>
      <c r="B384" s="787" t="s">
        <v>1000</v>
      </c>
      <c r="C384" s="787" t="s">
        <v>17</v>
      </c>
      <c r="D384" t="s">
        <v>12</v>
      </c>
      <c r="E384" s="118"/>
      <c r="F384" s="118">
        <v>11.5</v>
      </c>
      <c r="G384" s="4">
        <f t="shared" si="5"/>
        <v>4.7999999999999545</v>
      </c>
      <c r="J384" s="786"/>
      <c r="L384" s="46"/>
    </row>
    <row r="385" spans="1:12">
      <c r="A385" s="39">
        <v>44530</v>
      </c>
      <c r="B385" s="787" t="s">
        <v>1000</v>
      </c>
      <c r="C385" s="787" t="s">
        <v>17</v>
      </c>
      <c r="D385" t="s">
        <v>13</v>
      </c>
      <c r="E385" s="118"/>
      <c r="F385" s="118">
        <v>4.8</v>
      </c>
      <c r="G385" s="4">
        <f t="shared" si="5"/>
        <v>-4.5297099404706387E-14</v>
      </c>
      <c r="J385" s="786"/>
      <c r="L385" s="46"/>
    </row>
    <row r="386" spans="1:12">
      <c r="A386" s="41">
        <v>44347</v>
      </c>
      <c r="B386" s="786" t="s">
        <v>10</v>
      </c>
      <c r="C386" s="786" t="s">
        <v>18</v>
      </c>
      <c r="D386" t="s">
        <v>12</v>
      </c>
      <c r="E386" s="118">
        <v>9.4</v>
      </c>
      <c r="F386" s="118"/>
      <c r="G386" s="4">
        <f t="shared" si="5"/>
        <v>9.3999999999999559</v>
      </c>
      <c r="L386" s="4"/>
    </row>
    <row r="387" spans="1:12">
      <c r="B387" s="787"/>
      <c r="C387" s="787"/>
      <c r="D387" t="s">
        <v>13</v>
      </c>
      <c r="E387" s="118">
        <v>3.5</v>
      </c>
      <c r="F387" s="118"/>
      <c r="G387" s="4">
        <f t="shared" si="5"/>
        <v>12.899999999999956</v>
      </c>
      <c r="L387" s="4"/>
    </row>
    <row r="388" spans="1:12">
      <c r="B388" s="787"/>
      <c r="C388" s="787"/>
      <c r="D388" t="s">
        <v>14</v>
      </c>
      <c r="E388" s="118">
        <v>210</v>
      </c>
      <c r="F388" s="118"/>
      <c r="G388" s="4">
        <f t="shared" si="5"/>
        <v>222.89999999999995</v>
      </c>
      <c r="J388" s="786"/>
      <c r="L388" s="4"/>
    </row>
    <row r="389" spans="1:12">
      <c r="A389" s="39">
        <v>44347</v>
      </c>
      <c r="B389" s="787" t="s">
        <v>1003</v>
      </c>
      <c r="C389" s="787" t="s">
        <v>18</v>
      </c>
      <c r="D389" t="s">
        <v>14</v>
      </c>
      <c r="E389" s="118"/>
      <c r="F389" s="118">
        <v>210</v>
      </c>
      <c r="G389" s="4">
        <f t="shared" si="5"/>
        <v>12.899999999999949</v>
      </c>
      <c r="L389" s="4"/>
    </row>
    <row r="390" spans="1:12">
      <c r="A390" s="39">
        <v>44530</v>
      </c>
      <c r="B390" s="787" t="s">
        <v>1000</v>
      </c>
      <c r="C390" s="787" t="s">
        <v>18</v>
      </c>
      <c r="D390" t="s">
        <v>12</v>
      </c>
      <c r="E390" s="118"/>
      <c r="F390" s="118">
        <v>9.4</v>
      </c>
      <c r="G390" s="4">
        <f t="shared" si="5"/>
        <v>3.4999999999999485</v>
      </c>
      <c r="L390" s="4"/>
    </row>
    <row r="391" spans="1:12">
      <c r="A391" s="39">
        <v>44530</v>
      </c>
      <c r="B391" s="787" t="s">
        <v>1000</v>
      </c>
      <c r="C391" s="787" t="s">
        <v>18</v>
      </c>
      <c r="D391" t="s">
        <v>13</v>
      </c>
      <c r="E391" s="118"/>
      <c r="F391" s="118">
        <v>3.5</v>
      </c>
      <c r="G391" s="4">
        <f t="shared" si="5"/>
        <v>-5.1514348342607263E-14</v>
      </c>
      <c r="L391" s="4"/>
    </row>
    <row r="392" spans="1:12">
      <c r="A392" s="41">
        <v>44377</v>
      </c>
      <c r="B392" s="786" t="s">
        <v>10</v>
      </c>
      <c r="C392" s="786" t="s">
        <v>19</v>
      </c>
      <c r="D392" t="s">
        <v>12</v>
      </c>
      <c r="E392" s="118">
        <v>10.3</v>
      </c>
      <c r="F392" s="118"/>
      <c r="G392" s="4">
        <f t="shared" si="5"/>
        <v>10.299999999999949</v>
      </c>
      <c r="J392" s="786"/>
      <c r="L392" s="4"/>
    </row>
    <row r="393" spans="1:12">
      <c r="B393" s="787"/>
      <c r="C393" s="787"/>
      <c r="D393" t="s">
        <v>13</v>
      </c>
      <c r="E393" s="170">
        <v>5.4</v>
      </c>
      <c r="F393" s="118"/>
      <c r="G393" s="4">
        <f t="shared" si="5"/>
        <v>15.69999999999995</v>
      </c>
      <c r="J393" s="26"/>
      <c r="L393" s="4"/>
    </row>
    <row r="394" spans="1:12">
      <c r="B394" s="787"/>
      <c r="C394" s="787"/>
      <c r="D394" t="s">
        <v>14</v>
      </c>
      <c r="E394" s="118">
        <v>210</v>
      </c>
      <c r="F394" s="118"/>
      <c r="G394" s="4">
        <f t="shared" si="5"/>
        <v>225.69999999999996</v>
      </c>
      <c r="J394" s="786"/>
      <c r="L394" s="4"/>
    </row>
    <row r="395" spans="1:12">
      <c r="A395" s="39">
        <v>44377</v>
      </c>
      <c r="B395" s="787" t="s">
        <v>997</v>
      </c>
      <c r="C395" s="787" t="s">
        <v>19</v>
      </c>
      <c r="D395" t="s">
        <v>14</v>
      </c>
      <c r="E395" s="118"/>
      <c r="F395" s="118">
        <v>210</v>
      </c>
      <c r="G395" s="4">
        <f t="shared" si="5"/>
        <v>15.69999999999996</v>
      </c>
      <c r="L395" s="4"/>
    </row>
    <row r="396" spans="1:12">
      <c r="A396" s="39">
        <v>44530</v>
      </c>
      <c r="B396" s="787" t="s">
        <v>1000</v>
      </c>
      <c r="C396" s="787" t="s">
        <v>19</v>
      </c>
      <c r="D396" t="s">
        <v>12</v>
      </c>
      <c r="E396" s="118"/>
      <c r="F396" s="118">
        <v>10.3</v>
      </c>
      <c r="G396" s="4">
        <f t="shared" si="5"/>
        <v>5.3999999999999595</v>
      </c>
      <c r="L396" s="4"/>
    </row>
    <row r="397" spans="1:12">
      <c r="A397" s="39">
        <v>44530</v>
      </c>
      <c r="B397" s="787" t="s">
        <v>1000</v>
      </c>
      <c r="C397" s="787" t="s">
        <v>19</v>
      </c>
      <c r="D397" t="s">
        <v>13</v>
      </c>
      <c r="E397" s="118"/>
      <c r="F397" s="170">
        <v>5.4</v>
      </c>
      <c r="G397" s="4">
        <f t="shared" si="5"/>
        <v>-4.0856207306205761E-14</v>
      </c>
      <c r="L397" s="4"/>
    </row>
    <row r="398" spans="1:12">
      <c r="A398" s="41">
        <v>44408</v>
      </c>
      <c r="B398" s="786" t="s">
        <v>10</v>
      </c>
      <c r="C398" s="786" t="s">
        <v>20</v>
      </c>
      <c r="D398" t="s">
        <v>12</v>
      </c>
      <c r="E398" s="118">
        <v>9</v>
      </c>
      <c r="F398" s="118"/>
      <c r="G398" s="4">
        <f t="shared" si="5"/>
        <v>8.9999999999999591</v>
      </c>
      <c r="J398" s="786"/>
      <c r="L398" s="4"/>
    </row>
    <row r="399" spans="1:12">
      <c r="B399" s="787"/>
      <c r="C399" s="787"/>
      <c r="D399" t="s">
        <v>13</v>
      </c>
      <c r="E399" s="118">
        <v>2.8</v>
      </c>
      <c r="F399" s="118"/>
      <c r="G399" s="4">
        <f t="shared" si="5"/>
        <v>11.799999999999958</v>
      </c>
      <c r="L399" s="4"/>
    </row>
    <row r="400" spans="1:12">
      <c r="B400" s="787"/>
      <c r="C400" s="787"/>
      <c r="D400" t="s">
        <v>14</v>
      </c>
      <c r="E400" s="118">
        <v>210</v>
      </c>
      <c r="F400" s="118"/>
      <c r="G400" s="4">
        <f t="shared" si="5"/>
        <v>221.79999999999995</v>
      </c>
      <c r="L400" s="12"/>
    </row>
    <row r="401" spans="1:14" s="5" customFormat="1">
      <c r="A401" s="39">
        <v>44408</v>
      </c>
      <c r="B401" s="5" t="s">
        <v>1004</v>
      </c>
      <c r="C401" s="15" t="s">
        <v>20</v>
      </c>
      <c r="D401" t="s">
        <v>14</v>
      </c>
      <c r="E401" s="118"/>
      <c r="F401" s="118">
        <v>90</v>
      </c>
      <c r="G401" s="4">
        <f t="shared" si="5"/>
        <v>131.79999999999995</v>
      </c>
      <c r="H401" s="4"/>
      <c r="J401" s="786"/>
      <c r="K401"/>
      <c r="L401" s="4"/>
      <c r="N401" s="121"/>
    </row>
    <row r="402" spans="1:14" s="5" customFormat="1">
      <c r="A402" s="39">
        <v>44530</v>
      </c>
      <c r="B402" s="787" t="s">
        <v>1000</v>
      </c>
      <c r="C402" s="15" t="s">
        <v>20</v>
      </c>
      <c r="D402" t="s">
        <v>12</v>
      </c>
      <c r="E402" s="118"/>
      <c r="F402" s="118">
        <v>9</v>
      </c>
      <c r="G402" s="4">
        <f t="shared" si="5"/>
        <v>122.79999999999995</v>
      </c>
      <c r="H402" s="4"/>
      <c r="J402" s="786"/>
      <c r="K402"/>
      <c r="L402" s="4"/>
      <c r="N402" s="121"/>
    </row>
    <row r="403" spans="1:14" s="5" customFormat="1">
      <c r="A403" s="39">
        <v>44530</v>
      </c>
      <c r="B403" s="787" t="s">
        <v>1000</v>
      </c>
      <c r="C403" s="15" t="s">
        <v>20</v>
      </c>
      <c r="D403" t="s">
        <v>13</v>
      </c>
      <c r="E403" s="118"/>
      <c r="F403" s="118">
        <v>2.8</v>
      </c>
      <c r="G403" s="4">
        <f t="shared" si="5"/>
        <v>119.99999999999996</v>
      </c>
      <c r="H403" s="4"/>
      <c r="J403" s="786"/>
      <c r="K403"/>
      <c r="L403" s="4"/>
      <c r="N403" s="121"/>
    </row>
    <row r="404" spans="1:14" s="5" customFormat="1">
      <c r="A404" s="39">
        <v>44561</v>
      </c>
      <c r="B404" s="787" t="s">
        <v>998</v>
      </c>
      <c r="C404" s="15" t="s">
        <v>20</v>
      </c>
      <c r="D404" t="s">
        <v>14</v>
      </c>
      <c r="E404" s="118"/>
      <c r="F404" s="118">
        <v>105</v>
      </c>
      <c r="G404" s="4">
        <f t="shared" si="5"/>
        <v>14.999999999999957</v>
      </c>
      <c r="H404" s="4"/>
      <c r="J404" s="786"/>
      <c r="K404"/>
      <c r="L404" s="4"/>
      <c r="N404" s="121"/>
    </row>
    <row r="405" spans="1:14" s="5" customFormat="1">
      <c r="A405" s="39">
        <v>44754</v>
      </c>
      <c r="B405" s="787" t="s">
        <v>1005</v>
      </c>
      <c r="C405" s="15" t="s">
        <v>20</v>
      </c>
      <c r="D405" t="s">
        <v>14</v>
      </c>
      <c r="E405" s="118"/>
      <c r="F405" s="118">
        <v>15</v>
      </c>
      <c r="G405" s="4">
        <f t="shared" si="5"/>
        <v>-4.2632564145606011E-14</v>
      </c>
      <c r="H405" s="4"/>
      <c r="J405" s="786"/>
      <c r="K405"/>
      <c r="L405" s="4"/>
      <c r="N405" s="121"/>
    </row>
    <row r="406" spans="1:14" s="5" customFormat="1">
      <c r="A406" s="41">
        <v>44439</v>
      </c>
      <c r="B406" s="786" t="s">
        <v>10</v>
      </c>
      <c r="C406" s="786" t="s">
        <v>21</v>
      </c>
      <c r="D406" t="s">
        <v>12</v>
      </c>
      <c r="E406" s="118">
        <v>10.199999999999999</v>
      </c>
      <c r="F406" s="118"/>
      <c r="G406" s="4">
        <f t="shared" si="5"/>
        <v>10.199999999999957</v>
      </c>
      <c r="H406" s="4"/>
      <c r="J406"/>
      <c r="K406"/>
      <c r="L406" s="4"/>
      <c r="N406" s="121"/>
    </row>
    <row r="407" spans="1:14" s="5" customFormat="1">
      <c r="A407" s="39"/>
      <c r="B407" s="787"/>
      <c r="C407" s="787"/>
      <c r="D407" t="s">
        <v>13</v>
      </c>
      <c r="E407" s="118">
        <v>3.1</v>
      </c>
      <c r="F407" s="118"/>
      <c r="G407" s="4">
        <f t="shared" si="5"/>
        <v>13.299999999999956</v>
      </c>
      <c r="H407" s="4"/>
      <c r="J407" s="786"/>
      <c r="K407"/>
      <c r="L407" s="4"/>
      <c r="N407" s="121"/>
    </row>
    <row r="408" spans="1:14" s="5" customFormat="1">
      <c r="A408" s="39"/>
      <c r="B408" s="787"/>
      <c r="C408" s="787"/>
      <c r="D408" t="s">
        <v>14</v>
      </c>
      <c r="E408" s="118">
        <v>210</v>
      </c>
      <c r="F408" s="118"/>
      <c r="G408" s="4">
        <f t="shared" si="5"/>
        <v>223.29999999999995</v>
      </c>
      <c r="H408" s="4"/>
      <c r="J408"/>
      <c r="K408"/>
      <c r="L408" s="4"/>
      <c r="N408" s="121"/>
    </row>
    <row r="409" spans="1:14" s="5" customFormat="1">
      <c r="A409" s="39">
        <v>44439</v>
      </c>
      <c r="B409" s="787" t="s">
        <v>992</v>
      </c>
      <c r="C409" s="787" t="s">
        <v>21</v>
      </c>
      <c r="D409" t="s">
        <v>14</v>
      </c>
      <c r="E409" s="118"/>
      <c r="F409" s="118">
        <v>210</v>
      </c>
      <c r="G409" s="4">
        <f t="shared" si="5"/>
        <v>13.299999999999955</v>
      </c>
      <c r="H409" s="4"/>
      <c r="J409" s="786"/>
      <c r="K409"/>
      <c r="L409" s="4"/>
      <c r="N409" s="121"/>
    </row>
    <row r="410" spans="1:14" s="5" customFormat="1">
      <c r="A410" s="39">
        <v>44530</v>
      </c>
      <c r="B410" s="787" t="s">
        <v>1006</v>
      </c>
      <c r="C410" s="787" t="s">
        <v>21</v>
      </c>
      <c r="D410" t="s">
        <v>12</v>
      </c>
      <c r="E410" s="118"/>
      <c r="F410" s="118">
        <v>10.199999999999999</v>
      </c>
      <c r="G410" s="4">
        <f t="shared" si="5"/>
        <v>3.0999999999999552</v>
      </c>
      <c r="H410" s="4"/>
      <c r="J410" s="786"/>
      <c r="K410"/>
      <c r="L410" s="4"/>
      <c r="N410" s="121"/>
    </row>
    <row r="411" spans="1:14" s="5" customFormat="1">
      <c r="A411" s="39">
        <v>44530</v>
      </c>
      <c r="B411" s="787" t="s">
        <v>1006</v>
      </c>
      <c r="C411" s="787" t="s">
        <v>21</v>
      </c>
      <c r="D411" t="s">
        <v>13</v>
      </c>
      <c r="E411" s="118"/>
      <c r="F411" s="118">
        <v>3.1</v>
      </c>
      <c r="G411" s="4">
        <f t="shared" si="5"/>
        <v>-4.4853010194856324E-14</v>
      </c>
      <c r="H411" s="4"/>
      <c r="J411" s="786"/>
      <c r="K411"/>
      <c r="L411" s="4"/>
      <c r="N411" s="121"/>
    </row>
    <row r="412" spans="1:14" s="5" customFormat="1">
      <c r="A412" s="41">
        <v>44469</v>
      </c>
      <c r="B412" s="786" t="s">
        <v>10</v>
      </c>
      <c r="C412" s="786" t="s">
        <v>22</v>
      </c>
      <c r="D412" t="s">
        <v>12</v>
      </c>
      <c r="E412" s="118">
        <v>10.5</v>
      </c>
      <c r="F412" s="118"/>
      <c r="G412" s="4">
        <f t="shared" si="5"/>
        <v>10.499999999999956</v>
      </c>
      <c r="H412" s="4"/>
      <c r="J412" s="787"/>
      <c r="K412"/>
      <c r="L412" s="4"/>
      <c r="N412" s="121"/>
    </row>
    <row r="413" spans="1:14" s="5" customFormat="1">
      <c r="A413" s="39"/>
      <c r="B413" s="787"/>
      <c r="C413" s="787"/>
      <c r="D413" t="s">
        <v>13</v>
      </c>
      <c r="E413" s="118">
        <v>4.7</v>
      </c>
      <c r="F413" s="118"/>
      <c r="G413" s="4">
        <f t="shared" si="5"/>
        <v>15.199999999999957</v>
      </c>
      <c r="H413" s="4"/>
      <c r="J413" s="786"/>
      <c r="K413"/>
      <c r="L413" s="4"/>
      <c r="N413" s="121"/>
    </row>
    <row r="414" spans="1:14" s="5" customFormat="1">
      <c r="A414" s="39"/>
      <c r="B414" s="787"/>
      <c r="C414" s="787"/>
      <c r="D414" t="s">
        <v>14</v>
      </c>
      <c r="E414" s="118">
        <v>210</v>
      </c>
      <c r="F414" s="118"/>
      <c r="G414" s="4">
        <f t="shared" si="5"/>
        <v>225.19999999999996</v>
      </c>
      <c r="H414" s="4"/>
      <c r="J414" s="787"/>
      <c r="K414"/>
      <c r="L414" s="4"/>
      <c r="N414" s="121"/>
    </row>
    <row r="415" spans="1:14" s="5" customFormat="1">
      <c r="A415" s="39">
        <v>44469</v>
      </c>
      <c r="B415" s="787" t="s">
        <v>1007</v>
      </c>
      <c r="C415" s="787" t="s">
        <v>22</v>
      </c>
      <c r="D415" t="s">
        <v>14</v>
      </c>
      <c r="E415" s="118"/>
      <c r="F415" s="118">
        <v>150</v>
      </c>
      <c r="G415" s="4">
        <f t="shared" si="5"/>
        <v>75.19999999999996</v>
      </c>
      <c r="H415" s="4"/>
      <c r="J415" s="786"/>
      <c r="K415"/>
      <c r="L415" s="4"/>
      <c r="N415" s="121"/>
    </row>
    <row r="416" spans="1:14" s="5" customFormat="1">
      <c r="A416" s="39">
        <v>44499</v>
      </c>
      <c r="B416" s="787" t="s">
        <v>1008</v>
      </c>
      <c r="C416" s="787" t="s">
        <v>22</v>
      </c>
      <c r="D416" t="s">
        <v>14</v>
      </c>
      <c r="E416" s="118"/>
      <c r="F416" s="118">
        <v>60</v>
      </c>
      <c r="G416" s="4">
        <f t="shared" si="5"/>
        <v>15.19999999999996</v>
      </c>
      <c r="H416" s="4"/>
      <c r="J416" s="787"/>
      <c r="K416"/>
      <c r="L416" s="102"/>
      <c r="N416" s="121"/>
    </row>
    <row r="417" spans="1:14" s="5" customFormat="1">
      <c r="A417" s="39">
        <v>44530</v>
      </c>
      <c r="B417" s="787" t="s">
        <v>1006</v>
      </c>
      <c r="C417" s="787" t="s">
        <v>22</v>
      </c>
      <c r="D417" t="s">
        <v>12</v>
      </c>
      <c r="E417" s="118"/>
      <c r="F417" s="118">
        <v>7.6</v>
      </c>
      <c r="G417" s="4">
        <f t="shared" si="5"/>
        <v>7.5999999999999606</v>
      </c>
      <c r="H417" s="4"/>
      <c r="J417" s="787"/>
      <c r="K417"/>
      <c r="L417" s="102"/>
      <c r="N417" s="121"/>
    </row>
    <row r="418" spans="1:14" s="5" customFormat="1">
      <c r="A418" s="39">
        <v>44825</v>
      </c>
      <c r="B418" s="787" t="s">
        <v>1009</v>
      </c>
      <c r="C418" s="787" t="s">
        <v>22</v>
      </c>
      <c r="D418" t="s">
        <v>12</v>
      </c>
      <c r="E418" s="118"/>
      <c r="F418" s="118">
        <v>2.9</v>
      </c>
      <c r="G418" s="4">
        <f t="shared" si="5"/>
        <v>4.6999999999999602</v>
      </c>
      <c r="H418" s="4"/>
      <c r="J418" s="787"/>
      <c r="K418"/>
      <c r="L418" s="102"/>
      <c r="N418" s="121"/>
    </row>
    <row r="419" spans="1:14" s="5" customFormat="1">
      <c r="A419" s="39">
        <v>44825</v>
      </c>
      <c r="B419" s="787" t="s">
        <v>1009</v>
      </c>
      <c r="C419" s="787" t="s">
        <v>22</v>
      </c>
      <c r="D419" t="s">
        <v>13</v>
      </c>
      <c r="E419" s="118"/>
      <c r="F419" s="118">
        <v>4.7</v>
      </c>
      <c r="G419" s="4">
        <f t="shared" si="5"/>
        <v>-3.9968028886505635E-14</v>
      </c>
      <c r="H419" s="4"/>
      <c r="J419" s="787"/>
      <c r="K419"/>
      <c r="L419" s="102"/>
      <c r="N419" s="121"/>
    </row>
    <row r="420" spans="1:14">
      <c r="A420" s="39">
        <v>44500</v>
      </c>
      <c r="B420" s="786" t="s">
        <v>10</v>
      </c>
      <c r="C420" s="786" t="s">
        <v>23</v>
      </c>
      <c r="D420" t="s">
        <v>14</v>
      </c>
      <c r="E420" s="118">
        <v>210</v>
      </c>
      <c r="G420" s="4">
        <f t="shared" si="5"/>
        <v>209.99999999999997</v>
      </c>
      <c r="J420" s="786"/>
      <c r="L420" s="4"/>
    </row>
    <row r="421" spans="1:14">
      <c r="B421" s="786"/>
      <c r="C421" s="787"/>
      <c r="D421" t="s">
        <v>12</v>
      </c>
      <c r="E421" s="118">
        <v>10.9</v>
      </c>
      <c r="G421" s="4">
        <f t="shared" si="5"/>
        <v>220.89999999999998</v>
      </c>
      <c r="J421" s="786"/>
      <c r="L421" s="4"/>
    </row>
    <row r="422" spans="1:14">
      <c r="B422" s="786"/>
      <c r="C422" s="787"/>
      <c r="D422" t="s">
        <v>13</v>
      </c>
      <c r="E422" s="118">
        <v>2.6</v>
      </c>
      <c r="G422" s="4">
        <f t="shared" si="5"/>
        <v>223.49999999999997</v>
      </c>
      <c r="J422" s="786"/>
      <c r="L422" s="4"/>
    </row>
    <row r="423" spans="1:14">
      <c r="A423" s="39">
        <v>44499</v>
      </c>
      <c r="B423" s="787" t="s">
        <v>1008</v>
      </c>
      <c r="C423" s="787" t="s">
        <v>23</v>
      </c>
      <c r="D423" t="s">
        <v>14</v>
      </c>
      <c r="E423" s="118"/>
      <c r="F423" s="121">
        <v>130</v>
      </c>
      <c r="G423" s="4">
        <f t="shared" si="5"/>
        <v>93.499999999999972</v>
      </c>
      <c r="J423" s="787"/>
      <c r="L423" s="4"/>
    </row>
    <row r="424" spans="1:14">
      <c r="A424" s="39">
        <v>44592</v>
      </c>
      <c r="B424" s="110" t="s">
        <v>1010</v>
      </c>
      <c r="C424" s="787" t="s">
        <v>23</v>
      </c>
      <c r="D424" t="s">
        <v>12</v>
      </c>
      <c r="E424" s="118"/>
      <c r="F424" s="121">
        <v>10</v>
      </c>
      <c r="G424" s="4">
        <f t="shared" ref="G424:G487" si="6">+G423+E424-F424</f>
        <v>83.499999999999972</v>
      </c>
      <c r="J424" s="787"/>
      <c r="L424" s="4"/>
    </row>
    <row r="425" spans="1:14">
      <c r="A425" s="39">
        <v>44782</v>
      </c>
      <c r="B425" s="787" t="s">
        <v>1011</v>
      </c>
      <c r="C425" s="787" t="s">
        <v>23</v>
      </c>
      <c r="D425" t="s">
        <v>14</v>
      </c>
      <c r="E425" s="118"/>
      <c r="F425" s="121">
        <v>70</v>
      </c>
      <c r="G425" s="4">
        <f t="shared" si="6"/>
        <v>13.499999999999972</v>
      </c>
      <c r="J425" s="787"/>
      <c r="L425" s="4"/>
    </row>
    <row r="426" spans="1:14">
      <c r="A426" s="39">
        <v>44825</v>
      </c>
      <c r="B426" s="787" t="s">
        <v>1012</v>
      </c>
      <c r="C426" s="787" t="s">
        <v>23</v>
      </c>
      <c r="D426" t="s">
        <v>14</v>
      </c>
      <c r="E426" s="118"/>
      <c r="F426" s="121">
        <v>10</v>
      </c>
      <c r="G426" s="4">
        <f t="shared" si="6"/>
        <v>3.4999999999999716</v>
      </c>
      <c r="J426" s="787"/>
      <c r="L426" s="4"/>
    </row>
    <row r="427" spans="1:14">
      <c r="A427" s="39">
        <v>44825</v>
      </c>
      <c r="B427" s="787" t="s">
        <v>1009</v>
      </c>
      <c r="C427" s="787" t="s">
        <v>23</v>
      </c>
      <c r="D427" t="s">
        <v>12</v>
      </c>
      <c r="E427" s="118"/>
      <c r="F427" s="121">
        <v>0.9</v>
      </c>
      <c r="G427" s="4">
        <f t="shared" si="6"/>
        <v>2.5999999999999717</v>
      </c>
      <c r="J427" s="787"/>
      <c r="L427" s="4"/>
    </row>
    <row r="428" spans="1:14">
      <c r="A428" s="39">
        <v>44825</v>
      </c>
      <c r="B428" s="787" t="s">
        <v>1009</v>
      </c>
      <c r="C428" s="787" t="s">
        <v>23</v>
      </c>
      <c r="D428" t="s">
        <v>13</v>
      </c>
      <c r="E428" s="118"/>
      <c r="F428" s="121">
        <v>2.6</v>
      </c>
      <c r="G428" s="4">
        <f t="shared" si="6"/>
        <v>-2.8421709430404007E-14</v>
      </c>
      <c r="J428" s="787"/>
      <c r="L428" s="4"/>
    </row>
    <row r="429" spans="1:14">
      <c r="A429" s="39">
        <v>44530</v>
      </c>
      <c r="B429" s="786" t="s">
        <v>10</v>
      </c>
      <c r="C429" s="786" t="s">
        <v>24</v>
      </c>
      <c r="D429" t="s">
        <v>14</v>
      </c>
      <c r="E429" s="118">
        <v>210</v>
      </c>
      <c r="G429" s="4">
        <f t="shared" si="6"/>
        <v>209.99999999999997</v>
      </c>
      <c r="L429" s="12"/>
    </row>
    <row r="430" spans="1:14">
      <c r="B430" s="786"/>
      <c r="C430" s="786"/>
      <c r="D430" t="s">
        <v>12</v>
      </c>
      <c r="E430" s="118">
        <v>11.6</v>
      </c>
      <c r="G430" s="4">
        <f t="shared" si="6"/>
        <v>221.59999999999997</v>
      </c>
      <c r="L430" s="12"/>
    </row>
    <row r="431" spans="1:14">
      <c r="B431" s="786"/>
      <c r="C431" s="786"/>
      <c r="D431" t="s">
        <v>13</v>
      </c>
      <c r="E431" s="118">
        <v>4</v>
      </c>
      <c r="G431" s="4">
        <f t="shared" si="6"/>
        <v>225.59999999999997</v>
      </c>
      <c r="L431" s="12"/>
    </row>
    <row r="432" spans="1:14">
      <c r="A432" s="39">
        <v>44530</v>
      </c>
      <c r="B432" s="787" t="s">
        <v>1013</v>
      </c>
      <c r="C432" s="787" t="s">
        <v>24</v>
      </c>
      <c r="D432" t="s">
        <v>14</v>
      </c>
      <c r="F432" s="121">
        <v>190</v>
      </c>
      <c r="G432" s="4">
        <f t="shared" si="6"/>
        <v>35.599999999999966</v>
      </c>
      <c r="J432" s="786"/>
      <c r="L432" s="4"/>
    </row>
    <row r="433" spans="1:13">
      <c r="A433" s="39">
        <v>44530</v>
      </c>
      <c r="B433" s="787" t="s">
        <v>1014</v>
      </c>
      <c r="C433" s="787" t="s">
        <v>24</v>
      </c>
      <c r="D433" t="s">
        <v>14</v>
      </c>
      <c r="E433" s="118"/>
      <c r="F433" s="118">
        <v>20</v>
      </c>
      <c r="G433" s="4">
        <f t="shared" si="6"/>
        <v>15.599999999999966</v>
      </c>
      <c r="J433" s="786"/>
      <c r="L433" s="4"/>
    </row>
    <row r="434" spans="1:13">
      <c r="A434" s="39">
        <v>44825</v>
      </c>
      <c r="B434" s="787" t="s">
        <v>1009</v>
      </c>
      <c r="C434" s="787" t="s">
        <v>24</v>
      </c>
      <c r="D434" t="s">
        <v>12</v>
      </c>
      <c r="E434" s="118"/>
      <c r="F434" s="118">
        <v>11.6</v>
      </c>
      <c r="G434" s="4">
        <f t="shared" si="6"/>
        <v>3.9999999999999662</v>
      </c>
      <c r="J434" s="786"/>
      <c r="L434" s="4"/>
    </row>
    <row r="435" spans="1:13">
      <c r="A435" s="39">
        <v>44825</v>
      </c>
      <c r="B435" s="787" t="s">
        <v>1009</v>
      </c>
      <c r="C435" s="787" t="s">
        <v>24</v>
      </c>
      <c r="D435" t="s">
        <v>13</v>
      </c>
      <c r="E435" s="118"/>
      <c r="F435" s="118">
        <v>4</v>
      </c>
      <c r="G435" s="4">
        <f t="shared" si="6"/>
        <v>-3.3750779948604759E-14</v>
      </c>
      <c r="J435" s="786"/>
      <c r="L435" s="4"/>
    </row>
    <row r="436" spans="1:13">
      <c r="A436" s="41">
        <v>44561</v>
      </c>
      <c r="B436" s="786" t="s">
        <v>10</v>
      </c>
      <c r="C436" s="786" t="s">
        <v>25</v>
      </c>
      <c r="D436" t="s">
        <v>12</v>
      </c>
      <c r="E436" s="118">
        <v>12.2</v>
      </c>
      <c r="F436" s="118"/>
      <c r="G436" s="4">
        <f t="shared" si="6"/>
        <v>12.199999999999966</v>
      </c>
      <c r="J436" s="787"/>
      <c r="L436" s="4"/>
    </row>
    <row r="437" spans="1:13">
      <c r="B437" s="787"/>
      <c r="C437" s="787"/>
      <c r="D437" t="s">
        <v>13</v>
      </c>
      <c r="E437" s="118">
        <v>4.4000000000000004</v>
      </c>
      <c r="F437" s="118"/>
      <c r="G437" s="4">
        <f t="shared" si="6"/>
        <v>16.599999999999966</v>
      </c>
      <c r="J437" s="786"/>
      <c r="L437" s="4"/>
    </row>
    <row r="438" spans="1:13">
      <c r="B438" s="787"/>
      <c r="C438" s="787"/>
      <c r="D438" t="s">
        <v>14</v>
      </c>
      <c r="E438" s="118">
        <v>210</v>
      </c>
      <c r="F438" s="118"/>
      <c r="G438" s="4">
        <f t="shared" si="6"/>
        <v>226.59999999999997</v>
      </c>
      <c r="J438" s="787"/>
      <c r="L438" s="4"/>
    </row>
    <row r="439" spans="1:13">
      <c r="A439" s="39">
        <v>44561</v>
      </c>
      <c r="B439" s="787" t="s">
        <v>998</v>
      </c>
      <c r="C439" s="787" t="s">
        <v>25</v>
      </c>
      <c r="D439" t="s">
        <v>14</v>
      </c>
      <c r="E439" s="118"/>
      <c r="F439" s="118">
        <v>210</v>
      </c>
      <c r="G439" s="4">
        <f t="shared" si="6"/>
        <v>16.599999999999966</v>
      </c>
      <c r="J439" s="786"/>
      <c r="M439" s="4"/>
    </row>
    <row r="440" spans="1:13">
      <c r="A440" s="39">
        <v>44825</v>
      </c>
      <c r="B440" s="787" t="s">
        <v>1009</v>
      </c>
      <c r="C440" s="787" t="s">
        <v>25</v>
      </c>
      <c r="D440" t="s">
        <v>12</v>
      </c>
      <c r="E440" s="118"/>
      <c r="F440" s="118">
        <v>12.2</v>
      </c>
      <c r="G440" s="4">
        <f t="shared" si="6"/>
        <v>4.3999999999999666</v>
      </c>
      <c r="J440" s="786"/>
      <c r="M440" s="4"/>
    </row>
    <row r="441" spans="1:13">
      <c r="A441" s="39">
        <v>44825</v>
      </c>
      <c r="B441" s="787" t="s">
        <v>1009</v>
      </c>
      <c r="C441" s="787" t="s">
        <v>25</v>
      </c>
      <c r="D441" t="s">
        <v>13</v>
      </c>
      <c r="E441" s="118"/>
      <c r="F441" s="118">
        <v>4.4000000000000004</v>
      </c>
      <c r="G441" s="4">
        <f t="shared" si="6"/>
        <v>-3.3750779948604759E-14</v>
      </c>
      <c r="J441" s="786"/>
      <c r="M441" s="4"/>
    </row>
    <row r="442" spans="1:13">
      <c r="A442" s="41">
        <v>44592</v>
      </c>
      <c r="B442" s="786" t="s">
        <v>10</v>
      </c>
      <c r="C442" s="786" t="s">
        <v>11</v>
      </c>
      <c r="D442" t="s">
        <v>12</v>
      </c>
      <c r="E442" s="118">
        <v>25.9</v>
      </c>
      <c r="F442" s="118"/>
      <c r="G442" s="4">
        <f t="shared" si="6"/>
        <v>25.899999999999963</v>
      </c>
      <c r="J442" s="786"/>
      <c r="L442" s="4"/>
    </row>
    <row r="443" spans="1:13">
      <c r="B443" s="787"/>
      <c r="C443" s="787"/>
      <c r="D443" t="s">
        <v>13</v>
      </c>
      <c r="E443" s="118">
        <v>1.3</v>
      </c>
      <c r="F443" s="118"/>
      <c r="G443" s="4">
        <f t="shared" si="6"/>
        <v>27.199999999999964</v>
      </c>
      <c r="L443" s="4"/>
    </row>
    <row r="444" spans="1:13">
      <c r="B444" s="787"/>
      <c r="C444" s="787"/>
      <c r="D444" t="s">
        <v>14</v>
      </c>
      <c r="E444" s="118">
        <v>210</v>
      </c>
      <c r="F444" s="118"/>
      <c r="G444" s="4">
        <f t="shared" si="6"/>
        <v>237.19999999999996</v>
      </c>
      <c r="J444" s="786"/>
      <c r="L444" s="4"/>
    </row>
    <row r="445" spans="1:13">
      <c r="A445" s="39">
        <v>44592</v>
      </c>
      <c r="B445" s="110" t="s">
        <v>1015</v>
      </c>
      <c r="C445" s="787" t="s">
        <v>11</v>
      </c>
      <c r="D445" t="s">
        <v>14</v>
      </c>
      <c r="E445" s="118"/>
      <c r="F445" s="118">
        <v>210</v>
      </c>
      <c r="G445" s="4">
        <f t="shared" si="6"/>
        <v>27.19999999999996</v>
      </c>
      <c r="J445" s="787"/>
      <c r="L445" s="4"/>
    </row>
    <row r="446" spans="1:13">
      <c r="A446" s="39">
        <v>44825</v>
      </c>
      <c r="B446" s="787" t="s">
        <v>1009</v>
      </c>
      <c r="C446" s="787" t="s">
        <v>11</v>
      </c>
      <c r="D446" t="s">
        <v>12</v>
      </c>
      <c r="E446" s="118"/>
      <c r="F446" s="118">
        <v>25.9</v>
      </c>
      <c r="G446" s="4">
        <f t="shared" si="6"/>
        <v>1.2999999999999616</v>
      </c>
      <c r="J446" s="787"/>
      <c r="L446" s="4"/>
    </row>
    <row r="447" spans="1:13">
      <c r="A447" s="39">
        <v>44825</v>
      </c>
      <c r="B447" s="787" t="s">
        <v>1009</v>
      </c>
      <c r="C447" s="787" t="s">
        <v>11</v>
      </c>
      <c r="D447" t="s">
        <v>13</v>
      </c>
      <c r="E447" s="118"/>
      <c r="F447" s="118">
        <v>1.3</v>
      </c>
      <c r="G447" s="4">
        <f t="shared" si="6"/>
        <v>-3.8413716652030416E-14</v>
      </c>
      <c r="J447" s="787"/>
      <c r="L447" s="4"/>
    </row>
    <row r="448" spans="1:13">
      <c r="A448" s="41">
        <v>44620</v>
      </c>
      <c r="B448" s="786" t="s">
        <v>10</v>
      </c>
      <c r="C448" s="786" t="s">
        <v>15</v>
      </c>
      <c r="D448" t="s">
        <v>12</v>
      </c>
      <c r="E448" s="118">
        <v>25.5</v>
      </c>
      <c r="F448" s="118"/>
      <c r="G448" s="4">
        <f t="shared" si="6"/>
        <v>25.499999999999961</v>
      </c>
      <c r="J448" s="786"/>
      <c r="L448" s="4"/>
    </row>
    <row r="449" spans="1:13">
      <c r="B449" s="787"/>
      <c r="C449" s="787"/>
      <c r="D449" t="s">
        <v>13</v>
      </c>
      <c r="E449" s="118">
        <v>4.3</v>
      </c>
      <c r="F449" s="118"/>
      <c r="G449" s="4">
        <f t="shared" si="6"/>
        <v>29.799999999999962</v>
      </c>
      <c r="J449" s="787"/>
      <c r="L449" s="4"/>
    </row>
    <row r="450" spans="1:13">
      <c r="B450" s="787"/>
      <c r="C450" s="787"/>
      <c r="D450" t="s">
        <v>14</v>
      </c>
      <c r="E450" s="118">
        <v>210</v>
      </c>
      <c r="F450" s="118"/>
      <c r="G450" s="4">
        <f t="shared" si="6"/>
        <v>239.79999999999995</v>
      </c>
      <c r="J450" s="786"/>
      <c r="L450" s="4"/>
    </row>
    <row r="451" spans="1:13">
      <c r="A451" s="39">
        <v>44620</v>
      </c>
      <c r="B451" s="787" t="s">
        <v>1016</v>
      </c>
      <c r="C451" s="787" t="s">
        <v>15</v>
      </c>
      <c r="D451" t="s">
        <v>14</v>
      </c>
      <c r="E451" s="118"/>
      <c r="F451" s="118">
        <v>100</v>
      </c>
      <c r="G451" s="4">
        <f t="shared" si="6"/>
        <v>139.79999999999995</v>
      </c>
      <c r="J451" s="787"/>
      <c r="L451" s="4"/>
    </row>
    <row r="452" spans="1:13">
      <c r="A452" s="39">
        <v>44754</v>
      </c>
      <c r="B452" s="787" t="s">
        <v>1005</v>
      </c>
      <c r="C452" s="787" t="s">
        <v>15</v>
      </c>
      <c r="D452" t="s">
        <v>14</v>
      </c>
      <c r="E452" s="118"/>
      <c r="F452" s="118">
        <v>45</v>
      </c>
      <c r="G452" s="4">
        <f t="shared" si="6"/>
        <v>94.799999999999955</v>
      </c>
      <c r="J452" s="787"/>
      <c r="M452" s="4"/>
    </row>
    <row r="453" spans="1:13">
      <c r="A453" s="39">
        <v>44782</v>
      </c>
      <c r="B453" s="787" t="s">
        <v>1011</v>
      </c>
      <c r="C453" s="787" t="s">
        <v>15</v>
      </c>
      <c r="D453" t="s">
        <v>14</v>
      </c>
      <c r="E453" s="118"/>
      <c r="F453" s="118">
        <v>30</v>
      </c>
      <c r="G453" s="4">
        <f t="shared" si="6"/>
        <v>64.799999999999955</v>
      </c>
      <c r="J453" s="786"/>
      <c r="L453" s="4"/>
    </row>
    <row r="454" spans="1:13">
      <c r="A454" s="39">
        <v>44825</v>
      </c>
      <c r="B454" s="787" t="s">
        <v>1012</v>
      </c>
      <c r="C454" s="787" t="s">
        <v>15</v>
      </c>
      <c r="D454" t="s">
        <v>14</v>
      </c>
      <c r="E454" s="118"/>
      <c r="F454" s="118">
        <v>35</v>
      </c>
      <c r="G454" s="4">
        <f t="shared" si="6"/>
        <v>29.799999999999955</v>
      </c>
      <c r="J454" s="786"/>
      <c r="L454" s="4"/>
    </row>
    <row r="455" spans="1:13">
      <c r="A455" s="39">
        <v>44825</v>
      </c>
      <c r="B455" s="787" t="s">
        <v>1009</v>
      </c>
      <c r="C455" s="787" t="s">
        <v>15</v>
      </c>
      <c r="D455" t="s">
        <v>12</v>
      </c>
      <c r="E455" s="118"/>
      <c r="F455" s="118">
        <v>25.5</v>
      </c>
      <c r="G455" s="4">
        <f t="shared" si="6"/>
        <v>4.2999999999999545</v>
      </c>
      <c r="J455" s="786"/>
      <c r="L455" s="4"/>
    </row>
    <row r="456" spans="1:13">
      <c r="A456" s="39">
        <v>44825</v>
      </c>
      <c r="B456" s="787" t="s">
        <v>1017</v>
      </c>
      <c r="C456" s="787" t="s">
        <v>15</v>
      </c>
      <c r="D456" t="s">
        <v>13</v>
      </c>
      <c r="E456" s="118"/>
      <c r="F456" s="118">
        <v>4.3</v>
      </c>
      <c r="G456" s="4">
        <f t="shared" si="6"/>
        <v>-4.5297099404706387E-14</v>
      </c>
      <c r="J456" s="786"/>
      <c r="L456" s="4"/>
    </row>
    <row r="457" spans="1:13">
      <c r="A457" s="41">
        <v>44651</v>
      </c>
      <c r="B457" s="786" t="s">
        <v>10</v>
      </c>
      <c r="C457" s="786" t="s">
        <v>16</v>
      </c>
      <c r="D457" t="s">
        <v>12</v>
      </c>
      <c r="E457" s="118">
        <v>25.7</v>
      </c>
      <c r="F457" s="118"/>
      <c r="G457" s="4">
        <f t="shared" si="6"/>
        <v>25.699999999999953</v>
      </c>
      <c r="J457" s="787"/>
      <c r="L457" s="4"/>
    </row>
    <row r="458" spans="1:13">
      <c r="B458" s="787"/>
      <c r="C458" s="787"/>
      <c r="D458" t="s">
        <v>13</v>
      </c>
      <c r="E458" s="118">
        <v>5.2</v>
      </c>
      <c r="F458" s="118"/>
      <c r="G458" s="4">
        <f t="shared" si="6"/>
        <v>30.899999999999952</v>
      </c>
      <c r="J458" s="787"/>
      <c r="M458" s="4"/>
    </row>
    <row r="459" spans="1:13">
      <c r="B459" s="787"/>
      <c r="C459" s="787"/>
      <c r="D459" t="s">
        <v>14</v>
      </c>
      <c r="E459" s="118">
        <v>210</v>
      </c>
      <c r="F459" s="118"/>
      <c r="G459" s="4">
        <f t="shared" si="6"/>
        <v>240.89999999999995</v>
      </c>
      <c r="J459" s="786"/>
      <c r="L459" s="4"/>
    </row>
    <row r="460" spans="1:13">
      <c r="A460" s="39">
        <v>44651</v>
      </c>
      <c r="B460" s="787" t="s">
        <v>1018</v>
      </c>
      <c r="C460" s="787" t="s">
        <v>16</v>
      </c>
      <c r="D460" t="s">
        <v>14</v>
      </c>
      <c r="E460" s="118"/>
      <c r="F460" s="118">
        <v>90</v>
      </c>
      <c r="G460" s="4">
        <f t="shared" si="6"/>
        <v>150.89999999999995</v>
      </c>
      <c r="J460" s="787"/>
      <c r="L460" s="4"/>
    </row>
    <row r="461" spans="1:13">
      <c r="A461" s="39">
        <v>44693</v>
      </c>
      <c r="B461" s="787" t="s">
        <v>1019</v>
      </c>
      <c r="C461" s="787" t="s">
        <v>16</v>
      </c>
      <c r="D461" t="s">
        <v>14</v>
      </c>
      <c r="E461" s="118"/>
      <c r="F461" s="118">
        <v>25</v>
      </c>
      <c r="G461" s="4">
        <f t="shared" si="6"/>
        <v>125.89999999999995</v>
      </c>
      <c r="J461" s="786"/>
      <c r="L461" s="4"/>
    </row>
    <row r="462" spans="1:13">
      <c r="A462" s="39">
        <v>44825</v>
      </c>
      <c r="B462" s="787" t="s">
        <v>1012</v>
      </c>
      <c r="C462" s="787" t="s">
        <v>16</v>
      </c>
      <c r="D462" t="s">
        <v>14</v>
      </c>
      <c r="E462" s="118"/>
      <c r="F462" s="118">
        <v>95</v>
      </c>
      <c r="G462" s="4">
        <f t="shared" si="6"/>
        <v>30.899999999999949</v>
      </c>
      <c r="J462" s="786"/>
      <c r="L462" s="4"/>
    </row>
    <row r="463" spans="1:13">
      <c r="A463" s="39">
        <v>44825</v>
      </c>
      <c r="B463" s="787" t="s">
        <v>1017</v>
      </c>
      <c r="C463" s="787" t="s">
        <v>16</v>
      </c>
      <c r="D463" t="s">
        <v>12</v>
      </c>
      <c r="E463" s="118"/>
      <c r="F463" s="118">
        <v>25.7</v>
      </c>
      <c r="G463" s="4">
        <f t="shared" si="6"/>
        <v>5.1999999999999496</v>
      </c>
      <c r="J463" s="786"/>
      <c r="L463" s="4"/>
    </row>
    <row r="464" spans="1:13">
      <c r="A464" s="39">
        <v>44825</v>
      </c>
      <c r="B464" s="787" t="s">
        <v>1017</v>
      </c>
      <c r="C464" s="787" t="s">
        <v>16</v>
      </c>
      <c r="D464" t="s">
        <v>13</v>
      </c>
      <c r="E464" s="118"/>
      <c r="F464" s="118">
        <v>5.2</v>
      </c>
      <c r="G464" s="4">
        <f t="shared" si="6"/>
        <v>-5.0626169922907138E-14</v>
      </c>
      <c r="J464" s="786"/>
      <c r="L464" s="4"/>
    </row>
    <row r="465" spans="1:13">
      <c r="A465" s="41">
        <v>44681</v>
      </c>
      <c r="B465" s="786" t="s">
        <v>10</v>
      </c>
      <c r="C465" s="786" t="s">
        <v>17</v>
      </c>
      <c r="D465" t="s">
        <v>14</v>
      </c>
      <c r="E465" s="118">
        <v>210</v>
      </c>
      <c r="F465" s="118"/>
      <c r="G465" s="4">
        <f t="shared" si="6"/>
        <v>209.99999999999994</v>
      </c>
      <c r="J465" s="787"/>
      <c r="L465" s="4"/>
    </row>
    <row r="466" spans="1:13">
      <c r="A466" s="39">
        <v>44681</v>
      </c>
      <c r="B466" s="787" t="s">
        <v>1020</v>
      </c>
      <c r="C466" s="787" t="s">
        <v>17</v>
      </c>
      <c r="D466" t="s">
        <v>14</v>
      </c>
      <c r="E466" s="118"/>
      <c r="F466" s="118">
        <v>185</v>
      </c>
      <c r="G466" s="4">
        <f t="shared" si="6"/>
        <v>24.999999999999943</v>
      </c>
      <c r="J466" s="786"/>
      <c r="L466" s="4"/>
    </row>
    <row r="467" spans="1:13">
      <c r="B467" s="787"/>
      <c r="C467" s="787"/>
      <c r="D467" t="s">
        <v>12</v>
      </c>
      <c r="E467" s="118">
        <v>25.8</v>
      </c>
      <c r="F467" s="118"/>
      <c r="G467" s="4">
        <f t="shared" si="6"/>
        <v>50.79999999999994</v>
      </c>
      <c r="J467" s="787"/>
      <c r="L467" s="4"/>
    </row>
    <row r="468" spans="1:13">
      <c r="B468" s="787"/>
      <c r="C468" s="787"/>
      <c r="D468" t="s">
        <v>13</v>
      </c>
      <c r="E468" s="118">
        <v>2.8</v>
      </c>
      <c r="F468" s="118"/>
      <c r="G468" s="4">
        <f t="shared" si="6"/>
        <v>53.599999999999937</v>
      </c>
      <c r="J468" s="787"/>
      <c r="L468" s="4"/>
    </row>
    <row r="469" spans="1:13">
      <c r="A469" s="39">
        <v>44693</v>
      </c>
      <c r="B469" s="787" t="s">
        <v>1019</v>
      </c>
      <c r="C469" s="787" t="s">
        <v>17</v>
      </c>
      <c r="D469" t="s">
        <v>14</v>
      </c>
      <c r="E469" s="118"/>
      <c r="F469" s="118">
        <v>25</v>
      </c>
      <c r="G469" s="4">
        <f t="shared" si="6"/>
        <v>28.599999999999937</v>
      </c>
      <c r="J469" s="787"/>
      <c r="L469" s="4"/>
    </row>
    <row r="470" spans="1:13">
      <c r="A470" s="39">
        <v>44825</v>
      </c>
      <c r="B470" s="787" t="s">
        <v>1017</v>
      </c>
      <c r="C470" s="787" t="s">
        <v>17</v>
      </c>
      <c r="D470" t="s">
        <v>12</v>
      </c>
      <c r="E470" s="118"/>
      <c r="F470" s="118">
        <v>25.8</v>
      </c>
      <c r="G470" s="4">
        <f t="shared" si="6"/>
        <v>2.7999999999999368</v>
      </c>
      <c r="J470" s="787"/>
      <c r="L470" s="4"/>
    </row>
    <row r="471" spans="1:13">
      <c r="A471" s="39">
        <v>44825</v>
      </c>
      <c r="B471" s="787" t="s">
        <v>1017</v>
      </c>
      <c r="C471" s="787" t="s">
        <v>17</v>
      </c>
      <c r="D471" t="s">
        <v>13</v>
      </c>
      <c r="E471" s="118"/>
      <c r="F471" s="118">
        <v>2.8</v>
      </c>
      <c r="G471" s="4">
        <f t="shared" si="6"/>
        <v>-6.3060667798708891E-14</v>
      </c>
      <c r="J471" s="787"/>
      <c r="L471" s="4"/>
    </row>
    <row r="472" spans="1:13">
      <c r="A472" s="41">
        <v>44712</v>
      </c>
      <c r="B472" s="786" t="s">
        <v>10</v>
      </c>
      <c r="C472" s="786" t="s">
        <v>18</v>
      </c>
      <c r="D472" t="s">
        <v>12</v>
      </c>
      <c r="E472" s="118">
        <v>24.7</v>
      </c>
      <c r="F472" s="118"/>
      <c r="G472" s="4">
        <f t="shared" si="6"/>
        <v>24.699999999999935</v>
      </c>
      <c r="J472" s="787"/>
      <c r="L472" s="4"/>
      <c r="M472" s="4"/>
    </row>
    <row r="473" spans="1:13">
      <c r="B473" s="787"/>
      <c r="C473" s="787"/>
      <c r="D473" t="s">
        <v>13</v>
      </c>
      <c r="E473" s="118">
        <v>9.1</v>
      </c>
      <c r="F473" s="118"/>
      <c r="G473" s="4">
        <f t="shared" si="6"/>
        <v>33.799999999999933</v>
      </c>
      <c r="J473" s="787"/>
      <c r="L473" s="4"/>
    </row>
    <row r="474" spans="1:13">
      <c r="B474" s="787"/>
      <c r="C474" s="787"/>
      <c r="D474" t="s">
        <v>14</v>
      </c>
      <c r="E474" s="118">
        <v>210</v>
      </c>
      <c r="F474" s="118"/>
      <c r="G474" s="4">
        <f t="shared" si="6"/>
        <v>243.79999999999993</v>
      </c>
      <c r="J474" s="787"/>
      <c r="L474" s="4"/>
    </row>
    <row r="475" spans="1:13">
      <c r="A475" s="39">
        <v>44712</v>
      </c>
      <c r="B475" s="787" t="s">
        <v>1021</v>
      </c>
      <c r="C475" s="787" t="s">
        <v>18</v>
      </c>
      <c r="D475" t="s">
        <v>14</v>
      </c>
      <c r="E475" s="118"/>
      <c r="F475" s="118">
        <v>70</v>
      </c>
      <c r="G475" s="4">
        <f t="shared" si="6"/>
        <v>173.79999999999993</v>
      </c>
      <c r="J475" s="787"/>
      <c r="L475" s="4"/>
    </row>
    <row r="476" spans="1:13">
      <c r="A476" s="39">
        <v>44754</v>
      </c>
      <c r="B476" s="787" t="s">
        <v>1005</v>
      </c>
      <c r="C476" s="787" t="s">
        <v>18</v>
      </c>
      <c r="D476" t="s">
        <v>14</v>
      </c>
      <c r="E476" s="118"/>
      <c r="F476" s="118">
        <v>140</v>
      </c>
      <c r="G476" s="4">
        <f t="shared" si="6"/>
        <v>33.799999999999926</v>
      </c>
      <c r="J476" s="787"/>
      <c r="L476" s="4"/>
    </row>
    <row r="477" spans="1:13">
      <c r="A477" s="39">
        <v>44825</v>
      </c>
      <c r="B477" s="787" t="s">
        <v>1017</v>
      </c>
      <c r="C477" s="787" t="s">
        <v>18</v>
      </c>
      <c r="D477" t="s">
        <v>12</v>
      </c>
      <c r="E477" s="118"/>
      <c r="F477" s="118">
        <v>24.7</v>
      </c>
      <c r="G477" s="4">
        <f t="shared" si="6"/>
        <v>9.0999999999999268</v>
      </c>
      <c r="J477" s="787"/>
      <c r="L477" s="4"/>
    </row>
    <row r="478" spans="1:13">
      <c r="A478" s="39">
        <v>44825</v>
      </c>
      <c r="B478" s="787" t="s">
        <v>1017</v>
      </c>
      <c r="C478" s="787" t="s">
        <v>18</v>
      </c>
      <c r="D478" t="s">
        <v>13</v>
      </c>
      <c r="E478" s="118"/>
      <c r="F478" s="118">
        <v>9.1</v>
      </c>
      <c r="G478" s="4">
        <f t="shared" si="6"/>
        <v>-7.2830630415410269E-14</v>
      </c>
      <c r="J478" s="787"/>
      <c r="L478" s="4"/>
    </row>
    <row r="479" spans="1:13">
      <c r="A479" s="41">
        <v>44742</v>
      </c>
      <c r="B479" s="786" t="s">
        <v>10</v>
      </c>
      <c r="C479" s="786" t="s">
        <v>19</v>
      </c>
      <c r="D479" t="s">
        <v>12</v>
      </c>
      <c r="E479" s="118">
        <v>23.9</v>
      </c>
      <c r="F479" s="153"/>
      <c r="G479" s="4">
        <f t="shared" si="6"/>
        <v>23.899999999999928</v>
      </c>
      <c r="J479" s="787"/>
      <c r="L479" s="4"/>
    </row>
    <row r="480" spans="1:13">
      <c r="B480" s="787"/>
      <c r="C480" s="787"/>
      <c r="D480" t="s">
        <v>13</v>
      </c>
      <c r="E480" s="118">
        <v>6.9</v>
      </c>
      <c r="F480" s="153"/>
      <c r="G480" s="4">
        <f t="shared" si="6"/>
        <v>30.799999999999926</v>
      </c>
      <c r="J480" s="787"/>
      <c r="L480" s="4"/>
    </row>
    <row r="481" spans="1:13">
      <c r="B481" s="787"/>
      <c r="C481" s="787"/>
      <c r="D481" t="s">
        <v>14</v>
      </c>
      <c r="E481" s="118">
        <v>210</v>
      </c>
      <c r="F481" s="153"/>
      <c r="G481" s="4">
        <f t="shared" si="6"/>
        <v>240.79999999999993</v>
      </c>
      <c r="J481" s="787"/>
      <c r="L481" s="4"/>
    </row>
    <row r="482" spans="1:13">
      <c r="A482" s="39">
        <v>44742</v>
      </c>
      <c r="B482" s="787" t="s">
        <v>1022</v>
      </c>
      <c r="C482" s="787" t="s">
        <v>19</v>
      </c>
      <c r="D482" t="s">
        <v>14</v>
      </c>
      <c r="E482" s="118"/>
      <c r="F482" s="153">
        <v>160</v>
      </c>
      <c r="G482" s="4">
        <f t="shared" si="6"/>
        <v>80.799999999999926</v>
      </c>
      <c r="J482" s="786"/>
      <c r="L482" s="4"/>
    </row>
    <row r="483" spans="1:13">
      <c r="A483" s="39">
        <v>44754</v>
      </c>
      <c r="B483" s="787" t="s">
        <v>1005</v>
      </c>
      <c r="C483" s="787" t="s">
        <v>19</v>
      </c>
      <c r="D483" t="s">
        <v>14</v>
      </c>
      <c r="E483" s="118"/>
      <c r="F483" s="153">
        <v>50</v>
      </c>
      <c r="G483" s="4">
        <f t="shared" si="6"/>
        <v>30.799999999999926</v>
      </c>
      <c r="J483" s="786"/>
      <c r="L483" s="4"/>
    </row>
    <row r="484" spans="1:13">
      <c r="A484" s="39">
        <v>44825</v>
      </c>
      <c r="B484" s="787" t="s">
        <v>1017</v>
      </c>
      <c r="C484" s="787" t="s">
        <v>19</v>
      </c>
      <c r="D484" t="s">
        <v>12</v>
      </c>
      <c r="E484" s="118"/>
      <c r="F484" s="118">
        <v>23.9</v>
      </c>
      <c r="G484" s="4">
        <f t="shared" si="6"/>
        <v>6.8999999999999275</v>
      </c>
      <c r="J484" s="786"/>
      <c r="L484" s="4"/>
    </row>
    <row r="485" spans="1:13">
      <c r="A485" s="39">
        <v>44825</v>
      </c>
      <c r="B485" s="787" t="s">
        <v>1017</v>
      </c>
      <c r="C485" s="787" t="s">
        <v>19</v>
      </c>
      <c r="D485" t="s">
        <v>13</v>
      </c>
      <c r="E485" s="118"/>
      <c r="F485" s="153">
        <v>2.5</v>
      </c>
      <c r="G485" s="4">
        <f t="shared" si="6"/>
        <v>4.3999999999999275</v>
      </c>
      <c r="J485" s="786"/>
    </row>
    <row r="486" spans="1:13">
      <c r="A486" s="39">
        <v>44831</v>
      </c>
      <c r="B486" s="787" t="s">
        <v>1023</v>
      </c>
      <c r="C486" s="787" t="s">
        <v>19</v>
      </c>
      <c r="D486" t="s">
        <v>13</v>
      </c>
      <c r="E486" s="118"/>
      <c r="F486" s="153">
        <v>4.4000000000000004</v>
      </c>
      <c r="G486" s="4">
        <f t="shared" si="6"/>
        <v>-7.2830630415410269E-14</v>
      </c>
      <c r="J486" s="786"/>
    </row>
    <row r="487" spans="1:13">
      <c r="A487" s="41">
        <v>44773</v>
      </c>
      <c r="B487" s="786" t="s">
        <v>10</v>
      </c>
      <c r="C487" s="786" t="s">
        <v>20</v>
      </c>
      <c r="D487" t="s">
        <v>12</v>
      </c>
      <c r="E487" s="118">
        <v>23.8</v>
      </c>
      <c r="F487" s="153"/>
      <c r="G487" s="4">
        <f t="shared" si="6"/>
        <v>23.799999999999926</v>
      </c>
      <c r="J487" s="786"/>
      <c r="M487" s="4"/>
    </row>
    <row r="488" spans="1:13">
      <c r="B488" s="787"/>
      <c r="C488" s="786"/>
      <c r="D488" t="s">
        <v>13</v>
      </c>
      <c r="E488" s="118">
        <v>9.6999999999999993</v>
      </c>
      <c r="F488" s="153"/>
      <c r="G488" s="4">
        <f t="shared" ref="G488:G551" si="7">+G487+E488-F488</f>
        <v>33.499999999999929</v>
      </c>
      <c r="J488" s="786"/>
      <c r="M488" s="4"/>
    </row>
    <row r="489" spans="1:13">
      <c r="B489" s="787"/>
      <c r="C489" s="786"/>
      <c r="D489" t="s">
        <v>14</v>
      </c>
      <c r="E489" s="118">
        <v>210</v>
      </c>
      <c r="F489" s="153"/>
      <c r="G489" s="4">
        <f t="shared" si="7"/>
        <v>243.49999999999994</v>
      </c>
      <c r="J489" s="786"/>
      <c r="L489" s="4"/>
    </row>
    <row r="490" spans="1:13">
      <c r="A490" s="39">
        <v>44773</v>
      </c>
      <c r="B490" s="787" t="s">
        <v>1024</v>
      </c>
      <c r="C490" s="787" t="s">
        <v>20</v>
      </c>
      <c r="D490" t="s">
        <v>14</v>
      </c>
      <c r="E490" s="118"/>
      <c r="F490" s="153">
        <v>150</v>
      </c>
      <c r="G490" s="4">
        <f t="shared" si="7"/>
        <v>93.499999999999943</v>
      </c>
      <c r="J490" s="787"/>
      <c r="L490" s="4"/>
    </row>
    <row r="491" spans="1:13">
      <c r="A491" s="39">
        <v>44782</v>
      </c>
      <c r="B491" s="787" t="s">
        <v>1011</v>
      </c>
      <c r="C491" s="787" t="s">
        <v>20</v>
      </c>
      <c r="D491" t="s">
        <v>14</v>
      </c>
      <c r="E491" s="118"/>
      <c r="F491" s="153">
        <v>60</v>
      </c>
      <c r="G491" s="4">
        <f t="shared" si="7"/>
        <v>33.499999999999943</v>
      </c>
      <c r="J491" s="786"/>
      <c r="L491" s="4"/>
    </row>
    <row r="492" spans="1:13">
      <c r="A492" s="39">
        <v>44831</v>
      </c>
      <c r="B492" s="787" t="s">
        <v>1023</v>
      </c>
      <c r="C492" s="787" t="s">
        <v>20</v>
      </c>
      <c r="D492" t="s">
        <v>12</v>
      </c>
      <c r="E492" s="118"/>
      <c r="F492" s="118">
        <v>23.8</v>
      </c>
      <c r="G492" s="4">
        <f t="shared" si="7"/>
        <v>9.6999999999999424</v>
      </c>
      <c r="J492" s="786"/>
      <c r="L492" s="4"/>
    </row>
    <row r="493" spans="1:13">
      <c r="A493" s="39">
        <v>44831</v>
      </c>
      <c r="B493" s="787" t="s">
        <v>1023</v>
      </c>
      <c r="C493" s="787" t="s">
        <v>20</v>
      </c>
      <c r="D493" t="s">
        <v>13</v>
      </c>
      <c r="E493" s="118"/>
      <c r="F493" s="118">
        <v>9.6999999999999993</v>
      </c>
      <c r="G493" s="81">
        <f t="shared" si="7"/>
        <v>-5.6843418860808015E-14</v>
      </c>
      <c r="H493" s="81"/>
      <c r="J493" s="786"/>
      <c r="L493" s="4"/>
    </row>
    <row r="494" spans="1:13">
      <c r="A494" s="41">
        <v>44804</v>
      </c>
      <c r="B494" s="786" t="s">
        <v>10</v>
      </c>
      <c r="C494" s="786" t="s">
        <v>21</v>
      </c>
      <c r="D494" t="s">
        <v>12</v>
      </c>
      <c r="E494" s="118">
        <v>24</v>
      </c>
      <c r="F494" s="153"/>
      <c r="G494" s="4">
        <f t="shared" si="7"/>
        <v>23.999999999999943</v>
      </c>
      <c r="J494" s="786"/>
      <c r="L494" s="4"/>
    </row>
    <row r="495" spans="1:13">
      <c r="B495" s="787"/>
      <c r="C495" s="787"/>
      <c r="D495" t="s">
        <v>13</v>
      </c>
      <c r="E495" s="118">
        <v>7</v>
      </c>
      <c r="F495" s="153"/>
      <c r="G495" s="4">
        <f t="shared" si="7"/>
        <v>30.999999999999943</v>
      </c>
      <c r="J495" s="786"/>
      <c r="L495" s="4"/>
    </row>
    <row r="496" spans="1:13">
      <c r="B496" s="787"/>
      <c r="C496" s="787"/>
      <c r="D496" t="s">
        <v>14</v>
      </c>
      <c r="E496" s="118">
        <v>210</v>
      </c>
      <c r="F496" s="153"/>
      <c r="G496" s="4">
        <f t="shared" si="7"/>
        <v>240.99999999999994</v>
      </c>
      <c r="J496" s="786"/>
      <c r="L496" s="4"/>
    </row>
    <row r="497" spans="1:12">
      <c r="B497" s="787"/>
      <c r="C497" s="787"/>
      <c r="D497" s="111" t="s">
        <v>223</v>
      </c>
      <c r="E497" s="154">
        <v>10</v>
      </c>
      <c r="F497" s="153"/>
      <c r="G497" s="4">
        <f t="shared" si="7"/>
        <v>250.99999999999994</v>
      </c>
      <c r="J497" s="786"/>
      <c r="L497" s="4"/>
    </row>
    <row r="498" spans="1:12">
      <c r="A498" s="39">
        <v>44804</v>
      </c>
      <c r="B498" s="787" t="s">
        <v>1025</v>
      </c>
      <c r="C498" s="787" t="s">
        <v>21</v>
      </c>
      <c r="D498" t="s">
        <v>14</v>
      </c>
      <c r="E498" s="118"/>
      <c r="F498" s="153">
        <v>60</v>
      </c>
      <c r="G498" s="4">
        <f t="shared" si="7"/>
        <v>190.99999999999994</v>
      </c>
      <c r="J498" s="786"/>
      <c r="L498" s="4"/>
    </row>
    <row r="499" spans="1:12">
      <c r="A499" s="39">
        <v>44831</v>
      </c>
      <c r="B499" s="787" t="s">
        <v>1023</v>
      </c>
      <c r="C499" s="787" t="s">
        <v>21</v>
      </c>
      <c r="D499" t="s">
        <v>12</v>
      </c>
      <c r="E499" s="118"/>
      <c r="F499" s="153">
        <v>12.1</v>
      </c>
      <c r="G499" s="4">
        <f t="shared" si="7"/>
        <v>178.89999999999995</v>
      </c>
      <c r="J499" s="786"/>
      <c r="L499" s="4"/>
    </row>
    <row r="500" spans="1:12">
      <c r="A500" s="39">
        <v>44930</v>
      </c>
      <c r="B500" s="787" t="s">
        <v>1026</v>
      </c>
      <c r="C500" s="787" t="s">
        <v>21</v>
      </c>
      <c r="D500" t="s">
        <v>14</v>
      </c>
      <c r="E500" s="118"/>
      <c r="F500" s="153">
        <v>150</v>
      </c>
      <c r="G500" s="4">
        <f t="shared" si="7"/>
        <v>28.899999999999949</v>
      </c>
      <c r="J500" s="786"/>
      <c r="L500" s="4"/>
    </row>
    <row r="501" spans="1:12">
      <c r="A501" s="39">
        <v>44995</v>
      </c>
      <c r="B501" s="787" t="s">
        <v>1027</v>
      </c>
      <c r="C501" s="787" t="s">
        <v>21</v>
      </c>
      <c r="D501" t="s">
        <v>12</v>
      </c>
      <c r="E501" s="118"/>
      <c r="F501" s="153">
        <v>11.9</v>
      </c>
      <c r="G501" s="4">
        <f t="shared" si="7"/>
        <v>16.99999999999995</v>
      </c>
      <c r="J501" s="786"/>
      <c r="L501" s="4"/>
    </row>
    <row r="502" spans="1:12">
      <c r="A502" s="39">
        <v>44995</v>
      </c>
      <c r="B502" s="787" t="s">
        <v>1027</v>
      </c>
      <c r="C502" s="787" t="s">
        <v>21</v>
      </c>
      <c r="D502" t="s">
        <v>13</v>
      </c>
      <c r="E502" s="118"/>
      <c r="F502" s="153">
        <v>7</v>
      </c>
      <c r="G502" s="4">
        <f t="shared" si="7"/>
        <v>9.9999999999999503</v>
      </c>
      <c r="J502" s="786"/>
      <c r="L502" s="4"/>
    </row>
    <row r="503" spans="1:12">
      <c r="A503" s="39">
        <v>45056</v>
      </c>
      <c r="B503" s="787" t="s">
        <v>1028</v>
      </c>
      <c r="C503" s="787" t="s">
        <v>21</v>
      </c>
      <c r="D503" s="111" t="s">
        <v>223</v>
      </c>
      <c r="E503" s="118"/>
      <c r="F503" s="154">
        <v>10</v>
      </c>
      <c r="G503" s="4">
        <f t="shared" si="7"/>
        <v>-4.9737991503207013E-14</v>
      </c>
      <c r="J503" s="786"/>
      <c r="L503" s="4"/>
    </row>
    <row r="504" spans="1:12">
      <c r="A504" s="41">
        <v>44834</v>
      </c>
      <c r="B504" s="786" t="s">
        <v>10</v>
      </c>
      <c r="C504" s="786" t="s">
        <v>22</v>
      </c>
      <c r="D504" t="s">
        <v>12</v>
      </c>
      <c r="E504" s="118">
        <v>21.3</v>
      </c>
      <c r="F504" s="153"/>
      <c r="G504" s="4">
        <f t="shared" si="7"/>
        <v>21.299999999999951</v>
      </c>
      <c r="J504" s="787"/>
      <c r="L504" s="4"/>
    </row>
    <row r="505" spans="1:12">
      <c r="B505" s="787"/>
      <c r="C505" s="787"/>
      <c r="D505" t="s">
        <v>13</v>
      </c>
      <c r="E505" s="118">
        <v>8.1999999999999993</v>
      </c>
      <c r="F505" s="153"/>
      <c r="G505" s="4">
        <f t="shared" si="7"/>
        <v>29.49999999999995</v>
      </c>
      <c r="J505" s="786"/>
      <c r="L505" s="4"/>
    </row>
    <row r="506" spans="1:12">
      <c r="B506" s="787"/>
      <c r="C506" s="787"/>
      <c r="D506" t="s">
        <v>14</v>
      </c>
      <c r="E506" s="118">
        <v>350</v>
      </c>
      <c r="F506" s="153"/>
      <c r="G506" s="4">
        <f t="shared" si="7"/>
        <v>379.49999999999994</v>
      </c>
      <c r="J506" s="787"/>
      <c r="L506" s="4"/>
    </row>
    <row r="507" spans="1:12">
      <c r="A507" s="39">
        <v>44834</v>
      </c>
      <c r="B507" s="787" t="s">
        <v>1029</v>
      </c>
      <c r="C507" s="787" t="s">
        <v>22</v>
      </c>
      <c r="D507" t="s">
        <v>14</v>
      </c>
      <c r="E507" s="118"/>
      <c r="F507" s="153">
        <v>100</v>
      </c>
      <c r="G507" s="4">
        <f t="shared" si="7"/>
        <v>279.49999999999994</v>
      </c>
    </row>
    <row r="508" spans="1:12">
      <c r="A508" s="39">
        <v>44995</v>
      </c>
      <c r="B508" s="787" t="s">
        <v>1027</v>
      </c>
      <c r="C508" s="787" t="s">
        <v>22</v>
      </c>
      <c r="D508" t="s">
        <v>12</v>
      </c>
      <c r="E508" s="118"/>
      <c r="F508" s="153">
        <v>3.1</v>
      </c>
      <c r="G508" s="4">
        <f t="shared" si="7"/>
        <v>276.39999999999992</v>
      </c>
      <c r="J508" s="786"/>
      <c r="K508" s="786"/>
      <c r="L508" s="786"/>
    </row>
    <row r="509" spans="1:12">
      <c r="A509" s="39">
        <v>45010</v>
      </c>
      <c r="B509" s="787" t="s">
        <v>1030</v>
      </c>
      <c r="C509" s="787" t="s">
        <v>22</v>
      </c>
      <c r="D509" t="s">
        <v>14</v>
      </c>
      <c r="E509" s="118"/>
      <c r="F509" s="153">
        <v>200</v>
      </c>
      <c r="G509" s="4">
        <f t="shared" si="7"/>
        <v>76.39999999999992</v>
      </c>
      <c r="J509" s="786"/>
      <c r="K509" s="786"/>
      <c r="L509" s="786"/>
    </row>
    <row r="510" spans="1:12">
      <c r="A510" s="39">
        <v>45056</v>
      </c>
      <c r="B510" s="787" t="s">
        <v>1031</v>
      </c>
      <c r="C510" s="787" t="s">
        <v>22</v>
      </c>
      <c r="D510" t="s">
        <v>12</v>
      </c>
      <c r="E510" s="118"/>
      <c r="F510" s="118">
        <v>18.2</v>
      </c>
      <c r="G510" s="4">
        <f t="shared" si="7"/>
        <v>58.199999999999918</v>
      </c>
      <c r="J510" s="786"/>
      <c r="K510" s="786"/>
      <c r="L510" s="786"/>
    </row>
    <row r="511" spans="1:12">
      <c r="A511" s="39">
        <v>45056</v>
      </c>
      <c r="B511" s="787" t="s">
        <v>1031</v>
      </c>
      <c r="C511" s="787" t="s">
        <v>22</v>
      </c>
      <c r="D511" t="s">
        <v>13</v>
      </c>
      <c r="E511" s="118"/>
      <c r="F511" s="118">
        <v>8.1999999999999993</v>
      </c>
      <c r="G511" s="4">
        <f t="shared" si="7"/>
        <v>49.999999999999915</v>
      </c>
      <c r="J511" s="786"/>
      <c r="K511" s="786"/>
      <c r="L511" s="786"/>
    </row>
    <row r="512" spans="1:12">
      <c r="A512" s="39">
        <v>45062</v>
      </c>
      <c r="B512" s="787" t="s">
        <v>1032</v>
      </c>
      <c r="C512" s="787" t="s">
        <v>22</v>
      </c>
      <c r="D512" t="s">
        <v>14</v>
      </c>
      <c r="E512" s="118"/>
      <c r="F512" s="118">
        <v>50</v>
      </c>
      <c r="G512" s="4">
        <f t="shared" si="7"/>
        <v>-8.5265128291212022E-14</v>
      </c>
      <c r="J512" s="786"/>
      <c r="K512" s="786"/>
      <c r="L512" s="786"/>
    </row>
    <row r="513" spans="1:14">
      <c r="A513" s="41">
        <v>44865</v>
      </c>
      <c r="B513" s="786" t="s">
        <v>10</v>
      </c>
      <c r="C513" s="786" t="s">
        <v>23</v>
      </c>
      <c r="D513" t="s">
        <v>12</v>
      </c>
      <c r="E513" s="118">
        <v>21.2</v>
      </c>
      <c r="F513" s="153"/>
      <c r="G513" s="4">
        <f t="shared" si="7"/>
        <v>21.199999999999914</v>
      </c>
      <c r="J513" s="786"/>
      <c r="K513" s="786"/>
      <c r="L513" s="786"/>
    </row>
    <row r="514" spans="1:14">
      <c r="B514" s="787"/>
      <c r="C514" s="787"/>
      <c r="D514" t="s">
        <v>13</v>
      </c>
      <c r="E514" s="118">
        <v>4.9000000000000004</v>
      </c>
      <c r="F514" s="153"/>
      <c r="G514" s="4">
        <f t="shared" si="7"/>
        <v>26.099999999999916</v>
      </c>
      <c r="J514" s="786"/>
      <c r="K514" s="786"/>
      <c r="L514" s="786"/>
    </row>
    <row r="515" spans="1:14">
      <c r="B515" s="787"/>
      <c r="C515" s="787"/>
      <c r="D515" t="s">
        <v>14</v>
      </c>
      <c r="E515" s="118">
        <v>350</v>
      </c>
      <c r="F515" s="153"/>
      <c r="G515" s="4">
        <f t="shared" si="7"/>
        <v>376.09999999999991</v>
      </c>
      <c r="J515" s="787"/>
      <c r="K515" s="786"/>
      <c r="L515" s="786"/>
    </row>
    <row r="516" spans="1:14">
      <c r="A516" s="39">
        <v>44947</v>
      </c>
      <c r="B516" s="787" t="s">
        <v>1033</v>
      </c>
      <c r="C516" s="787" t="s">
        <v>23</v>
      </c>
      <c r="D516" t="s">
        <v>14</v>
      </c>
      <c r="E516" s="118"/>
      <c r="F516" s="153">
        <v>200</v>
      </c>
      <c r="G516" s="4">
        <f t="shared" si="7"/>
        <v>176.09999999999991</v>
      </c>
      <c r="J516" s="787"/>
      <c r="N516" s="118"/>
    </row>
    <row r="517" spans="1:14">
      <c r="A517" s="39">
        <v>45056</v>
      </c>
      <c r="B517" s="787" t="s">
        <v>1031</v>
      </c>
      <c r="C517" s="787" t="s">
        <v>23</v>
      </c>
      <c r="D517" t="s">
        <v>12</v>
      </c>
      <c r="E517" s="118"/>
      <c r="F517" s="118">
        <v>21.2</v>
      </c>
      <c r="G517" s="4">
        <f t="shared" si="7"/>
        <v>154.89999999999992</v>
      </c>
      <c r="J517" s="787"/>
      <c r="N517" s="118"/>
    </row>
    <row r="518" spans="1:14">
      <c r="A518" s="39">
        <v>45056</v>
      </c>
      <c r="B518" s="787" t="s">
        <v>1031</v>
      </c>
      <c r="C518" s="787" t="s">
        <v>23</v>
      </c>
      <c r="D518" t="s">
        <v>13</v>
      </c>
      <c r="E518" s="118"/>
      <c r="F518" s="118">
        <v>4.9000000000000004</v>
      </c>
      <c r="G518" s="4">
        <f t="shared" si="7"/>
        <v>149.99999999999991</v>
      </c>
      <c r="N518" s="118"/>
    </row>
    <row r="519" spans="1:14">
      <c r="A519" s="39">
        <v>45062</v>
      </c>
      <c r="B519" s="787" t="s">
        <v>1032</v>
      </c>
      <c r="C519" s="787" t="s">
        <v>23</v>
      </c>
      <c r="D519" t="s">
        <v>14</v>
      </c>
      <c r="E519" s="118"/>
      <c r="F519" s="118">
        <v>50</v>
      </c>
      <c r="G519" s="4">
        <f t="shared" si="7"/>
        <v>99.999999999999915</v>
      </c>
      <c r="N519" s="118"/>
    </row>
    <row r="520" spans="1:14" s="6" customFormat="1">
      <c r="A520" s="106">
        <v>45072</v>
      </c>
      <c r="B520" s="787" t="s">
        <v>1034</v>
      </c>
      <c r="C520" s="787" t="s">
        <v>23</v>
      </c>
      <c r="D520" t="s">
        <v>14</v>
      </c>
      <c r="E520" s="787"/>
      <c r="F520" s="153">
        <v>100</v>
      </c>
      <c r="G520" s="4">
        <f t="shared" si="7"/>
        <v>0</v>
      </c>
      <c r="H520" s="4"/>
      <c r="I520" s="787"/>
      <c r="J520" s="787"/>
      <c r="K520" s="787"/>
      <c r="L520" s="787"/>
      <c r="M520" s="787"/>
      <c r="N520" s="814"/>
    </row>
    <row r="521" spans="1:14">
      <c r="A521" s="41">
        <v>44895</v>
      </c>
      <c r="B521" s="786" t="s">
        <v>10</v>
      </c>
      <c r="C521" s="786" t="s">
        <v>24</v>
      </c>
      <c r="D521" t="s">
        <v>12</v>
      </c>
      <c r="E521" s="118">
        <v>23.7</v>
      </c>
      <c r="F521" s="153"/>
      <c r="G521" s="4">
        <f t="shared" si="7"/>
        <v>23.7</v>
      </c>
    </row>
    <row r="522" spans="1:14">
      <c r="B522" s="787"/>
      <c r="C522" s="787"/>
      <c r="D522" t="s">
        <v>13</v>
      </c>
      <c r="E522" s="118">
        <v>6.3</v>
      </c>
      <c r="F522" s="153"/>
      <c r="G522" s="4">
        <f t="shared" si="7"/>
        <v>30</v>
      </c>
    </row>
    <row r="523" spans="1:14">
      <c r="B523" s="787"/>
      <c r="C523" s="787"/>
      <c r="D523" t="s">
        <v>14</v>
      </c>
      <c r="E523" s="118">
        <v>350</v>
      </c>
      <c r="F523" s="153"/>
      <c r="G523" s="4">
        <f t="shared" si="7"/>
        <v>380</v>
      </c>
      <c r="N523" s="118"/>
    </row>
    <row r="524" spans="1:14">
      <c r="A524" s="39">
        <v>44895</v>
      </c>
      <c r="B524" s="787" t="s">
        <v>1035</v>
      </c>
      <c r="C524" s="787" t="s">
        <v>24</v>
      </c>
      <c r="D524" t="s">
        <v>14</v>
      </c>
      <c r="E524" s="118"/>
      <c r="F524" s="153">
        <v>210</v>
      </c>
      <c r="G524" s="4">
        <f t="shared" si="7"/>
        <v>170</v>
      </c>
    </row>
    <row r="525" spans="1:14">
      <c r="A525" s="39">
        <v>44898</v>
      </c>
      <c r="B525" s="787" t="s">
        <v>1036</v>
      </c>
      <c r="C525" s="787" t="s">
        <v>24</v>
      </c>
      <c r="D525" t="s">
        <v>14</v>
      </c>
      <c r="E525" s="118"/>
      <c r="F525" s="153">
        <v>140</v>
      </c>
      <c r="G525" s="4">
        <f t="shared" si="7"/>
        <v>30</v>
      </c>
      <c r="J525" s="787"/>
      <c r="L525" s="118"/>
    </row>
    <row r="526" spans="1:14">
      <c r="A526" s="39">
        <v>45056</v>
      </c>
      <c r="B526" s="787" t="s">
        <v>1031</v>
      </c>
      <c r="C526" s="787" t="s">
        <v>24</v>
      </c>
      <c r="D526" t="s">
        <v>12</v>
      </c>
      <c r="E526" s="118"/>
      <c r="F526" s="118">
        <v>23.7</v>
      </c>
      <c r="G526" s="4">
        <f t="shared" si="7"/>
        <v>6.3000000000000007</v>
      </c>
      <c r="J526" s="787"/>
      <c r="L526" s="118"/>
    </row>
    <row r="527" spans="1:14">
      <c r="A527" s="39">
        <v>45056</v>
      </c>
      <c r="B527" s="787" t="s">
        <v>1031</v>
      </c>
      <c r="C527" s="787" t="s">
        <v>24</v>
      </c>
      <c r="D527" t="s">
        <v>13</v>
      </c>
      <c r="E527" s="118"/>
      <c r="F527" s="118">
        <v>6.3</v>
      </c>
      <c r="G527" s="4">
        <f t="shared" si="7"/>
        <v>0</v>
      </c>
      <c r="J527" s="787"/>
      <c r="L527" s="118"/>
    </row>
    <row r="528" spans="1:14">
      <c r="A528" s="41">
        <v>44926</v>
      </c>
      <c r="B528" s="786" t="s">
        <v>10</v>
      </c>
      <c r="C528" s="786" t="s">
        <v>25</v>
      </c>
      <c r="D528" t="s">
        <v>12</v>
      </c>
      <c r="E528" s="118">
        <v>27</v>
      </c>
      <c r="F528" s="153"/>
      <c r="G528" s="4">
        <f t="shared" si="7"/>
        <v>27</v>
      </c>
      <c r="J528" s="786"/>
      <c r="L528" s="118"/>
      <c r="M528" s="10"/>
    </row>
    <row r="529" spans="1:13">
      <c r="B529" s="787"/>
      <c r="C529" s="787"/>
      <c r="D529" t="s">
        <v>13</v>
      </c>
      <c r="E529" s="118">
        <v>5.7</v>
      </c>
      <c r="F529" s="153"/>
      <c r="G529" s="4">
        <f t="shared" si="7"/>
        <v>32.700000000000003</v>
      </c>
      <c r="J529" s="787"/>
      <c r="L529" s="118"/>
      <c r="M529" s="10"/>
    </row>
    <row r="530" spans="1:13">
      <c r="B530" s="787"/>
      <c r="C530" s="787"/>
      <c r="D530" t="s">
        <v>14</v>
      </c>
      <c r="E530" s="118">
        <v>350</v>
      </c>
      <c r="F530" s="153"/>
      <c r="G530" s="4">
        <f t="shared" si="7"/>
        <v>382.7</v>
      </c>
      <c r="J530" s="786"/>
      <c r="L530" s="118"/>
      <c r="M530" s="10"/>
    </row>
    <row r="531" spans="1:13">
      <c r="A531" s="39">
        <v>44926</v>
      </c>
      <c r="B531" s="787" t="s">
        <v>1037</v>
      </c>
      <c r="C531" s="787" t="s">
        <v>25</v>
      </c>
      <c r="D531" t="s">
        <v>14</v>
      </c>
      <c r="E531" s="118"/>
      <c r="F531" s="153">
        <v>255</v>
      </c>
      <c r="G531" s="4">
        <f t="shared" si="7"/>
        <v>127.69999999999999</v>
      </c>
      <c r="J531" s="787"/>
      <c r="L531" s="118"/>
      <c r="M531" s="10"/>
    </row>
    <row r="532" spans="1:13">
      <c r="A532" s="39">
        <v>44930</v>
      </c>
      <c r="B532" s="787" t="s">
        <v>1026</v>
      </c>
      <c r="C532" s="787" t="s">
        <v>25</v>
      </c>
      <c r="D532" t="s">
        <v>14</v>
      </c>
      <c r="E532" s="118"/>
      <c r="F532" s="153">
        <v>95</v>
      </c>
      <c r="G532" s="4">
        <f t="shared" si="7"/>
        <v>32.699999999999989</v>
      </c>
      <c r="M532" s="10"/>
    </row>
    <row r="533" spans="1:13">
      <c r="A533" s="39">
        <v>45056</v>
      </c>
      <c r="B533" s="787" t="s">
        <v>1031</v>
      </c>
      <c r="C533" s="787" t="s">
        <v>25</v>
      </c>
      <c r="D533" t="s">
        <v>12</v>
      </c>
      <c r="E533" s="118"/>
      <c r="F533" s="118">
        <v>27</v>
      </c>
      <c r="G533" s="4">
        <f t="shared" si="7"/>
        <v>5.6999999999999886</v>
      </c>
      <c r="M533" s="10"/>
    </row>
    <row r="534" spans="1:13">
      <c r="A534" s="39">
        <v>45056</v>
      </c>
      <c r="B534" s="787" t="s">
        <v>1031</v>
      </c>
      <c r="C534" s="787" t="s">
        <v>25</v>
      </c>
      <c r="D534" t="s">
        <v>13</v>
      </c>
      <c r="E534" s="118"/>
      <c r="F534" s="118">
        <v>5.7</v>
      </c>
      <c r="G534" s="4">
        <f t="shared" si="7"/>
        <v>-1.1546319456101628E-14</v>
      </c>
      <c r="M534" s="10"/>
    </row>
    <row r="535" spans="1:13">
      <c r="A535" s="41">
        <v>44957</v>
      </c>
      <c r="B535" s="786" t="s">
        <v>10</v>
      </c>
      <c r="C535" s="786" t="s">
        <v>11</v>
      </c>
      <c r="D535" t="s">
        <v>12</v>
      </c>
      <c r="E535" s="118">
        <v>30.6</v>
      </c>
      <c r="F535" s="153"/>
      <c r="G535" s="4">
        <f t="shared" si="7"/>
        <v>30.599999999999991</v>
      </c>
      <c r="M535" s="10"/>
    </row>
    <row r="536" spans="1:13">
      <c r="B536" s="787"/>
      <c r="C536" s="787"/>
      <c r="D536" t="s">
        <v>13</v>
      </c>
      <c r="E536" s="118">
        <v>4.8</v>
      </c>
      <c r="F536" s="153"/>
      <c r="G536" s="4">
        <f t="shared" si="7"/>
        <v>35.399999999999991</v>
      </c>
      <c r="J536" s="786"/>
      <c r="L536" s="118"/>
      <c r="M536" s="10"/>
    </row>
    <row r="537" spans="1:13">
      <c r="B537" s="787"/>
      <c r="C537" s="787"/>
      <c r="D537" t="s">
        <v>14</v>
      </c>
      <c r="E537" s="118">
        <v>350</v>
      </c>
      <c r="F537" s="153"/>
      <c r="G537" s="4">
        <f t="shared" si="7"/>
        <v>385.4</v>
      </c>
      <c r="J537" s="786"/>
      <c r="L537" s="121"/>
      <c r="M537" s="10"/>
    </row>
    <row r="538" spans="1:13">
      <c r="A538" s="39">
        <v>44957</v>
      </c>
      <c r="B538" s="787" t="s">
        <v>1038</v>
      </c>
      <c r="C538" s="787" t="s">
        <v>11</v>
      </c>
      <c r="D538" t="s">
        <v>14</v>
      </c>
      <c r="E538" s="118"/>
      <c r="F538" s="153">
        <v>350</v>
      </c>
      <c r="G538" s="4">
        <f t="shared" si="7"/>
        <v>35.399999999999977</v>
      </c>
      <c r="J538" s="786"/>
      <c r="L538" s="118"/>
    </row>
    <row r="539" spans="1:13">
      <c r="A539" s="39">
        <v>45056</v>
      </c>
      <c r="B539" s="787" t="s">
        <v>1031</v>
      </c>
      <c r="C539" s="787" t="s">
        <v>11</v>
      </c>
      <c r="D539" t="s">
        <v>12</v>
      </c>
      <c r="E539" s="118"/>
      <c r="F539" s="118">
        <v>30.6</v>
      </c>
      <c r="G539" s="4">
        <f t="shared" si="7"/>
        <v>4.7999999999999758</v>
      </c>
      <c r="J539" s="786"/>
      <c r="L539" s="118"/>
    </row>
    <row r="540" spans="1:13">
      <c r="A540" s="39">
        <v>45056</v>
      </c>
      <c r="B540" s="787" t="s">
        <v>1031</v>
      </c>
      <c r="C540" s="787" t="s">
        <v>11</v>
      </c>
      <c r="D540" t="s">
        <v>13</v>
      </c>
      <c r="E540" s="118"/>
      <c r="F540" s="118">
        <v>4.8</v>
      </c>
      <c r="G540" s="4">
        <f t="shared" si="7"/>
        <v>-2.3980817331903381E-14</v>
      </c>
      <c r="J540" s="786"/>
      <c r="L540" s="118"/>
    </row>
    <row r="541" spans="1:13">
      <c r="A541" s="41">
        <v>44985</v>
      </c>
      <c r="B541" s="786" t="s">
        <v>10</v>
      </c>
      <c r="C541" s="786" t="s">
        <v>15</v>
      </c>
      <c r="D541" t="s">
        <v>12</v>
      </c>
      <c r="E541" s="118">
        <v>33.4</v>
      </c>
      <c r="F541" s="153"/>
      <c r="G541" s="4">
        <f t="shared" si="7"/>
        <v>33.399999999999977</v>
      </c>
      <c r="J541" s="787"/>
      <c r="L541" s="136"/>
      <c r="M541" s="10"/>
    </row>
    <row r="542" spans="1:13">
      <c r="B542" s="786"/>
      <c r="C542" s="786"/>
      <c r="D542" t="s">
        <v>13</v>
      </c>
      <c r="E542" s="118">
        <v>1.2</v>
      </c>
      <c r="F542" s="153"/>
      <c r="G542" s="4">
        <f t="shared" si="7"/>
        <v>34.59999999999998</v>
      </c>
      <c r="J542" s="10"/>
      <c r="K542" s="10"/>
      <c r="L542" s="10"/>
      <c r="M542" s="10"/>
    </row>
    <row r="543" spans="1:13">
      <c r="B543" s="786"/>
      <c r="C543" s="786"/>
      <c r="D543" t="s">
        <v>14</v>
      </c>
      <c r="E543" s="118">
        <v>350</v>
      </c>
      <c r="F543" s="153"/>
      <c r="G543" s="4">
        <f t="shared" si="7"/>
        <v>384.59999999999997</v>
      </c>
      <c r="J543" s="820"/>
      <c r="K543" s="820"/>
      <c r="L543" s="820"/>
      <c r="M543" s="10"/>
    </row>
    <row r="544" spans="1:13">
      <c r="A544" s="39">
        <v>44985</v>
      </c>
      <c r="B544" s="787" t="s">
        <v>1039</v>
      </c>
      <c r="C544" s="787" t="s">
        <v>15</v>
      </c>
      <c r="D544" t="s">
        <v>14</v>
      </c>
      <c r="E544" s="118"/>
      <c r="F544" s="153">
        <v>222</v>
      </c>
      <c r="G544" s="4">
        <f t="shared" si="7"/>
        <v>162.59999999999997</v>
      </c>
      <c r="L544" s="118"/>
      <c r="M544" s="10"/>
    </row>
    <row r="545" spans="1:13">
      <c r="A545" s="39">
        <v>44994</v>
      </c>
      <c r="B545" s="787" t="s">
        <v>1040</v>
      </c>
      <c r="C545" s="787" t="s">
        <v>15</v>
      </c>
      <c r="D545" t="s">
        <v>14</v>
      </c>
      <c r="F545" s="121">
        <v>128</v>
      </c>
      <c r="G545" s="4">
        <f t="shared" si="7"/>
        <v>34.599999999999966</v>
      </c>
      <c r="J545" s="786"/>
      <c r="L545" s="118"/>
      <c r="M545" s="10"/>
    </row>
    <row r="546" spans="1:13">
      <c r="A546" s="39">
        <v>45056</v>
      </c>
      <c r="B546" s="787" t="s">
        <v>1031</v>
      </c>
      <c r="C546" s="787" t="s">
        <v>15</v>
      </c>
      <c r="D546" t="s">
        <v>12</v>
      </c>
      <c r="F546" s="118">
        <v>33.4</v>
      </c>
      <c r="G546" s="4">
        <f t="shared" si="7"/>
        <v>1.1999999999999673</v>
      </c>
      <c r="J546" s="786"/>
      <c r="M546" s="10"/>
    </row>
    <row r="547" spans="1:13">
      <c r="A547" s="39">
        <v>45056</v>
      </c>
      <c r="B547" s="787" t="s">
        <v>1031</v>
      </c>
      <c r="C547" s="787" t="s">
        <v>15</v>
      </c>
      <c r="D547" t="s">
        <v>13</v>
      </c>
      <c r="F547" s="118">
        <v>1.2</v>
      </c>
      <c r="G547" s="4">
        <f t="shared" si="7"/>
        <v>-3.2640556923979602E-14</v>
      </c>
      <c r="J547" s="786"/>
      <c r="L547" s="118"/>
      <c r="M547" s="10"/>
    </row>
    <row r="548" spans="1:13">
      <c r="A548" s="41">
        <v>44985</v>
      </c>
      <c r="B548" s="786" t="s">
        <v>10</v>
      </c>
      <c r="C548" s="786" t="s">
        <v>16</v>
      </c>
      <c r="D548" t="s">
        <v>12</v>
      </c>
      <c r="E548" s="121">
        <v>30.7</v>
      </c>
      <c r="G548" s="4">
        <f t="shared" si="7"/>
        <v>30.699999999999967</v>
      </c>
      <c r="J548" s="10"/>
      <c r="K548" s="10"/>
      <c r="L548" s="10"/>
      <c r="M548" s="10"/>
    </row>
    <row r="549" spans="1:13">
      <c r="B549" s="786"/>
      <c r="C549" s="786"/>
      <c r="D549" t="s">
        <v>13</v>
      </c>
      <c r="E549" s="121">
        <v>1.3</v>
      </c>
      <c r="G549" s="4">
        <f t="shared" si="7"/>
        <v>31.999999999999968</v>
      </c>
      <c r="J549" s="10"/>
      <c r="K549" s="10"/>
      <c r="L549" s="10"/>
      <c r="M549" s="10"/>
    </row>
    <row r="550" spans="1:13">
      <c r="B550" s="786"/>
      <c r="C550" s="786"/>
      <c r="D550" t="s">
        <v>14</v>
      </c>
      <c r="E550" s="118">
        <v>350</v>
      </c>
      <c r="G550" s="4">
        <f t="shared" si="7"/>
        <v>381.99999999999994</v>
      </c>
      <c r="J550" s="10"/>
      <c r="K550" s="10"/>
      <c r="L550" s="136"/>
      <c r="M550" s="10"/>
    </row>
    <row r="551" spans="1:13">
      <c r="A551" s="39">
        <v>45016</v>
      </c>
      <c r="B551" s="787" t="s">
        <v>1041</v>
      </c>
      <c r="C551" s="787" t="s">
        <v>16</v>
      </c>
      <c r="D551" t="s">
        <v>14</v>
      </c>
      <c r="F551" s="121">
        <v>145</v>
      </c>
      <c r="G551" s="4">
        <f t="shared" si="7"/>
        <v>236.99999999999994</v>
      </c>
      <c r="J551" s="10"/>
      <c r="K551" s="10"/>
      <c r="L551" s="10"/>
      <c r="M551" s="10"/>
    </row>
    <row r="552" spans="1:13">
      <c r="A552" s="39">
        <v>45026</v>
      </c>
      <c r="B552" s="787" t="s">
        <v>1042</v>
      </c>
      <c r="C552" s="787" t="s">
        <v>16</v>
      </c>
      <c r="D552" t="s">
        <v>14</v>
      </c>
      <c r="F552" s="121">
        <v>205</v>
      </c>
      <c r="G552" s="4">
        <f t="shared" ref="G552:G611" si="8">+G551+E552-F552</f>
        <v>31.999999999999943</v>
      </c>
      <c r="J552" s="10"/>
      <c r="K552" s="10"/>
      <c r="L552" s="10"/>
      <c r="M552" s="10"/>
    </row>
    <row r="553" spans="1:13">
      <c r="A553" s="39">
        <v>45056</v>
      </c>
      <c r="B553" s="787" t="s">
        <v>1028</v>
      </c>
      <c r="C553" s="787" t="s">
        <v>16</v>
      </c>
      <c r="D553" t="s">
        <v>12</v>
      </c>
      <c r="F553" s="121">
        <v>30.7</v>
      </c>
      <c r="G553" s="4">
        <f t="shared" si="8"/>
        <v>1.2999999999999439</v>
      </c>
      <c r="J553" s="10"/>
      <c r="K553" s="10"/>
      <c r="L553" s="10"/>
      <c r="M553" s="10"/>
    </row>
    <row r="554" spans="1:13">
      <c r="A554" s="39">
        <v>45056</v>
      </c>
      <c r="B554" s="787" t="s">
        <v>1028</v>
      </c>
      <c r="C554" s="787" t="s">
        <v>16</v>
      </c>
      <c r="D554" t="s">
        <v>13</v>
      </c>
      <c r="F554" s="121">
        <v>1.3</v>
      </c>
      <c r="G554" s="81">
        <f t="shared" si="8"/>
        <v>-5.6177285046032921E-14</v>
      </c>
      <c r="H554" s="81"/>
      <c r="J554" s="10"/>
      <c r="K554" s="10"/>
      <c r="L554" s="10"/>
      <c r="M554" s="10"/>
    </row>
    <row r="555" spans="1:13">
      <c r="A555" s="41">
        <v>45046</v>
      </c>
      <c r="B555" s="786" t="s">
        <v>10</v>
      </c>
      <c r="C555" s="786" t="s">
        <v>17</v>
      </c>
      <c r="D555" t="s">
        <v>12</v>
      </c>
      <c r="E555" s="121">
        <v>32.1</v>
      </c>
      <c r="G555" s="4">
        <f t="shared" si="8"/>
        <v>32.099999999999945</v>
      </c>
      <c r="J555" s="10"/>
      <c r="K555" s="10"/>
      <c r="L555" s="10"/>
      <c r="M555" s="10"/>
    </row>
    <row r="556" spans="1:13">
      <c r="B556" s="787"/>
      <c r="C556" s="787"/>
      <c r="D556" t="s">
        <v>13</v>
      </c>
      <c r="E556" s="121">
        <v>1.5</v>
      </c>
      <c r="G556" s="4">
        <f t="shared" si="8"/>
        <v>33.599999999999945</v>
      </c>
    </row>
    <row r="557" spans="1:13">
      <c r="B557" s="787"/>
      <c r="C557" s="787"/>
      <c r="D557" t="s">
        <v>14</v>
      </c>
      <c r="E557" s="118">
        <v>350</v>
      </c>
      <c r="G557" s="4">
        <f t="shared" si="8"/>
        <v>383.59999999999997</v>
      </c>
    </row>
    <row r="558" spans="1:13">
      <c r="A558" s="39">
        <v>45046</v>
      </c>
      <c r="B558" s="787" t="s">
        <v>1043</v>
      </c>
      <c r="C558" s="787" t="s">
        <v>17</v>
      </c>
      <c r="D558" t="s">
        <v>14</v>
      </c>
      <c r="F558" s="121">
        <v>55</v>
      </c>
      <c r="G558" s="4">
        <f t="shared" si="8"/>
        <v>328.59999999999997</v>
      </c>
    </row>
    <row r="559" spans="1:13">
      <c r="A559" s="39">
        <v>45072</v>
      </c>
      <c r="B559" s="787" t="s">
        <v>1034</v>
      </c>
      <c r="C559" s="787" t="s">
        <v>17</v>
      </c>
      <c r="D559" t="s">
        <v>14</v>
      </c>
      <c r="F559" s="121">
        <v>50</v>
      </c>
      <c r="G559" s="4">
        <f t="shared" si="8"/>
        <v>278.59999999999997</v>
      </c>
    </row>
    <row r="560" spans="1:13">
      <c r="A560" s="39">
        <v>45075</v>
      </c>
      <c r="B560" s="787" t="s">
        <v>1044</v>
      </c>
      <c r="C560" s="787" t="s">
        <v>17</v>
      </c>
      <c r="D560" t="s">
        <v>14</v>
      </c>
      <c r="F560" s="121">
        <v>100</v>
      </c>
      <c r="G560" s="4">
        <f t="shared" si="8"/>
        <v>178.59999999999997</v>
      </c>
    </row>
    <row r="561" spans="1:12">
      <c r="A561" s="39">
        <v>45093</v>
      </c>
      <c r="B561" s="787" t="s">
        <v>1045</v>
      </c>
      <c r="C561" s="787" t="s">
        <v>17</v>
      </c>
      <c r="D561" t="s">
        <v>14</v>
      </c>
      <c r="F561" s="121">
        <v>145</v>
      </c>
      <c r="G561" s="4">
        <f t="shared" si="8"/>
        <v>33.599999999999966</v>
      </c>
    </row>
    <row r="562" spans="1:12">
      <c r="A562" s="39">
        <v>45115</v>
      </c>
      <c r="B562" s="787" t="s">
        <v>1046</v>
      </c>
      <c r="C562" s="787" t="s">
        <v>17</v>
      </c>
      <c r="D562" t="s">
        <v>12</v>
      </c>
      <c r="F562" s="121">
        <v>32.1</v>
      </c>
      <c r="G562" s="4">
        <f t="shared" si="8"/>
        <v>1.4999999999999645</v>
      </c>
    </row>
    <row r="563" spans="1:12">
      <c r="A563" s="39">
        <v>45115</v>
      </c>
      <c r="B563" s="787" t="s">
        <v>1046</v>
      </c>
      <c r="C563" s="787" t="s">
        <v>17</v>
      </c>
      <c r="D563" t="s">
        <v>13</v>
      </c>
      <c r="F563" s="121">
        <v>1.5</v>
      </c>
      <c r="G563" s="4">
        <f t="shared" si="8"/>
        <v>-3.5527136788005009E-14</v>
      </c>
    </row>
    <row r="564" spans="1:12">
      <c r="A564" s="41">
        <v>45077</v>
      </c>
      <c r="B564" s="786" t="s">
        <v>10</v>
      </c>
      <c r="C564" s="786" t="s">
        <v>18</v>
      </c>
      <c r="D564" t="s">
        <v>12</v>
      </c>
      <c r="E564" s="12">
        <v>29.7</v>
      </c>
      <c r="F564" s="65"/>
      <c r="G564" s="4">
        <f t="shared" si="8"/>
        <v>29.699999999999964</v>
      </c>
    </row>
    <row r="565" spans="1:12">
      <c r="B565" s="786"/>
      <c r="C565" s="786"/>
      <c r="D565" t="s">
        <v>13</v>
      </c>
      <c r="E565" s="12">
        <v>2.1</v>
      </c>
      <c r="F565" s="65"/>
      <c r="G565" s="4">
        <f t="shared" si="8"/>
        <v>31.799999999999965</v>
      </c>
      <c r="J565" s="786"/>
      <c r="L565" s="121"/>
    </row>
    <row r="566" spans="1:12">
      <c r="B566" s="786"/>
      <c r="C566" s="786"/>
      <c r="D566" t="s">
        <v>14</v>
      </c>
      <c r="E566" s="12">
        <v>350</v>
      </c>
      <c r="F566" s="65"/>
      <c r="G566" s="4">
        <f t="shared" si="8"/>
        <v>381.79999999999995</v>
      </c>
      <c r="J566" s="10"/>
      <c r="K566" s="10"/>
      <c r="L566" s="10"/>
    </row>
    <row r="567" spans="1:12">
      <c r="A567" s="39">
        <v>45077</v>
      </c>
      <c r="B567" s="787" t="s">
        <v>1047</v>
      </c>
      <c r="C567" s="787" t="s">
        <v>18</v>
      </c>
      <c r="D567" t="s">
        <v>14</v>
      </c>
      <c r="E567" s="12"/>
      <c r="F567" s="65">
        <v>15</v>
      </c>
      <c r="G567" s="4">
        <f t="shared" si="8"/>
        <v>366.79999999999995</v>
      </c>
      <c r="J567" s="786"/>
      <c r="L567" s="121"/>
    </row>
    <row r="568" spans="1:12">
      <c r="B568" s="787"/>
      <c r="C568" s="787"/>
      <c r="D568" s="188" t="s">
        <v>81</v>
      </c>
      <c r="E568" s="12">
        <v>10</v>
      </c>
      <c r="G568" s="4">
        <f t="shared" si="8"/>
        <v>376.79999999999995</v>
      </c>
      <c r="J568" s="786"/>
      <c r="L568" s="121"/>
    </row>
    <row r="569" spans="1:12">
      <c r="A569" s="39">
        <v>45093</v>
      </c>
      <c r="B569" s="787" t="s">
        <v>1045</v>
      </c>
      <c r="C569" s="787" t="s">
        <v>18</v>
      </c>
      <c r="D569" t="s">
        <v>14</v>
      </c>
      <c r="F569" s="121">
        <v>55</v>
      </c>
      <c r="G569" s="4">
        <f t="shared" si="8"/>
        <v>321.79999999999995</v>
      </c>
      <c r="J569" s="786"/>
      <c r="K569" s="188"/>
      <c r="L569" s="121"/>
    </row>
    <row r="570" spans="1:12">
      <c r="A570" s="39">
        <v>45104</v>
      </c>
      <c r="B570" s="787" t="s">
        <v>1048</v>
      </c>
      <c r="C570" s="787" t="s">
        <v>18</v>
      </c>
      <c r="D570" t="s">
        <v>14</v>
      </c>
      <c r="F570" s="121">
        <v>100</v>
      </c>
      <c r="G570" s="4">
        <f t="shared" si="8"/>
        <v>221.79999999999995</v>
      </c>
      <c r="L570" s="121"/>
    </row>
    <row r="571" spans="1:12">
      <c r="A571" s="39">
        <v>45115</v>
      </c>
      <c r="B571" s="787" t="s">
        <v>1049</v>
      </c>
      <c r="C571" s="787" t="s">
        <v>18</v>
      </c>
      <c r="D571" t="s">
        <v>14</v>
      </c>
      <c r="F571" s="121">
        <v>180</v>
      </c>
      <c r="G571" s="4">
        <f t="shared" si="8"/>
        <v>41.799999999999955</v>
      </c>
      <c r="L571" s="121"/>
    </row>
    <row r="572" spans="1:12">
      <c r="A572" s="39">
        <v>45115</v>
      </c>
      <c r="B572" s="787" t="s">
        <v>1046</v>
      </c>
      <c r="C572" s="787" t="s">
        <v>18</v>
      </c>
      <c r="D572" t="s">
        <v>12</v>
      </c>
      <c r="F572" s="12">
        <v>29.7</v>
      </c>
      <c r="G572" s="4">
        <f t="shared" si="8"/>
        <v>12.099999999999955</v>
      </c>
      <c r="L572" s="121"/>
    </row>
    <row r="573" spans="1:12">
      <c r="A573" s="39">
        <v>45115</v>
      </c>
      <c r="B573" s="787" t="s">
        <v>1046</v>
      </c>
      <c r="C573" s="787" t="s">
        <v>18</v>
      </c>
      <c r="D573" t="s">
        <v>13</v>
      </c>
      <c r="F573" s="12">
        <v>2.1</v>
      </c>
      <c r="G573" s="4">
        <f t="shared" si="8"/>
        <v>9.9999999999999556</v>
      </c>
      <c r="L573" s="121"/>
    </row>
    <row r="574" spans="1:12">
      <c r="A574" s="39">
        <v>45115</v>
      </c>
      <c r="B574" s="787" t="s">
        <v>1046</v>
      </c>
      <c r="C574" s="787" t="s">
        <v>18</v>
      </c>
      <c r="D574" s="188" t="s">
        <v>81</v>
      </c>
      <c r="F574" s="12">
        <v>10</v>
      </c>
      <c r="G574" s="4">
        <f t="shared" si="8"/>
        <v>-4.4408920985006262E-14</v>
      </c>
      <c r="L574" s="121"/>
    </row>
    <row r="575" spans="1:12">
      <c r="A575" s="41">
        <v>45107</v>
      </c>
      <c r="B575" s="786" t="s">
        <v>10</v>
      </c>
      <c r="C575" s="786" t="s">
        <v>19</v>
      </c>
      <c r="D575" t="s">
        <v>12</v>
      </c>
      <c r="E575" s="121">
        <v>30.3</v>
      </c>
      <c r="G575" s="4">
        <f t="shared" si="8"/>
        <v>30.299999999999955</v>
      </c>
    </row>
    <row r="576" spans="1:12">
      <c r="B576" s="787"/>
      <c r="C576" s="787"/>
      <c r="D576" t="s">
        <v>13</v>
      </c>
      <c r="E576" s="121">
        <v>2</v>
      </c>
      <c r="G576" s="4">
        <f t="shared" si="8"/>
        <v>32.299999999999955</v>
      </c>
    </row>
    <row r="577" spans="1:16">
      <c r="B577" s="787"/>
      <c r="C577" s="787"/>
      <c r="D577" t="s">
        <v>14</v>
      </c>
      <c r="E577" s="121">
        <v>350</v>
      </c>
      <c r="G577" s="4">
        <f t="shared" si="8"/>
        <v>382.29999999999995</v>
      </c>
    </row>
    <row r="578" spans="1:16">
      <c r="A578" s="39">
        <v>45138</v>
      </c>
      <c r="B578" s="787" t="s">
        <v>1050</v>
      </c>
      <c r="C578" s="787" t="s">
        <v>19</v>
      </c>
      <c r="D578" t="s">
        <v>14</v>
      </c>
      <c r="F578" s="121">
        <v>350</v>
      </c>
      <c r="G578" s="4">
        <f t="shared" si="8"/>
        <v>32.299999999999955</v>
      </c>
    </row>
    <row r="579" spans="1:16">
      <c r="A579" s="39">
        <v>45138</v>
      </c>
      <c r="B579" s="787" t="s">
        <v>1051</v>
      </c>
      <c r="C579" s="787" t="s">
        <v>19</v>
      </c>
      <c r="D579" t="s">
        <v>12</v>
      </c>
      <c r="F579" s="121">
        <v>10</v>
      </c>
      <c r="G579" s="4">
        <f t="shared" si="8"/>
        <v>22.299999999999955</v>
      </c>
    </row>
    <row r="580" spans="1:16">
      <c r="A580" s="39">
        <v>45171</v>
      </c>
      <c r="B580" s="787" t="s">
        <v>1052</v>
      </c>
      <c r="C580" s="787" t="s">
        <v>19</v>
      </c>
      <c r="D580" t="s">
        <v>12</v>
      </c>
      <c r="F580" s="121">
        <v>20.3</v>
      </c>
      <c r="G580" s="4">
        <f t="shared" si="8"/>
        <v>1.9999999999999538</v>
      </c>
    </row>
    <row r="581" spans="1:16">
      <c r="A581" s="39">
        <v>45171</v>
      </c>
      <c r="B581" s="787" t="s">
        <v>1052</v>
      </c>
      <c r="C581" s="787" t="s">
        <v>19</v>
      </c>
      <c r="D581" t="s">
        <v>13</v>
      </c>
      <c r="F581" s="121">
        <v>2</v>
      </c>
      <c r="G581" s="4">
        <f t="shared" si="8"/>
        <v>-4.6185277824406512E-14</v>
      </c>
    </row>
    <row r="582" spans="1:16">
      <c r="A582" s="41">
        <v>45138</v>
      </c>
      <c r="B582" s="786" t="s">
        <v>10</v>
      </c>
      <c r="C582" s="786" t="s">
        <v>20</v>
      </c>
      <c r="D582" t="s">
        <v>12</v>
      </c>
      <c r="E582" s="121">
        <v>28.5</v>
      </c>
      <c r="G582" s="4">
        <f t="shared" si="8"/>
        <v>28.499999999999954</v>
      </c>
    </row>
    <row r="583" spans="1:16">
      <c r="B583" s="787"/>
      <c r="C583" s="787"/>
      <c r="D583" t="s">
        <v>13</v>
      </c>
      <c r="E583" s="121">
        <v>2</v>
      </c>
      <c r="G583" s="4">
        <f t="shared" si="8"/>
        <v>30.499999999999954</v>
      </c>
      <c r="O583" s="121"/>
    </row>
    <row r="584" spans="1:16">
      <c r="B584" s="787"/>
      <c r="C584" s="787"/>
      <c r="D584" t="s">
        <v>14</v>
      </c>
      <c r="E584" s="121">
        <v>350</v>
      </c>
      <c r="G584" s="4">
        <f t="shared" si="8"/>
        <v>380.49999999999994</v>
      </c>
      <c r="O584" s="121"/>
    </row>
    <row r="585" spans="1:16">
      <c r="A585" s="39">
        <v>45171</v>
      </c>
      <c r="B585" s="787" t="s">
        <v>1052</v>
      </c>
      <c r="C585" s="787" t="s">
        <v>20</v>
      </c>
      <c r="D585" t="s">
        <v>12</v>
      </c>
      <c r="F585" s="121">
        <v>28.5</v>
      </c>
      <c r="G585" s="4">
        <f t="shared" si="8"/>
        <v>351.99999999999994</v>
      </c>
      <c r="O585" s="121"/>
      <c r="P585" s="121"/>
    </row>
    <row r="586" spans="1:16">
      <c r="A586" s="39">
        <v>45171</v>
      </c>
      <c r="B586" s="787" t="s">
        <v>1052</v>
      </c>
      <c r="C586" s="787" t="s">
        <v>20</v>
      </c>
      <c r="D586" t="s">
        <v>13</v>
      </c>
      <c r="F586" s="121">
        <v>2</v>
      </c>
      <c r="G586" s="4">
        <f t="shared" si="8"/>
        <v>349.99999999999994</v>
      </c>
    </row>
    <row r="587" spans="1:16">
      <c r="A587" s="39">
        <v>45166</v>
      </c>
      <c r="B587" s="787" t="s">
        <v>1053</v>
      </c>
      <c r="C587" s="787" t="s">
        <v>20</v>
      </c>
      <c r="D587" t="s">
        <v>14</v>
      </c>
      <c r="F587" s="121">
        <v>150</v>
      </c>
      <c r="G587" s="4">
        <f t="shared" si="8"/>
        <v>199.99999999999994</v>
      </c>
    </row>
    <row r="588" spans="1:16">
      <c r="A588" s="39">
        <v>45201</v>
      </c>
      <c r="B588" s="787" t="s">
        <v>1054</v>
      </c>
      <c r="C588" s="787" t="s">
        <v>20</v>
      </c>
      <c r="D588" t="s">
        <v>14</v>
      </c>
      <c r="F588" s="121">
        <v>200</v>
      </c>
      <c r="G588" s="4">
        <f t="shared" si="8"/>
        <v>0</v>
      </c>
    </row>
    <row r="589" spans="1:16">
      <c r="A589" s="41">
        <v>45169</v>
      </c>
      <c r="B589" s="786" t="s">
        <v>10</v>
      </c>
      <c r="C589" s="786" t="s">
        <v>411</v>
      </c>
      <c r="D589" t="s">
        <v>12</v>
      </c>
      <c r="E589" s="121">
        <v>27.3</v>
      </c>
      <c r="G589" s="4">
        <f t="shared" si="8"/>
        <v>27.3</v>
      </c>
    </row>
    <row r="590" spans="1:16">
      <c r="B590" s="787"/>
      <c r="C590" s="787"/>
      <c r="D590" t="s">
        <v>13</v>
      </c>
      <c r="E590" s="121">
        <v>2.2999999999999998</v>
      </c>
      <c r="G590" s="4">
        <f t="shared" si="8"/>
        <v>29.6</v>
      </c>
    </row>
    <row r="591" spans="1:16">
      <c r="B591" s="787"/>
      <c r="C591" s="787"/>
      <c r="D591" t="s">
        <v>14</v>
      </c>
      <c r="E591" s="121">
        <v>350</v>
      </c>
      <c r="G591" s="4">
        <f t="shared" si="8"/>
        <v>379.6</v>
      </c>
    </row>
    <row r="592" spans="1:16">
      <c r="A592" s="39">
        <v>45169</v>
      </c>
      <c r="B592" s="787" t="s">
        <v>1055</v>
      </c>
      <c r="C592" s="787" t="s">
        <v>411</v>
      </c>
      <c r="D592" t="s">
        <v>14</v>
      </c>
      <c r="F592" s="121">
        <v>115</v>
      </c>
      <c r="G592" s="4">
        <f t="shared" si="8"/>
        <v>264.60000000000002</v>
      </c>
    </row>
    <row r="593" spans="1:13">
      <c r="A593" s="39">
        <v>45189</v>
      </c>
      <c r="B593" s="787" t="s">
        <v>1056</v>
      </c>
      <c r="C593" s="787" t="s">
        <v>411</v>
      </c>
      <c r="D593" t="s">
        <v>12</v>
      </c>
      <c r="F593" s="121">
        <v>27.3</v>
      </c>
      <c r="G593" s="4">
        <f t="shared" si="8"/>
        <v>237.3</v>
      </c>
    </row>
    <row r="594" spans="1:13">
      <c r="A594" s="39">
        <v>45189</v>
      </c>
      <c r="B594" s="787" t="s">
        <v>1056</v>
      </c>
      <c r="C594" s="787" t="s">
        <v>411</v>
      </c>
      <c r="D594" t="s">
        <v>13</v>
      </c>
      <c r="F594" s="121">
        <v>2.2999999999999998</v>
      </c>
      <c r="G594" s="4">
        <f t="shared" si="8"/>
        <v>235</v>
      </c>
    </row>
    <row r="595" spans="1:13">
      <c r="A595" s="39">
        <v>45201</v>
      </c>
      <c r="B595" s="787" t="s">
        <v>1054</v>
      </c>
      <c r="C595" s="787" t="s">
        <v>411</v>
      </c>
      <c r="D595" t="s">
        <v>14</v>
      </c>
      <c r="F595" s="121">
        <v>235</v>
      </c>
      <c r="G595" s="4">
        <f t="shared" si="8"/>
        <v>0</v>
      </c>
    </row>
    <row r="596" spans="1:13">
      <c r="A596" s="41">
        <v>45199</v>
      </c>
      <c r="B596" s="786" t="s">
        <v>10</v>
      </c>
      <c r="C596" s="786" t="s">
        <v>91</v>
      </c>
      <c r="D596" t="s">
        <v>12</v>
      </c>
      <c r="E596" s="12">
        <v>27.1</v>
      </c>
      <c r="G596" s="4">
        <f t="shared" si="8"/>
        <v>27.1</v>
      </c>
    </row>
    <row r="597" spans="1:13">
      <c r="B597" s="787"/>
      <c r="C597" s="787"/>
      <c r="D597" t="s">
        <v>13</v>
      </c>
      <c r="E597" s="12">
        <v>2</v>
      </c>
      <c r="G597" s="4">
        <f t="shared" si="8"/>
        <v>29.1</v>
      </c>
    </row>
    <row r="598" spans="1:13">
      <c r="B598" s="787"/>
      <c r="C598" s="787"/>
      <c r="D598" s="188" t="s">
        <v>14</v>
      </c>
      <c r="E598" s="187">
        <v>350</v>
      </c>
      <c r="G598" s="4">
        <f t="shared" si="8"/>
        <v>379.1</v>
      </c>
    </row>
    <row r="599" spans="1:13">
      <c r="A599" s="39">
        <v>45245</v>
      </c>
      <c r="B599" s="106" t="s">
        <v>1057</v>
      </c>
      <c r="C599" s="787" t="s">
        <v>91</v>
      </c>
      <c r="D599" t="s">
        <v>12</v>
      </c>
      <c r="E599" s="187"/>
      <c r="F599" s="12">
        <v>27.1</v>
      </c>
      <c r="G599" s="4">
        <f t="shared" si="8"/>
        <v>352</v>
      </c>
    </row>
    <row r="600" spans="1:13">
      <c r="A600" s="39">
        <v>45245</v>
      </c>
      <c r="B600" s="106" t="s">
        <v>1057</v>
      </c>
      <c r="C600" s="787" t="s">
        <v>91</v>
      </c>
      <c r="D600" t="s">
        <v>13</v>
      </c>
      <c r="E600" s="187"/>
      <c r="F600" s="12">
        <v>2</v>
      </c>
      <c r="G600" s="4">
        <f t="shared" si="8"/>
        <v>350</v>
      </c>
    </row>
    <row r="601" spans="1:13">
      <c r="A601" s="39">
        <v>45260</v>
      </c>
      <c r="B601" s="787" t="s">
        <v>1058</v>
      </c>
      <c r="C601" s="787" t="s">
        <v>91</v>
      </c>
      <c r="D601" s="188" t="s">
        <v>14</v>
      </c>
      <c r="E601" s="187"/>
      <c r="F601" s="12">
        <v>350</v>
      </c>
      <c r="G601" s="4">
        <f t="shared" si="8"/>
        <v>0</v>
      </c>
    </row>
    <row r="602" spans="1:13">
      <c r="A602" s="41">
        <v>45230</v>
      </c>
      <c r="B602" s="786" t="s">
        <v>10</v>
      </c>
      <c r="C602" s="786" t="s">
        <v>23</v>
      </c>
      <c r="D602" t="s">
        <v>12</v>
      </c>
      <c r="E602" s="12">
        <v>26.4</v>
      </c>
      <c r="F602" s="65"/>
      <c r="G602" s="4">
        <f t="shared" si="8"/>
        <v>26.4</v>
      </c>
    </row>
    <row r="603" spans="1:13">
      <c r="B603" s="787"/>
      <c r="C603" s="787"/>
      <c r="D603" t="s">
        <v>13</v>
      </c>
      <c r="E603" s="12">
        <v>2</v>
      </c>
      <c r="F603" s="65"/>
      <c r="G603" s="4">
        <f t="shared" si="8"/>
        <v>28.4</v>
      </c>
      <c r="J603" s="10"/>
      <c r="K603" s="10"/>
      <c r="L603" s="10"/>
    </row>
    <row r="604" spans="1:13">
      <c r="B604" s="787"/>
      <c r="C604" s="787"/>
      <c r="D604" t="s">
        <v>14</v>
      </c>
      <c r="E604" s="12">
        <v>350</v>
      </c>
      <c r="F604" s="65"/>
      <c r="G604" s="4">
        <f t="shared" si="8"/>
        <v>378.4</v>
      </c>
      <c r="J604" s="786"/>
      <c r="K604" s="188"/>
      <c r="L604" s="187"/>
      <c r="M604" s="12"/>
    </row>
    <row r="605" spans="1:13">
      <c r="A605" s="39">
        <v>45230</v>
      </c>
      <c r="B605" s="787" t="s">
        <v>1059</v>
      </c>
      <c r="C605" s="787" t="s">
        <v>23</v>
      </c>
      <c r="D605" t="s">
        <v>14</v>
      </c>
      <c r="E605" s="12"/>
      <c r="F605" s="65">
        <v>135</v>
      </c>
      <c r="G605" s="4">
        <f t="shared" si="8"/>
        <v>243.39999999999998</v>
      </c>
      <c r="J605" s="786"/>
      <c r="L605" s="12"/>
      <c r="M605" s="12"/>
    </row>
    <row r="606" spans="1:13">
      <c r="A606" s="39">
        <v>45245</v>
      </c>
      <c r="B606" s="106" t="s">
        <v>1057</v>
      </c>
      <c r="C606" s="787" t="s">
        <v>23</v>
      </c>
      <c r="D606" t="s">
        <v>12</v>
      </c>
      <c r="E606" s="187"/>
      <c r="F606" s="12">
        <v>26.4</v>
      </c>
      <c r="G606" s="4">
        <f t="shared" si="8"/>
        <v>216.99999999999997</v>
      </c>
      <c r="J606" s="786"/>
      <c r="L606" s="12"/>
    </row>
    <row r="607" spans="1:13">
      <c r="A607" s="39">
        <v>45245</v>
      </c>
      <c r="B607" s="106" t="s">
        <v>1057</v>
      </c>
      <c r="C607" s="787" t="s">
        <v>23</v>
      </c>
      <c r="D607" t="s">
        <v>13</v>
      </c>
      <c r="E607" s="187"/>
      <c r="F607" s="12">
        <v>2</v>
      </c>
      <c r="G607" s="4">
        <f t="shared" si="8"/>
        <v>214.99999999999997</v>
      </c>
      <c r="L607" s="121"/>
      <c r="M607" s="12"/>
    </row>
    <row r="608" spans="1:13">
      <c r="A608" s="39">
        <v>45260</v>
      </c>
      <c r="B608" s="787" t="s">
        <v>1058</v>
      </c>
      <c r="C608" s="787" t="s">
        <v>23</v>
      </c>
      <c r="D608" s="188" t="s">
        <v>14</v>
      </c>
      <c r="E608" s="187"/>
      <c r="F608" s="12">
        <v>215</v>
      </c>
      <c r="G608" s="4">
        <f t="shared" si="8"/>
        <v>0</v>
      </c>
      <c r="L608" s="121"/>
      <c r="M608" s="12"/>
    </row>
    <row r="609" spans="1:13">
      <c r="A609" s="41">
        <v>45260</v>
      </c>
      <c r="B609" s="786" t="s">
        <v>10</v>
      </c>
      <c r="C609" s="786" t="s">
        <v>24</v>
      </c>
      <c r="D609" t="s">
        <v>12</v>
      </c>
      <c r="E609" s="12">
        <v>28.7</v>
      </c>
      <c r="G609" s="4">
        <f t="shared" si="8"/>
        <v>28.7</v>
      </c>
      <c r="J609" s="786"/>
      <c r="L609" s="12"/>
      <c r="M609" s="12"/>
    </row>
    <row r="610" spans="1:13">
      <c r="B610" s="787"/>
      <c r="C610" s="787"/>
      <c r="D610" t="s">
        <v>13</v>
      </c>
      <c r="E610" s="12">
        <v>5</v>
      </c>
      <c r="G610" s="4">
        <f t="shared" si="8"/>
        <v>33.700000000000003</v>
      </c>
      <c r="J610" s="787"/>
      <c r="L610" s="12"/>
    </row>
    <row r="611" spans="1:13">
      <c r="B611" s="787"/>
      <c r="C611" s="787"/>
      <c r="D611" t="s">
        <v>14</v>
      </c>
      <c r="E611" s="12">
        <v>350</v>
      </c>
      <c r="G611" s="4">
        <f t="shared" si="8"/>
        <v>383.7</v>
      </c>
    </row>
    <row r="612" spans="1:13">
      <c r="A612" s="39">
        <v>45260</v>
      </c>
      <c r="B612" s="787" t="s">
        <v>1060</v>
      </c>
      <c r="C612" s="787" t="s">
        <v>24</v>
      </c>
      <c r="D612" s="188" t="s">
        <v>14</v>
      </c>
      <c r="F612" s="121">
        <v>90</v>
      </c>
      <c r="G612" s="4">
        <f t="shared" ref="G612:G675" si="9">+G611+E612-F612</f>
        <v>293.7</v>
      </c>
    </row>
    <row r="613" spans="1:13">
      <c r="A613" s="39">
        <v>45260</v>
      </c>
      <c r="B613" s="787" t="s">
        <v>1058</v>
      </c>
      <c r="C613" s="787" t="s">
        <v>24</v>
      </c>
      <c r="D613" s="188" t="s">
        <v>14</v>
      </c>
      <c r="F613" s="121">
        <v>260</v>
      </c>
      <c r="G613" s="4">
        <f t="shared" si="9"/>
        <v>33.699999999999989</v>
      </c>
      <c r="L613" s="12"/>
    </row>
    <row r="614" spans="1:13">
      <c r="A614" s="39">
        <v>45293</v>
      </c>
      <c r="B614" s="787" t="s">
        <v>1061</v>
      </c>
      <c r="C614" s="787" t="s">
        <v>24</v>
      </c>
      <c r="D614" s="188" t="s">
        <v>12</v>
      </c>
      <c r="F614" s="12">
        <v>28.7</v>
      </c>
      <c r="G614" s="4">
        <f t="shared" si="9"/>
        <v>4.9999999999999893</v>
      </c>
      <c r="L614" s="12"/>
    </row>
    <row r="615" spans="1:13">
      <c r="A615" s="39">
        <v>45293</v>
      </c>
      <c r="B615" s="787" t="s">
        <v>1061</v>
      </c>
      <c r="C615" s="787" t="s">
        <v>24</v>
      </c>
      <c r="D615" s="188" t="s">
        <v>13</v>
      </c>
      <c r="F615" s="12">
        <v>5</v>
      </c>
      <c r="G615" s="4">
        <f t="shared" si="9"/>
        <v>-1.0658141036401503E-14</v>
      </c>
      <c r="L615" s="12"/>
    </row>
    <row r="616" spans="1:13">
      <c r="A616" s="41">
        <v>45291</v>
      </c>
      <c r="B616" s="786" t="s">
        <v>10</v>
      </c>
      <c r="C616" s="786" t="s">
        <v>25</v>
      </c>
      <c r="D616" t="s">
        <v>12</v>
      </c>
      <c r="E616" s="12">
        <v>30.6</v>
      </c>
      <c r="F616" s="65"/>
      <c r="G616" s="4">
        <f t="shared" si="9"/>
        <v>30.599999999999991</v>
      </c>
    </row>
    <row r="617" spans="1:13">
      <c r="B617" s="787"/>
      <c r="C617" s="787"/>
      <c r="D617" t="s">
        <v>13</v>
      </c>
      <c r="E617" s="12">
        <v>5</v>
      </c>
      <c r="F617" s="65"/>
      <c r="G617" s="4">
        <f t="shared" si="9"/>
        <v>35.599999999999994</v>
      </c>
    </row>
    <row r="618" spans="1:13">
      <c r="B618" s="787"/>
      <c r="C618" s="787"/>
      <c r="D618" t="s">
        <v>14</v>
      </c>
      <c r="E618" s="12">
        <v>350</v>
      </c>
      <c r="F618" s="65"/>
      <c r="G618" s="4">
        <f t="shared" si="9"/>
        <v>385.6</v>
      </c>
    </row>
    <row r="619" spans="1:13">
      <c r="A619" s="39">
        <v>45291</v>
      </c>
      <c r="B619" s="787" t="s">
        <v>1062</v>
      </c>
      <c r="C619" s="787" t="s">
        <v>25</v>
      </c>
      <c r="D619" t="s">
        <v>14</v>
      </c>
      <c r="E619" s="12"/>
      <c r="F619" s="65">
        <v>230</v>
      </c>
      <c r="G619" s="4">
        <f t="shared" si="9"/>
        <v>155.60000000000002</v>
      </c>
    </row>
    <row r="620" spans="1:13">
      <c r="A620" s="39">
        <v>44928</v>
      </c>
      <c r="B620" s="787" t="s">
        <v>1063</v>
      </c>
      <c r="C620" s="787" t="s">
        <v>25</v>
      </c>
      <c r="D620" t="s">
        <v>14</v>
      </c>
      <c r="F620" s="121">
        <v>120</v>
      </c>
      <c r="G620" s="4">
        <f t="shared" si="9"/>
        <v>35.600000000000023</v>
      </c>
    </row>
    <row r="621" spans="1:13">
      <c r="A621" s="39">
        <v>45328</v>
      </c>
      <c r="B621" s="787">
        <v>2037</v>
      </c>
      <c r="C621" s="787" t="s">
        <v>25</v>
      </c>
      <c r="D621" t="s">
        <v>12</v>
      </c>
      <c r="F621" s="121">
        <v>30.6</v>
      </c>
      <c r="G621" s="4">
        <f t="shared" si="9"/>
        <v>5.0000000000000213</v>
      </c>
    </row>
    <row r="622" spans="1:13">
      <c r="A622" s="39">
        <v>45328</v>
      </c>
      <c r="B622" s="787">
        <v>2037</v>
      </c>
      <c r="C622" s="787" t="s">
        <v>25</v>
      </c>
      <c r="D622" t="s">
        <v>13</v>
      </c>
      <c r="F622" s="121">
        <v>5</v>
      </c>
      <c r="G622" s="4">
        <f t="shared" si="9"/>
        <v>2.1316282072803006E-14</v>
      </c>
    </row>
    <row r="623" spans="1:13">
      <c r="A623" s="41">
        <v>45322</v>
      </c>
      <c r="B623" s="786" t="s">
        <v>10</v>
      </c>
      <c r="C623" s="786" t="s">
        <v>11</v>
      </c>
      <c r="D623" t="s">
        <v>12</v>
      </c>
      <c r="E623" s="12">
        <v>22.8</v>
      </c>
      <c r="G623" s="4">
        <f t="shared" si="9"/>
        <v>22.800000000000022</v>
      </c>
    </row>
    <row r="624" spans="1:13">
      <c r="B624" s="787"/>
      <c r="C624" s="787"/>
      <c r="D624" t="s">
        <v>13</v>
      </c>
      <c r="E624" s="12">
        <v>5.6</v>
      </c>
      <c r="G624" s="4">
        <f t="shared" si="9"/>
        <v>28.40000000000002</v>
      </c>
    </row>
    <row r="625" spans="1:14">
      <c r="B625" s="787"/>
      <c r="C625" s="787"/>
      <c r="D625" t="s">
        <v>14</v>
      </c>
      <c r="E625" s="12">
        <v>233.3</v>
      </c>
      <c r="G625" s="4">
        <f t="shared" si="9"/>
        <v>261.70000000000005</v>
      </c>
    </row>
    <row r="626" spans="1:14">
      <c r="B626" s="787"/>
      <c r="C626" s="787"/>
      <c r="D626" t="s">
        <v>338</v>
      </c>
      <c r="E626" s="12">
        <v>1000</v>
      </c>
      <c r="G626" s="4">
        <f t="shared" si="9"/>
        <v>1261.7</v>
      </c>
    </row>
    <row r="627" spans="1:14" s="365" customFormat="1">
      <c r="A627" s="364">
        <v>45301</v>
      </c>
      <c r="B627" s="807" t="s">
        <v>1064</v>
      </c>
      <c r="C627" s="807" t="s">
        <v>11</v>
      </c>
      <c r="D627" s="365" t="s">
        <v>338</v>
      </c>
      <c r="E627" s="370"/>
      <c r="F627" s="368">
        <v>1000</v>
      </c>
      <c r="G627" s="369">
        <f t="shared" si="9"/>
        <v>261.70000000000005</v>
      </c>
      <c r="H627" s="369"/>
      <c r="N627" s="368"/>
    </row>
    <row r="628" spans="1:14" s="365" customFormat="1">
      <c r="A628" s="364">
        <v>45327</v>
      </c>
      <c r="B628" s="807" t="s">
        <v>1065</v>
      </c>
      <c r="C628" s="807" t="s">
        <v>11</v>
      </c>
      <c r="D628" s="365" t="s">
        <v>14</v>
      </c>
      <c r="E628" s="368"/>
      <c r="F628" s="368">
        <v>100</v>
      </c>
      <c r="G628" s="369">
        <f t="shared" si="9"/>
        <v>161.70000000000005</v>
      </c>
      <c r="H628" s="369"/>
      <c r="N628" s="368"/>
    </row>
    <row r="629" spans="1:14" s="365" customFormat="1">
      <c r="A629" s="364">
        <v>45328</v>
      </c>
      <c r="B629" s="807" t="s">
        <v>1066</v>
      </c>
      <c r="C629" s="807" t="s">
        <v>11</v>
      </c>
      <c r="D629" s="365" t="s">
        <v>14</v>
      </c>
      <c r="E629" s="368"/>
      <c r="F629" s="368">
        <v>133.30000000000001</v>
      </c>
      <c r="G629" s="369">
        <f t="shared" si="9"/>
        <v>28.400000000000034</v>
      </c>
      <c r="H629" s="369"/>
      <c r="N629" s="368"/>
    </row>
    <row r="630" spans="1:14">
      <c r="A630" s="39">
        <v>45344</v>
      </c>
      <c r="B630" s="787" t="s">
        <v>1067</v>
      </c>
      <c r="C630" s="787" t="s">
        <v>11</v>
      </c>
      <c r="D630" t="s">
        <v>12</v>
      </c>
      <c r="F630" s="121">
        <v>22.8</v>
      </c>
      <c r="G630" s="4">
        <f t="shared" si="9"/>
        <v>5.6000000000000334</v>
      </c>
      <c r="J630" s="26"/>
    </row>
    <row r="631" spans="1:14">
      <c r="A631" s="39">
        <v>45344</v>
      </c>
      <c r="B631" s="787" t="s">
        <v>1067</v>
      </c>
      <c r="C631" s="787" t="s">
        <v>11</v>
      </c>
      <c r="D631" t="s">
        <v>13</v>
      </c>
      <c r="F631" s="121">
        <v>5.6</v>
      </c>
      <c r="G631" s="4">
        <f t="shared" si="9"/>
        <v>3.3750779948604759E-14</v>
      </c>
    </row>
    <row r="632" spans="1:14">
      <c r="A632" s="41">
        <v>45351</v>
      </c>
      <c r="B632" s="786" t="s">
        <v>10</v>
      </c>
      <c r="C632" s="786" t="s">
        <v>15</v>
      </c>
      <c r="D632" t="s">
        <v>12</v>
      </c>
      <c r="E632" s="12">
        <v>17.7</v>
      </c>
      <c r="G632" s="4">
        <f t="shared" si="9"/>
        <v>17.700000000000031</v>
      </c>
    </row>
    <row r="633" spans="1:14">
      <c r="B633" s="787"/>
      <c r="C633" s="787"/>
      <c r="D633" t="s">
        <v>13</v>
      </c>
      <c r="E633" s="12">
        <v>5</v>
      </c>
      <c r="G633" s="4">
        <f t="shared" si="9"/>
        <v>22.700000000000031</v>
      </c>
    </row>
    <row r="634" spans="1:14">
      <c r="B634" s="787"/>
      <c r="C634" s="787"/>
      <c r="D634" t="s">
        <v>14</v>
      </c>
      <c r="E634" s="12">
        <v>250</v>
      </c>
      <c r="G634" s="4">
        <f t="shared" si="9"/>
        <v>272.70000000000005</v>
      </c>
    </row>
    <row r="635" spans="1:14" s="365" customFormat="1">
      <c r="A635" s="364">
        <v>45351</v>
      </c>
      <c r="B635" s="807" t="s">
        <v>1068</v>
      </c>
      <c r="C635" s="807" t="s">
        <v>15</v>
      </c>
      <c r="D635" s="365" t="s">
        <v>14</v>
      </c>
      <c r="E635" s="368"/>
      <c r="F635" s="368">
        <v>55</v>
      </c>
      <c r="G635" s="369">
        <f t="shared" si="9"/>
        <v>217.70000000000005</v>
      </c>
      <c r="H635" s="369"/>
      <c r="N635" s="368"/>
    </row>
    <row r="636" spans="1:14" s="365" customFormat="1">
      <c r="A636" s="364">
        <v>45418</v>
      </c>
      <c r="B636" s="807" t="s">
        <v>1069</v>
      </c>
      <c r="C636" s="807" t="s">
        <v>15</v>
      </c>
      <c r="D636" s="365" t="s">
        <v>14</v>
      </c>
      <c r="E636" s="368"/>
      <c r="F636" s="368">
        <v>195</v>
      </c>
      <c r="G636" s="369">
        <f t="shared" si="9"/>
        <v>22.700000000000045</v>
      </c>
      <c r="H636" s="369"/>
      <c r="N636" s="368"/>
    </row>
    <row r="637" spans="1:14">
      <c r="A637" s="39">
        <v>45454</v>
      </c>
      <c r="B637" s="787" t="s">
        <v>1070</v>
      </c>
      <c r="C637" s="787" t="s">
        <v>15</v>
      </c>
      <c r="D637" t="s">
        <v>12</v>
      </c>
      <c r="F637" s="12">
        <v>17.7</v>
      </c>
      <c r="G637" s="4">
        <f t="shared" si="9"/>
        <v>5.0000000000000462</v>
      </c>
    </row>
    <row r="638" spans="1:14">
      <c r="A638" s="39">
        <v>45454</v>
      </c>
      <c r="B638" s="787" t="s">
        <v>1070</v>
      </c>
      <c r="C638" s="787" t="s">
        <v>15</v>
      </c>
      <c r="D638" t="s">
        <v>13</v>
      </c>
      <c r="F638" s="12">
        <v>5</v>
      </c>
      <c r="G638" s="4">
        <f t="shared" si="9"/>
        <v>4.6185277824406512E-14</v>
      </c>
    </row>
    <row r="639" spans="1:14">
      <c r="A639" s="41">
        <v>45382</v>
      </c>
      <c r="B639" s="786" t="s">
        <v>10</v>
      </c>
      <c r="C639" s="786" t="s">
        <v>16</v>
      </c>
      <c r="D639" t="s">
        <v>12</v>
      </c>
      <c r="E639" s="12">
        <v>34.299999999999997</v>
      </c>
      <c r="F639" s="65"/>
      <c r="G639" s="4">
        <f t="shared" si="9"/>
        <v>34.30000000000004</v>
      </c>
    </row>
    <row r="640" spans="1:14">
      <c r="B640" s="787"/>
      <c r="C640" s="787"/>
      <c r="D640" t="s">
        <v>13</v>
      </c>
      <c r="E640" s="12">
        <v>5</v>
      </c>
      <c r="F640" s="65"/>
      <c r="G640" s="4">
        <f t="shared" si="9"/>
        <v>39.30000000000004</v>
      </c>
    </row>
    <row r="641" spans="1:14">
      <c r="B641" s="787"/>
      <c r="C641" s="787"/>
      <c r="D641" t="s">
        <v>14</v>
      </c>
      <c r="E641" s="12">
        <v>500</v>
      </c>
      <c r="F641" s="65"/>
      <c r="G641" s="4">
        <f t="shared" si="9"/>
        <v>539.30000000000007</v>
      </c>
    </row>
    <row r="642" spans="1:14" s="365" customFormat="1">
      <c r="A642" s="364">
        <v>45382</v>
      </c>
      <c r="B642" s="807" t="s">
        <v>1071</v>
      </c>
      <c r="C642" s="807" t="s">
        <v>16</v>
      </c>
      <c r="D642" s="365" t="s">
        <v>14</v>
      </c>
      <c r="E642" s="370"/>
      <c r="F642" s="372">
        <v>30</v>
      </c>
      <c r="G642" s="369">
        <f t="shared" si="9"/>
        <v>509.30000000000007</v>
      </c>
      <c r="H642" s="369"/>
      <c r="N642" s="368"/>
    </row>
    <row r="643" spans="1:14" s="365" customFormat="1">
      <c r="A643" s="364">
        <v>45418</v>
      </c>
      <c r="B643" s="807" t="s">
        <v>1069</v>
      </c>
      <c r="C643" s="807" t="s">
        <v>16</v>
      </c>
      <c r="D643" s="365" t="s">
        <v>14</v>
      </c>
      <c r="E643" s="368"/>
      <c r="F643" s="368">
        <v>100</v>
      </c>
      <c r="G643" s="369">
        <f t="shared" si="9"/>
        <v>409.30000000000007</v>
      </c>
      <c r="H643" s="369"/>
      <c r="N643" s="368"/>
    </row>
    <row r="644" spans="1:14" s="365" customFormat="1">
      <c r="A644" s="364">
        <v>45412</v>
      </c>
      <c r="B644" s="807" t="s">
        <v>1072</v>
      </c>
      <c r="C644" s="807" t="s">
        <v>16</v>
      </c>
      <c r="D644" s="365" t="s">
        <v>14</v>
      </c>
      <c r="E644" s="368"/>
      <c r="F644" s="368">
        <v>370</v>
      </c>
      <c r="G644" s="369">
        <f t="shared" si="9"/>
        <v>39.300000000000068</v>
      </c>
      <c r="H644" s="369"/>
      <c r="N644" s="368"/>
    </row>
    <row r="645" spans="1:14">
      <c r="A645" s="39">
        <v>45454</v>
      </c>
      <c r="B645" s="787" t="s">
        <v>1070</v>
      </c>
      <c r="C645" s="787" t="s">
        <v>16</v>
      </c>
      <c r="D645" t="s">
        <v>12</v>
      </c>
      <c r="F645" s="12">
        <v>34.299999999999997</v>
      </c>
      <c r="G645" s="4">
        <f t="shared" si="9"/>
        <v>5.0000000000000711</v>
      </c>
    </row>
    <row r="646" spans="1:14">
      <c r="A646" s="39">
        <v>45454</v>
      </c>
      <c r="B646" s="787" t="s">
        <v>1070</v>
      </c>
      <c r="C646" s="787" t="s">
        <v>16</v>
      </c>
      <c r="D646" t="s">
        <v>13</v>
      </c>
      <c r="F646" s="12">
        <v>5</v>
      </c>
      <c r="G646" s="4">
        <f t="shared" si="9"/>
        <v>7.1054273576010019E-14</v>
      </c>
    </row>
    <row r="647" spans="1:14">
      <c r="A647" s="41">
        <v>45412</v>
      </c>
      <c r="B647" s="786" t="s">
        <v>10</v>
      </c>
      <c r="C647" s="786" t="s">
        <v>17</v>
      </c>
      <c r="D647" t="s">
        <v>12</v>
      </c>
      <c r="E647" s="121">
        <v>34.1</v>
      </c>
      <c r="G647" s="4">
        <f t="shared" si="9"/>
        <v>34.100000000000072</v>
      </c>
    </row>
    <row r="648" spans="1:14">
      <c r="B648" s="787"/>
      <c r="C648" s="787"/>
      <c r="D648" t="s">
        <v>13</v>
      </c>
      <c r="E648" s="121">
        <v>5</v>
      </c>
      <c r="G648" s="4">
        <f t="shared" si="9"/>
        <v>39.100000000000072</v>
      </c>
    </row>
    <row r="649" spans="1:14">
      <c r="B649" s="787"/>
      <c r="C649" s="787"/>
      <c r="D649" t="s">
        <v>14</v>
      </c>
      <c r="E649" s="121">
        <v>500</v>
      </c>
      <c r="G649" s="4">
        <f t="shared" si="9"/>
        <v>539.1</v>
      </c>
      <c r="J649" s="822" t="s">
        <v>1073</v>
      </c>
      <c r="K649" s="822"/>
      <c r="L649" s="822"/>
    </row>
    <row r="650" spans="1:14" s="365" customFormat="1">
      <c r="A650" s="364">
        <v>45443</v>
      </c>
      <c r="B650" s="807" t="s">
        <v>1074</v>
      </c>
      <c r="C650" s="807" t="s">
        <v>17</v>
      </c>
      <c r="D650" s="365" t="s">
        <v>14</v>
      </c>
      <c r="E650" s="368"/>
      <c r="F650" s="368">
        <v>295</v>
      </c>
      <c r="G650" s="369">
        <f t="shared" si="9"/>
        <v>244.10000000000002</v>
      </c>
      <c r="H650" s="369"/>
      <c r="I650" s="365">
        <v>2024</v>
      </c>
      <c r="J650" s="818" t="s">
        <v>20</v>
      </c>
      <c r="K650" s="365" t="s">
        <v>12</v>
      </c>
      <c r="L650" s="370">
        <v>29.6</v>
      </c>
      <c r="M650" s="368"/>
      <c r="N650" s="368"/>
    </row>
    <row r="651" spans="1:14">
      <c r="A651" s="39">
        <v>45454</v>
      </c>
      <c r="B651" s="787" t="s">
        <v>1070</v>
      </c>
      <c r="C651" s="787" t="s">
        <v>17</v>
      </c>
      <c r="D651" t="s">
        <v>12</v>
      </c>
      <c r="F651" s="121">
        <v>34.1</v>
      </c>
      <c r="G651" s="4">
        <f t="shared" si="9"/>
        <v>210.00000000000003</v>
      </c>
      <c r="J651" s="787"/>
      <c r="K651" t="s">
        <v>13</v>
      </c>
      <c r="L651" s="12">
        <v>7</v>
      </c>
      <c r="M651" s="121"/>
    </row>
    <row r="652" spans="1:14">
      <c r="A652" s="39">
        <v>45454</v>
      </c>
      <c r="B652" s="787" t="s">
        <v>1070</v>
      </c>
      <c r="C652" s="787" t="s">
        <v>17</v>
      </c>
      <c r="D652" t="s">
        <v>13</v>
      </c>
      <c r="F652" s="121">
        <v>5</v>
      </c>
      <c r="G652" s="4">
        <f t="shared" si="9"/>
        <v>205.00000000000003</v>
      </c>
      <c r="J652" s="787"/>
      <c r="K652" t="s">
        <v>14</v>
      </c>
      <c r="L652" s="12">
        <v>500</v>
      </c>
      <c r="M652" s="121"/>
    </row>
    <row r="653" spans="1:14" s="365" customFormat="1">
      <c r="A653" s="364">
        <v>45473</v>
      </c>
      <c r="B653" s="807" t="s">
        <v>1075</v>
      </c>
      <c r="C653" s="807" t="s">
        <v>17</v>
      </c>
      <c r="D653" s="365" t="s">
        <v>14</v>
      </c>
      <c r="E653" s="368"/>
      <c r="F653" s="368">
        <v>205</v>
      </c>
      <c r="G653" s="369">
        <f t="shared" si="9"/>
        <v>0</v>
      </c>
      <c r="H653" s="369"/>
      <c r="J653" s="818"/>
      <c r="L653" s="370">
        <f>SUM(L650:L652)</f>
        <v>536.6</v>
      </c>
      <c r="M653" s="370"/>
      <c r="N653" s="368"/>
    </row>
    <row r="654" spans="1:14">
      <c r="A654" s="41">
        <v>45443</v>
      </c>
      <c r="B654" s="786" t="s">
        <v>10</v>
      </c>
      <c r="C654" s="786" t="s">
        <v>18</v>
      </c>
      <c r="D654" t="s">
        <v>12</v>
      </c>
      <c r="E654" s="121">
        <v>31.1</v>
      </c>
      <c r="G654" s="4">
        <f t="shared" si="9"/>
        <v>31.1</v>
      </c>
      <c r="J654" s="787"/>
      <c r="M654" s="12"/>
    </row>
    <row r="655" spans="1:14">
      <c r="B655" s="787"/>
      <c r="C655" s="787"/>
      <c r="D655" t="s">
        <v>13</v>
      </c>
      <c r="E655" s="121">
        <v>5</v>
      </c>
      <c r="G655" s="4">
        <f t="shared" si="9"/>
        <v>36.1</v>
      </c>
      <c r="M655" s="26"/>
    </row>
    <row r="656" spans="1:14">
      <c r="B656" s="787"/>
      <c r="C656" s="787"/>
      <c r="D656" t="s">
        <v>14</v>
      </c>
      <c r="E656" s="121">
        <v>500</v>
      </c>
      <c r="G656" s="4">
        <f t="shared" si="9"/>
        <v>536.1</v>
      </c>
      <c r="L656" s="121"/>
      <c r="M656" s="121"/>
    </row>
    <row r="657" spans="1:14">
      <c r="B657" s="787"/>
      <c r="C657" s="787"/>
      <c r="D657" t="s">
        <v>907</v>
      </c>
      <c r="E657" s="121">
        <v>10</v>
      </c>
      <c r="G657" s="4">
        <f t="shared" si="9"/>
        <v>546.1</v>
      </c>
    </row>
    <row r="658" spans="1:14" s="365" customFormat="1">
      <c r="A658" s="364">
        <v>45473</v>
      </c>
      <c r="B658" s="807" t="s">
        <v>1075</v>
      </c>
      <c r="C658" s="807" t="s">
        <v>18</v>
      </c>
      <c r="D658" s="365" t="s">
        <v>14</v>
      </c>
      <c r="E658" s="368"/>
      <c r="F658" s="368">
        <v>55</v>
      </c>
      <c r="G658" s="369">
        <f t="shared" si="9"/>
        <v>491.1</v>
      </c>
      <c r="H658" s="369"/>
      <c r="N658" s="368"/>
    </row>
    <row r="659" spans="1:14" s="365" customFormat="1">
      <c r="A659" s="364">
        <v>45475</v>
      </c>
      <c r="B659" s="807" t="s">
        <v>1076</v>
      </c>
      <c r="C659" s="807" t="s">
        <v>18</v>
      </c>
      <c r="D659" s="365" t="s">
        <v>14</v>
      </c>
      <c r="E659" s="368"/>
      <c r="F659" s="368">
        <v>445</v>
      </c>
      <c r="G659" s="369">
        <f t="shared" si="9"/>
        <v>46.100000000000023</v>
      </c>
      <c r="H659" s="369"/>
      <c r="N659" s="368"/>
    </row>
    <row r="660" spans="1:14">
      <c r="A660" s="39">
        <v>45504</v>
      </c>
      <c r="B660" s="787" t="s">
        <v>1077</v>
      </c>
      <c r="C660" s="787" t="s">
        <v>18</v>
      </c>
      <c r="D660" t="s">
        <v>12</v>
      </c>
      <c r="F660" s="121">
        <v>31.1</v>
      </c>
      <c r="G660" s="4">
        <f t="shared" si="9"/>
        <v>15.000000000000021</v>
      </c>
    </row>
    <row r="661" spans="1:14">
      <c r="A661" s="39">
        <v>45504</v>
      </c>
      <c r="B661" s="787" t="s">
        <v>1077</v>
      </c>
      <c r="C661" s="787" t="s">
        <v>18</v>
      </c>
      <c r="D661" t="s">
        <v>13</v>
      </c>
      <c r="F661" s="121">
        <v>5</v>
      </c>
      <c r="G661" s="4">
        <f t="shared" si="9"/>
        <v>10.000000000000021</v>
      </c>
    </row>
    <row r="662" spans="1:14">
      <c r="A662" s="39">
        <v>45504</v>
      </c>
      <c r="B662" s="787" t="s">
        <v>1077</v>
      </c>
      <c r="C662" s="787" t="s">
        <v>18</v>
      </c>
      <c r="D662" t="s">
        <v>907</v>
      </c>
      <c r="F662" s="121">
        <v>10</v>
      </c>
      <c r="G662" s="4">
        <f t="shared" si="9"/>
        <v>2.1316282072803006E-14</v>
      </c>
      <c r="M662" s="26"/>
    </row>
    <row r="663" spans="1:14">
      <c r="A663" s="41">
        <v>45473</v>
      </c>
      <c r="B663" s="786" t="s">
        <v>10</v>
      </c>
      <c r="C663" s="786" t="s">
        <v>19</v>
      </c>
      <c r="D663" t="s">
        <v>12</v>
      </c>
      <c r="E663" s="12">
        <v>30.2</v>
      </c>
      <c r="G663" s="4">
        <f t="shared" si="9"/>
        <v>30.200000000000021</v>
      </c>
    </row>
    <row r="664" spans="1:14">
      <c r="B664" s="787"/>
      <c r="C664" s="787"/>
      <c r="D664" t="s">
        <v>13</v>
      </c>
      <c r="E664" s="12">
        <v>7</v>
      </c>
      <c r="G664" s="4">
        <f t="shared" si="9"/>
        <v>37.200000000000017</v>
      </c>
    </row>
    <row r="665" spans="1:14">
      <c r="B665" s="787"/>
      <c r="C665" s="787"/>
      <c r="D665" t="s">
        <v>14</v>
      </c>
      <c r="E665" s="12">
        <v>500</v>
      </c>
      <c r="G665" s="4">
        <f t="shared" si="9"/>
        <v>537.20000000000005</v>
      </c>
    </row>
    <row r="666" spans="1:14" s="365" customFormat="1">
      <c r="A666" s="364">
        <v>45475</v>
      </c>
      <c r="B666" s="807" t="s">
        <v>1076</v>
      </c>
      <c r="C666" s="807" t="s">
        <v>19</v>
      </c>
      <c r="D666" s="365" t="s">
        <v>14</v>
      </c>
      <c r="E666" s="368"/>
      <c r="F666" s="368">
        <v>55</v>
      </c>
      <c r="G666" s="369">
        <f t="shared" si="9"/>
        <v>482.20000000000005</v>
      </c>
      <c r="H666" s="369"/>
      <c r="N666" s="368"/>
    </row>
    <row r="667" spans="1:14" s="365" customFormat="1">
      <c r="A667" s="364">
        <v>45504</v>
      </c>
      <c r="B667" s="807" t="s">
        <v>1078</v>
      </c>
      <c r="C667" s="807" t="s">
        <v>19</v>
      </c>
      <c r="D667" s="365" t="s">
        <v>14</v>
      </c>
      <c r="E667" s="368"/>
      <c r="F667" s="368">
        <v>36.700000000000003</v>
      </c>
      <c r="G667" s="369">
        <f t="shared" si="9"/>
        <v>445.50000000000006</v>
      </c>
      <c r="H667" s="369"/>
      <c r="N667" s="368"/>
    </row>
    <row r="668" spans="1:14">
      <c r="A668" s="39">
        <v>45504</v>
      </c>
      <c r="B668" s="787" t="s">
        <v>1077</v>
      </c>
      <c r="C668" s="787" t="s">
        <v>19</v>
      </c>
      <c r="D668" t="s">
        <v>12</v>
      </c>
      <c r="F668" s="121">
        <v>30.2</v>
      </c>
      <c r="G668" s="4">
        <f t="shared" si="9"/>
        <v>415.30000000000007</v>
      </c>
    </row>
    <row r="669" spans="1:14">
      <c r="A669" s="39">
        <v>45504</v>
      </c>
      <c r="B669" s="787" t="s">
        <v>1077</v>
      </c>
      <c r="C669" s="787" t="s">
        <v>19</v>
      </c>
      <c r="D669" t="s">
        <v>13</v>
      </c>
      <c r="F669" s="121">
        <v>7</v>
      </c>
      <c r="G669" s="4">
        <f t="shared" si="9"/>
        <v>408.30000000000007</v>
      </c>
    </row>
    <row r="670" spans="1:14" s="365" customFormat="1">
      <c r="A670" s="364">
        <v>45504</v>
      </c>
      <c r="B670" s="807" t="s">
        <v>1079</v>
      </c>
      <c r="C670" s="807" t="s">
        <v>19</v>
      </c>
      <c r="D670" s="365" t="s">
        <v>14</v>
      </c>
      <c r="E670" s="368"/>
      <c r="F670" s="368">
        <v>340</v>
      </c>
      <c r="G670" s="369">
        <f t="shared" si="9"/>
        <v>68.300000000000068</v>
      </c>
      <c r="H670" s="369"/>
      <c r="M670" s="370"/>
      <c r="N670" s="368"/>
    </row>
    <row r="671" spans="1:14" s="365" customFormat="1">
      <c r="A671" s="364">
        <v>45518</v>
      </c>
      <c r="B671" s="807" t="s">
        <v>1080</v>
      </c>
      <c r="C671" s="807" t="s">
        <v>19</v>
      </c>
      <c r="D671" s="365" t="s">
        <v>14</v>
      </c>
      <c r="E671" s="368"/>
      <c r="F671" s="368">
        <v>68.3</v>
      </c>
      <c r="G671" s="369">
        <f t="shared" si="9"/>
        <v>0</v>
      </c>
      <c r="H671" s="369"/>
      <c r="J671" s="807"/>
      <c r="M671" s="370"/>
      <c r="N671" s="368"/>
    </row>
    <row r="672" spans="1:14">
      <c r="A672" s="41">
        <v>45504</v>
      </c>
      <c r="B672" s="786" t="s">
        <v>10</v>
      </c>
      <c r="C672" s="786" t="s">
        <v>20</v>
      </c>
      <c r="D672" t="s">
        <v>12</v>
      </c>
      <c r="E672" s="12">
        <v>29.6</v>
      </c>
      <c r="F672" s="65"/>
      <c r="G672" s="4">
        <f t="shared" si="9"/>
        <v>29.6</v>
      </c>
      <c r="J672" s="786"/>
      <c r="L672" s="12"/>
    </row>
    <row r="673" spans="1:14">
      <c r="B673" s="787"/>
      <c r="C673" s="787"/>
      <c r="D673" t="s">
        <v>13</v>
      </c>
      <c r="E673" s="12">
        <v>7</v>
      </c>
      <c r="F673" s="65"/>
      <c r="G673" s="4">
        <f t="shared" si="9"/>
        <v>36.6</v>
      </c>
      <c r="L673" s="12"/>
    </row>
    <row r="674" spans="1:14">
      <c r="B674" s="787"/>
      <c r="C674" s="787"/>
      <c r="D674" t="s">
        <v>14</v>
      </c>
      <c r="E674" s="12">
        <v>500</v>
      </c>
      <c r="F674" s="65"/>
      <c r="G674" s="4">
        <f t="shared" si="9"/>
        <v>536.6</v>
      </c>
      <c r="M674" s="12"/>
    </row>
    <row r="675" spans="1:14">
      <c r="A675" s="39">
        <v>45539</v>
      </c>
      <c r="B675" s="787" t="s">
        <v>1081</v>
      </c>
      <c r="C675" s="787" t="s">
        <v>20</v>
      </c>
      <c r="D675" t="s">
        <v>12</v>
      </c>
      <c r="E675" s="12"/>
      <c r="F675" s="65">
        <v>29.6</v>
      </c>
      <c r="G675" s="4">
        <f t="shared" si="9"/>
        <v>507</v>
      </c>
      <c r="M675" s="26"/>
    </row>
    <row r="676" spans="1:14">
      <c r="A676" s="39">
        <v>45539</v>
      </c>
      <c r="B676" s="787" t="s">
        <v>1081</v>
      </c>
      <c r="C676" s="787" t="s">
        <v>20</v>
      </c>
      <c r="D676" t="s">
        <v>13</v>
      </c>
      <c r="F676" s="121">
        <v>7</v>
      </c>
      <c r="G676" s="4">
        <f t="shared" ref="G676:G749" si="10">+G675+E676-F676</f>
        <v>500</v>
      </c>
      <c r="J676" s="786"/>
      <c r="L676" s="12"/>
    </row>
    <row r="677" spans="1:14" s="365" customFormat="1">
      <c r="A677" s="364">
        <v>45535</v>
      </c>
      <c r="B677" s="807" t="s">
        <v>1082</v>
      </c>
      <c r="C677" s="807" t="s">
        <v>20</v>
      </c>
      <c r="D677" s="365" t="s">
        <v>14</v>
      </c>
      <c r="E677" s="368"/>
      <c r="F677" s="368">
        <v>125</v>
      </c>
      <c r="G677" s="369">
        <f t="shared" si="10"/>
        <v>375</v>
      </c>
      <c r="H677" s="369"/>
      <c r="J677" s="818"/>
      <c r="L677" s="370"/>
      <c r="N677" s="368"/>
    </row>
    <row r="678" spans="1:14" s="365" customFormat="1">
      <c r="A678" s="364">
        <v>45565</v>
      </c>
      <c r="B678" s="807" t="s">
        <v>1083</v>
      </c>
      <c r="C678" s="807" t="s">
        <v>20</v>
      </c>
      <c r="D678" s="365" t="s">
        <v>14</v>
      </c>
      <c r="E678" s="368"/>
      <c r="F678" s="368">
        <v>375</v>
      </c>
      <c r="G678" s="369">
        <f t="shared" si="10"/>
        <v>0</v>
      </c>
      <c r="H678" s="369"/>
      <c r="J678" s="818"/>
      <c r="L678" s="370"/>
      <c r="N678" s="368"/>
    </row>
    <row r="679" spans="1:14">
      <c r="A679" s="41">
        <v>45535</v>
      </c>
      <c r="B679" s="786" t="s">
        <v>10</v>
      </c>
      <c r="C679" s="786" t="s">
        <v>21</v>
      </c>
      <c r="D679" t="s">
        <v>12</v>
      </c>
      <c r="E679" s="12">
        <v>29.7</v>
      </c>
      <c r="G679" s="4">
        <f t="shared" si="10"/>
        <v>29.7</v>
      </c>
      <c r="L679" s="12"/>
    </row>
    <row r="680" spans="1:14">
      <c r="B680" s="787"/>
      <c r="C680" s="787"/>
      <c r="D680" t="s">
        <v>13</v>
      </c>
      <c r="E680" s="12">
        <v>7</v>
      </c>
      <c r="G680" s="4">
        <f t="shared" si="10"/>
        <v>36.700000000000003</v>
      </c>
      <c r="J680" s="10"/>
      <c r="L680" s="12"/>
    </row>
    <row r="681" spans="1:14">
      <c r="B681" s="787"/>
      <c r="C681" s="787"/>
      <c r="D681" t="s">
        <v>14</v>
      </c>
      <c r="E681" s="12">
        <v>500</v>
      </c>
      <c r="G681" s="4">
        <f t="shared" si="10"/>
        <v>536.70000000000005</v>
      </c>
      <c r="J681" s="787"/>
      <c r="L681" s="12"/>
    </row>
    <row r="682" spans="1:14">
      <c r="A682" s="39">
        <v>45572</v>
      </c>
      <c r="B682" s="787" t="s">
        <v>1084</v>
      </c>
      <c r="C682" s="787" t="s">
        <v>21</v>
      </c>
      <c r="D682" t="s">
        <v>12</v>
      </c>
      <c r="F682" s="121">
        <v>29.7</v>
      </c>
      <c r="G682" s="4">
        <f t="shared" ref="G682:G689" si="11">+G681+E682-F682</f>
        <v>507.00000000000006</v>
      </c>
      <c r="J682" s="786"/>
      <c r="L682" s="12"/>
    </row>
    <row r="683" spans="1:14">
      <c r="A683" s="39">
        <v>45572</v>
      </c>
      <c r="B683" s="787" t="s">
        <v>1084</v>
      </c>
      <c r="C683" s="787" t="s">
        <v>21</v>
      </c>
      <c r="D683" t="s">
        <v>13</v>
      </c>
      <c r="F683" s="121">
        <v>7</v>
      </c>
      <c r="G683" s="4">
        <f t="shared" si="11"/>
        <v>500.00000000000006</v>
      </c>
      <c r="J683" s="786"/>
      <c r="L683" s="121"/>
    </row>
    <row r="684" spans="1:14" s="378" customFormat="1">
      <c r="A684" s="377">
        <v>45602</v>
      </c>
      <c r="B684" s="801" t="s">
        <v>1085</v>
      </c>
      <c r="C684" s="801" t="s">
        <v>21</v>
      </c>
      <c r="D684" s="378" t="s">
        <v>14</v>
      </c>
      <c r="E684" s="379"/>
      <c r="F684" s="379">
        <v>200</v>
      </c>
      <c r="G684" s="419">
        <f t="shared" si="11"/>
        <v>300.00000000000006</v>
      </c>
      <c r="H684" s="419"/>
      <c r="J684" s="425"/>
      <c r="L684" s="379"/>
      <c r="N684" s="379"/>
    </row>
    <row r="685" spans="1:14" s="378" customFormat="1">
      <c r="A685" s="377">
        <v>45608</v>
      </c>
      <c r="B685" s="801" t="s">
        <v>1086</v>
      </c>
      <c r="C685" s="801" t="s">
        <v>21</v>
      </c>
      <c r="D685" s="378" t="s">
        <v>14</v>
      </c>
      <c r="E685" s="379"/>
      <c r="F685" s="379">
        <v>200</v>
      </c>
      <c r="G685" s="419">
        <f t="shared" si="11"/>
        <v>100.00000000000006</v>
      </c>
      <c r="H685" s="419"/>
      <c r="J685" s="425"/>
      <c r="L685" s="379"/>
      <c r="N685" s="379"/>
    </row>
    <row r="686" spans="1:14" s="127" customFormat="1">
      <c r="A686" s="126">
        <v>45688</v>
      </c>
      <c r="B686" s="797" t="s">
        <v>1087</v>
      </c>
      <c r="C686" s="797" t="s">
        <v>21</v>
      </c>
      <c r="D686" s="127" t="s">
        <v>14</v>
      </c>
      <c r="E686" s="266"/>
      <c r="F686" s="266">
        <v>100</v>
      </c>
      <c r="G686" s="128">
        <f t="shared" si="11"/>
        <v>0</v>
      </c>
      <c r="H686" s="128"/>
      <c r="J686" s="791"/>
      <c r="L686" s="266"/>
      <c r="N686" s="266"/>
    </row>
    <row r="687" spans="1:14">
      <c r="A687" s="41">
        <v>45565</v>
      </c>
      <c r="B687" s="786" t="s">
        <v>10</v>
      </c>
      <c r="C687" s="786" t="s">
        <v>91</v>
      </c>
      <c r="D687" t="s">
        <v>12</v>
      </c>
      <c r="E687" s="121">
        <v>29.9</v>
      </c>
      <c r="G687" s="4">
        <f t="shared" si="11"/>
        <v>29.9</v>
      </c>
      <c r="L687" s="12"/>
    </row>
    <row r="688" spans="1:14">
      <c r="B688" s="787"/>
      <c r="C688" s="787"/>
      <c r="D688" t="s">
        <v>13</v>
      </c>
      <c r="E688" s="121">
        <v>5</v>
      </c>
      <c r="G688" s="4">
        <f t="shared" si="11"/>
        <v>34.9</v>
      </c>
    </row>
    <row r="689" spans="1:14">
      <c r="B689" s="787"/>
      <c r="C689" s="787"/>
      <c r="D689" t="s">
        <v>14</v>
      </c>
      <c r="E689" s="121">
        <v>500</v>
      </c>
      <c r="G689" s="4">
        <f t="shared" si="11"/>
        <v>534.9</v>
      </c>
    </row>
    <row r="690" spans="1:14">
      <c r="A690" s="39">
        <v>45595</v>
      </c>
      <c r="B690" s="787" t="s">
        <v>1088</v>
      </c>
      <c r="C690" s="787" t="s">
        <v>91</v>
      </c>
      <c r="D690" t="s">
        <v>12</v>
      </c>
      <c r="F690" s="121">
        <v>29.9</v>
      </c>
      <c r="G690" s="4">
        <f t="shared" ref="G690:G719" si="12">+G689+E690-F690</f>
        <v>505</v>
      </c>
      <c r="J690" s="787"/>
      <c r="K690" t="s">
        <v>14</v>
      </c>
      <c r="L690" s="121"/>
      <c r="M690" s="121">
        <v>40</v>
      </c>
    </row>
    <row r="691" spans="1:14">
      <c r="A691" s="39">
        <v>45595</v>
      </c>
      <c r="B691" s="787" t="s">
        <v>1088</v>
      </c>
      <c r="C691" s="787" t="s">
        <v>91</v>
      </c>
      <c r="D691" t="s">
        <v>13</v>
      </c>
      <c r="F691" s="121">
        <v>5</v>
      </c>
      <c r="G691" s="4">
        <f t="shared" si="12"/>
        <v>500</v>
      </c>
      <c r="J691" s="786"/>
      <c r="K691" t="s">
        <v>14</v>
      </c>
      <c r="L691" s="121"/>
      <c r="M691" s="121">
        <v>60</v>
      </c>
    </row>
    <row r="692" spans="1:14" s="127" customFormat="1">
      <c r="A692" s="126">
        <v>45688</v>
      </c>
      <c r="B692" s="797" t="s">
        <v>1087</v>
      </c>
      <c r="C692" s="797" t="s">
        <v>91</v>
      </c>
      <c r="D692" s="127" t="s">
        <v>14</v>
      </c>
      <c r="E692" s="266"/>
      <c r="F692" s="266">
        <v>40</v>
      </c>
      <c r="G692" s="128">
        <f t="shared" si="12"/>
        <v>460</v>
      </c>
      <c r="H692" s="128"/>
      <c r="J692" s="791"/>
      <c r="K692" s="127" t="s">
        <v>14</v>
      </c>
      <c r="L692" s="266"/>
      <c r="M692" s="266">
        <v>120</v>
      </c>
      <c r="N692" s="266"/>
    </row>
    <row r="693" spans="1:14" s="127" customFormat="1">
      <c r="A693" s="126">
        <v>45692</v>
      </c>
      <c r="B693" s="797" t="s">
        <v>1089</v>
      </c>
      <c r="C693" s="797" t="s">
        <v>91</v>
      </c>
      <c r="D693" s="127" t="s">
        <v>14</v>
      </c>
      <c r="E693" s="266"/>
      <c r="F693" s="266">
        <v>60</v>
      </c>
      <c r="G693" s="128">
        <f t="shared" si="12"/>
        <v>400</v>
      </c>
      <c r="H693" s="128"/>
      <c r="M693" s="266">
        <f>SUM(M690:M692)</f>
        <v>220</v>
      </c>
      <c r="N693" s="266"/>
    </row>
    <row r="694" spans="1:14" s="127" customFormat="1">
      <c r="A694" s="126">
        <v>45716</v>
      </c>
      <c r="B694" s="797" t="s">
        <v>1090</v>
      </c>
      <c r="C694" s="797" t="s">
        <v>91</v>
      </c>
      <c r="D694" s="127" t="s">
        <v>14</v>
      </c>
      <c r="E694" s="266"/>
      <c r="F694" s="266">
        <v>120</v>
      </c>
      <c r="G694" s="128">
        <f t="shared" si="12"/>
        <v>280</v>
      </c>
      <c r="H694" s="128"/>
      <c r="N694" s="266"/>
    </row>
    <row r="695" spans="1:14" s="127" customFormat="1">
      <c r="A695" s="126">
        <v>45747</v>
      </c>
      <c r="B695" s="797" t="s">
        <v>1091</v>
      </c>
      <c r="C695" s="797" t="s">
        <v>91</v>
      </c>
      <c r="D695" s="127" t="s">
        <v>14</v>
      </c>
      <c r="E695" s="266"/>
      <c r="F695" s="266">
        <v>65</v>
      </c>
      <c r="G695" s="128">
        <f t="shared" si="12"/>
        <v>215</v>
      </c>
      <c r="H695" s="128"/>
      <c r="N695" s="266"/>
    </row>
    <row r="696" spans="1:14" s="127" customFormat="1">
      <c r="A696" s="126">
        <v>45777</v>
      </c>
      <c r="B696" s="797" t="s">
        <v>1092</v>
      </c>
      <c r="C696" s="797" t="s">
        <v>91</v>
      </c>
      <c r="D696" s="127" t="s">
        <v>14</v>
      </c>
      <c r="E696" s="266"/>
      <c r="F696" s="266">
        <v>10</v>
      </c>
      <c r="G696" s="128">
        <f t="shared" si="12"/>
        <v>205</v>
      </c>
      <c r="H696" s="128"/>
      <c r="N696" s="266"/>
    </row>
    <row r="697" spans="1:14" s="127" customFormat="1">
      <c r="A697" s="126">
        <v>45800</v>
      </c>
      <c r="B697" s="797" t="s">
        <v>1093</v>
      </c>
      <c r="C697" s="797" t="s">
        <v>91</v>
      </c>
      <c r="D697" s="127" t="s">
        <v>14</v>
      </c>
      <c r="E697" s="266"/>
      <c r="F697" s="266">
        <v>205</v>
      </c>
      <c r="G697" s="128">
        <f t="shared" si="12"/>
        <v>0</v>
      </c>
      <c r="H697" s="128"/>
      <c r="N697" s="266"/>
    </row>
    <row r="698" spans="1:14">
      <c r="A698" s="41">
        <v>45596</v>
      </c>
      <c r="B698" s="786" t="s">
        <v>10</v>
      </c>
      <c r="C698" s="786" t="s">
        <v>23</v>
      </c>
      <c r="D698" t="s">
        <v>12</v>
      </c>
      <c r="E698" s="12">
        <v>7</v>
      </c>
      <c r="G698" s="4">
        <f t="shared" si="12"/>
        <v>7</v>
      </c>
      <c r="M698" s="121">
        <f>E689-M693</f>
        <v>280</v>
      </c>
    </row>
    <row r="699" spans="1:14">
      <c r="A699" s="41"/>
      <c r="B699" s="786"/>
      <c r="C699" s="786"/>
      <c r="E699" s="12"/>
      <c r="G699" s="4">
        <f t="shared" si="12"/>
        <v>7</v>
      </c>
      <c r="M699" s="121"/>
    </row>
    <row r="700" spans="1:14">
      <c r="B700" s="787"/>
      <c r="C700" s="787"/>
      <c r="D700" t="s">
        <v>13</v>
      </c>
      <c r="E700" s="12">
        <v>7</v>
      </c>
      <c r="G700" s="4">
        <f t="shared" si="12"/>
        <v>14</v>
      </c>
    </row>
    <row r="701" spans="1:14">
      <c r="B701" s="787"/>
      <c r="C701" s="787"/>
      <c r="D701" t="s">
        <v>14</v>
      </c>
      <c r="E701" s="12">
        <v>500</v>
      </c>
      <c r="G701" s="4">
        <f t="shared" si="12"/>
        <v>514</v>
      </c>
    </row>
    <row r="702" spans="1:14" s="378" customFormat="1">
      <c r="A702" s="377">
        <v>45596</v>
      </c>
      <c r="B702" s="801" t="s">
        <v>1094</v>
      </c>
      <c r="C702" s="801" t="s">
        <v>23</v>
      </c>
      <c r="D702" s="378" t="s">
        <v>14</v>
      </c>
      <c r="E702" s="380"/>
      <c r="F702" s="418">
        <v>155</v>
      </c>
      <c r="G702" s="419">
        <f t="shared" si="12"/>
        <v>359</v>
      </c>
      <c r="H702" s="419"/>
      <c r="M702" s="380"/>
      <c r="N702" s="379"/>
    </row>
    <row r="703" spans="1:14">
      <c r="A703" s="39">
        <v>45664</v>
      </c>
      <c r="B703" s="787" t="s">
        <v>1095</v>
      </c>
      <c r="C703" s="787" t="s">
        <v>23</v>
      </c>
      <c r="D703" t="s">
        <v>12</v>
      </c>
      <c r="E703" s="12"/>
      <c r="F703" s="65">
        <v>7</v>
      </c>
      <c r="G703" s="4">
        <f t="shared" si="12"/>
        <v>352</v>
      </c>
      <c r="J703" s="787"/>
      <c r="L703" s="12"/>
      <c r="M703" s="12"/>
    </row>
    <row r="704" spans="1:14">
      <c r="A704" s="39">
        <v>45664</v>
      </c>
      <c r="B704" s="787" t="s">
        <v>1095</v>
      </c>
      <c r="C704" s="787" t="s">
        <v>23</v>
      </c>
      <c r="D704" t="s">
        <v>13</v>
      </c>
      <c r="E704" s="12"/>
      <c r="F704" s="65">
        <v>7</v>
      </c>
      <c r="G704" s="4">
        <f t="shared" si="12"/>
        <v>345</v>
      </c>
      <c r="L704" s="12"/>
      <c r="M704" s="12"/>
    </row>
    <row r="705" spans="1:14" s="127" customFormat="1">
      <c r="A705" s="126">
        <v>45808</v>
      </c>
      <c r="B705" s="797" t="s">
        <v>1096</v>
      </c>
      <c r="C705" s="797" t="s">
        <v>23</v>
      </c>
      <c r="D705" s="127" t="s">
        <v>14</v>
      </c>
      <c r="E705" s="129"/>
      <c r="F705" s="267">
        <v>345</v>
      </c>
      <c r="G705" s="128">
        <f t="shared" si="12"/>
        <v>0</v>
      </c>
      <c r="H705" s="128"/>
      <c r="L705" s="129"/>
      <c r="M705" s="129"/>
      <c r="N705" s="266"/>
    </row>
    <row r="706" spans="1:14">
      <c r="A706" s="41">
        <v>45626</v>
      </c>
      <c r="B706" s="786" t="s">
        <v>10</v>
      </c>
      <c r="C706" s="786" t="s">
        <v>24</v>
      </c>
      <c r="D706" t="s">
        <v>12</v>
      </c>
      <c r="E706" s="12">
        <v>8</v>
      </c>
      <c r="F706" s="65"/>
      <c r="G706" s="4">
        <f t="shared" si="12"/>
        <v>8</v>
      </c>
      <c r="M706" s="12"/>
    </row>
    <row r="707" spans="1:14">
      <c r="B707" s="787"/>
      <c r="C707" s="787"/>
      <c r="D707" t="s">
        <v>13</v>
      </c>
      <c r="E707" s="12">
        <v>7</v>
      </c>
      <c r="F707" s="65"/>
      <c r="G707" s="4">
        <f t="shared" si="12"/>
        <v>15</v>
      </c>
      <c r="J707" s="786"/>
      <c r="M707" s="12"/>
    </row>
    <row r="708" spans="1:14">
      <c r="B708" s="787"/>
      <c r="C708" s="787"/>
      <c r="D708" t="s">
        <v>14</v>
      </c>
      <c r="E708" s="12">
        <v>500</v>
      </c>
      <c r="F708" s="65"/>
      <c r="G708" s="4">
        <f t="shared" si="12"/>
        <v>515</v>
      </c>
      <c r="J708" s="787"/>
      <c r="M708" s="12"/>
    </row>
    <row r="709" spans="1:14" s="378" customFormat="1">
      <c r="A709" s="377">
        <v>45626</v>
      </c>
      <c r="B709" s="801" t="s">
        <v>1097</v>
      </c>
      <c r="C709" s="801" t="s">
        <v>24</v>
      </c>
      <c r="D709" s="378" t="s">
        <v>14</v>
      </c>
      <c r="E709" s="380"/>
      <c r="F709" s="418">
        <v>60</v>
      </c>
      <c r="G709" s="419">
        <f t="shared" si="12"/>
        <v>455</v>
      </c>
      <c r="H709" s="419"/>
      <c r="L709" s="379"/>
      <c r="N709" s="379"/>
    </row>
    <row r="710" spans="1:14" s="378" customFormat="1">
      <c r="A710" s="377">
        <v>45657</v>
      </c>
      <c r="B710" s="801" t="s">
        <v>1098</v>
      </c>
      <c r="C710" s="801" t="s">
        <v>24</v>
      </c>
      <c r="D710" s="378" t="s">
        <v>14</v>
      </c>
      <c r="E710" s="380"/>
      <c r="F710" s="418">
        <v>440</v>
      </c>
      <c r="G710" s="419">
        <f t="shared" si="12"/>
        <v>15</v>
      </c>
      <c r="H710" s="419"/>
      <c r="N710" s="379"/>
    </row>
    <row r="711" spans="1:14">
      <c r="A711" s="39">
        <v>45664</v>
      </c>
      <c r="B711" s="787" t="s">
        <v>1095</v>
      </c>
      <c r="C711" s="787" t="s">
        <v>24</v>
      </c>
      <c r="D711" t="s">
        <v>12</v>
      </c>
      <c r="E711" s="12"/>
      <c r="F711" s="65">
        <v>8</v>
      </c>
      <c r="G711" s="4">
        <f t="shared" si="12"/>
        <v>7</v>
      </c>
    </row>
    <row r="712" spans="1:14">
      <c r="A712" s="39">
        <v>45664</v>
      </c>
      <c r="B712" s="787" t="s">
        <v>1095</v>
      </c>
      <c r="C712" s="787" t="s">
        <v>24</v>
      </c>
      <c r="D712" t="s">
        <v>13</v>
      </c>
      <c r="E712" s="12"/>
      <c r="F712" s="65">
        <v>7</v>
      </c>
      <c r="G712" s="4">
        <f t="shared" si="12"/>
        <v>0</v>
      </c>
    </row>
    <row r="713" spans="1:14">
      <c r="A713" s="41">
        <v>45657</v>
      </c>
      <c r="B713" s="786" t="s">
        <v>10</v>
      </c>
      <c r="C713" s="786" t="s">
        <v>25</v>
      </c>
      <c r="D713" t="s">
        <v>12</v>
      </c>
      <c r="E713" s="12">
        <v>10.5</v>
      </c>
      <c r="F713" s="65"/>
      <c r="G713" s="4">
        <f t="shared" si="12"/>
        <v>10.5</v>
      </c>
    </row>
    <row r="714" spans="1:14">
      <c r="B714" s="787"/>
      <c r="C714" s="787"/>
      <c r="D714" t="s">
        <v>13</v>
      </c>
      <c r="E714" s="12">
        <v>3</v>
      </c>
      <c r="F714" s="65"/>
      <c r="G714" s="4">
        <f t="shared" si="12"/>
        <v>13.5</v>
      </c>
    </row>
    <row r="715" spans="1:14">
      <c r="B715" s="787"/>
      <c r="C715" s="787"/>
      <c r="D715" t="s">
        <v>14</v>
      </c>
      <c r="E715" s="12">
        <v>500</v>
      </c>
      <c r="F715" s="65"/>
      <c r="G715" s="4">
        <f t="shared" si="12"/>
        <v>513.5</v>
      </c>
    </row>
    <row r="716" spans="1:14" s="233" customFormat="1">
      <c r="A716" s="269">
        <v>45664</v>
      </c>
      <c r="B716" s="270" t="s">
        <v>1099</v>
      </c>
      <c r="C716" s="270" t="s">
        <v>25</v>
      </c>
      <c r="D716" s="233" t="s">
        <v>14</v>
      </c>
      <c r="E716" s="273"/>
      <c r="F716" s="273">
        <v>500</v>
      </c>
      <c r="G716" s="271">
        <f t="shared" si="12"/>
        <v>13.5</v>
      </c>
      <c r="H716" s="271">
        <f>+F716</f>
        <v>500</v>
      </c>
      <c r="I716" s="233" t="s">
        <v>265</v>
      </c>
      <c r="N716" s="273"/>
    </row>
    <row r="717" spans="1:14">
      <c r="A717" s="39">
        <v>45679</v>
      </c>
      <c r="B717" s="787" t="s">
        <v>1100</v>
      </c>
      <c r="C717" s="787" t="s">
        <v>25</v>
      </c>
      <c r="D717" t="s">
        <v>12</v>
      </c>
      <c r="F717" s="121">
        <v>10.5</v>
      </c>
      <c r="G717" s="4">
        <f t="shared" si="12"/>
        <v>3</v>
      </c>
    </row>
    <row r="718" spans="1:14">
      <c r="A718" s="39">
        <v>45679</v>
      </c>
      <c r="B718" s="787" t="s">
        <v>1100</v>
      </c>
      <c r="C718" s="787" t="s">
        <v>25</v>
      </c>
      <c r="D718" t="s">
        <v>13</v>
      </c>
      <c r="F718" s="121">
        <v>3</v>
      </c>
      <c r="G718" s="4">
        <f t="shared" si="12"/>
        <v>0</v>
      </c>
      <c r="J718" s="786"/>
      <c r="L718" s="12"/>
    </row>
    <row r="719" spans="1:14">
      <c r="A719" s="41">
        <v>45688</v>
      </c>
      <c r="B719" s="786" t="s">
        <v>10</v>
      </c>
      <c r="C719" s="786" t="s">
        <v>11</v>
      </c>
      <c r="D719" t="s">
        <v>12</v>
      </c>
      <c r="E719" s="121">
        <v>8</v>
      </c>
      <c r="G719" s="4">
        <f t="shared" si="12"/>
        <v>8</v>
      </c>
    </row>
    <row r="720" spans="1:14">
      <c r="B720" s="787"/>
      <c r="C720" s="787"/>
      <c r="D720" t="s">
        <v>13</v>
      </c>
      <c r="E720" s="121">
        <v>3</v>
      </c>
      <c r="G720" s="4">
        <f t="shared" si="10"/>
        <v>11</v>
      </c>
    </row>
    <row r="721" spans="1:14">
      <c r="B721" s="787"/>
      <c r="C721" s="787"/>
      <c r="D721" t="s">
        <v>14</v>
      </c>
      <c r="E721" s="121">
        <v>500</v>
      </c>
      <c r="G721" s="4">
        <f t="shared" si="10"/>
        <v>511</v>
      </c>
    </row>
    <row r="722" spans="1:14" s="233" customFormat="1">
      <c r="A722" s="269">
        <v>45698</v>
      </c>
      <c r="B722" s="270" t="s">
        <v>1101</v>
      </c>
      <c r="C722" s="270" t="s">
        <v>11</v>
      </c>
      <c r="D722" s="233" t="s">
        <v>14</v>
      </c>
      <c r="E722" s="273"/>
      <c r="F722" s="273">
        <v>500</v>
      </c>
      <c r="G722" s="271">
        <f t="shared" si="10"/>
        <v>11</v>
      </c>
      <c r="H722" s="271">
        <f>+F722</f>
        <v>500</v>
      </c>
      <c r="I722" s="233" t="s">
        <v>265</v>
      </c>
      <c r="N722" s="273"/>
    </row>
    <row r="723" spans="1:14">
      <c r="A723" s="39">
        <v>45763</v>
      </c>
      <c r="B723" s="787" t="s">
        <v>1102</v>
      </c>
      <c r="C723" s="787" t="s">
        <v>11</v>
      </c>
      <c r="D723" t="s">
        <v>12</v>
      </c>
      <c r="F723" s="121">
        <v>8</v>
      </c>
      <c r="G723" s="4">
        <f t="shared" si="10"/>
        <v>3</v>
      </c>
    </row>
    <row r="724" spans="1:14">
      <c r="A724" s="39">
        <v>45763</v>
      </c>
      <c r="B724" s="787" t="s">
        <v>1102</v>
      </c>
      <c r="C724" s="787" t="s">
        <v>11</v>
      </c>
      <c r="D724" t="s">
        <v>13</v>
      </c>
      <c r="F724" s="121">
        <v>3</v>
      </c>
      <c r="G724" s="4">
        <f t="shared" si="10"/>
        <v>0</v>
      </c>
    </row>
    <row r="725" spans="1:14">
      <c r="A725" s="41">
        <v>45716</v>
      </c>
      <c r="B725" s="786" t="s">
        <v>10</v>
      </c>
      <c r="C725" s="786" t="s">
        <v>15</v>
      </c>
      <c r="D725" t="s">
        <v>12</v>
      </c>
      <c r="E725" s="121">
        <v>14</v>
      </c>
      <c r="G725" s="4">
        <f t="shared" si="10"/>
        <v>14</v>
      </c>
    </row>
    <row r="726" spans="1:14">
      <c r="B726" s="787"/>
      <c r="C726" s="787"/>
      <c r="D726" t="s">
        <v>13</v>
      </c>
      <c r="E726" s="121">
        <v>3</v>
      </c>
      <c r="G726" s="4">
        <f t="shared" si="10"/>
        <v>17</v>
      </c>
    </row>
    <row r="727" spans="1:14">
      <c r="B727" s="787"/>
      <c r="C727" s="787"/>
      <c r="D727" t="s">
        <v>14</v>
      </c>
      <c r="E727" s="121">
        <v>500</v>
      </c>
      <c r="G727" s="4">
        <f t="shared" si="10"/>
        <v>517</v>
      </c>
    </row>
    <row r="728" spans="1:14" s="127" customFormat="1">
      <c r="A728" s="126">
        <v>45720</v>
      </c>
      <c r="B728" s="797" t="s">
        <v>1103</v>
      </c>
      <c r="C728" s="797" t="s">
        <v>15</v>
      </c>
      <c r="D728" s="127" t="s">
        <v>14</v>
      </c>
      <c r="E728" s="266"/>
      <c r="F728" s="266">
        <v>500</v>
      </c>
      <c r="G728" s="128">
        <f t="shared" si="10"/>
        <v>17</v>
      </c>
      <c r="H728" s="128"/>
      <c r="N728" s="266"/>
    </row>
    <row r="729" spans="1:14">
      <c r="A729" s="39">
        <v>45763</v>
      </c>
      <c r="B729" s="787" t="s">
        <v>1102</v>
      </c>
      <c r="C729" s="787" t="s">
        <v>15</v>
      </c>
      <c r="D729" t="s">
        <v>12</v>
      </c>
      <c r="F729" s="121">
        <v>14</v>
      </c>
      <c r="G729" s="4">
        <f t="shared" si="10"/>
        <v>3</v>
      </c>
      <c r="J729" s="786"/>
    </row>
    <row r="730" spans="1:14">
      <c r="A730" s="39">
        <v>45763</v>
      </c>
      <c r="B730" s="787" t="s">
        <v>1102</v>
      </c>
      <c r="C730" s="787" t="s">
        <v>15</v>
      </c>
      <c r="D730" t="s">
        <v>13</v>
      </c>
      <c r="F730" s="121">
        <v>3</v>
      </c>
      <c r="G730" s="4">
        <f t="shared" si="10"/>
        <v>0</v>
      </c>
      <c r="J730" s="786"/>
      <c r="L730" s="121"/>
    </row>
    <row r="731" spans="1:14">
      <c r="A731" s="41">
        <v>45747</v>
      </c>
      <c r="B731" s="786" t="s">
        <v>10</v>
      </c>
      <c r="C731" s="786" t="s">
        <v>16</v>
      </c>
      <c r="D731" t="s">
        <v>12</v>
      </c>
      <c r="E731" s="121">
        <v>14</v>
      </c>
      <c r="G731" s="4">
        <f t="shared" si="10"/>
        <v>14</v>
      </c>
      <c r="L731" s="121"/>
    </row>
    <row r="732" spans="1:14">
      <c r="B732" s="787"/>
      <c r="C732" s="787"/>
      <c r="D732" t="s">
        <v>13</v>
      </c>
      <c r="E732" s="121">
        <v>3</v>
      </c>
      <c r="G732" s="4">
        <f t="shared" si="10"/>
        <v>17</v>
      </c>
    </row>
    <row r="733" spans="1:14">
      <c r="B733" s="787"/>
      <c r="C733" s="787"/>
      <c r="D733" t="s">
        <v>14</v>
      </c>
      <c r="E733" s="121">
        <v>500</v>
      </c>
      <c r="G733" s="4">
        <f t="shared" si="10"/>
        <v>517</v>
      </c>
    </row>
    <row r="734" spans="1:14" s="127" customFormat="1">
      <c r="A734" s="126">
        <v>45763</v>
      </c>
      <c r="B734" s="797" t="s">
        <v>1104</v>
      </c>
      <c r="C734" s="797" t="s">
        <v>16</v>
      </c>
      <c r="D734" s="127" t="s">
        <v>14</v>
      </c>
      <c r="E734" s="266"/>
      <c r="F734" s="266">
        <v>250</v>
      </c>
      <c r="G734" s="128">
        <f t="shared" si="10"/>
        <v>267</v>
      </c>
      <c r="H734" s="128"/>
      <c r="J734" s="266"/>
      <c r="N734" s="266"/>
    </row>
    <row r="735" spans="1:14" s="127" customFormat="1">
      <c r="A735" s="126">
        <v>45771</v>
      </c>
      <c r="B735" s="797" t="s">
        <v>1105</v>
      </c>
      <c r="C735" s="797" t="s">
        <v>16</v>
      </c>
      <c r="D735" s="127" t="s">
        <v>14</v>
      </c>
      <c r="E735" s="266"/>
      <c r="F735" s="266">
        <v>140</v>
      </c>
      <c r="G735" s="128">
        <f t="shared" si="10"/>
        <v>127</v>
      </c>
      <c r="H735" s="128"/>
      <c r="K735" s="266"/>
      <c r="N735" s="266"/>
    </row>
    <row r="736" spans="1:14" s="127" customFormat="1">
      <c r="A736" s="126">
        <v>45777</v>
      </c>
      <c r="B736" s="797" t="s">
        <v>1106</v>
      </c>
      <c r="C736" s="797" t="s">
        <v>16</v>
      </c>
      <c r="D736" s="127" t="s">
        <v>14</v>
      </c>
      <c r="E736" s="266"/>
      <c r="F736" s="266">
        <v>110</v>
      </c>
      <c r="G736" s="128">
        <f t="shared" si="10"/>
        <v>17</v>
      </c>
      <c r="H736" s="128"/>
      <c r="J736" s="791"/>
      <c r="L736" s="129"/>
      <c r="N736" s="266"/>
    </row>
    <row r="737" spans="1:15">
      <c r="A737" s="39">
        <v>45777</v>
      </c>
      <c r="B737" s="526" t="s">
        <v>1107</v>
      </c>
      <c r="C737" s="526" t="s">
        <v>16</v>
      </c>
      <c r="D737" s="527" t="s">
        <v>12</v>
      </c>
      <c r="F737" s="121">
        <v>14</v>
      </c>
      <c r="G737" s="4">
        <f t="shared" si="10"/>
        <v>3</v>
      </c>
      <c r="J737" s="786"/>
      <c r="L737" s="121"/>
    </row>
    <row r="738" spans="1:15">
      <c r="A738" s="39">
        <v>45777</v>
      </c>
      <c r="B738" s="526" t="s">
        <v>1107</v>
      </c>
      <c r="C738" s="526" t="s">
        <v>16</v>
      </c>
      <c r="D738" s="527" t="s">
        <v>13</v>
      </c>
      <c r="F738" s="121">
        <v>3</v>
      </c>
      <c r="G738" s="4">
        <f t="shared" si="10"/>
        <v>0</v>
      </c>
      <c r="J738" s="786"/>
      <c r="L738" s="26"/>
    </row>
    <row r="739" spans="1:15">
      <c r="A739" s="41">
        <v>45777</v>
      </c>
      <c r="B739" s="786" t="s">
        <v>10</v>
      </c>
      <c r="C739" s="786" t="s">
        <v>17</v>
      </c>
      <c r="D739" t="s">
        <v>12</v>
      </c>
      <c r="E739" s="121">
        <v>14</v>
      </c>
      <c r="G739" s="4">
        <f t="shared" si="10"/>
        <v>14</v>
      </c>
      <c r="J739" s="786"/>
      <c r="L739" s="121"/>
    </row>
    <row r="740" spans="1:15">
      <c r="B740" s="787"/>
      <c r="C740" s="787"/>
      <c r="D740" t="s">
        <v>13</v>
      </c>
      <c r="E740" s="121">
        <v>3</v>
      </c>
      <c r="G740" s="4">
        <f t="shared" si="10"/>
        <v>17</v>
      </c>
      <c r="J740" s="786"/>
      <c r="L740" s="121"/>
    </row>
    <row r="741" spans="1:15">
      <c r="B741" s="787"/>
      <c r="C741" s="787"/>
      <c r="D741" t="s">
        <v>14</v>
      </c>
      <c r="E741" s="121">
        <v>500</v>
      </c>
      <c r="G741" s="4">
        <f t="shared" si="10"/>
        <v>517</v>
      </c>
      <c r="J741" s="786"/>
      <c r="L741" s="121"/>
    </row>
    <row r="742" spans="1:15">
      <c r="A742" s="39">
        <v>45812</v>
      </c>
      <c r="B742" s="787" t="s">
        <v>1108</v>
      </c>
      <c r="C742" s="787" t="s">
        <v>17</v>
      </c>
      <c r="D742" t="s">
        <v>12</v>
      </c>
      <c r="F742" s="121">
        <v>14</v>
      </c>
      <c r="G742" s="4">
        <f t="shared" si="10"/>
        <v>503</v>
      </c>
    </row>
    <row r="743" spans="1:15">
      <c r="A743" s="39">
        <v>45812</v>
      </c>
      <c r="B743" s="787" t="s">
        <v>1108</v>
      </c>
      <c r="C743" s="787" t="s">
        <v>17</v>
      </c>
      <c r="D743" t="s">
        <v>13</v>
      </c>
      <c r="F743" s="121">
        <v>3</v>
      </c>
      <c r="G743" s="4">
        <f t="shared" si="10"/>
        <v>500</v>
      </c>
    </row>
    <row r="744" spans="1:15" s="127" customFormat="1">
      <c r="A744" s="126">
        <v>45808</v>
      </c>
      <c r="B744" s="797" t="s">
        <v>1096</v>
      </c>
      <c r="C744" s="797" t="s">
        <v>17</v>
      </c>
      <c r="D744" s="127" t="s">
        <v>14</v>
      </c>
      <c r="E744" s="266"/>
      <c r="F744" s="266">
        <v>10</v>
      </c>
      <c r="G744" s="128">
        <f t="shared" si="10"/>
        <v>490</v>
      </c>
      <c r="H744" s="128"/>
      <c r="J744" s="126"/>
      <c r="K744" s="797"/>
      <c r="L744" s="797"/>
      <c r="N744" s="266"/>
      <c r="O744" s="267"/>
    </row>
    <row r="745" spans="1:15" s="127" customFormat="1">
      <c r="A745" s="126">
        <v>45822</v>
      </c>
      <c r="B745" s="797" t="s">
        <v>1109</v>
      </c>
      <c r="C745" s="797" t="s">
        <v>17</v>
      </c>
      <c r="D745" s="127" t="s">
        <v>14</v>
      </c>
      <c r="E745" s="129"/>
      <c r="F745" s="267">
        <v>490</v>
      </c>
      <c r="G745" s="128">
        <f t="shared" si="10"/>
        <v>0</v>
      </c>
      <c r="H745" s="128"/>
      <c r="N745" s="266"/>
    </row>
    <row r="746" spans="1:15">
      <c r="A746" s="41">
        <v>45808</v>
      </c>
      <c r="B746" s="786" t="s">
        <v>10</v>
      </c>
      <c r="C746" s="786" t="s">
        <v>18</v>
      </c>
      <c r="D746" t="s">
        <v>12</v>
      </c>
      <c r="E746" s="12">
        <v>14</v>
      </c>
      <c r="F746" s="65"/>
      <c r="G746" s="4">
        <f t="shared" si="10"/>
        <v>14</v>
      </c>
      <c r="J746" s="822" t="s">
        <v>1073</v>
      </c>
      <c r="K746" s="822"/>
      <c r="L746" s="822"/>
    </row>
    <row r="747" spans="1:15">
      <c r="B747" s="787"/>
      <c r="C747" s="787"/>
      <c r="D747" t="s">
        <v>13</v>
      </c>
      <c r="E747" s="12">
        <v>5</v>
      </c>
      <c r="F747" s="65"/>
      <c r="G747" s="4">
        <f t="shared" si="10"/>
        <v>19</v>
      </c>
      <c r="I747">
        <v>2025</v>
      </c>
      <c r="J747" s="786" t="s">
        <v>19</v>
      </c>
      <c r="K747" t="s">
        <v>12</v>
      </c>
      <c r="L747" s="121">
        <v>11.5</v>
      </c>
    </row>
    <row r="748" spans="1:15">
      <c r="B748" s="787"/>
      <c r="C748" s="787"/>
      <c r="D748" t="s">
        <v>14</v>
      </c>
      <c r="E748" s="12">
        <v>500</v>
      </c>
      <c r="F748" s="65"/>
      <c r="G748" s="4">
        <f t="shared" si="10"/>
        <v>519</v>
      </c>
      <c r="J748" s="787"/>
      <c r="K748" t="s">
        <v>13</v>
      </c>
      <c r="L748" s="121">
        <v>4</v>
      </c>
    </row>
    <row r="749" spans="1:15" s="127" customFormat="1">
      <c r="A749" s="126">
        <v>45818</v>
      </c>
      <c r="B749" s="797" t="s">
        <v>1110</v>
      </c>
      <c r="C749" s="797" t="s">
        <v>18</v>
      </c>
      <c r="D749" s="127" t="s">
        <v>14</v>
      </c>
      <c r="E749" s="129"/>
      <c r="F749" s="267">
        <v>100</v>
      </c>
      <c r="G749" s="128">
        <f t="shared" si="10"/>
        <v>419</v>
      </c>
      <c r="H749" s="128"/>
      <c r="J749" s="797"/>
      <c r="K749" s="127" t="s">
        <v>14</v>
      </c>
      <c r="L749" s="266">
        <v>170</v>
      </c>
      <c r="N749" s="266"/>
    </row>
    <row r="750" spans="1:15" s="127" customFormat="1">
      <c r="A750" s="126">
        <v>45822</v>
      </c>
      <c r="B750" s="797" t="s">
        <v>1111</v>
      </c>
      <c r="C750" s="797" t="s">
        <v>18</v>
      </c>
      <c r="D750" s="127" t="s">
        <v>14</v>
      </c>
      <c r="E750" s="266"/>
      <c r="F750" s="266">
        <v>400</v>
      </c>
      <c r="G750" s="128">
        <f t="shared" ref="G750:G780" si="13">+G749+E750-F750</f>
        <v>19</v>
      </c>
      <c r="H750" s="128"/>
      <c r="L750" s="129">
        <f>SUM(L747:L749)</f>
        <v>185.5</v>
      </c>
      <c r="N750" s="266"/>
    </row>
    <row r="751" spans="1:15">
      <c r="A751" s="39">
        <v>45832</v>
      </c>
      <c r="B751" s="787" t="s">
        <v>1112</v>
      </c>
      <c r="C751" s="787" t="s">
        <v>18</v>
      </c>
      <c r="D751" t="s">
        <v>12</v>
      </c>
      <c r="F751" s="121">
        <v>14</v>
      </c>
      <c r="G751" s="4">
        <f t="shared" si="13"/>
        <v>5</v>
      </c>
    </row>
    <row r="752" spans="1:15">
      <c r="A752" s="39">
        <v>45832</v>
      </c>
      <c r="B752" s="787" t="s">
        <v>1112</v>
      </c>
      <c r="C752" s="787" t="s">
        <v>18</v>
      </c>
      <c r="D752" t="s">
        <v>13</v>
      </c>
      <c r="F752" s="121">
        <v>5</v>
      </c>
      <c r="G752" s="4">
        <f t="shared" si="13"/>
        <v>0</v>
      </c>
    </row>
    <row r="753" spans="1:17">
      <c r="A753" s="41">
        <v>45838</v>
      </c>
      <c r="B753" s="786" t="s">
        <v>10</v>
      </c>
      <c r="C753" s="786" t="s">
        <v>19</v>
      </c>
      <c r="D753" t="s">
        <v>12</v>
      </c>
      <c r="E753" s="121">
        <v>11.5</v>
      </c>
      <c r="G753" s="4">
        <f t="shared" si="13"/>
        <v>11.5</v>
      </c>
      <c r="J753" s="822" t="s">
        <v>1073</v>
      </c>
      <c r="K753" s="822"/>
      <c r="L753" s="822"/>
    </row>
    <row r="754" spans="1:17">
      <c r="B754" s="787"/>
      <c r="C754" s="787"/>
      <c r="D754" t="s">
        <v>13</v>
      </c>
      <c r="E754" s="121">
        <v>4</v>
      </c>
      <c r="G754" s="4">
        <f t="shared" si="13"/>
        <v>15.5</v>
      </c>
      <c r="I754">
        <v>2025</v>
      </c>
      <c r="J754" s="786" t="s">
        <v>19</v>
      </c>
      <c r="K754" t="s">
        <v>12</v>
      </c>
      <c r="L754" s="121">
        <v>11.5</v>
      </c>
      <c r="N754" s="793" t="s">
        <v>19</v>
      </c>
      <c r="O754" t="s">
        <v>12</v>
      </c>
      <c r="P754" s="121">
        <v>11.5</v>
      </c>
    </row>
    <row r="755" spans="1:17">
      <c r="B755" s="787"/>
      <c r="C755" s="787"/>
      <c r="D755" t="s">
        <v>14</v>
      </c>
      <c r="E755" s="121">
        <v>500</v>
      </c>
      <c r="G755" s="4">
        <f t="shared" si="13"/>
        <v>515.5</v>
      </c>
      <c r="J755" s="787"/>
      <c r="K755" t="s">
        <v>13</v>
      </c>
      <c r="L755" s="121">
        <v>4</v>
      </c>
      <c r="N755" s="814"/>
      <c r="O755" t="s">
        <v>13</v>
      </c>
      <c r="P755" s="121">
        <v>4</v>
      </c>
    </row>
    <row r="756" spans="1:17" s="127" customFormat="1">
      <c r="A756" s="126">
        <v>45838</v>
      </c>
      <c r="B756" s="797" t="s">
        <v>1113</v>
      </c>
      <c r="C756" s="797" t="s">
        <v>19</v>
      </c>
      <c r="D756" s="127" t="s">
        <v>14</v>
      </c>
      <c r="E756" s="266"/>
      <c r="F756" s="266">
        <v>300</v>
      </c>
      <c r="G756" s="128">
        <f t="shared" si="13"/>
        <v>215.5</v>
      </c>
      <c r="H756" s="128"/>
      <c r="J756" s="791"/>
      <c r="K756" s="127" t="s">
        <v>14</v>
      </c>
      <c r="L756" s="266">
        <f>E755-F756-F757</f>
        <v>170</v>
      </c>
      <c r="N756" s="665" t="s">
        <v>20</v>
      </c>
      <c r="O756" s="127" t="s">
        <v>12</v>
      </c>
      <c r="P756" s="266">
        <v>10</v>
      </c>
    </row>
    <row r="757" spans="1:17" s="127" customFormat="1">
      <c r="A757" s="126">
        <v>45869</v>
      </c>
      <c r="B757" s="797" t="s">
        <v>1114</v>
      </c>
      <c r="C757" s="797" t="s">
        <v>19</v>
      </c>
      <c r="D757" s="127" t="s">
        <v>14</v>
      </c>
      <c r="E757" s="266"/>
      <c r="F757" s="266">
        <v>30</v>
      </c>
      <c r="G757" s="128">
        <f t="shared" si="13"/>
        <v>185.5</v>
      </c>
      <c r="H757" s="128"/>
      <c r="J757" s="791" t="s">
        <v>20</v>
      </c>
      <c r="K757" s="127" t="s">
        <v>12</v>
      </c>
      <c r="L757" s="266">
        <v>10</v>
      </c>
      <c r="N757" s="794"/>
      <c r="O757" s="127" t="s">
        <v>13</v>
      </c>
      <c r="P757" s="266">
        <v>4</v>
      </c>
    </row>
    <row r="758" spans="1:17">
      <c r="A758" s="39">
        <v>45903</v>
      </c>
      <c r="B758" s="787" t="s">
        <v>1115</v>
      </c>
      <c r="C758" s="787" t="s">
        <v>19</v>
      </c>
      <c r="D758" t="s">
        <v>12</v>
      </c>
      <c r="F758" s="121">
        <v>11.5</v>
      </c>
      <c r="G758" s="46">
        <f t="shared" si="13"/>
        <v>174</v>
      </c>
      <c r="J758" s="786"/>
      <c r="L758" s="121"/>
      <c r="N758" s="814"/>
      <c r="P758" s="121"/>
    </row>
    <row r="759" spans="1:17">
      <c r="A759" s="39">
        <v>45903</v>
      </c>
      <c r="B759" s="787" t="s">
        <v>1115</v>
      </c>
      <c r="C759" s="787" t="s">
        <v>19</v>
      </c>
      <c r="D759" t="s">
        <v>13</v>
      </c>
      <c r="F759" s="121">
        <v>4</v>
      </c>
      <c r="G759" s="46">
        <f t="shared" si="13"/>
        <v>170</v>
      </c>
      <c r="J759" s="786"/>
      <c r="L759" s="121"/>
      <c r="N759" s="814"/>
      <c r="P759" s="121"/>
    </row>
    <row r="760" spans="1:17">
      <c r="A760" s="39">
        <v>45900</v>
      </c>
      <c r="B760" s="787" t="s">
        <v>1116</v>
      </c>
      <c r="C760" s="787" t="s">
        <v>19</v>
      </c>
      <c r="D760" t="s">
        <v>14</v>
      </c>
      <c r="F760" s="121">
        <v>170</v>
      </c>
      <c r="G760" s="46">
        <f t="shared" si="13"/>
        <v>0</v>
      </c>
      <c r="J760" s="786"/>
      <c r="L760" s="121"/>
      <c r="N760" s="814"/>
      <c r="P760" s="121"/>
    </row>
    <row r="761" spans="1:17">
      <c r="A761" s="41">
        <v>45869</v>
      </c>
      <c r="B761" s="786" t="s">
        <v>10</v>
      </c>
      <c r="C761" s="786" t="s">
        <v>20</v>
      </c>
      <c r="D761" t="s">
        <v>12</v>
      </c>
      <c r="E761" s="121">
        <v>10</v>
      </c>
      <c r="G761" s="46">
        <f t="shared" si="13"/>
        <v>10</v>
      </c>
      <c r="J761" s="787"/>
      <c r="L761" s="121"/>
      <c r="O761">
        <v>40</v>
      </c>
      <c r="P761" s="121">
        <f>SUM(P754:P757)</f>
        <v>29.5</v>
      </c>
      <c r="Q761" s="121">
        <f>O761-P761</f>
        <v>10.5</v>
      </c>
    </row>
    <row r="762" spans="1:17">
      <c r="B762" s="787"/>
      <c r="C762" s="787"/>
      <c r="D762" t="s">
        <v>13</v>
      </c>
      <c r="E762" s="121">
        <v>4</v>
      </c>
      <c r="G762" s="46">
        <f t="shared" si="13"/>
        <v>14</v>
      </c>
      <c r="J762" s="786"/>
      <c r="L762" s="121"/>
    </row>
    <row r="763" spans="1:17">
      <c r="B763" s="787"/>
      <c r="C763" s="787"/>
      <c r="D763" t="s">
        <v>14</v>
      </c>
      <c r="E763" s="121">
        <v>500</v>
      </c>
      <c r="G763" s="46">
        <f t="shared" si="13"/>
        <v>514</v>
      </c>
      <c r="L763" s="121"/>
    </row>
    <row r="764" spans="1:17" s="127" customFormat="1">
      <c r="A764" s="126">
        <v>45869</v>
      </c>
      <c r="B764" s="797" t="s">
        <v>1114</v>
      </c>
      <c r="C764" s="797" t="s">
        <v>20</v>
      </c>
      <c r="D764" s="127" t="s">
        <v>14</v>
      </c>
      <c r="E764" s="266"/>
      <c r="F764" s="266">
        <v>500</v>
      </c>
      <c r="G764" s="46">
        <f t="shared" si="13"/>
        <v>14</v>
      </c>
      <c r="H764" s="128"/>
      <c r="N764" s="266"/>
    </row>
    <row r="765" spans="1:17">
      <c r="A765" s="39">
        <v>45903</v>
      </c>
      <c r="B765" s="787" t="s">
        <v>1115</v>
      </c>
      <c r="C765" s="787" t="s">
        <v>20</v>
      </c>
      <c r="D765" t="s">
        <v>12</v>
      </c>
      <c r="F765" s="121">
        <v>10</v>
      </c>
      <c r="G765" s="46">
        <f t="shared" si="13"/>
        <v>4</v>
      </c>
      <c r="L765" s="121"/>
    </row>
    <row r="766" spans="1:17">
      <c r="A766" s="39">
        <v>45903</v>
      </c>
      <c r="B766" s="787" t="s">
        <v>1115</v>
      </c>
      <c r="C766" s="787" t="s">
        <v>20</v>
      </c>
      <c r="D766" t="s">
        <v>13</v>
      </c>
      <c r="F766" s="121">
        <v>4</v>
      </c>
      <c r="G766" s="46">
        <f t="shared" si="13"/>
        <v>0</v>
      </c>
      <c r="L766" s="121"/>
    </row>
    <row r="767" spans="1:17">
      <c r="A767" s="41">
        <v>45900</v>
      </c>
      <c r="B767" s="786" t="s">
        <v>10</v>
      </c>
      <c r="C767" s="786" t="s">
        <v>21</v>
      </c>
      <c r="D767" t="s">
        <v>12</v>
      </c>
      <c r="E767" s="121">
        <v>10</v>
      </c>
      <c r="G767" s="46">
        <f t="shared" si="13"/>
        <v>10</v>
      </c>
      <c r="J767" s="822"/>
      <c r="K767" s="822"/>
      <c r="L767" s="822"/>
    </row>
    <row r="768" spans="1:17">
      <c r="B768" s="787"/>
      <c r="C768" s="787"/>
      <c r="D768" t="s">
        <v>13</v>
      </c>
      <c r="E768" s="121">
        <v>6</v>
      </c>
      <c r="G768" s="46">
        <f t="shared" si="13"/>
        <v>16</v>
      </c>
      <c r="I768" s="10"/>
      <c r="J768" s="786"/>
      <c r="L768" s="121"/>
    </row>
    <row r="769" spans="1:14">
      <c r="B769" s="787"/>
      <c r="C769" s="787"/>
      <c r="D769" t="s">
        <v>14</v>
      </c>
      <c r="E769" s="121">
        <v>500</v>
      </c>
      <c r="G769" s="46">
        <f t="shared" si="13"/>
        <v>516</v>
      </c>
      <c r="J769" s="786"/>
      <c r="K769" s="820" t="s">
        <v>1073</v>
      </c>
      <c r="L769" s="820"/>
      <c r="M769" s="820"/>
    </row>
    <row r="770" spans="1:14">
      <c r="B770" s="787"/>
      <c r="C770" s="787"/>
      <c r="D770" s="378" t="s">
        <v>223</v>
      </c>
      <c r="E770" s="379">
        <v>15</v>
      </c>
      <c r="G770" s="46">
        <f t="shared" si="13"/>
        <v>531</v>
      </c>
      <c r="J770" s="786"/>
      <c r="K770" s="786"/>
      <c r="L770" s="786"/>
      <c r="M770" s="786"/>
    </row>
    <row r="771" spans="1:14" s="127" customFormat="1">
      <c r="A771" s="525">
        <v>45900</v>
      </c>
      <c r="B771" s="526" t="s">
        <v>1116</v>
      </c>
      <c r="C771" s="526" t="s">
        <v>21</v>
      </c>
      <c r="D771" s="527" t="s">
        <v>14</v>
      </c>
      <c r="E771" s="528"/>
      <c r="F771" s="528">
        <v>25</v>
      </c>
      <c r="G771" s="46">
        <f t="shared" si="13"/>
        <v>506</v>
      </c>
      <c r="H771" s="46"/>
      <c r="I771" s="527"/>
      <c r="J771" s="530">
        <v>2025</v>
      </c>
      <c r="K771" s="786" t="s">
        <v>91</v>
      </c>
      <c r="L771" t="s">
        <v>12</v>
      </c>
      <c r="M771" s="121">
        <v>10</v>
      </c>
      <c r="N771" s="266"/>
    </row>
    <row r="772" spans="1:14">
      <c r="A772" s="39">
        <v>45902</v>
      </c>
      <c r="B772" s="787" t="s">
        <v>1117</v>
      </c>
      <c r="C772" s="787" t="s">
        <v>21</v>
      </c>
      <c r="D772" t="s">
        <v>14</v>
      </c>
      <c r="F772" s="121">
        <v>100</v>
      </c>
      <c r="G772" s="46">
        <f t="shared" si="13"/>
        <v>406</v>
      </c>
      <c r="H772" s="46"/>
      <c r="K772" s="787"/>
      <c r="L772" t="s">
        <v>13</v>
      </c>
      <c r="M772" s="121">
        <v>4</v>
      </c>
    </row>
    <row r="773" spans="1:14">
      <c r="A773" s="39">
        <v>45930</v>
      </c>
      <c r="B773" s="787" t="s">
        <v>137</v>
      </c>
      <c r="C773" s="787" t="s">
        <v>21</v>
      </c>
      <c r="D773" t="s">
        <v>14</v>
      </c>
      <c r="F773" s="121">
        <v>375</v>
      </c>
      <c r="G773" s="46">
        <f t="shared" si="13"/>
        <v>31</v>
      </c>
      <c r="H773" s="46"/>
      <c r="K773" s="786"/>
      <c r="L773" t="s">
        <v>14</v>
      </c>
      <c r="M773" s="26">
        <v>100</v>
      </c>
    </row>
    <row r="774" spans="1:14">
      <c r="A774" s="39">
        <v>45939</v>
      </c>
      <c r="B774" s="787" t="s">
        <v>1118</v>
      </c>
      <c r="C774" s="787" t="s">
        <v>21</v>
      </c>
      <c r="D774" t="s">
        <v>12</v>
      </c>
      <c r="F774" s="121">
        <v>10</v>
      </c>
      <c r="G774" s="46">
        <f t="shared" si="13"/>
        <v>21</v>
      </c>
      <c r="H774" s="46"/>
      <c r="K774" s="786" t="s">
        <v>23</v>
      </c>
      <c r="L774" t="s">
        <v>14</v>
      </c>
      <c r="M774" s="121">
        <v>500</v>
      </c>
    </row>
    <row r="775" spans="1:14">
      <c r="A775" s="39">
        <v>45939</v>
      </c>
      <c r="B775" s="787" t="s">
        <v>1118</v>
      </c>
      <c r="C775" s="787" t="s">
        <v>21</v>
      </c>
      <c r="D775" t="s">
        <v>13</v>
      </c>
      <c r="F775" s="121">
        <v>6</v>
      </c>
      <c r="G775" s="46">
        <f t="shared" si="13"/>
        <v>15</v>
      </c>
      <c r="H775" s="46"/>
      <c r="K775" s="786"/>
      <c r="M775" s="250">
        <f>SUM(M771:M774)</f>
        <v>614</v>
      </c>
    </row>
    <row r="776" spans="1:14">
      <c r="A776" s="39">
        <v>46029</v>
      </c>
      <c r="B776" s="787" t="s">
        <v>1119</v>
      </c>
      <c r="C776" s="787" t="s">
        <v>21</v>
      </c>
      <c r="D776" t="s">
        <v>223</v>
      </c>
      <c r="F776" s="121">
        <v>15</v>
      </c>
      <c r="G776" s="46">
        <f t="shared" si="13"/>
        <v>0</v>
      </c>
      <c r="H776" s="46"/>
      <c r="K776" s="786"/>
      <c r="M776" s="250"/>
    </row>
    <row r="777" spans="1:14">
      <c r="A777" s="133" t="s">
        <v>136</v>
      </c>
      <c r="B777" s="786" t="s">
        <v>10</v>
      </c>
      <c r="C777" s="786" t="s">
        <v>91</v>
      </c>
      <c r="D777" t="s">
        <v>12</v>
      </c>
      <c r="E777" s="121">
        <v>10</v>
      </c>
      <c r="G777" s="46">
        <f t="shared" si="13"/>
        <v>10</v>
      </c>
      <c r="L777" s="121"/>
      <c r="M777" s="121"/>
    </row>
    <row r="778" spans="1:14">
      <c r="A778" s="106"/>
      <c r="B778" s="787"/>
      <c r="C778" s="787"/>
      <c r="D778" t="s">
        <v>13</v>
      </c>
      <c r="E778" s="121">
        <v>4</v>
      </c>
      <c r="G778" s="46">
        <f t="shared" si="13"/>
        <v>14</v>
      </c>
      <c r="L778" s="121"/>
    </row>
    <row r="779" spans="1:14">
      <c r="A779" s="106"/>
      <c r="B779" s="787"/>
      <c r="C779" s="787"/>
      <c r="D779" t="s">
        <v>14</v>
      </c>
      <c r="E779" s="121">
        <v>500</v>
      </c>
      <c r="G779" s="46">
        <f t="shared" si="13"/>
        <v>514</v>
      </c>
    </row>
    <row r="780" spans="1:14">
      <c r="A780" s="39">
        <v>45930</v>
      </c>
      <c r="B780" s="787" t="s">
        <v>137</v>
      </c>
      <c r="C780" s="787" t="s">
        <v>91</v>
      </c>
      <c r="D780" t="s">
        <v>14</v>
      </c>
      <c r="E780" s="12"/>
      <c r="F780" s="12">
        <v>255</v>
      </c>
      <c r="G780" s="46">
        <f t="shared" si="13"/>
        <v>259</v>
      </c>
      <c r="H780" s="457">
        <f>SUM(H627:H777)</f>
        <v>1000</v>
      </c>
      <c r="I780" s="458" t="s">
        <v>1120</v>
      </c>
    </row>
    <row r="781" spans="1:14">
      <c r="A781" s="39">
        <v>45939</v>
      </c>
      <c r="B781" s="787" t="s">
        <v>1121</v>
      </c>
      <c r="C781" s="787" t="s">
        <v>91</v>
      </c>
      <c r="D781" t="s">
        <v>14</v>
      </c>
      <c r="F781" s="121">
        <v>145</v>
      </c>
      <c r="G781" s="46">
        <f t="shared" ref="G781:G853" si="14">+G780+E781-F781</f>
        <v>114</v>
      </c>
    </row>
    <row r="782" spans="1:14">
      <c r="A782" s="39">
        <v>45973</v>
      </c>
      <c r="B782" s="787" t="s">
        <v>1122</v>
      </c>
      <c r="C782" s="787" t="s">
        <v>91</v>
      </c>
      <c r="D782" t="s">
        <v>14</v>
      </c>
      <c r="F782" s="121">
        <v>100</v>
      </c>
      <c r="G782" s="46">
        <f t="shared" si="14"/>
        <v>14</v>
      </c>
    </row>
    <row r="783" spans="1:14">
      <c r="A783" s="39">
        <v>46066</v>
      </c>
      <c r="B783" s="787" t="s">
        <v>1123</v>
      </c>
      <c r="C783" s="787" t="s">
        <v>91</v>
      </c>
      <c r="D783" t="s">
        <v>12</v>
      </c>
      <c r="F783" s="121">
        <v>10</v>
      </c>
      <c r="G783" s="46">
        <f t="shared" si="14"/>
        <v>4</v>
      </c>
    </row>
    <row r="784" spans="1:14">
      <c r="A784" s="39">
        <v>46066</v>
      </c>
      <c r="B784" s="787" t="s">
        <v>1123</v>
      </c>
      <c r="C784" s="787" t="s">
        <v>91</v>
      </c>
      <c r="D784" t="s">
        <v>13</v>
      </c>
      <c r="F784" s="121">
        <v>4</v>
      </c>
      <c r="G784" s="46">
        <f t="shared" si="14"/>
        <v>0</v>
      </c>
    </row>
    <row r="785" spans="1:15">
      <c r="A785" s="41">
        <v>45961</v>
      </c>
      <c r="B785" s="786" t="s">
        <v>10</v>
      </c>
      <c r="C785" s="786" t="s">
        <v>23</v>
      </c>
      <c r="D785" t="s">
        <v>12</v>
      </c>
      <c r="E785" s="121">
        <v>10</v>
      </c>
      <c r="G785" s="46">
        <f t="shared" si="14"/>
        <v>10</v>
      </c>
      <c r="J785" s="10"/>
      <c r="K785" s="10"/>
      <c r="L785" s="10"/>
    </row>
    <row r="786" spans="1:15">
      <c r="B786" s="787"/>
      <c r="C786" s="787"/>
      <c r="D786" t="s">
        <v>13</v>
      </c>
      <c r="E786" s="121">
        <v>6</v>
      </c>
      <c r="G786" s="46">
        <f t="shared" si="14"/>
        <v>16</v>
      </c>
      <c r="J786" s="786"/>
    </row>
    <row r="787" spans="1:15">
      <c r="B787" s="787"/>
      <c r="C787" s="787"/>
      <c r="D787" t="s">
        <v>14</v>
      </c>
      <c r="E787" s="121">
        <v>500</v>
      </c>
      <c r="G787" s="46">
        <f t="shared" si="14"/>
        <v>516</v>
      </c>
    </row>
    <row r="788" spans="1:15">
      <c r="A788" s="39">
        <v>45973</v>
      </c>
      <c r="B788" s="787" t="s">
        <v>1122</v>
      </c>
      <c r="C788" s="787" t="s">
        <v>23</v>
      </c>
      <c r="D788" t="s">
        <v>14</v>
      </c>
      <c r="F788" s="121">
        <v>100</v>
      </c>
      <c r="G788" s="46">
        <f t="shared" si="14"/>
        <v>416</v>
      </c>
      <c r="J788" s="790"/>
    </row>
    <row r="789" spans="1:15">
      <c r="A789" s="39">
        <v>45980</v>
      </c>
      <c r="B789" s="787" t="s">
        <v>1124</v>
      </c>
      <c r="C789" s="787" t="s">
        <v>23</v>
      </c>
      <c r="D789" t="s">
        <v>14</v>
      </c>
      <c r="F789" s="121">
        <v>100</v>
      </c>
      <c r="G789" s="46">
        <f t="shared" si="14"/>
        <v>316</v>
      </c>
    </row>
    <row r="790" spans="1:15">
      <c r="A790" s="39">
        <v>45986</v>
      </c>
      <c r="B790" s="787" t="s">
        <v>1125</v>
      </c>
      <c r="C790" s="787" t="s">
        <v>23</v>
      </c>
      <c r="D790" t="s">
        <v>14</v>
      </c>
      <c r="F790" s="121">
        <v>50</v>
      </c>
      <c r="G790" s="46">
        <f t="shared" si="14"/>
        <v>266</v>
      </c>
      <c r="J790" s="790" t="s">
        <v>140</v>
      </c>
      <c r="K790" s="790">
        <v>31428533</v>
      </c>
    </row>
    <row r="791" spans="1:15">
      <c r="A791" s="39">
        <v>45993</v>
      </c>
      <c r="B791" s="787" t="s">
        <v>1126</v>
      </c>
      <c r="C791" s="787" t="s">
        <v>23</v>
      </c>
      <c r="D791" t="s">
        <v>14</v>
      </c>
      <c r="F791" s="121">
        <v>150</v>
      </c>
      <c r="G791" s="46">
        <f t="shared" si="14"/>
        <v>116</v>
      </c>
      <c r="H791" s="790"/>
      <c r="I791" s="790"/>
    </row>
    <row r="792" spans="1:15">
      <c r="A792" s="39">
        <v>46001</v>
      </c>
      <c r="B792" s="787" t="s">
        <v>1127</v>
      </c>
      <c r="C792" s="787" t="s">
        <v>23</v>
      </c>
      <c r="D792" t="s">
        <v>14</v>
      </c>
      <c r="F792" s="121">
        <v>40</v>
      </c>
      <c r="G792" s="46">
        <f>+G791+E792-F792</f>
        <v>76</v>
      </c>
      <c r="H792" s="790"/>
      <c r="I792" s="790"/>
    </row>
    <row r="793" spans="1:15">
      <c r="A793" s="39">
        <v>46001</v>
      </c>
      <c r="B793" s="787" t="s">
        <v>1128</v>
      </c>
      <c r="C793" s="787" t="s">
        <v>23</v>
      </c>
      <c r="D793" t="s">
        <v>14</v>
      </c>
      <c r="F793" s="121">
        <v>60</v>
      </c>
      <c r="G793" s="46">
        <f>+G792+E793-F793</f>
        <v>16</v>
      </c>
      <c r="H793" s="790"/>
      <c r="I793" s="790"/>
    </row>
    <row r="794" spans="1:15">
      <c r="A794" s="39">
        <v>46066</v>
      </c>
      <c r="B794" s="787" t="s">
        <v>1123</v>
      </c>
      <c r="C794" s="787" t="s">
        <v>23</v>
      </c>
      <c r="D794" t="s">
        <v>12</v>
      </c>
      <c r="F794" s="121">
        <v>10</v>
      </c>
      <c r="G794" s="46">
        <f t="shared" ref="G794:G799" si="15">+G793+E794-F794</f>
        <v>6</v>
      </c>
      <c r="H794" s="790"/>
      <c r="I794" s="790"/>
    </row>
    <row r="795" spans="1:15">
      <c r="A795" s="39">
        <v>46066</v>
      </c>
      <c r="B795" s="787" t="s">
        <v>1123</v>
      </c>
      <c r="C795" s="787" t="s">
        <v>23</v>
      </c>
      <c r="D795" t="s">
        <v>13</v>
      </c>
      <c r="F795" s="121">
        <v>6</v>
      </c>
      <c r="G795" s="46">
        <f t="shared" si="15"/>
        <v>0</v>
      </c>
      <c r="H795" s="790"/>
      <c r="I795" s="790"/>
    </row>
    <row r="796" spans="1:15">
      <c r="A796" s="41">
        <v>45991</v>
      </c>
      <c r="B796" s="786" t="s">
        <v>10</v>
      </c>
      <c r="C796" s="786" t="s">
        <v>24</v>
      </c>
      <c r="D796" t="s">
        <v>12</v>
      </c>
      <c r="E796" s="121">
        <v>10</v>
      </c>
      <c r="G796" s="46">
        <f t="shared" si="15"/>
        <v>10</v>
      </c>
    </row>
    <row r="797" spans="1:15">
      <c r="B797" s="787"/>
      <c r="C797" s="787"/>
      <c r="D797" t="s">
        <v>13</v>
      </c>
      <c r="E797" s="121">
        <v>5</v>
      </c>
      <c r="G797" s="46">
        <f t="shared" si="15"/>
        <v>15</v>
      </c>
      <c r="O797" s="121"/>
    </row>
    <row r="798" spans="1:15">
      <c r="B798" s="787"/>
      <c r="C798" s="787"/>
      <c r="D798" t="s">
        <v>14</v>
      </c>
      <c r="E798" s="121">
        <v>500</v>
      </c>
      <c r="G798" s="46">
        <f t="shared" si="15"/>
        <v>515</v>
      </c>
    </row>
    <row r="799" spans="1:15">
      <c r="A799" s="39">
        <v>46008</v>
      </c>
      <c r="B799" s="787" t="s">
        <v>1129</v>
      </c>
      <c r="C799" s="787" t="s">
        <v>24</v>
      </c>
      <c r="D799" t="s">
        <v>14</v>
      </c>
      <c r="F799" s="121">
        <v>200</v>
      </c>
      <c r="G799" s="46">
        <f t="shared" si="15"/>
        <v>315</v>
      </c>
    </row>
    <row r="800" spans="1:15">
      <c r="A800" s="39">
        <v>46029</v>
      </c>
      <c r="B800" s="787" t="s">
        <v>1130</v>
      </c>
      <c r="C800" s="787" t="s">
        <v>24</v>
      </c>
      <c r="D800" t="s">
        <v>14</v>
      </c>
      <c r="F800" s="121">
        <v>300</v>
      </c>
      <c r="G800" s="46">
        <f t="shared" ref="G800:G805" si="16">+G799+E800-F800</f>
        <v>15</v>
      </c>
      <c r="L800" s="527"/>
      <c r="M800" s="527"/>
      <c r="N800" s="528"/>
    </row>
    <row r="801" spans="1:14">
      <c r="A801" s="39">
        <v>46066</v>
      </c>
      <c r="B801" s="787" t="s">
        <v>1123</v>
      </c>
      <c r="C801" s="787" t="s">
        <v>24</v>
      </c>
      <c r="D801" t="s">
        <v>12</v>
      </c>
      <c r="F801" s="121">
        <v>10</v>
      </c>
      <c r="G801" s="46">
        <f>+G800+E801-F801</f>
        <v>5</v>
      </c>
      <c r="L801" s="527"/>
      <c r="M801" s="527"/>
      <c r="N801" s="528"/>
    </row>
    <row r="802" spans="1:14">
      <c r="A802" s="39">
        <v>46066</v>
      </c>
      <c r="B802" s="787" t="s">
        <v>1123</v>
      </c>
      <c r="C802" s="787" t="s">
        <v>24</v>
      </c>
      <c r="D802" t="s">
        <v>13</v>
      </c>
      <c r="F802" s="121">
        <v>5</v>
      </c>
      <c r="G802" s="46">
        <f>+G801+E802-F802</f>
        <v>0</v>
      </c>
      <c r="L802" s="527"/>
      <c r="M802" s="527"/>
      <c r="N802" s="528"/>
    </row>
    <row r="803" spans="1:14">
      <c r="A803" s="41">
        <v>46022</v>
      </c>
      <c r="B803" s="786" t="s">
        <v>10</v>
      </c>
      <c r="C803" s="786" t="s">
        <v>25</v>
      </c>
      <c r="D803" t="s">
        <v>12</v>
      </c>
      <c r="E803" s="121">
        <v>10</v>
      </c>
      <c r="G803" s="46">
        <f>+G802+E803-F803</f>
        <v>10</v>
      </c>
      <c r="L803" s="527"/>
      <c r="M803" s="527"/>
      <c r="N803" s="528"/>
    </row>
    <row r="804" spans="1:14">
      <c r="B804" s="787"/>
      <c r="C804" s="787"/>
      <c r="D804" t="s">
        <v>13</v>
      </c>
      <c r="E804" s="121">
        <v>5</v>
      </c>
      <c r="G804" s="46">
        <f>+G803+E804-F804</f>
        <v>15</v>
      </c>
    </row>
    <row r="805" spans="1:14">
      <c r="B805" s="787"/>
      <c r="C805" s="787"/>
      <c r="D805" t="s">
        <v>14</v>
      </c>
      <c r="E805" s="121">
        <v>500</v>
      </c>
      <c r="G805" s="46">
        <f>+G804+E805-F805</f>
        <v>515</v>
      </c>
    </row>
    <row r="806" spans="1:14">
      <c r="A806" s="39">
        <v>46029</v>
      </c>
      <c r="B806" s="787" t="s">
        <v>1130</v>
      </c>
      <c r="C806" s="787" t="s">
        <v>25</v>
      </c>
      <c r="D806" t="s">
        <v>14</v>
      </c>
      <c r="F806" s="121">
        <v>200</v>
      </c>
      <c r="G806" s="46">
        <f>+G805+E806-F806</f>
        <v>315</v>
      </c>
    </row>
    <row r="807" spans="1:14">
      <c r="A807" s="39">
        <v>46043</v>
      </c>
      <c r="B807" s="787" t="s">
        <v>1131</v>
      </c>
      <c r="C807" s="787" t="s">
        <v>25</v>
      </c>
      <c r="D807" t="s">
        <v>14</v>
      </c>
      <c r="F807" s="121">
        <v>100</v>
      </c>
      <c r="G807" s="46">
        <f>+G806+E807-F807</f>
        <v>215</v>
      </c>
    </row>
    <row r="808" spans="1:14">
      <c r="A808" s="39">
        <v>46050</v>
      </c>
      <c r="B808" s="787" t="s">
        <v>1132</v>
      </c>
      <c r="C808" s="787" t="s">
        <v>25</v>
      </c>
      <c r="D808" t="s">
        <v>14</v>
      </c>
      <c r="F808" s="121">
        <v>100</v>
      </c>
      <c r="G808" s="46">
        <f>+G807+E808-F808</f>
        <v>115</v>
      </c>
    </row>
    <row r="809" spans="1:14">
      <c r="A809" s="39">
        <v>46066</v>
      </c>
      <c r="B809" s="787" t="s">
        <v>1123</v>
      </c>
      <c r="C809" s="787" t="s">
        <v>25</v>
      </c>
      <c r="D809" t="s">
        <v>12</v>
      </c>
      <c r="F809" s="121">
        <v>10</v>
      </c>
      <c r="G809" s="46">
        <f>+G808+E809-F809</f>
        <v>105</v>
      </c>
    </row>
    <row r="810" spans="1:14">
      <c r="A810" s="39">
        <v>46066</v>
      </c>
      <c r="B810" s="787" t="s">
        <v>1123</v>
      </c>
      <c r="C810" s="787" t="s">
        <v>25</v>
      </c>
      <c r="D810" t="s">
        <v>13</v>
      </c>
      <c r="F810" s="121">
        <v>5</v>
      </c>
      <c r="G810" s="46">
        <f>+G809+E810-F810</f>
        <v>100</v>
      </c>
    </row>
    <row r="811" spans="1:14">
      <c r="A811" s="39">
        <v>46071</v>
      </c>
      <c r="B811" s="787" t="s">
        <v>1133</v>
      </c>
      <c r="C811" s="787" t="s">
        <v>25</v>
      </c>
      <c r="D811" t="s">
        <v>14</v>
      </c>
      <c r="F811" s="121">
        <v>100</v>
      </c>
      <c r="G811" s="46">
        <f t="shared" ref="G811:G814" si="17">+G810+E811-F811</f>
        <v>0</v>
      </c>
    </row>
    <row r="812" spans="1:14">
      <c r="A812" s="133">
        <v>46053</v>
      </c>
      <c r="B812" s="786" t="s">
        <v>10</v>
      </c>
      <c r="C812" s="786" t="s">
        <v>11</v>
      </c>
      <c r="D812" t="s">
        <v>12</v>
      </c>
      <c r="E812" s="121">
        <v>15</v>
      </c>
      <c r="G812" s="46">
        <f t="shared" si="17"/>
        <v>15</v>
      </c>
    </row>
    <row r="813" spans="1:14">
      <c r="A813" s="106"/>
      <c r="B813" s="787"/>
      <c r="C813" s="787"/>
      <c r="D813" t="s">
        <v>13</v>
      </c>
      <c r="E813" s="121">
        <v>3</v>
      </c>
      <c r="G813" s="46">
        <f t="shared" si="17"/>
        <v>18</v>
      </c>
    </row>
    <row r="814" spans="1:14">
      <c r="A814" s="106"/>
      <c r="B814" s="787"/>
      <c r="C814" s="787"/>
      <c r="D814" t="s">
        <v>14</v>
      </c>
      <c r="E814" s="121">
        <v>500</v>
      </c>
      <c r="G814" s="46">
        <f t="shared" si="17"/>
        <v>518</v>
      </c>
    </row>
    <row r="815" spans="1:14">
      <c r="A815" s="39">
        <v>46064</v>
      </c>
      <c r="B815" s="787" t="s">
        <v>1134</v>
      </c>
      <c r="C815" s="787" t="s">
        <v>11</v>
      </c>
      <c r="D815" t="s">
        <v>14</v>
      </c>
      <c r="F815" s="121">
        <v>90</v>
      </c>
      <c r="G815" s="46">
        <f>+G814+E815-F815</f>
        <v>428</v>
      </c>
      <c r="K815" s="820" t="s">
        <v>1073</v>
      </c>
      <c r="L815" s="820"/>
      <c r="M815" s="820"/>
    </row>
    <row r="816" spans="1:14">
      <c r="A816" s="39">
        <v>46073</v>
      </c>
      <c r="B816" s="787" t="s">
        <v>1135</v>
      </c>
      <c r="C816" s="787" t="s">
        <v>11</v>
      </c>
      <c r="D816" t="s">
        <v>14</v>
      </c>
      <c r="F816" s="121">
        <v>100</v>
      </c>
      <c r="G816" s="46">
        <f>+G815+E816-F816</f>
        <v>328</v>
      </c>
      <c r="J816" s="10">
        <v>2026</v>
      </c>
      <c r="K816" s="786" t="s">
        <v>16</v>
      </c>
      <c r="L816" t="s">
        <v>12</v>
      </c>
      <c r="M816" s="121">
        <v>5.6</v>
      </c>
    </row>
    <row r="817" spans="1:13">
      <c r="A817" s="39">
        <v>46078</v>
      </c>
      <c r="B817" s="787" t="s">
        <v>1136</v>
      </c>
      <c r="C817" s="787" t="s">
        <v>11</v>
      </c>
      <c r="D817" t="s">
        <v>12</v>
      </c>
      <c r="F817" s="121">
        <v>15</v>
      </c>
      <c r="G817" s="46">
        <f>+G816+E817-F817</f>
        <v>313</v>
      </c>
      <c r="L817" t="s">
        <v>13</v>
      </c>
      <c r="M817" s="121">
        <v>6</v>
      </c>
    </row>
    <row r="818" spans="1:13">
      <c r="A818" s="39">
        <v>46078</v>
      </c>
      <c r="B818" s="787" t="s">
        <v>1136</v>
      </c>
      <c r="C818" s="787" t="s">
        <v>11</v>
      </c>
      <c r="D818" t="s">
        <v>13</v>
      </c>
      <c r="F818" s="121">
        <v>3</v>
      </c>
      <c r="G818" s="46">
        <f>+G817+E818-F818</f>
        <v>310</v>
      </c>
      <c r="L818" t="s">
        <v>14</v>
      </c>
      <c r="M818" s="121">
        <v>400</v>
      </c>
    </row>
    <row r="819" spans="1:13">
      <c r="A819" s="39">
        <v>46078</v>
      </c>
      <c r="B819" s="631" t="s">
        <v>1137</v>
      </c>
      <c r="C819" s="787" t="s">
        <v>11</v>
      </c>
      <c r="D819" t="s">
        <v>14</v>
      </c>
      <c r="F819" s="121">
        <v>100</v>
      </c>
      <c r="G819" s="46">
        <f t="shared" ref="G819:G832" si="18">+G818+E819-F819</f>
        <v>210</v>
      </c>
      <c r="M819" s="161">
        <f>SUM(M816:M818)</f>
        <v>411.6</v>
      </c>
    </row>
    <row r="820" spans="1:13">
      <c r="A820" s="39">
        <v>46091</v>
      </c>
      <c r="B820" s="631" t="s">
        <v>1138</v>
      </c>
      <c r="C820" s="787" t="s">
        <v>11</v>
      </c>
      <c r="D820" t="s">
        <v>14</v>
      </c>
      <c r="F820" s="121">
        <v>210</v>
      </c>
      <c r="G820" s="46">
        <f t="shared" si="18"/>
        <v>0</v>
      </c>
    </row>
    <row r="821" spans="1:13">
      <c r="A821" s="41">
        <v>46081</v>
      </c>
      <c r="B821" s="786" t="s">
        <v>10</v>
      </c>
      <c r="C821" s="786" t="s">
        <v>15</v>
      </c>
      <c r="D821" t="s">
        <v>12</v>
      </c>
      <c r="E821" s="121">
        <v>14.4</v>
      </c>
      <c r="G821" s="46">
        <f t="shared" si="18"/>
        <v>14.4</v>
      </c>
    </row>
    <row r="822" spans="1:13">
      <c r="B822" s="787"/>
      <c r="C822" s="787"/>
      <c r="D822" t="s">
        <v>13</v>
      </c>
      <c r="E822" s="121">
        <v>6</v>
      </c>
      <c r="G822" s="46">
        <f t="shared" si="18"/>
        <v>20.399999999999999</v>
      </c>
    </row>
    <row r="823" spans="1:13">
      <c r="B823" s="787"/>
      <c r="C823" s="787"/>
      <c r="D823" t="s">
        <v>14</v>
      </c>
      <c r="E823" s="121">
        <v>500</v>
      </c>
      <c r="G823" s="46">
        <f t="shared" si="18"/>
        <v>520.4</v>
      </c>
    </row>
    <row r="824" spans="1:13">
      <c r="A824" s="39">
        <v>46111</v>
      </c>
      <c r="B824" s="787" t="s">
        <v>1139</v>
      </c>
      <c r="C824" s="787" t="s">
        <v>15</v>
      </c>
      <c r="D824" t="s">
        <v>14</v>
      </c>
      <c r="F824" s="121">
        <v>500</v>
      </c>
      <c r="G824" s="46">
        <f t="shared" si="18"/>
        <v>20.399999999999977</v>
      </c>
    </row>
    <row r="825" spans="1:13">
      <c r="A825" s="39">
        <v>46120</v>
      </c>
      <c r="B825" s="787" t="s">
        <v>1140</v>
      </c>
      <c r="C825" s="787" t="s">
        <v>15</v>
      </c>
      <c r="D825" t="s">
        <v>12</v>
      </c>
      <c r="F825" s="121">
        <v>14.4</v>
      </c>
      <c r="G825" s="46">
        <f t="shared" si="18"/>
        <v>5.9999999999999769</v>
      </c>
    </row>
    <row r="826" spans="1:13">
      <c r="A826" s="39">
        <v>46120</v>
      </c>
      <c r="B826" s="787" t="s">
        <v>1140</v>
      </c>
      <c r="C826" s="787" t="s">
        <v>15</v>
      </c>
      <c r="D826" t="s">
        <v>13</v>
      </c>
      <c r="F826" s="121">
        <v>6</v>
      </c>
      <c r="G826" s="46">
        <f t="shared" si="18"/>
        <v>-2.3092638912203256E-14</v>
      </c>
    </row>
    <row r="827" spans="1:13">
      <c r="A827" s="41">
        <v>46112</v>
      </c>
      <c r="B827" s="786" t="s">
        <v>10</v>
      </c>
      <c r="C827" s="786" t="s">
        <v>16</v>
      </c>
      <c r="D827" t="s">
        <v>12</v>
      </c>
      <c r="E827" s="121">
        <v>5.6</v>
      </c>
      <c r="G827" s="46">
        <f t="shared" si="18"/>
        <v>5.5999999999999766</v>
      </c>
    </row>
    <row r="828" spans="1:13">
      <c r="B828" s="787"/>
      <c r="C828" s="787"/>
      <c r="D828" t="s">
        <v>13</v>
      </c>
      <c r="E828" s="121">
        <v>6</v>
      </c>
      <c r="G828" s="46">
        <f t="shared" si="18"/>
        <v>11.599999999999977</v>
      </c>
    </row>
    <row r="829" spans="1:13">
      <c r="B829" s="787"/>
      <c r="C829" s="787"/>
      <c r="D829" t="s">
        <v>14</v>
      </c>
      <c r="E829" s="121">
        <v>500</v>
      </c>
      <c r="G829" s="46">
        <f t="shared" si="18"/>
        <v>511.59999999999997</v>
      </c>
    </row>
    <row r="830" spans="1:13">
      <c r="A830" s="39">
        <v>46134</v>
      </c>
      <c r="B830" s="787" t="s">
        <v>1141</v>
      </c>
      <c r="C830" s="787" t="s">
        <v>16</v>
      </c>
      <c r="D830" t="s">
        <v>14</v>
      </c>
      <c r="F830" s="121">
        <v>100</v>
      </c>
      <c r="G830" s="46">
        <f t="shared" si="18"/>
        <v>411.59999999999997</v>
      </c>
    </row>
    <row r="831" spans="1:13">
      <c r="A831" s="41">
        <v>46142</v>
      </c>
      <c r="B831" s="786" t="s">
        <v>10</v>
      </c>
      <c r="C831" s="786" t="s">
        <v>17</v>
      </c>
      <c r="D831" t="s">
        <v>12</v>
      </c>
      <c r="G831" s="46">
        <f t="shared" si="18"/>
        <v>411.59999999999997</v>
      </c>
    </row>
    <row r="832" spans="1:13">
      <c r="B832" s="787"/>
      <c r="C832" s="787"/>
      <c r="D832" t="s">
        <v>13</v>
      </c>
      <c r="G832" s="46">
        <f t="shared" si="18"/>
        <v>411.59999999999997</v>
      </c>
    </row>
    <row r="833" spans="2:7">
      <c r="B833" s="787"/>
      <c r="C833" s="787"/>
      <c r="D833" t="s">
        <v>14</v>
      </c>
      <c r="E833" s="121">
        <v>500</v>
      </c>
      <c r="G833" s="46">
        <f>+G832+E833-F833</f>
        <v>911.59999999999991</v>
      </c>
    </row>
    <row r="834" spans="2:7">
      <c r="B834" s="787"/>
      <c r="C834" s="787"/>
      <c r="G834" s="46">
        <f>+G833+E834-F834</f>
        <v>911.59999999999991</v>
      </c>
    </row>
    <row r="835" spans="2:7">
      <c r="B835" s="787"/>
      <c r="C835" s="787"/>
      <c r="G835" s="46">
        <f>+G834+E835-F835</f>
        <v>911.59999999999991</v>
      </c>
    </row>
    <row r="836" spans="2:7">
      <c r="B836" s="787"/>
      <c r="C836" s="787"/>
      <c r="G836" s="46">
        <f>+G835+E836-F836</f>
        <v>911.59999999999991</v>
      </c>
    </row>
    <row r="837" spans="2:7">
      <c r="B837" s="787"/>
      <c r="C837" s="787"/>
      <c r="G837" s="46">
        <f t="shared" si="14"/>
        <v>911.59999999999991</v>
      </c>
    </row>
    <row r="838" spans="2:7">
      <c r="B838" s="787"/>
      <c r="C838" s="787"/>
      <c r="G838" s="46">
        <f t="shared" si="14"/>
        <v>911.59999999999991</v>
      </c>
    </row>
    <row r="839" spans="2:7">
      <c r="B839" s="787"/>
      <c r="C839" s="787"/>
      <c r="G839" s="46">
        <f t="shared" si="14"/>
        <v>911.59999999999991</v>
      </c>
    </row>
    <row r="840" spans="2:7">
      <c r="B840" s="787"/>
      <c r="C840" s="787"/>
      <c r="G840" s="46">
        <f t="shared" si="14"/>
        <v>911.59999999999991</v>
      </c>
    </row>
    <row r="841" spans="2:7">
      <c r="B841" s="787"/>
      <c r="C841" s="787"/>
      <c r="G841" s="46">
        <f t="shared" si="14"/>
        <v>911.59999999999991</v>
      </c>
    </row>
    <row r="842" spans="2:7">
      <c r="B842" s="787"/>
      <c r="C842" s="787"/>
      <c r="G842" s="46">
        <f t="shared" si="14"/>
        <v>911.59999999999991</v>
      </c>
    </row>
    <row r="843" spans="2:7">
      <c r="B843" s="787"/>
      <c r="C843" s="787"/>
      <c r="G843" s="46">
        <f t="shared" si="14"/>
        <v>911.59999999999991</v>
      </c>
    </row>
    <row r="844" spans="2:7">
      <c r="B844" s="787"/>
      <c r="C844" s="787"/>
      <c r="G844" s="46">
        <f t="shared" si="14"/>
        <v>911.59999999999991</v>
      </c>
    </row>
    <row r="845" spans="2:7">
      <c r="B845" s="787"/>
      <c r="C845" s="787"/>
      <c r="G845" s="46">
        <f t="shared" si="14"/>
        <v>911.59999999999991</v>
      </c>
    </row>
    <row r="846" spans="2:7">
      <c r="B846" s="787"/>
      <c r="C846" s="787"/>
      <c r="G846" s="46">
        <f t="shared" si="14"/>
        <v>911.59999999999991</v>
      </c>
    </row>
    <row r="847" spans="2:7">
      <c r="B847" s="787"/>
      <c r="C847" s="787"/>
      <c r="G847" s="46">
        <f t="shared" si="14"/>
        <v>911.59999999999991</v>
      </c>
    </row>
    <row r="848" spans="2:7">
      <c r="B848" s="787"/>
      <c r="C848" s="787"/>
      <c r="G848" s="46">
        <f t="shared" si="14"/>
        <v>911.59999999999991</v>
      </c>
    </row>
    <row r="849" spans="2:7">
      <c r="B849" s="787"/>
      <c r="C849" s="787"/>
      <c r="G849" s="46">
        <f t="shared" si="14"/>
        <v>911.59999999999991</v>
      </c>
    </row>
    <row r="850" spans="2:7">
      <c r="B850" s="787"/>
      <c r="C850" s="787"/>
      <c r="G850" s="46">
        <f t="shared" si="14"/>
        <v>911.59999999999991</v>
      </c>
    </row>
    <row r="851" spans="2:7">
      <c r="B851" s="787"/>
      <c r="C851" s="787"/>
      <c r="G851" s="46">
        <f t="shared" si="14"/>
        <v>911.59999999999991</v>
      </c>
    </row>
    <row r="852" spans="2:7">
      <c r="B852" s="787"/>
      <c r="C852" s="787"/>
      <c r="G852" s="46">
        <f t="shared" si="14"/>
        <v>911.59999999999991</v>
      </c>
    </row>
    <row r="853" spans="2:7">
      <c r="B853" s="787"/>
      <c r="C853" s="787"/>
      <c r="G853" s="46">
        <f t="shared" si="14"/>
        <v>911.59999999999991</v>
      </c>
    </row>
    <row r="854" spans="2:7">
      <c r="B854" s="787"/>
      <c r="C854" s="787"/>
      <c r="G854" s="46">
        <f t="shared" ref="G854:G917" si="19">+G853+E854-F854</f>
        <v>911.59999999999991</v>
      </c>
    </row>
    <row r="855" spans="2:7">
      <c r="B855" s="787"/>
      <c r="C855" s="787"/>
      <c r="G855" s="46">
        <f t="shared" si="19"/>
        <v>911.59999999999991</v>
      </c>
    </row>
    <row r="856" spans="2:7">
      <c r="B856" s="787"/>
      <c r="C856" s="787"/>
      <c r="G856" s="46">
        <f t="shared" si="19"/>
        <v>911.59999999999991</v>
      </c>
    </row>
    <row r="857" spans="2:7">
      <c r="B857" s="787"/>
      <c r="C857" s="787"/>
      <c r="G857" s="46">
        <f t="shared" si="19"/>
        <v>911.59999999999991</v>
      </c>
    </row>
    <row r="858" spans="2:7">
      <c r="B858" s="787"/>
      <c r="C858" s="787"/>
      <c r="G858" s="46">
        <f t="shared" si="19"/>
        <v>911.59999999999991</v>
      </c>
    </row>
    <row r="859" spans="2:7">
      <c r="B859" s="787"/>
      <c r="C859" s="787"/>
      <c r="G859" s="46">
        <f t="shared" si="19"/>
        <v>911.59999999999991</v>
      </c>
    </row>
    <row r="860" spans="2:7">
      <c r="B860" s="787"/>
      <c r="C860" s="787"/>
      <c r="G860" s="46">
        <f t="shared" si="19"/>
        <v>911.59999999999991</v>
      </c>
    </row>
    <row r="861" spans="2:7">
      <c r="B861" s="787"/>
      <c r="C861" s="787"/>
      <c r="G861" s="46">
        <f t="shared" si="19"/>
        <v>911.59999999999991</v>
      </c>
    </row>
    <row r="862" spans="2:7">
      <c r="B862" s="787"/>
      <c r="C862" s="787"/>
      <c r="G862" s="46">
        <f t="shared" si="19"/>
        <v>911.59999999999991</v>
      </c>
    </row>
    <row r="863" spans="2:7">
      <c r="B863" s="787"/>
      <c r="C863" s="787"/>
      <c r="G863" s="46">
        <f t="shared" si="19"/>
        <v>911.59999999999991</v>
      </c>
    </row>
    <row r="864" spans="2:7">
      <c r="B864" s="787"/>
      <c r="C864" s="787"/>
      <c r="G864" s="46">
        <f t="shared" si="19"/>
        <v>911.59999999999991</v>
      </c>
    </row>
    <row r="865" spans="2:7">
      <c r="B865" s="787"/>
      <c r="C865" s="787"/>
      <c r="G865" s="46">
        <f t="shared" si="19"/>
        <v>911.59999999999991</v>
      </c>
    </row>
    <row r="866" spans="2:7">
      <c r="B866" s="787"/>
      <c r="C866" s="787"/>
      <c r="G866" s="46">
        <f t="shared" si="19"/>
        <v>911.59999999999991</v>
      </c>
    </row>
    <row r="867" spans="2:7">
      <c r="B867" s="787"/>
      <c r="C867" s="787"/>
      <c r="G867" s="46">
        <f t="shared" si="19"/>
        <v>911.59999999999991</v>
      </c>
    </row>
    <row r="868" spans="2:7">
      <c r="B868" s="787"/>
      <c r="C868" s="787"/>
      <c r="G868" s="46">
        <f t="shared" si="19"/>
        <v>911.59999999999991</v>
      </c>
    </row>
    <row r="869" spans="2:7">
      <c r="B869" s="787"/>
      <c r="C869" s="787"/>
      <c r="G869" s="46">
        <f t="shared" si="19"/>
        <v>911.59999999999991</v>
      </c>
    </row>
    <row r="870" spans="2:7">
      <c r="B870" s="787"/>
      <c r="C870" s="787"/>
      <c r="G870" s="46">
        <f t="shared" si="19"/>
        <v>911.59999999999991</v>
      </c>
    </row>
    <row r="871" spans="2:7">
      <c r="B871" s="787"/>
      <c r="C871" s="787"/>
      <c r="G871" s="46">
        <f t="shared" si="19"/>
        <v>911.59999999999991</v>
      </c>
    </row>
    <row r="872" spans="2:7">
      <c r="B872" s="787"/>
      <c r="C872" s="787"/>
      <c r="G872" s="46">
        <f t="shared" si="19"/>
        <v>911.59999999999991</v>
      </c>
    </row>
    <row r="873" spans="2:7">
      <c r="B873" s="787"/>
      <c r="C873" s="787"/>
      <c r="G873" s="46">
        <f t="shared" si="19"/>
        <v>911.59999999999991</v>
      </c>
    </row>
    <row r="874" spans="2:7">
      <c r="B874" s="787"/>
      <c r="C874" s="787"/>
      <c r="G874" s="46">
        <f t="shared" si="19"/>
        <v>911.59999999999991</v>
      </c>
    </row>
    <row r="875" spans="2:7">
      <c r="B875" s="787"/>
      <c r="C875" s="787"/>
      <c r="G875" s="46">
        <f t="shared" si="19"/>
        <v>911.59999999999991</v>
      </c>
    </row>
    <row r="876" spans="2:7">
      <c r="B876" s="787"/>
      <c r="C876" s="787"/>
      <c r="G876" s="46">
        <f t="shared" si="19"/>
        <v>911.59999999999991</v>
      </c>
    </row>
    <row r="877" spans="2:7">
      <c r="B877" s="787"/>
      <c r="C877" s="787"/>
      <c r="G877" s="46">
        <f t="shared" si="19"/>
        <v>911.59999999999991</v>
      </c>
    </row>
    <row r="878" spans="2:7">
      <c r="B878" s="787"/>
      <c r="C878" s="787"/>
      <c r="G878" s="46">
        <f t="shared" si="19"/>
        <v>911.59999999999991</v>
      </c>
    </row>
    <row r="879" spans="2:7">
      <c r="B879" s="787"/>
      <c r="C879" s="787"/>
      <c r="G879" s="46">
        <f t="shared" si="19"/>
        <v>911.59999999999991</v>
      </c>
    </row>
    <row r="880" spans="2:7">
      <c r="B880" s="787"/>
      <c r="C880" s="787"/>
      <c r="G880" s="46">
        <f t="shared" si="19"/>
        <v>911.59999999999991</v>
      </c>
    </row>
    <row r="881" spans="2:7">
      <c r="B881" s="787"/>
      <c r="C881" s="787"/>
      <c r="G881" s="46">
        <f t="shared" si="19"/>
        <v>911.59999999999991</v>
      </c>
    </row>
    <row r="882" spans="2:7">
      <c r="B882" s="787"/>
      <c r="C882" s="787"/>
      <c r="G882" s="46">
        <f t="shared" si="19"/>
        <v>911.59999999999991</v>
      </c>
    </row>
    <row r="883" spans="2:7">
      <c r="B883" s="787"/>
      <c r="C883" s="787"/>
      <c r="G883" s="46">
        <f t="shared" si="19"/>
        <v>911.59999999999991</v>
      </c>
    </row>
    <row r="884" spans="2:7">
      <c r="B884" s="787"/>
      <c r="C884" s="787"/>
      <c r="G884" s="46">
        <f t="shared" si="19"/>
        <v>911.59999999999991</v>
      </c>
    </row>
    <row r="885" spans="2:7">
      <c r="B885" s="787"/>
      <c r="C885" s="787"/>
      <c r="G885" s="46">
        <f t="shared" si="19"/>
        <v>911.59999999999991</v>
      </c>
    </row>
    <row r="886" spans="2:7">
      <c r="B886" s="787"/>
      <c r="C886" s="787"/>
      <c r="G886" s="46">
        <f t="shared" si="19"/>
        <v>911.59999999999991</v>
      </c>
    </row>
    <row r="887" spans="2:7">
      <c r="B887" s="787"/>
      <c r="C887" s="787"/>
      <c r="G887" s="46">
        <f t="shared" si="19"/>
        <v>911.59999999999991</v>
      </c>
    </row>
    <row r="888" spans="2:7">
      <c r="B888" s="787"/>
      <c r="C888" s="787"/>
      <c r="G888" s="46">
        <f t="shared" si="19"/>
        <v>911.59999999999991</v>
      </c>
    </row>
    <row r="889" spans="2:7">
      <c r="B889" s="787"/>
      <c r="C889" s="787"/>
      <c r="G889" s="46">
        <f t="shared" si="19"/>
        <v>911.59999999999991</v>
      </c>
    </row>
    <row r="890" spans="2:7">
      <c r="B890" s="787"/>
      <c r="C890" s="787"/>
      <c r="G890" s="46">
        <f t="shared" si="19"/>
        <v>911.59999999999991</v>
      </c>
    </row>
    <row r="891" spans="2:7">
      <c r="B891" s="787"/>
      <c r="C891" s="787"/>
      <c r="G891" s="46">
        <f t="shared" si="19"/>
        <v>911.59999999999991</v>
      </c>
    </row>
    <row r="892" spans="2:7">
      <c r="B892" s="787"/>
      <c r="C892" s="787"/>
      <c r="G892" s="46">
        <f t="shared" si="19"/>
        <v>911.59999999999991</v>
      </c>
    </row>
    <row r="893" spans="2:7">
      <c r="B893" s="787"/>
      <c r="C893" s="787"/>
      <c r="G893" s="46">
        <f t="shared" si="19"/>
        <v>911.59999999999991</v>
      </c>
    </row>
    <row r="894" spans="2:7">
      <c r="B894" s="787"/>
      <c r="C894" s="787"/>
      <c r="G894" s="46">
        <f t="shared" si="19"/>
        <v>911.59999999999991</v>
      </c>
    </row>
    <row r="895" spans="2:7">
      <c r="B895" s="787"/>
      <c r="C895" s="787"/>
      <c r="G895" s="46">
        <f t="shared" si="19"/>
        <v>911.59999999999991</v>
      </c>
    </row>
    <row r="896" spans="2:7">
      <c r="B896" s="787"/>
      <c r="C896" s="787"/>
      <c r="G896" s="46">
        <f t="shared" si="19"/>
        <v>911.59999999999991</v>
      </c>
    </row>
    <row r="897" spans="2:7">
      <c r="B897" s="787"/>
      <c r="C897" s="787"/>
      <c r="G897" s="46">
        <f t="shared" si="19"/>
        <v>911.59999999999991</v>
      </c>
    </row>
    <row r="898" spans="2:7">
      <c r="B898" s="787"/>
      <c r="C898" s="787"/>
      <c r="G898" s="46">
        <f t="shared" si="19"/>
        <v>911.59999999999991</v>
      </c>
    </row>
    <row r="899" spans="2:7">
      <c r="B899" s="787"/>
      <c r="C899" s="787"/>
      <c r="G899" s="46">
        <f t="shared" si="19"/>
        <v>911.59999999999991</v>
      </c>
    </row>
    <row r="900" spans="2:7">
      <c r="B900" s="787"/>
      <c r="C900" s="787"/>
      <c r="G900" s="46">
        <f t="shared" si="19"/>
        <v>911.59999999999991</v>
      </c>
    </row>
    <row r="901" spans="2:7">
      <c r="B901" s="787"/>
      <c r="C901" s="787"/>
      <c r="G901" s="46">
        <f t="shared" si="19"/>
        <v>911.59999999999991</v>
      </c>
    </row>
    <row r="902" spans="2:7">
      <c r="B902" s="787"/>
      <c r="C902" s="787"/>
      <c r="G902" s="46">
        <f t="shared" si="19"/>
        <v>911.59999999999991</v>
      </c>
    </row>
    <row r="903" spans="2:7">
      <c r="B903" s="787"/>
      <c r="C903" s="787"/>
      <c r="G903" s="46">
        <f t="shared" si="19"/>
        <v>911.59999999999991</v>
      </c>
    </row>
    <row r="904" spans="2:7">
      <c r="B904" s="787"/>
      <c r="C904" s="787"/>
      <c r="G904" s="46">
        <f t="shared" si="19"/>
        <v>911.59999999999991</v>
      </c>
    </row>
    <row r="905" spans="2:7">
      <c r="B905" s="787"/>
      <c r="C905" s="787"/>
      <c r="G905" s="46">
        <f t="shared" si="19"/>
        <v>911.59999999999991</v>
      </c>
    </row>
    <row r="906" spans="2:7">
      <c r="B906" s="787"/>
      <c r="C906" s="787"/>
      <c r="G906" s="46">
        <f t="shared" si="19"/>
        <v>911.59999999999991</v>
      </c>
    </row>
    <row r="907" spans="2:7">
      <c r="B907" s="787"/>
      <c r="C907" s="787"/>
      <c r="G907" s="46">
        <f t="shared" si="19"/>
        <v>911.59999999999991</v>
      </c>
    </row>
    <row r="908" spans="2:7">
      <c r="B908" s="787"/>
      <c r="C908" s="787"/>
      <c r="G908" s="46">
        <f t="shared" si="19"/>
        <v>911.59999999999991</v>
      </c>
    </row>
    <row r="909" spans="2:7">
      <c r="B909" s="787"/>
      <c r="C909" s="787"/>
      <c r="G909" s="46">
        <f t="shared" si="19"/>
        <v>911.59999999999991</v>
      </c>
    </row>
    <row r="910" spans="2:7">
      <c r="B910" s="787"/>
      <c r="C910" s="787"/>
      <c r="G910" s="46">
        <f t="shared" si="19"/>
        <v>911.59999999999991</v>
      </c>
    </row>
    <row r="911" spans="2:7">
      <c r="B911" s="787"/>
      <c r="C911" s="787"/>
      <c r="G911" s="46">
        <f t="shared" si="19"/>
        <v>911.59999999999991</v>
      </c>
    </row>
    <row r="912" spans="2:7">
      <c r="B912" s="787"/>
      <c r="C912" s="787"/>
      <c r="G912" s="46">
        <f t="shared" si="19"/>
        <v>911.59999999999991</v>
      </c>
    </row>
    <row r="913" spans="2:7">
      <c r="B913" s="787"/>
      <c r="C913" s="787"/>
      <c r="G913" s="46">
        <f t="shared" si="19"/>
        <v>911.59999999999991</v>
      </c>
    </row>
    <row r="914" spans="2:7">
      <c r="B914" s="787"/>
      <c r="C914" s="787"/>
      <c r="G914" s="46">
        <f t="shared" si="19"/>
        <v>911.59999999999991</v>
      </c>
    </row>
    <row r="915" spans="2:7">
      <c r="B915" s="787"/>
      <c r="C915" s="787"/>
      <c r="G915" s="46">
        <f t="shared" si="19"/>
        <v>911.59999999999991</v>
      </c>
    </row>
    <row r="916" spans="2:7">
      <c r="B916" s="787"/>
      <c r="C916" s="787"/>
      <c r="G916" s="46">
        <f t="shared" si="19"/>
        <v>911.59999999999991</v>
      </c>
    </row>
    <row r="917" spans="2:7">
      <c r="B917" s="787"/>
      <c r="C917" s="787"/>
      <c r="G917" s="46">
        <f t="shared" si="19"/>
        <v>911.59999999999991</v>
      </c>
    </row>
    <row r="918" spans="2:7">
      <c r="B918" s="787"/>
      <c r="C918" s="787"/>
      <c r="G918" s="46">
        <f t="shared" ref="G918:G981" si="20">+G917+E918-F918</f>
        <v>911.59999999999991</v>
      </c>
    </row>
    <row r="919" spans="2:7">
      <c r="B919" s="787"/>
      <c r="C919" s="787"/>
      <c r="G919" s="46">
        <f t="shared" si="20"/>
        <v>911.59999999999991</v>
      </c>
    </row>
    <row r="920" spans="2:7">
      <c r="B920" s="787"/>
      <c r="C920" s="787"/>
      <c r="G920" s="46">
        <f t="shared" si="20"/>
        <v>911.59999999999991</v>
      </c>
    </row>
    <row r="921" spans="2:7">
      <c r="B921" s="787"/>
      <c r="C921" s="787"/>
      <c r="G921" s="46">
        <f t="shared" si="20"/>
        <v>911.59999999999991</v>
      </c>
    </row>
    <row r="922" spans="2:7">
      <c r="B922" s="787"/>
      <c r="C922" s="787"/>
      <c r="G922" s="46">
        <f t="shared" si="20"/>
        <v>911.59999999999991</v>
      </c>
    </row>
    <row r="923" spans="2:7">
      <c r="B923" s="787"/>
      <c r="C923" s="787"/>
      <c r="G923" s="46">
        <f t="shared" si="20"/>
        <v>911.59999999999991</v>
      </c>
    </row>
    <row r="924" spans="2:7">
      <c r="B924" s="787"/>
      <c r="C924" s="787"/>
      <c r="G924" s="46">
        <f t="shared" si="20"/>
        <v>911.59999999999991</v>
      </c>
    </row>
    <row r="925" spans="2:7">
      <c r="B925" s="787"/>
      <c r="C925" s="787"/>
      <c r="G925" s="46">
        <f t="shared" si="20"/>
        <v>911.59999999999991</v>
      </c>
    </row>
    <row r="926" spans="2:7">
      <c r="B926" s="787"/>
      <c r="C926" s="787"/>
      <c r="G926" s="46">
        <f t="shared" si="20"/>
        <v>911.59999999999991</v>
      </c>
    </row>
    <row r="927" spans="2:7">
      <c r="B927" s="787"/>
      <c r="C927" s="787"/>
      <c r="G927" s="46">
        <f t="shared" si="20"/>
        <v>911.59999999999991</v>
      </c>
    </row>
    <row r="928" spans="2:7">
      <c r="B928" s="787"/>
      <c r="C928" s="787"/>
      <c r="G928" s="46">
        <f t="shared" si="20"/>
        <v>911.59999999999991</v>
      </c>
    </row>
    <row r="929" spans="2:7">
      <c r="B929" s="787"/>
      <c r="C929" s="787"/>
      <c r="G929" s="46">
        <f t="shared" si="20"/>
        <v>911.59999999999991</v>
      </c>
    </row>
    <row r="930" spans="2:7">
      <c r="B930" s="787"/>
      <c r="C930" s="787"/>
      <c r="G930" s="46">
        <f t="shared" si="20"/>
        <v>911.59999999999991</v>
      </c>
    </row>
    <row r="931" spans="2:7">
      <c r="B931" s="787"/>
      <c r="C931" s="787"/>
      <c r="G931" s="46">
        <f t="shared" si="20"/>
        <v>911.59999999999991</v>
      </c>
    </row>
    <row r="932" spans="2:7">
      <c r="B932" s="787"/>
      <c r="C932" s="787"/>
      <c r="G932" s="46">
        <f t="shared" si="20"/>
        <v>911.59999999999991</v>
      </c>
    </row>
    <row r="933" spans="2:7">
      <c r="B933" s="787"/>
      <c r="C933" s="787"/>
      <c r="G933" s="46">
        <f t="shared" si="20"/>
        <v>911.59999999999991</v>
      </c>
    </row>
    <row r="934" spans="2:7">
      <c r="B934" s="787"/>
      <c r="C934" s="787"/>
      <c r="G934" s="46">
        <f t="shared" si="20"/>
        <v>911.59999999999991</v>
      </c>
    </row>
    <row r="935" spans="2:7">
      <c r="B935" s="787"/>
      <c r="C935" s="787"/>
      <c r="G935" s="46">
        <f t="shared" si="20"/>
        <v>911.59999999999991</v>
      </c>
    </row>
    <row r="936" spans="2:7">
      <c r="B936" s="787"/>
      <c r="C936" s="787"/>
      <c r="G936" s="46">
        <f t="shared" si="20"/>
        <v>911.59999999999991</v>
      </c>
    </row>
    <row r="937" spans="2:7">
      <c r="B937" s="787"/>
      <c r="C937" s="787"/>
      <c r="G937" s="46">
        <f t="shared" si="20"/>
        <v>911.59999999999991</v>
      </c>
    </row>
    <row r="938" spans="2:7">
      <c r="B938" s="787"/>
      <c r="C938" s="787"/>
      <c r="G938" s="46">
        <f t="shared" si="20"/>
        <v>911.59999999999991</v>
      </c>
    </row>
    <row r="939" spans="2:7">
      <c r="B939" s="787"/>
      <c r="C939" s="787"/>
      <c r="G939" s="46">
        <f t="shared" si="20"/>
        <v>911.59999999999991</v>
      </c>
    </row>
    <row r="940" spans="2:7">
      <c r="B940" s="787"/>
      <c r="C940" s="787"/>
      <c r="G940" s="46">
        <f t="shared" si="20"/>
        <v>911.59999999999991</v>
      </c>
    </row>
    <row r="941" spans="2:7">
      <c r="B941" s="787"/>
      <c r="C941" s="787"/>
      <c r="G941" s="46">
        <f t="shared" si="20"/>
        <v>911.59999999999991</v>
      </c>
    </row>
    <row r="942" spans="2:7">
      <c r="B942" s="787"/>
      <c r="C942" s="787"/>
      <c r="G942" s="46">
        <f t="shared" si="20"/>
        <v>911.59999999999991</v>
      </c>
    </row>
    <row r="943" spans="2:7">
      <c r="B943" s="787"/>
      <c r="C943" s="787"/>
      <c r="G943" s="46">
        <f t="shared" si="20"/>
        <v>911.59999999999991</v>
      </c>
    </row>
    <row r="944" spans="2:7">
      <c r="B944" s="787"/>
      <c r="C944" s="787"/>
      <c r="G944" s="46">
        <f t="shared" si="20"/>
        <v>911.59999999999991</v>
      </c>
    </row>
    <row r="945" spans="2:7">
      <c r="B945" s="787"/>
      <c r="C945" s="787"/>
      <c r="G945" s="46">
        <f t="shared" si="20"/>
        <v>911.59999999999991</v>
      </c>
    </row>
    <row r="946" spans="2:7">
      <c r="B946" s="787"/>
      <c r="C946" s="787"/>
      <c r="G946" s="46">
        <f t="shared" si="20"/>
        <v>911.59999999999991</v>
      </c>
    </row>
    <row r="947" spans="2:7">
      <c r="B947" s="787"/>
      <c r="C947" s="787"/>
      <c r="G947" s="46">
        <f t="shared" si="20"/>
        <v>911.59999999999991</v>
      </c>
    </row>
    <row r="948" spans="2:7">
      <c r="B948" s="787"/>
      <c r="C948" s="787"/>
      <c r="G948" s="46">
        <f t="shared" si="20"/>
        <v>911.59999999999991</v>
      </c>
    </row>
    <row r="949" spans="2:7">
      <c r="B949" s="787"/>
      <c r="C949" s="787"/>
      <c r="G949" s="46">
        <f t="shared" si="20"/>
        <v>911.59999999999991</v>
      </c>
    </row>
    <row r="950" spans="2:7">
      <c r="B950" s="787"/>
      <c r="C950" s="787"/>
      <c r="G950" s="46">
        <f t="shared" si="20"/>
        <v>911.59999999999991</v>
      </c>
    </row>
    <row r="951" spans="2:7">
      <c r="B951" s="787"/>
      <c r="C951" s="787"/>
      <c r="G951" s="46">
        <f t="shared" si="20"/>
        <v>911.59999999999991</v>
      </c>
    </row>
    <row r="952" spans="2:7">
      <c r="B952" s="787"/>
      <c r="C952" s="787"/>
      <c r="G952" s="46">
        <f t="shared" si="20"/>
        <v>911.59999999999991</v>
      </c>
    </row>
    <row r="953" spans="2:7">
      <c r="B953" s="787"/>
      <c r="C953" s="787"/>
      <c r="G953" s="46">
        <f t="shared" si="20"/>
        <v>911.59999999999991</v>
      </c>
    </row>
    <row r="954" spans="2:7">
      <c r="B954" s="787"/>
      <c r="C954" s="787"/>
      <c r="G954" s="46">
        <f t="shared" si="20"/>
        <v>911.59999999999991</v>
      </c>
    </row>
    <row r="955" spans="2:7">
      <c r="B955" s="787"/>
      <c r="C955" s="787"/>
      <c r="G955" s="46">
        <f t="shared" si="20"/>
        <v>911.59999999999991</v>
      </c>
    </row>
    <row r="956" spans="2:7">
      <c r="B956" s="787"/>
      <c r="C956" s="787"/>
      <c r="G956" s="46">
        <f t="shared" si="20"/>
        <v>911.59999999999991</v>
      </c>
    </row>
    <row r="957" spans="2:7">
      <c r="B957" s="787"/>
      <c r="C957" s="787"/>
      <c r="G957" s="46">
        <f t="shared" si="20"/>
        <v>911.59999999999991</v>
      </c>
    </row>
    <row r="958" spans="2:7">
      <c r="B958" s="787"/>
      <c r="C958" s="787"/>
      <c r="G958" s="46">
        <f t="shared" si="20"/>
        <v>911.59999999999991</v>
      </c>
    </row>
    <row r="959" spans="2:7">
      <c r="B959" s="787"/>
      <c r="C959" s="787"/>
      <c r="G959" s="46">
        <f t="shared" si="20"/>
        <v>911.59999999999991</v>
      </c>
    </row>
    <row r="960" spans="2:7">
      <c r="B960" s="787"/>
      <c r="C960" s="787"/>
      <c r="G960" s="46">
        <f t="shared" si="20"/>
        <v>911.59999999999991</v>
      </c>
    </row>
    <row r="961" spans="2:7">
      <c r="B961" s="787"/>
      <c r="C961" s="787"/>
      <c r="G961" s="46">
        <f t="shared" si="20"/>
        <v>911.59999999999991</v>
      </c>
    </row>
    <row r="962" spans="2:7">
      <c r="B962" s="787"/>
      <c r="C962" s="787"/>
      <c r="G962" s="46">
        <f t="shared" si="20"/>
        <v>911.59999999999991</v>
      </c>
    </row>
    <row r="963" spans="2:7">
      <c r="B963" s="787"/>
      <c r="C963" s="787"/>
      <c r="G963" s="46">
        <f t="shared" si="20"/>
        <v>911.59999999999991</v>
      </c>
    </row>
    <row r="964" spans="2:7">
      <c r="B964" s="787"/>
      <c r="C964" s="787"/>
      <c r="G964" s="46">
        <f t="shared" si="20"/>
        <v>911.59999999999991</v>
      </c>
    </row>
    <row r="965" spans="2:7">
      <c r="B965" s="787"/>
      <c r="C965" s="787"/>
      <c r="G965" s="46">
        <f t="shared" si="20"/>
        <v>911.59999999999991</v>
      </c>
    </row>
    <row r="966" spans="2:7">
      <c r="B966" s="787"/>
      <c r="C966" s="787"/>
      <c r="G966" s="46">
        <f t="shared" si="20"/>
        <v>911.59999999999991</v>
      </c>
    </row>
    <row r="967" spans="2:7">
      <c r="B967" s="787"/>
      <c r="C967" s="787"/>
      <c r="G967" s="46">
        <f t="shared" si="20"/>
        <v>911.59999999999991</v>
      </c>
    </row>
    <row r="968" spans="2:7">
      <c r="B968" s="787"/>
      <c r="C968" s="787"/>
      <c r="G968" s="46">
        <f t="shared" si="20"/>
        <v>911.59999999999991</v>
      </c>
    </row>
    <row r="969" spans="2:7">
      <c r="B969" s="787"/>
      <c r="C969" s="787"/>
      <c r="G969" s="46">
        <f t="shared" si="20"/>
        <v>911.59999999999991</v>
      </c>
    </row>
    <row r="970" spans="2:7">
      <c r="B970" s="787"/>
      <c r="C970" s="787"/>
      <c r="G970" s="46">
        <f t="shared" si="20"/>
        <v>911.59999999999991</v>
      </c>
    </row>
    <row r="971" spans="2:7">
      <c r="B971" s="787"/>
      <c r="C971" s="787"/>
      <c r="G971" s="46">
        <f t="shared" si="20"/>
        <v>911.59999999999991</v>
      </c>
    </row>
    <row r="972" spans="2:7">
      <c r="B972" s="787"/>
      <c r="C972" s="787"/>
      <c r="G972" s="46">
        <f t="shared" si="20"/>
        <v>911.59999999999991</v>
      </c>
    </row>
    <row r="973" spans="2:7">
      <c r="B973" s="787"/>
      <c r="C973" s="787"/>
      <c r="G973" s="46">
        <f t="shared" si="20"/>
        <v>911.59999999999991</v>
      </c>
    </row>
    <row r="974" spans="2:7">
      <c r="B974" s="787"/>
      <c r="C974" s="787"/>
      <c r="G974" s="46">
        <f t="shared" si="20"/>
        <v>911.59999999999991</v>
      </c>
    </row>
    <row r="975" spans="2:7">
      <c r="B975" s="787"/>
      <c r="C975" s="787"/>
      <c r="G975" s="46">
        <f t="shared" si="20"/>
        <v>911.59999999999991</v>
      </c>
    </row>
    <row r="976" spans="2:7">
      <c r="B976" s="787"/>
      <c r="C976" s="787"/>
      <c r="G976" s="46">
        <f t="shared" si="20"/>
        <v>911.59999999999991</v>
      </c>
    </row>
    <row r="977" spans="2:7">
      <c r="B977" s="787"/>
      <c r="C977" s="787"/>
      <c r="G977" s="46">
        <f t="shared" si="20"/>
        <v>911.59999999999991</v>
      </c>
    </row>
    <row r="978" spans="2:7">
      <c r="B978" s="787"/>
      <c r="C978" s="787"/>
      <c r="G978" s="46">
        <f t="shared" si="20"/>
        <v>911.59999999999991</v>
      </c>
    </row>
    <row r="979" spans="2:7">
      <c r="B979" s="787"/>
      <c r="C979" s="787"/>
      <c r="G979" s="46">
        <f t="shared" si="20"/>
        <v>911.59999999999991</v>
      </c>
    </row>
    <row r="980" spans="2:7">
      <c r="B980" s="787"/>
      <c r="C980" s="787"/>
      <c r="G980" s="46">
        <f t="shared" si="20"/>
        <v>911.59999999999991</v>
      </c>
    </row>
    <row r="981" spans="2:7">
      <c r="B981" s="787"/>
      <c r="C981" s="787"/>
      <c r="G981" s="46">
        <f t="shared" si="20"/>
        <v>911.59999999999991</v>
      </c>
    </row>
    <row r="982" spans="2:7">
      <c r="B982" s="787"/>
      <c r="C982" s="787"/>
      <c r="G982" s="46">
        <f t="shared" ref="G982:G1017" si="21">+G981+E982-F982</f>
        <v>911.59999999999991</v>
      </c>
    </row>
    <row r="983" spans="2:7">
      <c r="B983" s="787"/>
      <c r="C983" s="787"/>
      <c r="G983" s="46">
        <f t="shared" si="21"/>
        <v>911.59999999999991</v>
      </c>
    </row>
    <row r="984" spans="2:7">
      <c r="B984" s="787"/>
      <c r="C984" s="787"/>
      <c r="G984" s="46">
        <f t="shared" si="21"/>
        <v>911.59999999999991</v>
      </c>
    </row>
    <row r="985" spans="2:7">
      <c r="B985" s="787"/>
      <c r="C985" s="787"/>
      <c r="G985" s="46">
        <f t="shared" si="21"/>
        <v>911.59999999999991</v>
      </c>
    </row>
    <row r="986" spans="2:7">
      <c r="B986" s="787"/>
      <c r="C986" s="787"/>
      <c r="G986" s="46">
        <f t="shared" si="21"/>
        <v>911.59999999999991</v>
      </c>
    </row>
    <row r="987" spans="2:7">
      <c r="B987" s="787"/>
      <c r="C987" s="787"/>
      <c r="G987" s="46">
        <f t="shared" si="21"/>
        <v>911.59999999999991</v>
      </c>
    </row>
    <row r="988" spans="2:7">
      <c r="B988" s="787"/>
      <c r="C988" s="787"/>
      <c r="G988" s="46">
        <f t="shared" si="21"/>
        <v>911.59999999999991</v>
      </c>
    </row>
    <row r="989" spans="2:7">
      <c r="B989" s="787"/>
      <c r="C989" s="787"/>
      <c r="G989" s="46">
        <f t="shared" si="21"/>
        <v>911.59999999999991</v>
      </c>
    </row>
    <row r="990" spans="2:7">
      <c r="B990" s="787"/>
      <c r="C990" s="787"/>
      <c r="G990" s="46">
        <f t="shared" si="21"/>
        <v>911.59999999999991</v>
      </c>
    </row>
    <row r="991" spans="2:7">
      <c r="B991" s="787"/>
      <c r="C991" s="787"/>
      <c r="G991" s="46">
        <f t="shared" si="21"/>
        <v>911.59999999999991</v>
      </c>
    </row>
    <row r="992" spans="2:7">
      <c r="B992" s="787"/>
      <c r="C992" s="787"/>
      <c r="G992" s="46">
        <f t="shared" si="21"/>
        <v>911.59999999999991</v>
      </c>
    </row>
    <row r="993" spans="2:7">
      <c r="B993" s="787"/>
      <c r="C993" s="787"/>
      <c r="G993" s="46">
        <f t="shared" si="21"/>
        <v>911.59999999999991</v>
      </c>
    </row>
    <row r="994" spans="2:7">
      <c r="B994" s="787"/>
      <c r="C994" s="787"/>
      <c r="G994" s="46">
        <f t="shared" si="21"/>
        <v>911.59999999999991</v>
      </c>
    </row>
    <row r="995" spans="2:7">
      <c r="B995" s="787"/>
      <c r="C995" s="787"/>
      <c r="G995" s="46">
        <f t="shared" si="21"/>
        <v>911.59999999999991</v>
      </c>
    </row>
    <row r="996" spans="2:7">
      <c r="B996" s="787"/>
      <c r="C996" s="787"/>
      <c r="G996" s="46">
        <f t="shared" si="21"/>
        <v>911.59999999999991</v>
      </c>
    </row>
    <row r="997" spans="2:7">
      <c r="B997" s="787"/>
      <c r="C997" s="787"/>
      <c r="G997" s="46">
        <f t="shared" si="21"/>
        <v>911.59999999999991</v>
      </c>
    </row>
    <row r="998" spans="2:7">
      <c r="B998" s="787"/>
      <c r="C998" s="787"/>
      <c r="G998" s="46">
        <f t="shared" si="21"/>
        <v>911.59999999999991</v>
      </c>
    </row>
    <row r="999" spans="2:7">
      <c r="B999" s="787"/>
      <c r="C999" s="787"/>
      <c r="G999" s="46">
        <f t="shared" si="21"/>
        <v>911.59999999999991</v>
      </c>
    </row>
    <row r="1000" spans="2:7">
      <c r="B1000" s="787"/>
      <c r="C1000" s="787"/>
      <c r="G1000" s="46">
        <f t="shared" si="21"/>
        <v>911.59999999999991</v>
      </c>
    </row>
    <row r="1001" spans="2:7">
      <c r="B1001" s="787"/>
      <c r="C1001" s="787"/>
      <c r="G1001" s="46">
        <f t="shared" si="21"/>
        <v>911.59999999999991</v>
      </c>
    </row>
    <row r="1002" spans="2:7">
      <c r="B1002" s="787"/>
      <c r="C1002" s="787"/>
      <c r="G1002" s="46">
        <f t="shared" si="21"/>
        <v>911.59999999999991</v>
      </c>
    </row>
    <row r="1003" spans="2:7">
      <c r="B1003" s="787"/>
      <c r="C1003" s="787"/>
      <c r="G1003" s="46">
        <f t="shared" si="21"/>
        <v>911.59999999999991</v>
      </c>
    </row>
    <row r="1004" spans="2:7">
      <c r="B1004" s="787"/>
      <c r="C1004" s="787"/>
      <c r="G1004" s="46">
        <f t="shared" si="21"/>
        <v>911.59999999999991</v>
      </c>
    </row>
    <row r="1005" spans="2:7">
      <c r="B1005" s="787"/>
      <c r="C1005" s="787"/>
      <c r="G1005" s="46">
        <f t="shared" si="21"/>
        <v>911.59999999999991</v>
      </c>
    </row>
    <row r="1006" spans="2:7">
      <c r="B1006" s="787"/>
      <c r="C1006" s="787"/>
      <c r="G1006" s="46">
        <f t="shared" si="21"/>
        <v>911.59999999999991</v>
      </c>
    </row>
    <row r="1007" spans="2:7">
      <c r="B1007" s="787"/>
      <c r="C1007" s="787"/>
      <c r="G1007" s="46">
        <f t="shared" si="21"/>
        <v>911.59999999999991</v>
      </c>
    </row>
    <row r="1008" spans="2:7">
      <c r="B1008" s="787"/>
      <c r="C1008" s="787"/>
      <c r="G1008" s="46">
        <f t="shared" si="21"/>
        <v>911.59999999999991</v>
      </c>
    </row>
    <row r="1009" spans="2:7">
      <c r="B1009" s="787"/>
      <c r="C1009" s="787"/>
      <c r="G1009" s="46">
        <f t="shared" si="21"/>
        <v>911.59999999999991</v>
      </c>
    </row>
    <row r="1010" spans="2:7">
      <c r="B1010" s="787"/>
      <c r="C1010" s="787"/>
      <c r="G1010" s="46">
        <f t="shared" si="21"/>
        <v>911.59999999999991</v>
      </c>
    </row>
    <row r="1011" spans="2:7">
      <c r="B1011" s="787"/>
      <c r="C1011" s="787"/>
      <c r="G1011" s="46">
        <f t="shared" si="21"/>
        <v>911.59999999999991</v>
      </c>
    </row>
    <row r="1012" spans="2:7">
      <c r="B1012" s="787"/>
      <c r="C1012" s="787"/>
      <c r="G1012" s="46">
        <f t="shared" si="21"/>
        <v>911.59999999999991</v>
      </c>
    </row>
    <row r="1013" spans="2:7">
      <c r="B1013" s="787"/>
      <c r="C1013" s="787"/>
      <c r="G1013" s="46">
        <f t="shared" si="21"/>
        <v>911.59999999999991</v>
      </c>
    </row>
    <row r="1014" spans="2:7">
      <c r="B1014" s="787"/>
      <c r="C1014" s="787"/>
      <c r="G1014" s="46">
        <f t="shared" si="21"/>
        <v>911.59999999999991</v>
      </c>
    </row>
    <row r="1015" spans="2:7">
      <c r="B1015" s="787"/>
      <c r="C1015" s="787"/>
      <c r="G1015" s="46">
        <f t="shared" si="21"/>
        <v>911.59999999999991</v>
      </c>
    </row>
    <row r="1016" spans="2:7">
      <c r="B1016" s="787"/>
      <c r="C1016" s="787"/>
      <c r="G1016" s="46">
        <f t="shared" si="21"/>
        <v>911.59999999999991</v>
      </c>
    </row>
    <row r="1017" spans="2:7">
      <c r="B1017" s="787"/>
      <c r="C1017" s="787"/>
      <c r="G1017" s="46">
        <f t="shared" si="21"/>
        <v>911.59999999999991</v>
      </c>
    </row>
    <row r="1018" spans="2:7">
      <c r="B1018" s="787"/>
      <c r="C1018" s="787"/>
    </row>
    <row r="1019" spans="2:7">
      <c r="B1019" s="787"/>
      <c r="C1019" s="787"/>
    </row>
    <row r="1020" spans="2:7">
      <c r="B1020" s="787"/>
      <c r="C1020" s="787"/>
    </row>
    <row r="1021" spans="2:7">
      <c r="B1021" s="787"/>
      <c r="C1021" s="787"/>
    </row>
  </sheetData>
  <autoFilter ref="A6:Q815" xr:uid="{00000000-0001-0000-0700-000000000000}"/>
  <mergeCells count="9">
    <mergeCell ref="K815:M815"/>
    <mergeCell ref="K769:M769"/>
    <mergeCell ref="J767:L767"/>
    <mergeCell ref="J753:L753"/>
    <mergeCell ref="B3:F3"/>
    <mergeCell ref="N282:P282"/>
    <mergeCell ref="J543:L543"/>
    <mergeCell ref="J649:L649"/>
    <mergeCell ref="J746:L746"/>
  </mergeCells>
  <phoneticPr fontId="14" type="noConversion"/>
  <pageMargins left="0.70866141732283472" right="0.70866141732283472" top="0.74803149606299213" bottom="0.35433070866141736" header="0.31496062992125984" footer="0.31496062992125984"/>
  <pageSetup paperSize="9" scale="8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tabColor rgb="FF00B0F0"/>
  </sheetPr>
  <dimension ref="A3:O817"/>
  <sheetViews>
    <sheetView topLeftCell="A586" zoomScaleNormal="100" workbookViewId="0">
      <selection activeCell="F598" sqref="F598"/>
    </sheetView>
  </sheetViews>
  <sheetFormatPr defaultColWidth="11.42578125" defaultRowHeight="15"/>
  <cols>
    <col min="1" max="1" width="11.7109375" style="39" bestFit="1" customWidth="1"/>
    <col min="2" max="2" width="12.7109375" style="6" bestFit="1" customWidth="1"/>
    <col min="3" max="3" width="11.85546875" style="6" bestFit="1" customWidth="1"/>
    <col min="4" max="4" width="23.42578125" bestFit="1" customWidth="1"/>
    <col min="5" max="6" width="11.42578125" style="121"/>
    <col min="7" max="7" width="12.42578125" bestFit="1" customWidth="1"/>
    <col min="8" max="8" width="9.5703125" customWidth="1"/>
    <col min="10" max="10" width="25.42578125" customWidth="1"/>
  </cols>
  <sheetData>
    <row r="3" spans="1:7">
      <c r="B3" s="820" t="s">
        <v>1142</v>
      </c>
      <c r="C3" s="820"/>
      <c r="D3" s="820"/>
      <c r="E3" s="820"/>
      <c r="F3" s="820"/>
      <c r="G3" s="820"/>
    </row>
    <row r="5" spans="1:7" s="7" customFormat="1" ht="30.75">
      <c r="A5" s="40" t="s">
        <v>1</v>
      </c>
      <c r="B5" s="804" t="s">
        <v>2</v>
      </c>
      <c r="C5" s="804" t="s">
        <v>3</v>
      </c>
      <c r="D5" s="804" t="s">
        <v>4</v>
      </c>
      <c r="E5" s="131" t="s">
        <v>5</v>
      </c>
      <c r="F5" s="131" t="s">
        <v>6</v>
      </c>
      <c r="G5" s="14"/>
    </row>
    <row r="6" spans="1:7">
      <c r="B6" s="787"/>
      <c r="C6" s="787"/>
      <c r="E6" s="118"/>
      <c r="F6" s="118"/>
      <c r="G6" s="4">
        <v>0</v>
      </c>
    </row>
    <row r="7" spans="1:7">
      <c r="A7" s="41">
        <v>43196</v>
      </c>
      <c r="B7" s="786" t="s">
        <v>10</v>
      </c>
      <c r="C7" s="786" t="s">
        <v>17</v>
      </c>
      <c r="D7" t="s">
        <v>12</v>
      </c>
      <c r="E7" s="118"/>
      <c r="F7" s="118"/>
      <c r="G7" s="4">
        <f>+G6+E7-F7</f>
        <v>0</v>
      </c>
    </row>
    <row r="8" spans="1:7">
      <c r="B8" s="787"/>
      <c r="C8" s="787"/>
      <c r="D8" t="s">
        <v>13</v>
      </c>
      <c r="E8" s="118"/>
      <c r="F8" s="118"/>
      <c r="G8" s="4">
        <f t="shared" ref="G8:G71" si="0">+G7+E8-F8</f>
        <v>0</v>
      </c>
    </row>
    <row r="9" spans="1:7">
      <c r="B9" s="787"/>
      <c r="C9" s="787"/>
      <c r="D9" t="s">
        <v>14</v>
      </c>
      <c r="E9" s="118">
        <v>210</v>
      </c>
      <c r="F9" s="118"/>
      <c r="G9" s="4">
        <f t="shared" si="0"/>
        <v>210</v>
      </c>
    </row>
    <row r="10" spans="1:7">
      <c r="B10" s="787"/>
      <c r="C10" s="787"/>
      <c r="E10" s="118"/>
      <c r="F10" s="118"/>
      <c r="G10" s="4">
        <f t="shared" si="0"/>
        <v>210</v>
      </c>
    </row>
    <row r="11" spans="1:7">
      <c r="B11" s="787"/>
      <c r="C11" s="787"/>
      <c r="D11" t="s">
        <v>1143</v>
      </c>
      <c r="E11" s="118">
        <v>60</v>
      </c>
      <c r="F11" s="118"/>
      <c r="G11" s="4">
        <f t="shared" si="0"/>
        <v>270</v>
      </c>
    </row>
    <row r="12" spans="1:7">
      <c r="A12" s="39">
        <v>43196</v>
      </c>
      <c r="B12" s="787">
        <v>14445</v>
      </c>
      <c r="C12" s="787" t="s">
        <v>17</v>
      </c>
      <c r="D12" t="s">
        <v>14</v>
      </c>
      <c r="E12" s="118"/>
      <c r="F12" s="118">
        <v>210</v>
      </c>
      <c r="G12" s="4">
        <f t="shared" si="0"/>
        <v>60</v>
      </c>
    </row>
    <row r="13" spans="1:7">
      <c r="B13" s="787"/>
      <c r="C13" s="787"/>
      <c r="E13" s="118"/>
      <c r="F13" s="118"/>
      <c r="G13" s="4">
        <f t="shared" si="0"/>
        <v>60</v>
      </c>
    </row>
    <row r="14" spans="1:7">
      <c r="A14" s="39">
        <v>43283</v>
      </c>
      <c r="B14" s="787">
        <v>14868</v>
      </c>
      <c r="C14" s="787" t="s">
        <v>17</v>
      </c>
      <c r="D14" t="s">
        <v>1143</v>
      </c>
      <c r="E14" s="118"/>
      <c r="F14" s="118">
        <v>60</v>
      </c>
      <c r="G14" s="4">
        <f t="shared" si="0"/>
        <v>0</v>
      </c>
    </row>
    <row r="15" spans="1:7">
      <c r="A15" s="41">
        <v>43250</v>
      </c>
      <c r="B15" s="786" t="s">
        <v>10</v>
      </c>
      <c r="C15" s="786" t="s">
        <v>18</v>
      </c>
      <c r="D15" t="s">
        <v>14</v>
      </c>
      <c r="E15" s="118">
        <v>210</v>
      </c>
      <c r="F15" s="118"/>
      <c r="G15" s="4">
        <f t="shared" si="0"/>
        <v>210</v>
      </c>
    </row>
    <row r="16" spans="1:7">
      <c r="B16" s="787"/>
      <c r="C16" s="787"/>
      <c r="D16" t="s">
        <v>1143</v>
      </c>
      <c r="E16" s="118">
        <v>60</v>
      </c>
      <c r="F16" s="118"/>
      <c r="G16" s="4">
        <f t="shared" si="0"/>
        <v>270</v>
      </c>
    </row>
    <row r="17" spans="1:7">
      <c r="A17" s="39">
        <v>43222</v>
      </c>
      <c r="B17" s="787">
        <v>14547</v>
      </c>
      <c r="C17" s="787" t="s">
        <v>18</v>
      </c>
      <c r="D17" t="s">
        <v>14</v>
      </c>
      <c r="E17" s="118"/>
      <c r="F17" s="118">
        <v>210</v>
      </c>
      <c r="G17" s="4">
        <f t="shared" si="0"/>
        <v>60</v>
      </c>
    </row>
    <row r="18" spans="1:7">
      <c r="A18" s="39">
        <v>43222</v>
      </c>
      <c r="B18" s="787">
        <v>14547</v>
      </c>
      <c r="C18" s="787" t="s">
        <v>18</v>
      </c>
      <c r="D18" t="s">
        <v>1143</v>
      </c>
      <c r="E18" s="118"/>
      <c r="F18" s="118">
        <v>60</v>
      </c>
      <c r="G18" s="4">
        <f t="shared" si="0"/>
        <v>0</v>
      </c>
    </row>
    <row r="19" spans="1:7">
      <c r="A19" s="41">
        <v>43281</v>
      </c>
      <c r="B19" s="786" t="s">
        <v>10</v>
      </c>
      <c r="C19" s="786" t="s">
        <v>19</v>
      </c>
      <c r="D19" t="s">
        <v>14</v>
      </c>
      <c r="E19" s="118">
        <v>210</v>
      </c>
      <c r="F19" s="118"/>
      <c r="G19" s="4">
        <f t="shared" si="0"/>
        <v>210</v>
      </c>
    </row>
    <row r="20" spans="1:7">
      <c r="B20" s="787"/>
      <c r="C20" s="787"/>
      <c r="D20" t="s">
        <v>1143</v>
      </c>
      <c r="E20" s="118">
        <v>60</v>
      </c>
      <c r="F20" s="118"/>
      <c r="G20" s="4">
        <f t="shared" si="0"/>
        <v>270</v>
      </c>
    </row>
    <row r="21" spans="1:7">
      <c r="A21" s="39">
        <v>43251</v>
      </c>
      <c r="B21" s="787">
        <v>14702</v>
      </c>
      <c r="C21" s="787" t="s">
        <v>19</v>
      </c>
      <c r="D21" t="s">
        <v>14</v>
      </c>
      <c r="E21" s="118"/>
      <c r="F21" s="118">
        <v>210</v>
      </c>
      <c r="G21" s="4">
        <f t="shared" si="0"/>
        <v>60</v>
      </c>
    </row>
    <row r="22" spans="1:7">
      <c r="A22" s="39">
        <v>43251</v>
      </c>
      <c r="B22" s="787">
        <v>14702</v>
      </c>
      <c r="C22" s="787" t="s">
        <v>19</v>
      </c>
      <c r="D22" t="s">
        <v>1143</v>
      </c>
      <c r="E22" s="118"/>
      <c r="F22" s="118">
        <v>60</v>
      </c>
      <c r="G22" s="4">
        <f t="shared" si="0"/>
        <v>0</v>
      </c>
    </row>
    <row r="23" spans="1:7">
      <c r="A23" s="41">
        <v>43312</v>
      </c>
      <c r="B23" s="786" t="s">
        <v>10</v>
      </c>
      <c r="C23" s="786" t="s">
        <v>20</v>
      </c>
      <c r="D23" t="s">
        <v>14</v>
      </c>
      <c r="E23" s="118">
        <v>210</v>
      </c>
      <c r="F23" s="118"/>
      <c r="G23" s="4">
        <f t="shared" si="0"/>
        <v>210</v>
      </c>
    </row>
    <row r="24" spans="1:7">
      <c r="B24" s="787"/>
      <c r="C24" s="787"/>
      <c r="D24" t="s">
        <v>1143</v>
      </c>
      <c r="E24" s="118">
        <v>60</v>
      </c>
      <c r="F24" s="118"/>
      <c r="G24" s="4">
        <f t="shared" si="0"/>
        <v>270</v>
      </c>
    </row>
    <row r="25" spans="1:7">
      <c r="A25" s="39">
        <v>43283</v>
      </c>
      <c r="B25" s="787">
        <v>14868</v>
      </c>
      <c r="C25" s="787" t="s">
        <v>20</v>
      </c>
      <c r="D25" t="s">
        <v>14</v>
      </c>
      <c r="E25" s="118"/>
      <c r="F25" s="118">
        <v>210</v>
      </c>
      <c r="G25" s="4">
        <f t="shared" si="0"/>
        <v>60</v>
      </c>
    </row>
    <row r="26" spans="1:7">
      <c r="A26" s="39">
        <v>43283</v>
      </c>
      <c r="B26" s="787">
        <v>14868</v>
      </c>
      <c r="C26" s="787" t="s">
        <v>20</v>
      </c>
      <c r="D26" t="s">
        <v>1143</v>
      </c>
      <c r="E26" s="118"/>
      <c r="F26" s="118">
        <v>60</v>
      </c>
      <c r="G26" s="4">
        <f t="shared" si="0"/>
        <v>0</v>
      </c>
    </row>
    <row r="27" spans="1:7">
      <c r="A27" s="41">
        <v>43343</v>
      </c>
      <c r="B27" s="786" t="s">
        <v>10</v>
      </c>
      <c r="C27" s="786" t="s">
        <v>21</v>
      </c>
      <c r="D27" t="s">
        <v>14</v>
      </c>
      <c r="E27" s="118">
        <v>210</v>
      </c>
      <c r="F27" s="118"/>
      <c r="G27" s="4">
        <f t="shared" si="0"/>
        <v>210</v>
      </c>
    </row>
    <row r="28" spans="1:7">
      <c r="B28" s="787"/>
      <c r="C28" s="787"/>
      <c r="D28" t="s">
        <v>1143</v>
      </c>
      <c r="E28" s="118">
        <v>60</v>
      </c>
      <c r="F28" s="118"/>
      <c r="G28" s="4">
        <f t="shared" si="0"/>
        <v>270</v>
      </c>
    </row>
    <row r="29" spans="1:7">
      <c r="A29" s="39">
        <v>43314</v>
      </c>
      <c r="B29" s="787">
        <v>14902</v>
      </c>
      <c r="C29" s="787" t="s">
        <v>21</v>
      </c>
      <c r="D29" t="s">
        <v>14</v>
      </c>
      <c r="E29" s="118"/>
      <c r="F29" s="118">
        <v>210</v>
      </c>
      <c r="G29" s="4">
        <f t="shared" si="0"/>
        <v>60</v>
      </c>
    </row>
    <row r="30" spans="1:7">
      <c r="A30" s="39">
        <v>43314</v>
      </c>
      <c r="B30" s="787">
        <v>14902</v>
      </c>
      <c r="C30" s="787" t="s">
        <v>21</v>
      </c>
      <c r="D30" t="s">
        <v>1143</v>
      </c>
      <c r="E30" s="118"/>
      <c r="F30" s="118">
        <v>60</v>
      </c>
      <c r="G30" s="4">
        <f t="shared" si="0"/>
        <v>0</v>
      </c>
    </row>
    <row r="31" spans="1:7">
      <c r="A31" s="41">
        <v>43373</v>
      </c>
      <c r="B31" s="786" t="s">
        <v>10</v>
      </c>
      <c r="C31" s="786" t="s">
        <v>22</v>
      </c>
      <c r="D31" t="s">
        <v>14</v>
      </c>
      <c r="E31" s="118">
        <v>210</v>
      </c>
      <c r="F31" s="118"/>
      <c r="G31" s="4">
        <f t="shared" si="0"/>
        <v>210</v>
      </c>
    </row>
    <row r="32" spans="1:7">
      <c r="B32" s="787"/>
      <c r="C32" s="787"/>
      <c r="D32" t="s">
        <v>1143</v>
      </c>
      <c r="E32" s="118">
        <v>60</v>
      </c>
      <c r="F32" s="118"/>
      <c r="G32" s="4">
        <f t="shared" si="0"/>
        <v>270</v>
      </c>
    </row>
    <row r="33" spans="1:7">
      <c r="A33" s="39">
        <v>43346</v>
      </c>
      <c r="B33" s="787">
        <v>15137</v>
      </c>
      <c r="C33" s="787" t="s">
        <v>22</v>
      </c>
      <c r="D33" t="s">
        <v>14</v>
      </c>
      <c r="E33" s="118"/>
      <c r="F33" s="118">
        <v>210</v>
      </c>
      <c r="G33" s="4">
        <f t="shared" si="0"/>
        <v>60</v>
      </c>
    </row>
    <row r="34" spans="1:7">
      <c r="A34" s="39">
        <v>43346</v>
      </c>
      <c r="B34" s="787">
        <v>15137</v>
      </c>
      <c r="C34" s="787" t="s">
        <v>22</v>
      </c>
      <c r="D34" t="s">
        <v>1143</v>
      </c>
      <c r="E34" s="118"/>
      <c r="F34" s="118">
        <v>60</v>
      </c>
      <c r="G34" s="4">
        <f t="shared" si="0"/>
        <v>0</v>
      </c>
    </row>
    <row r="35" spans="1:7">
      <c r="A35" s="41">
        <v>43404</v>
      </c>
      <c r="B35" s="786" t="s">
        <v>10</v>
      </c>
      <c r="C35" s="786" t="s">
        <v>23</v>
      </c>
      <c r="D35" t="s">
        <v>14</v>
      </c>
      <c r="E35" s="118">
        <v>210</v>
      </c>
      <c r="F35" s="118"/>
      <c r="G35" s="4">
        <f t="shared" si="0"/>
        <v>210</v>
      </c>
    </row>
    <row r="36" spans="1:7">
      <c r="B36" s="787"/>
      <c r="C36" s="787"/>
      <c r="D36" t="s">
        <v>1143</v>
      </c>
      <c r="E36" s="118">
        <v>60</v>
      </c>
      <c r="F36" s="118"/>
      <c r="G36" s="4">
        <f t="shared" si="0"/>
        <v>270</v>
      </c>
    </row>
    <row r="37" spans="1:7">
      <c r="A37" s="39">
        <v>43374</v>
      </c>
      <c r="B37" s="787">
        <v>15251</v>
      </c>
      <c r="C37" s="787" t="s">
        <v>23</v>
      </c>
      <c r="D37" t="s">
        <v>14</v>
      </c>
      <c r="E37" s="118"/>
      <c r="F37" s="118">
        <v>210</v>
      </c>
      <c r="G37" s="4">
        <f t="shared" si="0"/>
        <v>60</v>
      </c>
    </row>
    <row r="38" spans="1:7">
      <c r="A38" s="39">
        <v>43374</v>
      </c>
      <c r="B38" s="787">
        <v>15251</v>
      </c>
      <c r="C38" s="787" t="s">
        <v>23</v>
      </c>
      <c r="D38" t="s">
        <v>1143</v>
      </c>
      <c r="E38" s="118"/>
      <c r="F38" s="118">
        <v>60</v>
      </c>
      <c r="G38" s="4">
        <f t="shared" si="0"/>
        <v>0</v>
      </c>
    </row>
    <row r="39" spans="1:7">
      <c r="A39" s="41">
        <v>43434</v>
      </c>
      <c r="B39" s="786" t="s">
        <v>10</v>
      </c>
      <c r="C39" s="786" t="s">
        <v>24</v>
      </c>
      <c r="D39" t="s">
        <v>14</v>
      </c>
      <c r="E39" s="118">
        <v>210</v>
      </c>
      <c r="F39" s="118"/>
      <c r="G39" s="4">
        <f t="shared" si="0"/>
        <v>210</v>
      </c>
    </row>
    <row r="40" spans="1:7">
      <c r="B40" s="787"/>
      <c r="C40" s="787"/>
      <c r="D40" t="s">
        <v>1143</v>
      </c>
      <c r="E40" s="118">
        <v>60</v>
      </c>
      <c r="F40" s="118"/>
      <c r="G40" s="4">
        <f t="shared" si="0"/>
        <v>270</v>
      </c>
    </row>
    <row r="41" spans="1:7">
      <c r="A41" s="39">
        <v>43404</v>
      </c>
      <c r="B41" s="787">
        <v>15386</v>
      </c>
      <c r="C41" s="787" t="s">
        <v>24</v>
      </c>
      <c r="D41" t="s">
        <v>14</v>
      </c>
      <c r="E41" s="118"/>
      <c r="F41" s="118">
        <v>210</v>
      </c>
      <c r="G41" s="4">
        <f t="shared" si="0"/>
        <v>60</v>
      </c>
    </row>
    <row r="42" spans="1:7">
      <c r="A42" s="39">
        <v>43404</v>
      </c>
      <c r="B42" s="787">
        <v>15386</v>
      </c>
      <c r="C42" s="787" t="s">
        <v>24</v>
      </c>
      <c r="D42" t="s">
        <v>1143</v>
      </c>
      <c r="E42" s="118"/>
      <c r="F42" s="118">
        <v>60</v>
      </c>
      <c r="G42" s="4">
        <f t="shared" si="0"/>
        <v>0</v>
      </c>
    </row>
    <row r="43" spans="1:7">
      <c r="A43" s="41">
        <v>43465</v>
      </c>
      <c r="B43" s="786" t="s">
        <v>10</v>
      </c>
      <c r="C43" s="786" t="s">
        <v>25</v>
      </c>
      <c r="D43" t="s">
        <v>14</v>
      </c>
      <c r="E43" s="118">
        <v>210</v>
      </c>
      <c r="F43" s="118"/>
      <c r="G43" s="4">
        <f t="shared" si="0"/>
        <v>210</v>
      </c>
    </row>
    <row r="44" spans="1:7">
      <c r="B44" s="787"/>
      <c r="C44" s="787"/>
      <c r="D44" t="s">
        <v>1143</v>
      </c>
      <c r="E44" s="118">
        <v>60</v>
      </c>
      <c r="F44" s="118"/>
      <c r="G44" s="4">
        <f t="shared" si="0"/>
        <v>270</v>
      </c>
    </row>
    <row r="45" spans="1:7">
      <c r="A45" s="39">
        <v>43434</v>
      </c>
      <c r="B45" s="787">
        <v>15537</v>
      </c>
      <c r="C45" s="787"/>
      <c r="D45" t="s">
        <v>14</v>
      </c>
      <c r="E45" s="118"/>
      <c r="F45" s="118">
        <v>210</v>
      </c>
      <c r="G45" s="4">
        <f t="shared" si="0"/>
        <v>60</v>
      </c>
    </row>
    <row r="46" spans="1:7">
      <c r="A46" s="39">
        <v>43434</v>
      </c>
      <c r="B46" s="787">
        <v>15537</v>
      </c>
      <c r="C46" s="787" t="s">
        <v>25</v>
      </c>
      <c r="D46" t="s">
        <v>1143</v>
      </c>
      <c r="E46" s="118"/>
      <c r="F46" s="118">
        <v>60</v>
      </c>
      <c r="G46" s="4">
        <f t="shared" si="0"/>
        <v>0</v>
      </c>
    </row>
    <row r="47" spans="1:7">
      <c r="A47" s="41">
        <v>43466</v>
      </c>
      <c r="B47" s="786" t="s">
        <v>10</v>
      </c>
      <c r="C47" s="786" t="s">
        <v>11</v>
      </c>
      <c r="D47" t="s">
        <v>14</v>
      </c>
      <c r="E47" s="118">
        <v>210</v>
      </c>
      <c r="F47" s="118"/>
      <c r="G47" s="4">
        <f t="shared" si="0"/>
        <v>210</v>
      </c>
    </row>
    <row r="48" spans="1:7">
      <c r="B48" s="787"/>
      <c r="C48" s="787"/>
      <c r="D48" t="s">
        <v>1143</v>
      </c>
      <c r="E48" s="118">
        <v>60</v>
      </c>
      <c r="F48" s="118"/>
      <c r="G48" s="4">
        <f t="shared" si="0"/>
        <v>270</v>
      </c>
    </row>
    <row r="49" spans="1:7">
      <c r="A49" s="39">
        <v>43830</v>
      </c>
      <c r="B49" s="787">
        <v>15668</v>
      </c>
      <c r="C49" s="787" t="s">
        <v>11</v>
      </c>
      <c r="D49" t="s">
        <v>14</v>
      </c>
      <c r="E49" s="118"/>
      <c r="F49" s="118">
        <v>210</v>
      </c>
      <c r="G49" s="4">
        <f t="shared" si="0"/>
        <v>60</v>
      </c>
    </row>
    <row r="50" spans="1:7">
      <c r="A50" s="39">
        <v>43830</v>
      </c>
      <c r="B50" s="787">
        <v>15668</v>
      </c>
      <c r="C50" s="787" t="s">
        <v>11</v>
      </c>
      <c r="D50" t="s">
        <v>1143</v>
      </c>
      <c r="E50" s="118"/>
      <c r="F50" s="118">
        <v>60</v>
      </c>
      <c r="G50" s="4">
        <f t="shared" si="0"/>
        <v>0</v>
      </c>
    </row>
    <row r="51" spans="1:7">
      <c r="A51" s="41">
        <v>43524</v>
      </c>
      <c r="B51" s="786" t="s">
        <v>10</v>
      </c>
      <c r="C51" s="786" t="s">
        <v>15</v>
      </c>
      <c r="D51" t="s">
        <v>14</v>
      </c>
      <c r="E51" s="118">
        <v>210</v>
      </c>
      <c r="F51" s="118"/>
      <c r="G51" s="4">
        <f t="shared" si="0"/>
        <v>210</v>
      </c>
    </row>
    <row r="52" spans="1:7">
      <c r="B52" s="787"/>
      <c r="C52" s="787"/>
      <c r="D52" t="s">
        <v>1143</v>
      </c>
      <c r="E52" s="118">
        <v>60</v>
      </c>
      <c r="F52" s="118"/>
      <c r="G52" s="4">
        <f t="shared" si="0"/>
        <v>270</v>
      </c>
    </row>
    <row r="53" spans="1:7">
      <c r="A53" s="39">
        <v>43496</v>
      </c>
      <c r="B53" s="787">
        <v>15831</v>
      </c>
      <c r="C53" s="787" t="s">
        <v>15</v>
      </c>
      <c r="D53" t="s">
        <v>14</v>
      </c>
      <c r="E53" s="118"/>
      <c r="F53" s="118">
        <v>210</v>
      </c>
      <c r="G53" s="4">
        <f t="shared" si="0"/>
        <v>60</v>
      </c>
    </row>
    <row r="54" spans="1:7">
      <c r="A54" s="39">
        <v>43496</v>
      </c>
      <c r="B54" s="787">
        <v>15831</v>
      </c>
      <c r="C54" s="787" t="s">
        <v>15</v>
      </c>
      <c r="D54" t="s">
        <v>1143</v>
      </c>
      <c r="E54" s="118"/>
      <c r="F54" s="118">
        <v>60</v>
      </c>
      <c r="G54" s="4">
        <f t="shared" si="0"/>
        <v>0</v>
      </c>
    </row>
    <row r="55" spans="1:7">
      <c r="A55" s="41">
        <v>43555</v>
      </c>
      <c r="B55" s="786" t="s">
        <v>10</v>
      </c>
      <c r="C55" s="786" t="s">
        <v>16</v>
      </c>
      <c r="D55" t="s">
        <v>14</v>
      </c>
      <c r="E55" s="118">
        <v>210</v>
      </c>
      <c r="F55" s="118"/>
      <c r="G55" s="4">
        <f t="shared" si="0"/>
        <v>210</v>
      </c>
    </row>
    <row r="56" spans="1:7">
      <c r="B56" s="787"/>
      <c r="C56" s="787"/>
      <c r="D56" t="s">
        <v>1143</v>
      </c>
      <c r="E56" s="118">
        <v>60</v>
      </c>
      <c r="F56" s="118"/>
      <c r="G56" s="4">
        <f t="shared" si="0"/>
        <v>270</v>
      </c>
    </row>
    <row r="57" spans="1:7">
      <c r="A57" s="39">
        <v>43524</v>
      </c>
      <c r="B57" s="787">
        <v>15957</v>
      </c>
      <c r="C57" s="787" t="s">
        <v>16</v>
      </c>
      <c r="D57" t="s">
        <v>14</v>
      </c>
      <c r="E57" s="118"/>
      <c r="F57" s="118">
        <v>210</v>
      </c>
      <c r="G57" s="4">
        <f t="shared" si="0"/>
        <v>60</v>
      </c>
    </row>
    <row r="58" spans="1:7">
      <c r="A58" s="39">
        <v>43524</v>
      </c>
      <c r="B58" s="787">
        <v>15957</v>
      </c>
      <c r="C58" s="787" t="s">
        <v>16</v>
      </c>
      <c r="D58" t="s">
        <v>1143</v>
      </c>
      <c r="E58" s="118"/>
      <c r="F58" s="118">
        <v>60</v>
      </c>
      <c r="G58" s="4">
        <f t="shared" si="0"/>
        <v>0</v>
      </c>
    </row>
    <row r="59" spans="1:7">
      <c r="A59" s="41">
        <v>43585</v>
      </c>
      <c r="B59" s="786" t="s">
        <v>10</v>
      </c>
      <c r="C59" s="786" t="s">
        <v>17</v>
      </c>
      <c r="D59" t="s">
        <v>14</v>
      </c>
      <c r="E59" s="118">
        <v>210</v>
      </c>
      <c r="F59" s="118"/>
      <c r="G59" s="4">
        <f t="shared" si="0"/>
        <v>210</v>
      </c>
    </row>
    <row r="60" spans="1:7">
      <c r="B60" s="787"/>
      <c r="C60" s="787"/>
      <c r="D60" t="s">
        <v>1143</v>
      </c>
      <c r="E60" s="118">
        <v>60</v>
      </c>
      <c r="F60" s="118"/>
      <c r="G60" s="4">
        <f t="shared" si="0"/>
        <v>270</v>
      </c>
    </row>
    <row r="61" spans="1:7">
      <c r="A61" s="39">
        <v>43554</v>
      </c>
      <c r="B61" s="787" t="s">
        <v>1144</v>
      </c>
      <c r="C61" s="787" t="s">
        <v>17</v>
      </c>
      <c r="D61" t="s">
        <v>14</v>
      </c>
      <c r="E61" s="118"/>
      <c r="F61" s="118">
        <v>210</v>
      </c>
      <c r="G61" s="4">
        <f t="shared" si="0"/>
        <v>60</v>
      </c>
    </row>
    <row r="62" spans="1:7">
      <c r="A62" s="39">
        <v>43554</v>
      </c>
      <c r="B62" s="787" t="s">
        <v>1144</v>
      </c>
      <c r="C62" s="787" t="s">
        <v>17</v>
      </c>
      <c r="D62" t="s">
        <v>1143</v>
      </c>
      <c r="E62" s="118"/>
      <c r="F62" s="118">
        <v>60</v>
      </c>
      <c r="G62" s="4">
        <f t="shared" si="0"/>
        <v>0</v>
      </c>
    </row>
    <row r="63" spans="1:7">
      <c r="A63" s="41">
        <v>43616</v>
      </c>
      <c r="B63" s="786" t="s">
        <v>10</v>
      </c>
      <c r="C63" s="786" t="s">
        <v>18</v>
      </c>
      <c r="D63" t="s">
        <v>14</v>
      </c>
      <c r="E63" s="118">
        <v>210</v>
      </c>
      <c r="F63" s="118"/>
      <c r="G63" s="4">
        <f t="shared" si="0"/>
        <v>210</v>
      </c>
    </row>
    <row r="64" spans="1:7">
      <c r="B64" s="787"/>
      <c r="C64" s="787"/>
      <c r="D64" t="s">
        <v>1143</v>
      </c>
      <c r="E64" s="118">
        <v>60</v>
      </c>
      <c r="F64" s="118"/>
      <c r="G64" s="4">
        <f t="shared" si="0"/>
        <v>270</v>
      </c>
    </row>
    <row r="65" spans="1:7">
      <c r="A65" s="39">
        <v>43585</v>
      </c>
      <c r="B65" s="787" t="s">
        <v>1145</v>
      </c>
      <c r="C65" s="787" t="s">
        <v>18</v>
      </c>
      <c r="D65" t="s">
        <v>14</v>
      </c>
      <c r="E65" s="118"/>
      <c r="F65" s="118">
        <v>210</v>
      </c>
      <c r="G65" s="4">
        <f t="shared" si="0"/>
        <v>60</v>
      </c>
    </row>
    <row r="66" spans="1:7">
      <c r="A66" s="39">
        <v>43585</v>
      </c>
      <c r="B66" s="787" t="s">
        <v>1145</v>
      </c>
      <c r="C66" s="787" t="s">
        <v>18</v>
      </c>
      <c r="D66" t="s">
        <v>1143</v>
      </c>
      <c r="E66" s="118"/>
      <c r="F66" s="118">
        <v>60</v>
      </c>
      <c r="G66" s="4">
        <f t="shared" si="0"/>
        <v>0</v>
      </c>
    </row>
    <row r="67" spans="1:7">
      <c r="A67" s="41">
        <v>43646</v>
      </c>
      <c r="B67" s="786" t="s">
        <v>10</v>
      </c>
      <c r="C67" s="786" t="s">
        <v>19</v>
      </c>
      <c r="D67" t="s">
        <v>14</v>
      </c>
      <c r="E67" s="118">
        <v>210</v>
      </c>
      <c r="F67" s="118"/>
      <c r="G67" s="4">
        <f t="shared" si="0"/>
        <v>210</v>
      </c>
    </row>
    <row r="68" spans="1:7">
      <c r="B68" s="787"/>
      <c r="C68" s="787"/>
      <c r="D68" t="s">
        <v>1143</v>
      </c>
      <c r="E68" s="118">
        <v>60</v>
      </c>
      <c r="F68" s="118"/>
      <c r="G68" s="4">
        <f t="shared" si="0"/>
        <v>270</v>
      </c>
    </row>
    <row r="69" spans="1:7">
      <c r="A69" s="39">
        <v>43616</v>
      </c>
      <c r="B69" s="787" t="s">
        <v>1146</v>
      </c>
      <c r="C69" s="787" t="s">
        <v>19</v>
      </c>
      <c r="D69" t="s">
        <v>14</v>
      </c>
      <c r="E69" s="118"/>
      <c r="F69" s="118">
        <v>210</v>
      </c>
      <c r="G69" s="4">
        <f t="shared" si="0"/>
        <v>60</v>
      </c>
    </row>
    <row r="70" spans="1:7">
      <c r="A70" s="39">
        <v>43616</v>
      </c>
      <c r="B70" s="787" t="s">
        <v>1146</v>
      </c>
      <c r="C70" s="787" t="s">
        <v>19</v>
      </c>
      <c r="D70" t="s">
        <v>1143</v>
      </c>
      <c r="E70" s="118"/>
      <c r="F70" s="118">
        <v>60</v>
      </c>
      <c r="G70" s="4">
        <f t="shared" si="0"/>
        <v>0</v>
      </c>
    </row>
    <row r="71" spans="1:7">
      <c r="A71" s="41">
        <v>43677</v>
      </c>
      <c r="B71" s="786" t="s">
        <v>10</v>
      </c>
      <c r="C71" s="786" t="s">
        <v>20</v>
      </c>
      <c r="D71" t="s">
        <v>14</v>
      </c>
      <c r="E71" s="118">
        <v>210</v>
      </c>
      <c r="F71" s="118"/>
      <c r="G71" s="4">
        <f t="shared" si="0"/>
        <v>210</v>
      </c>
    </row>
    <row r="72" spans="1:7">
      <c r="B72" s="787"/>
      <c r="C72" s="787"/>
      <c r="D72" t="s">
        <v>1143</v>
      </c>
      <c r="E72" s="118">
        <v>60</v>
      </c>
      <c r="F72" s="118"/>
      <c r="G72" s="4">
        <f t="shared" ref="G72:G147" si="1">+G71+E72-F72</f>
        <v>270</v>
      </c>
    </row>
    <row r="73" spans="1:7">
      <c r="A73" s="39">
        <v>43644</v>
      </c>
      <c r="B73" s="787" t="s">
        <v>1147</v>
      </c>
      <c r="C73" s="787" t="s">
        <v>20</v>
      </c>
      <c r="D73" t="s">
        <v>14</v>
      </c>
      <c r="E73" s="118"/>
      <c r="F73" s="118">
        <v>210</v>
      </c>
      <c r="G73" s="4">
        <f t="shared" si="1"/>
        <v>60</v>
      </c>
    </row>
    <row r="74" spans="1:7">
      <c r="A74" s="39">
        <v>43644</v>
      </c>
      <c r="B74" s="787" t="s">
        <v>1147</v>
      </c>
      <c r="C74" s="787" t="s">
        <v>20</v>
      </c>
      <c r="D74" t="s">
        <v>1143</v>
      </c>
      <c r="E74" s="118"/>
      <c r="F74" s="118">
        <v>42</v>
      </c>
      <c r="G74" s="4">
        <f t="shared" si="1"/>
        <v>18</v>
      </c>
    </row>
    <row r="75" spans="1:7">
      <c r="A75" s="39">
        <v>43677</v>
      </c>
      <c r="B75" s="787" t="s">
        <v>1148</v>
      </c>
      <c r="C75" s="787" t="s">
        <v>20</v>
      </c>
      <c r="D75" t="s">
        <v>1143</v>
      </c>
      <c r="E75" s="118"/>
      <c r="F75" s="118">
        <v>18</v>
      </c>
      <c r="G75" s="4">
        <f t="shared" si="1"/>
        <v>0</v>
      </c>
    </row>
    <row r="76" spans="1:7">
      <c r="A76" s="41">
        <v>43708</v>
      </c>
      <c r="B76" s="786" t="s">
        <v>10</v>
      </c>
      <c r="C76" s="786" t="s">
        <v>21</v>
      </c>
      <c r="D76" t="s">
        <v>14</v>
      </c>
      <c r="E76" s="118">
        <v>210</v>
      </c>
      <c r="F76" s="118"/>
      <c r="G76" s="4">
        <f t="shared" si="1"/>
        <v>210</v>
      </c>
    </row>
    <row r="77" spans="1:7">
      <c r="A77" s="41"/>
      <c r="B77" s="786"/>
      <c r="C77" s="786"/>
      <c r="D77" t="s">
        <v>1143</v>
      </c>
      <c r="E77" s="118">
        <v>60</v>
      </c>
      <c r="F77" s="118"/>
      <c r="G77" s="4">
        <f t="shared" si="1"/>
        <v>270</v>
      </c>
    </row>
    <row r="78" spans="1:7">
      <c r="A78" s="39">
        <v>43677</v>
      </c>
      <c r="B78" s="787" t="s">
        <v>1148</v>
      </c>
      <c r="C78" s="787" t="s">
        <v>21</v>
      </c>
      <c r="D78" t="s">
        <v>14</v>
      </c>
      <c r="E78" s="118"/>
      <c r="F78" s="118">
        <v>210</v>
      </c>
      <c r="G78" s="4">
        <f t="shared" si="1"/>
        <v>60</v>
      </c>
    </row>
    <row r="79" spans="1:7">
      <c r="A79" s="39">
        <v>43677</v>
      </c>
      <c r="B79" s="787" t="s">
        <v>1148</v>
      </c>
      <c r="C79" s="787" t="s">
        <v>21</v>
      </c>
      <c r="D79" t="s">
        <v>1143</v>
      </c>
      <c r="E79" s="118"/>
      <c r="F79" s="118">
        <v>60</v>
      </c>
      <c r="G79" s="4">
        <f t="shared" si="1"/>
        <v>0</v>
      </c>
    </row>
    <row r="80" spans="1:7">
      <c r="A80" s="41">
        <v>43738</v>
      </c>
      <c r="B80" s="786" t="s">
        <v>10</v>
      </c>
      <c r="C80" s="786" t="s">
        <v>22</v>
      </c>
      <c r="D80" t="s">
        <v>14</v>
      </c>
      <c r="E80" s="118">
        <v>210</v>
      </c>
      <c r="F80" s="118"/>
      <c r="G80" s="4">
        <f t="shared" si="1"/>
        <v>210</v>
      </c>
    </row>
    <row r="81" spans="1:7">
      <c r="A81" s="41"/>
      <c r="B81" s="786"/>
      <c r="C81" s="786"/>
      <c r="D81" t="s">
        <v>1143</v>
      </c>
      <c r="E81" s="118">
        <v>60</v>
      </c>
      <c r="F81" s="118"/>
      <c r="G81" s="4">
        <f t="shared" si="1"/>
        <v>270</v>
      </c>
    </row>
    <row r="82" spans="1:7">
      <c r="A82" s="39">
        <v>43708</v>
      </c>
      <c r="B82" s="787" t="s">
        <v>1149</v>
      </c>
      <c r="C82" s="787" t="s">
        <v>22</v>
      </c>
      <c r="D82" t="s">
        <v>14</v>
      </c>
      <c r="E82" s="118"/>
      <c r="F82" s="118">
        <v>210</v>
      </c>
      <c r="G82" s="4">
        <f t="shared" si="1"/>
        <v>60</v>
      </c>
    </row>
    <row r="83" spans="1:7">
      <c r="A83" s="39">
        <v>43708</v>
      </c>
      <c r="B83" s="787" t="s">
        <v>1149</v>
      </c>
      <c r="C83" s="787" t="s">
        <v>22</v>
      </c>
      <c r="D83" t="s">
        <v>1143</v>
      </c>
      <c r="E83" s="118"/>
      <c r="F83" s="118">
        <v>60</v>
      </c>
      <c r="G83" s="4">
        <f t="shared" si="1"/>
        <v>0</v>
      </c>
    </row>
    <row r="84" spans="1:7">
      <c r="A84" s="41">
        <v>43769</v>
      </c>
      <c r="B84" s="786" t="s">
        <v>10</v>
      </c>
      <c r="C84" s="786" t="s">
        <v>23</v>
      </c>
      <c r="D84" t="s">
        <v>14</v>
      </c>
      <c r="E84" s="118">
        <v>210</v>
      </c>
      <c r="F84" s="118"/>
      <c r="G84" s="4">
        <f t="shared" si="1"/>
        <v>210</v>
      </c>
    </row>
    <row r="85" spans="1:7">
      <c r="A85" s="41"/>
      <c r="B85" s="786"/>
      <c r="C85" s="786"/>
      <c r="D85" t="s">
        <v>1143</v>
      </c>
      <c r="E85" s="118">
        <v>60</v>
      </c>
      <c r="F85" s="118"/>
      <c r="G85" s="4">
        <f t="shared" si="1"/>
        <v>270</v>
      </c>
    </row>
    <row r="86" spans="1:7">
      <c r="A86" s="39">
        <v>43738</v>
      </c>
      <c r="B86" s="787" t="s">
        <v>1150</v>
      </c>
      <c r="C86" s="787" t="s">
        <v>23</v>
      </c>
      <c r="D86" t="s">
        <v>14</v>
      </c>
      <c r="E86" s="118"/>
      <c r="F86" s="118">
        <v>210</v>
      </c>
      <c r="G86" s="4">
        <f t="shared" si="1"/>
        <v>60</v>
      </c>
    </row>
    <row r="87" spans="1:7">
      <c r="A87" s="39">
        <v>43738</v>
      </c>
      <c r="B87" s="787" t="s">
        <v>1150</v>
      </c>
      <c r="C87" s="787" t="s">
        <v>23</v>
      </c>
      <c r="D87" t="s">
        <v>1143</v>
      </c>
      <c r="E87" s="118"/>
      <c r="F87" s="118">
        <v>60</v>
      </c>
      <c r="G87" s="4">
        <f t="shared" si="1"/>
        <v>0</v>
      </c>
    </row>
    <row r="88" spans="1:7">
      <c r="A88" s="41">
        <v>43799</v>
      </c>
      <c r="B88" s="786" t="s">
        <v>10</v>
      </c>
      <c r="C88" s="786" t="s">
        <v>24</v>
      </c>
      <c r="D88" t="s">
        <v>14</v>
      </c>
      <c r="E88" s="118">
        <v>210</v>
      </c>
      <c r="F88" s="118"/>
      <c r="G88" s="4">
        <f t="shared" si="1"/>
        <v>210</v>
      </c>
    </row>
    <row r="89" spans="1:7">
      <c r="A89" s="41"/>
      <c r="B89" s="786"/>
      <c r="C89" s="786"/>
      <c r="D89" t="s">
        <v>1143</v>
      </c>
      <c r="E89" s="118">
        <v>60</v>
      </c>
      <c r="F89" s="118"/>
      <c r="G89" s="4">
        <f t="shared" si="1"/>
        <v>270</v>
      </c>
    </row>
    <row r="90" spans="1:7">
      <c r="A90" s="39">
        <v>43769</v>
      </c>
      <c r="B90" s="787" t="s">
        <v>1151</v>
      </c>
      <c r="C90" s="787" t="s">
        <v>24</v>
      </c>
      <c r="D90" t="s">
        <v>14</v>
      </c>
      <c r="E90" s="118"/>
      <c r="F90" s="118">
        <v>210</v>
      </c>
      <c r="G90" s="4">
        <f t="shared" si="1"/>
        <v>60</v>
      </c>
    </row>
    <row r="91" spans="1:7">
      <c r="A91" s="39">
        <v>43769</v>
      </c>
      <c r="B91" s="787" t="s">
        <v>1151</v>
      </c>
      <c r="C91" s="787" t="s">
        <v>24</v>
      </c>
      <c r="D91" t="s">
        <v>1143</v>
      </c>
      <c r="E91" s="118"/>
      <c r="F91" s="118">
        <v>60</v>
      </c>
      <c r="G91" s="4">
        <f t="shared" si="1"/>
        <v>0</v>
      </c>
    </row>
    <row r="92" spans="1:7">
      <c r="A92" s="41">
        <v>43830</v>
      </c>
      <c r="B92" s="786" t="s">
        <v>10</v>
      </c>
      <c r="C92" s="786" t="s">
        <v>25</v>
      </c>
      <c r="D92" t="s">
        <v>14</v>
      </c>
      <c r="E92" s="118">
        <v>210</v>
      </c>
      <c r="F92" s="118"/>
      <c r="G92" s="4">
        <f t="shared" si="1"/>
        <v>210</v>
      </c>
    </row>
    <row r="93" spans="1:7">
      <c r="A93" s="41"/>
      <c r="B93" s="786"/>
      <c r="C93" s="786"/>
      <c r="D93" t="s">
        <v>1143</v>
      </c>
      <c r="E93" s="118">
        <v>60</v>
      </c>
      <c r="F93" s="118"/>
      <c r="G93" s="4">
        <f t="shared" si="1"/>
        <v>270</v>
      </c>
    </row>
    <row r="94" spans="1:7">
      <c r="A94" s="39">
        <v>43799</v>
      </c>
      <c r="B94" s="787" t="s">
        <v>1152</v>
      </c>
      <c r="C94" s="787" t="s">
        <v>25</v>
      </c>
      <c r="D94" t="s">
        <v>14</v>
      </c>
      <c r="E94" s="118"/>
      <c r="F94" s="118">
        <v>210</v>
      </c>
      <c r="G94" s="4">
        <f t="shared" si="1"/>
        <v>60</v>
      </c>
    </row>
    <row r="95" spans="1:7">
      <c r="A95" s="39">
        <v>43799</v>
      </c>
      <c r="B95" s="787" t="s">
        <v>1152</v>
      </c>
      <c r="C95" s="787" t="s">
        <v>25</v>
      </c>
      <c r="D95" t="s">
        <v>1143</v>
      </c>
      <c r="E95" s="118"/>
      <c r="F95" s="118">
        <v>60</v>
      </c>
      <c r="G95" s="4">
        <f t="shared" si="1"/>
        <v>0</v>
      </c>
    </row>
    <row r="96" spans="1:7">
      <c r="A96" s="41">
        <v>43861</v>
      </c>
      <c r="B96" s="786" t="s">
        <v>10</v>
      </c>
      <c r="C96" s="786" t="s">
        <v>11</v>
      </c>
      <c r="D96" t="s">
        <v>14</v>
      </c>
      <c r="E96" s="118">
        <v>210</v>
      </c>
      <c r="F96" s="118"/>
      <c r="G96" s="4">
        <f t="shared" si="1"/>
        <v>210</v>
      </c>
    </row>
    <row r="97" spans="1:7">
      <c r="A97" s="41"/>
      <c r="B97" s="786"/>
      <c r="C97" s="786"/>
      <c r="D97" t="s">
        <v>1143</v>
      </c>
      <c r="E97" s="118">
        <v>60</v>
      </c>
      <c r="F97" s="118"/>
      <c r="G97" s="4">
        <f t="shared" si="1"/>
        <v>270</v>
      </c>
    </row>
    <row r="98" spans="1:7">
      <c r="A98" s="39">
        <v>43830</v>
      </c>
      <c r="B98" s="787" t="s">
        <v>1153</v>
      </c>
      <c r="C98" s="787" t="s">
        <v>11</v>
      </c>
      <c r="D98" t="s">
        <v>14</v>
      </c>
      <c r="E98" s="118"/>
      <c r="F98" s="118">
        <v>210</v>
      </c>
      <c r="G98" s="4">
        <f t="shared" si="1"/>
        <v>60</v>
      </c>
    </row>
    <row r="99" spans="1:7">
      <c r="A99" s="39">
        <v>43830</v>
      </c>
      <c r="B99" s="787" t="s">
        <v>1153</v>
      </c>
      <c r="C99" s="787" t="s">
        <v>11</v>
      </c>
      <c r="D99" t="s">
        <v>1143</v>
      </c>
      <c r="E99" s="118"/>
      <c r="F99" s="118">
        <v>60</v>
      </c>
      <c r="G99" s="4">
        <f t="shared" si="1"/>
        <v>0</v>
      </c>
    </row>
    <row r="100" spans="1:7">
      <c r="A100" s="41">
        <v>43890</v>
      </c>
      <c r="B100" s="786" t="s">
        <v>10</v>
      </c>
      <c r="C100" s="786" t="s">
        <v>15</v>
      </c>
      <c r="D100" t="s">
        <v>14</v>
      </c>
      <c r="E100" s="118">
        <v>210</v>
      </c>
      <c r="F100" s="118"/>
      <c r="G100" s="4">
        <f t="shared" si="1"/>
        <v>210</v>
      </c>
    </row>
    <row r="101" spans="1:7">
      <c r="A101" s="41"/>
      <c r="B101" s="786"/>
      <c r="C101" s="786"/>
      <c r="D101" t="s">
        <v>1143</v>
      </c>
      <c r="E101" s="118">
        <v>60</v>
      </c>
      <c r="F101" s="118"/>
      <c r="G101" s="4">
        <f t="shared" si="1"/>
        <v>270</v>
      </c>
    </row>
    <row r="102" spans="1:7">
      <c r="A102" s="39">
        <v>43861</v>
      </c>
      <c r="B102" s="787" t="s">
        <v>1154</v>
      </c>
      <c r="C102" s="787" t="s">
        <v>15</v>
      </c>
      <c r="D102" t="s">
        <v>14</v>
      </c>
      <c r="E102" s="151"/>
      <c r="F102" s="151">
        <v>210</v>
      </c>
      <c r="G102" s="4">
        <f t="shared" si="1"/>
        <v>60</v>
      </c>
    </row>
    <row r="103" spans="1:7">
      <c r="A103" s="39">
        <v>43861</v>
      </c>
      <c r="B103" s="787" t="s">
        <v>1154</v>
      </c>
      <c r="C103" s="787" t="s">
        <v>15</v>
      </c>
      <c r="D103" t="s">
        <v>1143</v>
      </c>
      <c r="E103" s="151"/>
      <c r="F103" s="151">
        <v>60</v>
      </c>
      <c r="G103" s="4">
        <f t="shared" si="1"/>
        <v>0</v>
      </c>
    </row>
    <row r="104" spans="1:7">
      <c r="A104" s="41">
        <v>43921</v>
      </c>
      <c r="B104" s="786" t="s">
        <v>10</v>
      </c>
      <c r="C104" s="786" t="s">
        <v>16</v>
      </c>
      <c r="D104" t="s">
        <v>14</v>
      </c>
      <c r="E104" s="151">
        <v>210</v>
      </c>
      <c r="F104" s="151"/>
      <c r="G104" s="4">
        <f t="shared" si="1"/>
        <v>210</v>
      </c>
    </row>
    <row r="105" spans="1:7">
      <c r="B105" s="787"/>
      <c r="C105" s="787"/>
      <c r="D105" t="s">
        <v>1143</v>
      </c>
      <c r="E105" s="151">
        <v>60</v>
      </c>
      <c r="F105" s="151"/>
      <c r="G105" s="4">
        <f t="shared" si="1"/>
        <v>270</v>
      </c>
    </row>
    <row r="106" spans="1:7">
      <c r="A106" s="39">
        <v>43890</v>
      </c>
      <c r="B106" s="787" t="s">
        <v>1155</v>
      </c>
      <c r="C106" s="787" t="s">
        <v>16</v>
      </c>
      <c r="D106" t="s">
        <v>14</v>
      </c>
      <c r="E106" s="151"/>
      <c r="F106" s="151">
        <v>210</v>
      </c>
      <c r="G106" s="4">
        <f t="shared" si="1"/>
        <v>60</v>
      </c>
    </row>
    <row r="107" spans="1:7">
      <c r="A107" s="39">
        <v>43890</v>
      </c>
      <c r="B107" s="787" t="s">
        <v>1155</v>
      </c>
      <c r="C107" s="787" t="s">
        <v>16</v>
      </c>
      <c r="D107" t="s">
        <v>1143</v>
      </c>
      <c r="E107" s="151"/>
      <c r="F107" s="151">
        <v>60</v>
      </c>
      <c r="G107" s="4">
        <f t="shared" si="1"/>
        <v>0</v>
      </c>
    </row>
    <row r="108" spans="1:7">
      <c r="A108" s="41">
        <v>43951</v>
      </c>
      <c r="B108" s="786" t="s">
        <v>10</v>
      </c>
      <c r="C108" s="786" t="s">
        <v>17</v>
      </c>
      <c r="D108" t="s">
        <v>14</v>
      </c>
      <c r="E108" s="151">
        <v>210</v>
      </c>
      <c r="F108" s="151"/>
      <c r="G108" s="4">
        <f t="shared" si="1"/>
        <v>210</v>
      </c>
    </row>
    <row r="109" spans="1:7">
      <c r="A109" s="39">
        <v>44196</v>
      </c>
      <c r="B109" s="787" t="s">
        <v>1156</v>
      </c>
      <c r="C109" s="787" t="s">
        <v>17</v>
      </c>
      <c r="D109" t="s">
        <v>14</v>
      </c>
      <c r="E109" s="151"/>
      <c r="F109" s="151">
        <v>26</v>
      </c>
      <c r="G109" s="4">
        <f t="shared" si="1"/>
        <v>184</v>
      </c>
    </row>
    <row r="110" spans="1:7">
      <c r="A110" s="39">
        <v>44226</v>
      </c>
      <c r="B110" s="787" t="s">
        <v>1157</v>
      </c>
      <c r="C110" s="787" t="s">
        <v>17</v>
      </c>
      <c r="D110" t="s">
        <v>14</v>
      </c>
      <c r="E110" s="151"/>
      <c r="F110" s="151">
        <v>58</v>
      </c>
      <c r="G110" s="4">
        <f t="shared" si="1"/>
        <v>126</v>
      </c>
    </row>
    <row r="111" spans="1:7">
      <c r="A111" s="39">
        <v>44254</v>
      </c>
      <c r="B111" s="787" t="s">
        <v>1158</v>
      </c>
      <c r="C111" s="787" t="s">
        <v>17</v>
      </c>
      <c r="D111" t="s">
        <v>14</v>
      </c>
      <c r="E111" s="151"/>
      <c r="F111" s="151">
        <v>54</v>
      </c>
      <c r="G111" s="4">
        <f t="shared" si="1"/>
        <v>72</v>
      </c>
    </row>
    <row r="112" spans="1:7">
      <c r="A112" s="39">
        <v>44286</v>
      </c>
      <c r="B112" s="787" t="s">
        <v>1159</v>
      </c>
      <c r="C112" s="787" t="s">
        <v>17</v>
      </c>
      <c r="D112" t="s">
        <v>14</v>
      </c>
      <c r="E112" s="151"/>
      <c r="F112" s="151">
        <v>58</v>
      </c>
      <c r="G112" s="4">
        <f t="shared" si="1"/>
        <v>14</v>
      </c>
    </row>
    <row r="113" spans="1:7">
      <c r="A113" s="39">
        <v>44316</v>
      </c>
      <c r="B113" s="787" t="s">
        <v>1160</v>
      </c>
      <c r="C113" s="787" t="s">
        <v>17</v>
      </c>
      <c r="D113" t="s">
        <v>14</v>
      </c>
      <c r="E113" s="151"/>
      <c r="F113" s="151">
        <v>14</v>
      </c>
      <c r="G113" s="4">
        <f t="shared" si="1"/>
        <v>0</v>
      </c>
    </row>
    <row r="114" spans="1:7">
      <c r="A114" s="41">
        <v>43982</v>
      </c>
      <c r="B114" s="786" t="s">
        <v>10</v>
      </c>
      <c r="C114" s="786" t="s">
        <v>18</v>
      </c>
      <c r="D114" t="s">
        <v>14</v>
      </c>
      <c r="E114" s="151">
        <v>210</v>
      </c>
      <c r="F114" s="151"/>
      <c r="G114" s="4">
        <f t="shared" si="1"/>
        <v>210</v>
      </c>
    </row>
    <row r="115" spans="1:7">
      <c r="B115" s="787"/>
      <c r="C115" s="787"/>
      <c r="D115" t="s">
        <v>1143</v>
      </c>
      <c r="E115" s="151">
        <v>60</v>
      </c>
      <c r="F115" s="151"/>
      <c r="G115" s="4">
        <f t="shared" si="1"/>
        <v>270</v>
      </c>
    </row>
    <row r="116" spans="1:7">
      <c r="A116" s="39">
        <v>43969</v>
      </c>
      <c r="B116" s="787" t="s">
        <v>1161</v>
      </c>
      <c r="C116" s="787" t="s">
        <v>18</v>
      </c>
      <c r="D116" t="s">
        <v>14</v>
      </c>
      <c r="E116" s="151"/>
      <c r="F116" s="151">
        <v>126</v>
      </c>
      <c r="G116" s="4">
        <f t="shared" si="1"/>
        <v>144</v>
      </c>
    </row>
    <row r="117" spans="1:7">
      <c r="A117" s="39">
        <v>43984</v>
      </c>
      <c r="B117" s="787" t="s">
        <v>1162</v>
      </c>
      <c r="C117" s="787" t="s">
        <v>18</v>
      </c>
      <c r="D117" t="s">
        <v>14</v>
      </c>
      <c r="E117" s="151"/>
      <c r="F117" s="151">
        <v>84</v>
      </c>
      <c r="G117" s="4">
        <f t="shared" si="1"/>
        <v>60</v>
      </c>
    </row>
    <row r="118" spans="1:7">
      <c r="A118" s="39">
        <v>43984</v>
      </c>
      <c r="B118" s="787" t="s">
        <v>1162</v>
      </c>
      <c r="C118" s="787" t="s">
        <v>18</v>
      </c>
      <c r="D118" t="s">
        <v>1143</v>
      </c>
      <c r="E118" s="151"/>
      <c r="F118" s="151">
        <v>40</v>
      </c>
      <c r="G118" s="4">
        <f t="shared" si="1"/>
        <v>20</v>
      </c>
    </row>
    <row r="119" spans="1:7">
      <c r="A119" s="39">
        <v>43985</v>
      </c>
      <c r="B119" s="787" t="s">
        <v>1163</v>
      </c>
      <c r="C119" s="787" t="s">
        <v>18</v>
      </c>
      <c r="D119" t="s">
        <v>1143</v>
      </c>
      <c r="E119" s="151"/>
      <c r="F119" s="151">
        <v>20</v>
      </c>
      <c r="G119" s="4">
        <f t="shared" si="1"/>
        <v>0</v>
      </c>
    </row>
    <row r="120" spans="1:7">
      <c r="A120" s="41">
        <v>44012</v>
      </c>
      <c r="B120" s="786" t="s">
        <v>10</v>
      </c>
      <c r="C120" s="786" t="s">
        <v>19</v>
      </c>
      <c r="D120" t="s">
        <v>14</v>
      </c>
      <c r="E120" s="151">
        <v>210</v>
      </c>
      <c r="F120" s="151"/>
      <c r="G120" s="4">
        <f t="shared" si="1"/>
        <v>210</v>
      </c>
    </row>
    <row r="121" spans="1:7">
      <c r="A121" s="39">
        <v>44013</v>
      </c>
      <c r="B121" s="787" t="s">
        <v>1164</v>
      </c>
      <c r="C121" s="787" t="s">
        <v>19</v>
      </c>
      <c r="D121" t="s">
        <v>14</v>
      </c>
      <c r="E121" s="151"/>
      <c r="F121" s="151">
        <v>210</v>
      </c>
      <c r="G121" s="4">
        <f t="shared" si="1"/>
        <v>0</v>
      </c>
    </row>
    <row r="122" spans="1:7">
      <c r="A122" s="41">
        <v>44043</v>
      </c>
      <c r="B122" s="786" t="s">
        <v>10</v>
      </c>
      <c r="C122" s="786" t="s">
        <v>20</v>
      </c>
      <c r="D122" t="s">
        <v>12</v>
      </c>
      <c r="E122" s="151">
        <v>9</v>
      </c>
      <c r="F122" s="151"/>
      <c r="G122" s="4">
        <f t="shared" si="1"/>
        <v>9</v>
      </c>
    </row>
    <row r="123" spans="1:7">
      <c r="B123" s="787"/>
      <c r="C123" s="787"/>
      <c r="D123" t="s">
        <v>13</v>
      </c>
      <c r="E123" s="118">
        <v>5</v>
      </c>
      <c r="F123" s="152"/>
      <c r="G123" s="4">
        <f t="shared" si="1"/>
        <v>14</v>
      </c>
    </row>
    <row r="124" spans="1:7">
      <c r="B124" s="787"/>
      <c r="C124" s="787"/>
      <c r="D124" t="s">
        <v>14</v>
      </c>
      <c r="E124" s="118">
        <v>210</v>
      </c>
      <c r="F124" s="152"/>
      <c r="G124" s="4">
        <f t="shared" si="1"/>
        <v>224</v>
      </c>
    </row>
    <row r="125" spans="1:7">
      <c r="A125" s="39">
        <v>44043</v>
      </c>
      <c r="B125" s="787" t="s">
        <v>1165</v>
      </c>
      <c r="C125" s="787" t="s">
        <v>20</v>
      </c>
      <c r="D125" t="s">
        <v>14</v>
      </c>
      <c r="E125" s="151"/>
      <c r="F125" s="152">
        <v>210</v>
      </c>
      <c r="G125" s="4">
        <f t="shared" si="1"/>
        <v>14</v>
      </c>
    </row>
    <row r="126" spans="1:7">
      <c r="A126" s="39">
        <v>44138</v>
      </c>
      <c r="B126" s="787" t="s">
        <v>1166</v>
      </c>
      <c r="C126" s="787" t="s">
        <v>20</v>
      </c>
      <c r="D126" t="s">
        <v>12</v>
      </c>
      <c r="E126" s="151"/>
      <c r="F126" s="152">
        <v>9</v>
      </c>
      <c r="G126" s="4">
        <f t="shared" si="1"/>
        <v>5</v>
      </c>
    </row>
    <row r="127" spans="1:7">
      <c r="A127" s="39">
        <v>44138</v>
      </c>
      <c r="B127" s="787" t="s">
        <v>1166</v>
      </c>
      <c r="C127" s="787" t="s">
        <v>20</v>
      </c>
      <c r="D127" t="s">
        <v>13</v>
      </c>
      <c r="E127" s="151"/>
      <c r="F127" s="152">
        <v>5</v>
      </c>
      <c r="G127" s="4">
        <f t="shared" si="1"/>
        <v>0</v>
      </c>
    </row>
    <row r="128" spans="1:7">
      <c r="A128" s="41">
        <v>44074</v>
      </c>
      <c r="B128" s="786" t="s">
        <v>10</v>
      </c>
      <c r="C128" s="786" t="s">
        <v>21</v>
      </c>
      <c r="D128" t="s">
        <v>12</v>
      </c>
      <c r="E128" s="151">
        <v>8.6</v>
      </c>
      <c r="F128" s="152"/>
      <c r="G128" s="4">
        <f t="shared" si="1"/>
        <v>8.6</v>
      </c>
    </row>
    <row r="129" spans="1:7">
      <c r="B129" s="787"/>
      <c r="C129" s="787"/>
      <c r="D129" t="s">
        <v>13</v>
      </c>
      <c r="E129" s="151">
        <v>3.5</v>
      </c>
      <c r="F129" s="152"/>
      <c r="G129" s="4">
        <f t="shared" si="1"/>
        <v>12.1</v>
      </c>
    </row>
    <row r="130" spans="1:7">
      <c r="B130" s="787"/>
      <c r="C130" s="787"/>
      <c r="D130" t="s">
        <v>14</v>
      </c>
      <c r="E130" s="151">
        <v>210</v>
      </c>
      <c r="F130" s="152"/>
      <c r="G130" s="4">
        <f t="shared" si="1"/>
        <v>222.1</v>
      </c>
    </row>
    <row r="131" spans="1:7">
      <c r="B131" s="787"/>
      <c r="C131" s="787"/>
      <c r="D131" t="s">
        <v>40</v>
      </c>
      <c r="E131" s="151">
        <v>15</v>
      </c>
      <c r="F131" s="152"/>
      <c r="G131" s="4">
        <f t="shared" si="1"/>
        <v>237.1</v>
      </c>
    </row>
    <row r="132" spans="1:7">
      <c r="A132" s="39">
        <v>44075</v>
      </c>
      <c r="B132" s="787" t="s">
        <v>1167</v>
      </c>
      <c r="C132" s="787" t="s">
        <v>21</v>
      </c>
      <c r="D132" t="s">
        <v>14</v>
      </c>
      <c r="E132" s="151"/>
      <c r="F132" s="152">
        <v>210</v>
      </c>
      <c r="G132" s="4">
        <f t="shared" si="1"/>
        <v>27.099999999999994</v>
      </c>
    </row>
    <row r="133" spans="1:7">
      <c r="A133" s="39">
        <v>44138</v>
      </c>
      <c r="B133" s="787" t="s">
        <v>1166</v>
      </c>
      <c r="C133" s="787" t="s">
        <v>21</v>
      </c>
      <c r="D133" t="s">
        <v>12</v>
      </c>
      <c r="E133" s="151"/>
      <c r="F133" s="152">
        <v>8.6</v>
      </c>
      <c r="G133" s="4">
        <f t="shared" si="1"/>
        <v>18.499999999999993</v>
      </c>
    </row>
    <row r="134" spans="1:7">
      <c r="A134" s="39">
        <v>44138</v>
      </c>
      <c r="B134" s="787" t="s">
        <v>1166</v>
      </c>
      <c r="C134" s="787" t="s">
        <v>21</v>
      </c>
      <c r="D134" t="s">
        <v>13</v>
      </c>
      <c r="E134" s="151"/>
      <c r="F134" s="152">
        <v>3.5</v>
      </c>
      <c r="G134" s="4">
        <f t="shared" si="1"/>
        <v>14.999999999999993</v>
      </c>
    </row>
    <row r="135" spans="1:7">
      <c r="A135" s="39">
        <v>44316</v>
      </c>
      <c r="B135" s="787" t="s">
        <v>1168</v>
      </c>
      <c r="C135" s="787" t="s">
        <v>21</v>
      </c>
      <c r="D135" t="s">
        <v>40</v>
      </c>
      <c r="E135" s="151"/>
      <c r="F135" s="152">
        <v>15</v>
      </c>
      <c r="G135" s="4">
        <f t="shared" si="1"/>
        <v>0</v>
      </c>
    </row>
    <row r="136" spans="1:7">
      <c r="A136" s="41">
        <v>44104</v>
      </c>
      <c r="B136" s="786" t="s">
        <v>10</v>
      </c>
      <c r="C136" s="786" t="s">
        <v>22</v>
      </c>
      <c r="D136" t="s">
        <v>12</v>
      </c>
      <c r="E136" s="151">
        <v>8.9</v>
      </c>
      <c r="F136" s="152"/>
      <c r="G136" s="4">
        <f t="shared" si="1"/>
        <v>8.9</v>
      </c>
    </row>
    <row r="137" spans="1:7">
      <c r="B137" s="787"/>
      <c r="C137" s="787"/>
      <c r="D137" t="s">
        <v>13</v>
      </c>
      <c r="E137" s="151">
        <v>4.0999999999999996</v>
      </c>
      <c r="F137" s="152"/>
      <c r="G137" s="4">
        <f t="shared" si="1"/>
        <v>13</v>
      </c>
    </row>
    <row r="138" spans="1:7">
      <c r="B138" s="787"/>
      <c r="C138" s="787"/>
      <c r="D138" t="s">
        <v>14</v>
      </c>
      <c r="E138" s="151">
        <v>210</v>
      </c>
      <c r="F138" s="152"/>
      <c r="G138" s="4">
        <f t="shared" si="1"/>
        <v>223</v>
      </c>
    </row>
    <row r="139" spans="1:7">
      <c r="B139" s="787"/>
      <c r="C139" s="787"/>
      <c r="D139" t="s">
        <v>40</v>
      </c>
      <c r="E139" s="151">
        <v>8.5</v>
      </c>
      <c r="F139" s="152"/>
      <c r="G139" s="4">
        <f t="shared" si="1"/>
        <v>231.5</v>
      </c>
    </row>
    <row r="140" spans="1:7">
      <c r="A140" s="39">
        <v>44109</v>
      </c>
      <c r="B140" s="787" t="s">
        <v>1169</v>
      </c>
      <c r="C140" s="787" t="s">
        <v>22</v>
      </c>
      <c r="D140" t="s">
        <v>14</v>
      </c>
      <c r="E140" s="151"/>
      <c r="F140" s="152">
        <v>210</v>
      </c>
      <c r="G140" s="4">
        <f t="shared" si="1"/>
        <v>21.5</v>
      </c>
    </row>
    <row r="141" spans="1:7">
      <c r="A141" s="39">
        <v>44179</v>
      </c>
      <c r="B141" s="787" t="s">
        <v>1170</v>
      </c>
      <c r="C141" s="787" t="s">
        <v>22</v>
      </c>
      <c r="D141" t="s">
        <v>12</v>
      </c>
      <c r="E141" s="151"/>
      <c r="F141" s="152">
        <v>8.9</v>
      </c>
      <c r="G141" s="4">
        <f t="shared" si="1"/>
        <v>12.6</v>
      </c>
    </row>
    <row r="142" spans="1:7">
      <c r="A142" s="39">
        <v>44179</v>
      </c>
      <c r="B142" s="787" t="s">
        <v>1170</v>
      </c>
      <c r="C142" s="787" t="s">
        <v>22</v>
      </c>
      <c r="D142" t="s">
        <v>13</v>
      </c>
      <c r="E142" s="151"/>
      <c r="F142" s="152">
        <v>4.0999999999999996</v>
      </c>
      <c r="G142" s="4">
        <f t="shared" si="1"/>
        <v>8.5</v>
      </c>
    </row>
    <row r="143" spans="1:7">
      <c r="A143" s="39">
        <v>44316</v>
      </c>
      <c r="B143" s="787" t="s">
        <v>1168</v>
      </c>
      <c r="C143" s="787" t="s">
        <v>22</v>
      </c>
      <c r="D143" t="s">
        <v>40</v>
      </c>
      <c r="E143" s="151"/>
      <c r="F143" s="152">
        <v>8.5</v>
      </c>
      <c r="G143" s="4">
        <f t="shared" si="1"/>
        <v>0</v>
      </c>
    </row>
    <row r="144" spans="1:7">
      <c r="A144" s="41">
        <v>44135</v>
      </c>
      <c r="B144" s="786" t="s">
        <v>10</v>
      </c>
      <c r="C144" s="786" t="s">
        <v>23</v>
      </c>
      <c r="D144" t="s">
        <v>12</v>
      </c>
      <c r="E144" s="151">
        <v>10.4</v>
      </c>
      <c r="F144" s="152"/>
      <c r="G144" s="4">
        <f t="shared" si="1"/>
        <v>10.4</v>
      </c>
    </row>
    <row r="145" spans="1:7">
      <c r="B145" s="787"/>
      <c r="C145" s="787"/>
      <c r="D145" t="s">
        <v>13</v>
      </c>
      <c r="E145" s="151">
        <v>4.3</v>
      </c>
      <c r="F145" s="152"/>
      <c r="G145" s="4">
        <f t="shared" si="1"/>
        <v>14.7</v>
      </c>
    </row>
    <row r="146" spans="1:7">
      <c r="B146" s="787"/>
      <c r="C146" s="787"/>
      <c r="D146" t="s">
        <v>14</v>
      </c>
      <c r="E146" s="151">
        <v>210</v>
      </c>
      <c r="F146" s="152"/>
      <c r="G146" s="4">
        <f t="shared" si="1"/>
        <v>224.7</v>
      </c>
    </row>
    <row r="147" spans="1:7">
      <c r="A147" s="39">
        <v>44135</v>
      </c>
      <c r="B147" s="787" t="s">
        <v>1171</v>
      </c>
      <c r="C147" s="787" t="s">
        <v>23</v>
      </c>
      <c r="D147" t="s">
        <v>14</v>
      </c>
      <c r="E147" s="151"/>
      <c r="F147" s="152">
        <v>210</v>
      </c>
      <c r="G147" s="4">
        <f t="shared" si="1"/>
        <v>14.699999999999989</v>
      </c>
    </row>
    <row r="148" spans="1:7">
      <c r="A148" s="39">
        <v>44179</v>
      </c>
      <c r="B148" s="787" t="s">
        <v>1170</v>
      </c>
      <c r="C148" s="787" t="s">
        <v>23</v>
      </c>
      <c r="D148" t="s">
        <v>12</v>
      </c>
      <c r="E148" s="151"/>
      <c r="F148" s="152">
        <v>10.4</v>
      </c>
      <c r="G148" s="4">
        <f t="shared" ref="G148:G150" si="2">+G147+E148-F148</f>
        <v>4.2999999999999883</v>
      </c>
    </row>
    <row r="149" spans="1:7">
      <c r="A149" s="39">
        <v>44179</v>
      </c>
      <c r="B149" s="787" t="s">
        <v>1170</v>
      </c>
      <c r="C149" s="787" t="s">
        <v>23</v>
      </c>
      <c r="D149" t="s">
        <v>13</v>
      </c>
      <c r="E149" s="151"/>
      <c r="F149" s="152">
        <v>4.3</v>
      </c>
      <c r="G149" s="4">
        <f t="shared" si="2"/>
        <v>-1.1546319456101628E-14</v>
      </c>
    </row>
    <row r="150" spans="1:7">
      <c r="A150" s="41">
        <v>44165</v>
      </c>
      <c r="B150" s="786" t="s">
        <v>10</v>
      </c>
      <c r="C150" s="786" t="s">
        <v>24</v>
      </c>
      <c r="D150" t="s">
        <v>12</v>
      </c>
      <c r="E150" s="151">
        <v>9.9</v>
      </c>
      <c r="F150" s="152"/>
      <c r="G150" s="4">
        <f t="shared" si="2"/>
        <v>9.8999999999999879</v>
      </c>
    </row>
    <row r="151" spans="1:7">
      <c r="B151" s="787"/>
      <c r="C151" s="787"/>
      <c r="D151" t="s">
        <v>13</v>
      </c>
      <c r="E151" s="151">
        <v>4.5</v>
      </c>
      <c r="F151" s="152"/>
      <c r="G151" s="4">
        <f t="shared" ref="G151:G217" si="3">+G150+E151-F151</f>
        <v>14.399999999999988</v>
      </c>
    </row>
    <row r="152" spans="1:7">
      <c r="B152" s="787"/>
      <c r="C152" s="787"/>
      <c r="D152" t="s">
        <v>14</v>
      </c>
      <c r="E152" s="151">
        <v>210</v>
      </c>
      <c r="F152" s="152"/>
      <c r="G152" s="4">
        <f t="shared" si="3"/>
        <v>224.39999999999998</v>
      </c>
    </row>
    <row r="153" spans="1:7">
      <c r="A153" s="39">
        <v>44165</v>
      </c>
      <c r="B153" s="787" t="s">
        <v>1172</v>
      </c>
      <c r="C153" s="787" t="s">
        <v>24</v>
      </c>
      <c r="D153" t="s">
        <v>14</v>
      </c>
      <c r="E153" s="151"/>
      <c r="F153" s="152">
        <v>210</v>
      </c>
      <c r="G153" s="4">
        <f t="shared" si="3"/>
        <v>14.399999999999977</v>
      </c>
    </row>
    <row r="154" spans="1:7">
      <c r="A154" s="39">
        <v>44561</v>
      </c>
      <c r="B154" s="787" t="s">
        <v>1173</v>
      </c>
      <c r="C154" s="787" t="s">
        <v>24</v>
      </c>
      <c r="D154" t="s">
        <v>12</v>
      </c>
      <c r="E154" s="151"/>
      <c r="F154" s="152">
        <v>9.9</v>
      </c>
      <c r="G154" s="4">
        <f t="shared" si="3"/>
        <v>4.4999999999999769</v>
      </c>
    </row>
    <row r="155" spans="1:7">
      <c r="A155" s="39">
        <v>44561</v>
      </c>
      <c r="B155" s="787" t="s">
        <v>1173</v>
      </c>
      <c r="C155" s="787" t="s">
        <v>24</v>
      </c>
      <c r="D155" t="s">
        <v>13</v>
      </c>
      <c r="E155" s="151"/>
      <c r="F155" s="152">
        <v>4.5</v>
      </c>
      <c r="G155" s="4">
        <f t="shared" si="3"/>
        <v>-2.3092638912203256E-14</v>
      </c>
    </row>
    <row r="156" spans="1:7">
      <c r="A156" s="41">
        <v>44196</v>
      </c>
      <c r="B156" s="786" t="s">
        <v>10</v>
      </c>
      <c r="C156" s="786" t="s">
        <v>25</v>
      </c>
      <c r="D156" t="s">
        <v>12</v>
      </c>
      <c r="E156" s="151">
        <v>17.600000000000001</v>
      </c>
      <c r="F156" s="152"/>
      <c r="G156" s="4">
        <f t="shared" si="3"/>
        <v>17.59999999999998</v>
      </c>
    </row>
    <row r="157" spans="1:7">
      <c r="B157" s="787"/>
      <c r="C157" s="787"/>
      <c r="D157" t="s">
        <v>13</v>
      </c>
      <c r="E157" s="151">
        <v>4</v>
      </c>
      <c r="F157" s="152"/>
      <c r="G157" s="4">
        <f t="shared" si="3"/>
        <v>21.59999999999998</v>
      </c>
    </row>
    <row r="158" spans="1:7">
      <c r="B158" s="787"/>
      <c r="C158" s="787"/>
      <c r="D158" t="s">
        <v>14</v>
      </c>
      <c r="E158" s="151">
        <v>210</v>
      </c>
      <c r="F158" s="152"/>
      <c r="G158" s="4">
        <f t="shared" si="3"/>
        <v>231.59999999999997</v>
      </c>
    </row>
    <row r="159" spans="1:7">
      <c r="A159" s="39">
        <v>44196</v>
      </c>
      <c r="B159" s="787" t="s">
        <v>1174</v>
      </c>
      <c r="C159" s="787" t="s">
        <v>25</v>
      </c>
      <c r="D159" t="s">
        <v>14</v>
      </c>
      <c r="E159" s="151"/>
      <c r="F159" s="152">
        <v>210</v>
      </c>
      <c r="G159" s="4">
        <f t="shared" si="3"/>
        <v>21.599999999999966</v>
      </c>
    </row>
    <row r="160" spans="1:7">
      <c r="A160" s="39">
        <v>44226</v>
      </c>
      <c r="B160" s="787" t="s">
        <v>1175</v>
      </c>
      <c r="C160" s="787" t="s">
        <v>25</v>
      </c>
      <c r="D160" t="s">
        <v>12</v>
      </c>
      <c r="E160" s="151"/>
      <c r="F160" s="152">
        <v>17.600000000000001</v>
      </c>
      <c r="G160" s="4">
        <f t="shared" si="3"/>
        <v>3.9999999999999645</v>
      </c>
    </row>
    <row r="161" spans="1:7">
      <c r="A161" s="39">
        <v>44226</v>
      </c>
      <c r="B161" s="787" t="s">
        <v>1175</v>
      </c>
      <c r="C161" s="787" t="s">
        <v>25</v>
      </c>
      <c r="D161" t="s">
        <v>13</v>
      </c>
      <c r="E161" s="151"/>
      <c r="F161" s="152">
        <v>4</v>
      </c>
      <c r="G161" s="4">
        <f t="shared" si="3"/>
        <v>-3.5527136788005009E-14</v>
      </c>
    </row>
    <row r="162" spans="1:7">
      <c r="A162" s="41">
        <v>44227</v>
      </c>
      <c r="B162" s="786" t="s">
        <v>10</v>
      </c>
      <c r="C162" s="786" t="s">
        <v>11</v>
      </c>
      <c r="D162" t="s">
        <v>12</v>
      </c>
      <c r="E162" s="151">
        <v>21.7</v>
      </c>
      <c r="F162" s="152"/>
      <c r="G162" s="4">
        <f t="shared" si="3"/>
        <v>21.699999999999964</v>
      </c>
    </row>
    <row r="163" spans="1:7">
      <c r="B163" s="787"/>
      <c r="C163" s="787"/>
      <c r="D163" t="s">
        <v>13</v>
      </c>
      <c r="E163" s="151">
        <v>5</v>
      </c>
      <c r="F163" s="152"/>
      <c r="G163" s="4">
        <f t="shared" si="3"/>
        <v>26.699999999999964</v>
      </c>
    </row>
    <row r="164" spans="1:7">
      <c r="B164" s="787"/>
      <c r="C164" s="787"/>
      <c r="D164" t="s">
        <v>14</v>
      </c>
      <c r="E164" s="151">
        <v>210</v>
      </c>
      <c r="F164" s="152"/>
      <c r="G164" s="4">
        <f t="shared" si="3"/>
        <v>236.69999999999996</v>
      </c>
    </row>
    <row r="165" spans="1:7">
      <c r="A165" s="39">
        <v>44226</v>
      </c>
      <c r="B165" s="787" t="s">
        <v>1176</v>
      </c>
      <c r="C165" s="787" t="s">
        <v>11</v>
      </c>
      <c r="D165" t="s">
        <v>14</v>
      </c>
      <c r="E165" s="151"/>
      <c r="F165" s="152">
        <v>210</v>
      </c>
      <c r="G165" s="4">
        <f t="shared" si="3"/>
        <v>26.69999999999996</v>
      </c>
    </row>
    <row r="166" spans="1:7">
      <c r="A166" s="39">
        <v>44254</v>
      </c>
      <c r="B166" s="787" t="s">
        <v>1177</v>
      </c>
      <c r="C166" s="787" t="s">
        <v>11</v>
      </c>
      <c r="D166" t="s">
        <v>12</v>
      </c>
      <c r="E166" s="151"/>
      <c r="F166" s="152">
        <v>21.7</v>
      </c>
      <c r="G166" s="4">
        <f t="shared" si="3"/>
        <v>4.9999999999999609</v>
      </c>
    </row>
    <row r="167" spans="1:7">
      <c r="A167" s="39">
        <v>44254</v>
      </c>
      <c r="B167" s="787" t="s">
        <v>1177</v>
      </c>
      <c r="C167" s="787" t="s">
        <v>11</v>
      </c>
      <c r="D167" t="s">
        <v>13</v>
      </c>
      <c r="E167" s="151"/>
      <c r="F167" s="152">
        <v>5</v>
      </c>
      <c r="G167" s="4">
        <f t="shared" si="3"/>
        <v>-3.907985046680551E-14</v>
      </c>
    </row>
    <row r="168" spans="1:7">
      <c r="A168" s="41">
        <v>44255</v>
      </c>
      <c r="B168" s="786" t="s">
        <v>10</v>
      </c>
      <c r="C168" s="786" t="s">
        <v>15</v>
      </c>
      <c r="D168" t="s">
        <v>12</v>
      </c>
      <c r="E168" s="151">
        <v>16.5</v>
      </c>
      <c r="F168" s="152"/>
      <c r="G168" s="4">
        <f t="shared" si="3"/>
        <v>16.499999999999961</v>
      </c>
    </row>
    <row r="169" spans="1:7">
      <c r="B169" s="787"/>
      <c r="C169" s="787"/>
      <c r="D169" t="s">
        <v>13</v>
      </c>
      <c r="E169" s="151">
        <v>5.7</v>
      </c>
      <c r="F169" s="152"/>
      <c r="G169" s="4">
        <f t="shared" si="3"/>
        <v>22.19999999999996</v>
      </c>
    </row>
    <row r="170" spans="1:7">
      <c r="B170" s="787"/>
      <c r="C170" s="787"/>
      <c r="D170" t="s">
        <v>14</v>
      </c>
      <c r="E170" s="151">
        <v>226</v>
      </c>
      <c r="F170" s="152"/>
      <c r="G170" s="4">
        <f t="shared" si="3"/>
        <v>248.19999999999996</v>
      </c>
    </row>
    <row r="171" spans="1:7">
      <c r="A171" s="39">
        <v>44254</v>
      </c>
      <c r="B171" s="787" t="s">
        <v>1178</v>
      </c>
      <c r="C171" s="787" t="s">
        <v>15</v>
      </c>
      <c r="D171" t="s">
        <v>14</v>
      </c>
      <c r="E171" s="151"/>
      <c r="F171" s="152">
        <v>226</v>
      </c>
      <c r="G171" s="4">
        <f t="shared" si="3"/>
        <v>22.19999999999996</v>
      </c>
    </row>
    <row r="172" spans="1:7">
      <c r="A172" s="39">
        <v>44316</v>
      </c>
      <c r="B172" s="787" t="s">
        <v>1168</v>
      </c>
      <c r="C172" s="787" t="s">
        <v>15</v>
      </c>
      <c r="D172" t="s">
        <v>12</v>
      </c>
      <c r="E172" s="151"/>
      <c r="F172" s="152">
        <v>16.5</v>
      </c>
      <c r="G172" s="4">
        <f t="shared" si="3"/>
        <v>5.6999999999999602</v>
      </c>
    </row>
    <row r="173" spans="1:7">
      <c r="A173" s="39">
        <v>44316</v>
      </c>
      <c r="B173" s="787" t="s">
        <v>1168</v>
      </c>
      <c r="C173" s="787" t="s">
        <v>15</v>
      </c>
      <c r="D173" t="s">
        <v>13</v>
      </c>
      <c r="E173" s="151"/>
      <c r="F173" s="152">
        <v>5.7</v>
      </c>
      <c r="G173" s="4">
        <f t="shared" si="3"/>
        <v>-3.9968028886505635E-14</v>
      </c>
    </row>
    <row r="174" spans="1:7">
      <c r="A174" s="41">
        <v>44286</v>
      </c>
      <c r="B174" s="786" t="s">
        <v>10</v>
      </c>
      <c r="C174" s="786" t="s">
        <v>16</v>
      </c>
      <c r="D174" t="s">
        <v>12</v>
      </c>
      <c r="E174" s="151">
        <v>16.2</v>
      </c>
      <c r="F174" s="152"/>
      <c r="G174" s="4">
        <f t="shared" si="3"/>
        <v>16.19999999999996</v>
      </c>
    </row>
    <row r="175" spans="1:7">
      <c r="B175" s="787"/>
      <c r="C175" s="787"/>
      <c r="D175" t="s">
        <v>13</v>
      </c>
      <c r="E175" s="151">
        <v>3.8</v>
      </c>
      <c r="F175" s="152"/>
      <c r="G175" s="4">
        <f t="shared" si="3"/>
        <v>19.999999999999961</v>
      </c>
    </row>
    <row r="176" spans="1:7">
      <c r="B176" s="787"/>
      <c r="C176" s="787"/>
      <c r="D176" t="s">
        <v>14</v>
      </c>
      <c r="E176" s="151">
        <v>300</v>
      </c>
      <c r="F176" s="152"/>
      <c r="G176" s="4">
        <f t="shared" si="3"/>
        <v>319.99999999999994</v>
      </c>
    </row>
    <row r="177" spans="1:7">
      <c r="A177" s="39">
        <v>44293</v>
      </c>
      <c r="B177" s="787" t="s">
        <v>1179</v>
      </c>
      <c r="C177" s="787" t="s">
        <v>16</v>
      </c>
      <c r="D177" t="s">
        <v>14</v>
      </c>
      <c r="E177" s="151"/>
      <c r="F177" s="152">
        <v>300</v>
      </c>
      <c r="G177" s="4">
        <f t="shared" si="3"/>
        <v>19.999999999999943</v>
      </c>
    </row>
    <row r="178" spans="1:7">
      <c r="A178" s="39">
        <v>44316</v>
      </c>
      <c r="B178" s="787" t="s">
        <v>1168</v>
      </c>
      <c r="C178" s="787" t="s">
        <v>16</v>
      </c>
      <c r="D178" t="s">
        <v>12</v>
      </c>
      <c r="E178" s="151"/>
      <c r="F178" s="152">
        <v>16.2</v>
      </c>
      <c r="G178" s="4">
        <f t="shared" si="3"/>
        <v>3.7999999999999439</v>
      </c>
    </row>
    <row r="179" spans="1:7">
      <c r="A179" s="39">
        <v>44316</v>
      </c>
      <c r="B179" s="787" t="s">
        <v>1168</v>
      </c>
      <c r="C179" s="787" t="s">
        <v>16</v>
      </c>
      <c r="D179" t="s">
        <v>13</v>
      </c>
      <c r="E179" s="151"/>
      <c r="F179" s="152">
        <v>3.8</v>
      </c>
      <c r="G179" s="4">
        <f t="shared" si="3"/>
        <v>-5.595524044110789E-14</v>
      </c>
    </row>
    <row r="180" spans="1:7">
      <c r="A180" s="41">
        <v>44316</v>
      </c>
      <c r="B180" s="786" t="s">
        <v>10</v>
      </c>
      <c r="C180" s="786" t="s">
        <v>17</v>
      </c>
      <c r="D180" t="s">
        <v>12</v>
      </c>
      <c r="E180" s="151">
        <v>23.1</v>
      </c>
      <c r="F180" s="152"/>
      <c r="G180" s="4">
        <f t="shared" si="3"/>
        <v>23.099999999999945</v>
      </c>
    </row>
    <row r="181" spans="1:7">
      <c r="B181" s="787"/>
      <c r="C181" s="787"/>
      <c r="D181" t="s">
        <v>13</v>
      </c>
      <c r="E181" s="151">
        <v>4.8</v>
      </c>
      <c r="F181" s="152"/>
      <c r="G181" s="4">
        <f t="shared" si="3"/>
        <v>27.899999999999945</v>
      </c>
    </row>
    <row r="182" spans="1:7">
      <c r="B182" s="787"/>
      <c r="C182" s="787"/>
      <c r="D182" t="s">
        <v>14</v>
      </c>
      <c r="E182" s="151">
        <v>300</v>
      </c>
      <c r="F182" s="152"/>
      <c r="G182" s="4">
        <f t="shared" si="3"/>
        <v>327.89999999999992</v>
      </c>
    </row>
    <row r="183" spans="1:7">
      <c r="A183" s="39">
        <v>44321</v>
      </c>
      <c r="B183" s="787" t="s">
        <v>1180</v>
      </c>
      <c r="C183" s="787" t="s">
        <v>17</v>
      </c>
      <c r="D183" t="s">
        <v>14</v>
      </c>
      <c r="E183" s="151"/>
      <c r="F183" s="152">
        <v>300</v>
      </c>
      <c r="G183" s="4">
        <f t="shared" si="3"/>
        <v>27.89999999999992</v>
      </c>
    </row>
    <row r="184" spans="1:7">
      <c r="A184" s="39">
        <v>44347</v>
      </c>
      <c r="B184" s="787" t="s">
        <v>1181</v>
      </c>
      <c r="C184" s="787" t="s">
        <v>17</v>
      </c>
      <c r="D184" t="s">
        <v>12</v>
      </c>
      <c r="E184" s="151"/>
      <c r="F184" s="152">
        <v>23.1</v>
      </c>
      <c r="G184" s="4">
        <f t="shared" si="3"/>
        <v>4.799999999999919</v>
      </c>
    </row>
    <row r="185" spans="1:7">
      <c r="A185" s="39">
        <v>44347</v>
      </c>
      <c r="B185" s="787" t="s">
        <v>1181</v>
      </c>
      <c r="C185" s="787" t="s">
        <v>17</v>
      </c>
      <c r="D185" t="s">
        <v>13</v>
      </c>
      <c r="E185" s="151"/>
      <c r="F185" s="152">
        <v>4.8</v>
      </c>
      <c r="G185" s="4">
        <f t="shared" si="3"/>
        <v>-8.0824236192711396E-14</v>
      </c>
    </row>
    <row r="186" spans="1:7">
      <c r="A186" s="41">
        <v>44347</v>
      </c>
      <c r="B186" s="786" t="s">
        <v>10</v>
      </c>
      <c r="C186" s="786" t="s">
        <v>18</v>
      </c>
      <c r="D186" t="s">
        <v>12</v>
      </c>
      <c r="E186" s="151">
        <v>18.7</v>
      </c>
      <c r="F186" s="152"/>
      <c r="G186" s="4">
        <f t="shared" si="3"/>
        <v>18.699999999999918</v>
      </c>
    </row>
    <row r="187" spans="1:7">
      <c r="B187" s="787"/>
      <c r="C187" s="787"/>
      <c r="D187" t="s">
        <v>13</v>
      </c>
      <c r="E187" s="151">
        <v>3.5</v>
      </c>
      <c r="F187" s="152"/>
      <c r="G187" s="4">
        <f t="shared" si="3"/>
        <v>22.199999999999918</v>
      </c>
    </row>
    <row r="188" spans="1:7">
      <c r="B188" s="787"/>
      <c r="C188" s="787"/>
      <c r="D188" t="s">
        <v>14</v>
      </c>
      <c r="E188" s="151">
        <v>300</v>
      </c>
      <c r="F188" s="152"/>
      <c r="G188" s="4">
        <f t="shared" si="3"/>
        <v>322.19999999999993</v>
      </c>
    </row>
    <row r="189" spans="1:7">
      <c r="A189" s="39">
        <v>44349</v>
      </c>
      <c r="B189" s="787" t="s">
        <v>1182</v>
      </c>
      <c r="C189" s="787" t="s">
        <v>18</v>
      </c>
      <c r="D189" t="s">
        <v>14</v>
      </c>
      <c r="E189" s="151"/>
      <c r="F189" s="152">
        <v>300</v>
      </c>
      <c r="G189" s="4">
        <f t="shared" si="3"/>
        <v>22.199999999999932</v>
      </c>
    </row>
    <row r="190" spans="1:7">
      <c r="A190" s="39">
        <v>44347</v>
      </c>
      <c r="B190" s="787" t="s">
        <v>1181</v>
      </c>
      <c r="C190" s="787" t="s">
        <v>18</v>
      </c>
      <c r="D190" t="s">
        <v>14</v>
      </c>
      <c r="E190" s="151"/>
      <c r="F190" s="152">
        <v>2.1</v>
      </c>
      <c r="G190" s="4">
        <f t="shared" si="3"/>
        <v>20.09999999999993</v>
      </c>
    </row>
    <row r="191" spans="1:7">
      <c r="A191" s="39">
        <v>44377</v>
      </c>
      <c r="B191" s="787" t="s">
        <v>1183</v>
      </c>
      <c r="C191" s="787" t="s">
        <v>18</v>
      </c>
      <c r="D191" t="s">
        <v>12</v>
      </c>
      <c r="E191" s="151"/>
      <c r="F191" s="152">
        <v>16.600000000000001</v>
      </c>
      <c r="G191" s="4">
        <f t="shared" si="3"/>
        <v>3.4999999999999289</v>
      </c>
    </row>
    <row r="192" spans="1:7">
      <c r="A192" s="39">
        <v>44377</v>
      </c>
      <c r="B192" s="787" t="s">
        <v>1183</v>
      </c>
      <c r="C192" s="787" t="s">
        <v>18</v>
      </c>
      <c r="D192" t="s">
        <v>13</v>
      </c>
      <c r="E192" s="151"/>
      <c r="F192" s="152">
        <v>3.5</v>
      </c>
      <c r="G192" s="4">
        <f t="shared" si="3"/>
        <v>-7.1054273576010019E-14</v>
      </c>
    </row>
    <row r="193" spans="1:8">
      <c r="A193" s="41">
        <v>44377</v>
      </c>
      <c r="B193" s="786" t="s">
        <v>10</v>
      </c>
      <c r="C193" s="786" t="s">
        <v>19</v>
      </c>
      <c r="D193" t="s">
        <v>12</v>
      </c>
      <c r="E193" s="151">
        <v>20.5</v>
      </c>
      <c r="F193" s="152"/>
      <c r="G193" s="4">
        <f t="shared" si="3"/>
        <v>20.499999999999929</v>
      </c>
    </row>
    <row r="194" spans="1:8">
      <c r="B194" s="787"/>
      <c r="C194" s="787"/>
      <c r="D194" t="s">
        <v>13</v>
      </c>
      <c r="E194" s="151">
        <v>5.4</v>
      </c>
      <c r="F194" s="152"/>
      <c r="G194" s="4">
        <f t="shared" si="3"/>
        <v>25.899999999999928</v>
      </c>
    </row>
    <row r="195" spans="1:8">
      <c r="B195" s="787"/>
      <c r="C195" s="787"/>
      <c r="D195" t="s">
        <v>14</v>
      </c>
      <c r="E195" s="151">
        <v>300</v>
      </c>
      <c r="F195" s="152"/>
      <c r="G195" s="4">
        <f t="shared" si="3"/>
        <v>325.89999999999992</v>
      </c>
    </row>
    <row r="196" spans="1:8">
      <c r="A196" s="39">
        <v>44377</v>
      </c>
      <c r="B196" s="787" t="s">
        <v>1183</v>
      </c>
      <c r="C196" s="787" t="s">
        <v>19</v>
      </c>
      <c r="D196" t="s">
        <v>12</v>
      </c>
      <c r="E196" s="151"/>
      <c r="F196" s="152">
        <v>9.9</v>
      </c>
      <c r="G196" s="4">
        <f t="shared" si="3"/>
        <v>315.99999999999994</v>
      </c>
      <c r="H196" s="26"/>
    </row>
    <row r="197" spans="1:8">
      <c r="A197" s="39">
        <v>44382</v>
      </c>
      <c r="B197" s="787" t="s">
        <v>1184</v>
      </c>
      <c r="C197" s="787" t="s">
        <v>19</v>
      </c>
      <c r="D197" t="s">
        <v>14</v>
      </c>
      <c r="E197" s="151"/>
      <c r="F197" s="152">
        <v>300</v>
      </c>
      <c r="G197" s="4">
        <f t="shared" si="3"/>
        <v>15.999999999999943</v>
      </c>
    </row>
    <row r="198" spans="1:8">
      <c r="A198" s="39">
        <v>44408</v>
      </c>
      <c r="B198" s="787" t="s">
        <v>1185</v>
      </c>
      <c r="C198" s="787" t="s">
        <v>19</v>
      </c>
      <c r="D198" t="s">
        <v>12</v>
      </c>
      <c r="E198" s="151"/>
      <c r="F198" s="152">
        <v>10.6</v>
      </c>
      <c r="G198" s="4">
        <f t="shared" si="3"/>
        <v>5.3999999999999435</v>
      </c>
    </row>
    <row r="199" spans="1:8">
      <c r="A199" s="39">
        <v>44408</v>
      </c>
      <c r="B199" s="787" t="s">
        <v>1185</v>
      </c>
      <c r="C199" s="787" t="s">
        <v>19</v>
      </c>
      <c r="D199" t="s">
        <v>13</v>
      </c>
      <c r="E199" s="151"/>
      <c r="F199" s="152">
        <v>5.4</v>
      </c>
      <c r="G199" s="4">
        <f t="shared" si="3"/>
        <v>-5.6843418860808015E-14</v>
      </c>
    </row>
    <row r="200" spans="1:8">
      <c r="A200" s="41">
        <v>44408</v>
      </c>
      <c r="B200" s="786" t="s">
        <v>10</v>
      </c>
      <c r="C200" s="786" t="s">
        <v>20</v>
      </c>
      <c r="D200" t="s">
        <v>12</v>
      </c>
      <c r="E200" s="152">
        <v>18</v>
      </c>
      <c r="F200" s="152"/>
      <c r="G200" s="4">
        <f t="shared" si="3"/>
        <v>17.999999999999943</v>
      </c>
    </row>
    <row r="201" spans="1:8">
      <c r="B201" s="787"/>
      <c r="C201" s="787"/>
      <c r="D201" t="s">
        <v>13</v>
      </c>
      <c r="E201" s="151">
        <v>2.8</v>
      </c>
      <c r="F201" s="152"/>
      <c r="G201" s="4">
        <f t="shared" si="3"/>
        <v>20.799999999999944</v>
      </c>
    </row>
    <row r="202" spans="1:8">
      <c r="B202" s="787"/>
      <c r="C202" s="787"/>
      <c r="D202" t="s">
        <v>14</v>
      </c>
      <c r="E202" s="152">
        <v>300</v>
      </c>
      <c r="F202" s="152"/>
      <c r="G202" s="4">
        <f t="shared" si="3"/>
        <v>320.79999999999995</v>
      </c>
    </row>
    <row r="203" spans="1:8">
      <c r="A203" s="39">
        <v>44408</v>
      </c>
      <c r="B203" s="787" t="s">
        <v>1185</v>
      </c>
      <c r="C203" s="787" t="s">
        <v>20</v>
      </c>
      <c r="D203" t="s">
        <v>12</v>
      </c>
      <c r="E203" s="152"/>
      <c r="F203" s="152">
        <v>14</v>
      </c>
      <c r="G203" s="4">
        <f t="shared" si="3"/>
        <v>306.79999999999995</v>
      </c>
    </row>
    <row r="204" spans="1:8">
      <c r="A204" s="39">
        <v>44427</v>
      </c>
      <c r="B204" s="787" t="s">
        <v>1186</v>
      </c>
      <c r="C204" s="787" t="s">
        <v>20</v>
      </c>
      <c r="D204" t="s">
        <v>14</v>
      </c>
      <c r="E204" s="152"/>
      <c r="F204" s="152">
        <v>300</v>
      </c>
      <c r="G204" s="4">
        <f t="shared" si="3"/>
        <v>6.7999999999999545</v>
      </c>
    </row>
    <row r="205" spans="1:8">
      <c r="A205" s="39">
        <v>44439</v>
      </c>
      <c r="B205" s="787" t="s">
        <v>1187</v>
      </c>
      <c r="C205" s="787" t="s">
        <v>20</v>
      </c>
      <c r="D205" t="s">
        <v>12</v>
      </c>
      <c r="E205" s="152"/>
      <c r="F205" s="152">
        <v>4</v>
      </c>
      <c r="G205" s="4">
        <f t="shared" si="3"/>
        <v>2.7999999999999545</v>
      </c>
    </row>
    <row r="206" spans="1:8">
      <c r="A206" s="39">
        <v>44439</v>
      </c>
      <c r="B206" s="787" t="s">
        <v>1187</v>
      </c>
      <c r="C206" s="787" t="s">
        <v>20</v>
      </c>
      <c r="D206" t="s">
        <v>13</v>
      </c>
      <c r="E206" s="152"/>
      <c r="F206" s="152">
        <v>2.8</v>
      </c>
      <c r="G206" s="81">
        <f t="shared" si="3"/>
        <v>-4.5297099404706387E-14</v>
      </c>
    </row>
    <row r="207" spans="1:8">
      <c r="A207" s="41">
        <v>44439</v>
      </c>
      <c r="B207" s="786" t="s">
        <v>10</v>
      </c>
      <c r="C207" s="786" t="s">
        <v>21</v>
      </c>
      <c r="D207" t="s">
        <v>12</v>
      </c>
      <c r="E207" s="152">
        <v>20.399999999999999</v>
      </c>
      <c r="F207" s="152"/>
      <c r="G207" s="4">
        <f t="shared" si="3"/>
        <v>20.399999999999952</v>
      </c>
    </row>
    <row r="208" spans="1:8">
      <c r="B208" s="787"/>
      <c r="C208" s="787"/>
      <c r="D208" t="s">
        <v>13</v>
      </c>
      <c r="E208" s="152">
        <v>3.1</v>
      </c>
      <c r="F208" s="152"/>
      <c r="G208" s="4">
        <f t="shared" si="3"/>
        <v>23.499999999999954</v>
      </c>
    </row>
    <row r="209" spans="1:12">
      <c r="B209" s="787"/>
      <c r="C209" s="787"/>
      <c r="D209" t="s">
        <v>14</v>
      </c>
      <c r="E209" s="152">
        <v>300</v>
      </c>
      <c r="F209" s="152"/>
      <c r="G209" s="4">
        <f t="shared" si="3"/>
        <v>323.49999999999994</v>
      </c>
    </row>
    <row r="210" spans="1:12">
      <c r="A210" s="39">
        <v>44439</v>
      </c>
      <c r="B210" s="787" t="s">
        <v>1187</v>
      </c>
      <c r="C210" s="787" t="s">
        <v>21</v>
      </c>
      <c r="D210" t="s">
        <v>12</v>
      </c>
      <c r="E210" s="152"/>
      <c r="F210" s="152">
        <v>17</v>
      </c>
      <c r="G210" s="4">
        <f t="shared" si="3"/>
        <v>306.49999999999994</v>
      </c>
    </row>
    <row r="211" spans="1:12">
      <c r="A211" s="39">
        <v>44439</v>
      </c>
      <c r="B211" s="787" t="s">
        <v>1187</v>
      </c>
      <c r="C211" s="787" t="s">
        <v>21</v>
      </c>
      <c r="D211" t="s">
        <v>13</v>
      </c>
      <c r="E211" s="152"/>
      <c r="F211" s="152">
        <v>2.5</v>
      </c>
      <c r="G211" s="4">
        <f t="shared" si="3"/>
        <v>303.99999999999994</v>
      </c>
    </row>
    <row r="212" spans="1:12">
      <c r="A212" s="39">
        <v>44440</v>
      </c>
      <c r="B212" s="787" t="s">
        <v>1188</v>
      </c>
      <c r="C212" s="787" t="s">
        <v>21</v>
      </c>
      <c r="D212" t="s">
        <v>14</v>
      </c>
      <c r="E212" s="152"/>
      <c r="F212" s="152">
        <v>300</v>
      </c>
      <c r="G212" s="4">
        <f t="shared" si="3"/>
        <v>3.9999999999999432</v>
      </c>
    </row>
    <row r="213" spans="1:12">
      <c r="A213" s="39">
        <v>44541</v>
      </c>
      <c r="B213" s="787" t="s">
        <v>1189</v>
      </c>
      <c r="C213" s="787" t="s">
        <v>21</v>
      </c>
      <c r="D213" t="s">
        <v>12</v>
      </c>
      <c r="E213" s="152"/>
      <c r="F213" s="152">
        <v>3.4</v>
      </c>
      <c r="G213" s="4">
        <f t="shared" si="3"/>
        <v>0.59999999999994325</v>
      </c>
    </row>
    <row r="214" spans="1:12">
      <c r="A214" s="39">
        <v>44541</v>
      </c>
      <c r="B214" s="787" t="s">
        <v>1189</v>
      </c>
      <c r="C214" s="787" t="s">
        <v>21</v>
      </c>
      <c r="D214" t="s">
        <v>13</v>
      </c>
      <c r="E214" s="152"/>
      <c r="F214" s="152">
        <v>0.6</v>
      </c>
      <c r="G214" s="4">
        <f t="shared" si="3"/>
        <v>-5.6732396558345499E-14</v>
      </c>
    </row>
    <row r="215" spans="1:12">
      <c r="A215" s="41">
        <v>44469</v>
      </c>
      <c r="B215" s="786" t="s">
        <v>10</v>
      </c>
      <c r="C215" s="786" t="s">
        <v>22</v>
      </c>
      <c r="D215" t="s">
        <v>12</v>
      </c>
      <c r="E215" s="152">
        <v>21.7</v>
      </c>
      <c r="F215" s="152"/>
      <c r="G215" s="4">
        <f t="shared" si="3"/>
        <v>21.699999999999942</v>
      </c>
    </row>
    <row r="216" spans="1:12">
      <c r="B216" s="787"/>
      <c r="C216" s="787"/>
      <c r="D216" t="s">
        <v>13</v>
      </c>
      <c r="E216" s="152">
        <v>4.7</v>
      </c>
      <c r="F216" s="152"/>
      <c r="G216" s="4">
        <f t="shared" si="3"/>
        <v>26.399999999999942</v>
      </c>
    </row>
    <row r="217" spans="1:12">
      <c r="B217" s="787"/>
      <c r="C217" s="787"/>
      <c r="D217" t="s">
        <v>14</v>
      </c>
      <c r="E217" s="152">
        <v>300</v>
      </c>
      <c r="F217" s="152"/>
      <c r="G217" s="4">
        <f t="shared" si="3"/>
        <v>326.39999999999992</v>
      </c>
      <c r="J217" s="786" t="s">
        <v>21</v>
      </c>
      <c r="K217" t="s">
        <v>12</v>
      </c>
      <c r="L217">
        <v>3.4</v>
      </c>
    </row>
    <row r="218" spans="1:12">
      <c r="A218" s="39">
        <v>44439</v>
      </c>
      <c r="B218" s="787" t="s">
        <v>1187</v>
      </c>
      <c r="C218" s="787" t="s">
        <v>22</v>
      </c>
      <c r="D218" t="s">
        <v>12</v>
      </c>
      <c r="E218" s="152"/>
      <c r="F218" s="152">
        <v>3.7</v>
      </c>
      <c r="G218" s="4">
        <f t="shared" ref="G218:G235" si="4">+G217+E218-F218</f>
        <v>322.69999999999993</v>
      </c>
      <c r="K218" t="s">
        <v>13</v>
      </c>
      <c r="L218">
        <v>0.6</v>
      </c>
    </row>
    <row r="219" spans="1:12">
      <c r="A219" s="39">
        <v>44482</v>
      </c>
      <c r="B219" s="787" t="s">
        <v>1190</v>
      </c>
      <c r="C219" s="787" t="s">
        <v>22</v>
      </c>
      <c r="D219" t="s">
        <v>14</v>
      </c>
      <c r="E219" s="152"/>
      <c r="F219" s="152">
        <v>300</v>
      </c>
      <c r="G219" s="4">
        <f t="shared" si="4"/>
        <v>22.699999999999932</v>
      </c>
      <c r="J219" s="786" t="s">
        <v>22</v>
      </c>
      <c r="K219" t="s">
        <v>12</v>
      </c>
      <c r="L219" s="57">
        <v>18</v>
      </c>
    </row>
    <row r="220" spans="1:12">
      <c r="A220" s="39">
        <v>44541</v>
      </c>
      <c r="B220" s="787" t="s">
        <v>1189</v>
      </c>
      <c r="C220" s="787" t="s">
        <v>22</v>
      </c>
      <c r="D220" t="s">
        <v>12</v>
      </c>
      <c r="E220" s="152"/>
      <c r="F220" s="152">
        <v>18</v>
      </c>
      <c r="G220" s="4">
        <f t="shared" si="4"/>
        <v>4.6999999999999318</v>
      </c>
      <c r="J220" s="786"/>
      <c r="L220" s="57"/>
    </row>
    <row r="221" spans="1:12">
      <c r="A221" s="39">
        <v>44541</v>
      </c>
      <c r="B221" s="787" t="s">
        <v>1189</v>
      </c>
      <c r="C221" s="787" t="s">
        <v>22</v>
      </c>
      <c r="D221" t="s">
        <v>13</v>
      </c>
      <c r="E221" s="152"/>
      <c r="F221" s="152">
        <v>4.7</v>
      </c>
      <c r="G221" s="4">
        <f t="shared" si="4"/>
        <v>-6.8389738316909643E-14</v>
      </c>
      <c r="J221" s="786"/>
      <c r="L221" s="57"/>
    </row>
    <row r="222" spans="1:12">
      <c r="A222" s="39">
        <v>44500</v>
      </c>
      <c r="B222" s="786" t="s">
        <v>10</v>
      </c>
      <c r="C222" s="786" t="s">
        <v>23</v>
      </c>
      <c r="D222" t="s">
        <v>14</v>
      </c>
      <c r="E222" s="152">
        <v>300</v>
      </c>
      <c r="F222" s="152"/>
      <c r="G222" s="4">
        <f t="shared" si="4"/>
        <v>299.99999999999994</v>
      </c>
      <c r="H222" s="17"/>
      <c r="K222" t="s">
        <v>13</v>
      </c>
      <c r="L222" s="57">
        <v>4.7</v>
      </c>
    </row>
    <row r="223" spans="1:12">
      <c r="B223" s="786"/>
      <c r="C223" s="786"/>
      <c r="D223" t="s">
        <v>12</v>
      </c>
      <c r="E223" s="152">
        <v>21.8</v>
      </c>
      <c r="F223" s="152"/>
      <c r="G223" s="4">
        <f t="shared" si="4"/>
        <v>321.79999999999995</v>
      </c>
      <c r="H223" s="17"/>
      <c r="J223" s="786" t="s">
        <v>23</v>
      </c>
      <c r="K223" t="s">
        <v>12</v>
      </c>
      <c r="L223" s="57">
        <v>21.8</v>
      </c>
    </row>
    <row r="224" spans="1:12">
      <c r="B224" s="786"/>
      <c r="C224" s="786"/>
      <c r="D224" t="s">
        <v>13</v>
      </c>
      <c r="E224" s="152">
        <v>2.6</v>
      </c>
      <c r="F224" s="152"/>
      <c r="G224" s="4">
        <f t="shared" si="4"/>
        <v>324.39999999999998</v>
      </c>
      <c r="H224" s="17"/>
      <c r="K224" t="s">
        <v>13</v>
      </c>
      <c r="L224" s="57">
        <v>2.6</v>
      </c>
    </row>
    <row r="225" spans="1:12">
      <c r="A225" s="39">
        <v>44503</v>
      </c>
      <c r="B225" s="787" t="s">
        <v>1191</v>
      </c>
      <c r="C225" s="787" t="s">
        <v>23</v>
      </c>
      <c r="D225" t="s">
        <v>14</v>
      </c>
      <c r="E225" s="152"/>
      <c r="F225" s="152">
        <v>300</v>
      </c>
      <c r="G225" s="4">
        <f t="shared" si="4"/>
        <v>24.399999999999977</v>
      </c>
    </row>
    <row r="226" spans="1:12">
      <c r="A226" s="39">
        <v>44541</v>
      </c>
      <c r="B226" s="787" t="s">
        <v>1189</v>
      </c>
      <c r="C226" s="787" t="s">
        <v>23</v>
      </c>
      <c r="D226" t="s">
        <v>12</v>
      </c>
      <c r="E226" s="152"/>
      <c r="F226" s="152">
        <v>21.8</v>
      </c>
      <c r="G226" s="4">
        <f t="shared" si="4"/>
        <v>2.5999999999999766</v>
      </c>
    </row>
    <row r="227" spans="1:12">
      <c r="A227" s="39">
        <v>44541</v>
      </c>
      <c r="B227" s="787" t="s">
        <v>1189</v>
      </c>
      <c r="C227" s="787" t="s">
        <v>23</v>
      </c>
      <c r="D227" t="s">
        <v>13</v>
      </c>
      <c r="E227" s="152"/>
      <c r="F227" s="152">
        <v>2.6</v>
      </c>
      <c r="G227" s="4">
        <f t="shared" si="4"/>
        <v>-2.3536728122053319E-14</v>
      </c>
    </row>
    <row r="228" spans="1:12">
      <c r="A228" s="41">
        <v>44530</v>
      </c>
      <c r="B228" s="786" t="s">
        <v>10</v>
      </c>
      <c r="C228" s="786" t="s">
        <v>24</v>
      </c>
      <c r="D228" t="s">
        <v>14</v>
      </c>
      <c r="E228" s="152">
        <v>300</v>
      </c>
      <c r="F228" s="152"/>
      <c r="G228" s="4">
        <f t="shared" si="4"/>
        <v>300</v>
      </c>
      <c r="L228">
        <f>SUM(L217:L225)</f>
        <v>51.1</v>
      </c>
    </row>
    <row r="229" spans="1:12">
      <c r="A229" s="41"/>
      <c r="B229" s="786"/>
      <c r="C229" s="786"/>
      <c r="D229" t="s">
        <v>12</v>
      </c>
      <c r="E229" s="152">
        <v>23.3</v>
      </c>
      <c r="F229" s="152"/>
      <c r="G229" s="4">
        <f t="shared" si="4"/>
        <v>323.3</v>
      </c>
    </row>
    <row r="230" spans="1:12">
      <c r="A230" s="41"/>
      <c r="B230" s="786"/>
      <c r="C230" s="786"/>
      <c r="D230" t="s">
        <v>13</v>
      </c>
      <c r="E230" s="152">
        <v>4</v>
      </c>
      <c r="F230" s="152"/>
      <c r="G230" s="4">
        <f t="shared" si="4"/>
        <v>327.3</v>
      </c>
    </row>
    <row r="231" spans="1:12">
      <c r="A231" s="39">
        <v>44533</v>
      </c>
      <c r="B231" s="787" t="s">
        <v>1192</v>
      </c>
      <c r="C231" s="787" t="s">
        <v>24</v>
      </c>
      <c r="D231" t="s">
        <v>14</v>
      </c>
      <c r="E231" s="152"/>
      <c r="F231" s="152">
        <v>300</v>
      </c>
      <c r="G231" s="4">
        <f t="shared" si="4"/>
        <v>27.300000000000011</v>
      </c>
    </row>
    <row r="232" spans="1:12">
      <c r="A232" s="39">
        <v>44567</v>
      </c>
      <c r="B232" s="787" t="s">
        <v>1193</v>
      </c>
      <c r="C232" s="787" t="s">
        <v>24</v>
      </c>
      <c r="D232" t="s">
        <v>12</v>
      </c>
      <c r="E232" s="152"/>
      <c r="F232" s="152">
        <v>23.3</v>
      </c>
      <c r="G232" s="4">
        <f t="shared" si="4"/>
        <v>4.0000000000000107</v>
      </c>
    </row>
    <row r="233" spans="1:12">
      <c r="A233" s="39">
        <v>44567</v>
      </c>
      <c r="B233" s="787" t="s">
        <v>1193</v>
      </c>
      <c r="C233" s="787" t="s">
        <v>24</v>
      </c>
      <c r="D233" t="s">
        <v>13</v>
      </c>
      <c r="E233" s="152"/>
      <c r="F233" s="152">
        <v>4</v>
      </c>
      <c r="G233" s="4">
        <f t="shared" si="4"/>
        <v>1.0658141036401503E-14</v>
      </c>
    </row>
    <row r="234" spans="1:12">
      <c r="A234" s="41">
        <v>44561</v>
      </c>
      <c r="B234" s="786" t="s">
        <v>10</v>
      </c>
      <c r="C234" s="786" t="s">
        <v>25</v>
      </c>
      <c r="D234" t="s">
        <v>12</v>
      </c>
      <c r="E234" s="152">
        <v>24.5</v>
      </c>
      <c r="F234" s="152"/>
      <c r="G234" s="4">
        <f t="shared" si="4"/>
        <v>24.500000000000011</v>
      </c>
    </row>
    <row r="235" spans="1:12">
      <c r="A235" s="41"/>
      <c r="B235" s="786"/>
      <c r="C235" s="786"/>
      <c r="D235" t="s">
        <v>13</v>
      </c>
      <c r="E235" s="152">
        <v>4.4000000000000004</v>
      </c>
      <c r="F235" s="152"/>
      <c r="G235" s="4">
        <f t="shared" si="4"/>
        <v>28.900000000000013</v>
      </c>
    </row>
    <row r="236" spans="1:12">
      <c r="A236" s="41"/>
      <c r="B236" s="786"/>
      <c r="C236" s="786"/>
      <c r="D236" t="s">
        <v>14</v>
      </c>
      <c r="E236" s="152">
        <v>300</v>
      </c>
      <c r="F236" s="152"/>
      <c r="G236" s="4">
        <f t="shared" ref="G236:G340" si="5">+G235+E236-F236</f>
        <v>328.90000000000003</v>
      </c>
    </row>
    <row r="237" spans="1:12">
      <c r="A237" s="39">
        <v>44567</v>
      </c>
      <c r="B237" s="787" t="s">
        <v>1194</v>
      </c>
      <c r="C237" s="787" t="s">
        <v>25</v>
      </c>
      <c r="D237" t="s">
        <v>14</v>
      </c>
      <c r="E237" s="152"/>
      <c r="F237" s="152">
        <v>300</v>
      </c>
      <c r="G237" s="4">
        <f t="shared" si="5"/>
        <v>28.900000000000034</v>
      </c>
    </row>
    <row r="238" spans="1:12">
      <c r="A238" s="39">
        <v>44596</v>
      </c>
      <c r="B238" s="787" t="s">
        <v>1195</v>
      </c>
      <c r="C238" s="787" t="s">
        <v>25</v>
      </c>
      <c r="D238" t="s">
        <v>12</v>
      </c>
      <c r="E238" s="152"/>
      <c r="F238" s="152">
        <v>24.5</v>
      </c>
      <c r="G238" s="4">
        <f t="shared" si="5"/>
        <v>4.4000000000000341</v>
      </c>
    </row>
    <row r="239" spans="1:12">
      <c r="A239" s="39">
        <v>44596</v>
      </c>
      <c r="B239" s="787" t="s">
        <v>1195</v>
      </c>
      <c r="C239" s="787" t="s">
        <v>25</v>
      </c>
      <c r="D239" t="s">
        <v>13</v>
      </c>
      <c r="E239" s="152"/>
      <c r="F239" s="152">
        <v>4.4000000000000004</v>
      </c>
      <c r="G239" s="4">
        <f t="shared" si="5"/>
        <v>3.3750779948604759E-14</v>
      </c>
    </row>
    <row r="240" spans="1:12">
      <c r="A240" s="41">
        <v>44592</v>
      </c>
      <c r="B240" s="786" t="s">
        <v>10</v>
      </c>
      <c r="C240" s="786" t="s">
        <v>11</v>
      </c>
      <c r="D240" t="s">
        <v>12</v>
      </c>
      <c r="E240" s="152">
        <v>25.9</v>
      </c>
      <c r="F240" s="152"/>
      <c r="G240" s="4">
        <f t="shared" si="5"/>
        <v>25.900000000000034</v>
      </c>
    </row>
    <row r="241" spans="1:12">
      <c r="A241" s="41"/>
      <c r="B241" s="786"/>
      <c r="C241" s="786"/>
      <c r="D241" t="s">
        <v>13</v>
      </c>
      <c r="E241" s="152">
        <v>1.3</v>
      </c>
      <c r="F241" s="152"/>
      <c r="G241" s="4">
        <f t="shared" si="5"/>
        <v>27.200000000000035</v>
      </c>
    </row>
    <row r="242" spans="1:12">
      <c r="A242" s="41"/>
      <c r="B242" s="786"/>
      <c r="C242" s="786"/>
      <c r="D242" t="s">
        <v>14</v>
      </c>
      <c r="E242" s="152">
        <v>300</v>
      </c>
      <c r="F242" s="152"/>
      <c r="G242" s="4">
        <f t="shared" si="5"/>
        <v>327.20000000000005</v>
      </c>
    </row>
    <row r="243" spans="1:12">
      <c r="A243" s="39">
        <v>44596</v>
      </c>
      <c r="B243" s="787" t="s">
        <v>1196</v>
      </c>
      <c r="C243" s="787" t="s">
        <v>11</v>
      </c>
      <c r="D243" t="s">
        <v>14</v>
      </c>
      <c r="E243" s="152"/>
      <c r="F243" s="152">
        <v>300</v>
      </c>
      <c r="G243" s="4">
        <f t="shared" si="5"/>
        <v>27.200000000000045</v>
      </c>
    </row>
    <row r="244" spans="1:12">
      <c r="A244" s="39">
        <v>44624</v>
      </c>
      <c r="B244" s="787" t="s">
        <v>1197</v>
      </c>
      <c r="C244" s="787" t="s">
        <v>11</v>
      </c>
      <c r="D244" t="s">
        <v>12</v>
      </c>
      <c r="E244" s="152"/>
      <c r="F244" s="152">
        <v>25.9</v>
      </c>
      <c r="G244" s="4">
        <f t="shared" si="5"/>
        <v>1.3000000000000469</v>
      </c>
    </row>
    <row r="245" spans="1:12">
      <c r="A245" s="39">
        <v>44624</v>
      </c>
      <c r="B245" s="787" t="s">
        <v>1197</v>
      </c>
      <c r="C245" s="787" t="s">
        <v>11</v>
      </c>
      <c r="D245" t="s">
        <v>13</v>
      </c>
      <c r="E245" s="152"/>
      <c r="F245" s="152">
        <v>1.3</v>
      </c>
      <c r="G245" s="4">
        <f t="shared" si="5"/>
        <v>4.6851411639181606E-14</v>
      </c>
    </row>
    <row r="246" spans="1:12">
      <c r="A246" s="41">
        <v>44620</v>
      </c>
      <c r="B246" s="786" t="s">
        <v>10</v>
      </c>
      <c r="C246" s="786" t="s">
        <v>15</v>
      </c>
      <c r="D246" t="s">
        <v>12</v>
      </c>
      <c r="E246" s="152">
        <v>45.8</v>
      </c>
      <c r="F246" s="152"/>
      <c r="G246" s="4">
        <f t="shared" si="5"/>
        <v>45.800000000000047</v>
      </c>
      <c r="J246" s="786" t="s">
        <v>15</v>
      </c>
      <c r="K246" t="s">
        <v>12</v>
      </c>
      <c r="L246" s="57">
        <v>15.8</v>
      </c>
    </row>
    <row r="247" spans="1:12">
      <c r="A247" s="41"/>
      <c r="B247" s="786"/>
      <c r="C247" s="786"/>
      <c r="D247" t="s">
        <v>13</v>
      </c>
      <c r="E247" s="152">
        <v>4.3</v>
      </c>
      <c r="F247" s="152"/>
      <c r="G247" s="4">
        <f t="shared" si="5"/>
        <v>50.100000000000044</v>
      </c>
      <c r="J247" s="786"/>
      <c r="K247" t="s">
        <v>13</v>
      </c>
      <c r="L247" s="57">
        <v>4.3</v>
      </c>
    </row>
    <row r="248" spans="1:12">
      <c r="A248" s="41"/>
      <c r="B248" s="786"/>
      <c r="C248" s="786"/>
      <c r="D248" t="s">
        <v>14</v>
      </c>
      <c r="E248" s="152">
        <v>300</v>
      </c>
      <c r="F248" s="152"/>
      <c r="G248" s="4">
        <f t="shared" si="5"/>
        <v>350.1</v>
      </c>
      <c r="J248" s="786" t="s">
        <v>16</v>
      </c>
      <c r="K248" t="s">
        <v>12</v>
      </c>
      <c r="L248" s="57">
        <v>45.8</v>
      </c>
    </row>
    <row r="249" spans="1:12">
      <c r="A249" s="39">
        <v>44624</v>
      </c>
      <c r="B249" s="787" t="s">
        <v>1198</v>
      </c>
      <c r="C249" s="787" t="s">
        <v>15</v>
      </c>
      <c r="D249" t="s">
        <v>14</v>
      </c>
      <c r="E249" s="152"/>
      <c r="F249" s="152">
        <v>300</v>
      </c>
      <c r="G249" s="4">
        <f t="shared" si="5"/>
        <v>50.100000000000023</v>
      </c>
      <c r="J249" s="786"/>
      <c r="K249" t="s">
        <v>13</v>
      </c>
      <c r="L249" s="57">
        <v>5.2</v>
      </c>
    </row>
    <row r="250" spans="1:12">
      <c r="A250" s="39">
        <v>44658</v>
      </c>
      <c r="B250" s="787" t="s">
        <v>1199</v>
      </c>
      <c r="C250" s="787" t="s">
        <v>15</v>
      </c>
      <c r="D250" t="s">
        <v>12</v>
      </c>
      <c r="E250" s="152"/>
      <c r="F250" s="152">
        <v>30</v>
      </c>
      <c r="G250" s="4">
        <f t="shared" si="5"/>
        <v>20.100000000000023</v>
      </c>
    </row>
    <row r="251" spans="1:12">
      <c r="A251" s="39">
        <v>44685</v>
      </c>
      <c r="B251" s="787" t="s">
        <v>1200</v>
      </c>
      <c r="C251" s="787" t="s">
        <v>15</v>
      </c>
      <c r="D251" t="s">
        <v>12</v>
      </c>
      <c r="E251" s="152"/>
      <c r="F251" s="152">
        <v>15.8</v>
      </c>
      <c r="G251" s="4">
        <f t="shared" si="5"/>
        <v>4.300000000000022</v>
      </c>
    </row>
    <row r="252" spans="1:12">
      <c r="A252" s="39">
        <v>44685</v>
      </c>
      <c r="B252" s="787" t="s">
        <v>1200</v>
      </c>
      <c r="C252" s="787" t="s">
        <v>15</v>
      </c>
      <c r="D252" t="s">
        <v>13</v>
      </c>
      <c r="E252" s="152"/>
      <c r="F252" s="152">
        <v>4.3</v>
      </c>
      <c r="G252" s="4">
        <f t="shared" si="5"/>
        <v>2.2204460492503131E-14</v>
      </c>
    </row>
    <row r="253" spans="1:12">
      <c r="A253" s="41">
        <v>44651</v>
      </c>
      <c r="B253" s="786" t="s">
        <v>10</v>
      </c>
      <c r="C253" s="786" t="s">
        <v>16</v>
      </c>
      <c r="D253" t="s">
        <v>12</v>
      </c>
      <c r="E253" s="152">
        <v>45.8</v>
      </c>
      <c r="F253" s="152"/>
      <c r="G253" s="4">
        <f t="shared" si="5"/>
        <v>45.800000000000018</v>
      </c>
    </row>
    <row r="254" spans="1:12">
      <c r="A254" s="41"/>
      <c r="B254" s="786"/>
      <c r="C254" s="786"/>
      <c r="D254" t="s">
        <v>13</v>
      </c>
      <c r="E254" s="152">
        <v>5.2</v>
      </c>
      <c r="F254" s="152"/>
      <c r="G254" s="4">
        <f t="shared" si="5"/>
        <v>51.000000000000021</v>
      </c>
    </row>
    <row r="255" spans="1:12">
      <c r="A255" s="41"/>
      <c r="B255" s="786"/>
      <c r="C255" s="786"/>
      <c r="D255" t="s">
        <v>14</v>
      </c>
      <c r="E255" s="152">
        <v>300</v>
      </c>
      <c r="F255" s="152"/>
      <c r="G255" s="4">
        <f t="shared" si="5"/>
        <v>351</v>
      </c>
    </row>
    <row r="256" spans="1:12">
      <c r="A256" s="39">
        <v>44651</v>
      </c>
      <c r="B256" s="787" t="s">
        <v>1201</v>
      </c>
      <c r="C256" s="787" t="s">
        <v>16</v>
      </c>
      <c r="D256" t="s">
        <v>14</v>
      </c>
      <c r="E256" s="152"/>
      <c r="F256" s="152">
        <v>300</v>
      </c>
      <c r="G256" s="4">
        <f t="shared" si="5"/>
        <v>51</v>
      </c>
    </row>
    <row r="257" spans="1:7">
      <c r="A257" s="39">
        <v>44685</v>
      </c>
      <c r="B257" s="787" t="s">
        <v>1200</v>
      </c>
      <c r="C257" s="787" t="s">
        <v>16</v>
      </c>
      <c r="D257" t="s">
        <v>12</v>
      </c>
      <c r="E257" s="152"/>
      <c r="F257" s="152">
        <v>45.8</v>
      </c>
      <c r="G257" s="4">
        <f t="shared" si="5"/>
        <v>5.2000000000000028</v>
      </c>
    </row>
    <row r="258" spans="1:7">
      <c r="A258" s="39">
        <v>44685</v>
      </c>
      <c r="B258" s="787" t="s">
        <v>1200</v>
      </c>
      <c r="C258" s="787" t="s">
        <v>16</v>
      </c>
      <c r="D258" t="s">
        <v>13</v>
      </c>
      <c r="E258" s="152"/>
      <c r="F258" s="152">
        <v>5.2</v>
      </c>
      <c r="G258" s="4">
        <f t="shared" si="5"/>
        <v>0</v>
      </c>
    </row>
    <row r="259" spans="1:7">
      <c r="A259" s="41">
        <v>44681</v>
      </c>
      <c r="B259" s="786" t="s">
        <v>10</v>
      </c>
      <c r="C259" s="786" t="s">
        <v>17</v>
      </c>
      <c r="D259" t="s">
        <v>12</v>
      </c>
      <c r="E259" s="152">
        <v>46.5</v>
      </c>
      <c r="F259" s="152"/>
      <c r="G259" s="4">
        <f t="shared" si="5"/>
        <v>46.5</v>
      </c>
    </row>
    <row r="260" spans="1:7">
      <c r="A260" s="41"/>
      <c r="B260" s="786"/>
      <c r="C260" s="786"/>
      <c r="D260" t="s">
        <v>13</v>
      </c>
      <c r="E260" s="152">
        <v>2.8</v>
      </c>
      <c r="F260" s="152"/>
      <c r="G260" s="4">
        <f t="shared" si="5"/>
        <v>49.3</v>
      </c>
    </row>
    <row r="261" spans="1:7">
      <c r="B261" s="787"/>
      <c r="C261" s="787"/>
      <c r="D261" t="s">
        <v>14</v>
      </c>
      <c r="E261" s="152">
        <v>300</v>
      </c>
      <c r="F261" s="152"/>
      <c r="G261" s="4">
        <f t="shared" si="5"/>
        <v>349.3</v>
      </c>
    </row>
    <row r="262" spans="1:7">
      <c r="A262" s="39">
        <v>44686</v>
      </c>
      <c r="B262" s="787" t="s">
        <v>1202</v>
      </c>
      <c r="C262" s="787" t="s">
        <v>17</v>
      </c>
      <c r="D262" t="s">
        <v>14</v>
      </c>
      <c r="E262" s="152"/>
      <c r="F262" s="152">
        <v>30</v>
      </c>
      <c r="G262" s="4">
        <f t="shared" si="5"/>
        <v>319.3</v>
      </c>
    </row>
    <row r="263" spans="1:7">
      <c r="A263" s="39">
        <v>44681</v>
      </c>
      <c r="B263" s="787" t="s">
        <v>1203</v>
      </c>
      <c r="C263" s="787" t="s">
        <v>17</v>
      </c>
      <c r="D263" t="s">
        <v>14</v>
      </c>
      <c r="E263" s="152"/>
      <c r="F263" s="152">
        <v>270</v>
      </c>
      <c r="G263" s="4">
        <f t="shared" si="5"/>
        <v>49.300000000000011</v>
      </c>
    </row>
    <row r="264" spans="1:7">
      <c r="A264" s="39">
        <v>44712</v>
      </c>
      <c r="B264" s="787" t="s">
        <v>1204</v>
      </c>
      <c r="C264" s="787" t="s">
        <v>17</v>
      </c>
      <c r="D264" t="s">
        <v>12</v>
      </c>
      <c r="E264" s="152"/>
      <c r="F264" s="152">
        <v>10</v>
      </c>
      <c r="G264" s="4">
        <f t="shared" si="5"/>
        <v>39.300000000000011</v>
      </c>
    </row>
    <row r="265" spans="1:7">
      <c r="A265" s="39">
        <v>44773</v>
      </c>
      <c r="B265" s="787" t="s">
        <v>1205</v>
      </c>
      <c r="C265" s="787" t="s">
        <v>17</v>
      </c>
      <c r="D265" t="s">
        <v>12</v>
      </c>
      <c r="E265" s="152"/>
      <c r="F265" s="152">
        <v>36.5</v>
      </c>
      <c r="G265" s="4">
        <f t="shared" si="5"/>
        <v>2.8000000000000114</v>
      </c>
    </row>
    <row r="266" spans="1:7">
      <c r="A266" s="39">
        <v>44773</v>
      </c>
      <c r="B266" s="787" t="s">
        <v>1205</v>
      </c>
      <c r="C266" s="787" t="s">
        <v>17</v>
      </c>
      <c r="D266" t="s">
        <v>13</v>
      </c>
      <c r="E266" s="152"/>
      <c r="F266" s="152">
        <v>2.8</v>
      </c>
      <c r="G266" s="4">
        <f t="shared" si="5"/>
        <v>1.1546319456101628E-14</v>
      </c>
    </row>
    <row r="267" spans="1:7">
      <c r="A267" s="41">
        <v>44712</v>
      </c>
      <c r="B267" s="786" t="s">
        <v>10</v>
      </c>
      <c r="C267" s="786" t="s">
        <v>18</v>
      </c>
      <c r="D267" t="s">
        <v>12</v>
      </c>
      <c r="E267" s="118">
        <v>44.5</v>
      </c>
      <c r="F267" s="118"/>
      <c r="G267" s="4">
        <f t="shared" si="5"/>
        <v>44.500000000000014</v>
      </c>
    </row>
    <row r="268" spans="1:7">
      <c r="B268" s="787"/>
      <c r="C268" s="787"/>
      <c r="D268" t="s">
        <v>13</v>
      </c>
      <c r="E268" s="118">
        <v>9.1</v>
      </c>
      <c r="F268" s="118"/>
      <c r="G268" s="4">
        <f t="shared" si="5"/>
        <v>53.600000000000016</v>
      </c>
    </row>
    <row r="269" spans="1:7">
      <c r="B269" s="787"/>
      <c r="C269" s="787"/>
      <c r="D269" t="s">
        <v>14</v>
      </c>
      <c r="E269" s="118">
        <v>300</v>
      </c>
      <c r="F269" s="118"/>
      <c r="G269" s="4">
        <f t="shared" si="5"/>
        <v>353.6</v>
      </c>
    </row>
    <row r="270" spans="1:7">
      <c r="A270" s="39">
        <v>44712</v>
      </c>
      <c r="B270" s="787" t="s">
        <v>1206</v>
      </c>
      <c r="C270" s="787" t="s">
        <v>18</v>
      </c>
      <c r="D270" t="s">
        <v>14</v>
      </c>
      <c r="E270" s="118"/>
      <c r="F270" s="118">
        <v>300</v>
      </c>
      <c r="G270" s="4">
        <f t="shared" si="5"/>
        <v>53.600000000000023</v>
      </c>
    </row>
    <row r="271" spans="1:7">
      <c r="A271" s="39">
        <v>44773</v>
      </c>
      <c r="B271" s="787" t="s">
        <v>1205</v>
      </c>
      <c r="C271" s="787" t="s">
        <v>18</v>
      </c>
      <c r="D271" t="s">
        <v>12</v>
      </c>
      <c r="E271" s="118"/>
      <c r="F271" s="118">
        <v>20.7</v>
      </c>
      <c r="G271" s="4">
        <f t="shared" si="5"/>
        <v>32.90000000000002</v>
      </c>
    </row>
    <row r="272" spans="1:7">
      <c r="A272" s="39">
        <v>44804</v>
      </c>
      <c r="B272" s="787" t="s">
        <v>1207</v>
      </c>
      <c r="C272" s="787" t="s">
        <v>18</v>
      </c>
      <c r="D272" t="s">
        <v>12</v>
      </c>
      <c r="E272" s="118"/>
      <c r="F272" s="118">
        <v>23.8</v>
      </c>
      <c r="G272" s="4">
        <f t="shared" si="5"/>
        <v>9.1000000000000192</v>
      </c>
    </row>
    <row r="273" spans="1:7">
      <c r="A273" s="39">
        <v>44804</v>
      </c>
      <c r="B273" s="787" t="s">
        <v>1207</v>
      </c>
      <c r="C273" s="787" t="s">
        <v>18</v>
      </c>
      <c r="D273" t="s">
        <v>13</v>
      </c>
      <c r="E273" s="118"/>
      <c r="F273" s="118">
        <v>9.1</v>
      </c>
      <c r="G273" s="4">
        <f t="shared" si="5"/>
        <v>1.9539925233402755E-14</v>
      </c>
    </row>
    <row r="274" spans="1:7">
      <c r="A274" s="41">
        <v>44742</v>
      </c>
      <c r="B274" s="786" t="s">
        <v>10</v>
      </c>
      <c r="C274" s="786" t="s">
        <v>19</v>
      </c>
      <c r="D274" t="s">
        <v>12</v>
      </c>
      <c r="E274" s="118">
        <v>43.1</v>
      </c>
      <c r="F274" s="153"/>
      <c r="G274" s="4">
        <f t="shared" si="5"/>
        <v>43.100000000000023</v>
      </c>
    </row>
    <row r="275" spans="1:7">
      <c r="B275" s="787"/>
      <c r="C275" s="787"/>
      <c r="D275" t="s">
        <v>13</v>
      </c>
      <c r="E275" s="118">
        <v>6.9</v>
      </c>
      <c r="F275" s="153"/>
      <c r="G275" s="4">
        <f t="shared" si="5"/>
        <v>50.000000000000021</v>
      </c>
    </row>
    <row r="276" spans="1:7">
      <c r="B276" s="787"/>
      <c r="C276" s="787"/>
      <c r="D276" t="s">
        <v>14</v>
      </c>
      <c r="E276" s="118">
        <v>300</v>
      </c>
      <c r="F276" s="153"/>
      <c r="G276" s="4">
        <f t="shared" si="5"/>
        <v>350</v>
      </c>
    </row>
    <row r="277" spans="1:7">
      <c r="A277" s="39">
        <v>44742</v>
      </c>
      <c r="B277" s="787" t="s">
        <v>1208</v>
      </c>
      <c r="C277" s="787" t="s">
        <v>19</v>
      </c>
      <c r="D277" t="s">
        <v>14</v>
      </c>
      <c r="E277" s="118"/>
      <c r="F277" s="153">
        <v>300</v>
      </c>
      <c r="G277" s="4">
        <f t="shared" si="5"/>
        <v>50</v>
      </c>
    </row>
    <row r="278" spans="1:7">
      <c r="A278" s="39">
        <v>44804</v>
      </c>
      <c r="B278" s="787" t="s">
        <v>1207</v>
      </c>
      <c r="C278" s="787" t="s">
        <v>19</v>
      </c>
      <c r="D278" t="s">
        <v>12</v>
      </c>
      <c r="E278" s="118"/>
      <c r="F278" s="153">
        <v>27.1</v>
      </c>
      <c r="G278" s="4">
        <f t="shared" si="5"/>
        <v>22.9</v>
      </c>
    </row>
    <row r="279" spans="1:7">
      <c r="A279" s="39">
        <v>44811</v>
      </c>
      <c r="B279" s="787" t="s">
        <v>1209</v>
      </c>
      <c r="C279" s="787" t="s">
        <v>19</v>
      </c>
      <c r="D279" t="s">
        <v>12</v>
      </c>
      <c r="E279" s="118"/>
      <c r="F279" s="153">
        <v>16</v>
      </c>
      <c r="G279" s="4">
        <f t="shared" si="5"/>
        <v>6.8999999999999986</v>
      </c>
    </row>
    <row r="280" spans="1:7">
      <c r="A280" s="39">
        <v>44811</v>
      </c>
      <c r="B280" s="787" t="s">
        <v>1209</v>
      </c>
      <c r="C280" s="787" t="s">
        <v>19</v>
      </c>
      <c r="D280" t="s">
        <v>13</v>
      </c>
      <c r="E280" s="118"/>
      <c r="F280" s="153">
        <v>6.9</v>
      </c>
      <c r="G280" s="4">
        <f t="shared" si="5"/>
        <v>0</v>
      </c>
    </row>
    <row r="281" spans="1:7">
      <c r="A281" s="41">
        <v>44773</v>
      </c>
      <c r="B281" s="786" t="s">
        <v>10</v>
      </c>
      <c r="C281" s="786" t="s">
        <v>20</v>
      </c>
      <c r="D281" t="s">
        <v>12</v>
      </c>
      <c r="E281" s="121">
        <v>42.9</v>
      </c>
      <c r="F281" s="118"/>
      <c r="G281" s="4">
        <f t="shared" si="5"/>
        <v>42.9</v>
      </c>
    </row>
    <row r="282" spans="1:7">
      <c r="B282" s="787"/>
      <c r="C282" s="786"/>
      <c r="D282" t="s">
        <v>13</v>
      </c>
      <c r="E282" s="121">
        <v>9.6999999999999993</v>
      </c>
      <c r="F282" s="118"/>
      <c r="G282" s="4">
        <f t="shared" si="5"/>
        <v>52.599999999999994</v>
      </c>
    </row>
    <row r="283" spans="1:7">
      <c r="B283" s="787"/>
      <c r="C283" s="786"/>
      <c r="D283" t="s">
        <v>14</v>
      </c>
      <c r="E283" s="118">
        <v>300</v>
      </c>
      <c r="F283" s="118"/>
      <c r="G283" s="4">
        <f t="shared" si="5"/>
        <v>352.6</v>
      </c>
    </row>
    <row r="284" spans="1:7">
      <c r="A284" s="39">
        <v>44773</v>
      </c>
      <c r="B284" s="787" t="s">
        <v>1210</v>
      </c>
      <c r="C284" s="787" t="s">
        <v>20</v>
      </c>
      <c r="D284" t="s">
        <v>14</v>
      </c>
      <c r="E284" s="118"/>
      <c r="F284" s="118">
        <v>300</v>
      </c>
      <c r="G284" s="4">
        <f t="shared" si="5"/>
        <v>52.600000000000023</v>
      </c>
    </row>
    <row r="285" spans="1:7">
      <c r="A285" s="39">
        <v>44811</v>
      </c>
      <c r="B285" s="787" t="s">
        <v>1209</v>
      </c>
      <c r="C285" s="787" t="s">
        <v>20</v>
      </c>
      <c r="D285" t="s">
        <v>12</v>
      </c>
      <c r="E285" s="118"/>
      <c r="F285" s="118">
        <v>42.9</v>
      </c>
      <c r="G285" s="4">
        <f t="shared" si="5"/>
        <v>9.7000000000000242</v>
      </c>
    </row>
    <row r="286" spans="1:7">
      <c r="A286" s="39">
        <v>44811</v>
      </c>
      <c r="B286" s="787" t="s">
        <v>1209</v>
      </c>
      <c r="C286" s="787" t="s">
        <v>20</v>
      </c>
      <c r="D286" t="s">
        <v>13</v>
      </c>
      <c r="E286" s="118"/>
      <c r="F286" s="118">
        <v>9.6999999999999993</v>
      </c>
      <c r="G286" s="4">
        <f t="shared" si="5"/>
        <v>2.4868995751603507E-14</v>
      </c>
    </row>
    <row r="287" spans="1:7">
      <c r="A287" s="41">
        <v>44804</v>
      </c>
      <c r="B287" s="786" t="s">
        <v>10</v>
      </c>
      <c r="C287" s="786" t="s">
        <v>21</v>
      </c>
      <c r="D287" t="s">
        <v>12</v>
      </c>
      <c r="E287" s="118">
        <v>43.1</v>
      </c>
      <c r="F287" s="118"/>
      <c r="G287" s="4">
        <f t="shared" si="5"/>
        <v>43.100000000000023</v>
      </c>
    </row>
    <row r="288" spans="1:7">
      <c r="B288" s="787"/>
      <c r="C288" s="787"/>
      <c r="D288" t="s">
        <v>13</v>
      </c>
      <c r="E288" s="118">
        <v>7</v>
      </c>
      <c r="F288" s="118"/>
      <c r="G288" s="4">
        <f t="shared" si="5"/>
        <v>50.100000000000023</v>
      </c>
    </row>
    <row r="289" spans="1:7">
      <c r="B289" s="787"/>
      <c r="C289" s="787"/>
      <c r="D289" t="s">
        <v>14</v>
      </c>
      <c r="E289" s="118">
        <v>300</v>
      </c>
      <c r="F289" s="118"/>
      <c r="G289" s="4">
        <f t="shared" si="5"/>
        <v>350.1</v>
      </c>
    </row>
    <row r="290" spans="1:7">
      <c r="B290" s="787"/>
      <c r="C290" s="787"/>
      <c r="D290" t="s">
        <v>223</v>
      </c>
      <c r="E290" s="118">
        <v>10</v>
      </c>
      <c r="F290" s="118"/>
      <c r="G290" s="4">
        <f t="shared" si="5"/>
        <v>360.1</v>
      </c>
    </row>
    <row r="291" spans="1:7">
      <c r="A291" s="39">
        <v>44804</v>
      </c>
      <c r="B291" s="787" t="s">
        <v>1211</v>
      </c>
      <c r="C291" s="787" t="s">
        <v>21</v>
      </c>
      <c r="D291" t="s">
        <v>14</v>
      </c>
      <c r="E291" s="118"/>
      <c r="F291" s="118">
        <v>300</v>
      </c>
      <c r="G291" s="4">
        <f t="shared" si="5"/>
        <v>60.100000000000023</v>
      </c>
    </row>
    <row r="292" spans="1:7">
      <c r="A292" s="39">
        <v>44811</v>
      </c>
      <c r="B292" s="787" t="s">
        <v>1209</v>
      </c>
      <c r="C292" s="787" t="s">
        <v>21</v>
      </c>
      <c r="D292" t="s">
        <v>223</v>
      </c>
      <c r="E292" s="118"/>
      <c r="F292" s="118">
        <v>10</v>
      </c>
      <c r="G292" s="4">
        <f t="shared" si="5"/>
        <v>50.100000000000023</v>
      </c>
    </row>
    <row r="293" spans="1:7">
      <c r="A293" s="39">
        <v>44834</v>
      </c>
      <c r="B293" s="787" t="s">
        <v>1212</v>
      </c>
      <c r="C293" s="787" t="s">
        <v>21</v>
      </c>
      <c r="D293" t="s">
        <v>12</v>
      </c>
      <c r="E293" s="118"/>
      <c r="F293" s="118">
        <v>43.1</v>
      </c>
      <c r="G293" s="4">
        <f t="shared" si="5"/>
        <v>7.0000000000000213</v>
      </c>
    </row>
    <row r="294" spans="1:7">
      <c r="A294" s="39">
        <v>44834</v>
      </c>
      <c r="B294" s="787" t="s">
        <v>1212</v>
      </c>
      <c r="C294" s="787" t="s">
        <v>21</v>
      </c>
      <c r="D294" t="s">
        <v>13</v>
      </c>
      <c r="E294" s="118"/>
      <c r="F294" s="118">
        <v>7</v>
      </c>
      <c r="G294" s="4">
        <f t="shared" si="5"/>
        <v>2.1316282072803006E-14</v>
      </c>
    </row>
    <row r="295" spans="1:7">
      <c r="A295" s="41">
        <v>44834</v>
      </c>
      <c r="B295" s="786" t="s">
        <v>10</v>
      </c>
      <c r="C295" s="786" t="s">
        <v>22</v>
      </c>
      <c r="D295" t="s">
        <v>12</v>
      </c>
      <c r="E295" s="118">
        <v>38.299999999999997</v>
      </c>
      <c r="F295" s="118"/>
      <c r="G295" s="4">
        <f t="shared" si="5"/>
        <v>38.300000000000018</v>
      </c>
    </row>
    <row r="296" spans="1:7">
      <c r="B296" s="787"/>
      <c r="C296" s="787"/>
      <c r="D296" t="s">
        <v>13</v>
      </c>
      <c r="E296" s="118">
        <v>8.1999999999999993</v>
      </c>
      <c r="F296" s="118"/>
      <c r="G296" s="4">
        <f t="shared" si="5"/>
        <v>46.500000000000014</v>
      </c>
    </row>
    <row r="297" spans="1:7">
      <c r="B297" s="787"/>
      <c r="C297" s="787"/>
      <c r="D297" t="s">
        <v>14</v>
      </c>
      <c r="E297" s="118">
        <v>350</v>
      </c>
      <c r="F297" s="118"/>
      <c r="G297" s="4">
        <f t="shared" si="5"/>
        <v>396.5</v>
      </c>
    </row>
    <row r="298" spans="1:7">
      <c r="A298" s="39">
        <v>44834</v>
      </c>
      <c r="B298" s="787" t="s">
        <v>1213</v>
      </c>
      <c r="C298" s="787" t="s">
        <v>22</v>
      </c>
      <c r="D298" t="s">
        <v>14</v>
      </c>
      <c r="E298" s="118"/>
      <c r="F298" s="118">
        <v>300</v>
      </c>
      <c r="G298" s="4">
        <f t="shared" si="5"/>
        <v>96.5</v>
      </c>
    </row>
    <row r="299" spans="1:7">
      <c r="A299" s="39">
        <v>44834</v>
      </c>
      <c r="B299" s="787" t="s">
        <v>1212</v>
      </c>
      <c r="C299" s="787" t="s">
        <v>22</v>
      </c>
      <c r="D299" t="s">
        <v>12</v>
      </c>
      <c r="E299" s="118"/>
      <c r="F299" s="118">
        <v>9.9</v>
      </c>
      <c r="G299" s="4">
        <f t="shared" si="5"/>
        <v>86.6</v>
      </c>
    </row>
    <row r="300" spans="1:7">
      <c r="A300" s="39">
        <v>44865</v>
      </c>
      <c r="B300" s="787" t="s">
        <v>1214</v>
      </c>
      <c r="C300" s="787" t="s">
        <v>22</v>
      </c>
      <c r="D300" t="s">
        <v>14</v>
      </c>
      <c r="E300" s="118"/>
      <c r="F300" s="118">
        <v>50</v>
      </c>
      <c r="G300" s="4">
        <f t="shared" si="5"/>
        <v>36.599999999999994</v>
      </c>
    </row>
    <row r="301" spans="1:7">
      <c r="A301" s="39">
        <v>44865</v>
      </c>
      <c r="B301" s="787" t="s">
        <v>1215</v>
      </c>
      <c r="C301" s="787" t="s">
        <v>22</v>
      </c>
      <c r="D301" t="s">
        <v>12</v>
      </c>
      <c r="E301" s="118"/>
      <c r="F301" s="118">
        <v>28.4</v>
      </c>
      <c r="G301" s="4">
        <f t="shared" si="5"/>
        <v>8.1999999999999957</v>
      </c>
    </row>
    <row r="302" spans="1:7">
      <c r="A302" s="39">
        <v>44865</v>
      </c>
      <c r="B302" s="787" t="s">
        <v>1215</v>
      </c>
      <c r="C302" s="787" t="s">
        <v>22</v>
      </c>
      <c r="D302" t="s">
        <v>13</v>
      </c>
      <c r="E302" s="118"/>
      <c r="F302" s="118">
        <v>0.6</v>
      </c>
      <c r="G302" s="4">
        <f t="shared" si="5"/>
        <v>7.5999999999999961</v>
      </c>
    </row>
    <row r="303" spans="1:7">
      <c r="A303" s="39">
        <v>44895</v>
      </c>
      <c r="B303" s="787" t="s">
        <v>1216</v>
      </c>
      <c r="C303" s="787" t="s">
        <v>22</v>
      </c>
      <c r="D303" t="s">
        <v>13</v>
      </c>
      <c r="E303" s="118"/>
      <c r="F303" s="118">
        <v>7.6</v>
      </c>
      <c r="G303" s="4">
        <f t="shared" si="5"/>
        <v>0</v>
      </c>
    </row>
    <row r="304" spans="1:7">
      <c r="A304" s="41">
        <v>44865</v>
      </c>
      <c r="B304" s="786" t="s">
        <v>10</v>
      </c>
      <c r="C304" s="786" t="s">
        <v>23</v>
      </c>
      <c r="D304" t="s">
        <v>12</v>
      </c>
      <c r="E304" s="118">
        <v>38.200000000000003</v>
      </c>
      <c r="F304" s="118"/>
      <c r="G304" s="4">
        <f t="shared" si="5"/>
        <v>38.200000000000003</v>
      </c>
    </row>
    <row r="305" spans="1:10">
      <c r="B305" s="787"/>
      <c r="C305" s="787"/>
      <c r="D305" t="s">
        <v>13</v>
      </c>
      <c r="E305" s="118">
        <v>4.9000000000000004</v>
      </c>
      <c r="F305" s="118"/>
      <c r="G305" s="4">
        <f t="shared" si="5"/>
        <v>43.1</v>
      </c>
    </row>
    <row r="306" spans="1:10">
      <c r="B306" s="787"/>
      <c r="C306" s="787"/>
      <c r="D306" t="s">
        <v>14</v>
      </c>
      <c r="E306" s="118">
        <v>350</v>
      </c>
      <c r="F306" s="118"/>
      <c r="G306" s="4">
        <f t="shared" si="5"/>
        <v>393.1</v>
      </c>
    </row>
    <row r="307" spans="1:10">
      <c r="A307" s="39">
        <v>44865</v>
      </c>
      <c r="B307" s="787" t="s">
        <v>1217</v>
      </c>
      <c r="C307" s="787" t="s">
        <v>23</v>
      </c>
      <c r="D307" t="s">
        <v>14</v>
      </c>
      <c r="E307" s="118"/>
      <c r="F307" s="118">
        <v>350</v>
      </c>
      <c r="G307" s="4">
        <f t="shared" si="5"/>
        <v>43.100000000000023</v>
      </c>
    </row>
    <row r="308" spans="1:10">
      <c r="A308" s="39">
        <v>44895</v>
      </c>
      <c r="B308" s="787" t="s">
        <v>1216</v>
      </c>
      <c r="C308" s="787" t="s">
        <v>23</v>
      </c>
      <c r="D308" t="s">
        <v>12</v>
      </c>
      <c r="E308" s="118"/>
      <c r="F308" s="118">
        <v>38.200000000000003</v>
      </c>
      <c r="G308" s="4">
        <f t="shared" si="5"/>
        <v>4.9000000000000199</v>
      </c>
    </row>
    <row r="309" spans="1:10">
      <c r="A309" s="39">
        <v>44895</v>
      </c>
      <c r="B309" s="787" t="s">
        <v>1216</v>
      </c>
      <c r="C309" s="787" t="s">
        <v>23</v>
      </c>
      <c r="D309" t="s">
        <v>13</v>
      </c>
      <c r="E309" s="118"/>
      <c r="F309" s="118">
        <v>4.9000000000000004</v>
      </c>
      <c r="G309" s="4">
        <f t="shared" si="5"/>
        <v>1.9539925233402755E-14</v>
      </c>
    </row>
    <row r="310" spans="1:10">
      <c r="A310" s="41">
        <v>44895</v>
      </c>
      <c r="B310" s="786" t="s">
        <v>10</v>
      </c>
      <c r="C310" s="786" t="s">
        <v>24</v>
      </c>
      <c r="D310" t="s">
        <v>12</v>
      </c>
      <c r="E310" s="118">
        <v>42.6</v>
      </c>
      <c r="F310" s="118"/>
      <c r="G310" s="4">
        <f t="shared" si="5"/>
        <v>42.600000000000023</v>
      </c>
    </row>
    <row r="311" spans="1:10">
      <c r="B311" s="787"/>
      <c r="C311" s="787"/>
      <c r="D311" t="s">
        <v>13</v>
      </c>
      <c r="E311" s="118">
        <v>6.3</v>
      </c>
      <c r="F311" s="118"/>
      <c r="G311" s="4">
        <f t="shared" si="5"/>
        <v>48.90000000000002</v>
      </c>
      <c r="J311" s="121"/>
    </row>
    <row r="312" spans="1:10">
      <c r="B312" s="787"/>
      <c r="C312" s="787"/>
      <c r="D312" t="s">
        <v>14</v>
      </c>
      <c r="E312" s="118">
        <v>350</v>
      </c>
      <c r="F312" s="118"/>
      <c r="G312" s="4">
        <f t="shared" si="5"/>
        <v>398.90000000000003</v>
      </c>
    </row>
    <row r="313" spans="1:10">
      <c r="A313" s="39">
        <v>44895</v>
      </c>
      <c r="B313" s="787" t="s">
        <v>1218</v>
      </c>
      <c r="C313" s="787" t="s">
        <v>24</v>
      </c>
      <c r="D313" t="s">
        <v>14</v>
      </c>
      <c r="E313" s="118"/>
      <c r="F313" s="118">
        <v>350</v>
      </c>
      <c r="G313" s="4">
        <f t="shared" si="5"/>
        <v>48.900000000000034</v>
      </c>
    </row>
    <row r="314" spans="1:10">
      <c r="A314" s="39">
        <v>44895</v>
      </c>
      <c r="B314" s="787" t="s">
        <v>1216</v>
      </c>
      <c r="C314" s="787" t="s">
        <v>24</v>
      </c>
      <c r="D314" t="s">
        <v>12</v>
      </c>
      <c r="E314" s="118"/>
      <c r="F314" s="118">
        <v>42.6</v>
      </c>
      <c r="G314" s="4">
        <f t="shared" si="5"/>
        <v>6.3000000000000327</v>
      </c>
    </row>
    <row r="315" spans="1:10">
      <c r="A315" s="39">
        <v>44895</v>
      </c>
      <c r="B315" s="787" t="s">
        <v>1216</v>
      </c>
      <c r="C315" s="787" t="s">
        <v>24</v>
      </c>
      <c r="D315" t="s">
        <v>13</v>
      </c>
      <c r="E315" s="118"/>
      <c r="F315" s="118">
        <v>6.3</v>
      </c>
      <c r="G315" s="4">
        <f t="shared" si="5"/>
        <v>3.2862601528904634E-14</v>
      </c>
    </row>
    <row r="316" spans="1:10">
      <c r="A316" s="41">
        <v>44926</v>
      </c>
      <c r="B316" s="786" t="s">
        <v>10</v>
      </c>
      <c r="C316" s="786" t="s">
        <v>25</v>
      </c>
      <c r="D316" t="s">
        <v>12</v>
      </c>
      <c r="E316" s="118">
        <v>48.7</v>
      </c>
      <c r="F316" s="118"/>
      <c r="G316" s="4">
        <f t="shared" si="5"/>
        <v>48.700000000000038</v>
      </c>
    </row>
    <row r="317" spans="1:10">
      <c r="B317" s="787"/>
      <c r="C317" s="787"/>
      <c r="D317" t="s">
        <v>13</v>
      </c>
      <c r="E317" s="118">
        <v>5.7</v>
      </c>
      <c r="F317" s="118"/>
      <c r="G317" s="4">
        <f t="shared" si="5"/>
        <v>54.400000000000041</v>
      </c>
    </row>
    <row r="318" spans="1:10">
      <c r="B318" s="787"/>
      <c r="C318" s="787"/>
      <c r="D318" t="s">
        <v>14</v>
      </c>
      <c r="E318" s="118">
        <v>350</v>
      </c>
      <c r="F318" s="118"/>
      <c r="G318" s="4">
        <f t="shared" si="5"/>
        <v>404.40000000000003</v>
      </c>
    </row>
    <row r="319" spans="1:10">
      <c r="A319" s="39">
        <v>44895</v>
      </c>
      <c r="B319" s="787" t="s">
        <v>1216</v>
      </c>
      <c r="C319" s="787" t="s">
        <v>25</v>
      </c>
      <c r="D319" t="s">
        <v>12</v>
      </c>
      <c r="E319" s="118"/>
      <c r="F319" s="118">
        <v>0.4</v>
      </c>
      <c r="G319" s="4">
        <f t="shared" si="5"/>
        <v>404.00000000000006</v>
      </c>
    </row>
    <row r="320" spans="1:10">
      <c r="A320" s="39">
        <v>44926</v>
      </c>
      <c r="B320" s="787" t="s">
        <v>1219</v>
      </c>
      <c r="C320" s="787" t="s">
        <v>25</v>
      </c>
      <c r="D320" t="s">
        <v>14</v>
      </c>
      <c r="E320" s="118"/>
      <c r="F320" s="118">
        <v>350</v>
      </c>
      <c r="G320" s="4">
        <f t="shared" si="5"/>
        <v>54.000000000000057</v>
      </c>
    </row>
    <row r="321" spans="1:10">
      <c r="A321" s="39">
        <v>44926</v>
      </c>
      <c r="B321" s="787" t="s">
        <v>1220</v>
      </c>
      <c r="C321" s="787" t="s">
        <v>25</v>
      </c>
      <c r="D321" t="s">
        <v>12</v>
      </c>
      <c r="E321" s="118"/>
      <c r="F321" s="118">
        <v>48.3</v>
      </c>
      <c r="G321" s="4">
        <f t="shared" si="5"/>
        <v>5.7000000000000597</v>
      </c>
    </row>
    <row r="322" spans="1:10">
      <c r="A322" s="39">
        <v>44926</v>
      </c>
      <c r="B322" s="787" t="s">
        <v>1220</v>
      </c>
      <c r="C322" s="787" t="s">
        <v>25</v>
      </c>
      <c r="D322" t="s">
        <v>14</v>
      </c>
      <c r="E322" s="118"/>
      <c r="F322" s="118">
        <v>5.7</v>
      </c>
      <c r="G322" s="4">
        <f t="shared" si="5"/>
        <v>5.9507954119908391E-14</v>
      </c>
    </row>
    <row r="323" spans="1:10">
      <c r="A323" s="41">
        <v>44957</v>
      </c>
      <c r="B323" s="786" t="s">
        <v>10</v>
      </c>
      <c r="C323" s="786" t="s">
        <v>11</v>
      </c>
      <c r="D323" t="s">
        <v>12</v>
      </c>
      <c r="E323" s="4">
        <v>56.3</v>
      </c>
      <c r="F323" s="1"/>
      <c r="G323" s="4">
        <f t="shared" si="5"/>
        <v>56.300000000000054</v>
      </c>
      <c r="H323" s="39"/>
      <c r="I323" s="787"/>
      <c r="J323" s="787"/>
    </row>
    <row r="324" spans="1:10">
      <c r="B324" s="787"/>
      <c r="C324" s="787"/>
      <c r="D324" t="s">
        <v>13</v>
      </c>
      <c r="E324" s="4">
        <v>4.8</v>
      </c>
      <c r="F324" s="1"/>
      <c r="G324" s="4">
        <f t="shared" si="5"/>
        <v>61.100000000000051</v>
      </c>
    </row>
    <row r="325" spans="1:10">
      <c r="B325" s="787"/>
      <c r="C325" s="787"/>
      <c r="D325" t="s">
        <v>14</v>
      </c>
      <c r="E325" s="4">
        <v>350</v>
      </c>
      <c r="F325" s="1"/>
      <c r="G325" s="4">
        <f t="shared" si="5"/>
        <v>411.1</v>
      </c>
    </row>
    <row r="326" spans="1:10">
      <c r="A326" s="39">
        <v>44957</v>
      </c>
      <c r="B326" s="787" t="s">
        <v>1221</v>
      </c>
      <c r="C326" s="787" t="s">
        <v>11</v>
      </c>
      <c r="D326" t="s">
        <v>14</v>
      </c>
      <c r="E326" s="4"/>
      <c r="F326" s="1">
        <v>350</v>
      </c>
      <c r="G326" s="4">
        <f t="shared" si="5"/>
        <v>61.100000000000023</v>
      </c>
    </row>
    <row r="327" spans="1:10">
      <c r="A327" s="39">
        <v>44926</v>
      </c>
      <c r="B327" s="787" t="s">
        <v>1220</v>
      </c>
      <c r="C327" s="787" t="s">
        <v>11</v>
      </c>
      <c r="D327" t="s">
        <v>12</v>
      </c>
      <c r="E327" s="4"/>
      <c r="F327" s="1">
        <v>16</v>
      </c>
      <c r="G327" s="4">
        <f t="shared" si="5"/>
        <v>45.100000000000023</v>
      </c>
    </row>
    <row r="328" spans="1:10">
      <c r="A328" s="39">
        <v>44957</v>
      </c>
      <c r="B328" s="787" t="s">
        <v>1222</v>
      </c>
      <c r="C328" s="787" t="s">
        <v>11</v>
      </c>
      <c r="D328" t="s">
        <v>12</v>
      </c>
      <c r="E328" s="4"/>
      <c r="F328" s="1">
        <v>40.299999999999997</v>
      </c>
      <c r="G328" s="4">
        <f t="shared" si="5"/>
        <v>4.8000000000000256</v>
      </c>
    </row>
    <row r="329" spans="1:10">
      <c r="A329" s="39">
        <v>44957</v>
      </c>
      <c r="B329" s="787" t="s">
        <v>1222</v>
      </c>
      <c r="C329" s="787" t="s">
        <v>11</v>
      </c>
      <c r="D329" t="s">
        <v>13</v>
      </c>
      <c r="E329" s="4"/>
      <c r="F329" s="1">
        <v>4.8</v>
      </c>
      <c r="G329" s="4">
        <f t="shared" si="5"/>
        <v>2.5757174171303632E-14</v>
      </c>
    </row>
    <row r="330" spans="1:10">
      <c r="A330" s="41">
        <v>44985</v>
      </c>
      <c r="B330" s="786" t="s">
        <v>10</v>
      </c>
      <c r="C330" s="786" t="s">
        <v>15</v>
      </c>
      <c r="D330" t="s">
        <v>12</v>
      </c>
      <c r="E330" s="81">
        <v>61.4</v>
      </c>
      <c r="F330" s="113"/>
      <c r="G330" s="4">
        <f t="shared" si="5"/>
        <v>61.400000000000027</v>
      </c>
    </row>
    <row r="331" spans="1:10">
      <c r="B331" s="787"/>
      <c r="C331" s="787"/>
      <c r="D331" t="s">
        <v>13</v>
      </c>
      <c r="E331" s="81">
        <v>1.2</v>
      </c>
      <c r="F331" s="113"/>
      <c r="G331" s="4">
        <f t="shared" si="5"/>
        <v>62.60000000000003</v>
      </c>
    </row>
    <row r="332" spans="1:10">
      <c r="B332" s="787"/>
      <c r="C332" s="787"/>
      <c r="D332" t="s">
        <v>14</v>
      </c>
      <c r="E332" s="81">
        <v>350</v>
      </c>
      <c r="F332" s="113"/>
      <c r="G332" s="4">
        <f t="shared" si="5"/>
        <v>412.6</v>
      </c>
    </row>
    <row r="333" spans="1:10">
      <c r="A333" s="39">
        <v>44957</v>
      </c>
      <c r="B333" s="787" t="s">
        <v>1222</v>
      </c>
      <c r="C333" s="787" t="s">
        <v>15</v>
      </c>
      <c r="D333" t="s">
        <v>12</v>
      </c>
      <c r="E333" s="81"/>
      <c r="F333" s="113">
        <v>54.9</v>
      </c>
      <c r="G333" s="4">
        <f t="shared" si="5"/>
        <v>357.70000000000005</v>
      </c>
    </row>
    <row r="334" spans="1:10">
      <c r="A334" s="39">
        <v>44985</v>
      </c>
      <c r="B334" s="787" t="s">
        <v>1223</v>
      </c>
      <c r="C334" s="787" t="s">
        <v>15</v>
      </c>
      <c r="D334" t="s">
        <v>14</v>
      </c>
      <c r="E334" s="81"/>
      <c r="F334" s="113">
        <v>350</v>
      </c>
      <c r="G334" s="4">
        <f t="shared" si="5"/>
        <v>7.7000000000000455</v>
      </c>
    </row>
    <row r="335" spans="1:10">
      <c r="A335" s="39">
        <v>44985</v>
      </c>
      <c r="B335" s="787" t="s">
        <v>1224</v>
      </c>
      <c r="C335" s="787" t="s">
        <v>15</v>
      </c>
      <c r="D335" t="s">
        <v>12</v>
      </c>
      <c r="E335" s="81"/>
      <c r="F335" s="113">
        <v>6.5</v>
      </c>
      <c r="G335" s="4">
        <f t="shared" si="5"/>
        <v>1.2000000000000455</v>
      </c>
      <c r="H335" s="26"/>
    </row>
    <row r="336" spans="1:10">
      <c r="A336" s="39">
        <v>44985</v>
      </c>
      <c r="B336" s="787" t="s">
        <v>1224</v>
      </c>
      <c r="C336" s="787" t="s">
        <v>15</v>
      </c>
      <c r="D336" t="s">
        <v>13</v>
      </c>
      <c r="E336" s="81"/>
      <c r="F336" s="113">
        <v>1.2</v>
      </c>
      <c r="G336" s="4">
        <f t="shared" si="5"/>
        <v>4.5519144009631418E-14</v>
      </c>
      <c r="H336" s="26"/>
    </row>
    <row r="337" spans="1:11">
      <c r="A337" s="41">
        <v>44985</v>
      </c>
      <c r="B337" s="786" t="s">
        <v>10</v>
      </c>
      <c r="C337" s="786" t="s">
        <v>16</v>
      </c>
      <c r="D337" t="s">
        <v>12</v>
      </c>
      <c r="E337" s="4">
        <v>50.4</v>
      </c>
      <c r="F337" s="1"/>
      <c r="G337" s="4">
        <f t="shared" si="5"/>
        <v>50.400000000000041</v>
      </c>
    </row>
    <row r="338" spans="1:11">
      <c r="B338" s="787"/>
      <c r="C338" s="787"/>
      <c r="D338" t="s">
        <v>13</v>
      </c>
      <c r="E338" s="4">
        <v>1.3</v>
      </c>
      <c r="F338" s="1"/>
      <c r="G338" s="4">
        <f t="shared" si="5"/>
        <v>51.700000000000038</v>
      </c>
    </row>
    <row r="339" spans="1:11">
      <c r="B339" s="787"/>
      <c r="C339" s="787"/>
      <c r="D339" t="s">
        <v>14</v>
      </c>
      <c r="E339" s="4">
        <v>350</v>
      </c>
      <c r="F339" s="1"/>
      <c r="G339" s="4">
        <f t="shared" si="5"/>
        <v>401.70000000000005</v>
      </c>
    </row>
    <row r="340" spans="1:11">
      <c r="A340" s="39">
        <v>44985</v>
      </c>
      <c r="B340" s="787" t="s">
        <v>1224</v>
      </c>
      <c r="C340" s="787" t="s">
        <v>16</v>
      </c>
      <c r="D340" t="s">
        <v>12</v>
      </c>
      <c r="E340" s="4"/>
      <c r="F340" s="1">
        <v>32.299999999999997</v>
      </c>
      <c r="G340" s="4">
        <f t="shared" si="5"/>
        <v>369.40000000000003</v>
      </c>
    </row>
    <row r="341" spans="1:11">
      <c r="A341" s="39">
        <v>45016</v>
      </c>
      <c r="B341" s="787" t="s">
        <v>1225</v>
      </c>
      <c r="C341" s="787" t="s">
        <v>16</v>
      </c>
      <c r="D341" t="s">
        <v>12</v>
      </c>
      <c r="E341" s="4"/>
      <c r="F341" s="1">
        <v>18.100000000000001</v>
      </c>
      <c r="G341" s="4">
        <f>+G340+E341-F341</f>
        <v>351.3</v>
      </c>
    </row>
    <row r="342" spans="1:11">
      <c r="A342" s="39">
        <v>45016</v>
      </c>
      <c r="B342" s="787" t="s">
        <v>1225</v>
      </c>
      <c r="C342" s="787" t="s">
        <v>16</v>
      </c>
      <c r="D342" t="s">
        <v>13</v>
      </c>
      <c r="E342" s="4"/>
      <c r="F342" s="1">
        <v>1.3</v>
      </c>
      <c r="G342" s="4">
        <f>+G341+E342-F342</f>
        <v>350</v>
      </c>
    </row>
    <row r="343" spans="1:11">
      <c r="A343" s="39">
        <v>45016</v>
      </c>
      <c r="B343" s="787" t="s">
        <v>1226</v>
      </c>
      <c r="C343" s="787" t="s">
        <v>16</v>
      </c>
      <c r="D343" t="s">
        <v>14</v>
      </c>
      <c r="E343" s="4"/>
      <c r="F343" s="4">
        <v>350</v>
      </c>
      <c r="G343" s="4">
        <f>+G342+E343-F343</f>
        <v>0</v>
      </c>
      <c r="H343" s="26"/>
    </row>
    <row r="344" spans="1:11">
      <c r="A344" s="41">
        <v>45046</v>
      </c>
      <c r="B344" s="786" t="s">
        <v>10</v>
      </c>
      <c r="C344" s="786" t="s">
        <v>17</v>
      </c>
      <c r="D344" t="s">
        <v>12</v>
      </c>
      <c r="E344" s="4">
        <v>52.7</v>
      </c>
      <c r="F344" s="1"/>
      <c r="G344" s="4">
        <f t="shared" ref="G344:G411" si="6">+G343+E344-F344</f>
        <v>52.7</v>
      </c>
      <c r="H344" s="26"/>
    </row>
    <row r="345" spans="1:11">
      <c r="B345" s="787"/>
      <c r="C345" s="787"/>
      <c r="D345" t="s">
        <v>13</v>
      </c>
      <c r="E345" s="4">
        <v>1.5</v>
      </c>
      <c r="F345" s="1"/>
      <c r="G345" s="4">
        <f t="shared" si="6"/>
        <v>54.2</v>
      </c>
    </row>
    <row r="346" spans="1:11">
      <c r="B346" s="787"/>
      <c r="C346" s="787"/>
      <c r="D346" t="s">
        <v>14</v>
      </c>
      <c r="E346" s="4">
        <v>350</v>
      </c>
      <c r="F346" s="1"/>
      <c r="G346" s="4">
        <f t="shared" si="6"/>
        <v>404.2</v>
      </c>
    </row>
    <row r="347" spans="1:11">
      <c r="A347" s="39">
        <v>45046</v>
      </c>
      <c r="B347" s="787" t="s">
        <v>1227</v>
      </c>
      <c r="C347" s="787" t="s">
        <v>17</v>
      </c>
      <c r="D347" t="s">
        <v>14</v>
      </c>
      <c r="E347" s="4"/>
      <c r="F347" s="4">
        <v>345</v>
      </c>
      <c r="G347" s="4">
        <f t="shared" si="6"/>
        <v>59.199999999999989</v>
      </c>
    </row>
    <row r="348" spans="1:11">
      <c r="A348" s="39">
        <v>45016</v>
      </c>
      <c r="B348" s="787" t="s">
        <v>1225</v>
      </c>
      <c r="C348" s="787" t="s">
        <v>16</v>
      </c>
      <c r="D348" t="s">
        <v>12</v>
      </c>
      <c r="E348" s="4"/>
      <c r="F348" s="4">
        <v>52.7</v>
      </c>
      <c r="G348" s="4">
        <f t="shared" si="6"/>
        <v>6.4999999999999858</v>
      </c>
      <c r="I348" s="786"/>
      <c r="K348" s="4"/>
    </row>
    <row r="349" spans="1:11">
      <c r="A349" s="39">
        <v>45016</v>
      </c>
      <c r="B349" s="787" t="s">
        <v>1225</v>
      </c>
      <c r="C349" s="787" t="s">
        <v>16</v>
      </c>
      <c r="D349" t="s">
        <v>13</v>
      </c>
      <c r="E349" s="4"/>
      <c r="F349" s="4">
        <v>1.5</v>
      </c>
      <c r="G349" s="4">
        <f t="shared" si="6"/>
        <v>4.9999999999999858</v>
      </c>
      <c r="J349" s="26"/>
    </row>
    <row r="350" spans="1:11">
      <c r="A350" s="39">
        <v>45169</v>
      </c>
      <c r="B350" s="787" t="s">
        <v>1228</v>
      </c>
      <c r="C350" s="787" t="s">
        <v>17</v>
      </c>
      <c r="D350" t="s">
        <v>14</v>
      </c>
      <c r="E350" s="4"/>
      <c r="F350" s="4">
        <v>5</v>
      </c>
      <c r="G350" s="4">
        <f t="shared" si="6"/>
        <v>-1.4210854715202004E-14</v>
      </c>
      <c r="J350" s="26"/>
    </row>
    <row r="351" spans="1:11">
      <c r="A351" s="41">
        <v>45077</v>
      </c>
      <c r="B351" s="786" t="s">
        <v>10</v>
      </c>
      <c r="C351" s="786" t="s">
        <v>18</v>
      </c>
      <c r="D351" t="s">
        <v>12</v>
      </c>
      <c r="E351" s="12">
        <v>48.7</v>
      </c>
      <c r="F351" s="65"/>
      <c r="G351" s="4">
        <f t="shared" si="6"/>
        <v>48.699999999999989</v>
      </c>
      <c r="I351" s="786"/>
      <c r="J351" s="188"/>
      <c r="K351" s="12"/>
    </row>
    <row r="352" spans="1:11">
      <c r="B352" s="786"/>
      <c r="C352" s="786"/>
      <c r="D352" t="s">
        <v>13</v>
      </c>
      <c r="E352" s="12">
        <v>2.1</v>
      </c>
      <c r="F352" s="65"/>
      <c r="G352" s="4">
        <f t="shared" si="6"/>
        <v>50.79999999999999</v>
      </c>
      <c r="I352" s="786"/>
      <c r="K352" s="121"/>
    </row>
    <row r="353" spans="1:11">
      <c r="B353" s="786"/>
      <c r="C353" s="786"/>
      <c r="D353" t="s">
        <v>14</v>
      </c>
      <c r="E353" s="12">
        <v>350</v>
      </c>
      <c r="F353" s="65"/>
      <c r="G353" s="4">
        <f t="shared" si="6"/>
        <v>400.8</v>
      </c>
      <c r="I353" s="787"/>
      <c r="K353" s="121"/>
    </row>
    <row r="354" spans="1:11">
      <c r="A354" s="39">
        <v>45077</v>
      </c>
      <c r="B354" s="787" t="s">
        <v>1229</v>
      </c>
      <c r="C354" s="787" t="s">
        <v>18</v>
      </c>
      <c r="D354" t="s">
        <v>14</v>
      </c>
      <c r="E354" s="12"/>
      <c r="F354" s="65">
        <v>350</v>
      </c>
      <c r="G354" s="4">
        <f t="shared" si="6"/>
        <v>50.800000000000011</v>
      </c>
      <c r="I354" s="786"/>
      <c r="K354" s="121"/>
    </row>
    <row r="355" spans="1:11">
      <c r="A355" s="39">
        <v>45016</v>
      </c>
      <c r="B355" s="787" t="s">
        <v>1225</v>
      </c>
      <c r="C355" s="787" t="s">
        <v>18</v>
      </c>
      <c r="D355" t="s">
        <v>12</v>
      </c>
      <c r="E355" s="12"/>
      <c r="F355" s="65">
        <v>26.4</v>
      </c>
      <c r="G355" s="4">
        <f t="shared" si="6"/>
        <v>24.400000000000013</v>
      </c>
      <c r="I355" s="787"/>
      <c r="K355" s="121"/>
    </row>
    <row r="356" spans="1:11">
      <c r="A356" s="39">
        <v>45077</v>
      </c>
      <c r="B356" s="787" t="s">
        <v>1230</v>
      </c>
      <c r="C356" s="787" t="s">
        <v>18</v>
      </c>
      <c r="D356" t="s">
        <v>12</v>
      </c>
      <c r="E356" s="12"/>
      <c r="F356" s="65">
        <v>22.3</v>
      </c>
      <c r="G356" s="4">
        <f t="shared" si="6"/>
        <v>2.1000000000000121</v>
      </c>
    </row>
    <row r="357" spans="1:11">
      <c r="B357" s="787"/>
      <c r="C357" s="787"/>
      <c r="D357" s="188" t="s">
        <v>81</v>
      </c>
      <c r="E357" s="12">
        <v>10</v>
      </c>
      <c r="F357" s="65"/>
      <c r="G357" s="4">
        <f t="shared" si="6"/>
        <v>12.100000000000012</v>
      </c>
    </row>
    <row r="358" spans="1:11">
      <c r="A358" s="39">
        <v>45077</v>
      </c>
      <c r="B358" s="787" t="s">
        <v>1230</v>
      </c>
      <c r="C358" s="787" t="s">
        <v>18</v>
      </c>
      <c r="D358" s="188" t="s">
        <v>13</v>
      </c>
      <c r="E358" s="12"/>
      <c r="F358" s="65">
        <v>2.1</v>
      </c>
      <c r="G358" s="4">
        <f t="shared" si="6"/>
        <v>10.000000000000012</v>
      </c>
    </row>
    <row r="359" spans="1:11">
      <c r="A359" s="39">
        <v>45077</v>
      </c>
      <c r="B359" s="787" t="s">
        <v>1230</v>
      </c>
      <c r="C359" s="787" t="s">
        <v>18</v>
      </c>
      <c r="D359" s="188" t="s">
        <v>223</v>
      </c>
      <c r="E359" s="12"/>
      <c r="F359" s="65">
        <v>10</v>
      </c>
      <c r="G359" s="4">
        <f t="shared" si="6"/>
        <v>0</v>
      </c>
    </row>
    <row r="360" spans="1:11">
      <c r="A360" s="41">
        <v>45107</v>
      </c>
      <c r="B360" s="786" t="s">
        <v>10</v>
      </c>
      <c r="C360" s="786" t="s">
        <v>19</v>
      </c>
      <c r="D360" t="s">
        <v>12</v>
      </c>
      <c r="E360" s="12">
        <v>49.6</v>
      </c>
      <c r="F360" s="65"/>
      <c r="G360" s="4">
        <f t="shared" si="6"/>
        <v>49.6</v>
      </c>
      <c r="I360" s="786"/>
      <c r="K360" s="12"/>
    </row>
    <row r="361" spans="1:11">
      <c r="B361" s="787"/>
      <c r="C361" s="787"/>
      <c r="D361" t="s">
        <v>13</v>
      </c>
      <c r="E361" s="12">
        <v>2</v>
      </c>
      <c r="F361" s="65"/>
      <c r="G361" s="4">
        <f t="shared" si="6"/>
        <v>51.6</v>
      </c>
      <c r="I361" s="787"/>
      <c r="K361" s="12"/>
    </row>
    <row r="362" spans="1:11">
      <c r="B362" s="787"/>
      <c r="C362" s="787"/>
      <c r="D362" t="s">
        <v>14</v>
      </c>
      <c r="E362" s="12">
        <v>350</v>
      </c>
      <c r="F362" s="65"/>
      <c r="G362" s="4">
        <f t="shared" si="6"/>
        <v>401.6</v>
      </c>
      <c r="I362" s="786"/>
      <c r="K362" s="121"/>
    </row>
    <row r="363" spans="1:11">
      <c r="A363" s="39">
        <v>45110</v>
      </c>
      <c r="B363" s="787" t="s">
        <v>1231</v>
      </c>
      <c r="C363" s="787" t="s">
        <v>19</v>
      </c>
      <c r="D363" t="s">
        <v>14</v>
      </c>
      <c r="E363" s="12"/>
      <c r="F363" s="65">
        <v>350</v>
      </c>
      <c r="G363" s="4">
        <f t="shared" si="6"/>
        <v>51.600000000000023</v>
      </c>
      <c r="I363" s="787"/>
      <c r="K363" s="121"/>
    </row>
    <row r="364" spans="1:11">
      <c r="A364" s="39">
        <v>45077</v>
      </c>
      <c r="B364" s="787" t="s">
        <v>1230</v>
      </c>
      <c r="C364" s="787" t="s">
        <v>19</v>
      </c>
      <c r="D364" t="s">
        <v>12</v>
      </c>
      <c r="E364" s="12"/>
      <c r="F364" s="65">
        <v>5.6</v>
      </c>
      <c r="G364" s="4">
        <f t="shared" si="6"/>
        <v>46.000000000000021</v>
      </c>
      <c r="K364" s="12"/>
    </row>
    <row r="365" spans="1:11">
      <c r="A365" s="39">
        <v>45169</v>
      </c>
      <c r="B365" s="787" t="s">
        <v>1232</v>
      </c>
      <c r="C365" s="787" t="s">
        <v>19</v>
      </c>
      <c r="D365" t="s">
        <v>12</v>
      </c>
      <c r="E365" s="12"/>
      <c r="F365" s="65">
        <v>44</v>
      </c>
      <c r="G365" s="4">
        <f t="shared" si="6"/>
        <v>2.0000000000000213</v>
      </c>
      <c r="K365" s="12"/>
    </row>
    <row r="366" spans="1:11">
      <c r="A366" s="39">
        <v>45169</v>
      </c>
      <c r="B366" s="787" t="s">
        <v>1232</v>
      </c>
      <c r="C366" s="787" t="s">
        <v>19</v>
      </c>
      <c r="D366" t="s">
        <v>13</v>
      </c>
      <c r="E366" s="12"/>
      <c r="F366" s="65">
        <v>2</v>
      </c>
      <c r="G366" s="4">
        <f t="shared" si="6"/>
        <v>2.1316282072803006E-14</v>
      </c>
      <c r="K366" s="12"/>
    </row>
    <row r="367" spans="1:11">
      <c r="A367" s="41">
        <v>45138</v>
      </c>
      <c r="B367" s="786" t="s">
        <v>10</v>
      </c>
      <c r="C367" s="786" t="s">
        <v>20</v>
      </c>
      <c r="D367" t="s">
        <v>12</v>
      </c>
      <c r="E367" s="121">
        <v>46.8</v>
      </c>
      <c r="F367" s="65"/>
      <c r="G367" s="4">
        <f t="shared" si="6"/>
        <v>46.800000000000018</v>
      </c>
    </row>
    <row r="368" spans="1:11">
      <c r="B368" s="787"/>
      <c r="C368" s="787"/>
      <c r="D368" t="s">
        <v>13</v>
      </c>
      <c r="E368" s="121">
        <v>2</v>
      </c>
      <c r="F368" s="65"/>
      <c r="G368" s="4">
        <f t="shared" si="6"/>
        <v>48.800000000000018</v>
      </c>
    </row>
    <row r="369" spans="1:11">
      <c r="B369" s="787"/>
      <c r="C369" s="787"/>
      <c r="D369" t="s">
        <v>14</v>
      </c>
      <c r="E369" s="12">
        <v>350</v>
      </c>
      <c r="F369" s="65"/>
      <c r="G369" s="4">
        <f t="shared" si="6"/>
        <v>398.8</v>
      </c>
    </row>
    <row r="370" spans="1:11">
      <c r="A370" s="39">
        <v>45138</v>
      </c>
      <c r="B370" s="787" t="s">
        <v>1233</v>
      </c>
      <c r="C370" s="787" t="s">
        <v>20</v>
      </c>
      <c r="D370" t="s">
        <v>14</v>
      </c>
      <c r="E370" s="12"/>
      <c r="F370" s="65">
        <v>240</v>
      </c>
      <c r="G370" s="4">
        <f t="shared" si="6"/>
        <v>158.80000000000001</v>
      </c>
    </row>
    <row r="371" spans="1:11">
      <c r="A371" s="39">
        <v>45110</v>
      </c>
      <c r="B371" s="787" t="s">
        <v>1231</v>
      </c>
      <c r="C371" s="787" t="s">
        <v>20</v>
      </c>
      <c r="D371" t="s">
        <v>14</v>
      </c>
      <c r="E371" s="12"/>
      <c r="F371" s="65">
        <v>100</v>
      </c>
      <c r="G371" s="4">
        <f t="shared" si="6"/>
        <v>58.800000000000011</v>
      </c>
    </row>
    <row r="372" spans="1:11">
      <c r="A372" s="39">
        <v>45169</v>
      </c>
      <c r="B372" s="787" t="s">
        <v>1232</v>
      </c>
      <c r="C372" s="787" t="s">
        <v>20</v>
      </c>
      <c r="D372" t="s">
        <v>12</v>
      </c>
      <c r="E372" s="12"/>
      <c r="F372" s="65">
        <v>46.8</v>
      </c>
      <c r="G372" s="4">
        <f t="shared" si="6"/>
        <v>12.000000000000014</v>
      </c>
    </row>
    <row r="373" spans="1:11">
      <c r="A373" s="39">
        <v>45169</v>
      </c>
      <c r="B373" s="787" t="s">
        <v>1232</v>
      </c>
      <c r="C373" s="787" t="s">
        <v>20</v>
      </c>
      <c r="D373" t="s">
        <v>13</v>
      </c>
      <c r="E373" s="12"/>
      <c r="F373" s="65">
        <v>2</v>
      </c>
      <c r="G373" s="4">
        <f t="shared" si="6"/>
        <v>10.000000000000014</v>
      </c>
    </row>
    <row r="374" spans="1:11">
      <c r="A374" s="39">
        <v>45169</v>
      </c>
      <c r="B374" s="787" t="s">
        <v>1228</v>
      </c>
      <c r="C374" s="787" t="s">
        <v>20</v>
      </c>
      <c r="D374" t="s">
        <v>94</v>
      </c>
      <c r="E374" s="12"/>
      <c r="F374" s="65">
        <v>10</v>
      </c>
      <c r="G374" s="4">
        <f t="shared" si="6"/>
        <v>1.4210854715202004E-14</v>
      </c>
    </row>
    <row r="375" spans="1:11">
      <c r="A375" s="41">
        <v>45169</v>
      </c>
      <c r="B375" s="786" t="s">
        <v>10</v>
      </c>
      <c r="C375" s="786" t="s">
        <v>21</v>
      </c>
      <c r="D375" t="s">
        <v>12</v>
      </c>
      <c r="E375" s="121">
        <v>44.7</v>
      </c>
      <c r="F375" s="65"/>
      <c r="G375" s="4">
        <f t="shared" si="6"/>
        <v>44.700000000000017</v>
      </c>
    </row>
    <row r="376" spans="1:11">
      <c r="B376" s="787"/>
      <c r="C376" s="787"/>
      <c r="D376" t="s">
        <v>13</v>
      </c>
      <c r="E376" s="121">
        <v>2.2999999999999998</v>
      </c>
      <c r="F376" s="65"/>
      <c r="G376" s="4">
        <f t="shared" si="6"/>
        <v>47.000000000000014</v>
      </c>
      <c r="I376" s="786"/>
      <c r="K376" s="121"/>
    </row>
    <row r="377" spans="1:11">
      <c r="B377" s="787"/>
      <c r="C377" s="787"/>
      <c r="D377" t="s">
        <v>14</v>
      </c>
      <c r="E377" s="12">
        <v>350</v>
      </c>
      <c r="F377" s="65"/>
      <c r="G377" s="4">
        <f t="shared" si="6"/>
        <v>397</v>
      </c>
      <c r="I377" s="787"/>
      <c r="K377" s="121"/>
    </row>
    <row r="378" spans="1:11">
      <c r="B378" s="787"/>
      <c r="C378" s="787"/>
      <c r="D378" t="s">
        <v>223</v>
      </c>
      <c r="E378" s="12">
        <v>10</v>
      </c>
      <c r="F378" s="65"/>
      <c r="G378" s="4">
        <f t="shared" si="6"/>
        <v>407</v>
      </c>
      <c r="K378" s="12"/>
    </row>
    <row r="379" spans="1:11">
      <c r="A379" s="39">
        <v>45169</v>
      </c>
      <c r="B379" s="787" t="s">
        <v>1234</v>
      </c>
      <c r="C379" s="787" t="s">
        <v>411</v>
      </c>
      <c r="D379" t="s">
        <v>14</v>
      </c>
      <c r="E379" s="12"/>
      <c r="F379" s="65">
        <v>350</v>
      </c>
      <c r="G379" s="4">
        <f t="shared" si="6"/>
        <v>57</v>
      </c>
    </row>
    <row r="380" spans="1:11">
      <c r="A380" s="39">
        <v>45199</v>
      </c>
      <c r="B380" s="787" t="s">
        <v>1235</v>
      </c>
      <c r="C380" s="787" t="s">
        <v>411</v>
      </c>
      <c r="D380" t="s">
        <v>12</v>
      </c>
      <c r="E380" s="12"/>
      <c r="F380" s="121">
        <v>44.7</v>
      </c>
      <c r="G380" s="4">
        <f t="shared" si="6"/>
        <v>12.299999999999997</v>
      </c>
    </row>
    <row r="381" spans="1:11">
      <c r="A381" s="39">
        <v>45199</v>
      </c>
      <c r="B381" s="787" t="s">
        <v>1235</v>
      </c>
      <c r="C381" s="787" t="s">
        <v>411</v>
      </c>
      <c r="D381" t="s">
        <v>13</v>
      </c>
      <c r="E381" s="12"/>
      <c r="F381" s="121">
        <v>2.2999999999999998</v>
      </c>
      <c r="G381" s="4">
        <f t="shared" si="6"/>
        <v>9.9999999999999964</v>
      </c>
    </row>
    <row r="382" spans="1:11">
      <c r="A382" s="39">
        <v>45199</v>
      </c>
      <c r="B382" s="787" t="s">
        <v>1235</v>
      </c>
      <c r="C382" s="787" t="s">
        <v>411</v>
      </c>
      <c r="D382" t="s">
        <v>223</v>
      </c>
      <c r="E382" s="12"/>
      <c r="F382" s="121">
        <v>10</v>
      </c>
      <c r="G382" s="4">
        <f t="shared" si="6"/>
        <v>0</v>
      </c>
    </row>
    <row r="383" spans="1:11">
      <c r="A383" s="41">
        <v>45199</v>
      </c>
      <c r="B383" s="786" t="s">
        <v>10</v>
      </c>
      <c r="C383" s="786" t="s">
        <v>91</v>
      </c>
      <c r="D383" t="s">
        <v>12</v>
      </c>
      <c r="E383" s="121">
        <v>39.299999999999997</v>
      </c>
      <c r="F383" s="65"/>
      <c r="G383" s="4">
        <f t="shared" si="6"/>
        <v>39.299999999999997</v>
      </c>
      <c r="I383" s="786"/>
      <c r="K383" s="121"/>
    </row>
    <row r="384" spans="1:11">
      <c r="B384" s="787"/>
      <c r="C384" s="787"/>
      <c r="D384" t="s">
        <v>13</v>
      </c>
      <c r="E384" s="121">
        <v>2</v>
      </c>
      <c r="F384" s="65"/>
      <c r="G384" s="4">
        <f t="shared" si="6"/>
        <v>41.3</v>
      </c>
      <c r="I384" s="787"/>
      <c r="K384" s="121"/>
    </row>
    <row r="385" spans="1:13">
      <c r="B385" s="787"/>
      <c r="C385" s="787"/>
      <c r="D385" t="s">
        <v>14</v>
      </c>
      <c r="E385" s="12">
        <v>350</v>
      </c>
      <c r="F385" s="65"/>
      <c r="G385" s="4">
        <f t="shared" si="6"/>
        <v>391.3</v>
      </c>
    </row>
    <row r="386" spans="1:13">
      <c r="A386" s="39">
        <v>45169</v>
      </c>
      <c r="B386" s="787" t="s">
        <v>1232</v>
      </c>
      <c r="C386" s="787" t="s">
        <v>91</v>
      </c>
      <c r="D386" t="s">
        <v>12</v>
      </c>
      <c r="E386" s="12"/>
      <c r="F386" s="65">
        <v>5.2</v>
      </c>
      <c r="G386" s="4">
        <f t="shared" si="6"/>
        <v>386.1</v>
      </c>
    </row>
    <row r="387" spans="1:13">
      <c r="A387" s="39">
        <v>45199</v>
      </c>
      <c r="B387" s="787" t="s">
        <v>1236</v>
      </c>
      <c r="C387" s="787" t="s">
        <v>91</v>
      </c>
      <c r="D387" t="s">
        <v>94</v>
      </c>
      <c r="E387" s="12"/>
      <c r="F387" s="65">
        <v>350</v>
      </c>
      <c r="G387" s="4">
        <f t="shared" si="6"/>
        <v>36.100000000000023</v>
      </c>
    </row>
    <row r="388" spans="1:13">
      <c r="A388" s="39">
        <v>45230</v>
      </c>
      <c r="B388" s="787" t="s">
        <v>1237</v>
      </c>
      <c r="C388" s="787" t="s">
        <v>91</v>
      </c>
      <c r="D388" t="s">
        <v>12</v>
      </c>
      <c r="E388" s="12"/>
      <c r="F388" s="121">
        <v>34.1</v>
      </c>
      <c r="G388" s="4">
        <f t="shared" si="6"/>
        <v>2.0000000000000213</v>
      </c>
    </row>
    <row r="389" spans="1:13">
      <c r="A389" s="39">
        <v>45230</v>
      </c>
      <c r="B389" s="787" t="s">
        <v>1237</v>
      </c>
      <c r="C389" s="787" t="s">
        <v>91</v>
      </c>
      <c r="D389" t="s">
        <v>13</v>
      </c>
      <c r="E389" s="152"/>
      <c r="F389" s="65">
        <v>2</v>
      </c>
      <c r="G389" s="4">
        <f t="shared" si="6"/>
        <v>2.1316282072803006E-14</v>
      </c>
    </row>
    <row r="390" spans="1:13">
      <c r="A390" s="41">
        <v>45230</v>
      </c>
      <c r="B390" s="786" t="s">
        <v>10</v>
      </c>
      <c r="C390" s="786" t="s">
        <v>23</v>
      </c>
      <c r="D390" t="s">
        <v>12</v>
      </c>
      <c r="E390" s="121">
        <v>43.3</v>
      </c>
      <c r="F390" s="65"/>
      <c r="G390" s="4">
        <f t="shared" si="6"/>
        <v>43.300000000000018</v>
      </c>
    </row>
    <row r="391" spans="1:13">
      <c r="B391" s="787"/>
      <c r="C391" s="787"/>
      <c r="D391" t="s">
        <v>13</v>
      </c>
      <c r="E391" s="121">
        <v>2</v>
      </c>
      <c r="F391" s="65"/>
      <c r="G391" s="4">
        <f t="shared" si="6"/>
        <v>45.300000000000018</v>
      </c>
    </row>
    <row r="392" spans="1:13">
      <c r="B392" s="787"/>
      <c r="C392" s="787"/>
      <c r="D392" t="s">
        <v>14</v>
      </c>
      <c r="E392" s="12">
        <v>350</v>
      </c>
      <c r="F392" s="65"/>
      <c r="G392" s="4">
        <f t="shared" si="6"/>
        <v>395.3</v>
      </c>
    </row>
    <row r="393" spans="1:13">
      <c r="A393" s="39">
        <v>45230</v>
      </c>
      <c r="B393" s="787" t="s">
        <v>1237</v>
      </c>
      <c r="C393" s="787" t="s">
        <v>23</v>
      </c>
      <c r="D393" t="s">
        <v>12</v>
      </c>
      <c r="E393" s="12"/>
      <c r="F393" s="65">
        <v>28.7</v>
      </c>
      <c r="G393" s="4">
        <f t="shared" si="6"/>
        <v>366.6</v>
      </c>
    </row>
    <row r="394" spans="1:13">
      <c r="A394" s="39">
        <v>45230</v>
      </c>
      <c r="B394" s="787" t="s">
        <v>1238</v>
      </c>
      <c r="C394" s="787" t="s">
        <v>23</v>
      </c>
      <c r="D394" t="s">
        <v>14</v>
      </c>
      <c r="E394" s="118"/>
      <c r="F394" s="65">
        <v>350</v>
      </c>
      <c r="G394" s="4">
        <f t="shared" si="6"/>
        <v>16.600000000000023</v>
      </c>
      <c r="I394" s="786"/>
      <c r="K394" s="121"/>
    </row>
    <row r="395" spans="1:13">
      <c r="A395" s="39">
        <v>45230</v>
      </c>
      <c r="B395" s="787" t="s">
        <v>1237</v>
      </c>
      <c r="C395" s="787" t="s">
        <v>23</v>
      </c>
      <c r="D395" t="s">
        <v>12</v>
      </c>
      <c r="E395" s="118"/>
      <c r="F395" s="65">
        <v>5.2</v>
      </c>
      <c r="G395" s="4">
        <f t="shared" si="6"/>
        <v>11.400000000000023</v>
      </c>
      <c r="I395" s="787"/>
      <c r="K395" s="121"/>
    </row>
    <row r="396" spans="1:13">
      <c r="A396" s="39">
        <v>45260</v>
      </c>
      <c r="B396" s="787" t="s">
        <v>1239</v>
      </c>
      <c r="C396" s="787" t="s">
        <v>23</v>
      </c>
      <c r="D396" t="s">
        <v>12</v>
      </c>
      <c r="E396" s="118"/>
      <c r="F396" s="65">
        <v>9.4</v>
      </c>
      <c r="G396" s="4">
        <f t="shared" si="6"/>
        <v>2.0000000000000231</v>
      </c>
      <c r="I396" s="787"/>
      <c r="K396" s="121"/>
    </row>
    <row r="397" spans="1:13">
      <c r="A397" s="39">
        <v>45260</v>
      </c>
      <c r="B397" s="787" t="s">
        <v>1239</v>
      </c>
      <c r="C397" s="787" t="s">
        <v>23</v>
      </c>
      <c r="D397" t="s">
        <v>13</v>
      </c>
      <c r="E397" s="118"/>
      <c r="F397" s="65">
        <v>2</v>
      </c>
      <c r="G397" s="4">
        <f t="shared" si="6"/>
        <v>2.3092638912203256E-14</v>
      </c>
      <c r="I397" s="787"/>
      <c r="K397" s="121"/>
    </row>
    <row r="398" spans="1:13">
      <c r="A398" s="41">
        <v>45260</v>
      </c>
      <c r="B398" s="786" t="s">
        <v>10</v>
      </c>
      <c r="C398" s="786" t="s">
        <v>24</v>
      </c>
      <c r="D398" t="s">
        <v>12</v>
      </c>
      <c r="E398" s="121">
        <v>47</v>
      </c>
      <c r="G398" s="4">
        <f t="shared" si="6"/>
        <v>47.000000000000021</v>
      </c>
      <c r="H398" s="786"/>
      <c r="J398" s="121"/>
      <c r="K398" s="121"/>
    </row>
    <row r="399" spans="1:13">
      <c r="B399" s="787"/>
      <c r="C399" s="787"/>
      <c r="D399" t="s">
        <v>13</v>
      </c>
      <c r="E399" s="121">
        <v>5</v>
      </c>
      <c r="G399" s="4">
        <f t="shared" si="6"/>
        <v>52.000000000000021</v>
      </c>
      <c r="H399" s="787"/>
      <c r="J399" s="121"/>
      <c r="M399" s="121"/>
    </row>
    <row r="400" spans="1:13">
      <c r="B400" s="787"/>
      <c r="C400" s="787"/>
      <c r="D400" t="s">
        <v>14</v>
      </c>
      <c r="E400" s="12">
        <v>350</v>
      </c>
      <c r="G400" s="4">
        <f t="shared" si="6"/>
        <v>402</v>
      </c>
    </row>
    <row r="401" spans="1:9">
      <c r="A401" s="39">
        <v>45260</v>
      </c>
      <c r="B401" s="787" t="s">
        <v>1240</v>
      </c>
      <c r="C401" s="787" t="s">
        <v>24</v>
      </c>
      <c r="D401" t="s">
        <v>14</v>
      </c>
      <c r="F401" s="121">
        <v>350</v>
      </c>
      <c r="G401" s="4">
        <f t="shared" si="6"/>
        <v>52</v>
      </c>
    </row>
    <row r="402" spans="1:9">
      <c r="A402" s="39">
        <v>45260</v>
      </c>
      <c r="B402" s="787" t="s">
        <v>1239</v>
      </c>
      <c r="C402" s="787" t="s">
        <v>24</v>
      </c>
      <c r="D402" t="s">
        <v>12</v>
      </c>
      <c r="E402" s="118"/>
      <c r="F402" s="118">
        <v>43.6</v>
      </c>
      <c r="G402" s="4">
        <f t="shared" si="6"/>
        <v>8.3999999999999986</v>
      </c>
    </row>
    <row r="403" spans="1:9">
      <c r="A403" s="39">
        <v>45291</v>
      </c>
      <c r="B403" s="787" t="s">
        <v>1241</v>
      </c>
      <c r="C403" s="787" t="s">
        <v>24</v>
      </c>
      <c r="D403" t="s">
        <v>12</v>
      </c>
      <c r="E403" s="118"/>
      <c r="F403" s="118">
        <v>3.4</v>
      </c>
      <c r="G403" s="4">
        <f t="shared" si="6"/>
        <v>4.9999999999999982</v>
      </c>
    </row>
    <row r="404" spans="1:9">
      <c r="A404" s="39">
        <v>45291</v>
      </c>
      <c r="B404" s="787" t="s">
        <v>1241</v>
      </c>
      <c r="C404" s="787" t="s">
        <v>24</v>
      </c>
      <c r="D404" t="s">
        <v>13</v>
      </c>
      <c r="E404" s="118"/>
      <c r="F404" s="118">
        <v>5</v>
      </c>
      <c r="G404" s="4">
        <f t="shared" si="6"/>
        <v>0</v>
      </c>
    </row>
    <row r="405" spans="1:9">
      <c r="A405" s="41">
        <v>45291</v>
      </c>
      <c r="B405" s="786" t="s">
        <v>10</v>
      </c>
      <c r="C405" s="786" t="s">
        <v>25</v>
      </c>
      <c r="D405" t="s">
        <v>12</v>
      </c>
      <c r="E405" s="121">
        <v>50.3</v>
      </c>
      <c r="F405" s="118"/>
      <c r="G405" s="4">
        <f t="shared" si="6"/>
        <v>50.3</v>
      </c>
    </row>
    <row r="406" spans="1:9">
      <c r="B406" s="787"/>
      <c r="C406" s="787"/>
      <c r="D406" t="s">
        <v>13</v>
      </c>
      <c r="E406" s="121">
        <v>5</v>
      </c>
      <c r="F406" s="118"/>
      <c r="G406" s="4">
        <f t="shared" si="6"/>
        <v>55.3</v>
      </c>
    </row>
    <row r="407" spans="1:9">
      <c r="B407" s="787"/>
      <c r="C407" s="787"/>
      <c r="D407" t="s">
        <v>14</v>
      </c>
      <c r="E407" s="12">
        <v>350</v>
      </c>
      <c r="F407" s="118"/>
      <c r="G407" s="4">
        <f t="shared" si="6"/>
        <v>405.3</v>
      </c>
    </row>
    <row r="408" spans="1:9">
      <c r="A408" s="39">
        <v>45291</v>
      </c>
      <c r="B408" s="787" t="s">
        <v>1241</v>
      </c>
      <c r="C408" s="787" t="s">
        <v>25</v>
      </c>
      <c r="D408" t="s">
        <v>12</v>
      </c>
      <c r="F408" s="121">
        <v>50.3</v>
      </c>
      <c r="G408" s="4">
        <f t="shared" si="6"/>
        <v>355</v>
      </c>
    </row>
    <row r="409" spans="1:9">
      <c r="A409" s="39">
        <v>45291</v>
      </c>
      <c r="B409" s="787" t="s">
        <v>1242</v>
      </c>
      <c r="C409" s="787" t="s">
        <v>25</v>
      </c>
      <c r="D409" t="s">
        <v>14</v>
      </c>
      <c r="F409" s="121">
        <v>350</v>
      </c>
      <c r="G409" s="4">
        <f t="shared" si="6"/>
        <v>5</v>
      </c>
    </row>
    <row r="410" spans="1:9">
      <c r="A410" s="39">
        <v>45291</v>
      </c>
      <c r="B410" s="787" t="s">
        <v>1241</v>
      </c>
      <c r="C410" s="787" t="s">
        <v>25</v>
      </c>
      <c r="D410" t="s">
        <v>13</v>
      </c>
      <c r="F410" s="121">
        <v>5</v>
      </c>
      <c r="G410" s="4">
        <f t="shared" si="6"/>
        <v>0</v>
      </c>
    </row>
    <row r="411" spans="1:9">
      <c r="A411" s="41">
        <v>45322</v>
      </c>
      <c r="B411" s="786" t="s">
        <v>10</v>
      </c>
      <c r="C411" s="786" t="s">
        <v>11</v>
      </c>
      <c r="D411" t="s">
        <v>12</v>
      </c>
      <c r="E411" s="121">
        <v>56.1</v>
      </c>
      <c r="G411" s="4">
        <f t="shared" si="6"/>
        <v>56.1</v>
      </c>
    </row>
    <row r="412" spans="1:9">
      <c r="B412" s="787"/>
      <c r="C412" s="787"/>
      <c r="D412" t="s">
        <v>13</v>
      </c>
      <c r="E412" s="121">
        <v>8.8000000000000007</v>
      </c>
      <c r="G412" s="4">
        <f t="shared" ref="G412:G480" si="7">+G411+E412-F412</f>
        <v>64.900000000000006</v>
      </c>
      <c r="I412" s="111"/>
    </row>
    <row r="413" spans="1:9">
      <c r="B413" s="787"/>
      <c r="C413" s="787"/>
      <c r="D413" t="s">
        <v>14</v>
      </c>
      <c r="E413" s="12">
        <v>350</v>
      </c>
      <c r="G413" s="4">
        <f t="shared" si="7"/>
        <v>414.9</v>
      </c>
    </row>
    <row r="414" spans="1:9">
      <c r="A414" s="39">
        <v>45291</v>
      </c>
      <c r="B414" s="787" t="s">
        <v>1241</v>
      </c>
      <c r="C414" s="787" t="s">
        <v>11</v>
      </c>
      <c r="D414" t="s">
        <v>12</v>
      </c>
      <c r="F414" s="121">
        <v>21.3</v>
      </c>
      <c r="G414" s="4">
        <f t="shared" si="7"/>
        <v>393.59999999999997</v>
      </c>
    </row>
    <row r="415" spans="1:9" s="365" customFormat="1">
      <c r="A415" s="364">
        <v>45322</v>
      </c>
      <c r="B415" s="807" t="s">
        <v>1243</v>
      </c>
      <c r="C415" s="807" t="s">
        <v>11</v>
      </c>
      <c r="D415" s="365" t="s">
        <v>14</v>
      </c>
      <c r="E415" s="368"/>
      <c r="F415" s="368">
        <v>350</v>
      </c>
      <c r="G415" s="369">
        <f t="shared" si="7"/>
        <v>43.599999999999966</v>
      </c>
    </row>
    <row r="416" spans="1:9">
      <c r="A416" s="39">
        <v>45322</v>
      </c>
      <c r="B416" s="787" t="s">
        <v>1244</v>
      </c>
      <c r="C416" s="787" t="s">
        <v>11</v>
      </c>
      <c r="D416" t="s">
        <v>12</v>
      </c>
      <c r="F416" s="121">
        <v>34.799999999999997</v>
      </c>
      <c r="G416" s="4">
        <f t="shared" si="7"/>
        <v>8.7999999999999687</v>
      </c>
    </row>
    <row r="417" spans="1:11">
      <c r="A417" s="39">
        <v>45322</v>
      </c>
      <c r="B417" s="787" t="s">
        <v>1244</v>
      </c>
      <c r="C417" s="787" t="s">
        <v>11</v>
      </c>
      <c r="D417" t="s">
        <v>13</v>
      </c>
      <c r="F417" s="121">
        <v>8.8000000000000007</v>
      </c>
      <c r="G417" s="4">
        <f t="shared" si="7"/>
        <v>-3.1974423109204508E-14</v>
      </c>
    </row>
    <row r="418" spans="1:11">
      <c r="A418" s="41">
        <v>45351</v>
      </c>
      <c r="B418" s="786" t="s">
        <v>10</v>
      </c>
      <c r="C418" s="786" t="s">
        <v>15</v>
      </c>
      <c r="D418" t="s">
        <v>12</v>
      </c>
      <c r="E418" s="12">
        <v>58.1</v>
      </c>
      <c r="G418" s="4">
        <f t="shared" si="7"/>
        <v>58.099999999999966</v>
      </c>
    </row>
    <row r="419" spans="1:11">
      <c r="B419" s="787"/>
      <c r="C419" s="787"/>
      <c r="D419" t="s">
        <v>13</v>
      </c>
      <c r="E419" s="12">
        <v>5</v>
      </c>
      <c r="G419" s="4">
        <f t="shared" si="7"/>
        <v>63.099999999999966</v>
      </c>
    </row>
    <row r="420" spans="1:11">
      <c r="B420" s="787"/>
      <c r="C420" s="787"/>
      <c r="D420" t="s">
        <v>14</v>
      </c>
      <c r="E420" s="12">
        <v>350</v>
      </c>
      <c r="G420" s="4">
        <f t="shared" si="7"/>
        <v>413.09999999999997</v>
      </c>
      <c r="I420" s="121"/>
    </row>
    <row r="421" spans="1:11" s="365" customFormat="1">
      <c r="A421" s="364">
        <v>45351</v>
      </c>
      <c r="B421" s="807" t="s">
        <v>1245</v>
      </c>
      <c r="C421" s="807" t="s">
        <v>15</v>
      </c>
      <c r="D421" s="365" t="s">
        <v>14</v>
      </c>
      <c r="E421" s="368"/>
      <c r="F421" s="368">
        <v>240</v>
      </c>
      <c r="G421" s="369">
        <f t="shared" ref="G421:G431" si="8">+G420+E421-F421</f>
        <v>173.09999999999997</v>
      </c>
      <c r="H421" s="818"/>
      <c r="J421" s="368"/>
    </row>
    <row r="422" spans="1:11" s="365" customFormat="1">
      <c r="A422" s="364">
        <v>45382</v>
      </c>
      <c r="B422" s="807" t="s">
        <v>1246</v>
      </c>
      <c r="C422" s="807" t="s">
        <v>15</v>
      </c>
      <c r="D422" s="365" t="s">
        <v>14</v>
      </c>
      <c r="E422" s="368"/>
      <c r="F422" s="368">
        <v>85</v>
      </c>
      <c r="G422" s="369">
        <f t="shared" si="8"/>
        <v>88.099999999999966</v>
      </c>
      <c r="I422" s="383"/>
    </row>
    <row r="423" spans="1:11">
      <c r="A423" s="39">
        <v>45322</v>
      </c>
      <c r="B423" s="787" t="s">
        <v>1244</v>
      </c>
      <c r="C423" s="787" t="s">
        <v>15</v>
      </c>
      <c r="D423" t="s">
        <v>12</v>
      </c>
      <c r="F423" s="121">
        <v>41.4</v>
      </c>
      <c r="G423" s="4">
        <f t="shared" si="8"/>
        <v>46.699999999999967</v>
      </c>
    </row>
    <row r="424" spans="1:11" s="365" customFormat="1">
      <c r="A424" s="364">
        <v>45412</v>
      </c>
      <c r="B424" s="807" t="s">
        <v>1247</v>
      </c>
      <c r="C424" s="807" t="s">
        <v>15</v>
      </c>
      <c r="D424" s="365" t="s">
        <v>14</v>
      </c>
      <c r="E424" s="368"/>
      <c r="F424" s="368">
        <v>25</v>
      </c>
      <c r="G424" s="369">
        <f t="shared" si="8"/>
        <v>21.699999999999967</v>
      </c>
    </row>
    <row r="425" spans="1:11">
      <c r="A425" s="39">
        <v>45412</v>
      </c>
      <c r="B425" s="787" t="s">
        <v>1248</v>
      </c>
      <c r="C425" s="787" t="s">
        <v>15</v>
      </c>
      <c r="D425" t="s">
        <v>12</v>
      </c>
      <c r="F425" s="121">
        <v>16.7</v>
      </c>
      <c r="G425" s="4">
        <f t="shared" si="8"/>
        <v>4.999999999999968</v>
      </c>
    </row>
    <row r="426" spans="1:11">
      <c r="A426" s="39">
        <v>45412</v>
      </c>
      <c r="B426" s="787" t="s">
        <v>1248</v>
      </c>
      <c r="C426" s="787" t="s">
        <v>15</v>
      </c>
      <c r="D426" t="s">
        <v>13</v>
      </c>
      <c r="F426" s="121">
        <v>5</v>
      </c>
      <c r="G426" s="4">
        <f t="shared" si="8"/>
        <v>-3.1974423109204508E-14</v>
      </c>
    </row>
    <row r="427" spans="1:11">
      <c r="A427" s="41">
        <v>45382</v>
      </c>
      <c r="B427" s="786" t="s">
        <v>10</v>
      </c>
      <c r="C427" s="786" t="s">
        <v>16</v>
      </c>
      <c r="D427" t="s">
        <v>12</v>
      </c>
      <c r="E427" s="12">
        <v>56.3</v>
      </c>
      <c r="F427" s="65"/>
      <c r="G427" s="4">
        <f t="shared" si="8"/>
        <v>56.299999999999969</v>
      </c>
      <c r="H427" s="786"/>
      <c r="K427" s="12"/>
    </row>
    <row r="428" spans="1:11">
      <c r="B428" s="787"/>
      <c r="C428" s="787"/>
      <c r="D428" t="s">
        <v>13</v>
      </c>
      <c r="E428" s="12">
        <v>5</v>
      </c>
      <c r="F428" s="65"/>
      <c r="G428" s="4">
        <f t="shared" si="8"/>
        <v>61.299999999999969</v>
      </c>
      <c r="H428" s="787"/>
      <c r="K428" s="12"/>
    </row>
    <row r="429" spans="1:11">
      <c r="B429" s="787"/>
      <c r="C429" s="787"/>
      <c r="D429" t="s">
        <v>14</v>
      </c>
      <c r="E429" s="12">
        <v>350</v>
      </c>
      <c r="F429" s="65"/>
      <c r="G429" s="4">
        <f t="shared" si="8"/>
        <v>411.29999999999995</v>
      </c>
    </row>
    <row r="430" spans="1:11" s="365" customFormat="1">
      <c r="A430" s="364">
        <v>45382</v>
      </c>
      <c r="B430" s="807" t="s">
        <v>1246</v>
      </c>
      <c r="C430" s="807" t="s">
        <v>16</v>
      </c>
      <c r="D430" s="365" t="s">
        <v>14</v>
      </c>
      <c r="E430" s="370"/>
      <c r="F430" s="372">
        <v>350</v>
      </c>
      <c r="G430" s="369">
        <f t="shared" si="8"/>
        <v>61.299999999999955</v>
      </c>
    </row>
    <row r="431" spans="1:11">
      <c r="A431" s="39">
        <v>45412</v>
      </c>
      <c r="B431" s="787" t="s">
        <v>1248</v>
      </c>
      <c r="C431" s="787" t="s">
        <v>16</v>
      </c>
      <c r="D431" t="s">
        <v>12</v>
      </c>
      <c r="E431" s="12"/>
      <c r="F431" s="65">
        <v>23.3</v>
      </c>
      <c r="G431" s="4">
        <f t="shared" si="8"/>
        <v>37.999999999999957</v>
      </c>
    </row>
    <row r="432" spans="1:11">
      <c r="A432" s="39">
        <v>45443</v>
      </c>
      <c r="B432" s="787" t="s">
        <v>1249</v>
      </c>
      <c r="C432" s="787" t="s">
        <v>16</v>
      </c>
      <c r="D432" t="s">
        <v>12</v>
      </c>
      <c r="E432" s="12"/>
      <c r="F432" s="65">
        <v>33</v>
      </c>
      <c r="G432" s="4">
        <f t="shared" ref="G432:G435" si="9">+G431+E432-F432</f>
        <v>4.9999999999999574</v>
      </c>
    </row>
    <row r="433" spans="1:10">
      <c r="A433" s="39">
        <v>45443</v>
      </c>
      <c r="B433" s="787" t="s">
        <v>1249</v>
      </c>
      <c r="C433" s="787" t="s">
        <v>16</v>
      </c>
      <c r="D433" t="s">
        <v>13</v>
      </c>
      <c r="E433" s="12"/>
      <c r="F433" s="65">
        <v>5</v>
      </c>
      <c r="G433" s="4">
        <f t="shared" si="9"/>
        <v>-4.2632564145606011E-14</v>
      </c>
    </row>
    <row r="434" spans="1:10">
      <c r="A434" s="41">
        <v>45412</v>
      </c>
      <c r="B434" s="786" t="s">
        <v>10</v>
      </c>
      <c r="C434" s="786" t="s">
        <v>17</v>
      </c>
      <c r="D434" t="s">
        <v>12</v>
      </c>
      <c r="E434" s="12">
        <v>56</v>
      </c>
      <c r="F434" s="65"/>
      <c r="G434" s="4">
        <f t="shared" si="9"/>
        <v>55.999999999999957</v>
      </c>
    </row>
    <row r="435" spans="1:10">
      <c r="B435" s="787"/>
      <c r="C435" s="787"/>
      <c r="D435" t="s">
        <v>13</v>
      </c>
      <c r="E435" s="12">
        <v>5</v>
      </c>
      <c r="F435" s="65"/>
      <c r="G435" s="4">
        <f t="shared" si="9"/>
        <v>60.999999999999957</v>
      </c>
    </row>
    <row r="436" spans="1:10">
      <c r="B436" s="787"/>
      <c r="C436" s="787"/>
      <c r="D436" t="s">
        <v>14</v>
      </c>
      <c r="E436" s="12">
        <v>350</v>
      </c>
      <c r="F436" s="65"/>
      <c r="G436" s="4">
        <f t="shared" si="7"/>
        <v>410.99999999999994</v>
      </c>
    </row>
    <row r="437" spans="1:10" s="365" customFormat="1">
      <c r="A437" s="364">
        <v>45412</v>
      </c>
      <c r="B437" s="807" t="s">
        <v>1247</v>
      </c>
      <c r="C437" s="807" t="s">
        <v>17</v>
      </c>
      <c r="D437" s="365" t="s">
        <v>14</v>
      </c>
      <c r="E437" s="370"/>
      <c r="F437" s="372">
        <v>350</v>
      </c>
      <c r="G437" s="369">
        <f t="shared" si="7"/>
        <v>60.999999999999943</v>
      </c>
    </row>
    <row r="438" spans="1:10">
      <c r="A438" s="39">
        <v>45443</v>
      </c>
      <c r="B438" s="787" t="s">
        <v>1249</v>
      </c>
      <c r="C438" s="787" t="s">
        <v>17</v>
      </c>
      <c r="D438" t="s">
        <v>12</v>
      </c>
      <c r="E438" s="12"/>
      <c r="F438" s="65">
        <v>47</v>
      </c>
      <c r="G438" s="4">
        <f>+G437+E438-F438</f>
        <v>13.999999999999943</v>
      </c>
      <c r="H438" s="786"/>
    </row>
    <row r="439" spans="1:10">
      <c r="A439" s="39">
        <v>45473</v>
      </c>
      <c r="B439" s="787" t="s">
        <v>1250</v>
      </c>
      <c r="C439" s="787" t="s">
        <v>17</v>
      </c>
      <c r="D439" t="s">
        <v>12</v>
      </c>
      <c r="E439" s="12"/>
      <c r="F439" s="65">
        <v>9</v>
      </c>
      <c r="G439" s="4">
        <f>+G438+E439-F439</f>
        <v>4.9999999999999432</v>
      </c>
      <c r="H439" s="786"/>
    </row>
    <row r="440" spans="1:10">
      <c r="A440" s="39">
        <v>45473</v>
      </c>
      <c r="B440" s="787" t="s">
        <v>1250</v>
      </c>
      <c r="C440" s="787" t="s">
        <v>17</v>
      </c>
      <c r="D440" t="s">
        <v>13</v>
      </c>
      <c r="E440" s="12"/>
      <c r="F440" s="65">
        <v>5</v>
      </c>
      <c r="G440" s="4">
        <f>+G439+E440-F440</f>
        <v>-5.6843418860808015E-14</v>
      </c>
      <c r="H440" s="786"/>
    </row>
    <row r="441" spans="1:10">
      <c r="A441" s="41">
        <v>45443</v>
      </c>
      <c r="B441" s="786" t="s">
        <v>10</v>
      </c>
      <c r="C441" s="786" t="s">
        <v>18</v>
      </c>
      <c r="D441" t="s">
        <v>12</v>
      </c>
      <c r="E441" s="12">
        <v>50.9</v>
      </c>
      <c r="F441" s="65"/>
      <c r="G441" s="4">
        <f>+G440+E441-F441</f>
        <v>50.899999999999942</v>
      </c>
    </row>
    <row r="442" spans="1:10">
      <c r="B442" s="787"/>
      <c r="C442" s="787"/>
      <c r="D442" t="s">
        <v>13</v>
      </c>
      <c r="E442" s="12">
        <v>5</v>
      </c>
      <c r="F442" s="65"/>
      <c r="G442" s="4">
        <f>+G441+E442-F442</f>
        <v>55.899999999999942</v>
      </c>
      <c r="H442" s="786"/>
      <c r="J442" s="12"/>
    </row>
    <row r="443" spans="1:10">
      <c r="B443" s="787"/>
      <c r="C443" s="787"/>
      <c r="D443" t="s">
        <v>14</v>
      </c>
      <c r="E443" s="12">
        <v>350</v>
      </c>
      <c r="F443" s="65"/>
      <c r="G443" s="4">
        <f t="shared" ref="G443:G457" si="10">+G442+E443-F443</f>
        <v>405.89999999999992</v>
      </c>
      <c r="H443" s="786"/>
      <c r="J443" s="12"/>
    </row>
    <row r="444" spans="1:10">
      <c r="B444" s="787"/>
      <c r="C444" s="787"/>
      <c r="D444" t="s">
        <v>81</v>
      </c>
      <c r="E444" s="12">
        <v>10</v>
      </c>
      <c r="F444" s="65"/>
      <c r="G444" s="4">
        <f t="shared" si="10"/>
        <v>415.89999999999992</v>
      </c>
      <c r="H444" s="787"/>
      <c r="J444" s="12"/>
    </row>
    <row r="445" spans="1:10" s="365" customFormat="1">
      <c r="A445" s="364">
        <v>45443</v>
      </c>
      <c r="B445" s="807" t="s">
        <v>1251</v>
      </c>
      <c r="C445" s="807" t="s">
        <v>18</v>
      </c>
      <c r="D445" s="365" t="s">
        <v>14</v>
      </c>
      <c r="E445" s="370"/>
      <c r="F445" s="372">
        <v>350</v>
      </c>
      <c r="G445" s="369">
        <f t="shared" si="10"/>
        <v>65.89999999999992</v>
      </c>
      <c r="J445" s="370"/>
    </row>
    <row r="446" spans="1:10">
      <c r="A446" s="39">
        <v>45473</v>
      </c>
      <c r="B446" s="787" t="s">
        <v>1250</v>
      </c>
      <c r="C446" s="787" t="s">
        <v>18</v>
      </c>
      <c r="D446" t="s">
        <v>12</v>
      </c>
      <c r="E446" s="12"/>
      <c r="F446" s="65">
        <v>26</v>
      </c>
      <c r="G446" s="4">
        <f t="shared" si="10"/>
        <v>39.89999999999992</v>
      </c>
      <c r="H446" s="786"/>
      <c r="J446" s="12"/>
    </row>
    <row r="447" spans="1:10">
      <c r="A447" s="39">
        <v>45504</v>
      </c>
      <c r="B447" s="787" t="s">
        <v>1252</v>
      </c>
      <c r="C447" s="787" t="s">
        <v>18</v>
      </c>
      <c r="D447" t="s">
        <v>12</v>
      </c>
      <c r="E447" s="12"/>
      <c r="F447" s="65">
        <v>24.9</v>
      </c>
      <c r="G447" s="4">
        <f t="shared" si="10"/>
        <v>14.999999999999922</v>
      </c>
      <c r="H447" s="786"/>
      <c r="J447" s="12"/>
    </row>
    <row r="448" spans="1:10">
      <c r="A448" s="39">
        <v>45504</v>
      </c>
      <c r="B448" s="787" t="s">
        <v>1252</v>
      </c>
      <c r="C448" s="787" t="s">
        <v>18</v>
      </c>
      <c r="D448" t="s">
        <v>13</v>
      </c>
      <c r="E448" s="12"/>
      <c r="F448" s="65">
        <v>5</v>
      </c>
      <c r="G448" s="4">
        <f t="shared" si="10"/>
        <v>9.9999999999999218</v>
      </c>
      <c r="H448" s="786"/>
      <c r="J448" s="12"/>
    </row>
    <row r="449" spans="1:10">
      <c r="A449" s="39">
        <v>45504</v>
      </c>
      <c r="B449" s="787" t="s">
        <v>1252</v>
      </c>
      <c r="C449" s="787" t="s">
        <v>18</v>
      </c>
      <c r="D449" t="s">
        <v>81</v>
      </c>
      <c r="E449" s="12"/>
      <c r="F449" s="65">
        <v>10</v>
      </c>
      <c r="G449" s="4">
        <f t="shared" si="10"/>
        <v>-7.815970093361102E-14</v>
      </c>
      <c r="H449" s="786"/>
      <c r="J449" s="12"/>
    </row>
    <row r="450" spans="1:10">
      <c r="A450" s="41">
        <v>45473</v>
      </c>
      <c r="B450" s="786" t="s">
        <v>10</v>
      </c>
      <c r="C450" s="786" t="s">
        <v>19</v>
      </c>
      <c r="D450" t="s">
        <v>12</v>
      </c>
      <c r="E450" s="12">
        <v>49.5</v>
      </c>
      <c r="G450" s="4">
        <f t="shared" si="10"/>
        <v>49.499999999999922</v>
      </c>
      <c r="H450" s="787"/>
      <c r="J450" s="12"/>
    </row>
    <row r="451" spans="1:10">
      <c r="B451" s="787"/>
      <c r="C451" s="787"/>
      <c r="D451" t="s">
        <v>13</v>
      </c>
      <c r="E451" s="12">
        <v>7</v>
      </c>
      <c r="G451" s="4">
        <f t="shared" si="10"/>
        <v>56.499999999999922</v>
      </c>
      <c r="J451" s="12"/>
    </row>
    <row r="452" spans="1:10">
      <c r="B452" s="787"/>
      <c r="C452" s="787"/>
      <c r="D452" t="s">
        <v>14</v>
      </c>
      <c r="E452" s="12">
        <v>350</v>
      </c>
      <c r="G452" s="4">
        <f t="shared" si="10"/>
        <v>406.49999999999994</v>
      </c>
    </row>
    <row r="453" spans="1:10" s="365" customFormat="1">
      <c r="A453" s="364">
        <v>45473</v>
      </c>
      <c r="B453" s="807" t="s">
        <v>1253</v>
      </c>
      <c r="C453" s="807" t="s">
        <v>19</v>
      </c>
      <c r="D453" s="365" t="s">
        <v>14</v>
      </c>
      <c r="E453" s="368"/>
      <c r="F453" s="368">
        <v>350</v>
      </c>
      <c r="G453" s="369">
        <f t="shared" si="10"/>
        <v>56.499999999999943</v>
      </c>
    </row>
    <row r="454" spans="1:10">
      <c r="A454" s="39">
        <v>45504</v>
      </c>
      <c r="B454" s="787" t="s">
        <v>1252</v>
      </c>
      <c r="C454" s="787" t="s">
        <v>19</v>
      </c>
      <c r="D454" t="s">
        <v>12</v>
      </c>
      <c r="F454" s="121">
        <v>49.5</v>
      </c>
      <c r="G454" s="4">
        <f t="shared" si="10"/>
        <v>6.9999999999999432</v>
      </c>
    </row>
    <row r="455" spans="1:10">
      <c r="A455" s="39">
        <v>45504</v>
      </c>
      <c r="B455" s="787" t="s">
        <v>1252</v>
      </c>
      <c r="C455" s="787" t="s">
        <v>19</v>
      </c>
      <c r="D455" t="s">
        <v>13</v>
      </c>
      <c r="F455" s="121">
        <v>7</v>
      </c>
      <c r="G455" s="4">
        <f t="shared" si="10"/>
        <v>-5.6843418860808015E-14</v>
      </c>
    </row>
    <row r="456" spans="1:10">
      <c r="A456" s="41">
        <v>45504</v>
      </c>
      <c r="B456" s="786" t="s">
        <v>10</v>
      </c>
      <c r="C456" s="786" t="s">
        <v>20</v>
      </c>
      <c r="D456" t="s">
        <v>12</v>
      </c>
      <c r="E456" s="12">
        <v>48.5</v>
      </c>
      <c r="F456" s="65"/>
      <c r="G456" s="4">
        <f t="shared" si="10"/>
        <v>48.499999999999943</v>
      </c>
    </row>
    <row r="457" spans="1:10">
      <c r="B457" s="787"/>
      <c r="C457" s="787"/>
      <c r="D457" t="s">
        <v>13</v>
      </c>
      <c r="E457" s="12">
        <v>7</v>
      </c>
      <c r="F457" s="65"/>
      <c r="G457" s="4">
        <f t="shared" si="10"/>
        <v>55.499999999999943</v>
      </c>
    </row>
    <row r="458" spans="1:10">
      <c r="B458" s="787"/>
      <c r="C458" s="787"/>
      <c r="D458" t="s">
        <v>14</v>
      </c>
      <c r="E458" s="12">
        <v>350</v>
      </c>
      <c r="F458" s="65"/>
      <c r="G458" s="4">
        <f t="shared" si="7"/>
        <v>405.49999999999994</v>
      </c>
    </row>
    <row r="459" spans="1:10" s="365" customFormat="1">
      <c r="A459" s="364">
        <v>45504</v>
      </c>
      <c r="B459" s="807" t="s">
        <v>1254</v>
      </c>
      <c r="C459" s="807" t="s">
        <v>20</v>
      </c>
      <c r="D459" s="365" t="s">
        <v>14</v>
      </c>
      <c r="E459" s="370"/>
      <c r="F459" s="372">
        <v>350</v>
      </c>
      <c r="G459" s="369">
        <f t="shared" si="7"/>
        <v>55.499999999999943</v>
      </c>
      <c r="I459" s="370"/>
    </row>
    <row r="460" spans="1:10">
      <c r="A460" s="39">
        <v>45504</v>
      </c>
      <c r="B460" s="787" t="s">
        <v>1252</v>
      </c>
      <c r="C460" s="787" t="s">
        <v>20</v>
      </c>
      <c r="D460" t="s">
        <v>12</v>
      </c>
      <c r="F460" s="121">
        <v>18.600000000000001</v>
      </c>
      <c r="G460" s="4">
        <f t="shared" si="7"/>
        <v>36.899999999999942</v>
      </c>
      <c r="I460" s="12"/>
    </row>
    <row r="461" spans="1:10">
      <c r="A461" s="39">
        <v>45535</v>
      </c>
      <c r="B461" s="787" t="s">
        <v>1255</v>
      </c>
      <c r="C461" s="787" t="s">
        <v>20</v>
      </c>
      <c r="D461" t="s">
        <v>12</v>
      </c>
      <c r="F461" s="121">
        <v>29.9</v>
      </c>
      <c r="G461" s="4">
        <f t="shared" si="7"/>
        <v>6.9999999999999432</v>
      </c>
    </row>
    <row r="462" spans="1:10">
      <c r="A462" s="39">
        <v>45535</v>
      </c>
      <c r="B462" s="787" t="s">
        <v>1255</v>
      </c>
      <c r="C462" s="787" t="s">
        <v>20</v>
      </c>
      <c r="D462" t="s">
        <v>13</v>
      </c>
      <c r="F462" s="121">
        <v>7</v>
      </c>
      <c r="G462" s="4">
        <f t="shared" si="7"/>
        <v>-5.6843418860808015E-14</v>
      </c>
    </row>
    <row r="463" spans="1:10">
      <c r="A463" s="41">
        <v>45535</v>
      </c>
      <c r="B463" s="786" t="s">
        <v>10</v>
      </c>
      <c r="C463" s="786" t="s">
        <v>21</v>
      </c>
      <c r="D463" t="s">
        <v>12</v>
      </c>
      <c r="E463" s="12">
        <v>48.7</v>
      </c>
      <c r="G463" s="4">
        <f t="shared" si="7"/>
        <v>48.699999999999946</v>
      </c>
    </row>
    <row r="464" spans="1:10">
      <c r="B464" s="787"/>
      <c r="C464" s="787"/>
      <c r="D464" t="s">
        <v>13</v>
      </c>
      <c r="E464" s="12">
        <v>7</v>
      </c>
      <c r="G464" s="4">
        <f t="shared" si="7"/>
        <v>55.699999999999946</v>
      </c>
    </row>
    <row r="465" spans="1:11">
      <c r="B465" s="787"/>
      <c r="C465" s="787"/>
      <c r="D465" t="s">
        <v>14</v>
      </c>
      <c r="E465" s="12">
        <v>350</v>
      </c>
      <c r="G465" s="4">
        <f t="shared" si="7"/>
        <v>405.69999999999993</v>
      </c>
    </row>
    <row r="466" spans="1:11">
      <c r="A466" s="39">
        <v>45535</v>
      </c>
      <c r="B466" s="787" t="s">
        <v>1255</v>
      </c>
      <c r="C466" s="787" t="s">
        <v>21</v>
      </c>
      <c r="D466" t="s">
        <v>12</v>
      </c>
      <c r="F466" s="121">
        <v>48.1</v>
      </c>
      <c r="G466" s="4">
        <f t="shared" si="7"/>
        <v>357.59999999999991</v>
      </c>
    </row>
    <row r="467" spans="1:11" s="365" customFormat="1">
      <c r="A467" s="364">
        <v>45535</v>
      </c>
      <c r="B467" s="807" t="s">
        <v>1256</v>
      </c>
      <c r="C467" s="807" t="s">
        <v>21</v>
      </c>
      <c r="D467" s="365" t="s">
        <v>14</v>
      </c>
      <c r="E467" s="368"/>
      <c r="F467" s="368">
        <v>350</v>
      </c>
      <c r="G467" s="369">
        <f t="shared" si="7"/>
        <v>7.5999999999999091</v>
      </c>
    </row>
    <row r="468" spans="1:11">
      <c r="A468" s="39">
        <v>45596</v>
      </c>
      <c r="B468" s="787" t="s">
        <v>1257</v>
      </c>
      <c r="C468" s="787" t="s">
        <v>21</v>
      </c>
      <c r="D468" t="s">
        <v>12</v>
      </c>
      <c r="F468" s="121">
        <v>0.6</v>
      </c>
      <c r="G468" s="4">
        <f t="shared" si="7"/>
        <v>6.9999999999999094</v>
      </c>
    </row>
    <row r="469" spans="1:11">
      <c r="A469" s="39">
        <v>45596</v>
      </c>
      <c r="B469" s="787" t="s">
        <v>1257</v>
      </c>
      <c r="C469" s="787" t="s">
        <v>21</v>
      </c>
      <c r="D469" t="s">
        <v>13</v>
      </c>
      <c r="F469" s="121">
        <v>7</v>
      </c>
      <c r="G469" s="4">
        <f t="shared" si="7"/>
        <v>-9.0594198809412774E-14</v>
      </c>
    </row>
    <row r="470" spans="1:11">
      <c r="A470" s="41">
        <v>45565</v>
      </c>
      <c r="B470" s="786" t="s">
        <v>10</v>
      </c>
      <c r="C470" s="786" t="s">
        <v>91</v>
      </c>
      <c r="D470" t="s">
        <v>12</v>
      </c>
      <c r="E470" s="121">
        <v>49</v>
      </c>
      <c r="G470" s="4">
        <f t="shared" si="7"/>
        <v>48.999999999999908</v>
      </c>
      <c r="I470" s="786"/>
      <c r="K470" s="121"/>
    </row>
    <row r="471" spans="1:11">
      <c r="B471" s="787"/>
      <c r="C471" s="787"/>
      <c r="D471" t="s">
        <v>13</v>
      </c>
      <c r="E471" s="121">
        <v>5</v>
      </c>
      <c r="G471" s="4">
        <f t="shared" si="7"/>
        <v>53.999999999999908</v>
      </c>
      <c r="I471" s="787"/>
      <c r="K471" s="121"/>
    </row>
    <row r="472" spans="1:11">
      <c r="B472" s="787"/>
      <c r="C472" s="787"/>
      <c r="D472" t="s">
        <v>14</v>
      </c>
      <c r="E472" s="12">
        <v>350</v>
      </c>
      <c r="G472" s="4">
        <f t="shared" si="7"/>
        <v>403.99999999999989</v>
      </c>
      <c r="I472" s="786"/>
      <c r="K472" s="12"/>
    </row>
    <row r="473" spans="1:11" s="365" customFormat="1">
      <c r="A473" s="364">
        <v>45565</v>
      </c>
      <c r="B473" s="807" t="s">
        <v>1258</v>
      </c>
      <c r="C473" s="807" t="s">
        <v>91</v>
      </c>
      <c r="D473" s="365" t="s">
        <v>14</v>
      </c>
      <c r="E473" s="368"/>
      <c r="F473" s="368">
        <v>350</v>
      </c>
      <c r="G473" s="369">
        <f t="shared" si="7"/>
        <v>53.999999999999886</v>
      </c>
      <c r="I473" s="807"/>
      <c r="K473" s="370"/>
    </row>
    <row r="474" spans="1:11">
      <c r="A474" s="39">
        <v>45596</v>
      </c>
      <c r="B474" s="787" t="s">
        <v>1257</v>
      </c>
      <c r="C474" s="787" t="s">
        <v>91</v>
      </c>
      <c r="D474" t="s">
        <v>12</v>
      </c>
      <c r="F474" s="121">
        <v>17.399999999999999</v>
      </c>
      <c r="G474" s="4">
        <f t="shared" si="7"/>
        <v>36.599999999999888</v>
      </c>
      <c r="K474" s="121"/>
    </row>
    <row r="475" spans="1:11">
      <c r="A475" s="39">
        <v>45626</v>
      </c>
      <c r="B475" s="787" t="s">
        <v>1259</v>
      </c>
      <c r="C475" s="787" t="s">
        <v>91</v>
      </c>
      <c r="D475" t="s">
        <v>12</v>
      </c>
      <c r="F475" s="121">
        <v>31.6</v>
      </c>
      <c r="G475" s="4">
        <f t="shared" si="7"/>
        <v>4.9999999999998863</v>
      </c>
      <c r="K475" s="121"/>
    </row>
    <row r="476" spans="1:11">
      <c r="A476" s="39">
        <v>45626</v>
      </c>
      <c r="B476" s="787" t="s">
        <v>1259</v>
      </c>
      <c r="C476" s="787" t="s">
        <v>91</v>
      </c>
      <c r="D476" t="s">
        <v>13</v>
      </c>
      <c r="F476" s="121">
        <v>5</v>
      </c>
      <c r="G476" s="4">
        <f t="shared" si="7"/>
        <v>-1.1368683772161603E-13</v>
      </c>
      <c r="K476" s="121"/>
    </row>
    <row r="477" spans="1:11">
      <c r="A477" s="41">
        <v>45596</v>
      </c>
      <c r="B477" s="786" t="s">
        <v>10</v>
      </c>
      <c r="C477" s="786" t="s">
        <v>23</v>
      </c>
      <c r="D477" t="s">
        <v>12</v>
      </c>
      <c r="E477" s="12">
        <v>16.5</v>
      </c>
      <c r="G477" s="4">
        <f t="shared" si="7"/>
        <v>16.499999999999886</v>
      </c>
    </row>
    <row r="478" spans="1:11">
      <c r="B478" s="787"/>
      <c r="C478" s="787"/>
      <c r="D478" t="s">
        <v>13</v>
      </c>
      <c r="E478" s="12">
        <v>7</v>
      </c>
      <c r="G478" s="4">
        <f t="shared" si="7"/>
        <v>23.499999999999886</v>
      </c>
    </row>
    <row r="479" spans="1:11">
      <c r="B479" s="787"/>
      <c r="C479" s="787"/>
      <c r="D479" t="s">
        <v>14</v>
      </c>
      <c r="E479" s="12">
        <v>350</v>
      </c>
      <c r="G479" s="4">
        <f t="shared" si="7"/>
        <v>373.49999999999989</v>
      </c>
    </row>
    <row r="480" spans="1:11" s="378" customFormat="1">
      <c r="A480" s="377">
        <v>45596</v>
      </c>
      <c r="B480" s="801" t="s">
        <v>1260</v>
      </c>
      <c r="C480" s="801" t="s">
        <v>23</v>
      </c>
      <c r="D480" s="378" t="s">
        <v>14</v>
      </c>
      <c r="E480" s="380"/>
      <c r="F480" s="418">
        <v>350</v>
      </c>
      <c r="G480" s="419">
        <f t="shared" si="7"/>
        <v>23.499999999999886</v>
      </c>
      <c r="I480" s="425"/>
      <c r="K480" s="380"/>
    </row>
    <row r="481" spans="1:15">
      <c r="A481" s="39">
        <v>45626</v>
      </c>
      <c r="B481" s="787" t="s">
        <v>1259</v>
      </c>
      <c r="C481" s="787" t="s">
        <v>23</v>
      </c>
      <c r="D481" t="s">
        <v>12</v>
      </c>
      <c r="E481" s="12"/>
      <c r="F481" s="65">
        <v>16.5</v>
      </c>
      <c r="G481" s="4">
        <f t="shared" ref="G481:G550" si="11">+G480+E481-F481</f>
        <v>6.9999999999998863</v>
      </c>
      <c r="I481" s="787"/>
      <c r="K481" s="12"/>
    </row>
    <row r="482" spans="1:15">
      <c r="A482" s="39">
        <v>45626</v>
      </c>
      <c r="B482" s="787" t="s">
        <v>1259</v>
      </c>
      <c r="C482" s="787" t="s">
        <v>23</v>
      </c>
      <c r="D482" t="s">
        <v>13</v>
      </c>
      <c r="E482" s="12"/>
      <c r="F482" s="65">
        <v>7</v>
      </c>
      <c r="G482" s="4">
        <f t="shared" si="11"/>
        <v>-1.1368683772161603E-13</v>
      </c>
      <c r="K482" s="26"/>
    </row>
    <row r="483" spans="1:15">
      <c r="A483" s="41">
        <v>45626</v>
      </c>
      <c r="B483" s="786" t="s">
        <v>10</v>
      </c>
      <c r="C483" s="786" t="s">
        <v>24</v>
      </c>
      <c r="D483" t="s">
        <v>12</v>
      </c>
      <c r="E483" s="12">
        <v>19.100000000000001</v>
      </c>
      <c r="F483" s="65"/>
      <c r="G483" s="4">
        <f t="shared" si="11"/>
        <v>19.099999999999888</v>
      </c>
      <c r="K483" s="26"/>
    </row>
    <row r="484" spans="1:15">
      <c r="B484" s="787"/>
      <c r="C484" s="787"/>
      <c r="D484" t="s">
        <v>13</v>
      </c>
      <c r="E484" s="12">
        <v>7</v>
      </c>
      <c r="F484" s="65"/>
      <c r="G484" s="4">
        <f t="shared" si="11"/>
        <v>26.099999999999888</v>
      </c>
    </row>
    <row r="485" spans="1:15">
      <c r="B485" s="787"/>
      <c r="C485" s="787"/>
      <c r="D485" t="s">
        <v>14</v>
      </c>
      <c r="E485" s="12">
        <v>350</v>
      </c>
      <c r="F485" s="65"/>
      <c r="G485" s="4">
        <f t="shared" si="11"/>
        <v>376.09999999999991</v>
      </c>
    </row>
    <row r="486" spans="1:15" s="378" customFormat="1">
      <c r="A486" s="377">
        <v>45626</v>
      </c>
      <c r="B486" s="801" t="s">
        <v>1261</v>
      </c>
      <c r="C486" s="801" t="s">
        <v>24</v>
      </c>
      <c r="D486" s="378" t="s">
        <v>14</v>
      </c>
      <c r="E486" s="380"/>
      <c r="F486" s="418">
        <v>350</v>
      </c>
      <c r="G486" s="419">
        <f t="shared" si="11"/>
        <v>26.099999999999909</v>
      </c>
    </row>
    <row r="487" spans="1:15">
      <c r="A487" s="39">
        <v>45626</v>
      </c>
      <c r="B487" s="787" t="s">
        <v>1259</v>
      </c>
      <c r="C487" s="787" t="s">
        <v>24</v>
      </c>
      <c r="D487" t="s">
        <v>12</v>
      </c>
      <c r="F487" s="121">
        <v>9.9</v>
      </c>
      <c r="G487" s="4">
        <f t="shared" si="11"/>
        <v>16.19999999999991</v>
      </c>
    </row>
    <row r="488" spans="1:15">
      <c r="A488" s="39">
        <v>45657</v>
      </c>
      <c r="B488" s="787" t="s">
        <v>1262</v>
      </c>
      <c r="C488" s="787" t="s">
        <v>24</v>
      </c>
      <c r="D488" t="s">
        <v>12</v>
      </c>
      <c r="F488" s="121">
        <v>9.1999999999999993</v>
      </c>
      <c r="G488" s="4">
        <f t="shared" si="11"/>
        <v>6.9999999999999112</v>
      </c>
    </row>
    <row r="489" spans="1:15">
      <c r="A489" s="39">
        <v>45657</v>
      </c>
      <c r="B489" s="787" t="s">
        <v>1262</v>
      </c>
      <c r="C489" s="787" t="s">
        <v>24</v>
      </c>
      <c r="D489" t="s">
        <v>13</v>
      </c>
      <c r="F489" s="121">
        <v>7</v>
      </c>
      <c r="G489" s="4">
        <f t="shared" si="11"/>
        <v>-8.8817841970012523E-14</v>
      </c>
    </row>
    <row r="490" spans="1:15">
      <c r="A490" s="41">
        <v>45657</v>
      </c>
      <c r="B490" s="786" t="s">
        <v>10</v>
      </c>
      <c r="C490" s="786" t="s">
        <v>25</v>
      </c>
      <c r="D490" t="s">
        <v>12</v>
      </c>
      <c r="E490" s="12">
        <v>24.6</v>
      </c>
      <c r="F490" s="65"/>
      <c r="G490" s="4">
        <f t="shared" si="11"/>
        <v>24.599999999999913</v>
      </c>
    </row>
    <row r="491" spans="1:15">
      <c r="B491" s="787"/>
      <c r="C491" s="787"/>
      <c r="D491" t="s">
        <v>13</v>
      </c>
      <c r="E491" s="12">
        <v>3</v>
      </c>
      <c r="F491" s="65"/>
      <c r="G491" s="4">
        <f t="shared" si="11"/>
        <v>27.599999999999913</v>
      </c>
    </row>
    <row r="492" spans="1:15">
      <c r="B492" s="787"/>
      <c r="C492" s="787"/>
      <c r="D492" t="s">
        <v>14</v>
      </c>
      <c r="E492" s="12">
        <v>350</v>
      </c>
      <c r="F492" s="65"/>
      <c r="G492" s="4">
        <f t="shared" si="11"/>
        <v>377.59999999999991</v>
      </c>
    </row>
    <row r="493" spans="1:15" s="378" customFormat="1">
      <c r="A493" s="377">
        <v>45657</v>
      </c>
      <c r="B493" s="801" t="s">
        <v>1263</v>
      </c>
      <c r="C493" s="801" t="s">
        <v>25</v>
      </c>
      <c r="D493" s="378" t="s">
        <v>14</v>
      </c>
      <c r="E493" s="380"/>
      <c r="F493" s="418">
        <v>350</v>
      </c>
      <c r="G493" s="419">
        <f t="shared" si="11"/>
        <v>27.599999999999909</v>
      </c>
    </row>
    <row r="494" spans="1:15">
      <c r="A494" s="39">
        <v>45657</v>
      </c>
      <c r="B494" s="787" t="s">
        <v>1262</v>
      </c>
      <c r="C494" s="787" t="s">
        <v>25</v>
      </c>
      <c r="D494" t="s">
        <v>12</v>
      </c>
      <c r="F494" s="121">
        <v>83.8</v>
      </c>
      <c r="G494" s="4">
        <f t="shared" si="11"/>
        <v>-56.200000000000088</v>
      </c>
    </row>
    <row r="495" spans="1:15">
      <c r="A495" s="41">
        <v>45688</v>
      </c>
      <c r="B495" s="786" t="s">
        <v>10</v>
      </c>
      <c r="C495" s="786" t="s">
        <v>11</v>
      </c>
      <c r="D495" t="s">
        <v>12</v>
      </c>
      <c r="E495" s="121">
        <v>20.7</v>
      </c>
      <c r="G495" s="4">
        <f t="shared" si="11"/>
        <v>-35.500000000000085</v>
      </c>
      <c r="J495" s="820" t="s">
        <v>1142</v>
      </c>
      <c r="K495" s="820"/>
      <c r="L495" s="820"/>
      <c r="M495" s="820"/>
      <c r="N495" s="10"/>
      <c r="O495" s="10"/>
    </row>
    <row r="496" spans="1:15">
      <c r="B496" s="787"/>
      <c r="C496" s="787"/>
      <c r="D496" t="s">
        <v>13</v>
      </c>
      <c r="E496" s="121">
        <v>3</v>
      </c>
      <c r="G496" s="4">
        <f t="shared" si="11"/>
        <v>-32.500000000000085</v>
      </c>
      <c r="K496" s="786" t="s">
        <v>15</v>
      </c>
      <c r="L496" t="s">
        <v>14</v>
      </c>
      <c r="M496" s="26">
        <v>152.5</v>
      </c>
    </row>
    <row r="497" spans="1:15">
      <c r="B497" s="787"/>
      <c r="C497" s="787"/>
      <c r="D497" t="s">
        <v>14</v>
      </c>
      <c r="E497" s="121">
        <v>350</v>
      </c>
      <c r="G497" s="4">
        <f t="shared" si="11"/>
        <v>317.49999999999989</v>
      </c>
    </row>
    <row r="498" spans="1:15" s="127" customFormat="1">
      <c r="A498" s="126">
        <v>45688</v>
      </c>
      <c r="B498" s="797" t="s">
        <v>1264</v>
      </c>
      <c r="C498" s="797" t="s">
        <v>11</v>
      </c>
      <c r="D498" s="127" t="s">
        <v>14</v>
      </c>
      <c r="E498" s="266"/>
      <c r="F498" s="266">
        <v>350</v>
      </c>
      <c r="G498" s="128">
        <f t="shared" si="11"/>
        <v>-32.500000000000114</v>
      </c>
      <c r="J498" s="791"/>
    </row>
    <row r="499" spans="1:15">
      <c r="A499" s="39">
        <v>45688</v>
      </c>
      <c r="B499" s="787" t="s">
        <v>1265</v>
      </c>
      <c r="C499" s="787" t="s">
        <v>11</v>
      </c>
      <c r="D499" t="s">
        <v>12</v>
      </c>
      <c r="F499" s="121">
        <v>70</v>
      </c>
      <c r="G499" s="4">
        <f t="shared" si="11"/>
        <v>-102.50000000000011</v>
      </c>
      <c r="J499" s="786"/>
    </row>
    <row r="500" spans="1:15">
      <c r="A500" s="41">
        <v>45716</v>
      </c>
      <c r="B500" s="786" t="s">
        <v>10</v>
      </c>
      <c r="C500" s="786" t="s">
        <v>15</v>
      </c>
      <c r="D500" t="s">
        <v>12</v>
      </c>
      <c r="E500" s="12"/>
      <c r="G500" s="4">
        <f t="shared" si="11"/>
        <v>-102.50000000000011</v>
      </c>
    </row>
    <row r="501" spans="1:15">
      <c r="B501" s="787"/>
      <c r="C501" s="787"/>
      <c r="D501" t="s">
        <v>13</v>
      </c>
      <c r="E501" s="12"/>
      <c r="G501" s="4">
        <f t="shared" si="11"/>
        <v>-102.50000000000011</v>
      </c>
      <c r="O501">
        <v>2</v>
      </c>
    </row>
    <row r="502" spans="1:15">
      <c r="B502" s="787"/>
      <c r="C502" s="787"/>
      <c r="D502" t="s">
        <v>14</v>
      </c>
      <c r="E502" s="12">
        <v>256.7</v>
      </c>
      <c r="G502" s="4">
        <f t="shared" si="11"/>
        <v>154.19999999999987</v>
      </c>
      <c r="J502">
        <v>256.7</v>
      </c>
    </row>
    <row r="503" spans="1:15">
      <c r="B503" s="787"/>
      <c r="C503" s="787"/>
      <c r="D503" t="s">
        <v>338</v>
      </c>
      <c r="E503" s="121">
        <v>1000</v>
      </c>
      <c r="G503" s="4">
        <f t="shared" si="11"/>
        <v>1154.1999999999998</v>
      </c>
    </row>
    <row r="504" spans="1:15">
      <c r="B504" s="787"/>
      <c r="C504" s="787"/>
      <c r="D504" t="s">
        <v>14</v>
      </c>
      <c r="G504" s="4">
        <f t="shared" si="11"/>
        <v>1154.1999999999998</v>
      </c>
    </row>
    <row r="505" spans="1:15" s="127" customFormat="1">
      <c r="A505" s="126">
        <v>45686</v>
      </c>
      <c r="B505" s="797" t="s">
        <v>1266</v>
      </c>
      <c r="C505" s="797" t="s">
        <v>15</v>
      </c>
      <c r="D505" s="127" t="s">
        <v>338</v>
      </c>
      <c r="E505" s="266"/>
      <c r="F505" s="266">
        <v>1000</v>
      </c>
      <c r="G505" s="128">
        <f t="shared" si="11"/>
        <v>154.19999999999982</v>
      </c>
    </row>
    <row r="506" spans="1:15">
      <c r="B506" s="787"/>
      <c r="C506" s="787"/>
      <c r="D506" t="s">
        <v>14</v>
      </c>
      <c r="G506" s="4">
        <f t="shared" si="11"/>
        <v>154.19999999999982</v>
      </c>
      <c r="N506">
        <v>233.3</v>
      </c>
    </row>
    <row r="507" spans="1:15" s="127" customFormat="1">
      <c r="A507" s="126">
        <v>45716</v>
      </c>
      <c r="B507" s="797" t="s">
        <v>1267</v>
      </c>
      <c r="C507" s="797" t="s">
        <v>15</v>
      </c>
      <c r="D507" s="127" t="s">
        <v>14</v>
      </c>
      <c r="E507" s="266"/>
      <c r="F507" s="266">
        <v>95</v>
      </c>
      <c r="G507" s="128">
        <f t="shared" si="11"/>
        <v>59.199999999999818</v>
      </c>
    </row>
    <row r="508" spans="1:15" s="127" customFormat="1">
      <c r="A508" s="126">
        <v>45735</v>
      </c>
      <c r="B508" s="797" t="s">
        <v>1268</v>
      </c>
      <c r="C508" s="797" t="s">
        <v>15</v>
      </c>
      <c r="D508" s="127" t="s">
        <v>14</v>
      </c>
      <c r="E508" s="266"/>
      <c r="F508" s="266">
        <v>161.69999999999999</v>
      </c>
      <c r="G508" s="128">
        <f t="shared" si="11"/>
        <v>-102.50000000000017</v>
      </c>
    </row>
    <row r="509" spans="1:15">
      <c r="A509" s="41">
        <v>45747</v>
      </c>
      <c r="B509" s="786" t="s">
        <v>10</v>
      </c>
      <c r="C509" s="786" t="s">
        <v>16</v>
      </c>
      <c r="D509" t="s">
        <v>12</v>
      </c>
      <c r="E509" s="121">
        <v>16.7</v>
      </c>
      <c r="G509" s="4">
        <f t="shared" si="11"/>
        <v>-85.800000000000168</v>
      </c>
    </row>
    <row r="510" spans="1:15">
      <c r="B510" s="787"/>
      <c r="C510" s="787"/>
      <c r="D510" t="s">
        <v>13</v>
      </c>
      <c r="E510" s="121">
        <v>3</v>
      </c>
      <c r="G510" s="4">
        <f t="shared" si="11"/>
        <v>-82.800000000000168</v>
      </c>
    </row>
    <row r="511" spans="1:15">
      <c r="B511" s="787"/>
      <c r="C511" s="787"/>
      <c r="D511" t="s">
        <v>14</v>
      </c>
      <c r="E511" s="121">
        <v>210</v>
      </c>
      <c r="G511" s="4">
        <f t="shared" si="11"/>
        <v>127.19999999999983</v>
      </c>
    </row>
    <row r="512" spans="1:15" s="127" customFormat="1">
      <c r="A512" s="126">
        <v>45747</v>
      </c>
      <c r="B512" s="797" t="s">
        <v>1269</v>
      </c>
      <c r="C512" s="797" t="s">
        <v>16</v>
      </c>
      <c r="D512" s="127" t="s">
        <v>14</v>
      </c>
      <c r="E512" s="266"/>
      <c r="F512" s="266">
        <v>210</v>
      </c>
      <c r="G512" s="128">
        <f t="shared" si="11"/>
        <v>-82.800000000000168</v>
      </c>
    </row>
    <row r="513" spans="1:15">
      <c r="A513" s="41">
        <v>45777</v>
      </c>
      <c r="B513" s="786" t="s">
        <v>10</v>
      </c>
      <c r="C513" s="786" t="s">
        <v>17</v>
      </c>
      <c r="D513" t="s">
        <v>12</v>
      </c>
      <c r="E513" s="121">
        <v>26</v>
      </c>
      <c r="G513" s="4">
        <f t="shared" si="11"/>
        <v>-56.800000000000168</v>
      </c>
    </row>
    <row r="514" spans="1:15">
      <c r="B514" s="787"/>
      <c r="C514" s="787"/>
      <c r="D514" t="s">
        <v>13</v>
      </c>
      <c r="E514" s="121">
        <v>3</v>
      </c>
      <c r="G514" s="4">
        <f t="shared" si="11"/>
        <v>-53.800000000000168</v>
      </c>
      <c r="O514">
        <f>700/30</f>
        <v>23.333333333333332</v>
      </c>
    </row>
    <row r="515" spans="1:15">
      <c r="B515" s="787"/>
      <c r="C515" s="787"/>
      <c r="D515" t="s">
        <v>14</v>
      </c>
      <c r="E515" s="121">
        <v>700</v>
      </c>
      <c r="G515" s="4">
        <f t="shared" si="11"/>
        <v>646.19999999999982</v>
      </c>
      <c r="J515" s="121"/>
      <c r="O515">
        <f>O514*9</f>
        <v>210</v>
      </c>
    </row>
    <row r="516" spans="1:15" s="127" customFormat="1">
      <c r="A516" s="126">
        <v>45686</v>
      </c>
      <c r="B516" s="797" t="s">
        <v>1270</v>
      </c>
      <c r="C516" s="797" t="s">
        <v>15</v>
      </c>
      <c r="D516" s="127" t="s">
        <v>14</v>
      </c>
      <c r="E516" s="266"/>
      <c r="F516" s="266">
        <v>500</v>
      </c>
      <c r="G516" s="128">
        <f t="shared" si="11"/>
        <v>146.19999999999982</v>
      </c>
    </row>
    <row r="517" spans="1:15" s="127" customFormat="1">
      <c r="A517" s="126">
        <v>45716</v>
      </c>
      <c r="B517" s="797" t="s">
        <v>1271</v>
      </c>
      <c r="C517" s="797" t="s">
        <v>15</v>
      </c>
      <c r="D517" s="127" t="s">
        <v>14</v>
      </c>
      <c r="E517" s="266"/>
      <c r="F517" s="266">
        <v>200</v>
      </c>
      <c r="G517" s="128">
        <f t="shared" si="11"/>
        <v>-53.800000000000182</v>
      </c>
    </row>
    <row r="518" spans="1:15">
      <c r="A518" s="41">
        <v>45808</v>
      </c>
      <c r="B518" s="786" t="s">
        <v>10</v>
      </c>
      <c r="C518" s="786" t="s">
        <v>18</v>
      </c>
      <c r="D518" t="s">
        <v>12</v>
      </c>
      <c r="E518" s="121">
        <v>26.6</v>
      </c>
      <c r="G518" s="4">
        <f t="shared" si="11"/>
        <v>-27.20000000000018</v>
      </c>
      <c r="J518" s="121"/>
    </row>
    <row r="519" spans="1:15">
      <c r="B519" s="787"/>
      <c r="C519" s="787"/>
      <c r="D519" t="s">
        <v>13</v>
      </c>
      <c r="E519" s="121">
        <v>5</v>
      </c>
      <c r="G519" s="4">
        <f t="shared" si="11"/>
        <v>-22.20000000000018</v>
      </c>
    </row>
    <row r="520" spans="1:15">
      <c r="B520" s="787"/>
      <c r="C520" s="787"/>
      <c r="D520" t="s">
        <v>14</v>
      </c>
      <c r="E520" s="121">
        <v>700</v>
      </c>
      <c r="G520" s="4">
        <f t="shared" si="11"/>
        <v>677.79999999999984</v>
      </c>
      <c r="J520" s="121"/>
    </row>
    <row r="521" spans="1:15" s="127" customFormat="1">
      <c r="A521" s="126">
        <v>45747</v>
      </c>
      <c r="B521" s="797" t="s">
        <v>1269</v>
      </c>
      <c r="C521" s="797" t="s">
        <v>18</v>
      </c>
      <c r="D521" s="127" t="s">
        <v>14</v>
      </c>
      <c r="E521" s="266"/>
      <c r="F521" s="266">
        <v>15</v>
      </c>
      <c r="G521" s="128">
        <f t="shared" si="11"/>
        <v>662.79999999999984</v>
      </c>
    </row>
    <row r="522" spans="1:15" s="127" customFormat="1">
      <c r="A522" s="126">
        <v>45777</v>
      </c>
      <c r="B522" s="797" t="s">
        <v>1272</v>
      </c>
      <c r="C522" s="797" t="s">
        <v>18</v>
      </c>
      <c r="D522" s="127" t="s">
        <v>14</v>
      </c>
      <c r="E522" s="266"/>
      <c r="F522" s="266">
        <v>475</v>
      </c>
      <c r="G522" s="128">
        <f t="shared" si="11"/>
        <v>187.79999999999984</v>
      </c>
    </row>
    <row r="523" spans="1:15">
      <c r="A523" s="39">
        <v>43196</v>
      </c>
      <c r="B523" s="787">
        <v>14445</v>
      </c>
      <c r="C523" s="787" t="s">
        <v>18</v>
      </c>
      <c r="D523" t="s">
        <v>338</v>
      </c>
      <c r="E523" s="118"/>
      <c r="F523" s="118">
        <v>210</v>
      </c>
      <c r="G523" s="4">
        <f t="shared" si="11"/>
        <v>-22.200000000000159</v>
      </c>
    </row>
    <row r="524" spans="1:15">
      <c r="A524" s="41">
        <v>45838</v>
      </c>
      <c r="B524" s="786" t="s">
        <v>10</v>
      </c>
      <c r="C524" s="786" t="s">
        <v>19</v>
      </c>
      <c r="D524" t="s">
        <v>12</v>
      </c>
      <c r="E524" s="12">
        <v>23.8</v>
      </c>
      <c r="F524" s="65"/>
      <c r="G524" s="4">
        <f t="shared" si="11"/>
        <v>1.5999999999998415</v>
      </c>
      <c r="J524" s="786" t="s">
        <v>19</v>
      </c>
      <c r="K524" t="s">
        <v>12</v>
      </c>
      <c r="L524">
        <v>1.6</v>
      </c>
    </row>
    <row r="525" spans="1:15">
      <c r="B525" s="787"/>
      <c r="C525" s="787"/>
      <c r="D525" t="s">
        <v>13</v>
      </c>
      <c r="E525" s="12">
        <v>4</v>
      </c>
      <c r="F525" s="65"/>
      <c r="G525" s="4">
        <f t="shared" si="11"/>
        <v>5.5999999999998415</v>
      </c>
      <c r="K525" t="s">
        <v>13</v>
      </c>
      <c r="L525">
        <v>4</v>
      </c>
    </row>
    <row r="526" spans="1:15">
      <c r="B526" s="787"/>
      <c r="C526" s="787"/>
      <c r="D526" t="s">
        <v>14</v>
      </c>
      <c r="E526" s="12">
        <v>700</v>
      </c>
      <c r="F526" s="65"/>
      <c r="G526" s="4">
        <f t="shared" si="11"/>
        <v>705.5999999999998</v>
      </c>
      <c r="L526">
        <f>SUM(L524:L525)</f>
        <v>5.6</v>
      </c>
    </row>
    <row r="527" spans="1:15" s="127" customFormat="1">
      <c r="A527" s="126">
        <v>45838</v>
      </c>
      <c r="B527" s="797" t="s">
        <v>1273</v>
      </c>
      <c r="C527" s="797" t="s">
        <v>19</v>
      </c>
      <c r="D527" s="127" t="s">
        <v>14</v>
      </c>
      <c r="E527" s="129"/>
      <c r="F527" s="267">
        <v>700</v>
      </c>
      <c r="G527" s="128">
        <f t="shared" si="11"/>
        <v>5.5999999999997954</v>
      </c>
      <c r="H527" s="296"/>
    </row>
    <row r="528" spans="1:15">
      <c r="A528" s="39">
        <v>45869</v>
      </c>
      <c r="B528" s="787" t="s">
        <v>1274</v>
      </c>
      <c r="C528" s="787" t="s">
        <v>19</v>
      </c>
      <c r="D528" t="s">
        <v>12</v>
      </c>
      <c r="E528" s="12"/>
      <c r="F528" s="65">
        <v>1.6</v>
      </c>
      <c r="G528" s="46">
        <f t="shared" si="11"/>
        <v>3.9999999999997953</v>
      </c>
    </row>
    <row r="529" spans="1:7">
      <c r="A529" s="39">
        <v>45869</v>
      </c>
      <c r="B529" s="787" t="s">
        <v>1274</v>
      </c>
      <c r="C529" s="787" t="s">
        <v>19</v>
      </c>
      <c r="D529" t="s">
        <v>13</v>
      </c>
      <c r="F529" s="121">
        <v>4</v>
      </c>
      <c r="G529" s="46">
        <f t="shared" si="11"/>
        <v>-2.0472512574087887E-13</v>
      </c>
    </row>
    <row r="530" spans="1:7">
      <c r="A530" s="41">
        <v>45869</v>
      </c>
      <c r="B530" s="786" t="s">
        <v>10</v>
      </c>
      <c r="C530" s="786" t="s">
        <v>20</v>
      </c>
      <c r="D530" t="s">
        <v>12</v>
      </c>
      <c r="E530" s="121">
        <v>23.7</v>
      </c>
      <c r="G530" s="4">
        <f t="shared" si="11"/>
        <v>23.699999999999793</v>
      </c>
    </row>
    <row r="531" spans="1:7">
      <c r="B531" s="787"/>
      <c r="C531" s="787"/>
      <c r="D531" t="s">
        <v>13</v>
      </c>
      <c r="E531" s="121">
        <v>4</v>
      </c>
      <c r="G531" s="4">
        <f t="shared" si="11"/>
        <v>27.699999999999793</v>
      </c>
    </row>
    <row r="532" spans="1:7">
      <c r="B532" s="787"/>
      <c r="C532" s="787"/>
      <c r="D532" t="s">
        <v>14</v>
      </c>
      <c r="E532" s="121">
        <v>700</v>
      </c>
      <c r="G532" s="4">
        <f t="shared" si="11"/>
        <v>727.69999999999982</v>
      </c>
    </row>
    <row r="533" spans="1:7" s="127" customFormat="1">
      <c r="A533" s="126">
        <v>45869</v>
      </c>
      <c r="B533" s="797" t="s">
        <v>1275</v>
      </c>
      <c r="C533" s="797" t="s">
        <v>20</v>
      </c>
      <c r="D533" s="127" t="s">
        <v>14</v>
      </c>
      <c r="E533" s="266"/>
      <c r="F533" s="266">
        <v>700</v>
      </c>
      <c r="G533" s="4">
        <f t="shared" si="11"/>
        <v>27.699999999999818</v>
      </c>
    </row>
    <row r="534" spans="1:7">
      <c r="A534" s="106">
        <v>45869</v>
      </c>
      <c r="B534" s="498" t="s">
        <v>1274</v>
      </c>
      <c r="C534" s="787" t="s">
        <v>20</v>
      </c>
      <c r="D534" t="s">
        <v>528</v>
      </c>
      <c r="F534" s="121">
        <v>19.399999999999999</v>
      </c>
      <c r="G534" s="4">
        <f t="shared" si="11"/>
        <v>8.2999999999998195</v>
      </c>
    </row>
    <row r="535" spans="1:7">
      <c r="A535" s="39">
        <v>45900</v>
      </c>
      <c r="B535" s="787" t="s">
        <v>1276</v>
      </c>
      <c r="C535" s="787" t="s">
        <v>20</v>
      </c>
      <c r="D535" t="s">
        <v>12</v>
      </c>
      <c r="F535" s="121">
        <f>E530-F534</f>
        <v>4.3000000000000007</v>
      </c>
      <c r="G535" s="4">
        <f t="shared" si="11"/>
        <v>3.9999999999998188</v>
      </c>
    </row>
    <row r="536" spans="1:7">
      <c r="A536" s="39">
        <v>45900</v>
      </c>
      <c r="B536" s="787" t="s">
        <v>1276</v>
      </c>
      <c r="C536" s="787" t="s">
        <v>20</v>
      </c>
      <c r="D536" t="s">
        <v>13</v>
      </c>
      <c r="F536" s="121">
        <v>4</v>
      </c>
      <c r="G536" s="4">
        <f t="shared" si="11"/>
        <v>-1.8118839761882555E-13</v>
      </c>
    </row>
    <row r="537" spans="1:7">
      <c r="A537" s="133">
        <v>45899</v>
      </c>
      <c r="B537" s="786" t="s">
        <v>10</v>
      </c>
      <c r="C537" s="786" t="s">
        <v>21</v>
      </c>
      <c r="D537" t="s">
        <v>12</v>
      </c>
      <c r="E537" s="121">
        <v>23.5</v>
      </c>
      <c r="G537" s="4">
        <f t="shared" si="11"/>
        <v>23.499999999999819</v>
      </c>
    </row>
    <row r="538" spans="1:7">
      <c r="A538" s="106"/>
      <c r="B538" s="787"/>
      <c r="C538" s="787"/>
      <c r="D538" t="s">
        <v>13</v>
      </c>
      <c r="E538" s="121">
        <v>6</v>
      </c>
      <c r="G538" s="4">
        <f t="shared" si="11"/>
        <v>29.499999999999819</v>
      </c>
    </row>
    <row r="539" spans="1:7">
      <c r="A539" s="106"/>
      <c r="B539" s="498"/>
      <c r="C539" s="787"/>
      <c r="D539" t="s">
        <v>14</v>
      </c>
      <c r="E539" s="121">
        <v>700</v>
      </c>
      <c r="G539" s="4">
        <f t="shared" si="11"/>
        <v>729.49999999999977</v>
      </c>
    </row>
    <row r="540" spans="1:7">
      <c r="A540" s="106"/>
      <c r="B540" s="498"/>
      <c r="C540" s="787"/>
      <c r="D540" t="s">
        <v>223</v>
      </c>
      <c r="E540" s="121">
        <v>15</v>
      </c>
      <c r="G540" s="4">
        <f t="shared" si="11"/>
        <v>744.49999999999977</v>
      </c>
    </row>
    <row r="541" spans="1:7" s="127" customFormat="1">
      <c r="A541" s="279">
        <v>45900</v>
      </c>
      <c r="B541" s="538" t="s">
        <v>1277</v>
      </c>
      <c r="C541" s="797" t="s">
        <v>21</v>
      </c>
      <c r="D541" s="127" t="s">
        <v>14</v>
      </c>
      <c r="E541" s="266"/>
      <c r="F541" s="266">
        <v>700</v>
      </c>
      <c r="G541" s="4">
        <f t="shared" si="11"/>
        <v>44.499999999999773</v>
      </c>
    </row>
    <row r="542" spans="1:7">
      <c r="A542" s="39">
        <v>45900</v>
      </c>
      <c r="B542" s="787" t="s">
        <v>1276</v>
      </c>
      <c r="C542" s="787" t="s">
        <v>21</v>
      </c>
      <c r="D542" t="s">
        <v>12</v>
      </c>
      <c r="F542" s="121">
        <v>16.7</v>
      </c>
      <c r="G542" s="4">
        <f t="shared" si="11"/>
        <v>27.799999999999773</v>
      </c>
    </row>
    <row r="543" spans="1:7">
      <c r="A543" s="39">
        <v>45930</v>
      </c>
      <c r="B543" s="787" t="s">
        <v>1278</v>
      </c>
      <c r="C543" s="787" t="s">
        <v>21</v>
      </c>
      <c r="D543" t="s">
        <v>12</v>
      </c>
      <c r="F543" s="121">
        <f>E537-F542</f>
        <v>6.8000000000000007</v>
      </c>
      <c r="G543" s="4">
        <f t="shared" si="11"/>
        <v>20.999999999999773</v>
      </c>
    </row>
    <row r="544" spans="1:7">
      <c r="A544" s="39">
        <v>45930</v>
      </c>
      <c r="B544" s="787" t="s">
        <v>1278</v>
      </c>
      <c r="C544" s="787" t="s">
        <v>21</v>
      </c>
      <c r="D544" t="s">
        <v>13</v>
      </c>
      <c r="F544" s="121">
        <v>6</v>
      </c>
      <c r="G544" s="4">
        <f t="shared" si="11"/>
        <v>14.999999999999773</v>
      </c>
    </row>
    <row r="545" spans="1:10">
      <c r="A545" s="39">
        <v>46053</v>
      </c>
      <c r="B545" s="787" t="s">
        <v>1279</v>
      </c>
      <c r="C545" s="787" t="s">
        <v>21</v>
      </c>
      <c r="D545" t="s">
        <v>223</v>
      </c>
      <c r="F545" s="121">
        <v>15</v>
      </c>
      <c r="G545" s="4">
        <f t="shared" si="11"/>
        <v>-2.2737367544323206E-13</v>
      </c>
    </row>
    <row r="546" spans="1:10">
      <c r="A546" s="133" t="s">
        <v>136</v>
      </c>
      <c r="B546" s="786" t="s">
        <v>10</v>
      </c>
      <c r="C546" s="786" t="s">
        <v>91</v>
      </c>
      <c r="D546" t="s">
        <v>12</v>
      </c>
      <c r="E546" s="121">
        <v>25.3</v>
      </c>
      <c r="G546" s="4">
        <f t="shared" si="11"/>
        <v>25.299999999999773</v>
      </c>
    </row>
    <row r="547" spans="1:10">
      <c r="A547" s="106"/>
      <c r="B547" s="787"/>
      <c r="C547" s="787"/>
      <c r="D547" t="s">
        <v>13</v>
      </c>
      <c r="E547" s="121">
        <v>4</v>
      </c>
      <c r="G547" s="4">
        <f t="shared" si="11"/>
        <v>29.299999999999773</v>
      </c>
    </row>
    <row r="548" spans="1:10">
      <c r="A548" s="106"/>
      <c r="B548" s="787"/>
      <c r="C548" s="787"/>
      <c r="D548" t="s">
        <v>14</v>
      </c>
      <c r="E548" s="121">
        <v>700</v>
      </c>
      <c r="G548" s="4">
        <f t="shared" si="11"/>
        <v>729.29999999999973</v>
      </c>
    </row>
    <row r="549" spans="1:10">
      <c r="A549" s="39">
        <v>45930</v>
      </c>
      <c r="B549" s="787" t="s">
        <v>1280</v>
      </c>
      <c r="C549" s="787" t="s">
        <v>91</v>
      </c>
      <c r="D549" t="s">
        <v>14</v>
      </c>
      <c r="F549" s="121">
        <v>700</v>
      </c>
      <c r="G549" s="4">
        <f t="shared" si="11"/>
        <v>29.299999999999727</v>
      </c>
    </row>
    <row r="550" spans="1:10">
      <c r="A550" s="39">
        <v>45930</v>
      </c>
      <c r="B550" s="787" t="s">
        <v>1278</v>
      </c>
      <c r="C550" s="787" t="s">
        <v>91</v>
      </c>
      <c r="D550" t="s">
        <v>12</v>
      </c>
      <c r="F550" s="121">
        <v>25.3</v>
      </c>
      <c r="G550" s="4">
        <f t="shared" si="11"/>
        <v>3.9999999999997264</v>
      </c>
    </row>
    <row r="551" spans="1:10">
      <c r="A551" s="39">
        <v>45930</v>
      </c>
      <c r="B551" s="787" t="s">
        <v>1278</v>
      </c>
      <c r="C551" s="787" t="s">
        <v>91</v>
      </c>
      <c r="D551" t="s">
        <v>13</v>
      </c>
      <c r="F551" s="121">
        <v>4</v>
      </c>
      <c r="G551" s="4">
        <f t="shared" ref="G551" si="12">+G550+E551-F551</f>
        <v>-2.7355895326763857E-13</v>
      </c>
    </row>
    <row r="552" spans="1:10">
      <c r="A552" s="41">
        <v>45961</v>
      </c>
      <c r="B552" s="786" t="s">
        <v>10</v>
      </c>
      <c r="C552" s="786" t="s">
        <v>23</v>
      </c>
      <c r="D552" t="s">
        <v>12</v>
      </c>
      <c r="E552" s="121">
        <v>20.9</v>
      </c>
      <c r="G552" s="4">
        <f t="shared" ref="G552:G621" si="13">+G551+E552-F552</f>
        <v>20.899999999999725</v>
      </c>
    </row>
    <row r="553" spans="1:10">
      <c r="B553" s="787"/>
      <c r="C553" s="787"/>
      <c r="D553" t="s">
        <v>13</v>
      </c>
      <c r="E553" s="121">
        <v>6</v>
      </c>
      <c r="G553" s="4">
        <f t="shared" si="13"/>
        <v>26.899999999999725</v>
      </c>
    </row>
    <row r="554" spans="1:10">
      <c r="B554" s="787"/>
      <c r="C554" s="787"/>
      <c r="D554" t="s">
        <v>14</v>
      </c>
      <c r="E554" s="121">
        <v>700</v>
      </c>
      <c r="G554" s="4">
        <f t="shared" si="13"/>
        <v>726.89999999999975</v>
      </c>
      <c r="H554" s="345">
        <v>0</v>
      </c>
    </row>
    <row r="555" spans="1:10">
      <c r="B555" s="787"/>
      <c r="C555" s="787"/>
      <c r="D555" t="s">
        <v>69</v>
      </c>
      <c r="E555" s="121">
        <v>5</v>
      </c>
      <c r="G555" s="4">
        <f t="shared" si="13"/>
        <v>731.89999999999975</v>
      </c>
      <c r="H555" s="345"/>
    </row>
    <row r="556" spans="1:10">
      <c r="A556" s="39">
        <v>45930</v>
      </c>
      <c r="B556" s="787" t="s">
        <v>1278</v>
      </c>
      <c r="C556" s="787" t="s">
        <v>23</v>
      </c>
      <c r="D556" t="s">
        <v>12</v>
      </c>
      <c r="F556" s="121">
        <v>7.9</v>
      </c>
      <c r="G556" s="4">
        <f t="shared" si="13"/>
        <v>723.99999999999977</v>
      </c>
    </row>
    <row r="557" spans="1:10">
      <c r="A557" s="39">
        <v>45961</v>
      </c>
      <c r="B557" s="787" t="s">
        <v>1281</v>
      </c>
      <c r="C557" s="787" t="s">
        <v>23</v>
      </c>
      <c r="D557" t="s">
        <v>12</v>
      </c>
      <c r="F557" s="121">
        <v>13</v>
      </c>
      <c r="G557" s="4">
        <f t="shared" si="13"/>
        <v>710.99999999999977</v>
      </c>
    </row>
    <row r="558" spans="1:10">
      <c r="A558" s="39">
        <v>45961</v>
      </c>
      <c r="B558" s="787" t="s">
        <v>1281</v>
      </c>
      <c r="C558" s="787" t="s">
        <v>23</v>
      </c>
      <c r="D558" t="s">
        <v>13</v>
      </c>
      <c r="F558" s="121">
        <v>6</v>
      </c>
      <c r="G558" s="4">
        <f t="shared" si="13"/>
        <v>704.99999999999977</v>
      </c>
    </row>
    <row r="559" spans="1:10">
      <c r="A559" s="39">
        <v>45961</v>
      </c>
      <c r="B559" s="787" t="s">
        <v>1282</v>
      </c>
      <c r="C559" s="787" t="s">
        <v>23</v>
      </c>
      <c r="D559" t="s">
        <v>14</v>
      </c>
      <c r="F559" s="121">
        <v>700</v>
      </c>
      <c r="G559" s="4">
        <f t="shared" si="13"/>
        <v>4.9999999999997726</v>
      </c>
    </row>
    <row r="560" spans="1:10">
      <c r="A560" s="39">
        <v>45961</v>
      </c>
      <c r="B560" s="787" t="s">
        <v>1281</v>
      </c>
      <c r="C560" s="787" t="s">
        <v>23</v>
      </c>
      <c r="D560" t="s">
        <v>69</v>
      </c>
      <c r="F560" s="121">
        <v>5</v>
      </c>
      <c r="G560" s="4">
        <f>+G559+E560-F560</f>
        <v>-2.2737367544323206E-13</v>
      </c>
      <c r="J560" s="786" t="s">
        <v>1142</v>
      </c>
    </row>
    <row r="561" spans="1:13">
      <c r="A561" s="41">
        <v>45991</v>
      </c>
      <c r="B561" s="786" t="s">
        <v>10</v>
      </c>
      <c r="C561" s="786" t="s">
        <v>24</v>
      </c>
      <c r="D561" t="s">
        <v>12</v>
      </c>
      <c r="E561" s="121">
        <v>24.4</v>
      </c>
      <c r="G561" s="4">
        <f>+G560+E561-F561</f>
        <v>24.399999999999771</v>
      </c>
    </row>
    <row r="562" spans="1:13">
      <c r="B562" s="787"/>
      <c r="C562" s="787"/>
      <c r="D562" t="s">
        <v>13</v>
      </c>
      <c r="E562" s="121">
        <v>5</v>
      </c>
      <c r="G562" s="4">
        <f>+G561+E562-F562</f>
        <v>29.399999999999771</v>
      </c>
    </row>
    <row r="563" spans="1:13">
      <c r="B563" s="787"/>
      <c r="C563" s="787"/>
      <c r="D563" t="s">
        <v>14</v>
      </c>
      <c r="E563" s="121">
        <v>700</v>
      </c>
      <c r="G563" s="4">
        <f t="shared" si="13"/>
        <v>729.39999999999975</v>
      </c>
      <c r="M563" s="121"/>
    </row>
    <row r="564" spans="1:13">
      <c r="A564" s="39">
        <v>45991</v>
      </c>
      <c r="B564" s="787" t="s">
        <v>1283</v>
      </c>
      <c r="C564" s="787" t="s">
        <v>24</v>
      </c>
      <c r="D564" t="s">
        <v>14</v>
      </c>
      <c r="F564" s="121">
        <v>700</v>
      </c>
      <c r="G564" s="4">
        <f t="shared" si="13"/>
        <v>29.39999999999975</v>
      </c>
      <c r="M564" s="121"/>
    </row>
    <row r="565" spans="1:13">
      <c r="A565" s="39">
        <v>45961</v>
      </c>
      <c r="B565" s="787" t="s">
        <v>1281</v>
      </c>
      <c r="C565" s="787" t="s">
        <v>24</v>
      </c>
      <c r="D565" t="s">
        <v>12</v>
      </c>
      <c r="F565" s="121">
        <v>24.4</v>
      </c>
      <c r="G565" s="4">
        <f t="shared" si="13"/>
        <v>4.9999999999997513</v>
      </c>
    </row>
    <row r="566" spans="1:13">
      <c r="A566" s="39">
        <v>45961</v>
      </c>
      <c r="B566" s="787" t="s">
        <v>1281</v>
      </c>
      <c r="C566" s="787" t="s">
        <v>24</v>
      </c>
      <c r="D566" t="s">
        <v>13</v>
      </c>
      <c r="F566" s="121">
        <v>1.6</v>
      </c>
      <c r="G566" s="4">
        <f>+G565+E566-F566</f>
        <v>3.3999999999997512</v>
      </c>
      <c r="L566" s="121"/>
      <c r="M566" s="121"/>
    </row>
    <row r="567" spans="1:13">
      <c r="A567" s="39">
        <v>46053</v>
      </c>
      <c r="B567" s="787" t="s">
        <v>1279</v>
      </c>
      <c r="C567" s="787" t="s">
        <v>24</v>
      </c>
      <c r="D567" t="s">
        <v>13</v>
      </c>
      <c r="F567" s="121">
        <v>3.4</v>
      </c>
      <c r="G567" s="4">
        <f t="shared" ref="G567:G571" si="14">+G566+E567-F567</f>
        <v>-2.4868995751603507E-13</v>
      </c>
      <c r="L567" s="121"/>
      <c r="M567" s="121"/>
    </row>
    <row r="568" spans="1:13">
      <c r="A568" s="41">
        <v>46022</v>
      </c>
      <c r="B568" s="786" t="s">
        <v>10</v>
      </c>
      <c r="C568" s="786" t="s">
        <v>25</v>
      </c>
      <c r="D568" t="s">
        <v>12</v>
      </c>
      <c r="E568" s="121">
        <v>23.6</v>
      </c>
      <c r="G568" s="4">
        <f t="shared" si="14"/>
        <v>23.599999999999753</v>
      </c>
      <c r="M568" s="121"/>
    </row>
    <row r="569" spans="1:13">
      <c r="B569" s="787"/>
      <c r="C569" s="787"/>
      <c r="D569" t="s">
        <v>13</v>
      </c>
      <c r="E569" s="121">
        <v>5</v>
      </c>
      <c r="G569" s="4">
        <f t="shared" si="14"/>
        <v>28.599999999999753</v>
      </c>
      <c r="M569" s="121"/>
    </row>
    <row r="570" spans="1:13">
      <c r="B570" s="787"/>
      <c r="C570" s="787"/>
      <c r="D570" t="s">
        <v>14</v>
      </c>
      <c r="E570" s="121">
        <v>700</v>
      </c>
      <c r="G570" s="4">
        <f t="shared" si="14"/>
        <v>728.5999999999998</v>
      </c>
    </row>
    <row r="571" spans="1:13">
      <c r="A571" s="39">
        <v>46021</v>
      </c>
      <c r="B571" s="787" t="s">
        <v>1284</v>
      </c>
      <c r="C571" s="787" t="s">
        <v>25</v>
      </c>
      <c r="D571" t="s">
        <v>14</v>
      </c>
      <c r="F571" s="121">
        <v>690</v>
      </c>
      <c r="G571" s="4">
        <f t="shared" si="14"/>
        <v>38.599999999999795</v>
      </c>
    </row>
    <row r="572" spans="1:13">
      <c r="A572" s="39">
        <v>46053</v>
      </c>
      <c r="B572" s="787" t="s">
        <v>1279</v>
      </c>
      <c r="C572" s="787" t="s">
        <v>25</v>
      </c>
      <c r="D572" t="s">
        <v>12</v>
      </c>
      <c r="F572" s="121">
        <v>23.6</v>
      </c>
      <c r="G572" s="4">
        <f t="shared" si="13"/>
        <v>14.999999999999794</v>
      </c>
    </row>
    <row r="573" spans="1:13">
      <c r="A573" s="39">
        <v>46053</v>
      </c>
      <c r="B573" s="787" t="s">
        <v>1279</v>
      </c>
      <c r="C573" s="787" t="s">
        <v>25</v>
      </c>
      <c r="D573" t="s">
        <v>13</v>
      </c>
      <c r="F573" s="121">
        <v>5</v>
      </c>
      <c r="G573" s="4">
        <f t="shared" si="13"/>
        <v>9.9999999999997939</v>
      </c>
    </row>
    <row r="574" spans="1:13">
      <c r="A574" s="39">
        <v>46053</v>
      </c>
      <c r="B574" s="787" t="s">
        <v>1285</v>
      </c>
      <c r="C574" s="787" t="s">
        <v>25</v>
      </c>
      <c r="D574" t="s">
        <v>14</v>
      </c>
      <c r="E574" s="188"/>
      <c r="F574" s="121">
        <v>10</v>
      </c>
      <c r="G574" s="4">
        <f t="shared" si="13"/>
        <v>-2.0605739337042905E-13</v>
      </c>
    </row>
    <row r="575" spans="1:13">
      <c r="A575" s="133">
        <v>46053</v>
      </c>
      <c r="B575" s="786" t="s">
        <v>10</v>
      </c>
      <c r="C575" s="786" t="s">
        <v>11</v>
      </c>
      <c r="D575" t="s">
        <v>12</v>
      </c>
      <c r="E575" s="121">
        <v>21.6</v>
      </c>
      <c r="G575" s="4">
        <f t="shared" si="13"/>
        <v>21.599999999999795</v>
      </c>
    </row>
    <row r="576" spans="1:13">
      <c r="A576" s="106"/>
      <c r="B576" s="787"/>
      <c r="C576" s="787"/>
      <c r="D576" t="s">
        <v>13</v>
      </c>
      <c r="E576" s="121">
        <v>3</v>
      </c>
      <c r="G576" s="4">
        <f t="shared" si="13"/>
        <v>24.599999999999795</v>
      </c>
    </row>
    <row r="577" spans="1:7">
      <c r="A577" s="106"/>
      <c r="B577" s="787"/>
      <c r="C577" s="787"/>
      <c r="D577" t="s">
        <v>14</v>
      </c>
      <c r="E577" s="121">
        <v>700</v>
      </c>
      <c r="G577" s="4">
        <f t="shared" si="13"/>
        <v>724.5999999999998</v>
      </c>
    </row>
    <row r="578" spans="1:7">
      <c r="A578" s="39">
        <v>46053</v>
      </c>
      <c r="B578" s="787" t="s">
        <v>1285</v>
      </c>
      <c r="C578" s="787" t="s">
        <v>11</v>
      </c>
      <c r="D578" t="s">
        <v>14</v>
      </c>
      <c r="E578" s="188"/>
      <c r="F578" s="121">
        <v>700</v>
      </c>
      <c r="G578" s="4">
        <f t="shared" si="13"/>
        <v>24.599999999999795</v>
      </c>
    </row>
    <row r="579" spans="1:7">
      <c r="A579" s="39">
        <v>46053</v>
      </c>
      <c r="B579" s="787" t="s">
        <v>1279</v>
      </c>
      <c r="C579" s="787" t="s">
        <v>11</v>
      </c>
      <c r="D579" t="s">
        <v>12</v>
      </c>
      <c r="E579" s="188"/>
      <c r="F579" s="121">
        <v>21.6</v>
      </c>
      <c r="G579" s="4">
        <f t="shared" si="13"/>
        <v>2.9999999999997939</v>
      </c>
    </row>
    <row r="580" spans="1:7">
      <c r="A580" s="39">
        <v>46053</v>
      </c>
      <c r="B580" s="787" t="s">
        <v>1279</v>
      </c>
      <c r="C580" s="787" t="s">
        <v>11</v>
      </c>
      <c r="D580" t="s">
        <v>13</v>
      </c>
      <c r="E580" s="188"/>
      <c r="F580" s="121">
        <v>3</v>
      </c>
      <c r="G580" s="4">
        <f t="shared" si="13"/>
        <v>-2.0605739337042905E-13</v>
      </c>
    </row>
    <row r="581" spans="1:7">
      <c r="A581" s="41">
        <v>46081</v>
      </c>
      <c r="B581" s="786" t="s">
        <v>10</v>
      </c>
      <c r="C581" s="786" t="s">
        <v>15</v>
      </c>
      <c r="D581" t="s">
        <v>12</v>
      </c>
      <c r="E581" s="121">
        <v>21.7</v>
      </c>
      <c r="G581" s="4">
        <f t="shared" si="13"/>
        <v>21.699999999999793</v>
      </c>
    </row>
    <row r="582" spans="1:7">
      <c r="B582" s="787"/>
      <c r="C582" s="787"/>
      <c r="D582" t="s">
        <v>13</v>
      </c>
      <c r="E582" s="121">
        <v>6</v>
      </c>
      <c r="G582" s="4">
        <f t="shared" si="13"/>
        <v>27.699999999999793</v>
      </c>
    </row>
    <row r="583" spans="1:7">
      <c r="B583" s="787"/>
      <c r="C583" s="787"/>
      <c r="D583" t="s">
        <v>14</v>
      </c>
      <c r="E583" s="121">
        <v>700</v>
      </c>
      <c r="G583" s="4">
        <f t="shared" si="13"/>
        <v>727.69999999999982</v>
      </c>
    </row>
    <row r="584" spans="1:7">
      <c r="A584" s="39">
        <v>46081</v>
      </c>
      <c r="B584" s="787" t="s">
        <v>1286</v>
      </c>
      <c r="C584" s="787" t="s">
        <v>15</v>
      </c>
      <c r="D584" t="s">
        <v>14</v>
      </c>
      <c r="F584" s="121">
        <v>700</v>
      </c>
      <c r="G584" s="4">
        <f t="shared" si="13"/>
        <v>27.699999999999818</v>
      </c>
    </row>
    <row r="585" spans="1:7">
      <c r="A585" s="39">
        <v>46053</v>
      </c>
      <c r="B585" s="787" t="s">
        <v>1279</v>
      </c>
      <c r="C585" s="787" t="s">
        <v>15</v>
      </c>
      <c r="D585" t="s">
        <v>528</v>
      </c>
      <c r="F585" s="121">
        <v>21.7</v>
      </c>
      <c r="G585" s="4">
        <f t="shared" si="13"/>
        <v>5.9999999999998188</v>
      </c>
    </row>
    <row r="586" spans="1:7">
      <c r="A586" s="39">
        <v>46053</v>
      </c>
      <c r="B586" s="787" t="s">
        <v>1279</v>
      </c>
      <c r="C586" s="787" t="s">
        <v>15</v>
      </c>
      <c r="D586" t="s">
        <v>13</v>
      </c>
      <c r="F586" s="121">
        <v>6</v>
      </c>
      <c r="G586" s="4">
        <f t="shared" si="13"/>
        <v>-1.8118839761882555E-13</v>
      </c>
    </row>
    <row r="587" spans="1:7">
      <c r="A587" s="41">
        <v>46112</v>
      </c>
      <c r="B587" s="786" t="s">
        <v>10</v>
      </c>
      <c r="C587" s="786" t="s">
        <v>16</v>
      </c>
      <c r="D587" t="s">
        <v>12</v>
      </c>
      <c r="E587" s="121">
        <v>19.5</v>
      </c>
      <c r="G587" s="4">
        <f t="shared" si="13"/>
        <v>19.499999999999819</v>
      </c>
    </row>
    <row r="588" spans="1:7">
      <c r="B588" s="787"/>
      <c r="C588" s="787"/>
      <c r="D588" t="s">
        <v>13</v>
      </c>
      <c r="E588" s="121">
        <v>6</v>
      </c>
      <c r="G588" s="4">
        <f t="shared" si="13"/>
        <v>25.499999999999819</v>
      </c>
    </row>
    <row r="589" spans="1:7">
      <c r="B589" s="787"/>
      <c r="C589" s="787"/>
      <c r="D589" t="s">
        <v>14</v>
      </c>
      <c r="E589" s="121">
        <v>700</v>
      </c>
      <c r="G589" s="4">
        <f t="shared" si="13"/>
        <v>725.49999999999977</v>
      </c>
    </row>
    <row r="590" spans="1:7">
      <c r="A590" s="39">
        <v>46111</v>
      </c>
      <c r="B590" s="787" t="s">
        <v>1287</v>
      </c>
      <c r="C590" s="787" t="s">
        <v>16</v>
      </c>
      <c r="D590" t="s">
        <v>14</v>
      </c>
      <c r="F590" s="121">
        <v>700</v>
      </c>
      <c r="G590" s="4">
        <f t="shared" si="13"/>
        <v>25.499999999999773</v>
      </c>
    </row>
    <row r="591" spans="1:7">
      <c r="A591" s="39">
        <v>46112</v>
      </c>
      <c r="B591" s="787" t="s">
        <v>1288</v>
      </c>
      <c r="C591" s="787" t="s">
        <v>16</v>
      </c>
      <c r="D591" t="s">
        <v>528</v>
      </c>
      <c r="F591" s="121">
        <v>20</v>
      </c>
      <c r="G591" s="4">
        <f t="shared" si="13"/>
        <v>5.4999999999997726</v>
      </c>
    </row>
    <row r="592" spans="1:7">
      <c r="A592" s="39">
        <v>46053</v>
      </c>
      <c r="B592" s="787" t="s">
        <v>1279</v>
      </c>
      <c r="C592" s="787" t="s">
        <v>16</v>
      </c>
      <c r="D592" t="s">
        <v>12</v>
      </c>
      <c r="E592" s="188"/>
      <c r="F592" s="121">
        <v>15.7</v>
      </c>
      <c r="G592" s="4">
        <f t="shared" si="13"/>
        <v>-10.200000000000227</v>
      </c>
    </row>
    <row r="593" spans="1:7">
      <c r="A593" s="41">
        <v>46142</v>
      </c>
      <c r="B593" s="786" t="s">
        <v>10</v>
      </c>
      <c r="C593" s="786" t="s">
        <v>17</v>
      </c>
      <c r="D593" t="s">
        <v>12</v>
      </c>
      <c r="G593" s="4">
        <f t="shared" si="13"/>
        <v>-10.200000000000227</v>
      </c>
    </row>
    <row r="594" spans="1:7">
      <c r="B594" s="787"/>
      <c r="C594" s="787"/>
      <c r="D594" t="s">
        <v>13</v>
      </c>
      <c r="G594" s="4">
        <f t="shared" si="13"/>
        <v>-10.200000000000227</v>
      </c>
    </row>
    <row r="595" spans="1:7">
      <c r="B595" s="787"/>
      <c r="C595" s="787"/>
      <c r="D595" t="s">
        <v>14</v>
      </c>
      <c r="E595" s="121">
        <v>700</v>
      </c>
      <c r="G595" s="4">
        <f t="shared" si="13"/>
        <v>689.79999999999973</v>
      </c>
    </row>
    <row r="596" spans="1:7">
      <c r="A596" s="39">
        <v>46142</v>
      </c>
      <c r="B596" s="787" t="s">
        <v>1289</v>
      </c>
      <c r="C596" s="787" t="s">
        <v>17</v>
      </c>
      <c r="D596" t="s">
        <v>14</v>
      </c>
      <c r="F596" s="121">
        <v>700</v>
      </c>
      <c r="G596" s="4">
        <f t="shared" si="13"/>
        <v>-10.200000000000273</v>
      </c>
    </row>
    <row r="597" spans="1:7">
      <c r="A597" s="39">
        <v>46142</v>
      </c>
      <c r="B597" s="787" t="s">
        <v>1290</v>
      </c>
      <c r="C597" s="787" t="s">
        <v>17</v>
      </c>
      <c r="D597" t="s">
        <v>12</v>
      </c>
      <c r="F597" s="121">
        <v>10</v>
      </c>
      <c r="G597" s="4">
        <f t="shared" si="13"/>
        <v>-20.200000000000273</v>
      </c>
    </row>
    <row r="598" spans="1:7">
      <c r="B598" s="787"/>
      <c r="C598" s="787"/>
      <c r="G598" s="4">
        <f t="shared" si="13"/>
        <v>-20.200000000000273</v>
      </c>
    </row>
    <row r="599" spans="1:7">
      <c r="B599" s="787"/>
      <c r="C599" s="787"/>
      <c r="G599" s="4">
        <f t="shared" si="13"/>
        <v>-20.200000000000273</v>
      </c>
    </row>
    <row r="600" spans="1:7">
      <c r="B600" s="787"/>
      <c r="C600" s="787"/>
      <c r="G600" s="4">
        <f t="shared" si="13"/>
        <v>-20.200000000000273</v>
      </c>
    </row>
    <row r="601" spans="1:7">
      <c r="B601" s="787"/>
      <c r="C601" s="787"/>
      <c r="G601" s="4">
        <f t="shared" si="13"/>
        <v>-20.200000000000273</v>
      </c>
    </row>
    <row r="602" spans="1:7">
      <c r="B602" s="787"/>
      <c r="C602" s="787"/>
      <c r="G602" s="4">
        <f t="shared" si="13"/>
        <v>-20.200000000000273</v>
      </c>
    </row>
    <row r="603" spans="1:7">
      <c r="B603" s="787"/>
      <c r="C603" s="787"/>
      <c r="G603" s="4">
        <f t="shared" si="13"/>
        <v>-20.200000000000273</v>
      </c>
    </row>
    <row r="604" spans="1:7">
      <c r="B604" s="787"/>
      <c r="C604" s="787"/>
      <c r="G604" s="4">
        <f t="shared" si="13"/>
        <v>-20.200000000000273</v>
      </c>
    </row>
    <row r="605" spans="1:7">
      <c r="B605" s="787"/>
      <c r="C605" s="787"/>
      <c r="G605" s="4">
        <f t="shared" si="13"/>
        <v>-20.200000000000273</v>
      </c>
    </row>
    <row r="606" spans="1:7">
      <c r="B606" s="787"/>
      <c r="C606" s="787"/>
      <c r="G606" s="4">
        <f t="shared" si="13"/>
        <v>-20.200000000000273</v>
      </c>
    </row>
    <row r="607" spans="1:7">
      <c r="B607" s="787"/>
      <c r="C607" s="787"/>
      <c r="G607" s="4">
        <f t="shared" si="13"/>
        <v>-20.200000000000273</v>
      </c>
    </row>
    <row r="608" spans="1:7">
      <c r="B608" s="787"/>
      <c r="C608" s="787"/>
      <c r="G608" s="4">
        <f t="shared" si="13"/>
        <v>-20.200000000000273</v>
      </c>
    </row>
    <row r="609" spans="2:7">
      <c r="B609" s="787"/>
      <c r="C609" s="787"/>
      <c r="G609" s="4">
        <f t="shared" si="13"/>
        <v>-20.200000000000273</v>
      </c>
    </row>
    <row r="610" spans="2:7">
      <c r="B610" s="787"/>
      <c r="C610" s="787"/>
      <c r="G610" s="4">
        <f t="shared" si="13"/>
        <v>-20.200000000000273</v>
      </c>
    </row>
    <row r="611" spans="2:7">
      <c r="B611" s="787"/>
      <c r="C611" s="787"/>
      <c r="G611" s="4">
        <f t="shared" si="13"/>
        <v>-20.200000000000273</v>
      </c>
    </row>
    <row r="612" spans="2:7">
      <c r="B612" s="787"/>
      <c r="C612" s="787"/>
      <c r="G612" s="4">
        <f t="shared" si="13"/>
        <v>-20.200000000000273</v>
      </c>
    </row>
    <row r="613" spans="2:7">
      <c r="B613" s="787"/>
      <c r="C613" s="787"/>
      <c r="G613" s="4">
        <f t="shared" si="13"/>
        <v>-20.200000000000273</v>
      </c>
    </row>
    <row r="614" spans="2:7">
      <c r="B614" s="787"/>
      <c r="C614" s="787"/>
      <c r="G614" s="4">
        <f t="shared" si="13"/>
        <v>-20.200000000000273</v>
      </c>
    </row>
    <row r="615" spans="2:7">
      <c r="B615" s="787"/>
      <c r="C615" s="787"/>
      <c r="G615" s="4">
        <f t="shared" si="13"/>
        <v>-20.200000000000273</v>
      </c>
    </row>
    <row r="616" spans="2:7">
      <c r="B616" s="787"/>
      <c r="C616" s="787"/>
      <c r="G616" s="4">
        <f t="shared" si="13"/>
        <v>-20.200000000000273</v>
      </c>
    </row>
    <row r="617" spans="2:7">
      <c r="B617" s="787"/>
      <c r="C617" s="787"/>
      <c r="G617" s="4">
        <f t="shared" si="13"/>
        <v>-20.200000000000273</v>
      </c>
    </row>
    <row r="618" spans="2:7">
      <c r="B618" s="787"/>
      <c r="C618" s="787"/>
      <c r="G618" s="4">
        <f t="shared" si="13"/>
        <v>-20.200000000000273</v>
      </c>
    </row>
    <row r="619" spans="2:7">
      <c r="B619" s="787"/>
      <c r="C619" s="787"/>
      <c r="G619" s="4">
        <f t="shared" si="13"/>
        <v>-20.200000000000273</v>
      </c>
    </row>
    <row r="620" spans="2:7">
      <c r="B620" s="787"/>
      <c r="C620" s="787"/>
      <c r="G620" s="4">
        <f t="shared" si="13"/>
        <v>-20.200000000000273</v>
      </c>
    </row>
    <row r="621" spans="2:7">
      <c r="B621" s="787"/>
      <c r="C621" s="787"/>
      <c r="G621" s="4">
        <f t="shared" si="13"/>
        <v>-20.200000000000273</v>
      </c>
    </row>
    <row r="622" spans="2:7">
      <c r="B622" s="787"/>
      <c r="C622" s="787"/>
      <c r="G622" s="4">
        <f t="shared" ref="G622:G685" si="15">+G621+E622-F622</f>
        <v>-20.200000000000273</v>
      </c>
    </row>
    <row r="623" spans="2:7">
      <c r="B623" s="787"/>
      <c r="C623" s="787"/>
      <c r="G623" s="4">
        <f t="shared" si="15"/>
        <v>-20.200000000000273</v>
      </c>
    </row>
    <row r="624" spans="2:7">
      <c r="B624" s="787"/>
      <c r="C624" s="787"/>
      <c r="G624" s="4">
        <f t="shared" si="15"/>
        <v>-20.200000000000273</v>
      </c>
    </row>
    <row r="625" spans="2:7">
      <c r="B625" s="787"/>
      <c r="C625" s="787"/>
      <c r="G625" s="4">
        <f t="shared" si="15"/>
        <v>-20.200000000000273</v>
      </c>
    </row>
    <row r="626" spans="2:7">
      <c r="B626" s="787"/>
      <c r="C626" s="787"/>
      <c r="G626" s="4">
        <f t="shared" si="15"/>
        <v>-20.200000000000273</v>
      </c>
    </row>
    <row r="627" spans="2:7">
      <c r="B627" s="787"/>
      <c r="C627" s="787"/>
      <c r="G627" s="4">
        <f t="shared" si="15"/>
        <v>-20.200000000000273</v>
      </c>
    </row>
    <row r="628" spans="2:7">
      <c r="B628" s="787"/>
      <c r="C628" s="787"/>
      <c r="G628" s="4">
        <f t="shared" si="15"/>
        <v>-20.200000000000273</v>
      </c>
    </row>
    <row r="629" spans="2:7">
      <c r="B629" s="787"/>
      <c r="C629" s="787"/>
      <c r="G629" s="4">
        <f t="shared" si="15"/>
        <v>-20.200000000000273</v>
      </c>
    </row>
    <row r="630" spans="2:7">
      <c r="B630" s="787"/>
      <c r="C630" s="787"/>
      <c r="G630" s="4">
        <f t="shared" si="15"/>
        <v>-20.200000000000273</v>
      </c>
    </row>
    <row r="631" spans="2:7">
      <c r="B631" s="787"/>
      <c r="C631" s="787"/>
      <c r="G631" s="4">
        <f t="shared" si="15"/>
        <v>-20.200000000000273</v>
      </c>
    </row>
    <row r="632" spans="2:7">
      <c r="B632" s="787"/>
      <c r="C632" s="787"/>
      <c r="G632" s="4">
        <f t="shared" si="15"/>
        <v>-20.200000000000273</v>
      </c>
    </row>
    <row r="633" spans="2:7">
      <c r="B633" s="787"/>
      <c r="C633" s="787"/>
      <c r="G633" s="4">
        <f t="shared" si="15"/>
        <v>-20.200000000000273</v>
      </c>
    </row>
    <row r="634" spans="2:7">
      <c r="B634" s="787"/>
      <c r="C634" s="787"/>
      <c r="G634" s="4">
        <f t="shared" si="15"/>
        <v>-20.200000000000273</v>
      </c>
    </row>
    <row r="635" spans="2:7">
      <c r="B635" s="787"/>
      <c r="C635" s="787"/>
      <c r="G635" s="4">
        <f t="shared" si="15"/>
        <v>-20.200000000000273</v>
      </c>
    </row>
    <row r="636" spans="2:7">
      <c r="B636" s="787"/>
      <c r="C636" s="787"/>
      <c r="G636" s="4">
        <f t="shared" si="15"/>
        <v>-20.200000000000273</v>
      </c>
    </row>
    <row r="637" spans="2:7">
      <c r="B637" s="787"/>
      <c r="C637" s="787"/>
      <c r="G637" s="4">
        <f t="shared" si="15"/>
        <v>-20.200000000000273</v>
      </c>
    </row>
    <row r="638" spans="2:7">
      <c r="B638" s="787"/>
      <c r="C638" s="787"/>
      <c r="G638" s="4">
        <f t="shared" si="15"/>
        <v>-20.200000000000273</v>
      </c>
    </row>
    <row r="639" spans="2:7">
      <c r="B639" s="787"/>
      <c r="C639" s="787"/>
      <c r="G639" s="4">
        <f t="shared" si="15"/>
        <v>-20.200000000000273</v>
      </c>
    </row>
    <row r="640" spans="2:7">
      <c r="B640" s="787"/>
      <c r="C640" s="787"/>
      <c r="G640" s="4">
        <f t="shared" si="15"/>
        <v>-20.200000000000273</v>
      </c>
    </row>
    <row r="641" spans="2:7">
      <c r="B641" s="787"/>
      <c r="C641" s="787"/>
      <c r="G641" s="4">
        <f t="shared" si="15"/>
        <v>-20.200000000000273</v>
      </c>
    </row>
    <row r="642" spans="2:7">
      <c r="B642" s="787"/>
      <c r="C642" s="787"/>
      <c r="G642" s="4">
        <f t="shared" si="15"/>
        <v>-20.200000000000273</v>
      </c>
    </row>
    <row r="643" spans="2:7">
      <c r="B643" s="787"/>
      <c r="C643" s="787"/>
      <c r="G643" s="4">
        <f t="shared" si="15"/>
        <v>-20.200000000000273</v>
      </c>
    </row>
    <row r="644" spans="2:7">
      <c r="B644" s="787"/>
      <c r="C644" s="787"/>
      <c r="G644" s="4">
        <f t="shared" si="15"/>
        <v>-20.200000000000273</v>
      </c>
    </row>
    <row r="645" spans="2:7">
      <c r="B645" s="787"/>
      <c r="C645" s="787"/>
      <c r="G645" s="4">
        <f t="shared" si="15"/>
        <v>-20.200000000000273</v>
      </c>
    </row>
    <row r="646" spans="2:7">
      <c r="B646" s="787"/>
      <c r="C646" s="787"/>
      <c r="G646" s="4">
        <f t="shared" si="15"/>
        <v>-20.200000000000273</v>
      </c>
    </row>
    <row r="647" spans="2:7">
      <c r="B647" s="787"/>
      <c r="C647" s="787"/>
      <c r="G647" s="4">
        <f t="shared" si="15"/>
        <v>-20.200000000000273</v>
      </c>
    </row>
    <row r="648" spans="2:7">
      <c r="B648" s="787"/>
      <c r="C648" s="787"/>
      <c r="G648" s="4">
        <f t="shared" si="15"/>
        <v>-20.200000000000273</v>
      </c>
    </row>
    <row r="649" spans="2:7">
      <c r="B649" s="787"/>
      <c r="C649" s="787"/>
      <c r="G649" s="4">
        <f t="shared" si="15"/>
        <v>-20.200000000000273</v>
      </c>
    </row>
    <row r="650" spans="2:7">
      <c r="B650" s="787"/>
      <c r="C650" s="787"/>
      <c r="G650" s="4">
        <f t="shared" si="15"/>
        <v>-20.200000000000273</v>
      </c>
    </row>
    <row r="651" spans="2:7">
      <c r="B651" s="787"/>
      <c r="C651" s="787"/>
      <c r="G651" s="4">
        <f t="shared" si="15"/>
        <v>-20.200000000000273</v>
      </c>
    </row>
    <row r="652" spans="2:7">
      <c r="B652" s="787"/>
      <c r="C652" s="787"/>
      <c r="G652" s="4">
        <f t="shared" si="15"/>
        <v>-20.200000000000273</v>
      </c>
    </row>
    <row r="653" spans="2:7">
      <c r="B653" s="787"/>
      <c r="C653" s="787"/>
      <c r="G653" s="4">
        <f t="shared" si="15"/>
        <v>-20.200000000000273</v>
      </c>
    </row>
    <row r="654" spans="2:7">
      <c r="B654" s="787"/>
      <c r="C654" s="787"/>
      <c r="G654" s="4">
        <f t="shared" si="15"/>
        <v>-20.200000000000273</v>
      </c>
    </row>
    <row r="655" spans="2:7">
      <c r="B655" s="787"/>
      <c r="C655" s="787"/>
      <c r="G655" s="4">
        <f t="shared" si="15"/>
        <v>-20.200000000000273</v>
      </c>
    </row>
    <row r="656" spans="2:7">
      <c r="B656" s="787"/>
      <c r="C656" s="787"/>
      <c r="G656" s="4">
        <f t="shared" si="15"/>
        <v>-20.200000000000273</v>
      </c>
    </row>
    <row r="657" spans="2:7">
      <c r="B657" s="787"/>
      <c r="C657" s="787"/>
      <c r="G657" s="4">
        <f t="shared" si="15"/>
        <v>-20.200000000000273</v>
      </c>
    </row>
    <row r="658" spans="2:7">
      <c r="B658" s="787"/>
      <c r="C658" s="787"/>
      <c r="G658" s="4">
        <f t="shared" si="15"/>
        <v>-20.200000000000273</v>
      </c>
    </row>
    <row r="659" spans="2:7">
      <c r="B659" s="787"/>
      <c r="C659" s="787"/>
      <c r="G659" s="4">
        <f t="shared" si="15"/>
        <v>-20.200000000000273</v>
      </c>
    </row>
    <row r="660" spans="2:7">
      <c r="B660" s="787"/>
      <c r="C660" s="787"/>
      <c r="G660" s="4">
        <f t="shared" si="15"/>
        <v>-20.200000000000273</v>
      </c>
    </row>
    <row r="661" spans="2:7">
      <c r="B661" s="787"/>
      <c r="C661" s="787"/>
      <c r="G661" s="4">
        <f t="shared" si="15"/>
        <v>-20.200000000000273</v>
      </c>
    </row>
    <row r="662" spans="2:7">
      <c r="B662" s="787"/>
      <c r="C662" s="787"/>
      <c r="G662" s="4">
        <f t="shared" si="15"/>
        <v>-20.200000000000273</v>
      </c>
    </row>
    <row r="663" spans="2:7">
      <c r="B663" s="787"/>
      <c r="C663" s="787"/>
      <c r="G663" s="4">
        <f t="shared" si="15"/>
        <v>-20.200000000000273</v>
      </c>
    </row>
    <row r="664" spans="2:7">
      <c r="B664" s="787"/>
      <c r="C664" s="787"/>
      <c r="G664" s="4">
        <f t="shared" si="15"/>
        <v>-20.200000000000273</v>
      </c>
    </row>
    <row r="665" spans="2:7">
      <c r="B665" s="787"/>
      <c r="C665" s="787"/>
      <c r="G665" s="4">
        <f t="shared" si="15"/>
        <v>-20.200000000000273</v>
      </c>
    </row>
    <row r="666" spans="2:7">
      <c r="B666" s="787"/>
      <c r="C666" s="787"/>
      <c r="G666" s="4">
        <f t="shared" si="15"/>
        <v>-20.200000000000273</v>
      </c>
    </row>
    <row r="667" spans="2:7">
      <c r="B667" s="787"/>
      <c r="C667" s="787"/>
      <c r="G667" s="4">
        <f t="shared" si="15"/>
        <v>-20.200000000000273</v>
      </c>
    </row>
    <row r="668" spans="2:7">
      <c r="B668" s="787"/>
      <c r="C668" s="787"/>
      <c r="G668" s="4">
        <f t="shared" si="15"/>
        <v>-20.200000000000273</v>
      </c>
    </row>
    <row r="669" spans="2:7">
      <c r="B669" s="787"/>
      <c r="C669" s="787"/>
      <c r="G669" s="4">
        <f t="shared" si="15"/>
        <v>-20.200000000000273</v>
      </c>
    </row>
    <row r="670" spans="2:7">
      <c r="B670" s="787"/>
      <c r="C670" s="787"/>
      <c r="G670" s="4">
        <f t="shared" si="15"/>
        <v>-20.200000000000273</v>
      </c>
    </row>
    <row r="671" spans="2:7">
      <c r="B671" s="787"/>
      <c r="C671" s="787"/>
      <c r="G671" s="4">
        <f t="shared" si="15"/>
        <v>-20.200000000000273</v>
      </c>
    </row>
    <row r="672" spans="2:7">
      <c r="B672" s="787"/>
      <c r="C672" s="787"/>
      <c r="G672" s="4">
        <f t="shared" si="15"/>
        <v>-20.200000000000273</v>
      </c>
    </row>
    <row r="673" spans="2:7">
      <c r="B673" s="787"/>
      <c r="C673" s="787"/>
      <c r="G673" s="4">
        <f t="shared" si="15"/>
        <v>-20.200000000000273</v>
      </c>
    </row>
    <row r="674" spans="2:7">
      <c r="B674" s="787"/>
      <c r="C674" s="787"/>
      <c r="G674" s="4">
        <f t="shared" si="15"/>
        <v>-20.200000000000273</v>
      </c>
    </row>
    <row r="675" spans="2:7">
      <c r="B675" s="787"/>
      <c r="C675" s="787"/>
      <c r="G675" s="4">
        <f t="shared" si="15"/>
        <v>-20.200000000000273</v>
      </c>
    </row>
    <row r="676" spans="2:7">
      <c r="B676" s="787"/>
      <c r="C676" s="787"/>
      <c r="G676" s="4">
        <f t="shared" si="15"/>
        <v>-20.200000000000273</v>
      </c>
    </row>
    <row r="677" spans="2:7">
      <c r="B677" s="787"/>
      <c r="C677" s="787"/>
      <c r="G677" s="4">
        <f t="shared" si="15"/>
        <v>-20.200000000000273</v>
      </c>
    </row>
    <row r="678" spans="2:7">
      <c r="B678" s="787"/>
      <c r="C678" s="787"/>
      <c r="G678" s="4">
        <f t="shared" si="15"/>
        <v>-20.200000000000273</v>
      </c>
    </row>
    <row r="679" spans="2:7">
      <c r="B679" s="787"/>
      <c r="C679" s="787"/>
      <c r="G679" s="4">
        <f t="shared" si="15"/>
        <v>-20.200000000000273</v>
      </c>
    </row>
    <row r="680" spans="2:7">
      <c r="B680" s="787"/>
      <c r="C680" s="787"/>
      <c r="G680" s="4">
        <f t="shared" si="15"/>
        <v>-20.200000000000273</v>
      </c>
    </row>
    <row r="681" spans="2:7">
      <c r="B681" s="787"/>
      <c r="C681" s="787"/>
      <c r="G681" s="4">
        <f t="shared" si="15"/>
        <v>-20.200000000000273</v>
      </c>
    </row>
    <row r="682" spans="2:7">
      <c r="B682" s="787"/>
      <c r="C682" s="787"/>
      <c r="G682" s="4">
        <f t="shared" si="15"/>
        <v>-20.200000000000273</v>
      </c>
    </row>
    <row r="683" spans="2:7">
      <c r="B683" s="787"/>
      <c r="C683" s="787"/>
      <c r="G683" s="4">
        <f t="shared" si="15"/>
        <v>-20.200000000000273</v>
      </c>
    </row>
    <row r="684" spans="2:7">
      <c r="B684" s="787"/>
      <c r="C684" s="787"/>
      <c r="G684" s="4">
        <f t="shared" si="15"/>
        <v>-20.200000000000273</v>
      </c>
    </row>
    <row r="685" spans="2:7">
      <c r="B685" s="787"/>
      <c r="C685" s="787"/>
      <c r="G685" s="4">
        <f t="shared" si="15"/>
        <v>-20.200000000000273</v>
      </c>
    </row>
    <row r="686" spans="2:7">
      <c r="B686" s="787"/>
      <c r="C686" s="787"/>
      <c r="G686" s="4">
        <f t="shared" ref="G686:G749" si="16">+G685+E686-F686</f>
        <v>-20.200000000000273</v>
      </c>
    </row>
    <row r="687" spans="2:7">
      <c r="B687" s="787"/>
      <c r="C687" s="787"/>
      <c r="G687" s="4">
        <f t="shared" si="16"/>
        <v>-20.200000000000273</v>
      </c>
    </row>
    <row r="688" spans="2:7">
      <c r="B688" s="787"/>
      <c r="C688" s="787"/>
      <c r="G688" s="4">
        <f t="shared" si="16"/>
        <v>-20.200000000000273</v>
      </c>
    </row>
    <row r="689" spans="2:7">
      <c r="B689" s="787"/>
      <c r="C689" s="787"/>
      <c r="G689" s="4">
        <f t="shared" si="16"/>
        <v>-20.200000000000273</v>
      </c>
    </row>
    <row r="690" spans="2:7">
      <c r="B690" s="787"/>
      <c r="C690" s="787"/>
      <c r="G690" s="4">
        <f t="shared" si="16"/>
        <v>-20.200000000000273</v>
      </c>
    </row>
    <row r="691" spans="2:7">
      <c r="B691" s="787"/>
      <c r="C691" s="787"/>
      <c r="G691" s="4">
        <f t="shared" si="16"/>
        <v>-20.200000000000273</v>
      </c>
    </row>
    <row r="692" spans="2:7">
      <c r="B692" s="787"/>
      <c r="C692" s="787"/>
      <c r="G692" s="4">
        <f t="shared" si="16"/>
        <v>-20.200000000000273</v>
      </c>
    </row>
    <row r="693" spans="2:7">
      <c r="B693" s="787"/>
      <c r="C693" s="787"/>
      <c r="G693" s="4">
        <f t="shared" si="16"/>
        <v>-20.200000000000273</v>
      </c>
    </row>
    <row r="694" spans="2:7">
      <c r="B694" s="787"/>
      <c r="C694" s="787"/>
      <c r="G694" s="4">
        <f t="shared" si="16"/>
        <v>-20.200000000000273</v>
      </c>
    </row>
    <row r="695" spans="2:7">
      <c r="B695" s="787"/>
      <c r="C695" s="787"/>
      <c r="G695" s="4">
        <f t="shared" si="16"/>
        <v>-20.200000000000273</v>
      </c>
    </row>
    <row r="696" spans="2:7">
      <c r="B696" s="787"/>
      <c r="C696" s="787"/>
      <c r="G696" s="4">
        <f t="shared" si="16"/>
        <v>-20.200000000000273</v>
      </c>
    </row>
    <row r="697" spans="2:7">
      <c r="B697" s="787"/>
      <c r="C697" s="787"/>
      <c r="G697" s="4">
        <f t="shared" si="16"/>
        <v>-20.200000000000273</v>
      </c>
    </row>
    <row r="698" spans="2:7">
      <c r="B698" s="787"/>
      <c r="C698" s="787"/>
      <c r="G698" s="4">
        <f t="shared" si="16"/>
        <v>-20.200000000000273</v>
      </c>
    </row>
    <row r="699" spans="2:7">
      <c r="B699" s="787"/>
      <c r="C699" s="787"/>
      <c r="G699" s="4">
        <f t="shared" si="16"/>
        <v>-20.200000000000273</v>
      </c>
    </row>
    <row r="700" spans="2:7">
      <c r="B700" s="787"/>
      <c r="C700" s="787"/>
      <c r="G700" s="4">
        <f t="shared" si="16"/>
        <v>-20.200000000000273</v>
      </c>
    </row>
    <row r="701" spans="2:7">
      <c r="B701" s="787"/>
      <c r="C701" s="787"/>
      <c r="G701" s="4">
        <f t="shared" si="16"/>
        <v>-20.200000000000273</v>
      </c>
    </row>
    <row r="702" spans="2:7">
      <c r="B702" s="787"/>
      <c r="C702" s="787"/>
      <c r="G702" s="4">
        <f t="shared" si="16"/>
        <v>-20.200000000000273</v>
      </c>
    </row>
    <row r="703" spans="2:7">
      <c r="B703" s="787"/>
      <c r="C703" s="787"/>
      <c r="G703" s="4">
        <f t="shared" si="16"/>
        <v>-20.200000000000273</v>
      </c>
    </row>
    <row r="704" spans="2:7">
      <c r="B704" s="787"/>
      <c r="C704" s="787"/>
      <c r="G704" s="4">
        <f t="shared" si="16"/>
        <v>-20.200000000000273</v>
      </c>
    </row>
    <row r="705" spans="2:7">
      <c r="B705" s="787"/>
      <c r="C705" s="787"/>
      <c r="G705" s="4">
        <f t="shared" si="16"/>
        <v>-20.200000000000273</v>
      </c>
    </row>
    <row r="706" spans="2:7">
      <c r="B706" s="787"/>
      <c r="C706" s="787"/>
      <c r="G706" s="4">
        <f t="shared" si="16"/>
        <v>-20.200000000000273</v>
      </c>
    </row>
    <row r="707" spans="2:7">
      <c r="B707" s="787"/>
      <c r="C707" s="787"/>
      <c r="G707" s="4">
        <f t="shared" si="16"/>
        <v>-20.200000000000273</v>
      </c>
    </row>
    <row r="708" spans="2:7">
      <c r="B708" s="787"/>
      <c r="C708" s="787"/>
      <c r="G708" s="4">
        <f t="shared" si="16"/>
        <v>-20.200000000000273</v>
      </c>
    </row>
    <row r="709" spans="2:7">
      <c r="B709" s="787"/>
      <c r="C709" s="787"/>
      <c r="G709" s="4">
        <f t="shared" si="16"/>
        <v>-20.200000000000273</v>
      </c>
    </row>
    <row r="710" spans="2:7">
      <c r="B710" s="787"/>
      <c r="C710" s="787"/>
      <c r="G710" s="4">
        <f t="shared" si="16"/>
        <v>-20.200000000000273</v>
      </c>
    </row>
    <row r="711" spans="2:7">
      <c r="B711" s="787"/>
      <c r="C711" s="787"/>
      <c r="G711" s="4">
        <f t="shared" si="16"/>
        <v>-20.200000000000273</v>
      </c>
    </row>
    <row r="712" spans="2:7">
      <c r="B712" s="787"/>
      <c r="C712" s="787"/>
      <c r="G712" s="4">
        <f t="shared" si="16"/>
        <v>-20.200000000000273</v>
      </c>
    </row>
    <row r="713" spans="2:7">
      <c r="B713" s="787"/>
      <c r="C713" s="787"/>
      <c r="G713" s="4">
        <f t="shared" si="16"/>
        <v>-20.200000000000273</v>
      </c>
    </row>
    <row r="714" spans="2:7">
      <c r="B714" s="787"/>
      <c r="C714" s="787"/>
      <c r="G714" s="4">
        <f t="shared" si="16"/>
        <v>-20.200000000000273</v>
      </c>
    </row>
    <row r="715" spans="2:7">
      <c r="B715" s="787"/>
      <c r="C715" s="787"/>
      <c r="G715" s="4">
        <f t="shared" si="16"/>
        <v>-20.200000000000273</v>
      </c>
    </row>
    <row r="716" spans="2:7">
      <c r="B716" s="787"/>
      <c r="C716" s="787"/>
      <c r="G716" s="4">
        <f t="shared" si="16"/>
        <v>-20.200000000000273</v>
      </c>
    </row>
    <row r="717" spans="2:7">
      <c r="B717" s="787"/>
      <c r="C717" s="787"/>
      <c r="G717" s="4">
        <f t="shared" si="16"/>
        <v>-20.200000000000273</v>
      </c>
    </row>
    <row r="718" spans="2:7">
      <c r="B718" s="787"/>
      <c r="C718" s="787"/>
      <c r="G718" s="4">
        <f t="shared" si="16"/>
        <v>-20.200000000000273</v>
      </c>
    </row>
    <row r="719" spans="2:7">
      <c r="B719" s="787"/>
      <c r="C719" s="787"/>
      <c r="G719" s="4">
        <f t="shared" si="16"/>
        <v>-20.200000000000273</v>
      </c>
    </row>
    <row r="720" spans="2:7">
      <c r="B720" s="787"/>
      <c r="C720" s="787"/>
      <c r="G720" s="4">
        <f t="shared" si="16"/>
        <v>-20.200000000000273</v>
      </c>
    </row>
    <row r="721" spans="2:7">
      <c r="B721" s="787"/>
      <c r="C721" s="787"/>
      <c r="G721" s="4">
        <f t="shared" si="16"/>
        <v>-20.200000000000273</v>
      </c>
    </row>
    <row r="722" spans="2:7">
      <c r="B722" s="787"/>
      <c r="C722" s="787"/>
      <c r="G722" s="4">
        <f t="shared" si="16"/>
        <v>-20.200000000000273</v>
      </c>
    </row>
    <row r="723" spans="2:7">
      <c r="B723" s="787"/>
      <c r="C723" s="787"/>
      <c r="G723" s="4">
        <f t="shared" si="16"/>
        <v>-20.200000000000273</v>
      </c>
    </row>
    <row r="724" spans="2:7">
      <c r="B724" s="787"/>
      <c r="C724" s="787"/>
      <c r="G724" s="4">
        <f t="shared" si="16"/>
        <v>-20.200000000000273</v>
      </c>
    </row>
    <row r="725" spans="2:7">
      <c r="B725" s="787"/>
      <c r="C725" s="787"/>
      <c r="G725" s="4">
        <f t="shared" si="16"/>
        <v>-20.200000000000273</v>
      </c>
    </row>
    <row r="726" spans="2:7">
      <c r="B726" s="787"/>
      <c r="C726" s="787"/>
      <c r="G726" s="4">
        <f t="shared" si="16"/>
        <v>-20.200000000000273</v>
      </c>
    </row>
    <row r="727" spans="2:7">
      <c r="B727" s="787"/>
      <c r="C727" s="787"/>
      <c r="G727" s="4">
        <f t="shared" si="16"/>
        <v>-20.200000000000273</v>
      </c>
    </row>
    <row r="728" spans="2:7">
      <c r="B728" s="787"/>
      <c r="C728" s="787"/>
      <c r="G728" s="4">
        <f t="shared" si="16"/>
        <v>-20.200000000000273</v>
      </c>
    </row>
    <row r="729" spans="2:7">
      <c r="B729" s="787"/>
      <c r="C729" s="787"/>
      <c r="G729" s="4">
        <f t="shared" si="16"/>
        <v>-20.200000000000273</v>
      </c>
    </row>
    <row r="730" spans="2:7">
      <c r="B730" s="787"/>
      <c r="C730" s="787"/>
      <c r="G730" s="4">
        <f t="shared" si="16"/>
        <v>-20.200000000000273</v>
      </c>
    </row>
    <row r="731" spans="2:7">
      <c r="B731" s="787"/>
      <c r="C731" s="787"/>
      <c r="G731" s="4">
        <f t="shared" si="16"/>
        <v>-20.200000000000273</v>
      </c>
    </row>
    <row r="732" spans="2:7">
      <c r="B732" s="787"/>
      <c r="C732" s="787"/>
      <c r="G732" s="4">
        <f t="shared" si="16"/>
        <v>-20.200000000000273</v>
      </c>
    </row>
    <row r="733" spans="2:7">
      <c r="B733" s="787"/>
      <c r="C733" s="787"/>
      <c r="G733" s="4">
        <f t="shared" si="16"/>
        <v>-20.200000000000273</v>
      </c>
    </row>
    <row r="734" spans="2:7">
      <c r="B734" s="787"/>
      <c r="C734" s="787"/>
      <c r="G734" s="4">
        <f t="shared" si="16"/>
        <v>-20.200000000000273</v>
      </c>
    </row>
    <row r="735" spans="2:7">
      <c r="B735" s="787"/>
      <c r="C735" s="787"/>
      <c r="G735" s="4">
        <f t="shared" si="16"/>
        <v>-20.200000000000273</v>
      </c>
    </row>
    <row r="736" spans="2:7">
      <c r="B736" s="787"/>
      <c r="C736" s="787"/>
      <c r="G736" s="4">
        <f t="shared" si="16"/>
        <v>-20.200000000000273</v>
      </c>
    </row>
    <row r="737" spans="2:7">
      <c r="B737" s="787"/>
      <c r="C737" s="787"/>
      <c r="G737" s="4">
        <f t="shared" si="16"/>
        <v>-20.200000000000273</v>
      </c>
    </row>
    <row r="738" spans="2:7">
      <c r="B738" s="787"/>
      <c r="C738" s="787"/>
      <c r="G738" s="4">
        <f t="shared" si="16"/>
        <v>-20.200000000000273</v>
      </c>
    </row>
    <row r="739" spans="2:7">
      <c r="B739" s="787"/>
      <c r="C739" s="787"/>
      <c r="G739" s="4">
        <f t="shared" si="16"/>
        <v>-20.200000000000273</v>
      </c>
    </row>
    <row r="740" spans="2:7">
      <c r="B740" s="787"/>
      <c r="C740" s="787"/>
      <c r="G740" s="4">
        <f t="shared" si="16"/>
        <v>-20.200000000000273</v>
      </c>
    </row>
    <row r="741" spans="2:7">
      <c r="B741" s="787"/>
      <c r="C741" s="787"/>
      <c r="G741" s="4">
        <f t="shared" si="16"/>
        <v>-20.200000000000273</v>
      </c>
    </row>
    <row r="742" spans="2:7">
      <c r="B742" s="787"/>
      <c r="C742" s="787"/>
      <c r="G742" s="4">
        <f t="shared" si="16"/>
        <v>-20.200000000000273</v>
      </c>
    </row>
    <row r="743" spans="2:7">
      <c r="B743" s="787"/>
      <c r="C743" s="787"/>
      <c r="G743" s="4">
        <f t="shared" si="16"/>
        <v>-20.200000000000273</v>
      </c>
    </row>
    <row r="744" spans="2:7">
      <c r="B744" s="787"/>
      <c r="C744" s="787"/>
      <c r="G744" s="4">
        <f t="shared" si="16"/>
        <v>-20.200000000000273</v>
      </c>
    </row>
    <row r="745" spans="2:7">
      <c r="B745" s="787"/>
      <c r="C745" s="787"/>
      <c r="G745" s="4">
        <f t="shared" si="16"/>
        <v>-20.200000000000273</v>
      </c>
    </row>
    <row r="746" spans="2:7">
      <c r="B746" s="787"/>
      <c r="C746" s="787"/>
      <c r="G746" s="4">
        <f t="shared" si="16"/>
        <v>-20.200000000000273</v>
      </c>
    </row>
    <row r="747" spans="2:7">
      <c r="B747" s="787"/>
      <c r="C747" s="787"/>
      <c r="G747" s="4">
        <f t="shared" si="16"/>
        <v>-20.200000000000273</v>
      </c>
    </row>
    <row r="748" spans="2:7">
      <c r="B748" s="787"/>
      <c r="C748" s="787"/>
      <c r="G748" s="4">
        <f t="shared" si="16"/>
        <v>-20.200000000000273</v>
      </c>
    </row>
    <row r="749" spans="2:7">
      <c r="B749" s="787"/>
      <c r="C749" s="787"/>
      <c r="G749" s="4">
        <f t="shared" si="16"/>
        <v>-20.200000000000273</v>
      </c>
    </row>
    <row r="750" spans="2:7">
      <c r="B750" s="787"/>
      <c r="C750" s="787"/>
      <c r="G750" s="4">
        <f t="shared" ref="G750:G813" si="17">+G749+E750-F750</f>
        <v>-20.200000000000273</v>
      </c>
    </row>
    <row r="751" spans="2:7">
      <c r="B751" s="787"/>
      <c r="C751" s="787"/>
      <c r="G751" s="4">
        <f t="shared" si="17"/>
        <v>-20.200000000000273</v>
      </c>
    </row>
    <row r="752" spans="2:7">
      <c r="B752" s="787"/>
      <c r="C752" s="787"/>
      <c r="G752" s="4">
        <f t="shared" si="17"/>
        <v>-20.200000000000273</v>
      </c>
    </row>
    <row r="753" spans="2:7">
      <c r="B753" s="787"/>
      <c r="C753" s="787"/>
      <c r="G753" s="4">
        <f t="shared" si="17"/>
        <v>-20.200000000000273</v>
      </c>
    </row>
    <row r="754" spans="2:7">
      <c r="B754" s="787"/>
      <c r="C754" s="787"/>
      <c r="G754" s="4">
        <f t="shared" si="17"/>
        <v>-20.200000000000273</v>
      </c>
    </row>
    <row r="755" spans="2:7">
      <c r="B755" s="787"/>
      <c r="C755" s="787"/>
      <c r="G755" s="4">
        <f t="shared" si="17"/>
        <v>-20.200000000000273</v>
      </c>
    </row>
    <row r="756" spans="2:7">
      <c r="B756" s="787"/>
      <c r="C756" s="787"/>
      <c r="G756" s="4">
        <f t="shared" si="17"/>
        <v>-20.200000000000273</v>
      </c>
    </row>
    <row r="757" spans="2:7">
      <c r="B757" s="787"/>
      <c r="C757" s="787"/>
      <c r="G757" s="4">
        <f t="shared" si="17"/>
        <v>-20.200000000000273</v>
      </c>
    </row>
    <row r="758" spans="2:7">
      <c r="B758" s="787"/>
      <c r="C758" s="787"/>
      <c r="G758" s="4">
        <f t="shared" si="17"/>
        <v>-20.200000000000273</v>
      </c>
    </row>
    <row r="759" spans="2:7">
      <c r="B759" s="787"/>
      <c r="C759" s="787"/>
      <c r="G759" s="4">
        <f t="shared" si="17"/>
        <v>-20.200000000000273</v>
      </c>
    </row>
    <row r="760" spans="2:7">
      <c r="B760" s="787"/>
      <c r="C760" s="787"/>
      <c r="G760" s="4">
        <f t="shared" si="17"/>
        <v>-20.200000000000273</v>
      </c>
    </row>
    <row r="761" spans="2:7">
      <c r="B761" s="787"/>
      <c r="C761" s="787"/>
      <c r="G761" s="4">
        <f t="shared" si="17"/>
        <v>-20.200000000000273</v>
      </c>
    </row>
    <row r="762" spans="2:7">
      <c r="B762" s="787"/>
      <c r="C762" s="787"/>
      <c r="G762" s="4">
        <f t="shared" si="17"/>
        <v>-20.200000000000273</v>
      </c>
    </row>
    <row r="763" spans="2:7">
      <c r="B763" s="787"/>
      <c r="C763" s="787"/>
      <c r="G763" s="4">
        <f t="shared" si="17"/>
        <v>-20.200000000000273</v>
      </c>
    </row>
    <row r="764" spans="2:7">
      <c r="B764" s="787"/>
      <c r="C764" s="787"/>
      <c r="G764" s="4">
        <f t="shared" si="17"/>
        <v>-20.200000000000273</v>
      </c>
    </row>
    <row r="765" spans="2:7">
      <c r="B765" s="787"/>
      <c r="C765" s="787"/>
      <c r="G765" s="4">
        <f t="shared" si="17"/>
        <v>-20.200000000000273</v>
      </c>
    </row>
    <row r="766" spans="2:7">
      <c r="B766" s="787"/>
      <c r="C766" s="787"/>
      <c r="G766" s="4">
        <f t="shared" si="17"/>
        <v>-20.200000000000273</v>
      </c>
    </row>
    <row r="767" spans="2:7">
      <c r="B767" s="787"/>
      <c r="C767" s="787"/>
      <c r="G767" s="4">
        <f t="shared" si="17"/>
        <v>-20.200000000000273</v>
      </c>
    </row>
    <row r="768" spans="2:7">
      <c r="B768" s="787"/>
      <c r="C768" s="787"/>
      <c r="G768" s="4">
        <f t="shared" si="17"/>
        <v>-20.200000000000273</v>
      </c>
    </row>
    <row r="769" spans="2:7">
      <c r="B769" s="787"/>
      <c r="C769" s="787"/>
      <c r="G769" s="4">
        <f t="shared" si="17"/>
        <v>-20.200000000000273</v>
      </c>
    </row>
    <row r="770" spans="2:7">
      <c r="B770" s="787"/>
      <c r="C770" s="787"/>
      <c r="G770" s="4">
        <f t="shared" si="17"/>
        <v>-20.200000000000273</v>
      </c>
    </row>
    <row r="771" spans="2:7">
      <c r="B771" s="787"/>
      <c r="C771" s="787"/>
      <c r="G771" s="4">
        <f t="shared" si="17"/>
        <v>-20.200000000000273</v>
      </c>
    </row>
    <row r="772" spans="2:7">
      <c r="B772" s="787"/>
      <c r="C772" s="787"/>
      <c r="G772" s="4">
        <f t="shared" si="17"/>
        <v>-20.200000000000273</v>
      </c>
    </row>
    <row r="773" spans="2:7">
      <c r="B773" s="787"/>
      <c r="C773" s="787"/>
      <c r="G773" s="4">
        <f t="shared" si="17"/>
        <v>-20.200000000000273</v>
      </c>
    </row>
    <row r="774" spans="2:7">
      <c r="B774" s="787"/>
      <c r="C774" s="787"/>
      <c r="G774" s="4">
        <f t="shared" si="17"/>
        <v>-20.200000000000273</v>
      </c>
    </row>
    <row r="775" spans="2:7">
      <c r="B775" s="787"/>
      <c r="C775" s="787"/>
      <c r="G775" s="4">
        <f t="shared" si="17"/>
        <v>-20.200000000000273</v>
      </c>
    </row>
    <row r="776" spans="2:7">
      <c r="B776" s="787"/>
      <c r="C776" s="787"/>
      <c r="G776" s="4">
        <f t="shared" si="17"/>
        <v>-20.200000000000273</v>
      </c>
    </row>
    <row r="777" spans="2:7">
      <c r="B777" s="787"/>
      <c r="C777" s="787"/>
      <c r="G777" s="4">
        <f t="shared" si="17"/>
        <v>-20.200000000000273</v>
      </c>
    </row>
    <row r="778" spans="2:7">
      <c r="B778" s="787"/>
      <c r="C778" s="787"/>
      <c r="G778" s="4">
        <f t="shared" si="17"/>
        <v>-20.200000000000273</v>
      </c>
    </row>
    <row r="779" spans="2:7">
      <c r="B779" s="787"/>
      <c r="C779" s="787"/>
      <c r="G779" s="4">
        <f t="shared" si="17"/>
        <v>-20.200000000000273</v>
      </c>
    </row>
    <row r="780" spans="2:7">
      <c r="B780" s="787"/>
      <c r="C780" s="787"/>
      <c r="G780" s="4">
        <f t="shared" si="17"/>
        <v>-20.200000000000273</v>
      </c>
    </row>
    <row r="781" spans="2:7">
      <c r="B781" s="787"/>
      <c r="C781" s="787"/>
      <c r="G781" s="4">
        <f t="shared" si="17"/>
        <v>-20.200000000000273</v>
      </c>
    </row>
    <row r="782" spans="2:7">
      <c r="B782" s="787"/>
      <c r="C782" s="787"/>
      <c r="G782" s="4">
        <f t="shared" si="17"/>
        <v>-20.200000000000273</v>
      </c>
    </row>
    <row r="783" spans="2:7">
      <c r="B783" s="787"/>
      <c r="C783" s="787"/>
      <c r="G783" s="4">
        <f t="shared" si="17"/>
        <v>-20.200000000000273</v>
      </c>
    </row>
    <row r="784" spans="2:7">
      <c r="B784" s="787"/>
      <c r="C784" s="787"/>
      <c r="G784" s="4">
        <f t="shared" si="17"/>
        <v>-20.200000000000273</v>
      </c>
    </row>
    <row r="785" spans="2:7">
      <c r="B785" s="787"/>
      <c r="C785" s="787"/>
      <c r="G785" s="4">
        <f t="shared" si="17"/>
        <v>-20.200000000000273</v>
      </c>
    </row>
    <row r="786" spans="2:7">
      <c r="B786" s="787"/>
      <c r="C786" s="787"/>
      <c r="G786" s="4">
        <f t="shared" si="17"/>
        <v>-20.200000000000273</v>
      </c>
    </row>
    <row r="787" spans="2:7">
      <c r="B787" s="787"/>
      <c r="C787" s="787"/>
      <c r="G787" s="4">
        <f t="shared" si="17"/>
        <v>-20.200000000000273</v>
      </c>
    </row>
    <row r="788" spans="2:7">
      <c r="B788" s="787"/>
      <c r="C788" s="787"/>
      <c r="G788" s="4">
        <f t="shared" si="17"/>
        <v>-20.200000000000273</v>
      </c>
    </row>
    <row r="789" spans="2:7">
      <c r="B789" s="787"/>
      <c r="C789" s="787"/>
      <c r="G789" s="4">
        <f t="shared" si="17"/>
        <v>-20.200000000000273</v>
      </c>
    </row>
    <row r="790" spans="2:7">
      <c r="B790" s="787"/>
      <c r="C790" s="787"/>
      <c r="G790" s="4">
        <f t="shared" si="17"/>
        <v>-20.200000000000273</v>
      </c>
    </row>
    <row r="791" spans="2:7">
      <c r="B791" s="787"/>
      <c r="C791" s="787"/>
      <c r="G791" s="4">
        <f t="shared" si="17"/>
        <v>-20.200000000000273</v>
      </c>
    </row>
    <row r="792" spans="2:7">
      <c r="B792" s="787"/>
      <c r="C792" s="787"/>
      <c r="G792" s="4">
        <f t="shared" si="17"/>
        <v>-20.200000000000273</v>
      </c>
    </row>
    <row r="793" spans="2:7">
      <c r="B793" s="787"/>
      <c r="C793" s="787"/>
      <c r="G793" s="4">
        <f t="shared" si="17"/>
        <v>-20.200000000000273</v>
      </c>
    </row>
    <row r="794" spans="2:7">
      <c r="B794" s="787"/>
      <c r="C794" s="787"/>
      <c r="G794" s="4">
        <f t="shared" si="17"/>
        <v>-20.200000000000273</v>
      </c>
    </row>
    <row r="795" spans="2:7">
      <c r="B795" s="787"/>
      <c r="C795" s="787"/>
      <c r="G795" s="4">
        <f t="shared" si="17"/>
        <v>-20.200000000000273</v>
      </c>
    </row>
    <row r="796" spans="2:7">
      <c r="B796" s="787"/>
      <c r="C796" s="787"/>
      <c r="G796" s="4">
        <f t="shared" si="17"/>
        <v>-20.200000000000273</v>
      </c>
    </row>
    <row r="797" spans="2:7">
      <c r="B797" s="787"/>
      <c r="C797" s="787"/>
      <c r="G797" s="4">
        <f t="shared" si="17"/>
        <v>-20.200000000000273</v>
      </c>
    </row>
    <row r="798" spans="2:7">
      <c r="B798" s="787"/>
      <c r="C798" s="787"/>
      <c r="G798" s="4">
        <f t="shared" si="17"/>
        <v>-20.200000000000273</v>
      </c>
    </row>
    <row r="799" spans="2:7">
      <c r="B799" s="787"/>
      <c r="C799" s="787"/>
      <c r="G799" s="4">
        <f t="shared" si="17"/>
        <v>-20.200000000000273</v>
      </c>
    </row>
    <row r="800" spans="2:7">
      <c r="B800" s="787"/>
      <c r="C800" s="787"/>
      <c r="G800" s="4">
        <f t="shared" si="17"/>
        <v>-20.200000000000273</v>
      </c>
    </row>
    <row r="801" spans="2:7">
      <c r="B801" s="787"/>
      <c r="C801" s="787"/>
      <c r="G801" s="4">
        <f t="shared" si="17"/>
        <v>-20.200000000000273</v>
      </c>
    </row>
    <row r="802" spans="2:7">
      <c r="B802" s="787"/>
      <c r="C802" s="787"/>
      <c r="G802" s="4">
        <f t="shared" si="17"/>
        <v>-20.200000000000273</v>
      </c>
    </row>
    <row r="803" spans="2:7">
      <c r="B803" s="787"/>
      <c r="C803" s="787"/>
      <c r="G803" s="4">
        <f t="shared" si="17"/>
        <v>-20.200000000000273</v>
      </c>
    </row>
    <row r="804" spans="2:7">
      <c r="B804" s="787"/>
      <c r="C804" s="787"/>
      <c r="G804" s="4">
        <f t="shared" si="17"/>
        <v>-20.200000000000273</v>
      </c>
    </row>
    <row r="805" spans="2:7">
      <c r="B805" s="787"/>
      <c r="C805" s="787"/>
      <c r="G805" s="4">
        <f t="shared" si="17"/>
        <v>-20.200000000000273</v>
      </c>
    </row>
    <row r="806" spans="2:7">
      <c r="B806" s="787"/>
      <c r="C806" s="787"/>
      <c r="G806" s="4">
        <f t="shared" si="17"/>
        <v>-20.200000000000273</v>
      </c>
    </row>
    <row r="807" spans="2:7">
      <c r="B807" s="787"/>
      <c r="C807" s="787"/>
      <c r="G807" s="4">
        <f t="shared" si="17"/>
        <v>-20.200000000000273</v>
      </c>
    </row>
    <row r="808" spans="2:7">
      <c r="B808" s="787"/>
      <c r="C808" s="787"/>
      <c r="G808" s="4">
        <f t="shared" si="17"/>
        <v>-20.200000000000273</v>
      </c>
    </row>
    <row r="809" spans="2:7">
      <c r="B809" s="787"/>
      <c r="C809" s="787"/>
      <c r="G809" s="4">
        <f t="shared" si="17"/>
        <v>-20.200000000000273</v>
      </c>
    </row>
    <row r="810" spans="2:7">
      <c r="B810" s="787"/>
      <c r="C810" s="787"/>
      <c r="G810" s="4">
        <f t="shared" si="17"/>
        <v>-20.200000000000273</v>
      </c>
    </row>
    <row r="811" spans="2:7">
      <c r="B811" s="787"/>
      <c r="C811" s="787"/>
      <c r="G811" s="4">
        <f t="shared" si="17"/>
        <v>-20.200000000000273</v>
      </c>
    </row>
    <row r="812" spans="2:7">
      <c r="B812" s="787"/>
      <c r="C812" s="787"/>
      <c r="G812" s="4">
        <f t="shared" si="17"/>
        <v>-20.200000000000273</v>
      </c>
    </row>
    <row r="813" spans="2:7">
      <c r="B813" s="787"/>
      <c r="C813" s="787"/>
      <c r="G813" s="4">
        <f t="shared" si="17"/>
        <v>-20.200000000000273</v>
      </c>
    </row>
    <row r="814" spans="2:7">
      <c r="B814" s="787"/>
      <c r="C814" s="787"/>
    </row>
    <row r="815" spans="2:7">
      <c r="B815" s="787"/>
      <c r="C815" s="787"/>
    </row>
    <row r="816" spans="2:7">
      <c r="B816" s="787"/>
      <c r="C816" s="787"/>
    </row>
    <row r="817" spans="2:3">
      <c r="B817" s="787"/>
      <c r="C817" s="787"/>
    </row>
  </sheetData>
  <mergeCells count="2">
    <mergeCell ref="B3:G3"/>
    <mergeCell ref="J495:M495"/>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015A-5359-4928-AC5F-D6B25C0C79AA}">
  <sheetPr filterMode="1">
    <tabColor rgb="FFFFFF00"/>
  </sheetPr>
  <dimension ref="A2:N121"/>
  <sheetViews>
    <sheetView topLeftCell="A95" workbookViewId="0">
      <selection activeCell="A2" sqref="A2"/>
    </sheetView>
  </sheetViews>
  <sheetFormatPr defaultColWidth="9.140625" defaultRowHeight="15"/>
  <cols>
    <col min="1" max="1" width="11.7109375" bestFit="1" customWidth="1"/>
    <col min="2" max="2" width="14.28515625" style="6" customWidth="1"/>
    <col min="3" max="3" width="12.85546875" style="6" customWidth="1"/>
    <col min="4" max="4" width="19.42578125" bestFit="1" customWidth="1"/>
    <col min="5" max="5" width="12.28515625" style="121" customWidth="1"/>
    <col min="6" max="6" width="9.140625" style="121"/>
    <col min="7" max="7" width="11.42578125" bestFit="1" customWidth="1"/>
    <col min="8" max="8" width="11.42578125" customWidth="1"/>
    <col min="9" max="9" width="13.85546875" customWidth="1"/>
    <col min="10" max="10" width="11.85546875" bestFit="1" customWidth="1"/>
    <col min="11" max="11" width="23.5703125" customWidth="1"/>
  </cols>
  <sheetData>
    <row r="2" spans="1:11">
      <c r="A2" s="39"/>
      <c r="B2" s="820" t="s">
        <v>1291</v>
      </c>
      <c r="C2" s="820"/>
      <c r="D2" s="820"/>
      <c r="E2" s="820"/>
      <c r="F2" s="820"/>
      <c r="G2" s="820"/>
      <c r="H2" s="786"/>
      <c r="I2" t="s">
        <v>1292</v>
      </c>
      <c r="J2" t="s">
        <v>1293</v>
      </c>
      <c r="K2">
        <v>70543729</v>
      </c>
    </row>
    <row r="3" spans="1:11">
      <c r="A3" s="39"/>
      <c r="B3" s="787"/>
      <c r="C3" s="787"/>
    </row>
    <row r="4" spans="1:11" ht="30">
      <c r="A4" s="40" t="s">
        <v>1</v>
      </c>
      <c r="B4" s="804" t="s">
        <v>2</v>
      </c>
      <c r="C4" s="804" t="s">
        <v>3</v>
      </c>
      <c r="D4" s="804" t="s">
        <v>4</v>
      </c>
      <c r="E4" s="204" t="s">
        <v>5</v>
      </c>
      <c r="F4" s="204" t="s">
        <v>6</v>
      </c>
      <c r="G4" s="205" t="s">
        <v>7</v>
      </c>
      <c r="H4" s="205"/>
    </row>
    <row r="6" spans="1:11">
      <c r="A6" s="41">
        <v>45382</v>
      </c>
      <c r="B6" s="786" t="s">
        <v>10</v>
      </c>
      <c r="C6" s="786" t="s">
        <v>16</v>
      </c>
      <c r="D6" t="s">
        <v>12</v>
      </c>
      <c r="E6" s="215">
        <v>20.6</v>
      </c>
      <c r="G6" s="26">
        <f>G5+E6-F6</f>
        <v>20.6</v>
      </c>
      <c r="H6" s="26"/>
    </row>
    <row r="7" spans="1:11">
      <c r="A7" s="39"/>
      <c r="B7" s="787"/>
      <c r="C7" s="787"/>
      <c r="D7" t="s">
        <v>13</v>
      </c>
      <c r="E7" s="215">
        <v>5</v>
      </c>
      <c r="G7" s="26">
        <f t="shared" ref="G7:G28" si="0">G6+E7-F7</f>
        <v>25.6</v>
      </c>
      <c r="H7" s="26"/>
    </row>
    <row r="8" spans="1:11">
      <c r="B8" s="787"/>
      <c r="C8" s="787"/>
      <c r="D8" t="s">
        <v>14</v>
      </c>
      <c r="E8" s="215">
        <v>350</v>
      </c>
      <c r="G8" s="26">
        <f t="shared" si="0"/>
        <v>375.6</v>
      </c>
      <c r="H8" s="26"/>
    </row>
    <row r="9" spans="1:11">
      <c r="B9" s="787"/>
      <c r="C9" s="787"/>
      <c r="D9" t="s">
        <v>338</v>
      </c>
      <c r="E9" s="215">
        <v>350</v>
      </c>
      <c r="G9" s="26">
        <f t="shared" si="0"/>
        <v>725.6</v>
      </c>
      <c r="H9" s="26"/>
    </row>
    <row r="10" spans="1:11" s="365" customFormat="1">
      <c r="A10" s="364">
        <v>45344</v>
      </c>
      <c r="B10" s="807" t="s">
        <v>1294</v>
      </c>
      <c r="C10" s="807" t="s">
        <v>16</v>
      </c>
      <c r="D10" s="365" t="s">
        <v>338</v>
      </c>
      <c r="E10" s="405"/>
      <c r="F10" s="368">
        <v>350</v>
      </c>
      <c r="G10" s="383">
        <f t="shared" si="0"/>
        <v>375.6</v>
      </c>
      <c r="H10" s="383"/>
    </row>
    <row r="11" spans="1:11" s="365" customFormat="1">
      <c r="A11" s="407">
        <v>45387</v>
      </c>
      <c r="B11" s="807" t="s">
        <v>1295</v>
      </c>
      <c r="C11" s="807" t="s">
        <v>16</v>
      </c>
      <c r="D11" s="365" t="s">
        <v>14</v>
      </c>
      <c r="E11" s="368"/>
      <c r="F11" s="368">
        <v>350</v>
      </c>
      <c r="G11" s="383">
        <f t="shared" si="0"/>
        <v>25.600000000000023</v>
      </c>
      <c r="H11" s="383"/>
    </row>
    <row r="12" spans="1:11">
      <c r="A12" s="5">
        <v>45448</v>
      </c>
      <c r="B12" s="787" t="s">
        <v>1296</v>
      </c>
      <c r="C12" s="787" t="s">
        <v>16</v>
      </c>
      <c r="D12" t="s">
        <v>12</v>
      </c>
      <c r="F12" s="121">
        <v>20.6</v>
      </c>
      <c r="G12" s="26">
        <f t="shared" si="0"/>
        <v>5.0000000000000213</v>
      </c>
      <c r="H12" s="26"/>
    </row>
    <row r="13" spans="1:11">
      <c r="A13" s="5">
        <v>45448</v>
      </c>
      <c r="B13" s="787" t="s">
        <v>1296</v>
      </c>
      <c r="C13" s="787" t="s">
        <v>16</v>
      </c>
      <c r="D13" t="s">
        <v>13</v>
      </c>
      <c r="F13" s="121">
        <v>5</v>
      </c>
      <c r="G13" s="26">
        <f t="shared" si="0"/>
        <v>2.1316282072803006E-14</v>
      </c>
      <c r="H13" s="26"/>
    </row>
    <row r="14" spans="1:11">
      <c r="A14" s="41">
        <v>45412</v>
      </c>
      <c r="B14" s="786" t="s">
        <v>10</v>
      </c>
      <c r="C14" s="786" t="s">
        <v>17</v>
      </c>
      <c r="D14" t="s">
        <v>12</v>
      </c>
      <c r="E14" s="12">
        <v>20.5</v>
      </c>
      <c r="G14" s="26">
        <f t="shared" si="0"/>
        <v>20.500000000000021</v>
      </c>
      <c r="H14" s="26"/>
    </row>
    <row r="15" spans="1:11">
      <c r="A15" s="39"/>
      <c r="B15" s="787"/>
      <c r="C15" s="787"/>
      <c r="D15" t="s">
        <v>13</v>
      </c>
      <c r="E15" s="12">
        <v>5</v>
      </c>
      <c r="G15" s="26">
        <f t="shared" si="0"/>
        <v>25.500000000000021</v>
      </c>
      <c r="H15" s="26"/>
    </row>
    <row r="16" spans="1:11">
      <c r="A16" s="39"/>
      <c r="B16" s="787"/>
      <c r="C16" s="787"/>
      <c r="D16" t="s">
        <v>14</v>
      </c>
      <c r="E16" s="12">
        <v>350</v>
      </c>
      <c r="G16" s="26">
        <f t="shared" si="0"/>
        <v>375.5</v>
      </c>
      <c r="H16" s="26"/>
    </row>
    <row r="17" spans="1:8" s="365" customFormat="1">
      <c r="A17" s="407">
        <v>45447</v>
      </c>
      <c r="B17" s="807" t="s">
        <v>1297</v>
      </c>
      <c r="C17" s="807" t="s">
        <v>17</v>
      </c>
      <c r="D17" s="365" t="s">
        <v>14</v>
      </c>
      <c r="E17" s="368"/>
      <c r="F17" s="368">
        <v>350</v>
      </c>
      <c r="G17" s="383">
        <f t="shared" si="0"/>
        <v>25.5</v>
      </c>
      <c r="H17" s="383"/>
    </row>
    <row r="18" spans="1:8">
      <c r="A18" s="5">
        <v>45448</v>
      </c>
      <c r="B18" s="787" t="s">
        <v>1296</v>
      </c>
      <c r="C18" s="787" t="s">
        <v>17</v>
      </c>
      <c r="D18" t="s">
        <v>12</v>
      </c>
      <c r="F18" s="121">
        <v>20.5</v>
      </c>
      <c r="G18" s="26">
        <f t="shared" si="0"/>
        <v>5</v>
      </c>
      <c r="H18" s="26"/>
    </row>
    <row r="19" spans="1:8">
      <c r="A19" s="5">
        <v>45448</v>
      </c>
      <c r="B19" s="787" t="s">
        <v>1296</v>
      </c>
      <c r="C19" s="787" t="s">
        <v>17</v>
      </c>
      <c r="D19" t="s">
        <v>13</v>
      </c>
      <c r="F19" s="121">
        <v>5</v>
      </c>
      <c r="G19" s="26">
        <f t="shared" si="0"/>
        <v>0</v>
      </c>
      <c r="H19" s="26"/>
    </row>
    <row r="20" spans="1:8">
      <c r="A20" s="41">
        <v>45443</v>
      </c>
      <c r="B20" s="786" t="s">
        <v>10</v>
      </c>
      <c r="C20" s="786" t="s">
        <v>18</v>
      </c>
      <c r="D20" t="s">
        <v>12</v>
      </c>
      <c r="E20" s="12">
        <v>18.600000000000001</v>
      </c>
      <c r="G20" s="26">
        <f t="shared" si="0"/>
        <v>18.600000000000001</v>
      </c>
      <c r="H20" s="26"/>
    </row>
    <row r="21" spans="1:8">
      <c r="A21" s="39"/>
      <c r="B21" s="787"/>
      <c r="C21" s="787"/>
      <c r="D21" t="s">
        <v>13</v>
      </c>
      <c r="E21" s="12">
        <v>5</v>
      </c>
      <c r="G21" s="26">
        <f t="shared" si="0"/>
        <v>23.6</v>
      </c>
      <c r="H21" s="26"/>
    </row>
    <row r="22" spans="1:8">
      <c r="A22" s="39"/>
      <c r="B22" s="787"/>
      <c r="C22" s="787"/>
      <c r="D22" t="s">
        <v>14</v>
      </c>
      <c r="E22" s="12">
        <v>350</v>
      </c>
      <c r="G22" s="26">
        <f t="shared" si="0"/>
        <v>373.6</v>
      </c>
      <c r="H22" s="26"/>
    </row>
    <row r="23" spans="1:8" s="365" customFormat="1">
      <c r="A23" s="364">
        <v>45475</v>
      </c>
      <c r="B23" s="807" t="s">
        <v>1298</v>
      </c>
      <c r="C23" s="807" t="s">
        <v>18</v>
      </c>
      <c r="D23" s="365" t="s">
        <v>14</v>
      </c>
      <c r="E23" s="370"/>
      <c r="F23" s="368">
        <v>350</v>
      </c>
      <c r="G23" s="383">
        <f t="shared" si="0"/>
        <v>23.600000000000023</v>
      </c>
      <c r="H23" s="383"/>
    </row>
    <row r="24" spans="1:8">
      <c r="A24" s="39">
        <v>45476</v>
      </c>
      <c r="B24" s="787" t="s">
        <v>1299</v>
      </c>
      <c r="C24" s="787" t="s">
        <v>18</v>
      </c>
      <c r="D24" t="s">
        <v>12</v>
      </c>
      <c r="E24" s="12"/>
      <c r="F24" s="121">
        <v>18.600000000000001</v>
      </c>
      <c r="G24" s="26">
        <f t="shared" si="0"/>
        <v>5.0000000000000213</v>
      </c>
      <c r="H24" s="26"/>
    </row>
    <row r="25" spans="1:8">
      <c r="A25" s="39">
        <v>45476</v>
      </c>
      <c r="B25" s="787" t="s">
        <v>1299</v>
      </c>
      <c r="C25" s="787" t="s">
        <v>18</v>
      </c>
      <c r="D25" t="s">
        <v>13</v>
      </c>
      <c r="E25" s="12"/>
      <c r="F25" s="121">
        <v>5</v>
      </c>
      <c r="G25" s="26">
        <f t="shared" si="0"/>
        <v>2.1316282072803006E-14</v>
      </c>
      <c r="H25" s="26"/>
    </row>
    <row r="26" spans="1:8">
      <c r="A26" s="41">
        <v>45473</v>
      </c>
      <c r="B26" s="786" t="s">
        <v>10</v>
      </c>
      <c r="C26" s="786" t="s">
        <v>19</v>
      </c>
      <c r="D26" t="s">
        <v>12</v>
      </c>
      <c r="E26" s="12">
        <v>18.100000000000001</v>
      </c>
      <c r="G26" s="26">
        <f t="shared" si="0"/>
        <v>18.100000000000023</v>
      </c>
      <c r="H26" s="26"/>
    </row>
    <row r="27" spans="1:8">
      <c r="A27" s="39"/>
      <c r="B27" s="787"/>
      <c r="C27" s="787"/>
      <c r="D27" t="s">
        <v>13</v>
      </c>
      <c r="E27" s="12">
        <v>7</v>
      </c>
      <c r="G27" s="26">
        <f t="shared" si="0"/>
        <v>25.100000000000023</v>
      </c>
      <c r="H27" s="26"/>
    </row>
    <row r="28" spans="1:8">
      <c r="A28" s="39"/>
      <c r="B28" s="787"/>
      <c r="C28" s="787"/>
      <c r="D28" t="s">
        <v>14</v>
      </c>
      <c r="E28" s="12">
        <v>350</v>
      </c>
      <c r="G28" s="26">
        <f t="shared" si="0"/>
        <v>375.1</v>
      </c>
      <c r="H28" s="26"/>
    </row>
    <row r="29" spans="1:8" s="365" customFormat="1">
      <c r="A29" s="407">
        <v>45488</v>
      </c>
      <c r="B29" s="807" t="s">
        <v>1300</v>
      </c>
      <c r="C29" s="807" t="s">
        <v>19</v>
      </c>
      <c r="D29" s="365" t="s">
        <v>14</v>
      </c>
      <c r="E29" s="368"/>
      <c r="F29" s="368">
        <v>350</v>
      </c>
      <c r="G29" s="383">
        <f t="shared" ref="G29:G70" si="1">G28+E29-F29</f>
        <v>25.100000000000023</v>
      </c>
      <c r="H29" s="383"/>
    </row>
    <row r="30" spans="1:8">
      <c r="A30" s="5">
        <v>45499</v>
      </c>
      <c r="B30" s="787" t="s">
        <v>1301</v>
      </c>
      <c r="C30" s="787" t="s">
        <v>19</v>
      </c>
      <c r="D30" t="s">
        <v>12</v>
      </c>
      <c r="F30" s="12">
        <v>18.100000000000001</v>
      </c>
      <c r="G30" s="26">
        <f t="shared" si="1"/>
        <v>7.0000000000000213</v>
      </c>
      <c r="H30" s="26"/>
    </row>
    <row r="31" spans="1:8">
      <c r="A31" s="5">
        <v>45499</v>
      </c>
      <c r="B31" s="787" t="s">
        <v>1301</v>
      </c>
      <c r="C31" s="787" t="s">
        <v>19</v>
      </c>
      <c r="D31" t="s">
        <v>13</v>
      </c>
      <c r="F31" s="12">
        <v>7</v>
      </c>
      <c r="G31" s="26">
        <f t="shared" si="1"/>
        <v>2.1316282072803006E-14</v>
      </c>
      <c r="H31" s="26"/>
    </row>
    <row r="32" spans="1:8">
      <c r="A32" s="41">
        <v>45504</v>
      </c>
      <c r="B32" s="786" t="s">
        <v>10</v>
      </c>
      <c r="C32" s="786" t="s">
        <v>20</v>
      </c>
      <c r="D32" t="s">
        <v>12</v>
      </c>
      <c r="E32" s="12">
        <v>17.8</v>
      </c>
      <c r="G32" s="26">
        <f t="shared" si="1"/>
        <v>17.800000000000022</v>
      </c>
      <c r="H32" s="26"/>
    </row>
    <row r="33" spans="1:10">
      <c r="A33" s="39"/>
      <c r="B33" s="787"/>
      <c r="C33" s="787"/>
      <c r="D33" t="s">
        <v>13</v>
      </c>
      <c r="E33" s="12">
        <v>7</v>
      </c>
      <c r="G33" s="26">
        <f t="shared" si="1"/>
        <v>24.800000000000022</v>
      </c>
      <c r="H33" s="26"/>
    </row>
    <row r="34" spans="1:10">
      <c r="A34" s="39"/>
      <c r="B34" s="787"/>
      <c r="C34" s="787"/>
      <c r="D34" t="s">
        <v>14</v>
      </c>
      <c r="E34" s="12">
        <v>350</v>
      </c>
      <c r="G34" s="26">
        <f t="shared" si="1"/>
        <v>374.8</v>
      </c>
      <c r="H34" s="26"/>
    </row>
    <row r="35" spans="1:10" s="365" customFormat="1">
      <c r="A35" s="407">
        <v>45511</v>
      </c>
      <c r="B35" s="807" t="s">
        <v>1302</v>
      </c>
      <c r="C35" s="807" t="s">
        <v>20</v>
      </c>
      <c r="D35" s="365" t="s">
        <v>14</v>
      </c>
      <c r="E35" s="368"/>
      <c r="F35" s="368">
        <v>350</v>
      </c>
      <c r="G35" s="383">
        <f t="shared" si="1"/>
        <v>24.800000000000011</v>
      </c>
      <c r="H35" s="383"/>
      <c r="J35" s="370"/>
    </row>
    <row r="36" spans="1:10">
      <c r="A36" s="5">
        <v>45546</v>
      </c>
      <c r="B36" s="787" t="s">
        <v>1303</v>
      </c>
      <c r="C36" s="787" t="s">
        <v>20</v>
      </c>
      <c r="D36" t="s">
        <v>12</v>
      </c>
      <c r="F36" s="121">
        <v>17.8</v>
      </c>
      <c r="G36" s="26">
        <f t="shared" si="1"/>
        <v>7.0000000000000107</v>
      </c>
      <c r="H36" s="26"/>
      <c r="J36" s="12"/>
    </row>
    <row r="37" spans="1:10">
      <c r="A37" s="5">
        <v>45546</v>
      </c>
      <c r="B37" s="787" t="s">
        <v>1303</v>
      </c>
      <c r="C37" s="787" t="s">
        <v>20</v>
      </c>
      <c r="D37" t="s">
        <v>13</v>
      </c>
      <c r="F37" s="121">
        <v>7</v>
      </c>
      <c r="G37" s="26">
        <f t="shared" si="1"/>
        <v>1.0658141036401503E-14</v>
      </c>
      <c r="H37" s="26"/>
      <c r="J37" s="12"/>
    </row>
    <row r="38" spans="1:10">
      <c r="A38" s="41">
        <v>45535</v>
      </c>
      <c r="B38" s="786" t="s">
        <v>10</v>
      </c>
      <c r="C38" s="786" t="s">
        <v>21</v>
      </c>
      <c r="D38" t="s">
        <v>12</v>
      </c>
      <c r="E38" s="12">
        <v>17.8</v>
      </c>
      <c r="G38" s="26">
        <f t="shared" si="1"/>
        <v>17.800000000000011</v>
      </c>
      <c r="H38" s="26"/>
      <c r="J38" s="12"/>
    </row>
    <row r="39" spans="1:10">
      <c r="A39" s="39"/>
      <c r="B39" s="787"/>
      <c r="C39" s="787"/>
      <c r="D39" t="s">
        <v>13</v>
      </c>
      <c r="E39" s="12">
        <v>7</v>
      </c>
      <c r="G39" s="26">
        <f t="shared" si="1"/>
        <v>24.800000000000011</v>
      </c>
      <c r="H39" s="26"/>
      <c r="J39" s="12"/>
    </row>
    <row r="40" spans="1:10">
      <c r="A40" s="39"/>
      <c r="B40" s="787"/>
      <c r="C40" s="787"/>
      <c r="D40" t="s">
        <v>14</v>
      </c>
      <c r="E40" s="12">
        <v>350</v>
      </c>
      <c r="G40" s="26">
        <f t="shared" si="1"/>
        <v>374.8</v>
      </c>
      <c r="H40" s="26"/>
      <c r="J40" s="12"/>
    </row>
    <row r="41" spans="1:10" s="365" customFormat="1">
      <c r="A41" s="407">
        <v>45546</v>
      </c>
      <c r="B41" s="807" t="s">
        <v>1304</v>
      </c>
      <c r="C41" s="807" t="s">
        <v>21</v>
      </c>
      <c r="D41" s="365" t="s">
        <v>14</v>
      </c>
      <c r="E41" s="368"/>
      <c r="F41" s="368">
        <v>350</v>
      </c>
      <c r="G41" s="383">
        <f t="shared" si="1"/>
        <v>24.800000000000011</v>
      </c>
      <c r="H41" s="383"/>
      <c r="J41" s="383"/>
    </row>
    <row r="42" spans="1:10">
      <c r="A42" s="5">
        <v>45735</v>
      </c>
      <c r="B42" s="787" t="s">
        <v>1305</v>
      </c>
      <c r="C42" s="787" t="s">
        <v>21</v>
      </c>
      <c r="D42" t="s">
        <v>12</v>
      </c>
      <c r="F42" s="12">
        <v>17.8</v>
      </c>
      <c r="G42" s="26">
        <f t="shared" si="1"/>
        <v>7.0000000000000107</v>
      </c>
      <c r="H42" s="26"/>
      <c r="J42" s="26"/>
    </row>
    <row r="43" spans="1:10">
      <c r="A43" s="5">
        <v>45735</v>
      </c>
      <c r="B43" s="787" t="s">
        <v>1305</v>
      </c>
      <c r="C43" s="787" t="s">
        <v>21</v>
      </c>
      <c r="D43" t="s">
        <v>13</v>
      </c>
      <c r="F43" s="12">
        <v>7</v>
      </c>
      <c r="G43" s="26">
        <f t="shared" si="1"/>
        <v>1.0658141036401503E-14</v>
      </c>
      <c r="H43" s="26"/>
      <c r="J43" s="26"/>
    </row>
    <row r="44" spans="1:10">
      <c r="A44" s="41">
        <v>45565</v>
      </c>
      <c r="B44" s="786" t="s">
        <v>10</v>
      </c>
      <c r="C44" s="786" t="s">
        <v>91</v>
      </c>
      <c r="D44" t="s">
        <v>12</v>
      </c>
      <c r="E44" s="12">
        <v>17.899999999999999</v>
      </c>
      <c r="G44" s="26">
        <f t="shared" si="1"/>
        <v>17.900000000000009</v>
      </c>
      <c r="H44" s="26"/>
    </row>
    <row r="45" spans="1:10">
      <c r="A45" s="39"/>
      <c r="B45" s="787"/>
      <c r="C45" s="787"/>
      <c r="D45" t="s">
        <v>13</v>
      </c>
      <c r="E45" s="12">
        <v>5</v>
      </c>
      <c r="G45" s="26">
        <f t="shared" si="1"/>
        <v>22.900000000000009</v>
      </c>
      <c r="H45" s="26"/>
    </row>
    <row r="46" spans="1:10">
      <c r="A46" s="39"/>
      <c r="B46" s="787"/>
      <c r="C46" s="787"/>
      <c r="D46" t="s">
        <v>14</v>
      </c>
      <c r="E46" s="12">
        <v>350</v>
      </c>
      <c r="G46" s="26">
        <f t="shared" si="1"/>
        <v>372.90000000000003</v>
      </c>
      <c r="H46" s="26"/>
    </row>
    <row r="47" spans="1:10" s="378" customFormat="1">
      <c r="A47" s="377">
        <v>45590</v>
      </c>
      <c r="B47" s="801" t="s">
        <v>1306</v>
      </c>
      <c r="C47" s="801" t="s">
        <v>91</v>
      </c>
      <c r="D47" s="378" t="s">
        <v>14</v>
      </c>
      <c r="E47" s="380"/>
      <c r="F47" s="379">
        <v>350</v>
      </c>
      <c r="G47" s="423">
        <f t="shared" si="1"/>
        <v>22.900000000000034</v>
      </c>
      <c r="H47" s="423"/>
    </row>
    <row r="48" spans="1:10">
      <c r="A48" s="5">
        <v>45735</v>
      </c>
      <c r="B48" s="787" t="s">
        <v>1305</v>
      </c>
      <c r="C48" s="787" t="s">
        <v>91</v>
      </c>
      <c r="D48" t="s">
        <v>12</v>
      </c>
      <c r="E48" s="12"/>
      <c r="F48" s="12">
        <v>17.899999999999999</v>
      </c>
      <c r="G48" s="26">
        <f t="shared" si="1"/>
        <v>5.0000000000000355</v>
      </c>
      <c r="H48" s="26"/>
    </row>
    <row r="49" spans="1:12">
      <c r="A49" s="5">
        <v>45735</v>
      </c>
      <c r="B49" s="787" t="s">
        <v>1305</v>
      </c>
      <c r="C49" s="787" t="s">
        <v>91</v>
      </c>
      <c r="D49" t="s">
        <v>13</v>
      </c>
      <c r="E49" s="12"/>
      <c r="F49" s="12">
        <v>5</v>
      </c>
      <c r="G49" s="26">
        <f t="shared" si="1"/>
        <v>3.5527136788005009E-14</v>
      </c>
      <c r="H49" s="26"/>
    </row>
    <row r="50" spans="1:12">
      <c r="A50" s="41">
        <v>45596</v>
      </c>
      <c r="B50" s="786" t="s">
        <v>10</v>
      </c>
      <c r="C50" s="786" t="s">
        <v>23</v>
      </c>
      <c r="D50" t="s">
        <v>12</v>
      </c>
      <c r="E50" s="12">
        <v>14</v>
      </c>
      <c r="G50" s="26">
        <f t="shared" si="1"/>
        <v>14.000000000000036</v>
      </c>
      <c r="H50" s="26"/>
    </row>
    <row r="51" spans="1:12">
      <c r="A51" s="39"/>
      <c r="B51" s="787"/>
      <c r="C51" s="787"/>
      <c r="D51" t="s">
        <v>13</v>
      </c>
      <c r="E51" s="12">
        <v>7</v>
      </c>
      <c r="G51" s="26">
        <f t="shared" si="1"/>
        <v>21.000000000000036</v>
      </c>
      <c r="H51" s="26"/>
    </row>
    <row r="52" spans="1:12">
      <c r="A52" s="39"/>
      <c r="B52" s="787"/>
      <c r="C52" s="787"/>
      <c r="D52" t="s">
        <v>14</v>
      </c>
      <c r="E52" s="12">
        <v>350</v>
      </c>
      <c r="G52" s="26">
        <f t="shared" si="1"/>
        <v>371.00000000000006</v>
      </c>
      <c r="H52" s="26"/>
    </row>
    <row r="53" spans="1:12" s="378" customFormat="1">
      <c r="A53" s="444">
        <v>45609</v>
      </c>
      <c r="B53" s="801" t="s">
        <v>1307</v>
      </c>
      <c r="C53" s="801" t="s">
        <v>23</v>
      </c>
      <c r="D53" s="378" t="s">
        <v>14</v>
      </c>
      <c r="E53" s="379"/>
      <c r="F53" s="379">
        <v>350</v>
      </c>
      <c r="G53" s="423">
        <f t="shared" si="1"/>
        <v>21.000000000000057</v>
      </c>
      <c r="H53" s="423"/>
    </row>
    <row r="54" spans="1:12">
      <c r="A54" s="5">
        <v>45735</v>
      </c>
      <c r="B54" s="787" t="s">
        <v>1305</v>
      </c>
      <c r="C54" s="787" t="s">
        <v>23</v>
      </c>
      <c r="D54" t="s">
        <v>12</v>
      </c>
      <c r="F54" s="12">
        <v>14</v>
      </c>
      <c r="G54" s="26">
        <f t="shared" si="1"/>
        <v>7.0000000000000568</v>
      </c>
      <c r="H54" s="26"/>
    </row>
    <row r="55" spans="1:12">
      <c r="A55" s="5">
        <v>45735</v>
      </c>
      <c r="B55" s="787" t="s">
        <v>1305</v>
      </c>
      <c r="C55" s="787" t="s">
        <v>23</v>
      </c>
      <c r="D55" t="s">
        <v>13</v>
      </c>
      <c r="F55" s="12">
        <v>7</v>
      </c>
      <c r="G55" s="26">
        <f t="shared" si="1"/>
        <v>5.6843418860808015E-14</v>
      </c>
      <c r="H55" s="26"/>
    </row>
    <row r="56" spans="1:12">
      <c r="A56" s="41">
        <v>45626</v>
      </c>
      <c r="B56" s="786" t="s">
        <v>10</v>
      </c>
      <c r="C56" s="786" t="s">
        <v>24</v>
      </c>
      <c r="D56" t="s">
        <v>12</v>
      </c>
      <c r="E56" s="12">
        <v>16.100000000000001</v>
      </c>
      <c r="G56" s="26">
        <f t="shared" si="1"/>
        <v>16.100000000000058</v>
      </c>
      <c r="H56" s="26"/>
    </row>
    <row r="57" spans="1:12">
      <c r="A57" s="39"/>
      <c r="B57" s="787"/>
      <c r="C57" s="787"/>
      <c r="D57" t="s">
        <v>13</v>
      </c>
      <c r="E57" s="12">
        <v>7</v>
      </c>
      <c r="G57" s="26">
        <f t="shared" si="1"/>
        <v>23.100000000000058</v>
      </c>
      <c r="H57" s="26"/>
      <c r="K57" t="s">
        <v>1308</v>
      </c>
    </row>
    <row r="58" spans="1:12">
      <c r="A58" s="39"/>
      <c r="B58" s="787"/>
      <c r="C58" s="787"/>
      <c r="D58" t="s">
        <v>14</v>
      </c>
      <c r="E58" s="12">
        <v>350</v>
      </c>
      <c r="G58" s="26">
        <f t="shared" si="1"/>
        <v>373.10000000000008</v>
      </c>
      <c r="H58" s="26"/>
      <c r="I58">
        <v>2024</v>
      </c>
      <c r="J58" s="786" t="s">
        <v>21</v>
      </c>
      <c r="K58" t="s">
        <v>12</v>
      </c>
      <c r="L58" s="12">
        <v>17.8</v>
      </c>
    </row>
    <row r="59" spans="1:12" s="127" customFormat="1">
      <c r="A59" s="285">
        <v>45664</v>
      </c>
      <c r="B59" s="797" t="s">
        <v>1309</v>
      </c>
      <c r="C59" s="797" t="s">
        <v>24</v>
      </c>
      <c r="D59" s="127" t="s">
        <v>14</v>
      </c>
      <c r="E59" s="266"/>
      <c r="F59" s="266">
        <v>350</v>
      </c>
      <c r="G59" s="275">
        <f t="shared" si="1"/>
        <v>23.10000000000008</v>
      </c>
      <c r="H59" s="275"/>
      <c r="J59" s="797"/>
      <c r="K59" s="127" t="s">
        <v>13</v>
      </c>
      <c r="L59" s="129">
        <v>7</v>
      </c>
    </row>
    <row r="60" spans="1:12">
      <c r="A60" s="5">
        <v>45686</v>
      </c>
      <c r="B60" s="787" t="s">
        <v>1310</v>
      </c>
      <c r="C60" s="787" t="s">
        <v>24</v>
      </c>
      <c r="D60" t="s">
        <v>12</v>
      </c>
      <c r="F60" s="12">
        <v>16.100000000000001</v>
      </c>
      <c r="G60" s="26">
        <f t="shared" si="1"/>
        <v>7.0000000000000782</v>
      </c>
      <c r="H60" s="26"/>
      <c r="J60" s="787"/>
      <c r="L60" s="12"/>
    </row>
    <row r="61" spans="1:12">
      <c r="A61" s="5">
        <v>45686</v>
      </c>
      <c r="B61" s="787" t="s">
        <v>1310</v>
      </c>
      <c r="C61" s="787" t="s">
        <v>24</v>
      </c>
      <c r="D61" t="s">
        <v>13</v>
      </c>
      <c r="F61" s="12">
        <v>7</v>
      </c>
      <c r="G61" s="26">
        <f t="shared" si="1"/>
        <v>7.815970093361102E-14</v>
      </c>
      <c r="H61" s="26"/>
      <c r="J61" s="787"/>
      <c r="L61" s="12"/>
    </row>
    <row r="62" spans="1:12">
      <c r="A62" s="41">
        <v>45657</v>
      </c>
      <c r="B62" s="786" t="s">
        <v>10</v>
      </c>
      <c r="C62" s="786" t="s">
        <v>25</v>
      </c>
      <c r="D62" t="s">
        <v>12</v>
      </c>
      <c r="E62" s="12">
        <v>19.7</v>
      </c>
      <c r="G62" s="26">
        <f t="shared" si="1"/>
        <v>19.700000000000077</v>
      </c>
      <c r="H62" s="26"/>
      <c r="J62" s="786" t="s">
        <v>91</v>
      </c>
      <c r="K62" t="s">
        <v>12</v>
      </c>
      <c r="L62" s="12">
        <v>17.899999999999999</v>
      </c>
    </row>
    <row r="63" spans="1:12">
      <c r="A63" s="39"/>
      <c r="B63" s="787"/>
      <c r="C63" s="787"/>
      <c r="D63" t="s">
        <v>13</v>
      </c>
      <c r="E63" s="12">
        <v>3</v>
      </c>
      <c r="G63" s="26">
        <f t="shared" si="1"/>
        <v>22.700000000000077</v>
      </c>
      <c r="H63" s="26"/>
      <c r="J63" s="787"/>
      <c r="K63" t="s">
        <v>13</v>
      </c>
      <c r="L63" s="12">
        <v>5</v>
      </c>
    </row>
    <row r="64" spans="1:12">
      <c r="A64" s="39"/>
      <c r="B64" s="787"/>
      <c r="C64" s="787"/>
      <c r="D64" t="s">
        <v>14</v>
      </c>
      <c r="E64" s="12">
        <v>350</v>
      </c>
      <c r="G64" s="26">
        <f t="shared" si="1"/>
        <v>372.7000000000001</v>
      </c>
      <c r="H64" s="26"/>
      <c r="I64" s="787"/>
      <c r="J64" s="786" t="s">
        <v>23</v>
      </c>
      <c r="K64" t="s">
        <v>12</v>
      </c>
      <c r="L64" s="12">
        <v>14</v>
      </c>
    </row>
    <row r="65" spans="1:13" s="127" customFormat="1">
      <c r="A65" s="285">
        <v>45664</v>
      </c>
      <c r="B65" s="797" t="s">
        <v>1309</v>
      </c>
      <c r="C65" s="797" t="s">
        <v>25</v>
      </c>
      <c r="D65" s="127" t="s">
        <v>14</v>
      </c>
      <c r="E65" s="266"/>
      <c r="F65" s="266">
        <v>350</v>
      </c>
      <c r="G65" s="275">
        <f t="shared" si="1"/>
        <v>22.700000000000102</v>
      </c>
      <c r="H65" s="275"/>
      <c r="I65" s="797"/>
      <c r="J65" s="797"/>
      <c r="K65" s="127" t="s">
        <v>13</v>
      </c>
      <c r="L65" s="129">
        <v>7</v>
      </c>
    </row>
    <row r="66" spans="1:13">
      <c r="A66" s="5">
        <v>45686</v>
      </c>
      <c r="B66" s="787" t="s">
        <v>1310</v>
      </c>
      <c r="C66" s="787" t="s">
        <v>25</v>
      </c>
      <c r="D66" t="s">
        <v>12</v>
      </c>
      <c r="F66" s="12">
        <v>19.7</v>
      </c>
      <c r="G66" s="26">
        <f t="shared" si="1"/>
        <v>3.000000000000103</v>
      </c>
      <c r="H66" s="26"/>
      <c r="J66" s="786" t="s">
        <v>24</v>
      </c>
      <c r="K66" t="s">
        <v>12</v>
      </c>
      <c r="M66" s="12">
        <v>16.100000000000001</v>
      </c>
    </row>
    <row r="67" spans="1:13">
      <c r="A67" s="5">
        <v>45686</v>
      </c>
      <c r="B67" s="787" t="s">
        <v>1310</v>
      </c>
      <c r="C67" s="787" t="s">
        <v>25</v>
      </c>
      <c r="D67" t="s">
        <v>13</v>
      </c>
      <c r="F67" s="12">
        <v>3</v>
      </c>
      <c r="G67" s="26">
        <f t="shared" si="1"/>
        <v>1.0302869668521453E-13</v>
      </c>
      <c r="H67" s="26"/>
      <c r="J67" s="787"/>
      <c r="K67" t="s">
        <v>13</v>
      </c>
      <c r="M67" s="12">
        <v>7</v>
      </c>
    </row>
    <row r="68" spans="1:13">
      <c r="A68" s="9">
        <v>45688</v>
      </c>
      <c r="B68" s="786" t="s">
        <v>10</v>
      </c>
      <c r="C68" s="786" t="s">
        <v>11</v>
      </c>
      <c r="D68" t="s">
        <v>12</v>
      </c>
      <c r="E68" s="121">
        <v>17.5</v>
      </c>
      <c r="G68" s="26">
        <f t="shared" si="1"/>
        <v>17.500000000000103</v>
      </c>
      <c r="H68" s="26"/>
      <c r="J68" s="786" t="s">
        <v>25</v>
      </c>
      <c r="K68" t="s">
        <v>12</v>
      </c>
      <c r="M68" s="12">
        <v>19.7</v>
      </c>
    </row>
    <row r="69" spans="1:13">
      <c r="B69" s="787"/>
      <c r="C69" s="787"/>
      <c r="D69" t="s">
        <v>13</v>
      </c>
      <c r="E69" s="121">
        <v>3</v>
      </c>
      <c r="G69" s="26">
        <f t="shared" si="1"/>
        <v>20.500000000000103</v>
      </c>
      <c r="H69" s="26"/>
      <c r="J69" s="787"/>
      <c r="K69" t="s">
        <v>13</v>
      </c>
      <c r="M69" s="12">
        <v>3</v>
      </c>
    </row>
    <row r="70" spans="1:13">
      <c r="B70" s="787"/>
      <c r="C70" s="787"/>
      <c r="D70" t="s">
        <v>14</v>
      </c>
      <c r="E70" s="121">
        <v>350</v>
      </c>
      <c r="G70" s="26">
        <f t="shared" si="1"/>
        <v>370.50000000000011</v>
      </c>
      <c r="H70" s="26"/>
      <c r="L70" s="12">
        <f>SUM(L58:L69)</f>
        <v>68.7</v>
      </c>
    </row>
    <row r="71" spans="1:13">
      <c r="A71" s="5">
        <v>45735</v>
      </c>
      <c r="B71" s="787" t="s">
        <v>1305</v>
      </c>
      <c r="C71" s="787" t="s">
        <v>11</v>
      </c>
      <c r="D71" t="s">
        <v>12</v>
      </c>
      <c r="F71" s="121">
        <v>17.5</v>
      </c>
      <c r="G71" s="26">
        <f t="shared" ref="G71:G86" si="2">G70+E71-F71</f>
        <v>353.00000000000011</v>
      </c>
      <c r="H71" s="26"/>
      <c r="L71" s="12"/>
    </row>
    <row r="72" spans="1:13">
      <c r="A72" s="5">
        <v>45735</v>
      </c>
      <c r="B72" s="787" t="s">
        <v>1305</v>
      </c>
      <c r="C72" s="787" t="s">
        <v>11</v>
      </c>
      <c r="D72" t="s">
        <v>13</v>
      </c>
      <c r="F72" s="121">
        <v>3</v>
      </c>
      <c r="G72" s="26">
        <f t="shared" si="2"/>
        <v>350.00000000000011</v>
      </c>
      <c r="H72" s="26"/>
      <c r="L72" s="12"/>
    </row>
    <row r="73" spans="1:13" s="127" customFormat="1">
      <c r="A73" s="334">
        <v>45804</v>
      </c>
      <c r="B73" s="797" t="s">
        <v>1311</v>
      </c>
      <c r="C73" s="797" t="s">
        <v>11</v>
      </c>
      <c r="D73" s="127" t="s">
        <v>14</v>
      </c>
      <c r="E73" s="266"/>
      <c r="F73" s="266">
        <v>350</v>
      </c>
      <c r="G73" s="275">
        <f t="shared" si="2"/>
        <v>0</v>
      </c>
      <c r="H73" s="275"/>
      <c r="L73" s="129"/>
    </row>
    <row r="74" spans="1:13">
      <c r="A74" s="9">
        <v>45716</v>
      </c>
      <c r="B74" s="786" t="s">
        <v>10</v>
      </c>
      <c r="C74" s="786" t="s">
        <v>15</v>
      </c>
      <c r="D74" t="s">
        <v>12</v>
      </c>
      <c r="E74" s="121">
        <v>16</v>
      </c>
      <c r="G74" s="26">
        <f t="shared" si="2"/>
        <v>16</v>
      </c>
      <c r="H74" s="26"/>
    </row>
    <row r="75" spans="1:13">
      <c r="B75" s="787"/>
      <c r="C75" s="787"/>
      <c r="D75" t="s">
        <v>13</v>
      </c>
      <c r="E75" s="121">
        <v>3</v>
      </c>
      <c r="G75" s="26">
        <f t="shared" si="2"/>
        <v>19</v>
      </c>
      <c r="H75" s="26"/>
    </row>
    <row r="76" spans="1:13">
      <c r="B76" s="787"/>
      <c r="C76" s="787"/>
      <c r="D76" t="s">
        <v>14</v>
      </c>
      <c r="E76" s="121">
        <v>256.5</v>
      </c>
      <c r="G76" s="26">
        <f t="shared" si="2"/>
        <v>275.5</v>
      </c>
      <c r="H76" s="26"/>
    </row>
    <row r="77" spans="1:13">
      <c r="B77" s="787"/>
      <c r="C77" s="787"/>
      <c r="D77" t="s">
        <v>1312</v>
      </c>
      <c r="E77" s="121">
        <v>1000</v>
      </c>
      <c r="G77" s="26">
        <f t="shared" si="2"/>
        <v>1275.5</v>
      </c>
      <c r="H77" s="26"/>
    </row>
    <row r="78" spans="1:13">
      <c r="B78" s="787"/>
      <c r="C78" s="787"/>
      <c r="G78" s="26">
        <f t="shared" si="2"/>
        <v>1275.5</v>
      </c>
      <c r="H78" s="26"/>
    </row>
    <row r="79" spans="1:13" s="127" customFormat="1">
      <c r="A79" s="285">
        <v>45716</v>
      </c>
      <c r="B79" s="797" t="s">
        <v>1313</v>
      </c>
      <c r="C79" s="797" t="s">
        <v>15</v>
      </c>
      <c r="D79" s="127" t="s">
        <v>1312</v>
      </c>
      <c r="E79" s="266"/>
      <c r="F79" s="266">
        <v>1000</v>
      </c>
      <c r="G79" s="275">
        <f t="shared" si="2"/>
        <v>275.5</v>
      </c>
      <c r="H79" s="275"/>
      <c r="J79" s="791"/>
      <c r="M79" s="266"/>
    </row>
    <row r="80" spans="1:13" s="318" customFormat="1">
      <c r="A80" s="453">
        <v>45722</v>
      </c>
      <c r="B80" s="142" t="s">
        <v>1314</v>
      </c>
      <c r="C80" s="142" t="s">
        <v>15</v>
      </c>
      <c r="D80" s="318" t="s">
        <v>14</v>
      </c>
      <c r="E80" s="319"/>
      <c r="F80" s="319">
        <v>500</v>
      </c>
      <c r="G80" s="454">
        <f t="shared" si="2"/>
        <v>-224.5</v>
      </c>
      <c r="H80" s="454"/>
      <c r="I80" s="318" t="s">
        <v>1315</v>
      </c>
      <c r="J80" s="455"/>
      <c r="L80" s="319"/>
    </row>
    <row r="81" spans="1:14">
      <c r="A81" s="5">
        <v>45804</v>
      </c>
      <c r="B81" s="787" t="s">
        <v>1316</v>
      </c>
      <c r="C81" s="787" t="s">
        <v>15</v>
      </c>
      <c r="D81" t="s">
        <v>12</v>
      </c>
      <c r="F81" s="121">
        <v>16</v>
      </c>
      <c r="G81" s="26">
        <f t="shared" si="2"/>
        <v>-240.5</v>
      </c>
      <c r="H81" s="26"/>
      <c r="J81" s="786"/>
      <c r="L81" s="121"/>
    </row>
    <row r="82" spans="1:14">
      <c r="A82" s="5">
        <v>45804</v>
      </c>
      <c r="B82" s="787" t="s">
        <v>1316</v>
      </c>
      <c r="C82" s="787" t="s">
        <v>15</v>
      </c>
      <c r="D82" t="s">
        <v>13</v>
      </c>
      <c r="F82" s="121">
        <v>3</v>
      </c>
      <c r="G82" s="26">
        <f t="shared" si="2"/>
        <v>-243.5</v>
      </c>
      <c r="H82" s="26"/>
      <c r="J82" s="786"/>
      <c r="L82" s="121"/>
    </row>
    <row r="83" spans="1:14" s="127" customFormat="1">
      <c r="A83" s="334">
        <v>45804</v>
      </c>
      <c r="B83" s="797" t="s">
        <v>1311</v>
      </c>
      <c r="C83" s="797" t="s">
        <v>15</v>
      </c>
      <c r="D83" s="127" t="s">
        <v>14</v>
      </c>
      <c r="E83" s="266"/>
      <c r="F83" s="266">
        <v>256.5</v>
      </c>
      <c r="G83" s="275">
        <f t="shared" si="2"/>
        <v>-500</v>
      </c>
      <c r="H83" s="275"/>
      <c r="J83" s="791"/>
      <c r="L83" s="266"/>
    </row>
    <row r="84" spans="1:14">
      <c r="A84" s="41">
        <v>45747</v>
      </c>
      <c r="B84" s="786" t="s">
        <v>10</v>
      </c>
      <c r="C84" s="786" t="s">
        <v>16</v>
      </c>
      <c r="D84" t="s">
        <v>12</v>
      </c>
      <c r="E84" s="121">
        <v>7</v>
      </c>
      <c r="G84" s="26">
        <f t="shared" si="2"/>
        <v>-493</v>
      </c>
      <c r="H84" s="26"/>
      <c r="J84" s="786"/>
      <c r="L84" s="121"/>
    </row>
    <row r="85" spans="1:14">
      <c r="A85" s="39"/>
      <c r="B85" s="787"/>
      <c r="C85" s="787"/>
      <c r="D85" t="s">
        <v>13</v>
      </c>
      <c r="E85" s="121">
        <v>3</v>
      </c>
      <c r="G85" s="26">
        <f t="shared" si="2"/>
        <v>-490</v>
      </c>
      <c r="H85" s="26"/>
      <c r="J85" s="787"/>
      <c r="M85" s="121"/>
    </row>
    <row r="86" spans="1:14">
      <c r="A86" s="39"/>
      <c r="B86" s="787"/>
      <c r="C86" s="787"/>
      <c r="D86" t="s">
        <v>14</v>
      </c>
      <c r="E86" s="121">
        <v>150</v>
      </c>
      <c r="G86" s="26">
        <f t="shared" si="2"/>
        <v>-340</v>
      </c>
      <c r="H86" s="26"/>
      <c r="J86" s="786"/>
      <c r="L86" s="121"/>
    </row>
    <row r="87" spans="1:14">
      <c r="A87" s="5">
        <v>45804</v>
      </c>
      <c r="B87" s="787" t="s">
        <v>1316</v>
      </c>
      <c r="C87" s="787" t="s">
        <v>16</v>
      </c>
      <c r="D87" t="s">
        <v>12</v>
      </c>
      <c r="F87" s="121">
        <v>7</v>
      </c>
      <c r="G87" s="26">
        <f t="shared" ref="G87:G117" si="3">G86+E87-F87</f>
        <v>-347</v>
      </c>
      <c r="H87" s="26"/>
      <c r="J87" s="786"/>
      <c r="L87" s="121"/>
    </row>
    <row r="88" spans="1:14">
      <c r="A88" s="5">
        <v>45804</v>
      </c>
      <c r="B88" s="787" t="s">
        <v>1316</v>
      </c>
      <c r="C88" s="787" t="s">
        <v>16</v>
      </c>
      <c r="D88" t="s">
        <v>13</v>
      </c>
      <c r="F88" s="121">
        <v>3</v>
      </c>
      <c r="G88" s="26">
        <f t="shared" si="3"/>
        <v>-350</v>
      </c>
      <c r="H88" s="26"/>
      <c r="J88" s="786"/>
      <c r="L88" s="121"/>
    </row>
    <row r="89" spans="1:14" s="127" customFormat="1">
      <c r="A89" s="334">
        <v>45804</v>
      </c>
      <c r="B89" s="797" t="s">
        <v>1311</v>
      </c>
      <c r="C89" s="797" t="s">
        <v>16</v>
      </c>
      <c r="D89" s="127" t="s">
        <v>14</v>
      </c>
      <c r="E89" s="266"/>
      <c r="F89" s="266">
        <v>150</v>
      </c>
      <c r="G89" s="275">
        <f t="shared" si="3"/>
        <v>-500</v>
      </c>
      <c r="H89" s="275"/>
      <c r="J89" s="791"/>
      <c r="L89" s="266"/>
    </row>
    <row r="90" spans="1:14">
      <c r="A90" s="41">
        <v>45777</v>
      </c>
      <c r="B90" s="786" t="s">
        <v>10</v>
      </c>
      <c r="C90" s="786" t="s">
        <v>17</v>
      </c>
      <c r="D90" t="s">
        <v>12</v>
      </c>
      <c r="E90" s="121">
        <v>20</v>
      </c>
      <c r="G90" s="26">
        <f t="shared" si="3"/>
        <v>-480</v>
      </c>
      <c r="H90" s="26"/>
      <c r="J90" s="787"/>
      <c r="L90" s="121"/>
    </row>
    <row r="91" spans="1:14">
      <c r="A91" s="39"/>
      <c r="B91" s="787"/>
      <c r="C91" s="787"/>
      <c r="D91" t="s">
        <v>13</v>
      </c>
      <c r="E91" s="121">
        <v>3</v>
      </c>
      <c r="G91" s="26">
        <f t="shared" si="3"/>
        <v>-477</v>
      </c>
      <c r="H91" s="26"/>
      <c r="J91" s="787"/>
      <c r="M91" s="121"/>
    </row>
    <row r="92" spans="1:14">
      <c r="A92" s="39"/>
      <c r="B92" s="787"/>
      <c r="C92" s="787"/>
      <c r="D92" t="s">
        <v>14</v>
      </c>
      <c r="E92" s="121">
        <v>500</v>
      </c>
      <c r="G92" s="26">
        <f t="shared" si="3"/>
        <v>23</v>
      </c>
      <c r="H92" s="26"/>
      <c r="J92" s="786"/>
      <c r="L92" s="121"/>
    </row>
    <row r="93" spans="1:14" s="127" customFormat="1">
      <c r="A93" s="285">
        <v>45722</v>
      </c>
      <c r="B93" s="797" t="s">
        <v>1314</v>
      </c>
      <c r="C93" s="797" t="s">
        <v>15</v>
      </c>
      <c r="D93" s="127" t="s">
        <v>14</v>
      </c>
      <c r="E93" s="266"/>
      <c r="F93" s="266">
        <v>500</v>
      </c>
      <c r="G93" s="275">
        <f t="shared" si="3"/>
        <v>-477</v>
      </c>
      <c r="H93" s="275"/>
      <c r="J93" s="797"/>
      <c r="L93" s="266"/>
    </row>
    <row r="94" spans="1:14">
      <c r="A94" s="5">
        <v>45804</v>
      </c>
      <c r="B94" s="787" t="s">
        <v>1316</v>
      </c>
      <c r="C94" s="787" t="s">
        <v>15</v>
      </c>
      <c r="D94" t="s">
        <v>12</v>
      </c>
      <c r="F94" s="121">
        <v>20</v>
      </c>
      <c r="G94" s="26">
        <f t="shared" si="3"/>
        <v>-497</v>
      </c>
      <c r="H94" s="26"/>
      <c r="L94" s="12"/>
      <c r="M94" s="12"/>
      <c r="N94" s="12"/>
    </row>
    <row r="95" spans="1:14">
      <c r="A95" s="5">
        <v>45804</v>
      </c>
      <c r="B95" s="787" t="s">
        <v>1316</v>
      </c>
      <c r="C95" s="787" t="s">
        <v>15</v>
      </c>
      <c r="D95" t="s">
        <v>13</v>
      </c>
      <c r="F95" s="121">
        <v>3</v>
      </c>
      <c r="G95" s="26">
        <f t="shared" si="3"/>
        <v>-500</v>
      </c>
      <c r="H95" s="26"/>
      <c r="I95" s="26"/>
    </row>
    <row r="96" spans="1:14">
      <c r="A96" s="9">
        <v>45808</v>
      </c>
      <c r="B96" s="786" t="s">
        <v>10</v>
      </c>
      <c r="C96" s="786" t="s">
        <v>18</v>
      </c>
      <c r="D96" t="s">
        <v>12</v>
      </c>
      <c r="E96" s="121">
        <v>20.3</v>
      </c>
      <c r="G96" s="26">
        <f t="shared" si="3"/>
        <v>-479.7</v>
      </c>
      <c r="H96" s="26"/>
    </row>
    <row r="97" spans="1:14">
      <c r="B97" s="787"/>
      <c r="C97" s="787"/>
      <c r="D97" t="s">
        <v>13</v>
      </c>
      <c r="E97" s="121">
        <v>5</v>
      </c>
      <c r="G97" s="26">
        <f t="shared" si="3"/>
        <v>-474.7</v>
      </c>
      <c r="H97" s="26"/>
    </row>
    <row r="98" spans="1:14">
      <c r="B98" s="787"/>
      <c r="C98" s="787"/>
      <c r="D98" t="s">
        <v>14</v>
      </c>
      <c r="E98" s="121">
        <v>500</v>
      </c>
      <c r="G98" s="26">
        <f t="shared" si="3"/>
        <v>25.300000000000011</v>
      </c>
      <c r="H98" s="26"/>
    </row>
    <row r="99" spans="1:14">
      <c r="A99" s="5">
        <v>45826</v>
      </c>
      <c r="B99" s="787" t="s">
        <v>1317</v>
      </c>
      <c r="C99" s="787" t="s">
        <v>18</v>
      </c>
      <c r="D99" t="s">
        <v>12</v>
      </c>
      <c r="F99" s="121">
        <v>20.3</v>
      </c>
      <c r="G99" s="26">
        <f t="shared" si="3"/>
        <v>5.0000000000000107</v>
      </c>
      <c r="H99" s="26"/>
      <c r="J99" s="822" t="s">
        <v>1308</v>
      </c>
      <c r="K99" s="822"/>
      <c r="L99" s="822"/>
    </row>
    <row r="100" spans="1:14">
      <c r="A100" s="5">
        <v>45826</v>
      </c>
      <c r="B100" s="787" t="s">
        <v>1317</v>
      </c>
      <c r="C100" s="787" t="s">
        <v>18</v>
      </c>
      <c r="D100" t="s">
        <v>13</v>
      </c>
      <c r="F100" s="121">
        <v>5</v>
      </c>
      <c r="G100" s="26">
        <f t="shared" si="3"/>
        <v>1.0658141036401503E-14</v>
      </c>
      <c r="H100" s="26"/>
      <c r="I100">
        <v>2025</v>
      </c>
      <c r="J100" s="786" t="s">
        <v>20</v>
      </c>
      <c r="K100" t="s">
        <v>12</v>
      </c>
      <c r="L100" s="121">
        <v>12</v>
      </c>
      <c r="M100" s="121"/>
    </row>
    <row r="101" spans="1:14" s="127" customFormat="1">
      <c r="A101" s="285">
        <v>45833</v>
      </c>
      <c r="B101" s="797" t="s">
        <v>1318</v>
      </c>
      <c r="C101" s="797" t="s">
        <v>18</v>
      </c>
      <c r="D101" s="127" t="s">
        <v>14</v>
      </c>
      <c r="E101" s="266"/>
      <c r="F101" s="266">
        <v>500</v>
      </c>
      <c r="G101" s="275">
        <f t="shared" si="3"/>
        <v>-500</v>
      </c>
      <c r="H101" s="275"/>
      <c r="J101" s="797"/>
      <c r="K101" s="127" t="s">
        <v>13</v>
      </c>
      <c r="L101" s="266">
        <v>4</v>
      </c>
      <c r="M101" s="266"/>
    </row>
    <row r="102" spans="1:14">
      <c r="A102" s="41">
        <v>45838</v>
      </c>
      <c r="B102" s="786" t="s">
        <v>10</v>
      </c>
      <c r="C102" s="786" t="s">
        <v>19</v>
      </c>
      <c r="D102" t="s">
        <v>12</v>
      </c>
      <c r="E102" s="121">
        <v>14.2</v>
      </c>
      <c r="G102" s="26">
        <f t="shared" si="3"/>
        <v>-485.8</v>
      </c>
      <c r="H102" s="26"/>
      <c r="J102" s="787"/>
      <c r="L102" s="121">
        <f>SUM(L100:L101)</f>
        <v>16</v>
      </c>
    </row>
    <row r="103" spans="1:14">
      <c r="A103" s="39"/>
      <c r="B103" s="787"/>
      <c r="C103" s="787"/>
      <c r="D103" t="s">
        <v>13</v>
      </c>
      <c r="E103" s="121">
        <v>4</v>
      </c>
      <c r="G103" s="26">
        <f t="shared" si="3"/>
        <v>-481.8</v>
      </c>
      <c r="H103" s="26"/>
      <c r="L103" s="121"/>
      <c r="M103" s="121"/>
      <c r="N103" s="121"/>
    </row>
    <row r="104" spans="1:14">
      <c r="A104" s="39"/>
      <c r="B104" s="787"/>
      <c r="C104" s="787"/>
      <c r="D104" t="s">
        <v>14</v>
      </c>
      <c r="E104" s="121">
        <v>500</v>
      </c>
      <c r="G104" s="26">
        <f t="shared" si="3"/>
        <v>18.199999999999989</v>
      </c>
      <c r="H104" s="26"/>
      <c r="L104" s="121"/>
      <c r="M104" s="121"/>
    </row>
    <row r="105" spans="1:14">
      <c r="A105" s="39">
        <v>45874</v>
      </c>
      <c r="B105" s="787" t="s">
        <v>1319</v>
      </c>
      <c r="C105" s="787" t="s">
        <v>19</v>
      </c>
      <c r="D105" t="s">
        <v>12</v>
      </c>
      <c r="F105" s="121">
        <v>14.2</v>
      </c>
      <c r="G105" s="26">
        <f t="shared" si="3"/>
        <v>3.9999999999999893</v>
      </c>
      <c r="H105" s="26"/>
      <c r="L105" s="121">
        <f>1000-L102</f>
        <v>984</v>
      </c>
      <c r="M105" s="121"/>
    </row>
    <row r="106" spans="1:14">
      <c r="A106" s="39">
        <v>45874</v>
      </c>
      <c r="B106" s="787" t="s">
        <v>1319</v>
      </c>
      <c r="C106" s="787" t="s">
        <v>19</v>
      </c>
      <c r="D106" t="s">
        <v>13</v>
      </c>
      <c r="F106" s="121">
        <v>4</v>
      </c>
      <c r="G106" s="26">
        <f t="shared" si="3"/>
        <v>-1.0658141036401503E-14</v>
      </c>
      <c r="H106" s="26"/>
      <c r="L106" s="121"/>
      <c r="M106" s="121"/>
    </row>
    <row r="107" spans="1:14" s="233" customFormat="1">
      <c r="A107" s="276">
        <v>45874</v>
      </c>
      <c r="B107" s="270" t="s">
        <v>1320</v>
      </c>
      <c r="C107" s="270" t="s">
        <v>19</v>
      </c>
      <c r="D107" s="233" t="s">
        <v>14</v>
      </c>
      <c r="E107" s="273"/>
      <c r="F107" s="273">
        <v>500</v>
      </c>
      <c r="G107" s="288">
        <f t="shared" si="3"/>
        <v>-500</v>
      </c>
      <c r="H107" s="288">
        <f>+F107</f>
        <v>500</v>
      </c>
      <c r="I107" s="233" t="s">
        <v>265</v>
      </c>
      <c r="L107" s="273"/>
      <c r="M107" s="273"/>
    </row>
    <row r="108" spans="1:14" hidden="1">
      <c r="A108" s="41">
        <v>45869</v>
      </c>
      <c r="B108" s="786" t="s">
        <v>10</v>
      </c>
      <c r="C108" s="786" t="s">
        <v>20</v>
      </c>
      <c r="D108" t="s">
        <v>12</v>
      </c>
      <c r="E108" s="121">
        <v>12</v>
      </c>
      <c r="G108" s="26">
        <f t="shared" si="3"/>
        <v>-488</v>
      </c>
      <c r="H108" s="26"/>
    </row>
    <row r="109" spans="1:14" hidden="1">
      <c r="B109" s="787"/>
      <c r="C109" s="787"/>
      <c r="D109" t="s">
        <v>13</v>
      </c>
      <c r="E109" s="121">
        <v>4</v>
      </c>
      <c r="G109" s="26">
        <f t="shared" si="3"/>
        <v>-484</v>
      </c>
      <c r="H109" s="26"/>
    </row>
    <row r="110" spans="1:14" hidden="1">
      <c r="B110" s="787"/>
      <c r="C110" s="787"/>
      <c r="D110" t="s">
        <v>14</v>
      </c>
      <c r="E110" s="121">
        <v>500</v>
      </c>
      <c r="G110" s="26">
        <f t="shared" si="3"/>
        <v>16</v>
      </c>
      <c r="H110" s="26"/>
    </row>
    <row r="111" spans="1:14" s="233" customFormat="1">
      <c r="A111" s="276">
        <v>45874</v>
      </c>
      <c r="B111" s="270" t="s">
        <v>1320</v>
      </c>
      <c r="C111" s="270" t="s">
        <v>20</v>
      </c>
      <c r="D111" s="233" t="s">
        <v>14</v>
      </c>
      <c r="E111" s="273"/>
      <c r="F111" s="273">
        <v>500</v>
      </c>
      <c r="G111" s="288">
        <f t="shared" si="3"/>
        <v>-484</v>
      </c>
      <c r="H111" s="288">
        <f>+F111</f>
        <v>500</v>
      </c>
      <c r="I111" s="233" t="s">
        <v>265</v>
      </c>
    </row>
    <row r="112" spans="1:14" hidden="1">
      <c r="A112" s="5">
        <v>45880</v>
      </c>
      <c r="B112" s="787" t="s">
        <v>1321</v>
      </c>
      <c r="C112" s="787" t="s">
        <v>20</v>
      </c>
      <c r="D112" t="s">
        <v>12</v>
      </c>
      <c r="F112" s="121">
        <v>12</v>
      </c>
      <c r="G112" s="26">
        <f t="shared" si="3"/>
        <v>-496</v>
      </c>
      <c r="H112" s="26"/>
      <c r="L112">
        <v>499.4</v>
      </c>
    </row>
    <row r="113" spans="1:12" hidden="1">
      <c r="A113" s="5">
        <v>45880</v>
      </c>
      <c r="B113" s="787" t="s">
        <v>1321</v>
      </c>
      <c r="C113" s="787" t="s">
        <v>20</v>
      </c>
      <c r="D113" t="s">
        <v>13</v>
      </c>
      <c r="F113" s="121">
        <v>4</v>
      </c>
      <c r="G113" s="26">
        <f t="shared" si="3"/>
        <v>-500</v>
      </c>
      <c r="H113" s="26"/>
      <c r="L113">
        <v>264.3</v>
      </c>
    </row>
    <row r="114" spans="1:12" hidden="1">
      <c r="B114" s="787"/>
      <c r="C114" s="787"/>
      <c r="G114" s="26">
        <f t="shared" si="3"/>
        <v>-500</v>
      </c>
      <c r="H114" s="26"/>
      <c r="L114">
        <v>485.5</v>
      </c>
    </row>
    <row r="115" spans="1:12" hidden="1">
      <c r="B115" s="787"/>
      <c r="C115" s="787"/>
      <c r="G115" s="26">
        <f t="shared" si="3"/>
        <v>-500</v>
      </c>
      <c r="H115" s="26"/>
      <c r="L115">
        <f>SUM(L112:L114)</f>
        <v>1249.2</v>
      </c>
    </row>
    <row r="116" spans="1:12" hidden="1">
      <c r="B116" s="787"/>
      <c r="C116" s="787"/>
      <c r="G116" s="26">
        <f t="shared" si="3"/>
        <v>-500</v>
      </c>
      <c r="H116" s="26"/>
    </row>
    <row r="117" spans="1:12" hidden="1">
      <c r="B117" s="787"/>
      <c r="C117" s="787"/>
      <c r="G117" s="26">
        <f t="shared" si="3"/>
        <v>-500</v>
      </c>
      <c r="H117" s="26"/>
    </row>
    <row r="118" spans="1:12" hidden="1">
      <c r="B118" s="787"/>
      <c r="C118" s="787"/>
      <c r="G118" s="26">
        <f>G117+E118-F118</f>
        <v>-500</v>
      </c>
      <c r="H118" s="26"/>
    </row>
    <row r="119" spans="1:12" hidden="1">
      <c r="B119" s="787"/>
      <c r="C119" s="787"/>
      <c r="G119" s="26">
        <f>G118+E119-F119</f>
        <v>-500</v>
      </c>
      <c r="H119" s="26"/>
    </row>
    <row r="120" spans="1:12" hidden="1">
      <c r="B120" s="787"/>
      <c r="C120" s="787"/>
      <c r="G120" s="26">
        <f>G119+E120-F120</f>
        <v>-500</v>
      </c>
      <c r="H120" s="26"/>
    </row>
    <row r="121" spans="1:12">
      <c r="B121" s="787"/>
      <c r="C121" s="787"/>
      <c r="G121" s="250">
        <f>G120+E121-F121</f>
        <v>-500</v>
      </c>
      <c r="H121" s="462">
        <f>SUM(H9:H120)</f>
        <v>1000</v>
      </c>
      <c r="I121" s="458" t="s">
        <v>1120</v>
      </c>
    </row>
  </sheetData>
  <autoFilter ref="A5:N121" xr:uid="{ABD7015A-5359-4928-AC5F-D6B25C0C79AA}">
    <filterColumn colId="7">
      <colorFilter dxfId="0"/>
    </filterColumn>
  </autoFilter>
  <mergeCells count="2">
    <mergeCell ref="B2:G2"/>
    <mergeCell ref="J99:L9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9">
    <tabColor rgb="FF00B0F0"/>
  </sheetPr>
  <dimension ref="A2:U1017"/>
  <sheetViews>
    <sheetView topLeftCell="A924" workbookViewId="0">
      <selection activeCell="E935" sqref="E935"/>
    </sheetView>
  </sheetViews>
  <sheetFormatPr defaultColWidth="11.42578125" defaultRowHeight="15"/>
  <cols>
    <col min="1" max="1" width="11.42578125" style="39"/>
    <col min="2" max="2" width="12.7109375" style="6" bestFit="1" customWidth="1"/>
    <col min="3" max="3" width="11.85546875" style="6" bestFit="1" customWidth="1"/>
    <col min="4" max="4" width="22.85546875" bestFit="1" customWidth="1"/>
    <col min="5" max="5" width="11.42578125" style="4"/>
    <col min="6" max="6" width="11.5703125" style="4" bestFit="1" customWidth="1"/>
    <col min="7" max="7" width="12.42578125" style="4" bestFit="1" customWidth="1"/>
    <col min="9" max="9" width="11.85546875" bestFit="1" customWidth="1"/>
    <col min="10" max="10" width="17" customWidth="1"/>
    <col min="11" max="11" width="11.28515625" customWidth="1"/>
    <col min="12" max="12" width="24.140625" style="121" customWidth="1"/>
  </cols>
  <sheetData>
    <row r="2" spans="1:12">
      <c r="B2" s="820" t="s">
        <v>1322</v>
      </c>
      <c r="C2" s="820"/>
      <c r="D2" s="820"/>
      <c r="E2" s="820"/>
      <c r="F2" s="820"/>
      <c r="G2" s="10"/>
      <c r="I2" t="s">
        <v>140</v>
      </c>
      <c r="J2">
        <v>47384400</v>
      </c>
    </row>
    <row r="4" spans="1:12" s="6" customFormat="1" ht="30">
      <c r="A4" s="40" t="s">
        <v>1</v>
      </c>
      <c r="B4" s="804" t="s">
        <v>2</v>
      </c>
      <c r="C4" s="804" t="s">
        <v>3</v>
      </c>
      <c r="D4" s="804" t="s">
        <v>4</v>
      </c>
      <c r="E4" s="13" t="s">
        <v>5</v>
      </c>
      <c r="F4" s="13" t="s">
        <v>6</v>
      </c>
      <c r="G4" s="14" t="s">
        <v>7</v>
      </c>
      <c r="H4" s="787"/>
      <c r="I4" s="787"/>
      <c r="J4" s="787"/>
      <c r="K4" s="787"/>
      <c r="L4" s="814"/>
    </row>
    <row r="5" spans="1:12">
      <c r="A5" s="39">
        <v>42736</v>
      </c>
      <c r="B5" s="787" t="s">
        <v>8</v>
      </c>
      <c r="C5" s="787"/>
      <c r="G5" s="4">
        <v>113.1</v>
      </c>
    </row>
    <row r="6" spans="1:12">
      <c r="A6" s="39">
        <v>42737</v>
      </c>
      <c r="B6" s="787">
        <v>11992</v>
      </c>
      <c r="C6" s="787" t="s">
        <v>1323</v>
      </c>
      <c r="F6" s="4">
        <v>42</v>
      </c>
      <c r="G6" s="4">
        <f>+G5+E6-F6</f>
        <v>71.099999999999994</v>
      </c>
    </row>
    <row r="7" spans="1:12">
      <c r="A7" s="39">
        <v>42739</v>
      </c>
      <c r="B7" s="787">
        <v>12015</v>
      </c>
      <c r="C7" s="787" t="s">
        <v>1323</v>
      </c>
      <c r="F7" s="4">
        <v>18</v>
      </c>
      <c r="G7" s="4">
        <f t="shared" ref="G7:G77" si="0">+G6+E7-F7</f>
        <v>53.099999999999994</v>
      </c>
    </row>
    <row r="8" spans="1:12">
      <c r="A8" s="39">
        <v>42748</v>
      </c>
      <c r="B8" s="787">
        <v>12073</v>
      </c>
      <c r="C8" s="787" t="s">
        <v>157</v>
      </c>
      <c r="F8" s="4">
        <v>53.1</v>
      </c>
      <c r="G8" s="4">
        <f t="shared" si="0"/>
        <v>0</v>
      </c>
    </row>
    <row r="9" spans="1:12">
      <c r="A9" s="39">
        <v>42766</v>
      </c>
      <c r="B9" s="787" t="s">
        <v>10</v>
      </c>
      <c r="C9" s="787" t="s">
        <v>11</v>
      </c>
      <c r="D9" t="s">
        <v>12</v>
      </c>
      <c r="E9" s="4">
        <v>13.5</v>
      </c>
      <c r="G9" s="4">
        <f t="shared" si="0"/>
        <v>13.5</v>
      </c>
    </row>
    <row r="10" spans="1:12">
      <c r="B10" s="787"/>
      <c r="C10" s="787"/>
      <c r="D10" t="s">
        <v>13</v>
      </c>
      <c r="E10" s="4">
        <v>2.7</v>
      </c>
      <c r="G10" s="4">
        <f t="shared" si="0"/>
        <v>16.2</v>
      </c>
    </row>
    <row r="11" spans="1:12">
      <c r="B11" s="787"/>
      <c r="C11" s="787"/>
      <c r="D11" t="s">
        <v>14</v>
      </c>
      <c r="E11" s="4">
        <v>210</v>
      </c>
      <c r="G11" s="4">
        <f t="shared" si="0"/>
        <v>226.2</v>
      </c>
    </row>
    <row r="12" spans="1:12">
      <c r="A12" s="39">
        <v>42766</v>
      </c>
      <c r="B12" s="787">
        <v>12177</v>
      </c>
      <c r="C12" s="787" t="s">
        <v>11</v>
      </c>
      <c r="D12" t="s">
        <v>14</v>
      </c>
      <c r="F12" s="4">
        <v>60</v>
      </c>
      <c r="G12" s="4">
        <f t="shared" si="0"/>
        <v>166.2</v>
      </c>
    </row>
    <row r="13" spans="1:12">
      <c r="A13" s="39">
        <v>42760</v>
      </c>
      <c r="B13" s="787">
        <v>12143</v>
      </c>
      <c r="C13" s="787" t="s">
        <v>11</v>
      </c>
      <c r="D13" t="s">
        <v>14</v>
      </c>
      <c r="F13" s="4">
        <v>14</v>
      </c>
      <c r="G13" s="4">
        <f t="shared" si="0"/>
        <v>152.19999999999999</v>
      </c>
    </row>
    <row r="14" spans="1:12">
      <c r="A14" s="39">
        <v>42769</v>
      </c>
      <c r="B14" s="787">
        <v>12208</v>
      </c>
      <c r="C14" s="787" t="s">
        <v>11</v>
      </c>
      <c r="D14" t="s">
        <v>14</v>
      </c>
      <c r="F14" s="4">
        <v>42</v>
      </c>
      <c r="G14" s="4">
        <f t="shared" si="0"/>
        <v>110.19999999999999</v>
      </c>
    </row>
    <row r="15" spans="1:12">
      <c r="A15" s="39">
        <v>42776</v>
      </c>
      <c r="B15" s="787">
        <v>12247</v>
      </c>
      <c r="C15" s="787" t="s">
        <v>11</v>
      </c>
      <c r="D15" t="s">
        <v>14</v>
      </c>
      <c r="F15" s="4">
        <v>28</v>
      </c>
      <c r="G15" s="4">
        <f t="shared" si="0"/>
        <v>82.199999999999989</v>
      </c>
    </row>
    <row r="16" spans="1:12">
      <c r="A16" s="39">
        <v>42780</v>
      </c>
      <c r="B16" s="787">
        <v>12258</v>
      </c>
      <c r="C16" s="787" t="s">
        <v>11</v>
      </c>
      <c r="D16" t="s">
        <v>14</v>
      </c>
      <c r="F16" s="4">
        <v>28</v>
      </c>
      <c r="G16" s="4">
        <f t="shared" si="0"/>
        <v>54.199999999999989</v>
      </c>
    </row>
    <row r="17" spans="1:7">
      <c r="A17" s="39">
        <v>42781</v>
      </c>
      <c r="B17" s="787">
        <v>12262</v>
      </c>
      <c r="C17" s="787" t="s">
        <v>11</v>
      </c>
      <c r="D17" t="s">
        <v>14</v>
      </c>
      <c r="F17" s="4">
        <v>28</v>
      </c>
      <c r="G17" s="4">
        <f t="shared" si="0"/>
        <v>26.199999999999989</v>
      </c>
    </row>
    <row r="18" spans="1:7">
      <c r="A18" s="39">
        <v>42782</v>
      </c>
      <c r="B18" s="787">
        <v>12266</v>
      </c>
      <c r="C18" s="787" t="s">
        <v>11</v>
      </c>
      <c r="D18" t="s">
        <v>14</v>
      </c>
      <c r="F18" s="4">
        <v>10</v>
      </c>
      <c r="G18" s="4">
        <f t="shared" si="0"/>
        <v>16.199999999999989</v>
      </c>
    </row>
    <row r="19" spans="1:7">
      <c r="A19" s="39">
        <v>43314</v>
      </c>
      <c r="B19" s="787">
        <v>14989</v>
      </c>
      <c r="C19" s="787" t="s">
        <v>11</v>
      </c>
      <c r="D19" t="s">
        <v>12</v>
      </c>
      <c r="F19" s="4">
        <v>13.5</v>
      </c>
      <c r="G19" s="4">
        <f t="shared" si="0"/>
        <v>2.6999999999999886</v>
      </c>
    </row>
    <row r="20" spans="1:7">
      <c r="A20" s="39">
        <v>43314</v>
      </c>
      <c r="B20" s="787">
        <v>14989</v>
      </c>
      <c r="C20" s="787" t="s">
        <v>11</v>
      </c>
      <c r="D20" t="s">
        <v>13</v>
      </c>
      <c r="F20" s="4">
        <v>2.7</v>
      </c>
      <c r="G20" s="4">
        <f t="shared" si="0"/>
        <v>-1.1546319456101628E-14</v>
      </c>
    </row>
    <row r="21" spans="1:7">
      <c r="A21" s="39">
        <v>42794</v>
      </c>
      <c r="B21" s="787" t="s">
        <v>10</v>
      </c>
      <c r="C21" s="787" t="s">
        <v>15</v>
      </c>
      <c r="D21" t="s">
        <v>12</v>
      </c>
      <c r="E21" s="4">
        <v>13</v>
      </c>
      <c r="G21" s="4">
        <f t="shared" si="0"/>
        <v>12.999999999999989</v>
      </c>
    </row>
    <row r="22" spans="1:7">
      <c r="B22" s="787"/>
      <c r="C22" s="787"/>
      <c r="D22" t="s">
        <v>13</v>
      </c>
      <c r="E22" s="4">
        <v>2</v>
      </c>
      <c r="G22" s="4">
        <f t="shared" si="0"/>
        <v>14.999999999999989</v>
      </c>
    </row>
    <row r="23" spans="1:7">
      <c r="B23" s="787"/>
      <c r="C23" s="787"/>
      <c r="D23" t="s">
        <v>14</v>
      </c>
      <c r="E23" s="4">
        <v>210</v>
      </c>
      <c r="G23" s="4">
        <f t="shared" si="0"/>
        <v>225</v>
      </c>
    </row>
    <row r="24" spans="1:7">
      <c r="A24" s="39">
        <v>42786</v>
      </c>
      <c r="B24" s="787">
        <v>12280</v>
      </c>
      <c r="C24" s="787" t="s">
        <v>15</v>
      </c>
      <c r="D24" t="s">
        <v>14</v>
      </c>
      <c r="F24" s="4">
        <v>28</v>
      </c>
      <c r="G24" s="4">
        <f t="shared" si="0"/>
        <v>197</v>
      </c>
    </row>
    <row r="25" spans="1:7">
      <c r="A25" s="39">
        <v>42790</v>
      </c>
      <c r="B25" s="787">
        <v>12292</v>
      </c>
      <c r="C25" s="787" t="s">
        <v>15</v>
      </c>
      <c r="D25" t="s">
        <v>14</v>
      </c>
      <c r="F25" s="4">
        <v>28</v>
      </c>
      <c r="G25" s="4">
        <f t="shared" si="0"/>
        <v>169</v>
      </c>
    </row>
    <row r="26" spans="1:7">
      <c r="A26" s="39">
        <v>42782</v>
      </c>
      <c r="B26" s="787">
        <v>12266</v>
      </c>
      <c r="C26" s="787" t="s">
        <v>15</v>
      </c>
      <c r="D26" t="s">
        <v>14</v>
      </c>
      <c r="F26" s="4">
        <v>18</v>
      </c>
      <c r="G26" s="4">
        <f t="shared" si="0"/>
        <v>151</v>
      </c>
    </row>
    <row r="27" spans="1:7">
      <c r="A27" s="39">
        <v>42817</v>
      </c>
      <c r="B27" s="787">
        <v>12427</v>
      </c>
      <c r="C27" s="787" t="s">
        <v>15</v>
      </c>
      <c r="D27" t="s">
        <v>14</v>
      </c>
      <c r="F27" s="4">
        <v>28</v>
      </c>
      <c r="G27" s="4">
        <f t="shared" si="0"/>
        <v>123</v>
      </c>
    </row>
    <row r="28" spans="1:7">
      <c r="A28" s="39">
        <v>42821</v>
      </c>
      <c r="B28" s="787">
        <v>12448</v>
      </c>
      <c r="C28" s="787" t="s">
        <v>15</v>
      </c>
      <c r="D28" t="s">
        <v>14</v>
      </c>
      <c r="F28" s="4">
        <v>42</v>
      </c>
      <c r="G28" s="4">
        <f t="shared" si="0"/>
        <v>81</v>
      </c>
    </row>
    <row r="29" spans="1:7">
      <c r="A29" s="39">
        <v>42824</v>
      </c>
      <c r="B29" s="787">
        <v>12455</v>
      </c>
      <c r="C29" s="787" t="s">
        <v>15</v>
      </c>
      <c r="D29" t="s">
        <v>14</v>
      </c>
      <c r="F29" s="4">
        <v>28</v>
      </c>
      <c r="G29" s="4">
        <f t="shared" si="0"/>
        <v>53</v>
      </c>
    </row>
    <row r="30" spans="1:7">
      <c r="A30" s="39">
        <v>42857</v>
      </c>
      <c r="B30" s="787">
        <v>12581</v>
      </c>
      <c r="C30" s="787" t="s">
        <v>15</v>
      </c>
      <c r="D30" t="s">
        <v>14</v>
      </c>
      <c r="F30" s="4">
        <v>7</v>
      </c>
      <c r="G30" s="4">
        <f t="shared" si="0"/>
        <v>46</v>
      </c>
    </row>
    <row r="31" spans="1:7">
      <c r="A31" s="39">
        <v>42858</v>
      </c>
      <c r="B31" s="787">
        <v>12599</v>
      </c>
      <c r="C31" s="787" t="s">
        <v>15</v>
      </c>
      <c r="D31" t="s">
        <v>14</v>
      </c>
      <c r="F31" s="4">
        <v>7</v>
      </c>
      <c r="G31" s="4">
        <f t="shared" si="0"/>
        <v>39</v>
      </c>
    </row>
    <row r="32" spans="1:7">
      <c r="A32" s="39">
        <v>42859</v>
      </c>
      <c r="B32" s="787">
        <v>12620</v>
      </c>
      <c r="C32" s="787" t="s">
        <v>15</v>
      </c>
      <c r="D32" t="s">
        <v>14</v>
      </c>
      <c r="F32" s="4">
        <v>7</v>
      </c>
      <c r="G32" s="4">
        <f t="shared" si="0"/>
        <v>32</v>
      </c>
    </row>
    <row r="33" spans="1:7">
      <c r="A33" s="39">
        <v>42860</v>
      </c>
      <c r="B33" s="787">
        <v>12636</v>
      </c>
      <c r="C33" s="787" t="s">
        <v>15</v>
      </c>
      <c r="D33" t="s">
        <v>14</v>
      </c>
      <c r="F33" s="4">
        <v>7</v>
      </c>
      <c r="G33" s="4">
        <f t="shared" si="0"/>
        <v>25</v>
      </c>
    </row>
    <row r="34" spans="1:7">
      <c r="A34" s="39">
        <v>42861</v>
      </c>
      <c r="B34" s="787">
        <v>12645</v>
      </c>
      <c r="C34" s="787" t="s">
        <v>15</v>
      </c>
      <c r="D34" t="s">
        <v>14</v>
      </c>
      <c r="F34" s="4">
        <v>7</v>
      </c>
      <c r="G34" s="4">
        <f t="shared" si="0"/>
        <v>18</v>
      </c>
    </row>
    <row r="35" spans="1:7">
      <c r="A35" s="39">
        <v>42863</v>
      </c>
      <c r="B35" s="787">
        <v>12652</v>
      </c>
      <c r="C35" s="787" t="s">
        <v>15</v>
      </c>
      <c r="D35" t="s">
        <v>14</v>
      </c>
      <c r="F35" s="4">
        <v>3</v>
      </c>
      <c r="G35" s="4">
        <f t="shared" si="0"/>
        <v>15</v>
      </c>
    </row>
    <row r="36" spans="1:7">
      <c r="A36" s="39">
        <v>43314</v>
      </c>
      <c r="B36" s="787">
        <v>14989</v>
      </c>
      <c r="C36" s="787" t="s">
        <v>15</v>
      </c>
      <c r="D36" t="s">
        <v>12</v>
      </c>
      <c r="F36" s="4">
        <v>13</v>
      </c>
      <c r="G36" s="4">
        <f t="shared" si="0"/>
        <v>2</v>
      </c>
    </row>
    <row r="37" spans="1:7">
      <c r="A37" s="39">
        <v>43314</v>
      </c>
      <c r="B37" s="787">
        <v>14989</v>
      </c>
      <c r="C37" s="787" t="s">
        <v>15</v>
      </c>
      <c r="D37" t="s">
        <v>13</v>
      </c>
      <c r="F37" s="4">
        <v>2</v>
      </c>
      <c r="G37" s="4">
        <f t="shared" si="0"/>
        <v>0</v>
      </c>
    </row>
    <row r="38" spans="1:7">
      <c r="A38" s="39">
        <v>42825</v>
      </c>
      <c r="B38" s="787" t="s">
        <v>10</v>
      </c>
      <c r="C38" s="787" t="s">
        <v>16</v>
      </c>
      <c r="D38" t="s">
        <v>12</v>
      </c>
      <c r="E38" s="4">
        <v>12</v>
      </c>
      <c r="G38" s="4">
        <f t="shared" si="0"/>
        <v>12</v>
      </c>
    </row>
    <row r="39" spans="1:7">
      <c r="B39" s="787"/>
      <c r="C39" s="787"/>
      <c r="D39" t="s">
        <v>13</v>
      </c>
      <c r="E39" s="4">
        <v>2</v>
      </c>
      <c r="G39" s="4">
        <f t="shared" si="0"/>
        <v>14</v>
      </c>
    </row>
    <row r="40" spans="1:7">
      <c r="B40" s="787"/>
      <c r="C40" s="787"/>
      <c r="D40" t="s">
        <v>14</v>
      </c>
      <c r="E40" s="4">
        <v>210</v>
      </c>
      <c r="G40" s="4">
        <f t="shared" si="0"/>
        <v>224</v>
      </c>
    </row>
    <row r="41" spans="1:7">
      <c r="A41" s="39">
        <v>42863</v>
      </c>
      <c r="B41" s="787">
        <v>12652</v>
      </c>
      <c r="C41" s="787" t="s">
        <v>16</v>
      </c>
      <c r="D41" t="s">
        <v>14</v>
      </c>
      <c r="F41" s="4">
        <v>11</v>
      </c>
      <c r="G41" s="4">
        <f t="shared" si="0"/>
        <v>213</v>
      </c>
    </row>
    <row r="42" spans="1:7">
      <c r="A42" s="39">
        <v>42870</v>
      </c>
      <c r="B42" s="787">
        <v>12679</v>
      </c>
      <c r="C42" s="787" t="s">
        <v>16</v>
      </c>
      <c r="D42" t="s">
        <v>14</v>
      </c>
      <c r="F42" s="4">
        <v>21</v>
      </c>
      <c r="G42" s="4">
        <f t="shared" si="0"/>
        <v>192</v>
      </c>
    </row>
    <row r="43" spans="1:7">
      <c r="A43" s="39">
        <v>42884</v>
      </c>
      <c r="B43" s="787">
        <v>12717</v>
      </c>
      <c r="C43" s="787" t="s">
        <v>16</v>
      </c>
      <c r="D43" t="s">
        <v>14</v>
      </c>
      <c r="F43" s="4">
        <v>28</v>
      </c>
      <c r="G43" s="4">
        <f t="shared" si="0"/>
        <v>164</v>
      </c>
    </row>
    <row r="44" spans="1:7">
      <c r="A44" s="39">
        <v>42879</v>
      </c>
      <c r="B44" s="787">
        <v>12705</v>
      </c>
      <c r="C44" s="787"/>
      <c r="D44" t="s">
        <v>14</v>
      </c>
      <c r="F44" s="4">
        <v>35</v>
      </c>
      <c r="G44" s="4">
        <f t="shared" si="0"/>
        <v>129</v>
      </c>
    </row>
    <row r="45" spans="1:7">
      <c r="A45" s="39">
        <v>42865</v>
      </c>
      <c r="B45" s="787">
        <v>12669</v>
      </c>
      <c r="C45" s="787" t="s">
        <v>16</v>
      </c>
      <c r="D45" t="s">
        <v>14</v>
      </c>
      <c r="F45" s="4">
        <v>7</v>
      </c>
      <c r="G45" s="4">
        <f t="shared" si="0"/>
        <v>122</v>
      </c>
    </row>
    <row r="46" spans="1:7">
      <c r="A46" s="39">
        <v>42864</v>
      </c>
      <c r="B46" s="787">
        <v>12668</v>
      </c>
      <c r="C46" s="787" t="s">
        <v>16</v>
      </c>
      <c r="D46" t="s">
        <v>14</v>
      </c>
      <c r="F46" s="4">
        <v>7</v>
      </c>
      <c r="G46" s="4">
        <f t="shared" si="0"/>
        <v>115</v>
      </c>
    </row>
    <row r="47" spans="1:7">
      <c r="A47" s="39">
        <v>42891</v>
      </c>
      <c r="B47" s="787">
        <v>12777</v>
      </c>
      <c r="C47" s="787" t="s">
        <v>16</v>
      </c>
      <c r="D47" t="s">
        <v>14</v>
      </c>
      <c r="F47" s="4">
        <v>28</v>
      </c>
      <c r="G47" s="4">
        <f t="shared" si="0"/>
        <v>87</v>
      </c>
    </row>
    <row r="48" spans="1:7">
      <c r="A48" s="39">
        <v>42913</v>
      </c>
      <c r="B48" s="787">
        <v>12880</v>
      </c>
      <c r="C48" s="787" t="s">
        <v>16</v>
      </c>
      <c r="D48" t="s">
        <v>14</v>
      </c>
      <c r="F48" s="4">
        <v>31</v>
      </c>
      <c r="G48" s="4">
        <f t="shared" si="0"/>
        <v>56</v>
      </c>
    </row>
    <row r="49" spans="1:7">
      <c r="A49" s="39">
        <v>42924</v>
      </c>
      <c r="B49" s="787">
        <v>12971</v>
      </c>
      <c r="C49" s="787" t="s">
        <v>16</v>
      </c>
      <c r="D49" t="s">
        <v>14</v>
      </c>
      <c r="F49" s="4">
        <v>35</v>
      </c>
      <c r="G49" s="4">
        <f t="shared" si="0"/>
        <v>21</v>
      </c>
    </row>
    <row r="50" spans="1:7">
      <c r="A50" s="39">
        <v>42935</v>
      </c>
      <c r="B50" s="787">
        <v>13035</v>
      </c>
      <c r="C50" s="787" t="s">
        <v>16</v>
      </c>
      <c r="D50" t="s">
        <v>14</v>
      </c>
      <c r="F50" s="4">
        <v>7</v>
      </c>
      <c r="G50" s="4">
        <f t="shared" si="0"/>
        <v>14</v>
      </c>
    </row>
    <row r="51" spans="1:7">
      <c r="A51" s="39">
        <v>43192</v>
      </c>
      <c r="B51" s="787">
        <v>14422</v>
      </c>
      <c r="C51" s="787" t="s">
        <v>16</v>
      </c>
      <c r="D51" t="s">
        <v>12</v>
      </c>
      <c r="F51" s="4">
        <v>8.1999999999999993</v>
      </c>
      <c r="G51" s="4">
        <f t="shared" si="0"/>
        <v>5.8000000000000007</v>
      </c>
    </row>
    <row r="52" spans="1:7">
      <c r="A52" s="39">
        <v>43192</v>
      </c>
      <c r="B52" s="787">
        <v>14422</v>
      </c>
      <c r="C52" s="787" t="s">
        <v>16</v>
      </c>
      <c r="D52" t="s">
        <v>13</v>
      </c>
      <c r="F52" s="4">
        <v>2</v>
      </c>
      <c r="G52" s="4">
        <f t="shared" si="0"/>
        <v>3.8000000000000007</v>
      </c>
    </row>
    <row r="53" spans="1:7">
      <c r="A53" s="39">
        <v>43314</v>
      </c>
      <c r="B53" s="787">
        <v>14989</v>
      </c>
      <c r="C53" s="787" t="s">
        <v>16</v>
      </c>
      <c r="D53" t="s">
        <v>12</v>
      </c>
      <c r="F53" s="4">
        <v>3.8</v>
      </c>
      <c r="G53" s="4">
        <f t="shared" si="0"/>
        <v>0</v>
      </c>
    </row>
    <row r="54" spans="1:7" ht="15.75" customHeight="1">
      <c r="A54" s="39">
        <v>42855</v>
      </c>
      <c r="B54" s="787" t="s">
        <v>10</v>
      </c>
      <c r="C54" s="787" t="s">
        <v>17</v>
      </c>
      <c r="D54" t="s">
        <v>12</v>
      </c>
      <c r="E54" s="4">
        <v>13</v>
      </c>
      <c r="G54" s="4">
        <f t="shared" si="0"/>
        <v>13</v>
      </c>
    </row>
    <row r="55" spans="1:7">
      <c r="B55" s="787"/>
      <c r="C55" s="787"/>
      <c r="D55" t="s">
        <v>13</v>
      </c>
      <c r="E55" s="4">
        <v>2</v>
      </c>
      <c r="G55" s="4">
        <f t="shared" si="0"/>
        <v>15</v>
      </c>
    </row>
    <row r="56" spans="1:7">
      <c r="B56" s="787"/>
      <c r="C56" s="787"/>
      <c r="D56" t="s">
        <v>14</v>
      </c>
      <c r="E56" s="4">
        <v>210</v>
      </c>
      <c r="G56" s="4">
        <f t="shared" si="0"/>
        <v>225</v>
      </c>
    </row>
    <row r="57" spans="1:7">
      <c r="A57" s="39">
        <v>42913</v>
      </c>
      <c r="B57" s="787">
        <v>12880</v>
      </c>
      <c r="C57" s="787" t="s">
        <v>17</v>
      </c>
      <c r="D57" t="s">
        <v>14</v>
      </c>
      <c r="F57" s="4">
        <v>33</v>
      </c>
      <c r="G57" s="4">
        <f t="shared" si="0"/>
        <v>192</v>
      </c>
    </row>
    <row r="58" spans="1:7">
      <c r="A58" s="39">
        <v>42941</v>
      </c>
      <c r="B58" s="787">
        <v>13053</v>
      </c>
      <c r="C58" s="787" t="s">
        <v>17</v>
      </c>
      <c r="D58" t="s">
        <v>14</v>
      </c>
      <c r="F58" s="4">
        <v>100</v>
      </c>
      <c r="G58" s="4">
        <f t="shared" si="0"/>
        <v>92</v>
      </c>
    </row>
    <row r="59" spans="1:7">
      <c r="A59" s="39">
        <v>42947</v>
      </c>
      <c r="B59" s="787">
        <v>13074</v>
      </c>
      <c r="C59" s="787" t="s">
        <v>17</v>
      </c>
      <c r="D59" t="s">
        <v>14</v>
      </c>
      <c r="F59" s="4">
        <v>7</v>
      </c>
      <c r="G59" s="4">
        <f t="shared" si="0"/>
        <v>85</v>
      </c>
    </row>
    <row r="60" spans="1:7">
      <c r="A60" s="39">
        <v>42947</v>
      </c>
      <c r="B60" s="787">
        <v>13092</v>
      </c>
      <c r="C60" s="787" t="s">
        <v>17</v>
      </c>
      <c r="D60" t="s">
        <v>14</v>
      </c>
      <c r="F60" s="4">
        <v>63</v>
      </c>
      <c r="G60" s="4">
        <f t="shared" si="0"/>
        <v>22</v>
      </c>
    </row>
    <row r="61" spans="1:7">
      <c r="A61" s="39">
        <v>42949</v>
      </c>
      <c r="B61" s="787">
        <v>13220</v>
      </c>
      <c r="C61" s="787" t="s">
        <v>17</v>
      </c>
      <c r="D61" t="s">
        <v>14</v>
      </c>
      <c r="F61" s="4">
        <v>7</v>
      </c>
      <c r="G61" s="4">
        <f t="shared" si="0"/>
        <v>15</v>
      </c>
    </row>
    <row r="62" spans="1:7">
      <c r="A62" s="39">
        <v>43314</v>
      </c>
      <c r="B62" s="787">
        <v>14989</v>
      </c>
      <c r="C62" s="787" t="s">
        <v>17</v>
      </c>
      <c r="D62" t="s">
        <v>12</v>
      </c>
      <c r="F62" s="4">
        <v>13</v>
      </c>
      <c r="G62" s="4">
        <f t="shared" si="0"/>
        <v>2</v>
      </c>
    </row>
    <row r="63" spans="1:7">
      <c r="A63" s="39">
        <v>43314</v>
      </c>
      <c r="B63" s="787">
        <v>14989</v>
      </c>
      <c r="C63" s="787" t="s">
        <v>17</v>
      </c>
      <c r="D63" t="s">
        <v>13</v>
      </c>
      <c r="F63" s="4">
        <v>2</v>
      </c>
      <c r="G63" s="4">
        <f t="shared" si="0"/>
        <v>0</v>
      </c>
    </row>
    <row r="64" spans="1:7">
      <c r="A64" s="39">
        <v>42886</v>
      </c>
      <c r="B64" s="787" t="s">
        <v>10</v>
      </c>
      <c r="C64" s="787" t="s">
        <v>18</v>
      </c>
      <c r="D64" t="s">
        <v>12</v>
      </c>
      <c r="E64" s="4">
        <v>13</v>
      </c>
      <c r="G64" s="4">
        <f t="shared" si="0"/>
        <v>13</v>
      </c>
    </row>
    <row r="65" spans="1:7">
      <c r="B65" s="787"/>
      <c r="C65" s="787"/>
      <c r="D65" t="s">
        <v>13</v>
      </c>
      <c r="E65" s="4">
        <v>2</v>
      </c>
      <c r="G65" s="4">
        <f t="shared" si="0"/>
        <v>15</v>
      </c>
    </row>
    <row r="66" spans="1:7">
      <c r="B66" s="787"/>
      <c r="C66" s="787"/>
      <c r="D66" t="s">
        <v>14</v>
      </c>
      <c r="E66" s="4">
        <v>210</v>
      </c>
      <c r="G66" s="4">
        <f t="shared" si="0"/>
        <v>225</v>
      </c>
    </row>
    <row r="67" spans="1:7">
      <c r="A67" s="39">
        <v>42947</v>
      </c>
      <c r="B67" s="787">
        <v>13092</v>
      </c>
      <c r="C67" s="787" t="s">
        <v>18</v>
      </c>
      <c r="D67" t="s">
        <v>14</v>
      </c>
      <c r="F67" s="4">
        <v>48</v>
      </c>
      <c r="G67" s="4">
        <f t="shared" si="0"/>
        <v>177</v>
      </c>
    </row>
    <row r="68" spans="1:7">
      <c r="A68" s="39">
        <v>42961</v>
      </c>
      <c r="B68" s="787">
        <v>13261</v>
      </c>
      <c r="C68" s="787" t="s">
        <v>18</v>
      </c>
      <c r="D68" t="s">
        <v>14</v>
      </c>
      <c r="F68" s="4">
        <v>7</v>
      </c>
      <c r="G68" s="4">
        <f t="shared" si="0"/>
        <v>170</v>
      </c>
    </row>
    <row r="69" spans="1:7">
      <c r="A69" s="39">
        <v>42963</v>
      </c>
      <c r="B69" s="787">
        <v>13273</v>
      </c>
      <c r="C69" s="787" t="s">
        <v>18</v>
      </c>
      <c r="D69" t="s">
        <v>14</v>
      </c>
      <c r="F69" s="4">
        <v>14</v>
      </c>
      <c r="G69" s="4">
        <f t="shared" si="0"/>
        <v>156</v>
      </c>
    </row>
    <row r="70" spans="1:7">
      <c r="A70" s="39">
        <v>42964</v>
      </c>
      <c r="B70" s="787">
        <v>13280</v>
      </c>
      <c r="C70" s="787" t="s">
        <v>18</v>
      </c>
      <c r="D70" t="s">
        <v>14</v>
      </c>
      <c r="F70" s="4">
        <v>7</v>
      </c>
      <c r="G70" s="4">
        <f t="shared" si="0"/>
        <v>149</v>
      </c>
    </row>
    <row r="71" spans="1:7">
      <c r="A71" s="39">
        <v>42965</v>
      </c>
      <c r="B71" s="787">
        <v>13285</v>
      </c>
      <c r="C71" s="787" t="s">
        <v>18</v>
      </c>
      <c r="D71" t="s">
        <v>14</v>
      </c>
      <c r="F71" s="4">
        <v>7</v>
      </c>
      <c r="G71" s="4">
        <f t="shared" si="0"/>
        <v>142</v>
      </c>
    </row>
    <row r="72" spans="1:7">
      <c r="A72" s="39">
        <v>42969</v>
      </c>
      <c r="B72" s="787">
        <v>13296</v>
      </c>
      <c r="C72" s="787" t="s">
        <v>18</v>
      </c>
      <c r="D72" t="s">
        <v>14</v>
      </c>
      <c r="F72" s="4">
        <v>7</v>
      </c>
      <c r="G72" s="4">
        <f t="shared" si="0"/>
        <v>135</v>
      </c>
    </row>
    <row r="73" spans="1:7">
      <c r="A73" s="39">
        <v>42970</v>
      </c>
      <c r="B73" s="787">
        <v>13301</v>
      </c>
      <c r="C73" s="787" t="s">
        <v>18</v>
      </c>
      <c r="D73" t="s">
        <v>14</v>
      </c>
      <c r="F73" s="4">
        <v>7</v>
      </c>
      <c r="G73" s="4">
        <f t="shared" si="0"/>
        <v>128</v>
      </c>
    </row>
    <row r="74" spans="1:7">
      <c r="A74" s="39">
        <v>42972</v>
      </c>
      <c r="B74" s="787">
        <v>13320</v>
      </c>
      <c r="C74" s="787" t="s">
        <v>18</v>
      </c>
      <c r="D74" t="s">
        <v>14</v>
      </c>
      <c r="F74" s="4">
        <v>7</v>
      </c>
      <c r="G74" s="4">
        <f t="shared" si="0"/>
        <v>121</v>
      </c>
    </row>
    <row r="75" spans="1:7">
      <c r="A75" s="39">
        <v>42972</v>
      </c>
      <c r="B75" s="787">
        <v>13322</v>
      </c>
      <c r="C75" s="787" t="s">
        <v>18</v>
      </c>
      <c r="D75" t="s">
        <v>14</v>
      </c>
      <c r="F75" s="4">
        <v>7</v>
      </c>
      <c r="G75" s="4">
        <f t="shared" si="0"/>
        <v>114</v>
      </c>
    </row>
    <row r="76" spans="1:7">
      <c r="A76" s="39">
        <v>42973</v>
      </c>
      <c r="B76" s="787">
        <v>13334</v>
      </c>
      <c r="C76" s="787" t="s">
        <v>18</v>
      </c>
      <c r="D76" t="s">
        <v>14</v>
      </c>
      <c r="F76" s="4">
        <v>7</v>
      </c>
      <c r="G76" s="4">
        <f t="shared" si="0"/>
        <v>107</v>
      </c>
    </row>
    <row r="77" spans="1:7">
      <c r="A77" s="39">
        <v>42975</v>
      </c>
      <c r="B77" s="787">
        <v>13337</v>
      </c>
      <c r="C77" s="787" t="s">
        <v>18</v>
      </c>
      <c r="D77" t="s">
        <v>14</v>
      </c>
      <c r="F77" s="4">
        <v>7</v>
      </c>
      <c r="G77" s="4">
        <f t="shared" si="0"/>
        <v>100</v>
      </c>
    </row>
    <row r="78" spans="1:7">
      <c r="A78" s="39">
        <v>42975</v>
      </c>
      <c r="B78" s="787">
        <v>13344</v>
      </c>
      <c r="C78" s="787" t="s">
        <v>18</v>
      </c>
      <c r="D78" t="s">
        <v>14</v>
      </c>
      <c r="F78" s="4">
        <v>7</v>
      </c>
      <c r="G78" s="4">
        <f t="shared" ref="G78:G141" si="1">+G77+E78-F78</f>
        <v>93</v>
      </c>
    </row>
    <row r="79" spans="1:7">
      <c r="A79" s="39">
        <v>42978</v>
      </c>
      <c r="B79" s="787">
        <v>13346</v>
      </c>
      <c r="C79" s="787" t="s">
        <v>18</v>
      </c>
      <c r="D79" t="s">
        <v>14</v>
      </c>
      <c r="F79" s="4">
        <v>21</v>
      </c>
      <c r="G79" s="4">
        <f t="shared" si="1"/>
        <v>72</v>
      </c>
    </row>
    <row r="80" spans="1:7">
      <c r="A80" s="39">
        <v>42979</v>
      </c>
      <c r="B80" s="787">
        <v>13351</v>
      </c>
      <c r="C80" s="787" t="s">
        <v>18</v>
      </c>
      <c r="D80" t="s">
        <v>14</v>
      </c>
      <c r="F80" s="4">
        <v>7</v>
      </c>
      <c r="G80" s="4">
        <f t="shared" si="1"/>
        <v>65</v>
      </c>
    </row>
    <row r="81" spans="1:7">
      <c r="A81" s="39">
        <v>42980</v>
      </c>
      <c r="B81" s="787">
        <v>13377</v>
      </c>
      <c r="C81" s="787" t="s">
        <v>18</v>
      </c>
      <c r="D81" t="s">
        <v>14</v>
      </c>
      <c r="F81" s="4">
        <v>7</v>
      </c>
      <c r="G81" s="4">
        <f t="shared" si="1"/>
        <v>58</v>
      </c>
    </row>
    <row r="82" spans="1:7">
      <c r="A82" s="39">
        <v>42982</v>
      </c>
      <c r="B82" s="787">
        <v>13382</v>
      </c>
      <c r="C82" s="787" t="s">
        <v>18</v>
      </c>
      <c r="D82" t="s">
        <v>14</v>
      </c>
      <c r="F82" s="4">
        <v>7</v>
      </c>
      <c r="G82" s="4">
        <f t="shared" si="1"/>
        <v>51</v>
      </c>
    </row>
    <row r="83" spans="1:7">
      <c r="A83" s="39">
        <v>42982</v>
      </c>
      <c r="B83" s="787">
        <v>13384</v>
      </c>
      <c r="C83" s="787" t="s">
        <v>18</v>
      </c>
      <c r="D83" t="s">
        <v>14</v>
      </c>
      <c r="F83" s="4">
        <v>7</v>
      </c>
      <c r="G83" s="4">
        <f t="shared" si="1"/>
        <v>44</v>
      </c>
    </row>
    <row r="84" spans="1:7">
      <c r="A84" s="39">
        <v>42983</v>
      </c>
      <c r="B84" s="787">
        <v>13390</v>
      </c>
      <c r="C84" s="787" t="s">
        <v>18</v>
      </c>
      <c r="D84" t="s">
        <v>14</v>
      </c>
      <c r="F84" s="4">
        <v>7</v>
      </c>
      <c r="G84" s="4">
        <f t="shared" si="1"/>
        <v>37</v>
      </c>
    </row>
    <row r="85" spans="1:7">
      <c r="A85" s="39">
        <v>42956</v>
      </c>
      <c r="B85" s="787">
        <v>13248</v>
      </c>
      <c r="C85" s="787" t="s">
        <v>18</v>
      </c>
      <c r="D85" t="s">
        <v>14</v>
      </c>
      <c r="F85" s="4">
        <v>7</v>
      </c>
      <c r="G85" s="4">
        <f t="shared" si="1"/>
        <v>30</v>
      </c>
    </row>
    <row r="86" spans="1:7">
      <c r="A86" s="39">
        <v>42983</v>
      </c>
      <c r="B86" s="787">
        <v>13392</v>
      </c>
      <c r="C86" s="787" t="s">
        <v>18</v>
      </c>
      <c r="D86" t="s">
        <v>14</v>
      </c>
      <c r="F86" s="4">
        <v>15</v>
      </c>
      <c r="G86" s="4">
        <f t="shared" si="1"/>
        <v>15</v>
      </c>
    </row>
    <row r="87" spans="1:7">
      <c r="A87" s="39">
        <v>43314</v>
      </c>
      <c r="B87" s="787">
        <v>14989</v>
      </c>
      <c r="C87" s="787" t="s">
        <v>18</v>
      </c>
      <c r="D87" t="s">
        <v>12</v>
      </c>
      <c r="F87" s="4">
        <v>13</v>
      </c>
      <c r="G87" s="4">
        <f t="shared" si="1"/>
        <v>2</v>
      </c>
    </row>
    <row r="88" spans="1:7">
      <c r="A88" s="39">
        <v>43314</v>
      </c>
      <c r="B88" s="787">
        <v>14989</v>
      </c>
      <c r="C88" s="787" t="s">
        <v>18</v>
      </c>
      <c r="D88" t="s">
        <v>13</v>
      </c>
      <c r="F88" s="4">
        <v>2</v>
      </c>
      <c r="G88" s="4">
        <f t="shared" si="1"/>
        <v>0</v>
      </c>
    </row>
    <row r="89" spans="1:7">
      <c r="A89" s="39">
        <v>42916</v>
      </c>
      <c r="B89" s="787" t="s">
        <v>10</v>
      </c>
      <c r="C89" s="787" t="s">
        <v>19</v>
      </c>
      <c r="D89" t="s">
        <v>12</v>
      </c>
      <c r="E89" s="4">
        <v>12.5</v>
      </c>
      <c r="G89" s="4">
        <f t="shared" si="1"/>
        <v>12.5</v>
      </c>
    </row>
    <row r="90" spans="1:7">
      <c r="B90" s="787"/>
      <c r="C90" s="787"/>
      <c r="D90" t="s">
        <v>13</v>
      </c>
      <c r="E90" s="4">
        <v>2</v>
      </c>
      <c r="G90" s="4">
        <f t="shared" si="1"/>
        <v>14.5</v>
      </c>
    </row>
    <row r="91" spans="1:7">
      <c r="B91" s="787"/>
      <c r="C91" s="787"/>
      <c r="D91" t="s">
        <v>14</v>
      </c>
      <c r="E91" s="4">
        <v>210</v>
      </c>
      <c r="G91" s="4">
        <f t="shared" si="1"/>
        <v>224.5</v>
      </c>
    </row>
    <row r="92" spans="1:7">
      <c r="A92" s="39">
        <v>42983</v>
      </c>
      <c r="B92" s="787">
        <v>13392</v>
      </c>
      <c r="C92" s="787" t="s">
        <v>19</v>
      </c>
      <c r="D92" t="s">
        <v>14</v>
      </c>
      <c r="F92" s="4">
        <v>85</v>
      </c>
      <c r="G92" s="4">
        <f t="shared" si="1"/>
        <v>139.5</v>
      </c>
    </row>
    <row r="93" spans="1:7">
      <c r="A93" s="39">
        <v>42985</v>
      </c>
      <c r="B93" s="787">
        <v>13415</v>
      </c>
      <c r="C93" s="787" t="s">
        <v>19</v>
      </c>
      <c r="D93" t="s">
        <v>14</v>
      </c>
      <c r="F93" s="4">
        <v>14</v>
      </c>
      <c r="G93" s="4">
        <f t="shared" si="1"/>
        <v>125.5</v>
      </c>
    </row>
    <row r="94" spans="1:7">
      <c r="A94" s="39">
        <v>42986</v>
      </c>
      <c r="B94" s="787">
        <v>13428</v>
      </c>
      <c r="C94" s="787" t="s">
        <v>19</v>
      </c>
      <c r="D94" t="s">
        <v>14</v>
      </c>
      <c r="F94" s="4">
        <v>7</v>
      </c>
      <c r="G94" s="4">
        <f t="shared" si="1"/>
        <v>118.5</v>
      </c>
    </row>
    <row r="95" spans="1:7">
      <c r="A95" s="39">
        <v>42989</v>
      </c>
      <c r="B95" s="787">
        <v>13446</v>
      </c>
      <c r="C95" s="787" t="s">
        <v>19</v>
      </c>
      <c r="D95" t="s">
        <v>14</v>
      </c>
      <c r="F95" s="4">
        <v>14</v>
      </c>
      <c r="G95" s="4">
        <f t="shared" si="1"/>
        <v>104.5</v>
      </c>
    </row>
    <row r="96" spans="1:7">
      <c r="A96" s="39">
        <v>42990</v>
      </c>
      <c r="B96" s="787">
        <v>13453</v>
      </c>
      <c r="C96" s="787" t="s">
        <v>19</v>
      </c>
      <c r="D96" t="s">
        <v>14</v>
      </c>
      <c r="F96" s="4">
        <v>7</v>
      </c>
      <c r="G96" s="4">
        <f t="shared" si="1"/>
        <v>97.5</v>
      </c>
    </row>
    <row r="97" spans="1:7">
      <c r="A97" s="39">
        <v>42991</v>
      </c>
      <c r="B97" s="787"/>
      <c r="C97" s="787" t="s">
        <v>19</v>
      </c>
      <c r="D97" t="s">
        <v>14</v>
      </c>
      <c r="F97" s="4">
        <v>7</v>
      </c>
      <c r="G97" s="4">
        <f t="shared" si="1"/>
        <v>90.5</v>
      </c>
    </row>
    <row r="98" spans="1:7">
      <c r="A98" s="39">
        <v>42992</v>
      </c>
      <c r="B98" s="787">
        <v>13460</v>
      </c>
      <c r="C98" s="787" t="s">
        <v>19</v>
      </c>
      <c r="D98" t="s">
        <v>14</v>
      </c>
      <c r="F98" s="4">
        <v>7</v>
      </c>
      <c r="G98" s="4">
        <f t="shared" si="1"/>
        <v>83.5</v>
      </c>
    </row>
    <row r="99" spans="1:7">
      <c r="A99" s="39">
        <v>42993</v>
      </c>
      <c r="B99" s="787">
        <v>13466</v>
      </c>
      <c r="C99" s="787" t="s">
        <v>19</v>
      </c>
      <c r="D99" t="s">
        <v>14</v>
      </c>
      <c r="F99" s="4">
        <v>7</v>
      </c>
      <c r="G99" s="4">
        <f t="shared" si="1"/>
        <v>76.5</v>
      </c>
    </row>
    <row r="100" spans="1:7">
      <c r="A100" s="39">
        <v>42994</v>
      </c>
      <c r="B100" s="787">
        <v>13477</v>
      </c>
      <c r="C100" s="787" t="s">
        <v>19</v>
      </c>
      <c r="D100" t="s">
        <v>14</v>
      </c>
      <c r="F100" s="4">
        <v>7</v>
      </c>
      <c r="G100" s="4">
        <f t="shared" si="1"/>
        <v>69.5</v>
      </c>
    </row>
    <row r="101" spans="1:7">
      <c r="A101" s="39">
        <v>42996</v>
      </c>
      <c r="B101" s="787">
        <v>13482</v>
      </c>
      <c r="C101" s="787" t="s">
        <v>19</v>
      </c>
      <c r="D101" t="s">
        <v>14</v>
      </c>
      <c r="F101" s="4">
        <v>7</v>
      </c>
      <c r="G101" s="4">
        <f t="shared" si="1"/>
        <v>62.5</v>
      </c>
    </row>
    <row r="102" spans="1:7">
      <c r="A102" s="39">
        <v>42996</v>
      </c>
      <c r="B102" s="787">
        <v>13480</v>
      </c>
      <c r="C102" s="787" t="s">
        <v>19</v>
      </c>
      <c r="D102" t="s">
        <v>14</v>
      </c>
      <c r="F102" s="4">
        <v>7</v>
      </c>
      <c r="G102" s="4">
        <f t="shared" si="1"/>
        <v>55.5</v>
      </c>
    </row>
    <row r="103" spans="1:7">
      <c r="A103" s="39">
        <v>42997</v>
      </c>
      <c r="B103" s="787">
        <v>13497</v>
      </c>
      <c r="C103" s="787" t="s">
        <v>19</v>
      </c>
      <c r="D103" t="s">
        <v>14</v>
      </c>
      <c r="F103" s="4">
        <v>7</v>
      </c>
      <c r="G103" s="4">
        <f t="shared" si="1"/>
        <v>48.5</v>
      </c>
    </row>
    <row r="104" spans="1:7">
      <c r="A104" s="39">
        <v>42998</v>
      </c>
      <c r="B104" s="787">
        <v>13502</v>
      </c>
      <c r="C104" s="787" t="s">
        <v>19</v>
      </c>
      <c r="D104" t="s">
        <v>14</v>
      </c>
      <c r="F104" s="4">
        <v>7</v>
      </c>
      <c r="G104" s="4">
        <f t="shared" si="1"/>
        <v>41.5</v>
      </c>
    </row>
    <row r="105" spans="1:7">
      <c r="A105" s="39">
        <v>42999</v>
      </c>
      <c r="B105" s="787">
        <v>13510</v>
      </c>
      <c r="C105" s="787" t="s">
        <v>19</v>
      </c>
      <c r="D105" t="s">
        <v>14</v>
      </c>
      <c r="F105" s="4">
        <v>7</v>
      </c>
      <c r="G105" s="4">
        <f t="shared" si="1"/>
        <v>34.5</v>
      </c>
    </row>
    <row r="106" spans="1:7">
      <c r="A106" s="39">
        <v>43000</v>
      </c>
      <c r="B106" s="787">
        <v>13514</v>
      </c>
      <c r="C106" s="787" t="s">
        <v>19</v>
      </c>
      <c r="D106" t="s">
        <v>14</v>
      </c>
      <c r="F106" s="4">
        <v>7</v>
      </c>
      <c r="G106" s="4">
        <f t="shared" si="1"/>
        <v>27.5</v>
      </c>
    </row>
    <row r="107" spans="1:7">
      <c r="A107" s="39">
        <v>43001</v>
      </c>
      <c r="B107" s="787">
        <v>13517</v>
      </c>
      <c r="C107" s="787" t="s">
        <v>19</v>
      </c>
      <c r="D107" t="s">
        <v>14</v>
      </c>
      <c r="F107" s="4">
        <v>7</v>
      </c>
      <c r="G107" s="4">
        <f t="shared" si="1"/>
        <v>20.5</v>
      </c>
    </row>
    <row r="108" spans="1:7">
      <c r="A108" s="39">
        <v>43003</v>
      </c>
      <c r="B108" s="787">
        <v>13524</v>
      </c>
      <c r="C108" s="787" t="s">
        <v>19</v>
      </c>
      <c r="D108" t="s">
        <v>14</v>
      </c>
      <c r="F108" s="4">
        <v>6</v>
      </c>
      <c r="G108" s="4">
        <f t="shared" si="1"/>
        <v>14.5</v>
      </c>
    </row>
    <row r="109" spans="1:7">
      <c r="A109" s="39">
        <v>43314</v>
      </c>
      <c r="B109" s="787">
        <v>14990</v>
      </c>
      <c r="C109" s="787" t="s">
        <v>19</v>
      </c>
      <c r="D109" t="s">
        <v>12</v>
      </c>
      <c r="F109" s="4">
        <v>12.5</v>
      </c>
      <c r="G109" s="4">
        <f t="shared" si="1"/>
        <v>2</v>
      </c>
    </row>
    <row r="110" spans="1:7">
      <c r="A110" s="39">
        <v>43314</v>
      </c>
      <c r="B110" s="787">
        <v>14990</v>
      </c>
      <c r="C110" s="787" t="s">
        <v>19</v>
      </c>
      <c r="D110" t="s">
        <v>13</v>
      </c>
      <c r="F110" s="4">
        <v>2</v>
      </c>
      <c r="G110" s="4">
        <f t="shared" si="1"/>
        <v>0</v>
      </c>
    </row>
    <row r="111" spans="1:7">
      <c r="A111" s="39">
        <v>42947</v>
      </c>
      <c r="B111" s="787" t="s">
        <v>10</v>
      </c>
      <c r="C111" s="787" t="s">
        <v>20</v>
      </c>
      <c r="D111" t="s">
        <v>12</v>
      </c>
      <c r="E111" s="4">
        <v>13</v>
      </c>
      <c r="G111" s="4">
        <f t="shared" si="1"/>
        <v>13</v>
      </c>
    </row>
    <row r="112" spans="1:7">
      <c r="B112" s="787"/>
      <c r="C112" s="787"/>
      <c r="D112" t="s">
        <v>13</v>
      </c>
      <c r="E112" s="4">
        <v>2</v>
      </c>
      <c r="G112" s="4">
        <f t="shared" si="1"/>
        <v>15</v>
      </c>
    </row>
    <row r="113" spans="1:7">
      <c r="B113" s="787"/>
      <c r="C113" s="787"/>
      <c r="D113" t="s">
        <v>14</v>
      </c>
      <c r="E113" s="4">
        <v>210</v>
      </c>
      <c r="G113" s="4">
        <f t="shared" si="1"/>
        <v>225</v>
      </c>
    </row>
    <row r="114" spans="1:7">
      <c r="A114" s="39">
        <v>42978</v>
      </c>
      <c r="B114" s="787" t="s">
        <v>1324</v>
      </c>
      <c r="C114" s="787" t="s">
        <v>20</v>
      </c>
      <c r="D114" t="s">
        <v>14</v>
      </c>
      <c r="F114" s="4">
        <v>77</v>
      </c>
      <c r="G114" s="4">
        <f t="shared" si="1"/>
        <v>148</v>
      </c>
    </row>
    <row r="115" spans="1:7">
      <c r="A115" s="39">
        <v>43004</v>
      </c>
      <c r="B115" s="787">
        <v>13527</v>
      </c>
      <c r="C115" s="787" t="s">
        <v>20</v>
      </c>
      <c r="D115" t="s">
        <v>14</v>
      </c>
      <c r="F115" s="4">
        <v>14</v>
      </c>
      <c r="G115" s="4">
        <f t="shared" si="1"/>
        <v>134</v>
      </c>
    </row>
    <row r="116" spans="1:7">
      <c r="A116" s="39">
        <v>43005</v>
      </c>
      <c r="B116" s="787">
        <v>13534</v>
      </c>
      <c r="C116" s="787" t="s">
        <v>20</v>
      </c>
      <c r="D116" t="s">
        <v>14</v>
      </c>
      <c r="F116" s="4">
        <v>7</v>
      </c>
      <c r="G116" s="4">
        <f t="shared" si="1"/>
        <v>127</v>
      </c>
    </row>
    <row r="117" spans="1:7">
      <c r="A117" s="39">
        <v>43006</v>
      </c>
      <c r="B117" s="787">
        <v>13538</v>
      </c>
      <c r="C117" s="787" t="s">
        <v>20</v>
      </c>
      <c r="D117" t="s">
        <v>14</v>
      </c>
      <c r="F117" s="4">
        <v>7</v>
      </c>
      <c r="G117" s="4">
        <f t="shared" si="1"/>
        <v>120</v>
      </c>
    </row>
    <row r="118" spans="1:7">
      <c r="A118" s="39">
        <v>43007</v>
      </c>
      <c r="B118" s="787">
        <v>13542</v>
      </c>
      <c r="C118" s="787" t="s">
        <v>20</v>
      </c>
      <c r="D118" t="s">
        <v>14</v>
      </c>
      <c r="F118" s="4">
        <v>7</v>
      </c>
      <c r="G118" s="4">
        <f t="shared" si="1"/>
        <v>113</v>
      </c>
    </row>
    <row r="119" spans="1:7">
      <c r="A119" s="39">
        <v>43008</v>
      </c>
      <c r="B119" s="787">
        <v>13548</v>
      </c>
      <c r="C119" s="787" t="s">
        <v>20</v>
      </c>
      <c r="D119" t="s">
        <v>14</v>
      </c>
      <c r="F119" s="4">
        <v>7</v>
      </c>
      <c r="G119" s="4">
        <f t="shared" si="1"/>
        <v>106</v>
      </c>
    </row>
    <row r="120" spans="1:7">
      <c r="A120" s="39">
        <v>43010</v>
      </c>
      <c r="B120" s="787">
        <v>13575</v>
      </c>
      <c r="C120" s="787" t="s">
        <v>20</v>
      </c>
      <c r="D120" t="s">
        <v>14</v>
      </c>
      <c r="F120" s="4">
        <v>7</v>
      </c>
      <c r="G120" s="4">
        <f t="shared" si="1"/>
        <v>99</v>
      </c>
    </row>
    <row r="121" spans="1:7">
      <c r="A121" s="39">
        <v>43010</v>
      </c>
      <c r="B121" s="787">
        <v>13578</v>
      </c>
      <c r="C121" s="787" t="s">
        <v>20</v>
      </c>
      <c r="D121" t="s">
        <v>14</v>
      </c>
      <c r="F121" s="4">
        <v>7</v>
      </c>
      <c r="G121" s="4">
        <f t="shared" si="1"/>
        <v>92</v>
      </c>
    </row>
    <row r="122" spans="1:7">
      <c r="A122" s="39">
        <v>43011</v>
      </c>
      <c r="B122" s="787">
        <v>13587</v>
      </c>
      <c r="C122" s="787" t="s">
        <v>20</v>
      </c>
      <c r="D122" t="s">
        <v>14</v>
      </c>
      <c r="F122" s="4">
        <v>7</v>
      </c>
      <c r="G122" s="4">
        <f t="shared" si="1"/>
        <v>85</v>
      </c>
    </row>
    <row r="123" spans="1:7">
      <c r="A123" s="39">
        <v>43012</v>
      </c>
      <c r="B123" s="787">
        <v>13597</v>
      </c>
      <c r="C123" s="787" t="s">
        <v>20</v>
      </c>
      <c r="D123" t="s">
        <v>14</v>
      </c>
      <c r="F123" s="4">
        <v>7</v>
      </c>
      <c r="G123" s="4">
        <f t="shared" si="1"/>
        <v>78</v>
      </c>
    </row>
    <row r="124" spans="1:7">
      <c r="A124" s="39">
        <v>43013</v>
      </c>
      <c r="B124" s="787">
        <v>13605</v>
      </c>
      <c r="C124" s="787" t="s">
        <v>20</v>
      </c>
      <c r="D124" t="s">
        <v>14</v>
      </c>
      <c r="F124" s="4">
        <v>7</v>
      </c>
      <c r="G124" s="4">
        <f t="shared" si="1"/>
        <v>71</v>
      </c>
    </row>
    <row r="125" spans="1:7">
      <c r="A125" s="39">
        <v>43014</v>
      </c>
      <c r="B125" s="787">
        <v>13612</v>
      </c>
      <c r="C125" s="787" t="s">
        <v>20</v>
      </c>
      <c r="D125" t="s">
        <v>14</v>
      </c>
      <c r="F125" s="4">
        <v>7</v>
      </c>
      <c r="G125" s="4">
        <f t="shared" si="1"/>
        <v>64</v>
      </c>
    </row>
    <row r="126" spans="1:7">
      <c r="A126" s="39">
        <v>43017</v>
      </c>
      <c r="B126" s="787">
        <v>13616</v>
      </c>
      <c r="C126" s="787" t="s">
        <v>20</v>
      </c>
      <c r="D126" t="s">
        <v>14</v>
      </c>
      <c r="F126" s="4">
        <v>7</v>
      </c>
      <c r="G126" s="4">
        <f t="shared" si="1"/>
        <v>57</v>
      </c>
    </row>
    <row r="127" spans="1:7">
      <c r="A127" s="39">
        <v>43017</v>
      </c>
      <c r="B127" s="787">
        <v>13618</v>
      </c>
      <c r="C127" s="787" t="s">
        <v>20</v>
      </c>
      <c r="D127" t="s">
        <v>14</v>
      </c>
      <c r="F127" s="4">
        <v>14</v>
      </c>
      <c r="G127" s="4">
        <f t="shared" si="1"/>
        <v>43</v>
      </c>
    </row>
    <row r="128" spans="1:7">
      <c r="A128" s="39">
        <v>43018</v>
      </c>
      <c r="B128" s="787">
        <v>13621</v>
      </c>
      <c r="C128" s="787" t="s">
        <v>20</v>
      </c>
      <c r="D128" t="s">
        <v>14</v>
      </c>
      <c r="F128" s="4">
        <v>7</v>
      </c>
      <c r="G128" s="4">
        <f t="shared" si="1"/>
        <v>36</v>
      </c>
    </row>
    <row r="129" spans="1:7">
      <c r="A129" s="39">
        <v>43019</v>
      </c>
      <c r="B129" s="787">
        <v>13624</v>
      </c>
      <c r="C129" s="787" t="s">
        <v>20</v>
      </c>
      <c r="D129" t="s">
        <v>14</v>
      </c>
      <c r="F129" s="4">
        <v>7</v>
      </c>
      <c r="G129" s="4">
        <f t="shared" si="1"/>
        <v>29</v>
      </c>
    </row>
    <row r="130" spans="1:7">
      <c r="A130" s="39">
        <v>43020</v>
      </c>
      <c r="B130" s="787">
        <v>13628</v>
      </c>
      <c r="C130" s="787" t="s">
        <v>20</v>
      </c>
      <c r="D130" t="s">
        <v>14</v>
      </c>
      <c r="F130" s="4">
        <v>7</v>
      </c>
      <c r="G130" s="4">
        <f t="shared" si="1"/>
        <v>22</v>
      </c>
    </row>
    <row r="131" spans="1:7">
      <c r="A131" s="39">
        <v>43021</v>
      </c>
      <c r="B131" s="787">
        <v>13631</v>
      </c>
      <c r="C131" s="787" t="s">
        <v>20</v>
      </c>
      <c r="D131" t="s">
        <v>14</v>
      </c>
      <c r="F131" s="4">
        <v>7</v>
      </c>
      <c r="G131" s="4">
        <f t="shared" si="1"/>
        <v>15</v>
      </c>
    </row>
    <row r="132" spans="1:7">
      <c r="A132" s="39">
        <v>43314</v>
      </c>
      <c r="B132" s="787">
        <v>14990</v>
      </c>
      <c r="C132" s="787" t="s">
        <v>20</v>
      </c>
      <c r="D132" t="s">
        <v>12</v>
      </c>
      <c r="F132" s="4">
        <v>13</v>
      </c>
      <c r="G132" s="4">
        <f t="shared" si="1"/>
        <v>2</v>
      </c>
    </row>
    <row r="133" spans="1:7">
      <c r="A133" s="39">
        <v>43314</v>
      </c>
      <c r="B133" s="787">
        <v>14990</v>
      </c>
      <c r="C133" s="787" t="s">
        <v>20</v>
      </c>
      <c r="D133" t="s">
        <v>13</v>
      </c>
      <c r="F133" s="4">
        <v>2</v>
      </c>
      <c r="G133" s="4">
        <f t="shared" si="1"/>
        <v>0</v>
      </c>
    </row>
    <row r="134" spans="1:7">
      <c r="A134" s="39">
        <v>42978</v>
      </c>
      <c r="B134" s="787" t="s">
        <v>10</v>
      </c>
      <c r="C134" s="787" t="s">
        <v>21</v>
      </c>
      <c r="D134" t="s">
        <v>12</v>
      </c>
      <c r="E134" s="4">
        <v>13</v>
      </c>
      <c r="G134" s="4">
        <f t="shared" si="1"/>
        <v>13</v>
      </c>
    </row>
    <row r="135" spans="1:7">
      <c r="B135" s="787"/>
      <c r="C135" s="787"/>
      <c r="D135" t="s">
        <v>13</v>
      </c>
      <c r="E135" s="4">
        <v>2</v>
      </c>
      <c r="G135" s="4">
        <f t="shared" si="1"/>
        <v>15</v>
      </c>
    </row>
    <row r="136" spans="1:7">
      <c r="B136" s="787"/>
      <c r="C136" s="787"/>
      <c r="D136" t="s">
        <v>14</v>
      </c>
      <c r="E136" s="4">
        <v>210</v>
      </c>
      <c r="G136" s="4">
        <f t="shared" si="1"/>
        <v>225</v>
      </c>
    </row>
    <row r="137" spans="1:7">
      <c r="A137" s="39">
        <v>43022</v>
      </c>
      <c r="B137" s="787">
        <v>13633</v>
      </c>
      <c r="C137" s="787" t="s">
        <v>21</v>
      </c>
      <c r="D137" t="s">
        <v>14</v>
      </c>
      <c r="F137" s="4">
        <v>7</v>
      </c>
      <c r="G137" s="4">
        <f t="shared" si="1"/>
        <v>218</v>
      </c>
    </row>
    <row r="138" spans="1:7">
      <c r="A138" s="39">
        <v>43024</v>
      </c>
      <c r="B138" s="787">
        <v>13637</v>
      </c>
      <c r="C138" s="787" t="s">
        <v>21</v>
      </c>
      <c r="D138" t="s">
        <v>14</v>
      </c>
      <c r="F138" s="4">
        <v>14</v>
      </c>
      <c r="G138" s="4">
        <f t="shared" si="1"/>
        <v>204</v>
      </c>
    </row>
    <row r="139" spans="1:7">
      <c r="A139" s="39">
        <v>43025</v>
      </c>
      <c r="B139" s="787">
        <v>13642</v>
      </c>
      <c r="C139" s="787" t="s">
        <v>21</v>
      </c>
      <c r="D139" t="s">
        <v>14</v>
      </c>
      <c r="F139" s="4">
        <v>7</v>
      </c>
      <c r="G139" s="4">
        <f t="shared" si="1"/>
        <v>197</v>
      </c>
    </row>
    <row r="140" spans="1:7">
      <c r="A140" s="39">
        <v>43026</v>
      </c>
      <c r="B140" s="787">
        <v>13646</v>
      </c>
      <c r="C140" s="787" t="s">
        <v>21</v>
      </c>
      <c r="D140" t="s">
        <v>14</v>
      </c>
      <c r="F140" s="4">
        <v>7</v>
      </c>
      <c r="G140" s="4">
        <f t="shared" si="1"/>
        <v>190</v>
      </c>
    </row>
    <row r="141" spans="1:7">
      <c r="A141" s="39">
        <v>43027</v>
      </c>
      <c r="B141" s="787">
        <v>13653</v>
      </c>
      <c r="C141" s="787" t="s">
        <v>21</v>
      </c>
      <c r="D141" t="s">
        <v>14</v>
      </c>
      <c r="F141" s="4">
        <v>7</v>
      </c>
      <c r="G141" s="4">
        <f t="shared" si="1"/>
        <v>183</v>
      </c>
    </row>
    <row r="142" spans="1:7">
      <c r="A142" s="39">
        <v>43028</v>
      </c>
      <c r="B142" s="787">
        <v>13665</v>
      </c>
      <c r="C142" s="787" t="s">
        <v>21</v>
      </c>
      <c r="D142" t="s">
        <v>14</v>
      </c>
      <c r="F142" s="4">
        <v>7</v>
      </c>
      <c r="G142" s="4">
        <f t="shared" ref="G142:G208" si="2">+G141+E142-F142</f>
        <v>176</v>
      </c>
    </row>
    <row r="143" spans="1:7">
      <c r="A143" s="39">
        <v>43029</v>
      </c>
      <c r="B143" s="787">
        <v>13669</v>
      </c>
      <c r="C143" s="787" t="s">
        <v>21</v>
      </c>
      <c r="D143" t="s">
        <v>14</v>
      </c>
      <c r="F143" s="4">
        <v>7</v>
      </c>
      <c r="G143" s="4">
        <f t="shared" si="2"/>
        <v>169</v>
      </c>
    </row>
    <row r="144" spans="1:7">
      <c r="A144" s="39">
        <v>43032</v>
      </c>
      <c r="B144" s="787">
        <v>13685</v>
      </c>
      <c r="C144" s="787" t="s">
        <v>21</v>
      </c>
      <c r="D144" t="s">
        <v>14</v>
      </c>
      <c r="F144" s="4">
        <v>7</v>
      </c>
      <c r="G144" s="4">
        <f t="shared" si="2"/>
        <v>162</v>
      </c>
    </row>
    <row r="145" spans="1:7">
      <c r="A145" s="39">
        <v>43032</v>
      </c>
      <c r="B145" s="787">
        <v>13687</v>
      </c>
      <c r="C145" s="787" t="s">
        <v>21</v>
      </c>
      <c r="D145" t="s">
        <v>14</v>
      </c>
      <c r="F145" s="4">
        <v>10</v>
      </c>
      <c r="G145" s="4">
        <f t="shared" si="2"/>
        <v>152</v>
      </c>
    </row>
    <row r="146" spans="1:7">
      <c r="A146" s="39">
        <v>43033</v>
      </c>
      <c r="B146" s="787">
        <v>13689</v>
      </c>
      <c r="C146" s="787" t="s">
        <v>21</v>
      </c>
      <c r="D146" t="s">
        <v>14</v>
      </c>
      <c r="F146" s="4">
        <v>7</v>
      </c>
      <c r="G146" s="4">
        <f t="shared" si="2"/>
        <v>145</v>
      </c>
    </row>
    <row r="147" spans="1:7">
      <c r="A147" s="39">
        <v>43034</v>
      </c>
      <c r="B147" s="787">
        <v>13694</v>
      </c>
      <c r="C147" s="787" t="s">
        <v>21</v>
      </c>
      <c r="D147" t="s">
        <v>14</v>
      </c>
      <c r="F147" s="4">
        <v>7</v>
      </c>
      <c r="G147" s="4">
        <f t="shared" si="2"/>
        <v>138</v>
      </c>
    </row>
    <row r="148" spans="1:7">
      <c r="A148" s="39">
        <v>43035</v>
      </c>
      <c r="B148" s="787">
        <v>13706</v>
      </c>
      <c r="C148" s="787" t="s">
        <v>21</v>
      </c>
      <c r="D148" t="s">
        <v>14</v>
      </c>
      <c r="F148" s="4">
        <v>10</v>
      </c>
      <c r="G148" s="4">
        <f t="shared" si="2"/>
        <v>128</v>
      </c>
    </row>
    <row r="149" spans="1:7">
      <c r="A149" s="39">
        <v>43036</v>
      </c>
      <c r="B149" s="787">
        <v>13709</v>
      </c>
      <c r="C149" s="787" t="s">
        <v>21</v>
      </c>
      <c r="D149" t="s">
        <v>14</v>
      </c>
      <c r="F149" s="4">
        <v>4</v>
      </c>
      <c r="G149" s="4">
        <f t="shared" si="2"/>
        <v>124</v>
      </c>
    </row>
    <row r="150" spans="1:7">
      <c r="A150" s="39">
        <v>43039</v>
      </c>
      <c r="B150" s="787">
        <v>13719</v>
      </c>
      <c r="C150" s="787" t="s">
        <v>21</v>
      </c>
      <c r="D150" t="s">
        <v>14</v>
      </c>
      <c r="F150" s="4">
        <v>14</v>
      </c>
      <c r="G150" s="4">
        <f t="shared" si="2"/>
        <v>110</v>
      </c>
    </row>
    <row r="151" spans="1:7">
      <c r="A151" s="39">
        <v>43042</v>
      </c>
      <c r="B151" s="787">
        <v>13755</v>
      </c>
      <c r="C151" s="787" t="s">
        <v>21</v>
      </c>
      <c r="D151" t="s">
        <v>14</v>
      </c>
      <c r="F151" s="4">
        <v>10</v>
      </c>
      <c r="G151" s="4">
        <f t="shared" si="2"/>
        <v>100</v>
      </c>
    </row>
    <row r="152" spans="1:7">
      <c r="A152" s="39">
        <v>43045</v>
      </c>
      <c r="B152" s="787">
        <v>13760</v>
      </c>
      <c r="C152" s="787" t="s">
        <v>21</v>
      </c>
      <c r="D152" t="s">
        <v>14</v>
      </c>
      <c r="F152" s="4">
        <v>14</v>
      </c>
      <c r="G152" s="4">
        <f t="shared" si="2"/>
        <v>86</v>
      </c>
    </row>
    <row r="153" spans="1:7">
      <c r="A153" s="39">
        <v>43047</v>
      </c>
      <c r="B153" s="787">
        <v>13770</v>
      </c>
      <c r="C153" s="787" t="s">
        <v>21</v>
      </c>
      <c r="D153" t="s">
        <v>14</v>
      </c>
      <c r="F153" s="4">
        <v>10</v>
      </c>
      <c r="G153" s="4">
        <f t="shared" si="2"/>
        <v>76</v>
      </c>
    </row>
    <row r="154" spans="1:7">
      <c r="A154" s="39">
        <v>43049</v>
      </c>
      <c r="B154" s="787">
        <v>13778</v>
      </c>
      <c r="C154" s="787" t="s">
        <v>21</v>
      </c>
      <c r="D154" t="s">
        <v>14</v>
      </c>
      <c r="F154" s="4">
        <v>11</v>
      </c>
      <c r="G154" s="4">
        <f t="shared" si="2"/>
        <v>65</v>
      </c>
    </row>
    <row r="155" spans="1:7">
      <c r="A155" s="39">
        <v>43053</v>
      </c>
      <c r="B155" s="787">
        <v>13788</v>
      </c>
      <c r="C155" s="787" t="s">
        <v>21</v>
      </c>
      <c r="D155" t="s">
        <v>14</v>
      </c>
      <c r="F155" s="4">
        <v>14</v>
      </c>
      <c r="G155" s="4">
        <f t="shared" si="2"/>
        <v>51</v>
      </c>
    </row>
    <row r="156" spans="1:7">
      <c r="A156" s="39">
        <v>43062</v>
      </c>
      <c r="B156" s="787">
        <v>13814</v>
      </c>
      <c r="C156" s="787" t="s">
        <v>21</v>
      </c>
      <c r="D156" t="s">
        <v>14</v>
      </c>
      <c r="F156" s="4">
        <v>10</v>
      </c>
      <c r="G156" s="4">
        <f t="shared" si="2"/>
        <v>41</v>
      </c>
    </row>
    <row r="157" spans="1:7">
      <c r="A157" s="39">
        <v>43063</v>
      </c>
      <c r="B157" s="787">
        <v>13825</v>
      </c>
      <c r="C157" s="787" t="s">
        <v>21</v>
      </c>
      <c r="D157" t="s">
        <v>14</v>
      </c>
      <c r="F157" s="4">
        <v>25</v>
      </c>
      <c r="G157" s="4">
        <f t="shared" si="2"/>
        <v>16</v>
      </c>
    </row>
    <row r="158" spans="1:7">
      <c r="A158" s="39">
        <v>43067</v>
      </c>
      <c r="B158" s="787">
        <v>13853</v>
      </c>
      <c r="C158" s="787" t="s">
        <v>21</v>
      </c>
      <c r="D158" t="s">
        <v>14</v>
      </c>
      <c r="F158" s="4">
        <v>1</v>
      </c>
      <c r="G158" s="4">
        <f t="shared" si="2"/>
        <v>15</v>
      </c>
    </row>
    <row r="159" spans="1:7">
      <c r="A159" s="39">
        <v>43314</v>
      </c>
      <c r="B159" s="787">
        <v>14990</v>
      </c>
      <c r="C159" s="787" t="s">
        <v>21</v>
      </c>
      <c r="D159" t="s">
        <v>12</v>
      </c>
      <c r="F159" s="4">
        <v>13</v>
      </c>
      <c r="G159" s="4">
        <f t="shared" si="2"/>
        <v>2</v>
      </c>
    </row>
    <row r="160" spans="1:7">
      <c r="A160" s="39">
        <v>43314</v>
      </c>
      <c r="B160" s="787">
        <v>14990</v>
      </c>
      <c r="C160" s="787" t="s">
        <v>21</v>
      </c>
      <c r="D160" t="s">
        <v>13</v>
      </c>
      <c r="F160" s="4">
        <v>2</v>
      </c>
      <c r="G160" s="4">
        <f t="shared" si="2"/>
        <v>0</v>
      </c>
    </row>
    <row r="161" spans="1:7">
      <c r="A161" s="39">
        <v>43008</v>
      </c>
      <c r="B161" s="787" t="s">
        <v>10</v>
      </c>
      <c r="C161" s="787" t="s">
        <v>22</v>
      </c>
      <c r="D161" t="s">
        <v>12</v>
      </c>
      <c r="E161" s="4">
        <v>8</v>
      </c>
      <c r="G161" s="4">
        <f t="shared" si="2"/>
        <v>8</v>
      </c>
    </row>
    <row r="162" spans="1:7">
      <c r="B162" s="787"/>
      <c r="C162" s="787"/>
      <c r="D162" t="s">
        <v>13</v>
      </c>
      <c r="E162" s="4">
        <v>2</v>
      </c>
      <c r="G162" s="4">
        <f t="shared" si="2"/>
        <v>10</v>
      </c>
    </row>
    <row r="163" spans="1:7">
      <c r="B163" s="787"/>
      <c r="C163" s="787"/>
      <c r="D163" t="s">
        <v>14</v>
      </c>
      <c r="E163" s="4">
        <v>210</v>
      </c>
      <c r="G163" s="4">
        <f t="shared" si="2"/>
        <v>220</v>
      </c>
    </row>
    <row r="164" spans="1:7">
      <c r="A164" s="39">
        <v>43067</v>
      </c>
      <c r="B164" s="787">
        <v>13853</v>
      </c>
      <c r="C164" s="787" t="s">
        <v>22</v>
      </c>
      <c r="D164" t="s">
        <v>14</v>
      </c>
      <c r="F164" s="4">
        <v>9</v>
      </c>
      <c r="G164" s="4">
        <f t="shared" si="2"/>
        <v>211</v>
      </c>
    </row>
    <row r="165" spans="1:7">
      <c r="A165" s="39">
        <v>43070</v>
      </c>
      <c r="B165" s="787">
        <v>13887</v>
      </c>
      <c r="C165" s="787" t="s">
        <v>22</v>
      </c>
      <c r="D165" t="s">
        <v>14</v>
      </c>
      <c r="F165" s="4">
        <v>10</v>
      </c>
      <c r="G165" s="4">
        <f t="shared" si="2"/>
        <v>201</v>
      </c>
    </row>
    <row r="166" spans="1:7">
      <c r="A166" s="39">
        <v>43073</v>
      </c>
      <c r="B166" s="787">
        <v>13898</v>
      </c>
      <c r="C166" s="787" t="s">
        <v>22</v>
      </c>
      <c r="D166" t="s">
        <v>14</v>
      </c>
      <c r="F166" s="4">
        <v>10</v>
      </c>
      <c r="G166" s="4">
        <f t="shared" si="2"/>
        <v>191</v>
      </c>
    </row>
    <row r="167" spans="1:7">
      <c r="A167" s="39">
        <v>43076</v>
      </c>
      <c r="B167" s="787">
        <v>13913</v>
      </c>
      <c r="C167" s="787" t="s">
        <v>22</v>
      </c>
      <c r="D167" t="s">
        <v>14</v>
      </c>
      <c r="F167" s="4">
        <v>15</v>
      </c>
      <c r="G167" s="4">
        <f t="shared" si="2"/>
        <v>176</v>
      </c>
    </row>
    <row r="168" spans="1:7">
      <c r="A168" s="39">
        <v>43078</v>
      </c>
      <c r="B168" s="787">
        <v>13924</v>
      </c>
      <c r="C168" s="787" t="s">
        <v>22</v>
      </c>
      <c r="D168" t="s">
        <v>14</v>
      </c>
      <c r="F168" s="4">
        <v>10</v>
      </c>
      <c r="G168" s="4">
        <f t="shared" si="2"/>
        <v>166</v>
      </c>
    </row>
    <row r="169" spans="1:7">
      <c r="A169" s="39">
        <v>43082</v>
      </c>
      <c r="B169" s="787">
        <v>13930</v>
      </c>
      <c r="C169" s="787" t="s">
        <v>22</v>
      </c>
      <c r="D169" t="s">
        <v>14</v>
      </c>
      <c r="F169" s="4">
        <v>15</v>
      </c>
      <c r="G169" s="4">
        <f t="shared" si="2"/>
        <v>151</v>
      </c>
    </row>
    <row r="170" spans="1:7">
      <c r="A170" s="39">
        <v>43084</v>
      </c>
      <c r="B170" s="787">
        <v>13941</v>
      </c>
      <c r="C170" s="787" t="s">
        <v>22</v>
      </c>
      <c r="D170" t="s">
        <v>14</v>
      </c>
      <c r="F170" s="4">
        <v>15</v>
      </c>
      <c r="G170" s="4">
        <f t="shared" si="2"/>
        <v>136</v>
      </c>
    </row>
    <row r="171" spans="1:7">
      <c r="A171" s="39">
        <v>43453</v>
      </c>
      <c r="B171" s="787">
        <v>13955</v>
      </c>
      <c r="C171" s="787" t="s">
        <v>22</v>
      </c>
      <c r="D171" t="s">
        <v>14</v>
      </c>
      <c r="F171" s="4">
        <v>15</v>
      </c>
      <c r="G171" s="4">
        <f t="shared" si="2"/>
        <v>121</v>
      </c>
    </row>
    <row r="172" spans="1:7">
      <c r="A172" s="39">
        <v>43116</v>
      </c>
      <c r="B172" s="787">
        <v>14074</v>
      </c>
      <c r="C172" s="787" t="s">
        <v>22</v>
      </c>
      <c r="D172" t="s">
        <v>14</v>
      </c>
      <c r="F172" s="4">
        <v>75</v>
      </c>
      <c r="G172" s="4">
        <f t="shared" si="2"/>
        <v>46</v>
      </c>
    </row>
    <row r="173" spans="1:7">
      <c r="A173" s="39">
        <v>43125</v>
      </c>
      <c r="B173" s="787">
        <v>14143</v>
      </c>
      <c r="C173" s="787" t="s">
        <v>22</v>
      </c>
      <c r="D173" t="s">
        <v>14</v>
      </c>
      <c r="F173" s="4">
        <v>35</v>
      </c>
      <c r="G173" s="4">
        <f t="shared" si="2"/>
        <v>11</v>
      </c>
    </row>
    <row r="174" spans="1:7">
      <c r="A174" s="39">
        <v>43160</v>
      </c>
      <c r="B174" s="787">
        <v>14314</v>
      </c>
      <c r="C174" s="787" t="s">
        <v>22</v>
      </c>
      <c r="D174" t="s">
        <v>14</v>
      </c>
      <c r="F174" s="4">
        <v>1</v>
      </c>
      <c r="G174" s="4">
        <f t="shared" si="2"/>
        <v>10</v>
      </c>
    </row>
    <row r="175" spans="1:7">
      <c r="A175" s="39">
        <v>43314</v>
      </c>
      <c r="B175" s="787">
        <v>14990</v>
      </c>
      <c r="C175" s="787" t="s">
        <v>22</v>
      </c>
      <c r="D175" t="s">
        <v>12</v>
      </c>
      <c r="F175" s="4">
        <v>8</v>
      </c>
      <c r="G175" s="4">
        <f t="shared" si="2"/>
        <v>2</v>
      </c>
    </row>
    <row r="176" spans="1:7">
      <c r="A176" s="39">
        <v>43314</v>
      </c>
      <c r="B176" s="787">
        <v>14990</v>
      </c>
      <c r="C176" s="787" t="s">
        <v>22</v>
      </c>
      <c r="D176" t="s">
        <v>13</v>
      </c>
      <c r="F176" s="4">
        <v>2</v>
      </c>
      <c r="G176" s="4">
        <f t="shared" si="2"/>
        <v>0</v>
      </c>
    </row>
    <row r="177" spans="1:7">
      <c r="A177" s="39">
        <v>43039</v>
      </c>
      <c r="B177" s="787" t="s">
        <v>10</v>
      </c>
      <c r="C177" s="787" t="s">
        <v>23</v>
      </c>
      <c r="D177" t="s">
        <v>12</v>
      </c>
      <c r="E177" s="4">
        <v>8</v>
      </c>
      <c r="G177" s="4">
        <f t="shared" si="2"/>
        <v>8</v>
      </c>
    </row>
    <row r="178" spans="1:7">
      <c r="B178" s="787"/>
      <c r="C178" s="787"/>
      <c r="D178" t="s">
        <v>13</v>
      </c>
      <c r="E178" s="4">
        <v>2</v>
      </c>
      <c r="G178" s="4">
        <f t="shared" si="2"/>
        <v>10</v>
      </c>
    </row>
    <row r="179" spans="1:7">
      <c r="B179" s="787"/>
      <c r="C179" s="787"/>
      <c r="D179" t="s">
        <v>14</v>
      </c>
      <c r="E179" s="4">
        <v>210</v>
      </c>
      <c r="G179" s="4">
        <f t="shared" si="2"/>
        <v>220</v>
      </c>
    </row>
    <row r="180" spans="1:7">
      <c r="A180" s="39">
        <v>43192</v>
      </c>
      <c r="B180" s="787">
        <v>14422</v>
      </c>
      <c r="C180" s="787" t="s">
        <v>23</v>
      </c>
      <c r="D180" t="s">
        <v>14</v>
      </c>
      <c r="F180" s="4">
        <v>36</v>
      </c>
      <c r="G180" s="4">
        <f t="shared" si="2"/>
        <v>184</v>
      </c>
    </row>
    <row r="181" spans="1:7">
      <c r="A181" s="39">
        <v>43137</v>
      </c>
      <c r="B181" s="787">
        <v>14188</v>
      </c>
      <c r="C181" s="787" t="s">
        <v>23</v>
      </c>
      <c r="D181" t="s">
        <v>14</v>
      </c>
      <c r="F181" s="4">
        <v>35</v>
      </c>
      <c r="G181" s="4">
        <f t="shared" si="2"/>
        <v>149</v>
      </c>
    </row>
    <row r="182" spans="1:7">
      <c r="A182" s="39">
        <v>43145</v>
      </c>
      <c r="B182" s="787">
        <v>14215</v>
      </c>
      <c r="C182" s="787" t="s">
        <v>23</v>
      </c>
      <c r="D182" t="s">
        <v>14</v>
      </c>
      <c r="F182" s="4">
        <v>42</v>
      </c>
      <c r="G182" s="4">
        <f t="shared" si="2"/>
        <v>107</v>
      </c>
    </row>
    <row r="183" spans="1:7">
      <c r="A183" s="39">
        <v>43150</v>
      </c>
      <c r="B183" s="787">
        <v>14233</v>
      </c>
      <c r="C183" s="787" t="s">
        <v>23</v>
      </c>
      <c r="D183" t="s">
        <v>14</v>
      </c>
      <c r="F183" s="4">
        <v>28</v>
      </c>
      <c r="G183" s="4">
        <f t="shared" si="2"/>
        <v>79</v>
      </c>
    </row>
    <row r="184" spans="1:7">
      <c r="A184" s="39">
        <v>43155</v>
      </c>
      <c r="B184" s="787">
        <v>14247</v>
      </c>
      <c r="C184" s="787" t="s">
        <v>23</v>
      </c>
      <c r="D184" t="s">
        <v>14</v>
      </c>
      <c r="F184" s="4">
        <v>28</v>
      </c>
      <c r="G184" s="4">
        <f t="shared" si="2"/>
        <v>51</v>
      </c>
    </row>
    <row r="185" spans="1:7">
      <c r="A185" s="39">
        <v>43160</v>
      </c>
      <c r="B185" s="787">
        <v>14314</v>
      </c>
      <c r="C185" s="787" t="s">
        <v>23</v>
      </c>
      <c r="D185" t="s">
        <v>14</v>
      </c>
      <c r="F185" s="4">
        <v>20</v>
      </c>
      <c r="G185" s="4">
        <f t="shared" si="2"/>
        <v>31</v>
      </c>
    </row>
    <row r="186" spans="1:7">
      <c r="A186" s="39">
        <v>43167</v>
      </c>
      <c r="B186" s="787">
        <v>14343</v>
      </c>
      <c r="C186" s="787" t="s">
        <v>23</v>
      </c>
      <c r="D186" t="s">
        <v>14</v>
      </c>
      <c r="F186" s="4">
        <v>21</v>
      </c>
      <c r="G186" s="4">
        <f t="shared" si="2"/>
        <v>10</v>
      </c>
    </row>
    <row r="187" spans="1:7">
      <c r="A187" s="39">
        <v>43314</v>
      </c>
      <c r="B187" s="787">
        <v>14991</v>
      </c>
      <c r="C187" s="787" t="s">
        <v>23</v>
      </c>
      <c r="D187" t="s">
        <v>12</v>
      </c>
      <c r="F187" s="4">
        <v>8</v>
      </c>
      <c r="G187" s="4">
        <f t="shared" si="2"/>
        <v>2</v>
      </c>
    </row>
    <row r="188" spans="1:7">
      <c r="A188" s="39">
        <v>43314</v>
      </c>
      <c r="B188" s="787">
        <v>14991</v>
      </c>
      <c r="C188" s="787" t="s">
        <v>23</v>
      </c>
      <c r="D188" t="s">
        <v>13</v>
      </c>
      <c r="F188" s="4">
        <v>2</v>
      </c>
      <c r="G188" s="4">
        <f t="shared" si="2"/>
        <v>0</v>
      </c>
    </row>
    <row r="189" spans="1:7">
      <c r="A189" s="39">
        <v>43069</v>
      </c>
      <c r="B189" s="787" t="s">
        <v>10</v>
      </c>
      <c r="C189" s="787" t="s">
        <v>24</v>
      </c>
      <c r="D189" t="s">
        <v>12</v>
      </c>
      <c r="E189" s="4">
        <v>8.1999999999999993</v>
      </c>
      <c r="G189" s="4">
        <f t="shared" si="2"/>
        <v>8.1999999999999993</v>
      </c>
    </row>
    <row r="190" spans="1:7">
      <c r="B190" s="787"/>
      <c r="C190" s="787"/>
      <c r="D190" t="s">
        <v>13</v>
      </c>
      <c r="E190" s="4">
        <v>2</v>
      </c>
      <c r="G190" s="4">
        <f t="shared" si="2"/>
        <v>10.199999999999999</v>
      </c>
    </row>
    <row r="191" spans="1:7">
      <c r="B191" s="787"/>
      <c r="C191" s="787"/>
      <c r="D191" t="s">
        <v>14</v>
      </c>
      <c r="E191" s="4">
        <v>210</v>
      </c>
      <c r="G191" s="4">
        <f t="shared" si="2"/>
        <v>220.2</v>
      </c>
    </row>
    <row r="192" spans="1:7">
      <c r="A192" s="39">
        <v>43179</v>
      </c>
      <c r="B192" s="787">
        <v>14370</v>
      </c>
      <c r="C192" s="787" t="s">
        <v>24</v>
      </c>
      <c r="D192" t="s">
        <v>14</v>
      </c>
      <c r="F192" s="4">
        <v>35</v>
      </c>
      <c r="G192" s="4">
        <f t="shared" si="2"/>
        <v>185.2</v>
      </c>
    </row>
    <row r="193" spans="1:7">
      <c r="A193" s="39">
        <v>43201</v>
      </c>
      <c r="B193" s="787">
        <v>14457</v>
      </c>
      <c r="C193" s="787" t="s">
        <v>24</v>
      </c>
      <c r="D193" t="s">
        <v>14</v>
      </c>
      <c r="F193" s="4">
        <v>42</v>
      </c>
      <c r="G193" s="4">
        <f t="shared" si="2"/>
        <v>143.19999999999999</v>
      </c>
    </row>
    <row r="194" spans="1:7">
      <c r="A194" s="39">
        <v>43192</v>
      </c>
      <c r="B194" s="787">
        <v>14422</v>
      </c>
      <c r="C194" s="787" t="s">
        <v>24</v>
      </c>
      <c r="D194" t="s">
        <v>14</v>
      </c>
      <c r="F194" s="4">
        <v>6</v>
      </c>
      <c r="G194" s="4">
        <f t="shared" si="2"/>
        <v>137.19999999999999</v>
      </c>
    </row>
    <row r="195" spans="1:7">
      <c r="A195" s="39">
        <v>43208</v>
      </c>
      <c r="B195" s="787">
        <v>14492</v>
      </c>
      <c r="C195" s="787" t="s">
        <v>24</v>
      </c>
      <c r="D195" t="s">
        <v>14</v>
      </c>
      <c r="F195" s="4">
        <v>42</v>
      </c>
      <c r="G195" s="4">
        <f t="shared" si="2"/>
        <v>95.199999999999989</v>
      </c>
    </row>
    <row r="196" spans="1:7">
      <c r="A196" s="39">
        <v>43220</v>
      </c>
      <c r="B196" s="787">
        <v>14517</v>
      </c>
      <c r="C196" s="787" t="s">
        <v>24</v>
      </c>
      <c r="D196" t="s">
        <v>14</v>
      </c>
      <c r="F196" s="4">
        <v>42</v>
      </c>
      <c r="G196" s="4">
        <f t="shared" si="2"/>
        <v>53.199999999999989</v>
      </c>
    </row>
    <row r="197" spans="1:7">
      <c r="A197" s="39">
        <v>43314</v>
      </c>
      <c r="B197" s="787">
        <v>14991</v>
      </c>
      <c r="C197" s="787" t="s">
        <v>24</v>
      </c>
      <c r="D197" t="s">
        <v>14</v>
      </c>
      <c r="F197" s="4">
        <v>43</v>
      </c>
      <c r="G197" s="4">
        <f t="shared" si="2"/>
        <v>10.199999999999989</v>
      </c>
    </row>
    <row r="198" spans="1:7">
      <c r="A198" s="39">
        <v>43314</v>
      </c>
      <c r="B198" s="787">
        <v>14991</v>
      </c>
      <c r="C198" s="787" t="s">
        <v>24</v>
      </c>
      <c r="D198" t="s">
        <v>12</v>
      </c>
      <c r="F198" s="4">
        <v>8.1999999999999993</v>
      </c>
      <c r="G198" s="4">
        <f t="shared" si="2"/>
        <v>1.9999999999999893</v>
      </c>
    </row>
    <row r="199" spans="1:7">
      <c r="A199" s="39">
        <v>43314</v>
      </c>
      <c r="B199" s="787">
        <v>14991</v>
      </c>
      <c r="C199" s="787" t="s">
        <v>24</v>
      </c>
      <c r="D199" t="s">
        <v>13</v>
      </c>
      <c r="F199" s="4">
        <v>2</v>
      </c>
      <c r="G199" s="4">
        <f t="shared" si="2"/>
        <v>-1.0658141036401503E-14</v>
      </c>
    </row>
    <row r="200" spans="1:7">
      <c r="A200" s="39">
        <v>43100</v>
      </c>
      <c r="B200" s="787" t="s">
        <v>10</v>
      </c>
      <c r="C200" s="787" t="s">
        <v>25</v>
      </c>
      <c r="D200" t="s">
        <v>12</v>
      </c>
      <c r="E200" s="4">
        <v>8.9</v>
      </c>
      <c r="G200" s="4">
        <f t="shared" si="2"/>
        <v>8.8999999999999897</v>
      </c>
    </row>
    <row r="201" spans="1:7">
      <c r="B201" s="787"/>
      <c r="C201" s="787"/>
      <c r="D201" t="s">
        <v>13</v>
      </c>
      <c r="E201" s="4">
        <v>2</v>
      </c>
      <c r="G201" s="4">
        <f t="shared" si="2"/>
        <v>10.89999999999999</v>
      </c>
    </row>
    <row r="202" spans="1:7" ht="17.25" customHeight="1">
      <c r="B202" s="787"/>
      <c r="C202" s="787"/>
      <c r="D202" t="s">
        <v>14</v>
      </c>
      <c r="E202" s="4">
        <v>210</v>
      </c>
      <c r="G202" s="4">
        <f t="shared" si="2"/>
        <v>220.89999999999998</v>
      </c>
    </row>
    <row r="203" spans="1:7" ht="17.25" customHeight="1">
      <c r="A203" s="39">
        <v>43314</v>
      </c>
      <c r="B203" s="787">
        <v>14991</v>
      </c>
      <c r="C203" s="787" t="s">
        <v>25</v>
      </c>
      <c r="D203" t="s">
        <v>14</v>
      </c>
      <c r="F203" s="4">
        <v>103.3</v>
      </c>
      <c r="G203" s="4">
        <f t="shared" si="2"/>
        <v>117.59999999999998</v>
      </c>
    </row>
    <row r="204" spans="1:7" ht="17.25" customHeight="1">
      <c r="A204" s="39">
        <v>43349</v>
      </c>
      <c r="B204" s="787">
        <v>15157</v>
      </c>
      <c r="C204" s="787" t="s">
        <v>25</v>
      </c>
      <c r="D204" t="s">
        <v>14</v>
      </c>
      <c r="F204" s="4">
        <v>106.7</v>
      </c>
      <c r="G204" s="4">
        <f t="shared" si="2"/>
        <v>10.899999999999977</v>
      </c>
    </row>
    <row r="205" spans="1:7" ht="17.25" customHeight="1">
      <c r="A205" s="39">
        <v>43349</v>
      </c>
      <c r="B205" s="787">
        <v>15157</v>
      </c>
      <c r="C205" s="787" t="s">
        <v>25</v>
      </c>
      <c r="D205" t="s">
        <v>12</v>
      </c>
      <c r="F205" s="4">
        <v>8.9</v>
      </c>
      <c r="G205" s="4">
        <f t="shared" si="2"/>
        <v>1.9999999999999769</v>
      </c>
    </row>
    <row r="206" spans="1:7" ht="17.25" customHeight="1">
      <c r="A206" s="39">
        <v>43349</v>
      </c>
      <c r="B206" s="787">
        <v>15157</v>
      </c>
      <c r="C206" s="787" t="s">
        <v>25</v>
      </c>
      <c r="D206" t="s">
        <v>13</v>
      </c>
      <c r="F206" s="4">
        <v>2</v>
      </c>
      <c r="G206" s="4">
        <f t="shared" si="2"/>
        <v>-2.3092638912203256E-14</v>
      </c>
    </row>
    <row r="207" spans="1:7">
      <c r="A207" s="41">
        <v>43131</v>
      </c>
      <c r="B207" s="786" t="s">
        <v>10</v>
      </c>
      <c r="C207" s="786" t="s">
        <v>11</v>
      </c>
      <c r="D207" t="s">
        <v>12</v>
      </c>
      <c r="E207" s="4">
        <v>8</v>
      </c>
      <c r="G207" s="4">
        <f t="shared" si="2"/>
        <v>7.9999999999999769</v>
      </c>
    </row>
    <row r="208" spans="1:7">
      <c r="B208" s="787"/>
      <c r="C208" s="787"/>
      <c r="D208" t="s">
        <v>13</v>
      </c>
      <c r="E208" s="4">
        <v>2</v>
      </c>
      <c r="G208" s="4">
        <f t="shared" si="2"/>
        <v>9.9999999999999769</v>
      </c>
    </row>
    <row r="209" spans="1:7">
      <c r="B209" s="787"/>
      <c r="C209" s="787"/>
      <c r="D209" t="s">
        <v>14</v>
      </c>
      <c r="E209" s="4">
        <v>210</v>
      </c>
      <c r="G209" s="4">
        <f t="shared" ref="G209:G288" si="3">+G208+E209-F209</f>
        <v>219.99999999999997</v>
      </c>
    </row>
    <row r="210" spans="1:7">
      <c r="A210" s="39">
        <v>43349</v>
      </c>
      <c r="B210" s="787">
        <v>15157</v>
      </c>
      <c r="C210" s="787" t="s">
        <v>11</v>
      </c>
      <c r="D210" t="s">
        <v>12</v>
      </c>
      <c r="F210" s="4">
        <v>8</v>
      </c>
      <c r="G210" s="4">
        <f t="shared" si="3"/>
        <v>211.99999999999997</v>
      </c>
    </row>
    <row r="211" spans="1:7">
      <c r="A211" s="39">
        <v>43349</v>
      </c>
      <c r="B211" s="787">
        <v>15157</v>
      </c>
      <c r="C211" s="787" t="s">
        <v>11</v>
      </c>
      <c r="D211" t="s">
        <v>13</v>
      </c>
      <c r="F211" s="4">
        <v>2</v>
      </c>
      <c r="G211" s="4">
        <f t="shared" si="3"/>
        <v>209.99999999999997</v>
      </c>
    </row>
    <row r="212" spans="1:7">
      <c r="A212" s="39">
        <v>43349</v>
      </c>
      <c r="B212" s="787">
        <v>15157</v>
      </c>
      <c r="C212" s="787" t="s">
        <v>11</v>
      </c>
      <c r="D212" t="s">
        <v>14</v>
      </c>
      <c r="F212" s="4">
        <v>158.4</v>
      </c>
      <c r="G212" s="4">
        <f t="shared" si="3"/>
        <v>51.599999999999966</v>
      </c>
    </row>
    <row r="213" spans="1:7">
      <c r="A213" s="39">
        <v>43377</v>
      </c>
      <c r="B213" s="787">
        <v>15320</v>
      </c>
      <c r="C213" s="787" t="s">
        <v>11</v>
      </c>
      <c r="D213" t="s">
        <v>14</v>
      </c>
      <c r="F213" s="4">
        <v>51.6</v>
      </c>
      <c r="G213" s="4">
        <f t="shared" si="3"/>
        <v>0</v>
      </c>
    </row>
    <row r="214" spans="1:7">
      <c r="A214" s="41">
        <v>43159</v>
      </c>
      <c r="B214" s="786" t="s">
        <v>10</v>
      </c>
      <c r="C214" s="786" t="s">
        <v>15</v>
      </c>
      <c r="D214" t="s">
        <v>12</v>
      </c>
      <c r="E214" s="4">
        <v>9.9</v>
      </c>
      <c r="G214" s="4">
        <f t="shared" si="3"/>
        <v>9.9</v>
      </c>
    </row>
    <row r="215" spans="1:7">
      <c r="B215" s="787"/>
      <c r="C215" s="787"/>
      <c r="D215" t="s">
        <v>13</v>
      </c>
      <c r="E215" s="4">
        <v>2</v>
      </c>
      <c r="G215" s="4">
        <f t="shared" si="3"/>
        <v>11.9</v>
      </c>
    </row>
    <row r="216" spans="1:7">
      <c r="B216" s="787"/>
      <c r="C216" s="787"/>
      <c r="D216" t="s">
        <v>14</v>
      </c>
      <c r="E216" s="4">
        <v>210</v>
      </c>
      <c r="G216" s="4">
        <f t="shared" si="3"/>
        <v>221.9</v>
      </c>
    </row>
    <row r="217" spans="1:7">
      <c r="B217" s="787"/>
      <c r="C217" s="787"/>
      <c r="D217" t="s">
        <v>69</v>
      </c>
      <c r="E217" s="4">
        <v>6</v>
      </c>
      <c r="G217" s="4">
        <f t="shared" si="3"/>
        <v>227.9</v>
      </c>
    </row>
    <row r="218" spans="1:7">
      <c r="A218" s="39">
        <v>43377</v>
      </c>
      <c r="B218" s="787">
        <v>153200</v>
      </c>
      <c r="C218" s="787" t="s">
        <v>15</v>
      </c>
      <c r="D218" t="s">
        <v>12</v>
      </c>
      <c r="F218" s="4">
        <v>9.9</v>
      </c>
      <c r="G218" s="4">
        <f t="shared" si="3"/>
        <v>218</v>
      </c>
    </row>
    <row r="219" spans="1:7">
      <c r="A219" s="39">
        <v>43377</v>
      </c>
      <c r="B219" s="787">
        <v>153200</v>
      </c>
      <c r="C219" s="787" t="s">
        <v>15</v>
      </c>
      <c r="D219" t="s">
        <v>13</v>
      </c>
      <c r="F219" s="4">
        <v>2</v>
      </c>
      <c r="G219" s="4">
        <f t="shared" si="3"/>
        <v>216</v>
      </c>
    </row>
    <row r="220" spans="1:7">
      <c r="A220" s="39">
        <v>43377</v>
      </c>
      <c r="B220" s="787">
        <v>15320</v>
      </c>
      <c r="C220" s="787" t="s">
        <v>15</v>
      </c>
      <c r="D220" t="s">
        <v>14</v>
      </c>
      <c r="F220" s="4">
        <v>210</v>
      </c>
      <c r="G220" s="4">
        <f t="shared" si="3"/>
        <v>6</v>
      </c>
    </row>
    <row r="221" spans="1:7">
      <c r="A221" s="39">
        <v>43465</v>
      </c>
      <c r="B221" s="787">
        <v>15655</v>
      </c>
      <c r="C221" s="787" t="s">
        <v>15</v>
      </c>
      <c r="D221" t="s">
        <v>69</v>
      </c>
      <c r="F221" s="4">
        <v>6</v>
      </c>
      <c r="G221" s="4">
        <f t="shared" si="3"/>
        <v>0</v>
      </c>
    </row>
    <row r="222" spans="1:7">
      <c r="A222" s="41">
        <v>43190</v>
      </c>
      <c r="B222" s="786" t="s">
        <v>10</v>
      </c>
      <c r="C222" s="786" t="s">
        <v>16</v>
      </c>
      <c r="D222" t="s">
        <v>12</v>
      </c>
      <c r="E222" s="4">
        <v>9.5</v>
      </c>
      <c r="G222" s="4">
        <f t="shared" si="3"/>
        <v>9.5</v>
      </c>
    </row>
    <row r="223" spans="1:7">
      <c r="B223" s="787"/>
      <c r="C223" s="787"/>
      <c r="D223" t="s">
        <v>13</v>
      </c>
      <c r="E223" s="4">
        <v>2</v>
      </c>
      <c r="G223" s="4">
        <f t="shared" si="3"/>
        <v>11.5</v>
      </c>
    </row>
    <row r="224" spans="1:7">
      <c r="B224" s="787"/>
      <c r="C224" s="787"/>
      <c r="D224" t="s">
        <v>14</v>
      </c>
      <c r="E224" s="4">
        <v>210</v>
      </c>
      <c r="G224" s="4">
        <f t="shared" si="3"/>
        <v>221.5</v>
      </c>
    </row>
    <row r="225" spans="1:7">
      <c r="A225" s="39">
        <v>43377</v>
      </c>
      <c r="B225" s="787">
        <v>15320</v>
      </c>
      <c r="C225" s="787" t="s">
        <v>16</v>
      </c>
      <c r="D225" t="s">
        <v>14</v>
      </c>
      <c r="F225" s="4">
        <v>12.5</v>
      </c>
      <c r="G225" s="4">
        <f t="shared" si="3"/>
        <v>209</v>
      </c>
    </row>
    <row r="226" spans="1:7">
      <c r="A226" s="39">
        <v>43465</v>
      </c>
      <c r="B226" s="787">
        <v>15655</v>
      </c>
      <c r="C226" s="787" t="s">
        <v>16</v>
      </c>
      <c r="D226" t="s">
        <v>12</v>
      </c>
      <c r="F226" s="4">
        <v>9.5</v>
      </c>
      <c r="G226" s="4">
        <f t="shared" si="3"/>
        <v>199.5</v>
      </c>
    </row>
    <row r="227" spans="1:7">
      <c r="A227" s="39">
        <v>43465</v>
      </c>
      <c r="B227" s="787">
        <v>15655</v>
      </c>
      <c r="C227" s="787" t="s">
        <v>16</v>
      </c>
      <c r="D227" t="s">
        <v>13</v>
      </c>
      <c r="F227" s="4">
        <v>2</v>
      </c>
      <c r="G227" s="4">
        <f t="shared" si="3"/>
        <v>197.5</v>
      </c>
    </row>
    <row r="228" spans="1:7">
      <c r="A228" s="39">
        <v>43465</v>
      </c>
      <c r="B228" s="787">
        <v>15655</v>
      </c>
      <c r="C228" s="787" t="s">
        <v>16</v>
      </c>
      <c r="D228" t="s">
        <v>14</v>
      </c>
      <c r="F228" s="4">
        <v>197.5</v>
      </c>
      <c r="G228" s="4">
        <f t="shared" si="3"/>
        <v>0</v>
      </c>
    </row>
    <row r="229" spans="1:7">
      <c r="A229" s="41">
        <v>43220</v>
      </c>
      <c r="B229" s="786" t="s">
        <v>10</v>
      </c>
      <c r="C229" s="786" t="s">
        <v>17</v>
      </c>
      <c r="D229" t="s">
        <v>12</v>
      </c>
      <c r="E229" s="4">
        <v>9.8000000000000007</v>
      </c>
      <c r="G229" s="4">
        <f t="shared" si="3"/>
        <v>9.8000000000000007</v>
      </c>
    </row>
    <row r="230" spans="1:7">
      <c r="B230" s="787"/>
      <c r="C230" s="787"/>
      <c r="D230" t="s">
        <v>13</v>
      </c>
      <c r="E230" s="4">
        <v>2</v>
      </c>
      <c r="G230" s="4">
        <f t="shared" si="3"/>
        <v>11.8</v>
      </c>
    </row>
    <row r="231" spans="1:7">
      <c r="B231" s="787"/>
      <c r="C231" s="787"/>
      <c r="D231" t="s">
        <v>14</v>
      </c>
      <c r="E231" s="4">
        <v>210</v>
      </c>
      <c r="G231" s="4">
        <f t="shared" si="3"/>
        <v>221.8</v>
      </c>
    </row>
    <row r="232" spans="1:7">
      <c r="A232" s="39">
        <v>43243</v>
      </c>
      <c r="B232" s="787">
        <v>14653</v>
      </c>
      <c r="C232" s="787" t="s">
        <v>17</v>
      </c>
      <c r="D232" t="s">
        <v>12</v>
      </c>
      <c r="F232" s="4">
        <v>9.8000000000000007</v>
      </c>
      <c r="G232" s="4">
        <f t="shared" si="3"/>
        <v>212</v>
      </c>
    </row>
    <row r="233" spans="1:7">
      <c r="A233" s="39">
        <v>43243</v>
      </c>
      <c r="B233" s="787">
        <v>14653</v>
      </c>
      <c r="C233" s="787" t="s">
        <v>17</v>
      </c>
      <c r="D233" t="s">
        <v>13</v>
      </c>
      <c r="F233" s="4">
        <v>2</v>
      </c>
      <c r="G233" s="4">
        <f t="shared" si="3"/>
        <v>210</v>
      </c>
    </row>
    <row r="234" spans="1:7">
      <c r="A234" s="39">
        <v>43465</v>
      </c>
      <c r="B234" s="787">
        <v>15655</v>
      </c>
      <c r="C234" s="787" t="s">
        <v>17</v>
      </c>
      <c r="D234" t="s">
        <v>14</v>
      </c>
      <c r="F234" s="4">
        <v>210</v>
      </c>
      <c r="G234" s="4">
        <f t="shared" si="3"/>
        <v>0</v>
      </c>
    </row>
    <row r="235" spans="1:7">
      <c r="A235" s="41">
        <v>43251</v>
      </c>
      <c r="B235" s="786" t="s">
        <v>10</v>
      </c>
      <c r="C235" s="786" t="s">
        <v>18</v>
      </c>
      <c r="D235" t="s">
        <v>12</v>
      </c>
      <c r="E235" s="4">
        <v>9.1</v>
      </c>
      <c r="G235" s="4">
        <f t="shared" si="3"/>
        <v>9.1</v>
      </c>
    </row>
    <row r="236" spans="1:7">
      <c r="B236" s="787"/>
      <c r="C236" s="787"/>
      <c r="D236" t="s">
        <v>13</v>
      </c>
      <c r="E236" s="4">
        <v>2</v>
      </c>
      <c r="G236" s="4">
        <f t="shared" si="3"/>
        <v>11.1</v>
      </c>
    </row>
    <row r="237" spans="1:7">
      <c r="B237" s="787"/>
      <c r="C237" s="787"/>
      <c r="D237" t="s">
        <v>14</v>
      </c>
      <c r="E237" s="4">
        <v>210</v>
      </c>
      <c r="G237" s="4">
        <f t="shared" si="3"/>
        <v>221.1</v>
      </c>
    </row>
    <row r="238" spans="1:7">
      <c r="A238" s="39">
        <v>43465</v>
      </c>
      <c r="B238" s="787">
        <v>15655</v>
      </c>
      <c r="C238" s="787" t="s">
        <v>18</v>
      </c>
      <c r="D238" t="s">
        <v>14</v>
      </c>
      <c r="F238" s="4">
        <v>210</v>
      </c>
      <c r="G238" s="4">
        <f t="shared" si="3"/>
        <v>11.099999999999994</v>
      </c>
    </row>
    <row r="239" spans="1:7">
      <c r="A239" s="39">
        <v>43465</v>
      </c>
      <c r="B239" s="787">
        <v>15655</v>
      </c>
      <c r="C239" s="787" t="s">
        <v>18</v>
      </c>
      <c r="D239" t="s">
        <v>12</v>
      </c>
      <c r="F239" s="4">
        <v>9.1</v>
      </c>
      <c r="G239" s="4">
        <f t="shared" si="3"/>
        <v>1.9999999999999947</v>
      </c>
    </row>
    <row r="240" spans="1:7">
      <c r="A240" s="39">
        <v>43465</v>
      </c>
      <c r="B240" s="787">
        <v>15655</v>
      </c>
      <c r="C240" s="787" t="s">
        <v>18</v>
      </c>
      <c r="D240" t="s">
        <v>13</v>
      </c>
      <c r="F240" s="4">
        <v>2</v>
      </c>
      <c r="G240" s="4">
        <f t="shared" si="3"/>
        <v>-5.3290705182007514E-15</v>
      </c>
    </row>
    <row r="241" spans="1:21">
      <c r="A241" s="41">
        <v>43281</v>
      </c>
      <c r="B241" s="786" t="s">
        <v>10</v>
      </c>
      <c r="C241" s="786" t="s">
        <v>19</v>
      </c>
      <c r="D241" t="s">
        <v>12</v>
      </c>
      <c r="E241" s="4">
        <v>8.4</v>
      </c>
      <c r="G241" s="4">
        <f t="shared" si="3"/>
        <v>8.399999999999995</v>
      </c>
    </row>
    <row r="242" spans="1:21">
      <c r="B242" s="787"/>
      <c r="C242" s="787"/>
      <c r="D242" t="s">
        <v>13</v>
      </c>
      <c r="E242" s="4">
        <v>4</v>
      </c>
      <c r="G242" s="4">
        <f t="shared" si="3"/>
        <v>12.399999999999995</v>
      </c>
    </row>
    <row r="243" spans="1:21">
      <c r="B243" s="787"/>
      <c r="C243" s="787"/>
      <c r="D243" t="s">
        <v>14</v>
      </c>
      <c r="E243" s="4">
        <v>210</v>
      </c>
      <c r="G243" s="4">
        <f t="shared" si="3"/>
        <v>222.4</v>
      </c>
      <c r="U243" t="s">
        <v>1325</v>
      </c>
    </row>
    <row r="244" spans="1:21">
      <c r="A244" s="39">
        <v>43465</v>
      </c>
      <c r="B244" s="787">
        <v>15656</v>
      </c>
      <c r="C244" s="787" t="s">
        <v>19</v>
      </c>
      <c r="D244" t="s">
        <v>14</v>
      </c>
      <c r="F244" s="4">
        <v>210</v>
      </c>
      <c r="G244" s="4">
        <f t="shared" si="3"/>
        <v>12.400000000000006</v>
      </c>
    </row>
    <row r="245" spans="1:21">
      <c r="A245" s="39">
        <v>43465</v>
      </c>
      <c r="B245" s="787">
        <v>15656</v>
      </c>
      <c r="C245" s="787" t="s">
        <v>19</v>
      </c>
      <c r="D245" t="s">
        <v>12</v>
      </c>
      <c r="F245" s="4">
        <v>1.9</v>
      </c>
      <c r="G245" s="4">
        <f t="shared" si="3"/>
        <v>10.500000000000005</v>
      </c>
    </row>
    <row r="246" spans="1:21">
      <c r="A246" s="39">
        <v>43496</v>
      </c>
      <c r="B246" s="787">
        <v>15882</v>
      </c>
      <c r="C246" s="787" t="s">
        <v>19</v>
      </c>
      <c r="D246" t="s">
        <v>12</v>
      </c>
      <c r="F246" s="4">
        <v>6.5</v>
      </c>
      <c r="G246" s="4">
        <f t="shared" si="3"/>
        <v>4.0000000000000053</v>
      </c>
    </row>
    <row r="247" spans="1:21">
      <c r="A247" s="39">
        <v>43496</v>
      </c>
      <c r="B247" s="787">
        <v>15882</v>
      </c>
      <c r="C247" s="787" t="s">
        <v>19</v>
      </c>
      <c r="D247" t="s">
        <v>13</v>
      </c>
      <c r="F247" s="4">
        <v>4</v>
      </c>
      <c r="G247" s="4">
        <f t="shared" si="3"/>
        <v>0</v>
      </c>
    </row>
    <row r="248" spans="1:21">
      <c r="A248" s="41">
        <v>43312</v>
      </c>
      <c r="B248" s="786" t="s">
        <v>10</v>
      </c>
      <c r="C248" s="786" t="s">
        <v>20</v>
      </c>
      <c r="D248" t="s">
        <v>12</v>
      </c>
      <c r="E248" s="4">
        <v>8.3000000000000007</v>
      </c>
      <c r="G248" s="4">
        <f t="shared" si="3"/>
        <v>8.3000000000000007</v>
      </c>
    </row>
    <row r="249" spans="1:21">
      <c r="B249" s="787"/>
      <c r="C249" s="787"/>
      <c r="D249" t="s">
        <v>13</v>
      </c>
      <c r="E249" s="4">
        <v>4</v>
      </c>
      <c r="G249" s="4">
        <f t="shared" si="3"/>
        <v>12.3</v>
      </c>
    </row>
    <row r="250" spans="1:21">
      <c r="B250" s="787"/>
      <c r="C250" s="787"/>
      <c r="D250" t="s">
        <v>14</v>
      </c>
      <c r="E250" s="4">
        <v>210</v>
      </c>
      <c r="G250" s="4">
        <f t="shared" si="3"/>
        <v>222.3</v>
      </c>
    </row>
    <row r="251" spans="1:21">
      <c r="A251" s="39">
        <v>43325</v>
      </c>
      <c r="B251" s="787">
        <v>15043</v>
      </c>
      <c r="C251" s="787" t="s">
        <v>20</v>
      </c>
      <c r="D251" t="s">
        <v>14</v>
      </c>
      <c r="F251" s="4">
        <v>210</v>
      </c>
      <c r="G251" s="4">
        <f t="shared" si="3"/>
        <v>12.300000000000011</v>
      </c>
    </row>
    <row r="252" spans="1:21">
      <c r="A252" s="39">
        <v>43335</v>
      </c>
      <c r="B252" s="787">
        <v>15077</v>
      </c>
      <c r="C252" s="787" t="s">
        <v>20</v>
      </c>
      <c r="D252" t="s">
        <v>12</v>
      </c>
      <c r="F252" s="4">
        <v>8.3000000000000007</v>
      </c>
      <c r="G252" s="4">
        <f t="shared" si="3"/>
        <v>4.0000000000000107</v>
      </c>
    </row>
    <row r="253" spans="1:21">
      <c r="A253" s="39">
        <v>43335</v>
      </c>
      <c r="B253" s="787">
        <v>15077</v>
      </c>
      <c r="C253" s="787" t="s">
        <v>20</v>
      </c>
      <c r="D253" t="s">
        <v>13</v>
      </c>
      <c r="F253" s="4">
        <v>4</v>
      </c>
      <c r="G253" s="4">
        <f t="shared" si="3"/>
        <v>1.0658141036401503E-14</v>
      </c>
    </row>
    <row r="254" spans="1:21">
      <c r="A254" s="41">
        <v>43343</v>
      </c>
      <c r="B254" s="786" t="s">
        <v>10</v>
      </c>
      <c r="C254" s="786" t="s">
        <v>21</v>
      </c>
      <c r="D254" t="s">
        <v>12</v>
      </c>
      <c r="E254" s="4">
        <v>8.1999999999999993</v>
      </c>
      <c r="G254" s="4">
        <f t="shared" si="3"/>
        <v>8.2000000000000099</v>
      </c>
    </row>
    <row r="255" spans="1:21">
      <c r="B255" s="787"/>
      <c r="C255" s="787"/>
      <c r="D255" t="s">
        <v>13</v>
      </c>
      <c r="E255" s="4">
        <v>4</v>
      </c>
      <c r="G255" s="4">
        <f t="shared" si="3"/>
        <v>12.20000000000001</v>
      </c>
    </row>
    <row r="256" spans="1:21">
      <c r="B256" s="787"/>
      <c r="C256" s="787"/>
      <c r="D256" t="s">
        <v>14</v>
      </c>
      <c r="E256" s="4">
        <v>210</v>
      </c>
      <c r="G256" s="4">
        <f t="shared" si="3"/>
        <v>222.20000000000002</v>
      </c>
    </row>
    <row r="257" spans="1:7">
      <c r="A257" s="39">
        <v>43349</v>
      </c>
      <c r="B257" s="787">
        <v>15156</v>
      </c>
      <c r="C257" s="787" t="s">
        <v>21</v>
      </c>
      <c r="D257" t="s">
        <v>14</v>
      </c>
      <c r="F257" s="4">
        <v>210</v>
      </c>
      <c r="G257" s="4">
        <f t="shared" si="3"/>
        <v>12.200000000000017</v>
      </c>
    </row>
    <row r="258" spans="1:7">
      <c r="A258" s="39">
        <v>43496</v>
      </c>
      <c r="B258" s="787">
        <v>15882</v>
      </c>
      <c r="C258" s="787" t="s">
        <v>21</v>
      </c>
      <c r="D258" t="s">
        <v>12</v>
      </c>
      <c r="F258" s="4">
        <v>8.1999999999999993</v>
      </c>
      <c r="G258" s="4">
        <f t="shared" si="3"/>
        <v>4.0000000000000178</v>
      </c>
    </row>
    <row r="259" spans="1:7">
      <c r="A259" s="39">
        <v>43496</v>
      </c>
      <c r="B259" s="787">
        <v>15882</v>
      </c>
      <c r="C259" s="787" t="s">
        <v>21</v>
      </c>
      <c r="D259" t="s">
        <v>13</v>
      </c>
      <c r="F259" s="4">
        <v>4</v>
      </c>
      <c r="G259" s="4">
        <f t="shared" si="3"/>
        <v>1.7763568394002505E-14</v>
      </c>
    </row>
    <row r="260" spans="1:7">
      <c r="A260" s="41">
        <v>43373</v>
      </c>
      <c r="B260" s="786" t="s">
        <v>10</v>
      </c>
      <c r="C260" s="786" t="s">
        <v>22</v>
      </c>
      <c r="D260" t="s">
        <v>12</v>
      </c>
      <c r="E260" s="4">
        <v>8.4</v>
      </c>
      <c r="G260" s="4">
        <f t="shared" si="3"/>
        <v>8.4000000000000181</v>
      </c>
    </row>
    <row r="261" spans="1:7">
      <c r="B261" s="787"/>
      <c r="C261" s="787"/>
      <c r="D261" t="s">
        <v>13</v>
      </c>
      <c r="E261" s="4">
        <v>4</v>
      </c>
      <c r="G261" s="4">
        <f t="shared" si="3"/>
        <v>12.400000000000018</v>
      </c>
    </row>
    <row r="262" spans="1:7">
      <c r="B262" s="787"/>
      <c r="C262" s="787"/>
      <c r="D262" t="s">
        <v>14</v>
      </c>
      <c r="E262" s="4">
        <v>210</v>
      </c>
      <c r="G262" s="4">
        <f t="shared" si="3"/>
        <v>222.4</v>
      </c>
    </row>
    <row r="263" spans="1:7">
      <c r="A263" s="39">
        <v>43374</v>
      </c>
      <c r="B263" s="787">
        <v>15274</v>
      </c>
      <c r="C263" s="787" t="s">
        <v>22</v>
      </c>
      <c r="D263" t="s">
        <v>14</v>
      </c>
      <c r="F263" s="4">
        <v>77</v>
      </c>
      <c r="G263" s="4">
        <f t="shared" si="3"/>
        <v>145.4</v>
      </c>
    </row>
    <row r="264" spans="1:7">
      <c r="A264" s="39">
        <v>43404</v>
      </c>
      <c r="B264" s="787">
        <v>15409</v>
      </c>
      <c r="C264" s="787" t="s">
        <v>22</v>
      </c>
      <c r="D264" t="s">
        <v>14</v>
      </c>
      <c r="F264" s="4">
        <v>133</v>
      </c>
      <c r="G264" s="4">
        <f t="shared" si="3"/>
        <v>12.400000000000006</v>
      </c>
    </row>
    <row r="265" spans="1:7">
      <c r="A265" s="39">
        <v>43412</v>
      </c>
      <c r="B265" s="787">
        <v>15474</v>
      </c>
      <c r="C265" s="787" t="s">
        <v>22</v>
      </c>
      <c r="D265" t="s">
        <v>12</v>
      </c>
      <c r="F265" s="4">
        <v>8.4</v>
      </c>
      <c r="G265" s="4">
        <f t="shared" si="3"/>
        <v>4.0000000000000053</v>
      </c>
    </row>
    <row r="266" spans="1:7">
      <c r="A266" s="39">
        <v>43412</v>
      </c>
      <c r="B266" s="787">
        <v>15474</v>
      </c>
      <c r="C266" s="787" t="s">
        <v>22</v>
      </c>
      <c r="D266" t="s">
        <v>13</v>
      </c>
      <c r="F266" s="4">
        <v>4</v>
      </c>
      <c r="G266" s="4">
        <f t="shared" si="3"/>
        <v>0</v>
      </c>
    </row>
    <row r="267" spans="1:7">
      <c r="A267" s="41">
        <v>43404</v>
      </c>
      <c r="B267" s="786" t="s">
        <v>10</v>
      </c>
      <c r="C267" s="786" t="s">
        <v>23</v>
      </c>
      <c r="D267" t="s">
        <v>12</v>
      </c>
      <c r="E267" s="4">
        <v>8.5</v>
      </c>
      <c r="G267" s="4">
        <f t="shared" si="3"/>
        <v>8.5</v>
      </c>
    </row>
    <row r="268" spans="1:7">
      <c r="B268" s="787"/>
      <c r="C268" s="787"/>
      <c r="D268" t="s">
        <v>13</v>
      </c>
      <c r="E268" s="4">
        <v>5</v>
      </c>
      <c r="G268" s="4">
        <f t="shared" si="3"/>
        <v>13.5</v>
      </c>
    </row>
    <row r="269" spans="1:7">
      <c r="B269" s="787"/>
      <c r="C269" s="787"/>
      <c r="D269" t="s">
        <v>14</v>
      </c>
      <c r="E269" s="4">
        <v>210</v>
      </c>
      <c r="G269" s="4">
        <f t="shared" si="3"/>
        <v>223.5</v>
      </c>
    </row>
    <row r="270" spans="1:7">
      <c r="B270" s="787"/>
      <c r="C270" s="787"/>
      <c r="D270" t="s">
        <v>69</v>
      </c>
      <c r="E270" s="4">
        <v>6</v>
      </c>
      <c r="G270" s="4">
        <f t="shared" si="3"/>
        <v>229.5</v>
      </c>
    </row>
    <row r="271" spans="1:7">
      <c r="A271" s="39">
        <v>43404</v>
      </c>
      <c r="B271" s="787">
        <v>15409</v>
      </c>
      <c r="C271" s="787" t="s">
        <v>23</v>
      </c>
      <c r="D271" t="s">
        <v>14</v>
      </c>
      <c r="F271" s="4">
        <v>35</v>
      </c>
      <c r="G271" s="4">
        <f t="shared" si="3"/>
        <v>194.5</v>
      </c>
    </row>
    <row r="272" spans="1:7">
      <c r="A272" s="39">
        <v>43412</v>
      </c>
      <c r="B272" s="787">
        <v>15474</v>
      </c>
      <c r="C272" s="787" t="s">
        <v>23</v>
      </c>
      <c r="D272" t="s">
        <v>14</v>
      </c>
      <c r="F272" s="4">
        <v>150.19999999999999</v>
      </c>
      <c r="G272" s="4">
        <f t="shared" si="3"/>
        <v>44.300000000000011</v>
      </c>
    </row>
    <row r="273" spans="1:7">
      <c r="A273" s="39">
        <v>43496</v>
      </c>
      <c r="B273" s="787">
        <v>15882</v>
      </c>
      <c r="C273" s="787" t="s">
        <v>23</v>
      </c>
      <c r="D273" t="s">
        <v>12</v>
      </c>
      <c r="F273" s="4">
        <v>8.5</v>
      </c>
      <c r="G273" s="4">
        <f t="shared" si="3"/>
        <v>35.800000000000011</v>
      </c>
    </row>
    <row r="274" spans="1:7">
      <c r="A274" s="39">
        <v>43496</v>
      </c>
      <c r="B274" s="787">
        <v>15882</v>
      </c>
      <c r="C274" s="787" t="s">
        <v>23</v>
      </c>
      <c r="D274" t="s">
        <v>13</v>
      </c>
      <c r="F274" s="4">
        <v>5</v>
      </c>
      <c r="G274" s="4">
        <f t="shared" si="3"/>
        <v>30.800000000000011</v>
      </c>
    </row>
    <row r="275" spans="1:7">
      <c r="A275" s="39">
        <v>43496</v>
      </c>
      <c r="B275" s="787">
        <v>15882</v>
      </c>
      <c r="C275" s="787" t="s">
        <v>23</v>
      </c>
      <c r="D275" t="s">
        <v>14</v>
      </c>
      <c r="F275" s="4">
        <v>24.8</v>
      </c>
      <c r="G275" s="4">
        <f t="shared" si="3"/>
        <v>6.0000000000000107</v>
      </c>
    </row>
    <row r="276" spans="1:7">
      <c r="A276" s="39">
        <v>43496</v>
      </c>
      <c r="B276" s="787">
        <v>15884</v>
      </c>
      <c r="C276" s="787" t="s">
        <v>23</v>
      </c>
      <c r="D276" t="s">
        <v>69</v>
      </c>
      <c r="F276" s="4">
        <v>6</v>
      </c>
      <c r="G276" s="4">
        <f t="shared" si="3"/>
        <v>1.0658141036401503E-14</v>
      </c>
    </row>
    <row r="277" spans="1:7">
      <c r="A277" s="41">
        <v>43434</v>
      </c>
      <c r="B277" s="786" t="s">
        <v>10</v>
      </c>
      <c r="C277" s="786" t="s">
        <v>24</v>
      </c>
      <c r="D277" t="s">
        <v>12</v>
      </c>
      <c r="E277" s="4">
        <v>8.6999999999999993</v>
      </c>
      <c r="G277" s="4">
        <f t="shared" si="3"/>
        <v>8.7000000000000099</v>
      </c>
    </row>
    <row r="278" spans="1:7">
      <c r="B278" s="787"/>
      <c r="C278" s="787"/>
      <c r="D278" t="s">
        <v>13</v>
      </c>
      <c r="E278" s="4">
        <v>5</v>
      </c>
      <c r="G278" s="4">
        <f t="shared" si="3"/>
        <v>13.70000000000001</v>
      </c>
    </row>
    <row r="279" spans="1:7">
      <c r="B279" s="787"/>
      <c r="C279" s="787"/>
      <c r="D279" t="s">
        <v>14</v>
      </c>
      <c r="E279" s="4">
        <v>210</v>
      </c>
      <c r="G279" s="4">
        <f t="shared" si="3"/>
        <v>223.70000000000002</v>
      </c>
    </row>
    <row r="280" spans="1:7">
      <c r="A280" s="39">
        <v>43434</v>
      </c>
      <c r="B280" s="787">
        <v>15547</v>
      </c>
      <c r="C280" s="787" t="s">
        <v>24</v>
      </c>
      <c r="D280" t="s">
        <v>14</v>
      </c>
      <c r="F280" s="4">
        <v>154</v>
      </c>
      <c r="G280" s="4">
        <f t="shared" si="3"/>
        <v>69.700000000000017</v>
      </c>
    </row>
    <row r="281" spans="1:7">
      <c r="A281" s="39">
        <v>43496</v>
      </c>
      <c r="B281" s="787">
        <v>15882</v>
      </c>
      <c r="C281" s="787" t="s">
        <v>24</v>
      </c>
      <c r="D281" t="s">
        <v>12</v>
      </c>
      <c r="F281" s="4">
        <v>8.6999999999999993</v>
      </c>
      <c r="G281" s="4">
        <f t="shared" si="3"/>
        <v>61.000000000000014</v>
      </c>
    </row>
    <row r="282" spans="1:7">
      <c r="A282" s="39">
        <v>43496</v>
      </c>
      <c r="B282" s="787">
        <v>15882</v>
      </c>
      <c r="C282" s="787" t="s">
        <v>24</v>
      </c>
      <c r="D282" t="s">
        <v>13</v>
      </c>
      <c r="F282" s="4">
        <v>5</v>
      </c>
      <c r="G282" s="4">
        <f t="shared" si="3"/>
        <v>56.000000000000014</v>
      </c>
    </row>
    <row r="283" spans="1:7">
      <c r="A283" s="39">
        <v>43496</v>
      </c>
      <c r="B283" s="787">
        <v>15884</v>
      </c>
      <c r="C283" s="787" t="s">
        <v>24</v>
      </c>
      <c r="D283" t="s">
        <v>14</v>
      </c>
      <c r="F283" s="4">
        <v>56</v>
      </c>
      <c r="G283" s="4">
        <f t="shared" si="3"/>
        <v>0</v>
      </c>
    </row>
    <row r="284" spans="1:7">
      <c r="A284" s="41">
        <v>43465</v>
      </c>
      <c r="B284" s="786" t="s">
        <v>10</v>
      </c>
      <c r="C284" s="786" t="s">
        <v>25</v>
      </c>
      <c r="D284" t="s">
        <v>12</v>
      </c>
      <c r="E284" s="4">
        <v>9.3000000000000007</v>
      </c>
      <c r="G284" s="4">
        <f t="shared" si="3"/>
        <v>9.3000000000000007</v>
      </c>
    </row>
    <row r="285" spans="1:7">
      <c r="B285" s="787"/>
      <c r="C285" s="787"/>
      <c r="D285" t="s">
        <v>13</v>
      </c>
      <c r="E285" s="4">
        <v>5</v>
      </c>
      <c r="G285" s="4">
        <f t="shared" si="3"/>
        <v>14.3</v>
      </c>
    </row>
    <row r="286" spans="1:7">
      <c r="B286" s="787"/>
      <c r="C286" s="787"/>
      <c r="D286" t="s">
        <v>14</v>
      </c>
      <c r="E286" s="4">
        <v>210</v>
      </c>
      <c r="G286" s="4">
        <f t="shared" si="3"/>
        <v>224.3</v>
      </c>
    </row>
    <row r="287" spans="1:7">
      <c r="A287" s="39">
        <v>43830</v>
      </c>
      <c r="B287" s="787">
        <v>15690</v>
      </c>
      <c r="C287" s="787" t="s">
        <v>25</v>
      </c>
      <c r="D287" t="s">
        <v>14</v>
      </c>
      <c r="F287" s="4">
        <v>175</v>
      </c>
      <c r="G287" s="4">
        <f t="shared" si="3"/>
        <v>49.300000000000011</v>
      </c>
    </row>
    <row r="288" spans="1:7">
      <c r="A288" s="39">
        <v>43496</v>
      </c>
      <c r="B288" s="787">
        <v>15884</v>
      </c>
      <c r="C288" s="787" t="s">
        <v>25</v>
      </c>
      <c r="D288" t="s">
        <v>12</v>
      </c>
      <c r="F288" s="4">
        <v>9.3000000000000007</v>
      </c>
      <c r="G288" s="4">
        <f t="shared" si="3"/>
        <v>40.000000000000014</v>
      </c>
    </row>
    <row r="289" spans="1:7">
      <c r="A289" s="39">
        <v>43496</v>
      </c>
      <c r="B289" s="787">
        <v>15884</v>
      </c>
      <c r="C289" s="787" t="s">
        <v>25</v>
      </c>
      <c r="D289" t="s">
        <v>13</v>
      </c>
      <c r="F289" s="4">
        <v>5</v>
      </c>
      <c r="G289" s="4">
        <f t="shared" ref="G289:G371" si="4">+G288+E289-F289</f>
        <v>35.000000000000014</v>
      </c>
    </row>
    <row r="290" spans="1:7">
      <c r="A290" s="39">
        <v>43496</v>
      </c>
      <c r="B290" s="787">
        <v>15884</v>
      </c>
      <c r="C290" s="787" t="s">
        <v>25</v>
      </c>
      <c r="D290" t="s">
        <v>14</v>
      </c>
      <c r="F290" s="4">
        <v>17</v>
      </c>
      <c r="G290" s="4">
        <f t="shared" si="4"/>
        <v>18.000000000000014</v>
      </c>
    </row>
    <row r="291" spans="1:7">
      <c r="A291" s="39">
        <v>43524</v>
      </c>
      <c r="B291" s="787">
        <v>16001</v>
      </c>
      <c r="C291" s="787" t="s">
        <v>25</v>
      </c>
      <c r="D291" t="s">
        <v>14</v>
      </c>
      <c r="F291" s="4">
        <v>18</v>
      </c>
      <c r="G291" s="4">
        <f t="shared" si="4"/>
        <v>0</v>
      </c>
    </row>
    <row r="292" spans="1:7">
      <c r="A292" s="41">
        <v>43496</v>
      </c>
      <c r="B292" s="786" t="s">
        <v>10</v>
      </c>
      <c r="C292" s="786" t="s">
        <v>11</v>
      </c>
      <c r="D292" t="s">
        <v>12</v>
      </c>
      <c r="E292" s="4">
        <v>9.6999999999999993</v>
      </c>
      <c r="G292" s="4">
        <f t="shared" si="4"/>
        <v>9.6999999999999993</v>
      </c>
    </row>
    <row r="293" spans="1:7">
      <c r="B293" s="787"/>
      <c r="C293" s="787"/>
      <c r="D293" t="s">
        <v>13</v>
      </c>
      <c r="E293" s="4">
        <v>5</v>
      </c>
      <c r="G293" s="4">
        <f t="shared" si="4"/>
        <v>14.7</v>
      </c>
    </row>
    <row r="294" spans="1:7">
      <c r="B294" s="787"/>
      <c r="C294" s="787"/>
      <c r="D294" t="s">
        <v>14</v>
      </c>
      <c r="E294" s="4">
        <v>210</v>
      </c>
      <c r="G294" s="4">
        <f t="shared" si="4"/>
        <v>224.7</v>
      </c>
    </row>
    <row r="295" spans="1:7">
      <c r="A295" s="39">
        <v>43524</v>
      </c>
      <c r="B295" s="787">
        <v>16001</v>
      </c>
      <c r="C295" s="787" t="s">
        <v>11</v>
      </c>
      <c r="D295" t="s">
        <v>14</v>
      </c>
      <c r="F295" s="4">
        <v>122</v>
      </c>
      <c r="G295" s="4">
        <f t="shared" si="4"/>
        <v>102.69999999999999</v>
      </c>
    </row>
    <row r="296" spans="1:7">
      <c r="A296" s="39">
        <v>43554</v>
      </c>
      <c r="B296" s="787" t="s">
        <v>1326</v>
      </c>
      <c r="C296" s="787" t="s">
        <v>11</v>
      </c>
      <c r="D296" t="s">
        <v>12</v>
      </c>
      <c r="F296" s="4">
        <v>9.6999999999999993</v>
      </c>
      <c r="G296" s="4">
        <f t="shared" si="4"/>
        <v>92.999999999999986</v>
      </c>
    </row>
    <row r="297" spans="1:7">
      <c r="A297" s="39">
        <v>43554</v>
      </c>
      <c r="B297" s="787" t="s">
        <v>1326</v>
      </c>
      <c r="C297" s="787" t="s">
        <v>11</v>
      </c>
      <c r="D297" t="s">
        <v>13</v>
      </c>
      <c r="F297" s="4">
        <v>5</v>
      </c>
      <c r="G297" s="4">
        <f t="shared" si="4"/>
        <v>87.999999999999986</v>
      </c>
    </row>
    <row r="298" spans="1:7">
      <c r="A298" s="39">
        <v>43554</v>
      </c>
      <c r="B298" s="787" t="s">
        <v>1326</v>
      </c>
      <c r="C298" s="787" t="s">
        <v>11</v>
      </c>
      <c r="D298" t="s">
        <v>14</v>
      </c>
      <c r="F298" s="4">
        <v>88</v>
      </c>
      <c r="G298" s="4">
        <f t="shared" si="4"/>
        <v>0</v>
      </c>
    </row>
    <row r="299" spans="1:7">
      <c r="A299" s="41">
        <v>43524</v>
      </c>
      <c r="B299" s="786" t="s">
        <v>10</v>
      </c>
      <c r="C299" s="786" t="s">
        <v>15</v>
      </c>
      <c r="D299" t="s">
        <v>12</v>
      </c>
      <c r="E299" s="4">
        <v>10.199999999999999</v>
      </c>
      <c r="G299" s="4">
        <f t="shared" si="4"/>
        <v>10.199999999999999</v>
      </c>
    </row>
    <row r="300" spans="1:7">
      <c r="B300" s="787"/>
      <c r="C300" s="787"/>
      <c r="D300" t="s">
        <v>13</v>
      </c>
      <c r="E300" s="4">
        <v>6.1</v>
      </c>
      <c r="G300" s="4">
        <f t="shared" si="4"/>
        <v>16.299999999999997</v>
      </c>
    </row>
    <row r="301" spans="1:7">
      <c r="B301" s="787"/>
      <c r="C301" s="787"/>
      <c r="D301" t="s">
        <v>14</v>
      </c>
      <c r="E301" s="4">
        <v>210</v>
      </c>
      <c r="G301" s="4">
        <f t="shared" si="4"/>
        <v>226.3</v>
      </c>
    </row>
    <row r="302" spans="1:7" ht="13.5" customHeight="1">
      <c r="A302" s="39">
        <v>43554</v>
      </c>
      <c r="B302" s="787" t="s">
        <v>1326</v>
      </c>
      <c r="C302" s="787" t="s">
        <v>15</v>
      </c>
      <c r="D302" t="s">
        <v>14</v>
      </c>
      <c r="F302" s="4">
        <v>65.3</v>
      </c>
      <c r="G302" s="4">
        <f t="shared" si="4"/>
        <v>161</v>
      </c>
    </row>
    <row r="303" spans="1:7" ht="13.5" customHeight="1">
      <c r="A303" s="39">
        <v>43585</v>
      </c>
      <c r="B303" s="787" t="s">
        <v>1327</v>
      </c>
      <c r="C303" s="787" t="s">
        <v>15</v>
      </c>
      <c r="D303" t="s">
        <v>12</v>
      </c>
      <c r="F303" s="4">
        <v>10.199999999999999</v>
      </c>
      <c r="G303" s="4">
        <f t="shared" si="4"/>
        <v>150.80000000000001</v>
      </c>
    </row>
    <row r="304" spans="1:7" ht="13.5" customHeight="1">
      <c r="A304" s="39">
        <v>43585</v>
      </c>
      <c r="B304" s="787" t="s">
        <v>1327</v>
      </c>
      <c r="C304" s="787" t="s">
        <v>15</v>
      </c>
      <c r="D304" t="s">
        <v>13</v>
      </c>
      <c r="F304" s="4">
        <v>6.1</v>
      </c>
      <c r="G304" s="4">
        <f t="shared" si="4"/>
        <v>144.70000000000002</v>
      </c>
    </row>
    <row r="305" spans="1:7" ht="13.5" customHeight="1">
      <c r="A305" s="39">
        <v>43585</v>
      </c>
      <c r="B305" s="787" t="s">
        <v>1327</v>
      </c>
      <c r="C305" s="787" t="s">
        <v>15</v>
      </c>
      <c r="D305" t="s">
        <v>14</v>
      </c>
      <c r="F305" s="4">
        <v>144.69999999999999</v>
      </c>
      <c r="G305" s="4">
        <f t="shared" si="4"/>
        <v>0</v>
      </c>
    </row>
    <row r="306" spans="1:7">
      <c r="A306" s="41">
        <v>43555</v>
      </c>
      <c r="B306" s="786" t="s">
        <v>10</v>
      </c>
      <c r="C306" s="786" t="s">
        <v>16</v>
      </c>
      <c r="D306" t="s">
        <v>12</v>
      </c>
      <c r="E306" s="4">
        <v>9.5</v>
      </c>
      <c r="G306" s="4">
        <f t="shared" si="4"/>
        <v>9.5</v>
      </c>
    </row>
    <row r="307" spans="1:7">
      <c r="B307" s="787"/>
      <c r="C307" s="787"/>
      <c r="D307" t="s">
        <v>13</v>
      </c>
      <c r="E307" s="4">
        <v>4.9000000000000004</v>
      </c>
      <c r="G307" s="4">
        <f t="shared" si="4"/>
        <v>14.4</v>
      </c>
    </row>
    <row r="308" spans="1:7">
      <c r="B308" s="787"/>
      <c r="C308" s="787"/>
      <c r="D308" t="s">
        <v>14</v>
      </c>
      <c r="E308" s="4">
        <v>210</v>
      </c>
      <c r="G308" s="4">
        <f t="shared" si="4"/>
        <v>224.4</v>
      </c>
    </row>
    <row r="309" spans="1:7">
      <c r="A309" s="39">
        <v>43585</v>
      </c>
      <c r="B309" s="787" t="s">
        <v>1327</v>
      </c>
      <c r="C309" s="787" t="s">
        <v>16</v>
      </c>
      <c r="D309" t="s">
        <v>14</v>
      </c>
      <c r="F309" s="4">
        <v>7</v>
      </c>
      <c r="G309" s="4">
        <f t="shared" si="4"/>
        <v>217.4</v>
      </c>
    </row>
    <row r="310" spans="1:7">
      <c r="A310" s="39">
        <v>43614</v>
      </c>
      <c r="B310" s="787" t="s">
        <v>1328</v>
      </c>
      <c r="C310" s="787" t="s">
        <v>16</v>
      </c>
      <c r="D310" t="s">
        <v>12</v>
      </c>
      <c r="F310" s="4">
        <v>9.5</v>
      </c>
      <c r="G310" s="4">
        <f t="shared" si="4"/>
        <v>207.9</v>
      </c>
    </row>
    <row r="311" spans="1:7">
      <c r="A311" s="39">
        <v>43614</v>
      </c>
      <c r="B311" s="787" t="s">
        <v>1328</v>
      </c>
      <c r="C311" s="787" t="s">
        <v>16</v>
      </c>
      <c r="D311" t="s">
        <v>13</v>
      </c>
      <c r="F311" s="4">
        <v>4.9000000000000004</v>
      </c>
      <c r="G311" s="4">
        <f t="shared" si="4"/>
        <v>203</v>
      </c>
    </row>
    <row r="312" spans="1:7">
      <c r="A312" s="39">
        <v>43616</v>
      </c>
      <c r="B312" s="787" t="s">
        <v>1329</v>
      </c>
      <c r="C312" s="787" t="s">
        <v>16</v>
      </c>
      <c r="D312" t="s">
        <v>14</v>
      </c>
      <c r="F312" s="4">
        <v>54</v>
      </c>
      <c r="G312" s="4">
        <f t="shared" si="4"/>
        <v>149</v>
      </c>
    </row>
    <row r="313" spans="1:7">
      <c r="A313" s="39">
        <v>43644</v>
      </c>
      <c r="B313" s="787" t="s">
        <v>1330</v>
      </c>
      <c r="C313" s="787" t="s">
        <v>16</v>
      </c>
      <c r="D313" t="s">
        <v>14</v>
      </c>
      <c r="F313" s="4">
        <v>135</v>
      </c>
      <c r="G313" s="4">
        <f t="shared" si="4"/>
        <v>14</v>
      </c>
    </row>
    <row r="314" spans="1:7">
      <c r="A314" s="39">
        <v>43677</v>
      </c>
      <c r="B314" s="787" t="s">
        <v>1331</v>
      </c>
      <c r="C314" s="787" t="s">
        <v>16</v>
      </c>
      <c r="D314" t="s">
        <v>14</v>
      </c>
      <c r="F314" s="4">
        <v>14</v>
      </c>
      <c r="G314" s="4">
        <f t="shared" si="4"/>
        <v>0</v>
      </c>
    </row>
    <row r="315" spans="1:7">
      <c r="A315" s="41">
        <v>43585</v>
      </c>
      <c r="B315" s="786" t="s">
        <v>10</v>
      </c>
      <c r="C315" s="786" t="s">
        <v>17</v>
      </c>
      <c r="D315" t="s">
        <v>12</v>
      </c>
      <c r="E315" s="4">
        <v>9.6</v>
      </c>
      <c r="G315" s="4">
        <f t="shared" si="4"/>
        <v>9.6</v>
      </c>
    </row>
    <row r="316" spans="1:7">
      <c r="B316" s="787"/>
      <c r="C316" s="787"/>
      <c r="D316" t="s">
        <v>13</v>
      </c>
      <c r="E316" s="4">
        <v>4.5</v>
      </c>
      <c r="G316" s="4">
        <f t="shared" si="4"/>
        <v>14.1</v>
      </c>
    </row>
    <row r="317" spans="1:7">
      <c r="B317" s="787"/>
      <c r="C317" s="787"/>
      <c r="D317" t="s">
        <v>14</v>
      </c>
      <c r="E317" s="4">
        <v>210</v>
      </c>
      <c r="G317" s="4">
        <f t="shared" si="4"/>
        <v>224.1</v>
      </c>
    </row>
    <row r="318" spans="1:7" ht="15.75" customHeight="1">
      <c r="A318" s="39">
        <v>43677</v>
      </c>
      <c r="B318" s="787" t="s">
        <v>1331</v>
      </c>
      <c r="C318" s="787" t="s">
        <v>17</v>
      </c>
      <c r="D318" t="s">
        <v>14</v>
      </c>
      <c r="F318" s="4">
        <v>101</v>
      </c>
      <c r="G318" s="4">
        <f t="shared" si="4"/>
        <v>123.1</v>
      </c>
    </row>
    <row r="319" spans="1:7" ht="15.75" customHeight="1">
      <c r="A319" s="39">
        <v>43708</v>
      </c>
      <c r="B319" s="787" t="s">
        <v>1332</v>
      </c>
      <c r="C319" s="787" t="s">
        <v>17</v>
      </c>
      <c r="D319" t="s">
        <v>14</v>
      </c>
      <c r="F319" s="4">
        <v>30</v>
      </c>
      <c r="G319" s="4">
        <f t="shared" si="4"/>
        <v>93.1</v>
      </c>
    </row>
    <row r="320" spans="1:7" ht="15.75" customHeight="1">
      <c r="A320" s="39">
        <v>43738</v>
      </c>
      <c r="B320" s="787" t="s">
        <v>1333</v>
      </c>
      <c r="C320" s="787" t="s">
        <v>17</v>
      </c>
      <c r="D320" t="s">
        <v>14</v>
      </c>
      <c r="F320" s="4">
        <v>3</v>
      </c>
      <c r="G320" s="4">
        <f t="shared" si="4"/>
        <v>90.1</v>
      </c>
    </row>
    <row r="321" spans="1:7" ht="15.75" customHeight="1">
      <c r="A321" s="39">
        <v>43998</v>
      </c>
      <c r="B321" s="787" t="s">
        <v>1334</v>
      </c>
      <c r="C321" s="787" t="s">
        <v>17</v>
      </c>
      <c r="D321" s="2" t="s">
        <v>14</v>
      </c>
      <c r="E321" s="16"/>
      <c r="F321" s="16">
        <v>76</v>
      </c>
      <c r="G321" s="4">
        <f t="shared" si="4"/>
        <v>14.099999999999994</v>
      </c>
    </row>
    <row r="322" spans="1:7" ht="15.75" customHeight="1">
      <c r="A322" s="39">
        <v>43998</v>
      </c>
      <c r="B322" s="787" t="s">
        <v>1334</v>
      </c>
      <c r="C322" s="787" t="s">
        <v>17</v>
      </c>
      <c r="D322" s="2" t="s">
        <v>12</v>
      </c>
      <c r="E322" s="16"/>
      <c r="F322" s="16">
        <v>9.6</v>
      </c>
      <c r="G322" s="4">
        <f t="shared" si="4"/>
        <v>4.4999999999999947</v>
      </c>
    </row>
    <row r="323" spans="1:7" ht="15.75" customHeight="1">
      <c r="A323" s="39">
        <v>43998</v>
      </c>
      <c r="B323" s="787" t="s">
        <v>1334</v>
      </c>
      <c r="C323" s="787" t="s">
        <v>17</v>
      </c>
      <c r="D323" s="2" t="s">
        <v>13</v>
      </c>
      <c r="E323" s="16"/>
      <c r="F323" s="16">
        <v>4.5</v>
      </c>
      <c r="G323" s="4">
        <f t="shared" si="4"/>
        <v>0</v>
      </c>
    </row>
    <row r="324" spans="1:7">
      <c r="A324" s="41">
        <v>43616</v>
      </c>
      <c r="B324" s="786" t="s">
        <v>10</v>
      </c>
      <c r="C324" s="786" t="s">
        <v>18</v>
      </c>
      <c r="D324" t="s">
        <v>12</v>
      </c>
      <c r="E324" s="4">
        <v>8.9</v>
      </c>
      <c r="G324" s="4">
        <f t="shared" si="4"/>
        <v>8.9</v>
      </c>
    </row>
    <row r="325" spans="1:7">
      <c r="B325" s="787"/>
      <c r="C325" s="787"/>
      <c r="D325" t="s">
        <v>13</v>
      </c>
      <c r="E325" s="4">
        <v>5.2</v>
      </c>
      <c r="G325" s="4">
        <f t="shared" si="4"/>
        <v>14.100000000000001</v>
      </c>
    </row>
    <row r="326" spans="1:7">
      <c r="B326" s="787"/>
      <c r="C326" s="787"/>
      <c r="D326" t="s">
        <v>14</v>
      </c>
      <c r="E326" s="4">
        <v>210</v>
      </c>
      <c r="G326" s="4">
        <f t="shared" si="4"/>
        <v>224.1</v>
      </c>
    </row>
    <row r="327" spans="1:7">
      <c r="A327" s="39">
        <v>43616</v>
      </c>
      <c r="B327" s="787" t="s">
        <v>1329</v>
      </c>
      <c r="C327" s="787" t="s">
        <v>18</v>
      </c>
      <c r="D327" t="s">
        <v>14</v>
      </c>
      <c r="F327" s="4">
        <v>210</v>
      </c>
      <c r="G327" s="4">
        <f t="shared" si="4"/>
        <v>14.099999999999994</v>
      </c>
    </row>
    <row r="328" spans="1:7">
      <c r="A328" s="39">
        <v>43998</v>
      </c>
      <c r="B328" s="787" t="s">
        <v>1334</v>
      </c>
      <c r="C328" s="787" t="s">
        <v>18</v>
      </c>
      <c r="D328" t="s">
        <v>12</v>
      </c>
      <c r="F328" s="16">
        <v>8.9</v>
      </c>
      <c r="G328" s="4">
        <f t="shared" si="4"/>
        <v>5.199999999999994</v>
      </c>
    </row>
    <row r="329" spans="1:7">
      <c r="A329" s="39">
        <v>43998</v>
      </c>
      <c r="B329" s="787" t="s">
        <v>1334</v>
      </c>
      <c r="C329" s="787" t="s">
        <v>18</v>
      </c>
      <c r="D329" t="s">
        <v>13</v>
      </c>
      <c r="F329" s="16">
        <v>5.2</v>
      </c>
      <c r="G329" s="4">
        <f t="shared" si="4"/>
        <v>0</v>
      </c>
    </row>
    <row r="330" spans="1:7">
      <c r="A330" s="41">
        <v>43646</v>
      </c>
      <c r="B330" s="786" t="s">
        <v>10</v>
      </c>
      <c r="C330" s="786" t="s">
        <v>19</v>
      </c>
      <c r="D330" t="s">
        <v>12</v>
      </c>
      <c r="E330" s="4">
        <v>7.9</v>
      </c>
      <c r="G330" s="4">
        <f t="shared" si="4"/>
        <v>7.9</v>
      </c>
    </row>
    <row r="331" spans="1:7">
      <c r="B331" s="787"/>
      <c r="C331" s="787"/>
      <c r="D331" t="s">
        <v>13</v>
      </c>
      <c r="E331" s="4">
        <v>4.9000000000000004</v>
      </c>
      <c r="G331" s="4">
        <f t="shared" si="4"/>
        <v>12.8</v>
      </c>
    </row>
    <row r="332" spans="1:7">
      <c r="B332" s="787"/>
      <c r="C332" s="787"/>
      <c r="D332" t="s">
        <v>14</v>
      </c>
      <c r="E332" s="4">
        <v>210</v>
      </c>
      <c r="G332" s="4">
        <f t="shared" si="4"/>
        <v>222.8</v>
      </c>
    </row>
    <row r="333" spans="1:7">
      <c r="A333" s="39">
        <v>43644</v>
      </c>
      <c r="B333" s="787" t="s">
        <v>1330</v>
      </c>
      <c r="C333" s="787" t="s">
        <v>19</v>
      </c>
      <c r="D333" t="s">
        <v>14</v>
      </c>
      <c r="F333" s="4">
        <v>210</v>
      </c>
      <c r="G333" s="4">
        <f t="shared" si="4"/>
        <v>12.800000000000011</v>
      </c>
    </row>
    <row r="334" spans="1:7">
      <c r="A334" s="39">
        <v>43998</v>
      </c>
      <c r="B334" s="787" t="s">
        <v>1334</v>
      </c>
      <c r="C334" s="787" t="s">
        <v>19</v>
      </c>
      <c r="D334" t="s">
        <v>12</v>
      </c>
      <c r="F334" s="16">
        <v>7.9</v>
      </c>
      <c r="G334" s="4">
        <f t="shared" si="4"/>
        <v>4.900000000000011</v>
      </c>
    </row>
    <row r="335" spans="1:7">
      <c r="A335" s="39">
        <v>43998</v>
      </c>
      <c r="B335" s="787" t="s">
        <v>1334</v>
      </c>
      <c r="C335" s="787" t="s">
        <v>19</v>
      </c>
      <c r="D335" t="s">
        <v>13</v>
      </c>
      <c r="F335" s="16">
        <v>4.9000000000000004</v>
      </c>
      <c r="G335" s="4">
        <f t="shared" si="4"/>
        <v>1.0658141036401503E-14</v>
      </c>
    </row>
    <row r="336" spans="1:7">
      <c r="A336" s="41">
        <v>43677</v>
      </c>
      <c r="B336" s="786" t="s">
        <v>10</v>
      </c>
      <c r="C336" s="786" t="s">
        <v>20</v>
      </c>
      <c r="D336" t="s">
        <v>12</v>
      </c>
      <c r="E336" s="4">
        <v>7.9</v>
      </c>
      <c r="G336" s="4">
        <f t="shared" si="4"/>
        <v>7.900000000000011</v>
      </c>
    </row>
    <row r="337" spans="1:7">
      <c r="B337" s="787"/>
      <c r="C337" s="787"/>
      <c r="D337" t="s">
        <v>13</v>
      </c>
      <c r="E337" s="4">
        <v>4.8</v>
      </c>
      <c r="G337" s="4">
        <f t="shared" si="4"/>
        <v>12.70000000000001</v>
      </c>
    </row>
    <row r="338" spans="1:7">
      <c r="B338" s="787"/>
      <c r="C338" s="787"/>
      <c r="D338" t="s">
        <v>14</v>
      </c>
      <c r="E338" s="4">
        <v>210</v>
      </c>
      <c r="G338" s="4">
        <f t="shared" si="4"/>
        <v>222.70000000000002</v>
      </c>
    </row>
    <row r="339" spans="1:7">
      <c r="A339" s="39">
        <v>43677</v>
      </c>
      <c r="B339" s="787" t="s">
        <v>1331</v>
      </c>
      <c r="C339" s="787" t="s">
        <v>20</v>
      </c>
      <c r="D339" t="s">
        <v>14</v>
      </c>
      <c r="F339" s="4">
        <v>210</v>
      </c>
      <c r="G339" s="4">
        <f t="shared" si="4"/>
        <v>12.700000000000017</v>
      </c>
    </row>
    <row r="340" spans="1:7">
      <c r="A340" s="39">
        <v>43998</v>
      </c>
      <c r="B340" s="787" t="s">
        <v>1334</v>
      </c>
      <c r="C340" s="787" t="s">
        <v>20</v>
      </c>
      <c r="D340" t="s">
        <v>12</v>
      </c>
      <c r="F340" s="16">
        <v>7.9</v>
      </c>
      <c r="G340" s="4">
        <f t="shared" si="4"/>
        <v>4.8000000000000167</v>
      </c>
    </row>
    <row r="341" spans="1:7">
      <c r="A341" s="39">
        <v>43998</v>
      </c>
      <c r="B341" s="787" t="s">
        <v>1334</v>
      </c>
      <c r="C341" s="787" t="s">
        <v>20</v>
      </c>
      <c r="D341" t="s">
        <v>13</v>
      </c>
      <c r="F341" s="16">
        <v>4.8</v>
      </c>
      <c r="G341" s="4">
        <f t="shared" si="4"/>
        <v>1.6875389974302379E-14</v>
      </c>
    </row>
    <row r="342" spans="1:7">
      <c r="A342" s="41">
        <v>43708</v>
      </c>
      <c r="B342" s="786" t="s">
        <v>10</v>
      </c>
      <c r="C342" s="786" t="s">
        <v>21</v>
      </c>
      <c r="D342" t="s">
        <v>12</v>
      </c>
      <c r="E342" s="4">
        <v>7.7</v>
      </c>
      <c r="G342" s="4">
        <f t="shared" si="4"/>
        <v>7.7000000000000171</v>
      </c>
    </row>
    <row r="343" spans="1:7">
      <c r="B343" s="787"/>
      <c r="C343" s="787"/>
      <c r="D343" t="s">
        <v>13</v>
      </c>
      <c r="E343" s="4">
        <v>4.5999999999999996</v>
      </c>
      <c r="G343" s="4">
        <f t="shared" si="4"/>
        <v>12.300000000000017</v>
      </c>
    </row>
    <row r="344" spans="1:7">
      <c r="B344" s="787"/>
      <c r="C344" s="787"/>
      <c r="D344" t="s">
        <v>14</v>
      </c>
      <c r="E344" s="4">
        <v>210</v>
      </c>
      <c r="G344" s="4">
        <f t="shared" si="4"/>
        <v>222.3</v>
      </c>
    </row>
    <row r="345" spans="1:7">
      <c r="A345" s="39">
        <v>43708</v>
      </c>
      <c r="B345" s="787" t="s">
        <v>1332</v>
      </c>
      <c r="C345" s="787" t="s">
        <v>21</v>
      </c>
      <c r="D345" t="s">
        <v>14</v>
      </c>
      <c r="F345" s="4">
        <v>210</v>
      </c>
      <c r="G345" s="4">
        <f t="shared" si="4"/>
        <v>12.300000000000011</v>
      </c>
    </row>
    <row r="346" spans="1:7">
      <c r="A346" s="39">
        <v>43998</v>
      </c>
      <c r="B346" s="787" t="s">
        <v>1334</v>
      </c>
      <c r="C346" s="787" t="s">
        <v>21</v>
      </c>
      <c r="D346" t="s">
        <v>12</v>
      </c>
      <c r="F346" s="16">
        <v>7.7</v>
      </c>
      <c r="G346" s="4">
        <f t="shared" si="4"/>
        <v>4.6000000000000112</v>
      </c>
    </row>
    <row r="347" spans="1:7">
      <c r="A347" s="39">
        <v>43998</v>
      </c>
      <c r="B347" s="787" t="s">
        <v>1334</v>
      </c>
      <c r="C347" s="787" t="s">
        <v>21</v>
      </c>
      <c r="D347" t="s">
        <v>13</v>
      </c>
      <c r="F347" s="16">
        <v>4.5999999999999996</v>
      </c>
      <c r="G347" s="4">
        <f t="shared" si="4"/>
        <v>1.1546319456101628E-14</v>
      </c>
    </row>
    <row r="348" spans="1:7">
      <c r="A348" s="41">
        <v>43738</v>
      </c>
      <c r="B348" s="786" t="s">
        <v>10</v>
      </c>
      <c r="C348" s="786" t="s">
        <v>22</v>
      </c>
      <c r="D348" t="s">
        <v>12</v>
      </c>
      <c r="E348" s="4">
        <v>7.7</v>
      </c>
      <c r="G348" s="4">
        <f t="shared" si="4"/>
        <v>7.7000000000000117</v>
      </c>
    </row>
    <row r="349" spans="1:7">
      <c r="B349" s="787"/>
      <c r="C349" s="787"/>
      <c r="D349" t="s">
        <v>13</v>
      </c>
      <c r="E349" s="4">
        <v>4.7</v>
      </c>
      <c r="G349" s="4">
        <f t="shared" si="4"/>
        <v>12.400000000000013</v>
      </c>
    </row>
    <row r="350" spans="1:7">
      <c r="B350" s="787"/>
      <c r="C350" s="787"/>
      <c r="D350" t="s">
        <v>14</v>
      </c>
      <c r="E350" s="4">
        <v>210</v>
      </c>
      <c r="G350" s="4">
        <f t="shared" si="4"/>
        <v>222.4</v>
      </c>
    </row>
    <row r="351" spans="1:7">
      <c r="A351" s="39">
        <v>43738</v>
      </c>
      <c r="B351" s="787" t="s">
        <v>1333</v>
      </c>
      <c r="C351" s="787" t="s">
        <v>22</v>
      </c>
      <c r="D351" t="s">
        <v>14</v>
      </c>
      <c r="F351" s="4">
        <v>210</v>
      </c>
      <c r="G351" s="4">
        <f t="shared" si="4"/>
        <v>12.400000000000006</v>
      </c>
    </row>
    <row r="352" spans="1:7">
      <c r="A352" s="39">
        <v>43998</v>
      </c>
      <c r="B352" s="787" t="s">
        <v>1334</v>
      </c>
      <c r="C352" s="787" t="s">
        <v>22</v>
      </c>
      <c r="D352" t="s">
        <v>12</v>
      </c>
      <c r="F352" s="16">
        <v>7.7</v>
      </c>
      <c r="G352" s="4">
        <f t="shared" si="4"/>
        <v>4.7000000000000055</v>
      </c>
    </row>
    <row r="353" spans="1:7">
      <c r="A353" s="39">
        <v>43998</v>
      </c>
      <c r="B353" s="787" t="s">
        <v>1334</v>
      </c>
      <c r="C353" s="787" t="s">
        <v>22</v>
      </c>
      <c r="D353" t="s">
        <v>13</v>
      </c>
      <c r="F353" s="16">
        <v>4.7</v>
      </c>
      <c r="G353" s="4">
        <f t="shared" si="4"/>
        <v>0</v>
      </c>
    </row>
    <row r="354" spans="1:7">
      <c r="A354" s="41">
        <v>43769</v>
      </c>
      <c r="B354" s="786" t="s">
        <v>10</v>
      </c>
      <c r="C354" s="786" t="s">
        <v>23</v>
      </c>
      <c r="D354" t="s">
        <v>12</v>
      </c>
      <c r="E354" s="4">
        <v>7.8</v>
      </c>
      <c r="G354" s="4">
        <f t="shared" si="4"/>
        <v>7.8</v>
      </c>
    </row>
    <row r="355" spans="1:7">
      <c r="B355" s="787"/>
      <c r="C355" s="787"/>
      <c r="D355" t="s">
        <v>13</v>
      </c>
      <c r="E355" s="4">
        <v>4.5</v>
      </c>
      <c r="G355" s="4">
        <f t="shared" si="4"/>
        <v>12.3</v>
      </c>
    </row>
    <row r="356" spans="1:7">
      <c r="B356" s="787"/>
      <c r="C356" s="787"/>
      <c r="D356" t="s">
        <v>14</v>
      </c>
      <c r="E356" s="4">
        <v>210</v>
      </c>
      <c r="G356" s="4">
        <f t="shared" si="4"/>
        <v>222.3</v>
      </c>
    </row>
    <row r="357" spans="1:7">
      <c r="A357" s="39">
        <v>43769</v>
      </c>
      <c r="B357" s="787" t="s">
        <v>1335</v>
      </c>
      <c r="C357" s="787" t="s">
        <v>23</v>
      </c>
      <c r="D357" t="s">
        <v>14</v>
      </c>
      <c r="F357" s="4">
        <v>182</v>
      </c>
      <c r="G357" s="4">
        <f t="shared" si="4"/>
        <v>40.300000000000011</v>
      </c>
    </row>
    <row r="358" spans="1:7">
      <c r="A358" s="39">
        <v>43998</v>
      </c>
      <c r="B358" s="787" t="s">
        <v>1334</v>
      </c>
      <c r="C358" s="787" t="s">
        <v>23</v>
      </c>
      <c r="D358" s="2" t="s">
        <v>14</v>
      </c>
      <c r="E358" s="16"/>
      <c r="F358" s="16">
        <v>28</v>
      </c>
      <c r="G358" s="4">
        <f t="shared" si="4"/>
        <v>12.300000000000011</v>
      </c>
    </row>
    <row r="359" spans="1:7">
      <c r="A359" s="39">
        <v>43998</v>
      </c>
      <c r="B359" s="787" t="s">
        <v>1334</v>
      </c>
      <c r="C359" s="787" t="s">
        <v>23</v>
      </c>
      <c r="D359" s="2" t="s">
        <v>12</v>
      </c>
      <c r="E359" s="16"/>
      <c r="F359" s="16">
        <v>7.8</v>
      </c>
      <c r="G359" s="4">
        <f t="shared" si="4"/>
        <v>4.5000000000000115</v>
      </c>
    </row>
    <row r="360" spans="1:7">
      <c r="A360" s="39">
        <v>43998</v>
      </c>
      <c r="B360" s="787" t="s">
        <v>1334</v>
      </c>
      <c r="C360" s="787" t="s">
        <v>23</v>
      </c>
      <c r="D360" s="2" t="s">
        <v>13</v>
      </c>
      <c r="E360" s="16"/>
      <c r="F360" s="16">
        <v>4.5</v>
      </c>
      <c r="G360" s="4">
        <f t="shared" si="4"/>
        <v>1.1546319456101628E-14</v>
      </c>
    </row>
    <row r="361" spans="1:7">
      <c r="A361" s="41">
        <v>43799</v>
      </c>
      <c r="B361" s="786" t="s">
        <v>10</v>
      </c>
      <c r="C361" s="786" t="s">
        <v>24</v>
      </c>
      <c r="D361" t="s">
        <v>12</v>
      </c>
      <c r="E361" s="4">
        <v>8.6999999999999993</v>
      </c>
      <c r="G361" s="4">
        <f t="shared" si="4"/>
        <v>8.7000000000000099</v>
      </c>
    </row>
    <row r="362" spans="1:7">
      <c r="B362" s="787"/>
      <c r="C362" s="787"/>
      <c r="D362" t="s">
        <v>13</v>
      </c>
      <c r="E362" s="4">
        <v>4.7</v>
      </c>
      <c r="G362" s="4">
        <f t="shared" si="4"/>
        <v>13.400000000000009</v>
      </c>
    </row>
    <row r="363" spans="1:7">
      <c r="B363" s="787"/>
      <c r="C363" s="787"/>
      <c r="D363" t="s">
        <v>14</v>
      </c>
      <c r="E363" s="4">
        <v>210</v>
      </c>
      <c r="G363" s="4">
        <f t="shared" si="4"/>
        <v>223.4</v>
      </c>
    </row>
    <row r="364" spans="1:7">
      <c r="A364" s="39">
        <v>43799</v>
      </c>
      <c r="B364" s="787" t="s">
        <v>1336</v>
      </c>
      <c r="C364" s="787" t="s">
        <v>24</v>
      </c>
      <c r="D364" t="s">
        <v>14</v>
      </c>
      <c r="F364" s="4">
        <v>140</v>
      </c>
      <c r="G364" s="4">
        <f t="shared" si="4"/>
        <v>83.4</v>
      </c>
    </row>
    <row r="365" spans="1:7">
      <c r="A365" s="39">
        <v>43998</v>
      </c>
      <c r="B365" s="787" t="s">
        <v>1334</v>
      </c>
      <c r="C365" s="787" t="s">
        <v>24</v>
      </c>
      <c r="D365" t="s">
        <v>14</v>
      </c>
      <c r="F365" s="16">
        <v>70</v>
      </c>
      <c r="G365" s="4">
        <f t="shared" si="4"/>
        <v>13.400000000000006</v>
      </c>
    </row>
    <row r="366" spans="1:7">
      <c r="A366" s="39">
        <v>43998</v>
      </c>
      <c r="B366" s="787" t="s">
        <v>1334</v>
      </c>
      <c r="C366" s="787" t="s">
        <v>24</v>
      </c>
      <c r="D366" t="s">
        <v>12</v>
      </c>
      <c r="F366" s="16">
        <v>8.6999999999999993</v>
      </c>
      <c r="G366" s="4">
        <f t="shared" si="4"/>
        <v>4.7000000000000064</v>
      </c>
    </row>
    <row r="367" spans="1:7">
      <c r="A367" s="39">
        <v>43998</v>
      </c>
      <c r="B367" s="787" t="s">
        <v>1334</v>
      </c>
      <c r="C367" s="787" t="s">
        <v>24</v>
      </c>
      <c r="D367" t="s">
        <v>13</v>
      </c>
      <c r="F367" s="16">
        <v>4.7</v>
      </c>
      <c r="G367" s="4">
        <f t="shared" si="4"/>
        <v>0</v>
      </c>
    </row>
    <row r="368" spans="1:7">
      <c r="A368" s="41">
        <v>43830</v>
      </c>
      <c r="B368" s="786" t="s">
        <v>10</v>
      </c>
      <c r="C368" s="786" t="s">
        <v>25</v>
      </c>
      <c r="D368" t="s">
        <v>12</v>
      </c>
      <c r="E368" s="4">
        <v>9.1</v>
      </c>
      <c r="G368" s="4">
        <f t="shared" si="4"/>
        <v>9.1</v>
      </c>
    </row>
    <row r="369" spans="1:7">
      <c r="B369" s="787"/>
      <c r="C369" s="787"/>
      <c r="D369" t="s">
        <v>13</v>
      </c>
      <c r="E369" s="4">
        <v>4.7</v>
      </c>
      <c r="G369" s="4">
        <f t="shared" si="4"/>
        <v>13.8</v>
      </c>
    </row>
    <row r="370" spans="1:7">
      <c r="B370" s="787"/>
      <c r="C370" s="787"/>
      <c r="D370" t="s">
        <v>14</v>
      </c>
      <c r="E370" s="4">
        <v>210</v>
      </c>
      <c r="G370" s="4">
        <f t="shared" si="4"/>
        <v>223.8</v>
      </c>
    </row>
    <row r="371" spans="1:7">
      <c r="A371" s="39">
        <v>43830</v>
      </c>
      <c r="B371" s="787" t="s">
        <v>1337</v>
      </c>
      <c r="C371" s="787" t="s">
        <v>25</v>
      </c>
      <c r="D371" t="s">
        <v>14</v>
      </c>
      <c r="F371" s="4">
        <v>140</v>
      </c>
      <c r="G371" s="4">
        <f t="shared" si="4"/>
        <v>83.800000000000011</v>
      </c>
    </row>
    <row r="372" spans="1:7">
      <c r="A372" s="39">
        <v>43998</v>
      </c>
      <c r="B372" s="787" t="s">
        <v>1334</v>
      </c>
      <c r="C372" s="787" t="s">
        <v>25</v>
      </c>
      <c r="D372" t="s">
        <v>14</v>
      </c>
      <c r="F372" s="16">
        <v>70</v>
      </c>
      <c r="G372" s="4">
        <f t="shared" ref="G372" si="5">+G371+E372-F372</f>
        <v>13.800000000000011</v>
      </c>
    </row>
    <row r="373" spans="1:7">
      <c r="A373" s="39">
        <v>43998</v>
      </c>
      <c r="B373" s="787" t="s">
        <v>1334</v>
      </c>
      <c r="C373" s="787" t="s">
        <v>25</v>
      </c>
      <c r="D373" t="s">
        <v>12</v>
      </c>
      <c r="F373" s="16">
        <v>9.1</v>
      </c>
      <c r="G373" s="4">
        <f t="shared" ref="G373:G452" si="6">+G372+E373-F373</f>
        <v>4.7000000000000117</v>
      </c>
    </row>
    <row r="374" spans="1:7">
      <c r="A374" s="39">
        <v>43998</v>
      </c>
      <c r="B374" s="787" t="s">
        <v>1334</v>
      </c>
      <c r="C374" s="787" t="s">
        <v>25</v>
      </c>
      <c r="D374" t="s">
        <v>13</v>
      </c>
      <c r="F374" s="16">
        <v>4.7</v>
      </c>
      <c r="G374" s="4">
        <f t="shared" si="6"/>
        <v>1.1546319456101628E-14</v>
      </c>
    </row>
    <row r="375" spans="1:7">
      <c r="A375" s="41">
        <v>43861</v>
      </c>
      <c r="B375" s="786" t="s">
        <v>10</v>
      </c>
      <c r="C375" s="786" t="s">
        <v>11</v>
      </c>
      <c r="D375" t="s">
        <v>12</v>
      </c>
      <c r="E375" s="4">
        <v>11.6</v>
      </c>
      <c r="G375" s="4">
        <f t="shared" si="6"/>
        <v>11.600000000000012</v>
      </c>
    </row>
    <row r="376" spans="1:7">
      <c r="B376" s="787"/>
      <c r="C376" s="787"/>
      <c r="D376" t="s">
        <v>13</v>
      </c>
      <c r="E376" s="4">
        <v>4.5</v>
      </c>
      <c r="G376" s="4">
        <f t="shared" si="6"/>
        <v>16.100000000000012</v>
      </c>
    </row>
    <row r="377" spans="1:7">
      <c r="B377" s="787"/>
      <c r="C377" s="787"/>
      <c r="D377" t="s">
        <v>14</v>
      </c>
      <c r="E377" s="4">
        <v>210</v>
      </c>
      <c r="G377" s="4">
        <f t="shared" si="6"/>
        <v>226.10000000000002</v>
      </c>
    </row>
    <row r="378" spans="1:7">
      <c r="A378" s="39">
        <v>43861</v>
      </c>
      <c r="B378" s="787" t="s">
        <v>1338</v>
      </c>
      <c r="C378" s="787" t="s">
        <v>11</v>
      </c>
      <c r="D378" t="s">
        <v>14</v>
      </c>
      <c r="F378" s="4">
        <v>168</v>
      </c>
      <c r="G378" s="4">
        <f t="shared" si="6"/>
        <v>58.100000000000023</v>
      </c>
    </row>
    <row r="379" spans="1:7">
      <c r="A379" s="39">
        <v>43998</v>
      </c>
      <c r="B379" s="787" t="s">
        <v>1334</v>
      </c>
      <c r="C379" s="787" t="s">
        <v>11</v>
      </c>
      <c r="D379" t="s">
        <v>14</v>
      </c>
      <c r="F379" s="16">
        <v>42</v>
      </c>
      <c r="G379" s="4">
        <f t="shared" si="6"/>
        <v>16.100000000000023</v>
      </c>
    </row>
    <row r="380" spans="1:7">
      <c r="A380" s="39">
        <v>43998</v>
      </c>
      <c r="B380" s="787" t="s">
        <v>1334</v>
      </c>
      <c r="C380" s="787" t="s">
        <v>11</v>
      </c>
      <c r="D380" t="s">
        <v>12</v>
      </c>
      <c r="F380" s="16">
        <v>11.6</v>
      </c>
      <c r="G380" s="4">
        <f t="shared" si="6"/>
        <v>4.5000000000000231</v>
      </c>
    </row>
    <row r="381" spans="1:7">
      <c r="A381" s="39">
        <v>43998</v>
      </c>
      <c r="B381" s="787" t="s">
        <v>1334</v>
      </c>
      <c r="C381" s="787" t="s">
        <v>11</v>
      </c>
      <c r="D381" t="s">
        <v>13</v>
      </c>
      <c r="F381" s="16">
        <v>4.5</v>
      </c>
      <c r="G381" s="4">
        <f t="shared" si="6"/>
        <v>2.3092638912203256E-14</v>
      </c>
    </row>
    <row r="382" spans="1:7">
      <c r="A382" s="41">
        <v>43890</v>
      </c>
      <c r="B382" s="786" t="s">
        <v>10</v>
      </c>
      <c r="C382" s="786" t="s">
        <v>15</v>
      </c>
      <c r="D382" t="s">
        <v>12</v>
      </c>
      <c r="E382" s="4">
        <v>12</v>
      </c>
      <c r="G382" s="4">
        <f t="shared" si="6"/>
        <v>12.000000000000023</v>
      </c>
    </row>
    <row r="383" spans="1:7">
      <c r="B383" s="787"/>
      <c r="C383" s="787"/>
      <c r="D383" t="s">
        <v>13</v>
      </c>
      <c r="E383" s="4">
        <v>4.8</v>
      </c>
      <c r="G383" s="4">
        <f t="shared" si="6"/>
        <v>16.800000000000022</v>
      </c>
    </row>
    <row r="384" spans="1:7">
      <c r="B384" s="787"/>
      <c r="C384" s="787"/>
      <c r="D384" t="s">
        <v>14</v>
      </c>
      <c r="E384" s="4">
        <v>210</v>
      </c>
      <c r="G384" s="4">
        <f t="shared" si="6"/>
        <v>226.8</v>
      </c>
    </row>
    <row r="385" spans="1:7">
      <c r="A385" s="39">
        <v>43890</v>
      </c>
      <c r="B385" s="787" t="s">
        <v>1339</v>
      </c>
      <c r="C385" s="787" t="s">
        <v>15</v>
      </c>
      <c r="D385" t="s">
        <v>14</v>
      </c>
      <c r="F385" s="4">
        <v>170</v>
      </c>
      <c r="G385" s="4">
        <f t="shared" si="6"/>
        <v>56.800000000000011</v>
      </c>
    </row>
    <row r="386" spans="1:7">
      <c r="A386" s="39">
        <v>43998</v>
      </c>
      <c r="B386" s="787" t="s">
        <v>1334</v>
      </c>
      <c r="C386" s="787" t="s">
        <v>15</v>
      </c>
      <c r="D386" t="s">
        <v>14</v>
      </c>
      <c r="F386" s="16">
        <v>40</v>
      </c>
      <c r="G386" s="4">
        <f t="shared" si="6"/>
        <v>16.800000000000011</v>
      </c>
    </row>
    <row r="387" spans="1:7">
      <c r="A387" s="39">
        <v>43998</v>
      </c>
      <c r="B387" s="787" t="s">
        <v>1334</v>
      </c>
      <c r="C387" s="787" t="s">
        <v>15</v>
      </c>
      <c r="D387" t="s">
        <v>12</v>
      </c>
      <c r="F387" s="16">
        <v>12</v>
      </c>
      <c r="G387" s="4">
        <f t="shared" si="6"/>
        <v>4.8000000000000114</v>
      </c>
    </row>
    <row r="388" spans="1:7">
      <c r="A388" s="39">
        <v>43998</v>
      </c>
      <c r="B388" s="787" t="s">
        <v>1334</v>
      </c>
      <c r="C388" s="787" t="s">
        <v>15</v>
      </c>
      <c r="D388" t="s">
        <v>13</v>
      </c>
      <c r="E388" s="16"/>
      <c r="F388" s="16">
        <v>4.8</v>
      </c>
      <c r="G388" s="4">
        <f t="shared" si="6"/>
        <v>1.1546319456101628E-14</v>
      </c>
    </row>
    <row r="389" spans="1:7">
      <c r="A389" s="41">
        <v>43905</v>
      </c>
      <c r="B389" s="786" t="s">
        <v>10</v>
      </c>
      <c r="C389" s="786" t="s">
        <v>16</v>
      </c>
      <c r="D389" t="s">
        <v>12</v>
      </c>
      <c r="E389" s="16">
        <v>12.6</v>
      </c>
      <c r="F389" s="16"/>
      <c r="G389" s="4">
        <f t="shared" si="6"/>
        <v>12.600000000000012</v>
      </c>
    </row>
    <row r="390" spans="1:7">
      <c r="B390" s="787"/>
      <c r="C390" s="787"/>
      <c r="D390" t="s">
        <v>13</v>
      </c>
      <c r="E390" s="16">
        <v>4.8</v>
      </c>
      <c r="F390" s="16"/>
      <c r="G390" s="4">
        <f t="shared" si="6"/>
        <v>17.400000000000013</v>
      </c>
    </row>
    <row r="391" spans="1:7">
      <c r="B391" s="787"/>
      <c r="C391" s="787"/>
      <c r="D391" t="s">
        <v>14</v>
      </c>
      <c r="E391" s="16">
        <v>210</v>
      </c>
      <c r="F391" s="16"/>
      <c r="G391" s="4">
        <f t="shared" si="6"/>
        <v>227.4</v>
      </c>
    </row>
    <row r="392" spans="1:7">
      <c r="A392" s="39">
        <v>43969</v>
      </c>
      <c r="B392" s="787" t="s">
        <v>1340</v>
      </c>
      <c r="C392" s="787" t="s">
        <v>16</v>
      </c>
      <c r="D392" t="s">
        <v>14</v>
      </c>
      <c r="E392" s="16"/>
      <c r="F392" s="16">
        <v>94</v>
      </c>
      <c r="G392" s="4">
        <f t="shared" si="6"/>
        <v>133.4</v>
      </c>
    </row>
    <row r="393" spans="1:7">
      <c r="A393" s="39">
        <v>43998</v>
      </c>
      <c r="B393" s="787" t="s">
        <v>1334</v>
      </c>
      <c r="C393" s="787" t="s">
        <v>16</v>
      </c>
      <c r="D393" t="s">
        <v>14</v>
      </c>
      <c r="E393" s="16"/>
      <c r="F393" s="16">
        <v>116</v>
      </c>
      <c r="G393" s="4">
        <f t="shared" si="6"/>
        <v>17.400000000000006</v>
      </c>
    </row>
    <row r="394" spans="1:7">
      <c r="A394" s="39">
        <v>44043</v>
      </c>
      <c r="B394" s="787" t="s">
        <v>1341</v>
      </c>
      <c r="C394" s="787" t="s">
        <v>16</v>
      </c>
      <c r="D394" t="s">
        <v>12</v>
      </c>
      <c r="E394" s="16"/>
      <c r="F394" s="16">
        <v>12.6</v>
      </c>
      <c r="G394" s="4">
        <f t="shared" si="6"/>
        <v>4.800000000000006</v>
      </c>
    </row>
    <row r="395" spans="1:7">
      <c r="A395" s="39">
        <v>44043</v>
      </c>
      <c r="B395" s="787" t="s">
        <v>1341</v>
      </c>
      <c r="C395" s="787" t="s">
        <v>16</v>
      </c>
      <c r="D395" t="s">
        <v>13</v>
      </c>
      <c r="E395" s="16"/>
      <c r="F395" s="16">
        <v>4.8</v>
      </c>
      <c r="G395" s="4">
        <f t="shared" si="6"/>
        <v>0</v>
      </c>
    </row>
    <row r="396" spans="1:7">
      <c r="A396" s="41">
        <v>43951</v>
      </c>
      <c r="B396" s="786" t="s">
        <v>10</v>
      </c>
      <c r="C396" s="786" t="s">
        <v>17</v>
      </c>
      <c r="D396" t="s">
        <v>12</v>
      </c>
      <c r="E396" s="80">
        <v>13.1</v>
      </c>
      <c r="F396" s="16"/>
      <c r="G396" s="4">
        <f t="shared" si="6"/>
        <v>13.1</v>
      </c>
    </row>
    <row r="397" spans="1:7">
      <c r="B397" s="787"/>
      <c r="C397" s="787"/>
      <c r="D397" t="s">
        <v>13</v>
      </c>
      <c r="E397" s="16">
        <v>4.8</v>
      </c>
      <c r="F397" s="16"/>
      <c r="G397" s="4">
        <f t="shared" si="6"/>
        <v>17.899999999999999</v>
      </c>
    </row>
    <row r="398" spans="1:7">
      <c r="B398" s="787"/>
      <c r="C398" s="787"/>
      <c r="D398" t="s">
        <v>14</v>
      </c>
      <c r="E398" s="16">
        <v>210</v>
      </c>
      <c r="F398" s="16"/>
      <c r="G398" s="4">
        <f t="shared" si="6"/>
        <v>227.9</v>
      </c>
    </row>
    <row r="399" spans="1:7">
      <c r="A399" s="39">
        <v>43969</v>
      </c>
      <c r="B399" s="787" t="s">
        <v>1342</v>
      </c>
      <c r="C399" s="787" t="s">
        <v>17</v>
      </c>
      <c r="D399" t="s">
        <v>14</v>
      </c>
      <c r="E399" s="16"/>
      <c r="F399" s="16">
        <v>14</v>
      </c>
      <c r="G399" s="4">
        <f t="shared" si="6"/>
        <v>213.9</v>
      </c>
    </row>
    <row r="400" spans="1:7">
      <c r="A400" s="39">
        <v>43998</v>
      </c>
      <c r="B400" s="787" t="s">
        <v>1334</v>
      </c>
      <c r="C400" s="787" t="s">
        <v>17</v>
      </c>
      <c r="D400" t="s">
        <v>14</v>
      </c>
      <c r="E400" s="16"/>
      <c r="F400" s="16">
        <v>196</v>
      </c>
      <c r="G400" s="4">
        <f t="shared" si="6"/>
        <v>17.900000000000006</v>
      </c>
    </row>
    <row r="401" spans="1:7">
      <c r="A401" s="39">
        <v>44043</v>
      </c>
      <c r="B401" s="787" t="s">
        <v>1341</v>
      </c>
      <c r="C401" s="787" t="s">
        <v>17</v>
      </c>
      <c r="D401" t="s">
        <v>12</v>
      </c>
      <c r="E401" s="16"/>
      <c r="F401" s="80">
        <v>12</v>
      </c>
      <c r="G401" s="4">
        <f t="shared" si="6"/>
        <v>5.9000000000000057</v>
      </c>
    </row>
    <row r="402" spans="1:7">
      <c r="A402" s="39">
        <v>44043</v>
      </c>
      <c r="B402" s="787" t="s">
        <v>1341</v>
      </c>
      <c r="C402" s="787" t="s">
        <v>17</v>
      </c>
      <c r="D402" t="s">
        <v>13</v>
      </c>
      <c r="E402" s="16"/>
      <c r="F402" s="16">
        <v>4.8</v>
      </c>
      <c r="G402" s="4">
        <f t="shared" si="6"/>
        <v>1.1000000000000059</v>
      </c>
    </row>
    <row r="403" spans="1:7">
      <c r="A403" s="39">
        <v>44201</v>
      </c>
      <c r="B403" s="787" t="s">
        <v>1343</v>
      </c>
      <c r="C403" s="787" t="s">
        <v>17</v>
      </c>
      <c r="D403" t="s">
        <v>12</v>
      </c>
      <c r="E403" s="16"/>
      <c r="F403" s="16">
        <v>1.1000000000000001</v>
      </c>
      <c r="G403" s="4">
        <f t="shared" si="6"/>
        <v>5.773159728050814E-15</v>
      </c>
    </row>
    <row r="404" spans="1:7">
      <c r="A404" s="41">
        <v>43981</v>
      </c>
      <c r="B404" s="786" t="s">
        <v>10</v>
      </c>
      <c r="C404" s="786" t="s">
        <v>18</v>
      </c>
      <c r="D404" t="s">
        <v>12</v>
      </c>
      <c r="E404" s="16">
        <v>12.1</v>
      </c>
      <c r="F404" s="16"/>
      <c r="G404" s="4">
        <f t="shared" si="6"/>
        <v>12.100000000000005</v>
      </c>
    </row>
    <row r="405" spans="1:7">
      <c r="B405" s="787"/>
      <c r="C405" s="787"/>
      <c r="D405" t="s">
        <v>13</v>
      </c>
      <c r="E405" s="16">
        <v>3.8</v>
      </c>
      <c r="F405" s="16"/>
      <c r="G405" s="4">
        <f t="shared" si="6"/>
        <v>15.900000000000006</v>
      </c>
    </row>
    <row r="406" spans="1:7">
      <c r="B406" s="787"/>
      <c r="C406" s="787"/>
      <c r="D406" t="s">
        <v>14</v>
      </c>
      <c r="E406" s="16">
        <v>210</v>
      </c>
      <c r="F406" s="16"/>
      <c r="G406" s="4">
        <f t="shared" si="6"/>
        <v>225.9</v>
      </c>
    </row>
    <row r="407" spans="1:7">
      <c r="A407" s="39">
        <v>43981</v>
      </c>
      <c r="B407" s="787" t="s">
        <v>1344</v>
      </c>
      <c r="C407" s="787" t="s">
        <v>18</v>
      </c>
      <c r="D407" t="s">
        <v>14</v>
      </c>
      <c r="E407" s="16"/>
      <c r="F407" s="16">
        <v>200</v>
      </c>
      <c r="G407" s="4">
        <f t="shared" si="6"/>
        <v>25.900000000000006</v>
      </c>
    </row>
    <row r="408" spans="1:7">
      <c r="A408" s="39">
        <v>43998</v>
      </c>
      <c r="B408" s="787" t="s">
        <v>1334</v>
      </c>
      <c r="C408" s="787" t="s">
        <v>18</v>
      </c>
      <c r="D408" t="s">
        <v>14</v>
      </c>
      <c r="E408" s="16"/>
      <c r="F408" s="16">
        <v>10</v>
      </c>
      <c r="G408" s="4">
        <f t="shared" si="6"/>
        <v>15.900000000000006</v>
      </c>
    </row>
    <row r="409" spans="1:7">
      <c r="A409" s="39">
        <v>44043</v>
      </c>
      <c r="B409" s="787" t="s">
        <v>1341</v>
      </c>
      <c r="C409" s="787" t="s">
        <v>18</v>
      </c>
      <c r="D409" t="s">
        <v>13</v>
      </c>
      <c r="E409" s="16"/>
      <c r="F409" s="16">
        <v>3.8</v>
      </c>
      <c r="G409" s="4">
        <f t="shared" si="6"/>
        <v>12.100000000000005</v>
      </c>
    </row>
    <row r="410" spans="1:7">
      <c r="A410" s="39">
        <v>44201</v>
      </c>
      <c r="B410" s="787" t="s">
        <v>1343</v>
      </c>
      <c r="C410" s="787" t="s">
        <v>18</v>
      </c>
      <c r="D410" t="s">
        <v>12</v>
      </c>
      <c r="E410" s="16"/>
      <c r="F410" s="16">
        <v>12.1</v>
      </c>
      <c r="G410" s="4">
        <f t="shared" si="6"/>
        <v>0</v>
      </c>
    </row>
    <row r="411" spans="1:7">
      <c r="A411" s="41">
        <v>44012</v>
      </c>
      <c r="B411" s="786" t="s">
        <v>10</v>
      </c>
      <c r="C411" s="786" t="s">
        <v>19</v>
      </c>
      <c r="D411" t="s">
        <v>12</v>
      </c>
      <c r="E411" s="16">
        <v>10.7</v>
      </c>
      <c r="F411" s="16"/>
      <c r="G411" s="4">
        <f t="shared" si="6"/>
        <v>10.7</v>
      </c>
    </row>
    <row r="412" spans="1:7">
      <c r="B412" s="787"/>
      <c r="C412" s="787"/>
      <c r="D412" t="s">
        <v>13</v>
      </c>
      <c r="E412" s="16">
        <v>2</v>
      </c>
      <c r="F412" s="16"/>
      <c r="G412" s="4">
        <f t="shared" si="6"/>
        <v>12.7</v>
      </c>
    </row>
    <row r="413" spans="1:7">
      <c r="B413" s="787"/>
      <c r="C413" s="787"/>
      <c r="D413" t="s">
        <v>14</v>
      </c>
      <c r="E413" s="16">
        <v>210</v>
      </c>
      <c r="F413" s="16"/>
      <c r="G413" s="4">
        <f t="shared" si="6"/>
        <v>222.7</v>
      </c>
    </row>
    <row r="414" spans="1:7">
      <c r="A414" s="39">
        <v>44201</v>
      </c>
      <c r="B414" s="787" t="s">
        <v>1345</v>
      </c>
      <c r="C414" s="787" t="s">
        <v>19</v>
      </c>
      <c r="D414" t="s">
        <v>14</v>
      </c>
      <c r="E414" s="16"/>
      <c r="F414" s="16">
        <v>210</v>
      </c>
      <c r="G414" s="4">
        <f t="shared" si="6"/>
        <v>12.699999999999989</v>
      </c>
    </row>
    <row r="415" spans="1:7">
      <c r="A415" s="39">
        <v>44201</v>
      </c>
      <c r="B415" s="787" t="s">
        <v>1343</v>
      </c>
      <c r="C415" s="787" t="s">
        <v>19</v>
      </c>
      <c r="D415" t="s">
        <v>12</v>
      </c>
      <c r="E415" s="16"/>
      <c r="F415" s="16">
        <v>10.7</v>
      </c>
      <c r="G415" s="4">
        <f t="shared" si="6"/>
        <v>1.9999999999999893</v>
      </c>
    </row>
    <row r="416" spans="1:7">
      <c r="A416" s="39">
        <v>44201</v>
      </c>
      <c r="B416" s="787" t="s">
        <v>1343</v>
      </c>
      <c r="C416" s="787" t="s">
        <v>19</v>
      </c>
      <c r="D416" t="s">
        <v>13</v>
      </c>
      <c r="E416" s="16"/>
      <c r="F416" s="16">
        <v>2</v>
      </c>
      <c r="G416" s="4">
        <f t="shared" si="6"/>
        <v>-1.0658141036401503E-14</v>
      </c>
    </row>
    <row r="417" spans="1:8">
      <c r="A417" s="41">
        <v>44043</v>
      </c>
      <c r="B417" s="786" t="s">
        <v>10</v>
      </c>
      <c r="C417" s="786" t="s">
        <v>20</v>
      </c>
      <c r="D417" t="s">
        <v>12</v>
      </c>
      <c r="E417" s="16">
        <v>9</v>
      </c>
      <c r="F417" s="16"/>
      <c r="G417" s="4">
        <f t="shared" si="6"/>
        <v>8.9999999999999893</v>
      </c>
    </row>
    <row r="418" spans="1:8">
      <c r="B418" s="787"/>
      <c r="C418" s="787"/>
      <c r="D418" t="s">
        <v>13</v>
      </c>
      <c r="E418" s="16">
        <v>5</v>
      </c>
      <c r="F418" s="16"/>
      <c r="G418" s="4">
        <f t="shared" si="6"/>
        <v>13.999999999999989</v>
      </c>
    </row>
    <row r="419" spans="1:8">
      <c r="B419" s="787"/>
      <c r="C419" s="787"/>
      <c r="D419" t="s">
        <v>14</v>
      </c>
      <c r="E419" s="16">
        <v>210</v>
      </c>
      <c r="F419" s="16"/>
      <c r="G419" s="4">
        <f t="shared" si="6"/>
        <v>224</v>
      </c>
    </row>
    <row r="420" spans="1:8">
      <c r="A420" s="39">
        <v>44043</v>
      </c>
      <c r="B420" s="787" t="s">
        <v>1341</v>
      </c>
      <c r="C420" s="787" t="s">
        <v>20</v>
      </c>
      <c r="D420" t="s">
        <v>14</v>
      </c>
      <c r="E420" s="16"/>
      <c r="F420" s="16">
        <v>210</v>
      </c>
      <c r="G420" s="4">
        <f t="shared" si="6"/>
        <v>14</v>
      </c>
    </row>
    <row r="421" spans="1:8">
      <c r="A421" s="39">
        <v>44201</v>
      </c>
      <c r="B421" s="787" t="s">
        <v>1343</v>
      </c>
      <c r="C421" s="787" t="s">
        <v>20</v>
      </c>
      <c r="D421" t="s">
        <v>12</v>
      </c>
      <c r="E421" s="16"/>
      <c r="F421" s="16">
        <v>9</v>
      </c>
      <c r="G421" s="4">
        <f t="shared" si="6"/>
        <v>5</v>
      </c>
    </row>
    <row r="422" spans="1:8">
      <c r="A422" s="39">
        <v>44201</v>
      </c>
      <c r="B422" s="787" t="s">
        <v>1343</v>
      </c>
      <c r="C422" s="787" t="s">
        <v>20</v>
      </c>
      <c r="D422" t="s">
        <v>13</v>
      </c>
      <c r="E422" s="16"/>
      <c r="F422" s="16">
        <v>5</v>
      </c>
      <c r="G422" s="4">
        <f t="shared" si="6"/>
        <v>0</v>
      </c>
    </row>
    <row r="423" spans="1:8">
      <c r="A423" s="41">
        <v>44074</v>
      </c>
      <c r="B423" s="786" t="s">
        <v>10</v>
      </c>
      <c r="C423" s="786" t="s">
        <v>21</v>
      </c>
      <c r="D423" t="s">
        <v>12</v>
      </c>
      <c r="E423" s="4">
        <v>8.6</v>
      </c>
      <c r="G423" s="4">
        <f t="shared" si="6"/>
        <v>8.6</v>
      </c>
      <c r="H423" s="12"/>
    </row>
    <row r="424" spans="1:8">
      <c r="B424" s="787"/>
      <c r="C424" s="787"/>
      <c r="D424" t="s">
        <v>13</v>
      </c>
      <c r="E424" s="4">
        <v>4.4000000000000004</v>
      </c>
      <c r="G424" s="4">
        <f t="shared" si="6"/>
        <v>13</v>
      </c>
      <c r="H424" s="12"/>
    </row>
    <row r="425" spans="1:8">
      <c r="B425" s="787"/>
      <c r="C425" s="787"/>
      <c r="D425" t="s">
        <v>14</v>
      </c>
      <c r="E425" s="4">
        <v>210</v>
      </c>
      <c r="G425" s="4">
        <f t="shared" si="6"/>
        <v>223</v>
      </c>
      <c r="H425" s="12"/>
    </row>
    <row r="426" spans="1:8">
      <c r="B426" s="787"/>
      <c r="C426" s="787"/>
      <c r="D426" t="s">
        <v>40</v>
      </c>
      <c r="E426" s="4">
        <v>15</v>
      </c>
      <c r="G426" s="4">
        <f t="shared" si="6"/>
        <v>238</v>
      </c>
      <c r="H426" s="12"/>
    </row>
    <row r="427" spans="1:8">
      <c r="A427" s="39">
        <v>44074</v>
      </c>
      <c r="B427" s="787" t="s">
        <v>1346</v>
      </c>
      <c r="C427" s="787" t="s">
        <v>21</v>
      </c>
      <c r="D427" t="s">
        <v>14</v>
      </c>
      <c r="F427" s="4">
        <v>115</v>
      </c>
      <c r="G427" s="4">
        <f t="shared" si="6"/>
        <v>123</v>
      </c>
      <c r="H427" s="12"/>
    </row>
    <row r="428" spans="1:8">
      <c r="A428" s="39">
        <v>44104</v>
      </c>
      <c r="B428" s="787" t="s">
        <v>1347</v>
      </c>
      <c r="C428" s="787" t="s">
        <v>21</v>
      </c>
      <c r="D428" t="s">
        <v>14</v>
      </c>
      <c r="F428" s="4">
        <v>95</v>
      </c>
      <c r="G428" s="4">
        <f t="shared" si="6"/>
        <v>28</v>
      </c>
      <c r="H428" s="12"/>
    </row>
    <row r="429" spans="1:8">
      <c r="A429" s="39">
        <v>44047</v>
      </c>
      <c r="B429" s="787"/>
      <c r="C429" s="787" t="s">
        <v>21</v>
      </c>
      <c r="D429" t="s">
        <v>40</v>
      </c>
      <c r="F429" s="4">
        <v>3</v>
      </c>
      <c r="G429" s="4">
        <f t="shared" si="6"/>
        <v>25</v>
      </c>
      <c r="H429" s="12"/>
    </row>
    <row r="430" spans="1:8">
      <c r="A430" s="39">
        <v>44201</v>
      </c>
      <c r="B430" s="787" t="s">
        <v>1343</v>
      </c>
      <c r="C430" s="787" t="s">
        <v>21</v>
      </c>
      <c r="D430" t="s">
        <v>12</v>
      </c>
      <c r="F430" s="4">
        <v>8.6</v>
      </c>
      <c r="G430" s="4">
        <f t="shared" si="6"/>
        <v>16.399999999999999</v>
      </c>
      <c r="H430" s="12"/>
    </row>
    <row r="431" spans="1:8">
      <c r="A431" s="39">
        <v>44201</v>
      </c>
      <c r="B431" s="787" t="s">
        <v>1343</v>
      </c>
      <c r="C431" s="787" t="s">
        <v>21</v>
      </c>
      <c r="D431" t="s">
        <v>13</v>
      </c>
      <c r="F431" s="4">
        <v>4.4000000000000004</v>
      </c>
      <c r="G431" s="4">
        <f t="shared" si="6"/>
        <v>11.999999999999998</v>
      </c>
      <c r="H431" s="12"/>
    </row>
    <row r="432" spans="1:8">
      <c r="A432" s="39">
        <v>44201</v>
      </c>
      <c r="B432" s="787" t="s">
        <v>1348</v>
      </c>
      <c r="C432" s="787" t="s">
        <v>21</v>
      </c>
      <c r="D432" t="s">
        <v>40</v>
      </c>
      <c r="F432" s="4">
        <v>12</v>
      </c>
      <c r="G432" s="4">
        <f t="shared" si="6"/>
        <v>0</v>
      </c>
      <c r="H432" s="12"/>
    </row>
    <row r="433" spans="1:8">
      <c r="A433" s="41">
        <v>44104</v>
      </c>
      <c r="B433" s="786" t="s">
        <v>10</v>
      </c>
      <c r="C433" s="786" t="s">
        <v>22</v>
      </c>
      <c r="D433" t="s">
        <v>12</v>
      </c>
      <c r="E433" s="4">
        <v>8.9</v>
      </c>
      <c r="G433" s="4">
        <f t="shared" si="6"/>
        <v>8.9</v>
      </c>
      <c r="H433" s="12"/>
    </row>
    <row r="434" spans="1:8">
      <c r="B434" s="787"/>
      <c r="C434" s="787"/>
      <c r="D434" t="s">
        <v>13</v>
      </c>
      <c r="E434" s="4">
        <v>5.0999999999999996</v>
      </c>
      <c r="G434" s="4">
        <f t="shared" si="6"/>
        <v>14</v>
      </c>
      <c r="H434" s="12"/>
    </row>
    <row r="435" spans="1:8">
      <c r="B435" s="787"/>
      <c r="C435" s="787"/>
      <c r="D435" t="s">
        <v>14</v>
      </c>
      <c r="E435" s="4">
        <v>210</v>
      </c>
      <c r="G435" s="4">
        <f t="shared" si="6"/>
        <v>224</v>
      </c>
      <c r="H435" s="12"/>
    </row>
    <row r="436" spans="1:8">
      <c r="B436" s="787"/>
      <c r="C436" s="787"/>
      <c r="D436" t="s">
        <v>40</v>
      </c>
      <c r="E436" s="4">
        <v>8.5</v>
      </c>
      <c r="G436" s="4">
        <f t="shared" si="6"/>
        <v>232.5</v>
      </c>
      <c r="H436" s="12"/>
    </row>
    <row r="437" spans="1:8">
      <c r="A437" s="39">
        <v>44104</v>
      </c>
      <c r="B437" s="787" t="s">
        <v>1347</v>
      </c>
      <c r="C437" s="787" t="s">
        <v>22</v>
      </c>
      <c r="D437" t="s">
        <v>14</v>
      </c>
      <c r="F437" s="4">
        <v>80</v>
      </c>
      <c r="G437" s="4">
        <f t="shared" si="6"/>
        <v>152.5</v>
      </c>
      <c r="H437" s="12"/>
    </row>
    <row r="438" spans="1:8">
      <c r="A438" s="39">
        <v>44201</v>
      </c>
      <c r="B438" s="787" t="s">
        <v>1345</v>
      </c>
      <c r="C438" s="787" t="s">
        <v>22</v>
      </c>
      <c r="D438" t="s">
        <v>14</v>
      </c>
      <c r="F438" s="4">
        <v>130</v>
      </c>
      <c r="G438" s="4">
        <f t="shared" si="6"/>
        <v>22.5</v>
      </c>
      <c r="H438" s="12"/>
    </row>
    <row r="439" spans="1:8">
      <c r="A439" s="39">
        <v>44201</v>
      </c>
      <c r="B439" s="787" t="s">
        <v>1343</v>
      </c>
      <c r="C439" s="787" t="s">
        <v>22</v>
      </c>
      <c r="D439" t="s">
        <v>12</v>
      </c>
      <c r="F439" s="4">
        <v>8.9</v>
      </c>
      <c r="G439" s="4">
        <f t="shared" si="6"/>
        <v>13.6</v>
      </c>
      <c r="H439" s="12"/>
    </row>
    <row r="440" spans="1:8">
      <c r="A440" s="39">
        <v>44201</v>
      </c>
      <c r="B440" s="787" t="s">
        <v>1343</v>
      </c>
      <c r="C440" s="787" t="s">
        <v>22</v>
      </c>
      <c r="D440" t="s">
        <v>13</v>
      </c>
      <c r="F440" s="4">
        <v>5.0999999999999996</v>
      </c>
      <c r="G440" s="4">
        <f t="shared" si="6"/>
        <v>8.5</v>
      </c>
      <c r="H440" s="12"/>
    </row>
    <row r="441" spans="1:8">
      <c r="A441" s="39">
        <v>44201</v>
      </c>
      <c r="B441" s="787" t="s">
        <v>1348</v>
      </c>
      <c r="C441" s="787" t="s">
        <v>22</v>
      </c>
      <c r="D441" t="s">
        <v>40</v>
      </c>
      <c r="F441" s="4">
        <v>8.5</v>
      </c>
      <c r="G441" s="4">
        <f t="shared" si="6"/>
        <v>0</v>
      </c>
      <c r="H441" s="12"/>
    </row>
    <row r="442" spans="1:8">
      <c r="A442" s="41">
        <v>44135</v>
      </c>
      <c r="B442" s="786" t="s">
        <v>10</v>
      </c>
      <c r="C442" s="786" t="s">
        <v>23</v>
      </c>
      <c r="D442" t="s">
        <v>12</v>
      </c>
      <c r="E442" s="4">
        <v>10.4</v>
      </c>
      <c r="G442" s="4">
        <f t="shared" si="6"/>
        <v>10.4</v>
      </c>
      <c r="H442" s="12"/>
    </row>
    <row r="443" spans="1:8">
      <c r="B443" s="787"/>
      <c r="C443" s="787"/>
      <c r="D443" t="s">
        <v>13</v>
      </c>
      <c r="E443" s="4">
        <v>5.4</v>
      </c>
      <c r="G443" s="4">
        <f t="shared" si="6"/>
        <v>15.8</v>
      </c>
      <c r="H443" s="12"/>
    </row>
    <row r="444" spans="1:8">
      <c r="B444" s="787"/>
      <c r="C444" s="787"/>
      <c r="D444" t="s">
        <v>14</v>
      </c>
      <c r="E444" s="4">
        <v>210</v>
      </c>
      <c r="G444" s="4">
        <f t="shared" si="6"/>
        <v>225.8</v>
      </c>
      <c r="H444" s="12"/>
    </row>
    <row r="445" spans="1:8">
      <c r="A445" s="39">
        <v>44135</v>
      </c>
      <c r="B445" s="787" t="s">
        <v>1349</v>
      </c>
      <c r="C445" s="787" t="s">
        <v>23</v>
      </c>
      <c r="D445" t="s">
        <v>14</v>
      </c>
      <c r="F445" s="4">
        <v>180</v>
      </c>
      <c r="G445" s="4">
        <f t="shared" si="6"/>
        <v>45.800000000000011</v>
      </c>
      <c r="H445" s="12"/>
    </row>
    <row r="446" spans="1:8">
      <c r="A446" s="39">
        <v>44201</v>
      </c>
      <c r="B446" s="787" t="s">
        <v>1345</v>
      </c>
      <c r="C446" s="787" t="s">
        <v>23</v>
      </c>
      <c r="D446" t="s">
        <v>14</v>
      </c>
      <c r="F446" s="4">
        <v>30</v>
      </c>
      <c r="G446" s="4">
        <f t="shared" si="6"/>
        <v>15.800000000000011</v>
      </c>
      <c r="H446" s="12"/>
    </row>
    <row r="447" spans="1:8">
      <c r="A447" s="39">
        <v>44201</v>
      </c>
      <c r="B447" s="787" t="s">
        <v>1348</v>
      </c>
      <c r="C447" s="787" t="s">
        <v>23</v>
      </c>
      <c r="D447" t="s">
        <v>12</v>
      </c>
      <c r="F447" s="4">
        <v>10.4</v>
      </c>
      <c r="G447" s="4">
        <f t="shared" si="6"/>
        <v>5.400000000000011</v>
      </c>
      <c r="H447" s="12"/>
    </row>
    <row r="448" spans="1:8">
      <c r="A448" s="39">
        <v>44201</v>
      </c>
      <c r="B448" s="787" t="s">
        <v>1348</v>
      </c>
      <c r="C448" s="787" t="s">
        <v>23</v>
      </c>
      <c r="D448" t="s">
        <v>13</v>
      </c>
      <c r="F448" s="4">
        <v>5.4</v>
      </c>
      <c r="G448" s="4">
        <f t="shared" si="6"/>
        <v>1.0658141036401503E-14</v>
      </c>
      <c r="H448" s="12"/>
    </row>
    <row r="449" spans="1:8">
      <c r="A449" s="41">
        <v>44165</v>
      </c>
      <c r="B449" s="786" t="s">
        <v>10</v>
      </c>
      <c r="C449" s="786" t="s">
        <v>24</v>
      </c>
      <c r="D449" t="s">
        <v>12</v>
      </c>
      <c r="E449" s="4">
        <v>9.9</v>
      </c>
      <c r="G449" s="4">
        <f t="shared" si="6"/>
        <v>9.900000000000011</v>
      </c>
      <c r="H449" s="12"/>
    </row>
    <row r="450" spans="1:8">
      <c r="B450" s="787"/>
      <c r="C450" s="787"/>
      <c r="D450" t="s">
        <v>13</v>
      </c>
      <c r="E450" s="4">
        <v>5.6</v>
      </c>
      <c r="G450" s="4">
        <f t="shared" si="6"/>
        <v>15.500000000000011</v>
      </c>
      <c r="H450" s="12"/>
    </row>
    <row r="451" spans="1:8">
      <c r="B451" s="787"/>
      <c r="C451" s="787"/>
      <c r="D451" t="s">
        <v>14</v>
      </c>
      <c r="E451" s="4">
        <v>210</v>
      </c>
      <c r="G451" s="4">
        <f t="shared" si="6"/>
        <v>225.5</v>
      </c>
      <c r="H451" s="12"/>
    </row>
    <row r="452" spans="1:8">
      <c r="A452" s="39">
        <v>44165</v>
      </c>
      <c r="B452" s="787" t="s">
        <v>1350</v>
      </c>
      <c r="C452" s="787" t="s">
        <v>24</v>
      </c>
      <c r="D452" t="s">
        <v>14</v>
      </c>
      <c r="F452" s="4">
        <v>130</v>
      </c>
      <c r="G452" s="4">
        <f t="shared" si="6"/>
        <v>95.5</v>
      </c>
      <c r="H452" s="12"/>
    </row>
    <row r="453" spans="1:8">
      <c r="A453" s="39">
        <v>44201</v>
      </c>
      <c r="B453" s="787" t="s">
        <v>1345</v>
      </c>
      <c r="C453" s="787" t="s">
        <v>24</v>
      </c>
      <c r="D453" t="s">
        <v>14</v>
      </c>
      <c r="F453" s="4">
        <v>80</v>
      </c>
      <c r="G453" s="4">
        <f t="shared" ref="G453:G518" si="7">+G452+E453-F453</f>
        <v>15.5</v>
      </c>
      <c r="H453" s="12"/>
    </row>
    <row r="454" spans="1:8">
      <c r="A454" s="39">
        <v>44201</v>
      </c>
      <c r="B454" s="787" t="s">
        <v>1348</v>
      </c>
      <c r="C454" s="787" t="s">
        <v>24</v>
      </c>
      <c r="D454" t="s">
        <v>12</v>
      </c>
      <c r="F454" s="4">
        <v>9.9</v>
      </c>
      <c r="G454" s="4">
        <f t="shared" si="7"/>
        <v>5.6</v>
      </c>
      <c r="H454" s="12"/>
    </row>
    <row r="455" spans="1:8">
      <c r="A455" s="39">
        <v>44201</v>
      </c>
      <c r="B455" s="787" t="s">
        <v>1348</v>
      </c>
      <c r="C455" s="787" t="s">
        <v>24</v>
      </c>
      <c r="D455" t="s">
        <v>13</v>
      </c>
      <c r="F455" s="4">
        <v>5.6</v>
      </c>
      <c r="G455" s="4">
        <f t="shared" si="7"/>
        <v>0</v>
      </c>
      <c r="H455" s="12"/>
    </row>
    <row r="456" spans="1:8">
      <c r="A456" s="41">
        <v>44196</v>
      </c>
      <c r="B456" s="786" t="s">
        <v>10</v>
      </c>
      <c r="C456" s="786" t="s">
        <v>25</v>
      </c>
      <c r="D456" t="s">
        <v>12</v>
      </c>
      <c r="E456" s="4">
        <v>11.3</v>
      </c>
      <c r="G456" s="4">
        <f t="shared" si="7"/>
        <v>11.3</v>
      </c>
      <c r="H456" s="12"/>
    </row>
    <row r="457" spans="1:8">
      <c r="B457" s="787"/>
      <c r="C457" s="787"/>
      <c r="D457" t="s">
        <v>13</v>
      </c>
      <c r="E457" s="4">
        <v>4.9000000000000004</v>
      </c>
      <c r="G457" s="4">
        <f t="shared" si="7"/>
        <v>16.200000000000003</v>
      </c>
      <c r="H457" s="12"/>
    </row>
    <row r="458" spans="1:8">
      <c r="B458" s="787"/>
      <c r="C458" s="787"/>
      <c r="D458" t="s">
        <v>14</v>
      </c>
      <c r="E458" s="4">
        <v>210</v>
      </c>
      <c r="G458" s="4">
        <f t="shared" si="7"/>
        <v>226.2</v>
      </c>
      <c r="H458" s="12"/>
    </row>
    <row r="459" spans="1:8">
      <c r="A459" s="39">
        <v>44196</v>
      </c>
      <c r="B459" s="787" t="s">
        <v>1351</v>
      </c>
      <c r="C459" s="787" t="s">
        <v>25</v>
      </c>
      <c r="D459" t="s">
        <v>14</v>
      </c>
      <c r="F459" s="4">
        <v>210</v>
      </c>
      <c r="G459" s="4">
        <f t="shared" si="7"/>
        <v>16.199999999999989</v>
      </c>
      <c r="H459" s="12"/>
    </row>
    <row r="460" spans="1:8">
      <c r="A460" s="39">
        <v>44316</v>
      </c>
      <c r="B460" s="787" t="s">
        <v>1352</v>
      </c>
      <c r="C460" s="787" t="s">
        <v>25</v>
      </c>
      <c r="D460" t="s">
        <v>12</v>
      </c>
      <c r="F460" s="4">
        <v>11.3</v>
      </c>
      <c r="G460" s="4">
        <f t="shared" si="7"/>
        <v>4.8999999999999879</v>
      </c>
      <c r="H460" s="12"/>
    </row>
    <row r="461" spans="1:8">
      <c r="A461" s="39">
        <v>44316</v>
      </c>
      <c r="B461" s="787" t="s">
        <v>1352</v>
      </c>
      <c r="C461" s="787" t="s">
        <v>25</v>
      </c>
      <c r="D461" t="s">
        <v>13</v>
      </c>
      <c r="F461" s="4">
        <v>3.7</v>
      </c>
      <c r="G461" s="4">
        <f t="shared" si="7"/>
        <v>1.1999999999999877</v>
      </c>
      <c r="H461" s="12"/>
    </row>
    <row r="462" spans="1:8">
      <c r="A462" s="39">
        <v>44347</v>
      </c>
      <c r="B462" s="787" t="s">
        <v>1353</v>
      </c>
      <c r="C462" s="787" t="s">
        <v>25</v>
      </c>
      <c r="D462" t="s">
        <v>13</v>
      </c>
      <c r="F462" s="4">
        <v>1.2</v>
      </c>
      <c r="G462" s="4">
        <f t="shared" si="7"/>
        <v>-1.2212453270876722E-14</v>
      </c>
      <c r="H462" s="12"/>
    </row>
    <row r="463" spans="1:8">
      <c r="A463" s="41">
        <v>44227</v>
      </c>
      <c r="B463" s="786" t="s">
        <v>10</v>
      </c>
      <c r="C463" s="786" t="s">
        <v>11</v>
      </c>
      <c r="D463" t="s">
        <v>12</v>
      </c>
      <c r="E463" s="4">
        <v>12</v>
      </c>
      <c r="G463" s="4">
        <f t="shared" si="7"/>
        <v>11.999999999999988</v>
      </c>
      <c r="H463" s="12"/>
    </row>
    <row r="464" spans="1:8">
      <c r="B464" s="787"/>
      <c r="C464" s="787"/>
      <c r="D464" t="s">
        <v>13</v>
      </c>
      <c r="E464" s="4">
        <v>6.3</v>
      </c>
      <c r="G464" s="4">
        <f t="shared" si="7"/>
        <v>18.299999999999986</v>
      </c>
      <c r="H464" s="12"/>
    </row>
    <row r="465" spans="1:8">
      <c r="B465" s="787"/>
      <c r="C465" s="787"/>
      <c r="D465" t="s">
        <v>14</v>
      </c>
      <c r="E465" s="4">
        <v>210</v>
      </c>
      <c r="G465" s="4">
        <f t="shared" si="7"/>
        <v>228.29999999999998</v>
      </c>
      <c r="H465" s="12"/>
    </row>
    <row r="466" spans="1:8">
      <c r="A466" s="39">
        <v>44226</v>
      </c>
      <c r="B466" s="787" t="s">
        <v>1354</v>
      </c>
      <c r="C466" s="787" t="s">
        <v>11</v>
      </c>
      <c r="D466" t="s">
        <v>14</v>
      </c>
      <c r="F466" s="4">
        <v>210</v>
      </c>
      <c r="G466" s="4">
        <f t="shared" si="7"/>
        <v>18.299999999999983</v>
      </c>
      <c r="H466" s="12"/>
    </row>
    <row r="467" spans="1:8">
      <c r="A467" s="39">
        <v>44347</v>
      </c>
      <c r="B467" s="787" t="s">
        <v>1353</v>
      </c>
      <c r="C467" s="787" t="s">
        <v>11</v>
      </c>
      <c r="D467" t="s">
        <v>12</v>
      </c>
      <c r="F467" s="4">
        <v>12</v>
      </c>
      <c r="G467" s="4">
        <f t="shared" si="7"/>
        <v>6.2999999999999829</v>
      </c>
      <c r="H467" s="12"/>
    </row>
    <row r="468" spans="1:8">
      <c r="A468" s="39">
        <v>44347</v>
      </c>
      <c r="B468" s="787" t="s">
        <v>1353</v>
      </c>
      <c r="C468" s="787" t="s">
        <v>11</v>
      </c>
      <c r="D468" t="s">
        <v>13</v>
      </c>
      <c r="F468" s="4">
        <v>6.3</v>
      </c>
      <c r="G468" s="4">
        <f t="shared" si="7"/>
        <v>-1.6875389974302379E-14</v>
      </c>
      <c r="H468" s="12"/>
    </row>
    <row r="469" spans="1:8">
      <c r="A469" s="41">
        <v>44224</v>
      </c>
      <c r="B469" s="786" t="s">
        <v>10</v>
      </c>
      <c r="C469" s="786" t="s">
        <v>15</v>
      </c>
      <c r="D469" t="s">
        <v>12</v>
      </c>
      <c r="E469" s="4">
        <v>10.9</v>
      </c>
      <c r="G469" s="4">
        <f t="shared" si="7"/>
        <v>10.899999999999984</v>
      </c>
      <c r="H469" s="12"/>
    </row>
    <row r="470" spans="1:8">
      <c r="B470" s="787"/>
      <c r="C470" s="787"/>
      <c r="D470" t="s">
        <v>13</v>
      </c>
      <c r="E470" s="4">
        <v>6.7</v>
      </c>
      <c r="G470" s="4">
        <f t="shared" si="7"/>
        <v>17.599999999999984</v>
      </c>
      <c r="H470" s="12"/>
    </row>
    <row r="471" spans="1:8">
      <c r="B471" s="787"/>
      <c r="C471" s="787"/>
      <c r="D471" t="s">
        <v>14</v>
      </c>
      <c r="E471" s="4">
        <v>210</v>
      </c>
      <c r="G471" s="4">
        <f t="shared" si="7"/>
        <v>227.6</v>
      </c>
      <c r="H471" s="12"/>
    </row>
    <row r="472" spans="1:8">
      <c r="A472" s="39">
        <v>44226</v>
      </c>
      <c r="B472" s="787" t="s">
        <v>1354</v>
      </c>
      <c r="C472" s="787" t="s">
        <v>15</v>
      </c>
      <c r="D472" t="s">
        <v>14</v>
      </c>
      <c r="F472" s="4">
        <v>5</v>
      </c>
      <c r="G472" s="4">
        <f t="shared" si="7"/>
        <v>222.6</v>
      </c>
      <c r="H472" s="12"/>
    </row>
    <row r="473" spans="1:8">
      <c r="A473" s="39">
        <v>44254</v>
      </c>
      <c r="B473" s="787" t="s">
        <v>1355</v>
      </c>
      <c r="C473" s="787" t="s">
        <v>15</v>
      </c>
      <c r="D473" t="s">
        <v>14</v>
      </c>
      <c r="F473" s="4">
        <v>160</v>
      </c>
      <c r="G473" s="4">
        <f t="shared" si="7"/>
        <v>62.599999999999994</v>
      </c>
      <c r="H473" s="12"/>
    </row>
    <row r="474" spans="1:8">
      <c r="A474" s="39">
        <v>44347</v>
      </c>
      <c r="B474" s="787" t="s">
        <v>1356</v>
      </c>
      <c r="C474" s="787" t="s">
        <v>15</v>
      </c>
      <c r="D474" t="s">
        <v>14</v>
      </c>
      <c r="F474" s="4">
        <v>30.5</v>
      </c>
      <c r="G474" s="4">
        <f t="shared" si="7"/>
        <v>32.099999999999994</v>
      </c>
      <c r="H474" s="12"/>
    </row>
    <row r="475" spans="1:8">
      <c r="A475" s="39">
        <v>44446</v>
      </c>
      <c r="B475" s="787" t="s">
        <v>1357</v>
      </c>
      <c r="C475" s="787" t="s">
        <v>15</v>
      </c>
      <c r="D475" t="s">
        <v>14</v>
      </c>
      <c r="F475" s="4">
        <v>14.5</v>
      </c>
      <c r="G475" s="4">
        <f t="shared" si="7"/>
        <v>17.599999999999994</v>
      </c>
      <c r="H475" s="12"/>
    </row>
    <row r="476" spans="1:8">
      <c r="A476" s="39">
        <v>44446</v>
      </c>
      <c r="B476" s="787" t="s">
        <v>1358</v>
      </c>
      <c r="C476" s="787" t="s">
        <v>15</v>
      </c>
      <c r="D476" t="s">
        <v>12</v>
      </c>
      <c r="F476" s="4">
        <v>10.9</v>
      </c>
      <c r="G476" s="4">
        <f t="shared" si="7"/>
        <v>6.699999999999994</v>
      </c>
      <c r="H476" s="12"/>
    </row>
    <row r="477" spans="1:8">
      <c r="A477" s="39">
        <v>44446</v>
      </c>
      <c r="B477" s="787" t="s">
        <v>1358</v>
      </c>
      <c r="C477" s="787" t="s">
        <v>15</v>
      </c>
      <c r="D477" t="s">
        <v>13</v>
      </c>
      <c r="F477" s="4">
        <v>6.7</v>
      </c>
      <c r="G477" s="4">
        <f t="shared" si="7"/>
        <v>0</v>
      </c>
      <c r="H477" s="12"/>
    </row>
    <row r="478" spans="1:8">
      <c r="A478" s="41">
        <v>44286</v>
      </c>
      <c r="B478" s="786" t="s">
        <v>10</v>
      </c>
      <c r="C478" s="786" t="s">
        <v>16</v>
      </c>
      <c r="D478" t="s">
        <v>12</v>
      </c>
      <c r="E478" s="4">
        <v>12</v>
      </c>
      <c r="G478" s="4">
        <f t="shared" si="7"/>
        <v>12</v>
      </c>
      <c r="H478" s="12"/>
    </row>
    <row r="479" spans="1:8">
      <c r="B479" s="787"/>
      <c r="C479" s="787"/>
      <c r="D479" t="s">
        <v>13</v>
      </c>
      <c r="E479" s="4">
        <v>4.8</v>
      </c>
      <c r="G479" s="4">
        <f t="shared" si="7"/>
        <v>16.8</v>
      </c>
      <c r="H479" s="12"/>
    </row>
    <row r="480" spans="1:8">
      <c r="B480" s="787"/>
      <c r="C480" s="787"/>
      <c r="D480" t="s">
        <v>14</v>
      </c>
      <c r="E480" s="4">
        <v>210</v>
      </c>
      <c r="G480" s="4">
        <f t="shared" si="7"/>
        <v>226.8</v>
      </c>
      <c r="H480" s="12"/>
    </row>
    <row r="481" spans="1:8">
      <c r="A481" s="39">
        <v>44286</v>
      </c>
      <c r="B481" s="787" t="s">
        <v>1359</v>
      </c>
      <c r="C481" s="787" t="s">
        <v>16</v>
      </c>
      <c r="D481" t="s">
        <v>14</v>
      </c>
      <c r="F481" s="4">
        <v>85</v>
      </c>
      <c r="G481" s="4">
        <f t="shared" si="7"/>
        <v>141.80000000000001</v>
      </c>
      <c r="H481" s="12"/>
    </row>
    <row r="482" spans="1:8">
      <c r="A482" s="39">
        <v>44446</v>
      </c>
      <c r="B482" s="787" t="s">
        <v>1357</v>
      </c>
      <c r="C482" s="787" t="s">
        <v>16</v>
      </c>
      <c r="D482" t="s">
        <v>14</v>
      </c>
      <c r="F482" s="4">
        <v>125</v>
      </c>
      <c r="G482" s="4">
        <f t="shared" si="7"/>
        <v>16.800000000000011</v>
      </c>
      <c r="H482" s="12"/>
    </row>
    <row r="483" spans="1:8">
      <c r="A483" s="39">
        <v>44446</v>
      </c>
      <c r="B483" s="787" t="s">
        <v>1358</v>
      </c>
      <c r="C483" s="787" t="s">
        <v>16</v>
      </c>
      <c r="D483" t="s">
        <v>12</v>
      </c>
      <c r="F483" s="4">
        <v>12</v>
      </c>
      <c r="G483" s="4">
        <f t="shared" si="7"/>
        <v>4.8000000000000114</v>
      </c>
      <c r="H483" s="12"/>
    </row>
    <row r="484" spans="1:8">
      <c r="A484" s="39">
        <v>44446</v>
      </c>
      <c r="B484" s="787" t="s">
        <v>1358</v>
      </c>
      <c r="C484" s="787" t="s">
        <v>16</v>
      </c>
      <c r="D484" t="s">
        <v>13</v>
      </c>
      <c r="F484" s="4">
        <v>4.8</v>
      </c>
      <c r="G484" s="4">
        <f t="shared" si="7"/>
        <v>1.1546319456101628E-14</v>
      </c>
      <c r="H484" s="12"/>
    </row>
    <row r="485" spans="1:8">
      <c r="A485" s="41">
        <v>44316</v>
      </c>
      <c r="B485" s="786" t="s">
        <v>10</v>
      </c>
      <c r="C485" s="786" t="s">
        <v>17</v>
      </c>
      <c r="D485" t="s">
        <v>12</v>
      </c>
      <c r="E485" s="4">
        <v>11.5</v>
      </c>
      <c r="G485" s="4">
        <f t="shared" si="7"/>
        <v>11.500000000000011</v>
      </c>
      <c r="H485" s="12"/>
    </row>
    <row r="486" spans="1:8">
      <c r="B486" s="787"/>
      <c r="C486" s="787"/>
      <c r="D486" t="s">
        <v>13</v>
      </c>
      <c r="E486" s="4">
        <v>5.8</v>
      </c>
      <c r="G486" s="4">
        <f t="shared" si="7"/>
        <v>17.300000000000011</v>
      </c>
      <c r="H486" s="12"/>
    </row>
    <row r="487" spans="1:8">
      <c r="B487" s="787"/>
      <c r="C487" s="787"/>
      <c r="D487" t="s">
        <v>14</v>
      </c>
      <c r="E487" s="4">
        <v>210</v>
      </c>
      <c r="G487" s="4">
        <f t="shared" si="7"/>
        <v>227.3</v>
      </c>
      <c r="H487" s="12"/>
    </row>
    <row r="488" spans="1:8">
      <c r="A488" s="39">
        <v>44316</v>
      </c>
      <c r="B488" s="787" t="s">
        <v>1360</v>
      </c>
      <c r="C488" s="787" t="s">
        <v>17</v>
      </c>
      <c r="D488" t="s">
        <v>14</v>
      </c>
      <c r="F488" s="4">
        <v>210</v>
      </c>
      <c r="G488" s="4">
        <f t="shared" si="7"/>
        <v>17.300000000000011</v>
      </c>
      <c r="H488" s="12"/>
    </row>
    <row r="489" spans="1:8">
      <c r="A489" s="39">
        <v>44446</v>
      </c>
      <c r="B489" s="787" t="s">
        <v>1358</v>
      </c>
      <c r="C489" s="787" t="s">
        <v>17</v>
      </c>
      <c r="D489" t="s">
        <v>12</v>
      </c>
      <c r="F489" s="4">
        <v>11.5</v>
      </c>
      <c r="G489" s="4">
        <f t="shared" si="7"/>
        <v>5.8000000000000114</v>
      </c>
      <c r="H489" s="12"/>
    </row>
    <row r="490" spans="1:8">
      <c r="A490" s="39">
        <v>44446</v>
      </c>
      <c r="B490" s="787" t="s">
        <v>1358</v>
      </c>
      <c r="C490" s="787" t="s">
        <v>17</v>
      </c>
      <c r="D490" t="s">
        <v>13</v>
      </c>
      <c r="F490" s="4">
        <v>5.8</v>
      </c>
      <c r="G490" s="4">
        <f t="shared" si="7"/>
        <v>1.1546319456101628E-14</v>
      </c>
      <c r="H490" s="12"/>
    </row>
    <row r="491" spans="1:8">
      <c r="A491" s="41">
        <v>44347</v>
      </c>
      <c r="B491" s="786" t="s">
        <v>10</v>
      </c>
      <c r="C491" s="786" t="s">
        <v>18</v>
      </c>
      <c r="D491" t="s">
        <v>12</v>
      </c>
      <c r="E491" s="4">
        <v>9.4</v>
      </c>
      <c r="G491" s="4">
        <f t="shared" si="7"/>
        <v>9.4000000000000128</v>
      </c>
      <c r="H491" s="12"/>
    </row>
    <row r="492" spans="1:8">
      <c r="B492" s="787"/>
      <c r="C492" s="787"/>
      <c r="D492" t="s">
        <v>13</v>
      </c>
      <c r="E492" s="4">
        <v>4.5</v>
      </c>
      <c r="G492" s="4">
        <f t="shared" si="7"/>
        <v>13.900000000000013</v>
      </c>
      <c r="H492" s="12"/>
    </row>
    <row r="493" spans="1:8">
      <c r="B493" s="787"/>
      <c r="C493" s="787"/>
      <c r="D493" t="s">
        <v>14</v>
      </c>
      <c r="E493" s="4">
        <v>210</v>
      </c>
      <c r="G493" s="4">
        <f t="shared" si="7"/>
        <v>223.9</v>
      </c>
      <c r="H493" s="12"/>
    </row>
    <row r="494" spans="1:8">
      <c r="A494" s="39">
        <v>44347</v>
      </c>
      <c r="B494" s="787" t="s">
        <v>1356</v>
      </c>
      <c r="C494" s="787" t="s">
        <v>18</v>
      </c>
      <c r="D494" t="s">
        <v>14</v>
      </c>
      <c r="F494" s="4">
        <v>210</v>
      </c>
      <c r="G494" s="4">
        <f t="shared" si="7"/>
        <v>13.900000000000006</v>
      </c>
      <c r="H494" s="12"/>
    </row>
    <row r="495" spans="1:8">
      <c r="A495" s="39">
        <v>44446</v>
      </c>
      <c r="B495" s="787" t="s">
        <v>1358</v>
      </c>
      <c r="C495" s="787" t="s">
        <v>18</v>
      </c>
      <c r="D495" t="s">
        <v>12</v>
      </c>
      <c r="F495" s="4">
        <v>9.4</v>
      </c>
      <c r="G495" s="4">
        <f t="shared" si="7"/>
        <v>4.5000000000000053</v>
      </c>
      <c r="H495" s="12"/>
    </row>
    <row r="496" spans="1:8">
      <c r="A496" s="39">
        <v>44446</v>
      </c>
      <c r="B496" s="787" t="s">
        <v>1358</v>
      </c>
      <c r="C496" s="787" t="s">
        <v>18</v>
      </c>
      <c r="D496" t="s">
        <v>13</v>
      </c>
      <c r="F496" s="4">
        <v>4.5</v>
      </c>
      <c r="G496" s="4">
        <f t="shared" si="7"/>
        <v>0</v>
      </c>
      <c r="H496" s="12"/>
    </row>
    <row r="497" spans="1:12">
      <c r="A497" s="41">
        <v>44377</v>
      </c>
      <c r="B497" s="786" t="s">
        <v>10</v>
      </c>
      <c r="C497" s="786" t="s">
        <v>19</v>
      </c>
      <c r="D497" t="s">
        <v>12</v>
      </c>
      <c r="E497" s="4">
        <v>10.3</v>
      </c>
      <c r="G497" s="4">
        <f t="shared" si="7"/>
        <v>10.3</v>
      </c>
      <c r="H497" s="12"/>
    </row>
    <row r="498" spans="1:12">
      <c r="B498" s="787"/>
      <c r="C498" s="787"/>
      <c r="D498" t="s">
        <v>13</v>
      </c>
      <c r="E498" s="102">
        <v>6.4</v>
      </c>
      <c r="G498" s="4">
        <f t="shared" si="7"/>
        <v>16.700000000000003</v>
      </c>
      <c r="H498" s="12"/>
    </row>
    <row r="499" spans="1:12">
      <c r="B499" s="787"/>
      <c r="C499" s="787"/>
      <c r="D499" t="s">
        <v>14</v>
      </c>
      <c r="E499" s="4">
        <v>210</v>
      </c>
      <c r="G499" s="4">
        <f t="shared" si="7"/>
        <v>226.7</v>
      </c>
      <c r="H499" s="12"/>
    </row>
    <row r="500" spans="1:12">
      <c r="A500" s="39">
        <v>44377</v>
      </c>
      <c r="B500" s="787" t="s">
        <v>1361</v>
      </c>
      <c r="C500" s="787" t="s">
        <v>19</v>
      </c>
      <c r="D500" t="s">
        <v>14</v>
      </c>
      <c r="F500" s="4">
        <v>210</v>
      </c>
      <c r="G500" s="4">
        <f t="shared" si="7"/>
        <v>16.699999999999989</v>
      </c>
      <c r="H500" s="12"/>
    </row>
    <row r="501" spans="1:12">
      <c r="A501" s="39">
        <v>44446</v>
      </c>
      <c r="B501" s="787" t="s">
        <v>1362</v>
      </c>
      <c r="C501" s="787" t="s">
        <v>19</v>
      </c>
      <c r="D501" t="s">
        <v>12</v>
      </c>
      <c r="F501" s="4">
        <v>10.3</v>
      </c>
      <c r="G501" s="4">
        <f t="shared" si="7"/>
        <v>6.3999999999999879</v>
      </c>
      <c r="H501" s="12"/>
    </row>
    <row r="502" spans="1:12">
      <c r="A502" s="39">
        <v>44446</v>
      </c>
      <c r="B502" s="787" t="s">
        <v>1362</v>
      </c>
      <c r="C502" s="787" t="s">
        <v>19</v>
      </c>
      <c r="D502" t="s">
        <v>13</v>
      </c>
      <c r="F502" s="4">
        <v>6.4</v>
      </c>
      <c r="G502" s="4">
        <f t="shared" si="7"/>
        <v>-1.2434497875801753E-14</v>
      </c>
      <c r="H502" s="12"/>
    </row>
    <row r="503" spans="1:12">
      <c r="A503" s="41">
        <v>44408</v>
      </c>
      <c r="B503" s="786" t="s">
        <v>10</v>
      </c>
      <c r="C503" s="786" t="s">
        <v>20</v>
      </c>
      <c r="D503" t="s">
        <v>12</v>
      </c>
      <c r="E503" s="4">
        <v>9</v>
      </c>
      <c r="G503" s="4">
        <f t="shared" si="7"/>
        <v>8.9999999999999876</v>
      </c>
      <c r="H503" s="12"/>
    </row>
    <row r="504" spans="1:12">
      <c r="B504" s="787"/>
      <c r="C504" s="787"/>
      <c r="D504" t="s">
        <v>13</v>
      </c>
      <c r="E504" s="4">
        <v>3.8</v>
      </c>
      <c r="G504" s="4">
        <f t="shared" si="7"/>
        <v>12.799999999999986</v>
      </c>
      <c r="H504" s="12"/>
    </row>
    <row r="505" spans="1:12">
      <c r="B505" s="787"/>
      <c r="C505" s="787"/>
      <c r="D505" t="s">
        <v>14</v>
      </c>
      <c r="E505" s="4">
        <v>210</v>
      </c>
      <c r="G505" s="4">
        <f t="shared" si="7"/>
        <v>222.79999999999998</v>
      </c>
      <c r="H505" s="12"/>
    </row>
    <row r="506" spans="1:12">
      <c r="A506" s="39">
        <v>44408</v>
      </c>
      <c r="B506" s="787" t="s">
        <v>1363</v>
      </c>
      <c r="C506" s="787" t="s">
        <v>20</v>
      </c>
      <c r="D506" t="s">
        <v>14</v>
      </c>
      <c r="F506" s="4">
        <v>135</v>
      </c>
      <c r="G506" s="4">
        <f t="shared" si="7"/>
        <v>87.799999999999983</v>
      </c>
      <c r="H506" s="12"/>
    </row>
    <row r="507" spans="1:12">
      <c r="A507" s="39">
        <v>44446</v>
      </c>
      <c r="B507" s="787" t="s">
        <v>1357</v>
      </c>
      <c r="C507" s="787" t="s">
        <v>20</v>
      </c>
      <c r="D507" t="s">
        <v>14</v>
      </c>
      <c r="F507" s="4">
        <v>75</v>
      </c>
      <c r="G507" s="4">
        <f t="shared" si="7"/>
        <v>12.799999999999983</v>
      </c>
      <c r="H507" s="12"/>
    </row>
    <row r="508" spans="1:12">
      <c r="A508" s="39">
        <v>44446</v>
      </c>
      <c r="B508" s="787" t="s">
        <v>1362</v>
      </c>
      <c r="C508" s="787" t="s">
        <v>20</v>
      </c>
      <c r="D508" t="s">
        <v>12</v>
      </c>
      <c r="F508" s="4">
        <v>9</v>
      </c>
      <c r="G508" s="4">
        <f t="shared" si="7"/>
        <v>3.7999999999999829</v>
      </c>
      <c r="H508" s="12"/>
    </row>
    <row r="509" spans="1:12">
      <c r="A509" s="39">
        <v>44446</v>
      </c>
      <c r="B509" s="787" t="s">
        <v>1362</v>
      </c>
      <c r="C509" s="787" t="s">
        <v>20</v>
      </c>
      <c r="D509" t="s">
        <v>13</v>
      </c>
      <c r="F509" s="4">
        <v>3.8</v>
      </c>
      <c r="G509" s="4">
        <f t="shared" si="7"/>
        <v>-1.6875389974302379E-14</v>
      </c>
      <c r="H509" s="12"/>
    </row>
    <row r="510" spans="1:12">
      <c r="A510" s="9">
        <v>44439</v>
      </c>
      <c r="B510" s="786" t="s">
        <v>10</v>
      </c>
      <c r="C510" s="786" t="s">
        <v>21</v>
      </c>
      <c r="D510" t="s">
        <v>12</v>
      </c>
      <c r="E510" s="4">
        <v>10.199999999999999</v>
      </c>
      <c r="G510" s="4">
        <f t="shared" si="7"/>
        <v>10.199999999999982</v>
      </c>
      <c r="H510" s="12"/>
      <c r="J510" s="786"/>
      <c r="L510" s="118"/>
    </row>
    <row r="511" spans="1:12">
      <c r="A511" s="5"/>
      <c r="B511" s="787"/>
      <c r="C511" s="787"/>
      <c r="D511" t="s">
        <v>13</v>
      </c>
      <c r="E511" s="4">
        <v>4.0999999999999996</v>
      </c>
      <c r="G511" s="4">
        <f t="shared" si="7"/>
        <v>14.299999999999981</v>
      </c>
      <c r="H511" s="12"/>
      <c r="J511" s="787"/>
      <c r="L511" s="118"/>
    </row>
    <row r="512" spans="1:12">
      <c r="A512" s="5"/>
      <c r="B512" s="787"/>
      <c r="C512" s="787"/>
      <c r="D512" t="s">
        <v>14</v>
      </c>
      <c r="E512" s="4">
        <v>210</v>
      </c>
      <c r="G512" s="4">
        <f t="shared" si="7"/>
        <v>224.29999999999998</v>
      </c>
      <c r="H512" s="12"/>
      <c r="J512" s="786"/>
      <c r="L512" s="118"/>
    </row>
    <row r="513" spans="1:12">
      <c r="A513" s="5">
        <v>44439</v>
      </c>
      <c r="B513" s="787" t="s">
        <v>1364</v>
      </c>
      <c r="C513" s="787" t="s">
        <v>21</v>
      </c>
      <c r="D513" t="s">
        <v>14</v>
      </c>
      <c r="F513" s="4">
        <v>110</v>
      </c>
      <c r="G513" s="4">
        <f t="shared" si="7"/>
        <v>114.29999999999998</v>
      </c>
      <c r="H513" s="12"/>
      <c r="J513" s="787"/>
      <c r="L513" s="118"/>
    </row>
    <row r="514" spans="1:12">
      <c r="A514" s="39">
        <v>44446</v>
      </c>
      <c r="B514" s="787" t="s">
        <v>1357</v>
      </c>
      <c r="C514" s="787" t="s">
        <v>21</v>
      </c>
      <c r="D514" t="s">
        <v>14</v>
      </c>
      <c r="F514" s="4">
        <v>100</v>
      </c>
      <c r="G514" s="4">
        <f t="shared" si="7"/>
        <v>14.299999999999983</v>
      </c>
      <c r="H514" s="12"/>
      <c r="J514" s="787"/>
      <c r="L514" s="118"/>
    </row>
    <row r="515" spans="1:12">
      <c r="A515" s="39">
        <v>44545</v>
      </c>
      <c r="B515" s="787" t="s">
        <v>1365</v>
      </c>
      <c r="C515" s="787" t="s">
        <v>21</v>
      </c>
      <c r="D515" t="s">
        <v>12</v>
      </c>
      <c r="F515" s="4">
        <v>10.199999999999999</v>
      </c>
      <c r="G515" s="4">
        <f t="shared" si="7"/>
        <v>4.0999999999999837</v>
      </c>
      <c r="H515" s="12"/>
      <c r="J515" s="787"/>
      <c r="L515" s="118"/>
    </row>
    <row r="516" spans="1:12">
      <c r="A516" s="39">
        <v>44545</v>
      </c>
      <c r="B516" s="787" t="s">
        <v>1365</v>
      </c>
      <c r="C516" s="787" t="s">
        <v>21</v>
      </c>
      <c r="D516" t="s">
        <v>13</v>
      </c>
      <c r="F516" s="4">
        <v>4.0999999999999996</v>
      </c>
      <c r="G516" s="4">
        <f t="shared" si="7"/>
        <v>-1.5987211554602254E-14</v>
      </c>
      <c r="H516" s="12"/>
      <c r="J516" s="787"/>
      <c r="L516" s="118"/>
    </row>
    <row r="517" spans="1:12">
      <c r="A517" s="9">
        <v>44469</v>
      </c>
      <c r="B517" s="786" t="s">
        <v>10</v>
      </c>
      <c r="C517" s="786" t="s">
        <v>22</v>
      </c>
      <c r="D517" t="s">
        <v>12</v>
      </c>
      <c r="E517" s="4">
        <v>10.5</v>
      </c>
      <c r="G517" s="4">
        <f t="shared" si="7"/>
        <v>10.499999999999984</v>
      </c>
      <c r="H517" s="12"/>
      <c r="J517" s="786"/>
      <c r="L517" s="118"/>
    </row>
    <row r="518" spans="1:12">
      <c r="A518" s="5"/>
      <c r="B518" s="787"/>
      <c r="C518" s="787"/>
      <c r="D518" t="s">
        <v>13</v>
      </c>
      <c r="E518" s="4">
        <v>5.7</v>
      </c>
      <c r="G518" s="4">
        <f t="shared" si="7"/>
        <v>16.199999999999985</v>
      </c>
      <c r="H518" s="12"/>
      <c r="J518" s="787"/>
      <c r="L518" s="118"/>
    </row>
    <row r="519" spans="1:12">
      <c r="A519" s="5"/>
      <c r="B519" s="787"/>
      <c r="C519" s="787"/>
      <c r="D519" t="s">
        <v>14</v>
      </c>
      <c r="E519" s="4">
        <v>210</v>
      </c>
      <c r="G519" s="4">
        <f t="shared" ref="G519:G679" si="8">+G518+E519-F519</f>
        <v>226.2</v>
      </c>
      <c r="H519" s="12"/>
      <c r="J519" s="787"/>
      <c r="L519" s="118"/>
    </row>
    <row r="520" spans="1:12">
      <c r="A520" s="5">
        <v>44469</v>
      </c>
      <c r="B520" s="787" t="s">
        <v>1366</v>
      </c>
      <c r="C520" s="787" t="s">
        <v>22</v>
      </c>
      <c r="D520" t="s">
        <v>14</v>
      </c>
      <c r="F520" s="4">
        <v>115</v>
      </c>
      <c r="G520" s="4">
        <f t="shared" si="8"/>
        <v>111.19999999999999</v>
      </c>
      <c r="H520" s="12"/>
      <c r="J520" s="786"/>
      <c r="L520" s="118"/>
    </row>
    <row r="521" spans="1:12">
      <c r="A521" s="39">
        <v>44545</v>
      </c>
      <c r="B521" s="787" t="s">
        <v>1365</v>
      </c>
      <c r="C521" s="787" t="s">
        <v>22</v>
      </c>
      <c r="D521" t="s">
        <v>12</v>
      </c>
      <c r="F521" s="4">
        <v>10.5</v>
      </c>
      <c r="G521" s="4">
        <f t="shared" si="8"/>
        <v>100.69999999999999</v>
      </c>
      <c r="H521" s="12"/>
      <c r="J521" s="786"/>
      <c r="L521" s="118"/>
    </row>
    <row r="522" spans="1:12">
      <c r="A522" s="39">
        <v>44545</v>
      </c>
      <c r="B522" s="787" t="s">
        <v>1365</v>
      </c>
      <c r="C522" s="787" t="s">
        <v>22</v>
      </c>
      <c r="D522" t="s">
        <v>13</v>
      </c>
      <c r="F522" s="4">
        <v>5.7</v>
      </c>
      <c r="G522" s="4">
        <f t="shared" si="8"/>
        <v>94.999999999999986</v>
      </c>
      <c r="H522" s="12"/>
      <c r="J522" s="786"/>
      <c r="L522" s="118"/>
    </row>
    <row r="523" spans="1:12">
      <c r="A523" s="39">
        <v>44545</v>
      </c>
      <c r="B523" s="787" t="s">
        <v>1367</v>
      </c>
      <c r="C523" s="787" t="s">
        <v>22</v>
      </c>
      <c r="D523" t="s">
        <v>14</v>
      </c>
      <c r="F523" s="4">
        <v>95</v>
      </c>
      <c r="G523" s="4">
        <f t="shared" si="8"/>
        <v>0</v>
      </c>
      <c r="H523" s="12"/>
      <c r="J523" s="786"/>
      <c r="L523" s="118"/>
    </row>
    <row r="524" spans="1:12">
      <c r="A524" s="39">
        <v>44500</v>
      </c>
      <c r="B524" s="786" t="s">
        <v>10</v>
      </c>
      <c r="C524" s="786" t="s">
        <v>23</v>
      </c>
      <c r="D524" t="s">
        <v>14</v>
      </c>
      <c r="E524" s="4">
        <v>210</v>
      </c>
      <c r="G524" s="4">
        <f t="shared" si="8"/>
        <v>210</v>
      </c>
      <c r="H524" s="12"/>
    </row>
    <row r="525" spans="1:12">
      <c r="B525" s="786"/>
      <c r="C525" s="787"/>
      <c r="D525" t="s">
        <v>12</v>
      </c>
      <c r="E525" s="4">
        <v>10.9</v>
      </c>
      <c r="G525" s="4">
        <f t="shared" si="8"/>
        <v>220.9</v>
      </c>
      <c r="H525" s="12"/>
    </row>
    <row r="526" spans="1:12">
      <c r="B526" s="786"/>
      <c r="C526" s="787"/>
      <c r="D526" t="s">
        <v>13</v>
      </c>
      <c r="E526" s="4">
        <v>3.6</v>
      </c>
      <c r="G526" s="4">
        <f t="shared" si="8"/>
        <v>224.5</v>
      </c>
      <c r="H526" s="12"/>
    </row>
    <row r="527" spans="1:12">
      <c r="A527" s="39">
        <v>44499</v>
      </c>
      <c r="B527" s="787" t="s">
        <v>1368</v>
      </c>
      <c r="C527" s="787" t="s">
        <v>23</v>
      </c>
      <c r="D527" t="s">
        <v>14</v>
      </c>
      <c r="F527" s="4">
        <v>145</v>
      </c>
      <c r="G527" s="4">
        <f t="shared" si="8"/>
        <v>79.5</v>
      </c>
    </row>
    <row r="528" spans="1:12">
      <c r="A528" s="39">
        <v>44545</v>
      </c>
      <c r="B528" s="787" t="s">
        <v>1365</v>
      </c>
      <c r="C528" s="787" t="s">
        <v>23</v>
      </c>
      <c r="D528" t="s">
        <v>12</v>
      </c>
      <c r="F528" s="4">
        <v>10.9</v>
      </c>
      <c r="G528" s="4">
        <f t="shared" si="8"/>
        <v>68.599999999999994</v>
      </c>
    </row>
    <row r="529" spans="1:11">
      <c r="A529" s="39">
        <v>44545</v>
      </c>
      <c r="B529" s="787" t="s">
        <v>1365</v>
      </c>
      <c r="C529" s="787" t="s">
        <v>23</v>
      </c>
      <c r="D529" t="s">
        <v>13</v>
      </c>
      <c r="F529" s="4">
        <v>3.6</v>
      </c>
      <c r="G529" s="4">
        <f t="shared" si="8"/>
        <v>65</v>
      </c>
    </row>
    <row r="530" spans="1:11">
      <c r="A530" s="39">
        <v>44545</v>
      </c>
      <c r="B530" s="787" t="s">
        <v>1367</v>
      </c>
      <c r="C530" s="787" t="s">
        <v>23</v>
      </c>
      <c r="D530" t="s">
        <v>14</v>
      </c>
      <c r="F530" s="4">
        <v>65</v>
      </c>
      <c r="G530" s="4">
        <f t="shared" si="8"/>
        <v>0</v>
      </c>
    </row>
    <row r="531" spans="1:11" ht="18" customHeight="1">
      <c r="A531" s="41">
        <v>44530</v>
      </c>
      <c r="B531" s="786" t="s">
        <v>10</v>
      </c>
      <c r="C531" s="786" t="s">
        <v>24</v>
      </c>
      <c r="D531" t="s">
        <v>14</v>
      </c>
      <c r="E531" s="4">
        <v>210</v>
      </c>
      <c r="G531" s="4">
        <f t="shared" si="8"/>
        <v>210</v>
      </c>
    </row>
    <row r="532" spans="1:11">
      <c r="A532" s="41"/>
      <c r="B532" s="786"/>
      <c r="C532" s="786"/>
      <c r="D532" t="s">
        <v>12</v>
      </c>
      <c r="E532" s="4">
        <v>11.6</v>
      </c>
      <c r="G532" s="4">
        <f t="shared" si="8"/>
        <v>221.6</v>
      </c>
    </row>
    <row r="533" spans="1:11">
      <c r="A533" s="41"/>
      <c r="B533" s="786"/>
      <c r="C533" s="786"/>
      <c r="D533" t="s">
        <v>13</v>
      </c>
      <c r="E533" s="4">
        <v>5</v>
      </c>
      <c r="G533" s="4">
        <f t="shared" si="8"/>
        <v>226.6</v>
      </c>
    </row>
    <row r="534" spans="1:11">
      <c r="A534" s="39">
        <v>44530</v>
      </c>
      <c r="B534" s="787" t="s">
        <v>1369</v>
      </c>
      <c r="C534" s="787" t="s">
        <v>24</v>
      </c>
      <c r="D534" t="s">
        <v>14</v>
      </c>
      <c r="F534" s="4">
        <v>150</v>
      </c>
      <c r="G534" s="4">
        <f t="shared" si="8"/>
        <v>76.599999999999994</v>
      </c>
    </row>
    <row r="535" spans="1:11">
      <c r="A535" s="39">
        <v>44545</v>
      </c>
      <c r="B535" s="787" t="s">
        <v>1367</v>
      </c>
      <c r="C535" s="787" t="s">
        <v>24</v>
      </c>
      <c r="D535" t="s">
        <v>14</v>
      </c>
      <c r="F535" s="4">
        <v>60</v>
      </c>
      <c r="G535" s="4">
        <f t="shared" si="8"/>
        <v>16.599999999999994</v>
      </c>
    </row>
    <row r="536" spans="1:11">
      <c r="A536" s="39">
        <v>45049</v>
      </c>
      <c r="B536" s="787" t="s">
        <v>1370</v>
      </c>
      <c r="C536" s="787" t="s">
        <v>24</v>
      </c>
      <c r="D536" t="s">
        <v>12</v>
      </c>
      <c r="F536" s="4">
        <v>11.6</v>
      </c>
      <c r="G536" s="4">
        <f t="shared" si="8"/>
        <v>4.9999999999999947</v>
      </c>
    </row>
    <row r="537" spans="1:11">
      <c r="A537" s="39">
        <v>45049</v>
      </c>
      <c r="B537" s="787" t="s">
        <v>1370</v>
      </c>
      <c r="C537" s="787" t="s">
        <v>24</v>
      </c>
      <c r="D537" t="s">
        <v>13</v>
      </c>
      <c r="F537" s="4">
        <v>5</v>
      </c>
      <c r="G537" s="4">
        <f t="shared" si="8"/>
        <v>0</v>
      </c>
    </row>
    <row r="538" spans="1:11">
      <c r="A538" s="41">
        <v>44561</v>
      </c>
      <c r="B538" s="786" t="s">
        <v>10</v>
      </c>
      <c r="C538" s="786" t="s">
        <v>25</v>
      </c>
      <c r="D538" t="s">
        <v>12</v>
      </c>
      <c r="E538" s="4">
        <v>12.2</v>
      </c>
      <c r="G538" s="4">
        <f t="shared" si="8"/>
        <v>12.2</v>
      </c>
    </row>
    <row r="539" spans="1:11">
      <c r="A539" s="41"/>
      <c r="B539" s="786"/>
      <c r="C539" s="786"/>
      <c r="D539" t="s">
        <v>13</v>
      </c>
      <c r="E539" s="4">
        <v>5.4</v>
      </c>
      <c r="G539" s="4">
        <f t="shared" si="8"/>
        <v>17.600000000000001</v>
      </c>
      <c r="K539" s="4"/>
    </row>
    <row r="540" spans="1:11">
      <c r="A540" s="41"/>
      <c r="B540" s="786"/>
      <c r="C540" s="786"/>
      <c r="D540" t="s">
        <v>14</v>
      </c>
      <c r="E540" s="4">
        <v>210</v>
      </c>
      <c r="G540" s="4">
        <f t="shared" si="8"/>
        <v>227.6</v>
      </c>
    </row>
    <row r="541" spans="1:11">
      <c r="A541" s="39">
        <v>44561</v>
      </c>
      <c r="B541" s="787" t="s">
        <v>1371</v>
      </c>
      <c r="C541" s="787" t="s">
        <v>25</v>
      </c>
      <c r="D541" t="s">
        <v>14</v>
      </c>
      <c r="F541" s="4">
        <v>200</v>
      </c>
      <c r="G541" s="4">
        <f t="shared" si="8"/>
        <v>27.599999999999994</v>
      </c>
    </row>
    <row r="542" spans="1:11">
      <c r="A542" s="39">
        <v>44964</v>
      </c>
      <c r="B542" s="787" t="s">
        <v>1372</v>
      </c>
      <c r="C542" s="787" t="s">
        <v>25</v>
      </c>
      <c r="D542" t="s">
        <v>14</v>
      </c>
      <c r="F542" s="4">
        <v>10</v>
      </c>
      <c r="G542" s="4">
        <f t="shared" si="8"/>
        <v>17.599999999999994</v>
      </c>
    </row>
    <row r="543" spans="1:11">
      <c r="A543" s="39">
        <v>45049</v>
      </c>
      <c r="B543" s="787" t="s">
        <v>1370</v>
      </c>
      <c r="C543" s="787" t="s">
        <v>24</v>
      </c>
      <c r="D543" t="s">
        <v>12</v>
      </c>
      <c r="F543" s="4">
        <v>12.2</v>
      </c>
      <c r="G543" s="4">
        <f t="shared" si="8"/>
        <v>5.399999999999995</v>
      </c>
    </row>
    <row r="544" spans="1:11">
      <c r="A544" s="39">
        <v>45049</v>
      </c>
      <c r="B544" s="787" t="s">
        <v>1370</v>
      </c>
      <c r="C544" s="787" t="s">
        <v>24</v>
      </c>
      <c r="D544" t="s">
        <v>13</v>
      </c>
      <c r="F544" s="4">
        <v>5.4</v>
      </c>
      <c r="G544" s="4">
        <f t="shared" si="8"/>
        <v>0</v>
      </c>
    </row>
    <row r="545" spans="1:11">
      <c r="A545" s="41">
        <v>44592</v>
      </c>
      <c r="B545" s="786" t="s">
        <v>10</v>
      </c>
      <c r="C545" s="786" t="s">
        <v>11</v>
      </c>
      <c r="D545" t="s">
        <v>12</v>
      </c>
      <c r="E545" s="4">
        <v>13</v>
      </c>
      <c r="G545" s="4">
        <f t="shared" si="8"/>
        <v>13</v>
      </c>
    </row>
    <row r="546" spans="1:11">
      <c r="A546" s="41"/>
      <c r="B546" s="786"/>
      <c r="C546" s="786"/>
      <c r="D546" t="s">
        <v>13</v>
      </c>
      <c r="E546" s="4">
        <v>2.2999999999999998</v>
      </c>
      <c r="G546" s="4">
        <f t="shared" si="8"/>
        <v>15.3</v>
      </c>
    </row>
    <row r="547" spans="1:11">
      <c r="A547" s="41"/>
      <c r="B547" s="786"/>
      <c r="C547" s="786"/>
      <c r="D547" t="s">
        <v>14</v>
      </c>
      <c r="E547" s="4">
        <v>210</v>
      </c>
      <c r="G547" s="4">
        <f t="shared" si="8"/>
        <v>225.3</v>
      </c>
    </row>
    <row r="548" spans="1:11">
      <c r="A548" s="39">
        <v>44592</v>
      </c>
      <c r="B548" s="787" t="s">
        <v>1373</v>
      </c>
      <c r="C548" s="787" t="s">
        <v>11</v>
      </c>
      <c r="D548" t="s">
        <v>14</v>
      </c>
      <c r="F548" s="4">
        <v>170</v>
      </c>
      <c r="G548" s="4">
        <f t="shared" si="8"/>
        <v>55.300000000000011</v>
      </c>
    </row>
    <row r="549" spans="1:11">
      <c r="A549" s="39">
        <v>44964</v>
      </c>
      <c r="B549" s="787" t="s">
        <v>1372</v>
      </c>
      <c r="C549" s="787" t="s">
        <v>11</v>
      </c>
      <c r="D549" t="s">
        <v>14</v>
      </c>
      <c r="F549" s="4">
        <v>40</v>
      </c>
      <c r="G549" s="4">
        <f t="shared" si="8"/>
        <v>15.300000000000011</v>
      </c>
    </row>
    <row r="550" spans="1:11">
      <c r="A550" s="39">
        <v>45049</v>
      </c>
      <c r="B550" s="787" t="s">
        <v>1370</v>
      </c>
      <c r="C550" s="787" t="s">
        <v>1374</v>
      </c>
      <c r="D550" t="s">
        <v>12</v>
      </c>
      <c r="F550" s="4">
        <v>13</v>
      </c>
      <c r="G550" s="4">
        <f t="shared" si="8"/>
        <v>2.3000000000000114</v>
      </c>
    </row>
    <row r="551" spans="1:11">
      <c r="A551" s="39">
        <v>45049</v>
      </c>
      <c r="B551" s="787" t="s">
        <v>1370</v>
      </c>
      <c r="C551" s="787" t="s">
        <v>1374</v>
      </c>
      <c r="D551" t="s">
        <v>13</v>
      </c>
      <c r="F551" s="4">
        <v>2.2999999999999998</v>
      </c>
      <c r="G551" s="4">
        <f t="shared" si="8"/>
        <v>1.1546319456101628E-14</v>
      </c>
    </row>
    <row r="552" spans="1:11">
      <c r="A552" s="41">
        <v>44620</v>
      </c>
      <c r="B552" s="786" t="s">
        <v>10</v>
      </c>
      <c r="C552" s="786" t="s">
        <v>15</v>
      </c>
      <c r="D552" t="s">
        <v>12</v>
      </c>
      <c r="E552" s="4">
        <v>12.7</v>
      </c>
      <c r="G552" s="4">
        <f t="shared" si="8"/>
        <v>12.70000000000001</v>
      </c>
    </row>
    <row r="553" spans="1:11">
      <c r="B553" s="787"/>
      <c r="C553" s="787"/>
      <c r="D553" t="s">
        <v>13</v>
      </c>
      <c r="E553" s="4">
        <v>5.3</v>
      </c>
      <c r="G553" s="4">
        <f t="shared" si="8"/>
        <v>18.000000000000011</v>
      </c>
    </row>
    <row r="554" spans="1:11">
      <c r="B554" s="787"/>
      <c r="C554" s="787"/>
      <c r="D554" t="s">
        <v>14</v>
      </c>
      <c r="E554" s="4">
        <v>210</v>
      </c>
      <c r="G554" s="4">
        <f t="shared" si="8"/>
        <v>228</v>
      </c>
      <c r="I554" s="832"/>
      <c r="J554" s="832"/>
      <c r="K554" s="832"/>
    </row>
    <row r="555" spans="1:11">
      <c r="A555" s="39">
        <v>44620</v>
      </c>
      <c r="B555" s="787" t="s">
        <v>1375</v>
      </c>
      <c r="C555" s="787" t="s">
        <v>15</v>
      </c>
      <c r="D555" t="s">
        <v>14</v>
      </c>
      <c r="F555" s="4">
        <v>120</v>
      </c>
      <c r="G555" s="4">
        <f t="shared" si="8"/>
        <v>108</v>
      </c>
    </row>
    <row r="556" spans="1:11">
      <c r="A556" s="39">
        <v>44964</v>
      </c>
      <c r="B556" s="787" t="s">
        <v>1372</v>
      </c>
      <c r="C556" s="787" t="s">
        <v>15</v>
      </c>
      <c r="D556" t="s">
        <v>14</v>
      </c>
      <c r="F556" s="4">
        <v>90</v>
      </c>
      <c r="G556" s="4">
        <f t="shared" si="8"/>
        <v>18</v>
      </c>
      <c r="I556" s="786"/>
      <c r="K556" s="4"/>
    </row>
    <row r="557" spans="1:11">
      <c r="A557" s="39">
        <v>45049</v>
      </c>
      <c r="B557" s="787" t="s">
        <v>1370</v>
      </c>
      <c r="C557" s="787" t="s">
        <v>15</v>
      </c>
      <c r="D557" t="s">
        <v>12</v>
      </c>
      <c r="F557" s="4">
        <v>12.7</v>
      </c>
      <c r="G557" s="4">
        <f t="shared" si="8"/>
        <v>5.3000000000000007</v>
      </c>
      <c r="I557" s="786"/>
      <c r="K557" s="4"/>
    </row>
    <row r="558" spans="1:11">
      <c r="A558" s="39">
        <v>45049</v>
      </c>
      <c r="B558" s="787" t="s">
        <v>1370</v>
      </c>
      <c r="C558" s="787" t="s">
        <v>15</v>
      </c>
      <c r="D558" t="s">
        <v>13</v>
      </c>
      <c r="F558" s="4">
        <v>5.3</v>
      </c>
      <c r="G558" s="4">
        <f t="shared" si="8"/>
        <v>0</v>
      </c>
      <c r="I558" s="786"/>
      <c r="K558" s="4"/>
    </row>
    <row r="559" spans="1:11">
      <c r="A559" s="41">
        <v>44651</v>
      </c>
      <c r="B559" s="786" t="s">
        <v>10</v>
      </c>
      <c r="C559" s="786" t="s">
        <v>16</v>
      </c>
      <c r="D559" t="s">
        <v>12</v>
      </c>
      <c r="E559" s="4">
        <v>13.1</v>
      </c>
      <c r="G559" s="4">
        <f t="shared" si="8"/>
        <v>13.1</v>
      </c>
      <c r="K559" s="4"/>
    </row>
    <row r="560" spans="1:11">
      <c r="B560" s="787"/>
      <c r="C560" s="787"/>
      <c r="D560" t="s">
        <v>13</v>
      </c>
      <c r="E560" s="4">
        <v>6.2</v>
      </c>
      <c r="G560" s="4">
        <f t="shared" si="8"/>
        <v>19.3</v>
      </c>
      <c r="I560" s="786"/>
      <c r="K560" s="4"/>
    </row>
    <row r="561" spans="1:11">
      <c r="B561" s="787"/>
      <c r="C561" s="787"/>
      <c r="D561" t="s">
        <v>14</v>
      </c>
      <c r="E561" s="4">
        <v>210</v>
      </c>
      <c r="G561" s="4">
        <f t="shared" si="8"/>
        <v>229.3</v>
      </c>
      <c r="I561" s="786"/>
      <c r="K561" s="4"/>
    </row>
    <row r="562" spans="1:11">
      <c r="A562" s="39">
        <v>44651</v>
      </c>
      <c r="B562" s="787" t="s">
        <v>1376</v>
      </c>
      <c r="C562" s="787" t="s">
        <v>16</v>
      </c>
      <c r="D562" t="s">
        <v>14</v>
      </c>
      <c r="F562" s="4">
        <v>10</v>
      </c>
      <c r="G562" s="4">
        <f t="shared" si="8"/>
        <v>219.3</v>
      </c>
      <c r="I562" s="786"/>
      <c r="K562" s="4"/>
    </row>
    <row r="563" spans="1:11">
      <c r="A563" s="39">
        <v>44804</v>
      </c>
      <c r="B563" s="787" t="s">
        <v>1377</v>
      </c>
      <c r="C563" s="787" t="s">
        <v>16</v>
      </c>
      <c r="D563" t="s">
        <v>14</v>
      </c>
      <c r="F563" s="4">
        <v>90</v>
      </c>
      <c r="G563" s="4">
        <f t="shared" si="8"/>
        <v>129.30000000000001</v>
      </c>
      <c r="I563" s="786"/>
      <c r="K563" s="4"/>
    </row>
    <row r="564" spans="1:11">
      <c r="A564" s="39">
        <v>44964</v>
      </c>
      <c r="B564" s="787" t="s">
        <v>1372</v>
      </c>
      <c r="C564" s="787" t="s">
        <v>16</v>
      </c>
      <c r="D564" t="s">
        <v>14</v>
      </c>
      <c r="F564" s="4">
        <v>110</v>
      </c>
      <c r="G564" s="4">
        <f t="shared" si="8"/>
        <v>19.300000000000011</v>
      </c>
      <c r="I564" s="786"/>
      <c r="K564" s="4"/>
    </row>
    <row r="565" spans="1:11">
      <c r="A565" s="39">
        <v>45049</v>
      </c>
      <c r="B565" s="787" t="s">
        <v>1370</v>
      </c>
      <c r="C565" s="787" t="s">
        <v>16</v>
      </c>
      <c r="D565" t="s">
        <v>12</v>
      </c>
      <c r="F565" s="4">
        <v>13.1</v>
      </c>
      <c r="G565" s="4">
        <f t="shared" si="8"/>
        <v>6.2000000000000117</v>
      </c>
      <c r="I565" s="786"/>
      <c r="K565" s="4"/>
    </row>
    <row r="566" spans="1:11">
      <c r="A566" s="39">
        <v>45049</v>
      </c>
      <c r="B566" s="787" t="s">
        <v>1370</v>
      </c>
      <c r="C566" s="787" t="s">
        <v>16</v>
      </c>
      <c r="D566" t="s">
        <v>13</v>
      </c>
      <c r="F566" s="4">
        <v>6.2</v>
      </c>
      <c r="G566" s="4">
        <f t="shared" si="8"/>
        <v>1.1546319456101628E-14</v>
      </c>
      <c r="I566" s="786"/>
      <c r="K566" s="4"/>
    </row>
    <row r="567" spans="1:11">
      <c r="A567" s="41">
        <v>44681</v>
      </c>
      <c r="B567" s="786" t="s">
        <v>10</v>
      </c>
      <c r="C567" s="786" t="s">
        <v>17</v>
      </c>
      <c r="D567" t="s">
        <v>12</v>
      </c>
      <c r="E567" s="4">
        <v>12.9</v>
      </c>
      <c r="G567" s="4">
        <f t="shared" si="8"/>
        <v>12.900000000000013</v>
      </c>
      <c r="I567" s="787"/>
      <c r="K567" s="4"/>
    </row>
    <row r="568" spans="1:11">
      <c r="B568" s="787"/>
      <c r="C568" s="787"/>
      <c r="D568" t="s">
        <v>13</v>
      </c>
      <c r="E568" s="4">
        <v>3.8</v>
      </c>
      <c r="G568" s="4">
        <f t="shared" si="8"/>
        <v>16.700000000000014</v>
      </c>
      <c r="I568" s="786"/>
      <c r="K568" s="4"/>
    </row>
    <row r="569" spans="1:11">
      <c r="B569" s="787"/>
      <c r="C569" s="787"/>
      <c r="D569" t="s">
        <v>14</v>
      </c>
      <c r="E569" s="4">
        <v>210</v>
      </c>
      <c r="G569" s="4">
        <f t="shared" si="8"/>
        <v>226.70000000000002</v>
      </c>
      <c r="I569" s="787"/>
      <c r="K569" s="4"/>
    </row>
    <row r="570" spans="1:11">
      <c r="A570" s="39">
        <v>44804</v>
      </c>
      <c r="B570" s="787" t="s">
        <v>1377</v>
      </c>
      <c r="C570" s="787" t="s">
        <v>17</v>
      </c>
      <c r="D570" t="s">
        <v>14</v>
      </c>
      <c r="F570" s="4">
        <v>210</v>
      </c>
      <c r="G570" s="4">
        <f t="shared" si="8"/>
        <v>16.700000000000017</v>
      </c>
      <c r="I570" s="786"/>
      <c r="K570" s="4"/>
    </row>
    <row r="571" spans="1:11">
      <c r="A571" s="39">
        <v>45049</v>
      </c>
      <c r="B571" s="787" t="s">
        <v>1370</v>
      </c>
      <c r="C571" s="787" t="s">
        <v>17</v>
      </c>
      <c r="D571" t="s">
        <v>12</v>
      </c>
      <c r="F571" s="4">
        <v>12.9</v>
      </c>
      <c r="G571" s="4">
        <f t="shared" si="8"/>
        <v>3.8000000000000167</v>
      </c>
      <c r="I571" s="786"/>
      <c r="K571" s="4"/>
    </row>
    <row r="572" spans="1:11">
      <c r="A572" s="39">
        <v>45049</v>
      </c>
      <c r="B572" s="787" t="s">
        <v>1370</v>
      </c>
      <c r="C572" s="787" t="s">
        <v>17</v>
      </c>
      <c r="D572" t="s">
        <v>13</v>
      </c>
      <c r="F572" s="4">
        <v>3.8</v>
      </c>
      <c r="G572" s="4">
        <f t="shared" si="8"/>
        <v>1.6875389974302379E-14</v>
      </c>
      <c r="I572" s="786"/>
      <c r="K572" s="4"/>
    </row>
    <row r="573" spans="1:11">
      <c r="A573" s="41">
        <v>44711</v>
      </c>
      <c r="B573" s="786" t="s">
        <v>10</v>
      </c>
      <c r="C573" s="786" t="s">
        <v>18</v>
      </c>
      <c r="D573" t="s">
        <v>12</v>
      </c>
      <c r="E573" s="4">
        <v>12.4</v>
      </c>
      <c r="G573" s="4">
        <f t="shared" si="8"/>
        <v>12.400000000000016</v>
      </c>
      <c r="I573" s="787"/>
      <c r="K573" s="4"/>
    </row>
    <row r="574" spans="1:11">
      <c r="B574" s="787"/>
      <c r="C574" s="787"/>
      <c r="D574" t="s">
        <v>13</v>
      </c>
      <c r="E574" s="4">
        <v>10.1</v>
      </c>
      <c r="G574" s="4">
        <f t="shared" si="8"/>
        <v>22.500000000000014</v>
      </c>
      <c r="I574" s="786"/>
      <c r="K574" s="4"/>
    </row>
    <row r="575" spans="1:11">
      <c r="B575" s="787"/>
      <c r="C575" s="787"/>
      <c r="D575" t="s">
        <v>14</v>
      </c>
      <c r="E575" s="4">
        <v>210</v>
      </c>
      <c r="G575" s="4">
        <f t="shared" si="8"/>
        <v>232.5</v>
      </c>
      <c r="I575" s="787"/>
      <c r="K575" s="4"/>
    </row>
    <row r="576" spans="1:11">
      <c r="B576" s="787"/>
      <c r="C576" s="787"/>
      <c r="D576" t="s">
        <v>69</v>
      </c>
      <c r="E576" s="4">
        <v>6</v>
      </c>
      <c r="G576" s="4">
        <f t="shared" si="8"/>
        <v>238.5</v>
      </c>
      <c r="I576" s="787"/>
      <c r="K576" s="4"/>
    </row>
    <row r="577" spans="1:12">
      <c r="A577" s="39">
        <v>44964</v>
      </c>
      <c r="B577" s="787" t="s">
        <v>1372</v>
      </c>
      <c r="C577" s="787" t="s">
        <v>18</v>
      </c>
      <c r="D577" t="s">
        <v>14</v>
      </c>
      <c r="F577" s="4">
        <v>210</v>
      </c>
      <c r="G577" s="4">
        <f t="shared" si="8"/>
        <v>28.5</v>
      </c>
      <c r="I577" s="786"/>
      <c r="K577" s="4"/>
    </row>
    <row r="578" spans="1:12">
      <c r="A578" s="39">
        <v>45049</v>
      </c>
      <c r="B578" s="787" t="s">
        <v>1370</v>
      </c>
      <c r="C578" s="787" t="s">
        <v>18</v>
      </c>
      <c r="D578" t="s">
        <v>12</v>
      </c>
      <c r="F578" s="4">
        <v>12.4</v>
      </c>
      <c r="G578" s="4">
        <f t="shared" si="8"/>
        <v>16.100000000000001</v>
      </c>
      <c r="I578" s="786"/>
      <c r="K578" s="4"/>
    </row>
    <row r="579" spans="1:12">
      <c r="A579" s="39">
        <v>45049</v>
      </c>
      <c r="B579" s="787" t="s">
        <v>1370</v>
      </c>
      <c r="C579" s="787" t="s">
        <v>18</v>
      </c>
      <c r="D579" t="s">
        <v>13</v>
      </c>
      <c r="F579" s="4">
        <v>10.1</v>
      </c>
      <c r="G579" s="4">
        <f t="shared" si="8"/>
        <v>6.0000000000000018</v>
      </c>
      <c r="I579" s="786"/>
      <c r="K579" s="4"/>
    </row>
    <row r="580" spans="1:12">
      <c r="A580" s="39">
        <v>45049</v>
      </c>
      <c r="B580" s="787" t="s">
        <v>1370</v>
      </c>
      <c r="C580" s="787" t="s">
        <v>18</v>
      </c>
      <c r="D580" t="s">
        <v>69</v>
      </c>
      <c r="F580" s="4">
        <v>6</v>
      </c>
      <c r="G580" s="4">
        <f t="shared" si="8"/>
        <v>0</v>
      </c>
      <c r="I580" s="786"/>
      <c r="K580" s="4"/>
    </row>
    <row r="581" spans="1:12">
      <c r="A581" s="41">
        <v>44712</v>
      </c>
      <c r="B581" s="786" t="s">
        <v>10</v>
      </c>
      <c r="C581" s="786" t="s">
        <v>19</v>
      </c>
      <c r="D581" t="s">
        <v>12</v>
      </c>
      <c r="E581" s="4">
        <v>12</v>
      </c>
      <c r="G581" s="4">
        <f t="shared" si="8"/>
        <v>12</v>
      </c>
      <c r="I581" s="787"/>
      <c r="K581" s="4"/>
    </row>
    <row r="582" spans="1:12">
      <c r="B582" s="787"/>
      <c r="C582" s="787"/>
      <c r="D582" t="s">
        <v>13</v>
      </c>
      <c r="E582" s="4">
        <v>6.9</v>
      </c>
      <c r="G582" s="4">
        <f t="shared" si="8"/>
        <v>18.899999999999999</v>
      </c>
      <c r="I582" s="787"/>
      <c r="K582" s="4"/>
      <c r="L582" s="118"/>
    </row>
    <row r="583" spans="1:12">
      <c r="B583" s="787"/>
      <c r="C583" s="787"/>
      <c r="D583" t="s">
        <v>14</v>
      </c>
      <c r="E583" s="4">
        <v>210</v>
      </c>
      <c r="G583" s="4">
        <f t="shared" si="8"/>
        <v>228.9</v>
      </c>
      <c r="I583" s="786"/>
      <c r="K583" s="4"/>
    </row>
    <row r="584" spans="1:12">
      <c r="A584" s="39">
        <v>44964</v>
      </c>
      <c r="B584" s="787" t="s">
        <v>1372</v>
      </c>
      <c r="C584" s="787" t="s">
        <v>19</v>
      </c>
      <c r="D584" t="s">
        <v>14</v>
      </c>
      <c r="F584" s="4">
        <v>190</v>
      </c>
      <c r="G584" s="4">
        <f t="shared" si="8"/>
        <v>38.900000000000006</v>
      </c>
      <c r="I584" s="787"/>
      <c r="K584" s="4"/>
    </row>
    <row r="585" spans="1:12">
      <c r="A585" s="39">
        <v>45049</v>
      </c>
      <c r="B585" s="787" t="s">
        <v>1370</v>
      </c>
      <c r="C585" s="787" t="s">
        <v>19</v>
      </c>
      <c r="D585" t="s">
        <v>12</v>
      </c>
      <c r="F585" s="4">
        <v>12</v>
      </c>
      <c r="G585" s="4">
        <f t="shared" si="8"/>
        <v>26.900000000000006</v>
      </c>
      <c r="I585" s="787"/>
      <c r="K585" s="4"/>
    </row>
    <row r="586" spans="1:12">
      <c r="A586" s="39">
        <v>45049</v>
      </c>
      <c r="B586" s="787" t="s">
        <v>1370</v>
      </c>
      <c r="C586" s="787" t="s">
        <v>19</v>
      </c>
      <c r="D586" t="s">
        <v>13</v>
      </c>
      <c r="F586" s="4">
        <v>6.9</v>
      </c>
      <c r="G586" s="4">
        <f t="shared" si="8"/>
        <v>20.000000000000007</v>
      </c>
      <c r="I586" s="787"/>
      <c r="K586" s="4"/>
    </row>
    <row r="587" spans="1:12">
      <c r="A587" s="39">
        <v>45049</v>
      </c>
      <c r="B587" s="787" t="s">
        <v>1378</v>
      </c>
      <c r="C587" s="787" t="s">
        <v>19</v>
      </c>
      <c r="D587" t="s">
        <v>14</v>
      </c>
      <c r="F587" s="4">
        <v>20</v>
      </c>
      <c r="G587" s="4">
        <f t="shared" si="8"/>
        <v>0</v>
      </c>
      <c r="I587" s="787"/>
      <c r="K587" s="4"/>
    </row>
    <row r="588" spans="1:12">
      <c r="A588" s="41">
        <v>44773</v>
      </c>
      <c r="B588" s="786" t="s">
        <v>10</v>
      </c>
      <c r="C588" s="786" t="s">
        <v>20</v>
      </c>
      <c r="D588" t="s">
        <v>12</v>
      </c>
      <c r="E588" s="4">
        <v>11.9</v>
      </c>
      <c r="G588" s="4">
        <f t="shared" si="8"/>
        <v>11.9</v>
      </c>
      <c r="I588" s="787"/>
      <c r="K588" s="4"/>
      <c r="L588" s="118"/>
    </row>
    <row r="589" spans="1:12">
      <c r="B589" s="787"/>
      <c r="C589" s="787"/>
      <c r="D589" t="s">
        <v>13</v>
      </c>
      <c r="E589" s="4">
        <v>9.6999999999999993</v>
      </c>
      <c r="G589" s="4">
        <f t="shared" si="8"/>
        <v>21.6</v>
      </c>
      <c r="I589" s="786"/>
      <c r="K589" s="4"/>
    </row>
    <row r="590" spans="1:12">
      <c r="B590" s="787"/>
      <c r="C590" s="787"/>
      <c r="D590" t="s">
        <v>14</v>
      </c>
      <c r="E590" s="4">
        <v>210</v>
      </c>
      <c r="G590" s="4">
        <f t="shared" si="8"/>
        <v>231.6</v>
      </c>
      <c r="I590" s="787"/>
      <c r="K590" s="4"/>
    </row>
    <row r="591" spans="1:12">
      <c r="A591" s="39">
        <v>45049</v>
      </c>
      <c r="B591" s="787" t="s">
        <v>1370</v>
      </c>
      <c r="C591" s="787" t="s">
        <v>20</v>
      </c>
      <c r="D591" t="s">
        <v>12</v>
      </c>
      <c r="F591" s="4">
        <v>11.9</v>
      </c>
      <c r="G591" s="4">
        <f t="shared" si="8"/>
        <v>219.7</v>
      </c>
      <c r="I591" s="787"/>
      <c r="K591" s="4"/>
    </row>
    <row r="592" spans="1:12">
      <c r="A592" s="39">
        <v>45049</v>
      </c>
      <c r="B592" s="787" t="s">
        <v>1370</v>
      </c>
      <c r="C592" s="787" t="s">
        <v>20</v>
      </c>
      <c r="D592" t="s">
        <v>13</v>
      </c>
      <c r="F592" s="4">
        <v>9.6999999999999993</v>
      </c>
      <c r="G592" s="4">
        <f t="shared" si="8"/>
        <v>210</v>
      </c>
      <c r="I592" s="787"/>
      <c r="K592" s="4"/>
    </row>
    <row r="593" spans="1:12">
      <c r="A593" s="39">
        <v>45049</v>
      </c>
      <c r="B593" s="787" t="s">
        <v>1378</v>
      </c>
      <c r="C593" s="787" t="s">
        <v>20</v>
      </c>
      <c r="D593" t="s">
        <v>14</v>
      </c>
      <c r="F593" s="4">
        <v>210</v>
      </c>
      <c r="G593" s="4">
        <f t="shared" si="8"/>
        <v>0</v>
      </c>
      <c r="I593" s="787"/>
      <c r="K593" s="4"/>
    </row>
    <row r="594" spans="1:12">
      <c r="A594" s="41">
        <v>44804</v>
      </c>
      <c r="B594" s="786" t="s">
        <v>10</v>
      </c>
      <c r="C594" s="786" t="s">
        <v>21</v>
      </c>
      <c r="D594" t="s">
        <v>12</v>
      </c>
      <c r="E594" s="4">
        <v>12</v>
      </c>
      <c r="G594" s="4">
        <f t="shared" si="8"/>
        <v>12</v>
      </c>
      <c r="I594" s="787"/>
      <c r="K594" s="4"/>
      <c r="L594" s="118"/>
    </row>
    <row r="595" spans="1:12">
      <c r="B595" s="787"/>
      <c r="C595" s="787"/>
      <c r="D595" t="s">
        <v>13</v>
      </c>
      <c r="E595" s="4">
        <v>7</v>
      </c>
      <c r="G595" s="4">
        <f t="shared" si="8"/>
        <v>19</v>
      </c>
      <c r="I595" s="787"/>
      <c r="K595" s="4"/>
    </row>
    <row r="596" spans="1:12">
      <c r="B596" s="787"/>
      <c r="C596" s="787"/>
      <c r="D596" t="s">
        <v>14</v>
      </c>
      <c r="E596" s="4">
        <v>210</v>
      </c>
      <c r="G596" s="4">
        <f t="shared" si="8"/>
        <v>229</v>
      </c>
      <c r="I596" s="786"/>
      <c r="K596" s="4"/>
    </row>
    <row r="597" spans="1:12">
      <c r="B597" s="787"/>
      <c r="C597" s="787"/>
      <c r="D597" t="s">
        <v>223</v>
      </c>
      <c r="E597" s="4">
        <v>10</v>
      </c>
      <c r="G597" s="4">
        <f t="shared" si="8"/>
        <v>239</v>
      </c>
      <c r="I597" s="787"/>
      <c r="K597" s="4"/>
    </row>
    <row r="598" spans="1:12">
      <c r="A598" s="39">
        <v>45049</v>
      </c>
      <c r="B598" s="787" t="s">
        <v>1370</v>
      </c>
      <c r="C598" s="787" t="s">
        <v>21</v>
      </c>
      <c r="D598" t="s">
        <v>12</v>
      </c>
      <c r="F598" s="4">
        <v>12</v>
      </c>
      <c r="G598" s="4">
        <f t="shared" si="8"/>
        <v>227</v>
      </c>
      <c r="I598" s="787"/>
      <c r="K598" s="4"/>
    </row>
    <row r="599" spans="1:12">
      <c r="A599" s="39">
        <v>45049</v>
      </c>
      <c r="B599" s="787" t="s">
        <v>1370</v>
      </c>
      <c r="C599" s="787" t="s">
        <v>21</v>
      </c>
      <c r="D599" t="s">
        <v>13</v>
      </c>
      <c r="F599" s="4">
        <v>7</v>
      </c>
      <c r="G599" s="4">
        <f t="shared" si="8"/>
        <v>220</v>
      </c>
      <c r="I599" s="787"/>
      <c r="K599" s="4"/>
    </row>
    <row r="600" spans="1:12">
      <c r="A600" s="39">
        <v>45049</v>
      </c>
      <c r="B600" s="787" t="s">
        <v>1370</v>
      </c>
      <c r="C600" s="787" t="s">
        <v>21</v>
      </c>
      <c r="D600" t="s">
        <v>223</v>
      </c>
      <c r="F600" s="4">
        <v>10</v>
      </c>
      <c r="G600" s="4">
        <f t="shared" si="8"/>
        <v>210</v>
      </c>
      <c r="I600" s="787"/>
      <c r="K600" s="4"/>
    </row>
    <row r="601" spans="1:12">
      <c r="A601" s="39">
        <v>45049</v>
      </c>
      <c r="B601" s="787" t="s">
        <v>1378</v>
      </c>
      <c r="C601" s="787" t="s">
        <v>21</v>
      </c>
      <c r="D601" t="s">
        <v>14</v>
      </c>
      <c r="F601" s="4">
        <v>210</v>
      </c>
      <c r="G601" s="4">
        <f t="shared" si="8"/>
        <v>0</v>
      </c>
      <c r="I601" s="787"/>
      <c r="K601" s="4"/>
    </row>
    <row r="602" spans="1:12">
      <c r="A602" s="41">
        <v>44834</v>
      </c>
      <c r="B602" s="786" t="s">
        <v>10</v>
      </c>
      <c r="C602" s="786" t="s">
        <v>22</v>
      </c>
      <c r="D602" t="s">
        <v>12</v>
      </c>
      <c r="E602" s="4">
        <v>10.6</v>
      </c>
      <c r="G602" s="4">
        <f t="shared" si="8"/>
        <v>10.6</v>
      </c>
      <c r="I602" s="786"/>
      <c r="K602" s="4"/>
    </row>
    <row r="603" spans="1:12">
      <c r="A603" s="41"/>
      <c r="B603" s="786"/>
      <c r="C603" s="787"/>
      <c r="D603" t="s">
        <v>13</v>
      </c>
      <c r="E603" s="4">
        <v>8.1999999999999993</v>
      </c>
      <c r="G603" s="4">
        <f t="shared" si="8"/>
        <v>18.799999999999997</v>
      </c>
      <c r="I603" s="787"/>
      <c r="K603" s="4"/>
    </row>
    <row r="604" spans="1:12">
      <c r="B604" s="787"/>
      <c r="C604" s="787"/>
      <c r="D604" t="s">
        <v>14</v>
      </c>
      <c r="E604" s="4">
        <v>350</v>
      </c>
      <c r="G604" s="4">
        <f t="shared" si="8"/>
        <v>368.8</v>
      </c>
      <c r="I604" s="787"/>
      <c r="K604" s="4"/>
      <c r="L604" s="118"/>
    </row>
    <row r="605" spans="1:12">
      <c r="A605" s="39">
        <v>44964</v>
      </c>
      <c r="B605" s="787" t="s">
        <v>1379</v>
      </c>
      <c r="C605" s="787" t="s">
        <v>22</v>
      </c>
      <c r="D605" t="s">
        <v>14</v>
      </c>
      <c r="F605" s="4">
        <v>350</v>
      </c>
      <c r="G605" s="4">
        <f t="shared" si="8"/>
        <v>18.800000000000011</v>
      </c>
      <c r="I605" s="786"/>
      <c r="K605" s="4"/>
    </row>
    <row r="606" spans="1:12">
      <c r="A606" s="39">
        <v>45049</v>
      </c>
      <c r="B606" s="787" t="s">
        <v>1370</v>
      </c>
      <c r="C606" s="787" t="s">
        <v>91</v>
      </c>
      <c r="D606" t="s">
        <v>12</v>
      </c>
      <c r="F606" s="4">
        <v>10.6</v>
      </c>
      <c r="G606" s="4">
        <f t="shared" si="8"/>
        <v>8.2000000000000117</v>
      </c>
      <c r="I606" s="786"/>
      <c r="K606" s="4"/>
    </row>
    <row r="607" spans="1:12">
      <c r="A607" s="39">
        <v>45049</v>
      </c>
      <c r="B607" s="787" t="s">
        <v>1370</v>
      </c>
      <c r="C607" s="787" t="s">
        <v>91</v>
      </c>
      <c r="D607" t="s">
        <v>13</v>
      </c>
      <c r="F607" s="4">
        <v>8.1999999999999993</v>
      </c>
      <c r="G607" s="4">
        <f t="shared" si="8"/>
        <v>0</v>
      </c>
      <c r="I607" s="786"/>
      <c r="K607" s="4"/>
    </row>
    <row r="608" spans="1:12">
      <c r="A608" s="41">
        <v>44865</v>
      </c>
      <c r="B608" s="786" t="s">
        <v>10</v>
      </c>
      <c r="C608" s="786" t="s">
        <v>23</v>
      </c>
      <c r="D608" t="s">
        <v>12</v>
      </c>
      <c r="E608" s="4">
        <v>10.6</v>
      </c>
      <c r="G608" s="4">
        <f t="shared" si="8"/>
        <v>10.6</v>
      </c>
      <c r="I608" s="787"/>
      <c r="K608" s="4"/>
    </row>
    <row r="609" spans="1:12">
      <c r="B609" s="787"/>
      <c r="C609" s="787"/>
      <c r="D609" t="s">
        <v>13</v>
      </c>
      <c r="E609" s="4">
        <v>4.9000000000000004</v>
      </c>
      <c r="G609" s="4">
        <f t="shared" si="8"/>
        <v>15.5</v>
      </c>
      <c r="K609" s="4"/>
    </row>
    <row r="610" spans="1:12">
      <c r="B610" s="787"/>
      <c r="C610" s="787"/>
      <c r="D610" t="s">
        <v>14</v>
      </c>
      <c r="E610" s="4">
        <v>350</v>
      </c>
      <c r="G610" s="4">
        <f t="shared" si="8"/>
        <v>365.5</v>
      </c>
      <c r="I610" s="786"/>
      <c r="K610" s="4"/>
    </row>
    <row r="611" spans="1:12">
      <c r="A611" s="39">
        <v>45049</v>
      </c>
      <c r="B611" s="787" t="s">
        <v>1370</v>
      </c>
      <c r="C611" s="787" t="s">
        <v>23</v>
      </c>
      <c r="D611" t="s">
        <v>12</v>
      </c>
      <c r="F611" s="4">
        <v>10.6</v>
      </c>
      <c r="G611" s="4">
        <f t="shared" si="8"/>
        <v>354.9</v>
      </c>
      <c r="I611" s="786"/>
      <c r="K611" s="4"/>
    </row>
    <row r="612" spans="1:12">
      <c r="A612" s="39">
        <v>45049</v>
      </c>
      <c r="B612" s="787" t="s">
        <v>1370</v>
      </c>
      <c r="C612" s="787" t="s">
        <v>23</v>
      </c>
      <c r="D612" t="s">
        <v>13</v>
      </c>
      <c r="F612" s="4">
        <v>4.9000000000000004</v>
      </c>
      <c r="G612" s="4">
        <f t="shared" si="8"/>
        <v>350</v>
      </c>
      <c r="I612" s="786"/>
      <c r="K612" s="4"/>
    </row>
    <row r="613" spans="1:12">
      <c r="A613" s="39">
        <v>45049</v>
      </c>
      <c r="B613" s="787" t="s">
        <v>1378</v>
      </c>
      <c r="C613" s="787" t="s">
        <v>23</v>
      </c>
      <c r="D613" t="s">
        <v>14</v>
      </c>
      <c r="F613" s="4">
        <v>350</v>
      </c>
      <c r="G613" s="4">
        <f t="shared" si="8"/>
        <v>0</v>
      </c>
      <c r="I613" s="786"/>
      <c r="K613" s="4"/>
    </row>
    <row r="614" spans="1:12">
      <c r="A614" s="41">
        <v>44895</v>
      </c>
      <c r="B614" s="786" t="s">
        <v>10</v>
      </c>
      <c r="C614" s="786" t="s">
        <v>24</v>
      </c>
      <c r="D614" t="s">
        <v>12</v>
      </c>
      <c r="E614" s="4">
        <v>11.8</v>
      </c>
      <c r="G614" s="4">
        <f t="shared" si="8"/>
        <v>11.8</v>
      </c>
      <c r="I614" s="787"/>
      <c r="K614" s="4"/>
    </row>
    <row r="615" spans="1:12">
      <c r="B615" s="787"/>
      <c r="C615" s="787"/>
      <c r="D615" t="s">
        <v>13</v>
      </c>
      <c r="E615" s="4">
        <v>6.3</v>
      </c>
      <c r="G615" s="4">
        <f t="shared" si="8"/>
        <v>18.100000000000001</v>
      </c>
      <c r="I615" s="786"/>
      <c r="K615" s="4"/>
    </row>
    <row r="616" spans="1:12">
      <c r="B616" s="787"/>
      <c r="C616" s="787"/>
      <c r="D616" t="s">
        <v>14</v>
      </c>
      <c r="E616" s="4">
        <v>350</v>
      </c>
      <c r="G616" s="4">
        <f t="shared" si="8"/>
        <v>368.1</v>
      </c>
      <c r="I616" s="787"/>
      <c r="K616" s="4"/>
    </row>
    <row r="617" spans="1:12">
      <c r="A617" s="39">
        <v>44895</v>
      </c>
      <c r="B617" s="787" t="s">
        <v>1380</v>
      </c>
      <c r="C617" s="787" t="s">
        <v>24</v>
      </c>
      <c r="D617" t="s">
        <v>14</v>
      </c>
      <c r="F617" s="81">
        <v>132</v>
      </c>
      <c r="G617" s="4">
        <f t="shared" si="8"/>
        <v>236.10000000000002</v>
      </c>
      <c r="I617" s="786"/>
      <c r="K617" s="4"/>
    </row>
    <row r="618" spans="1:12">
      <c r="A618" s="39">
        <v>45049</v>
      </c>
      <c r="B618" s="787" t="s">
        <v>1370</v>
      </c>
      <c r="C618" s="787" t="s">
        <v>24</v>
      </c>
      <c r="D618" t="s">
        <v>12</v>
      </c>
      <c r="F618" s="4">
        <v>11.8</v>
      </c>
      <c r="G618" s="4">
        <f t="shared" si="8"/>
        <v>224.3</v>
      </c>
      <c r="I618" s="786"/>
      <c r="K618" s="4"/>
    </row>
    <row r="619" spans="1:12">
      <c r="A619" s="39">
        <v>45049</v>
      </c>
      <c r="B619" s="787" t="s">
        <v>1370</v>
      </c>
      <c r="C619" s="787" t="s">
        <v>24</v>
      </c>
      <c r="D619" t="s">
        <v>13</v>
      </c>
      <c r="F619" s="4">
        <v>6.3</v>
      </c>
      <c r="G619" s="4">
        <f t="shared" si="8"/>
        <v>218</v>
      </c>
      <c r="I619" s="786"/>
      <c r="K619" s="4"/>
    </row>
    <row r="620" spans="1:12">
      <c r="A620" s="39">
        <v>45049</v>
      </c>
      <c r="B620" s="787" t="s">
        <v>1378</v>
      </c>
      <c r="C620" s="787" t="s">
        <v>24</v>
      </c>
      <c r="D620" t="s">
        <v>14</v>
      </c>
      <c r="F620" s="4">
        <v>218</v>
      </c>
      <c r="G620" s="4">
        <f t="shared" si="8"/>
        <v>0</v>
      </c>
      <c r="I620" s="786"/>
      <c r="K620" s="4"/>
    </row>
    <row r="621" spans="1:12">
      <c r="A621" s="41">
        <v>44926</v>
      </c>
      <c r="B621" s="786" t="s">
        <v>10</v>
      </c>
      <c r="C621" s="786" t="s">
        <v>25</v>
      </c>
      <c r="D621" t="s">
        <v>12</v>
      </c>
      <c r="E621" s="4">
        <v>13.5</v>
      </c>
      <c r="G621" s="4">
        <f t="shared" si="8"/>
        <v>13.5</v>
      </c>
      <c r="K621" s="4"/>
    </row>
    <row r="622" spans="1:12">
      <c r="B622" s="787"/>
      <c r="C622" s="787"/>
      <c r="D622" t="s">
        <v>13</v>
      </c>
      <c r="E622" s="4">
        <v>5.7</v>
      </c>
      <c r="G622" s="4">
        <f t="shared" si="8"/>
        <v>19.2</v>
      </c>
      <c r="I622" s="786"/>
      <c r="K622" s="4"/>
    </row>
    <row r="623" spans="1:12">
      <c r="B623" s="787"/>
      <c r="C623" s="787"/>
      <c r="D623" t="s">
        <v>14</v>
      </c>
      <c r="E623" s="4">
        <v>350</v>
      </c>
      <c r="G623" s="4">
        <f t="shared" si="8"/>
        <v>369.2</v>
      </c>
      <c r="I623" s="787"/>
      <c r="K623" s="4"/>
    </row>
    <row r="624" spans="1:12">
      <c r="A624" s="39">
        <v>44926</v>
      </c>
      <c r="B624" s="787" t="s">
        <v>1381</v>
      </c>
      <c r="C624" s="787" t="s">
        <v>25</v>
      </c>
      <c r="D624" t="s">
        <v>14</v>
      </c>
      <c r="F624" s="4">
        <v>350</v>
      </c>
      <c r="G624" s="4">
        <f t="shared" si="8"/>
        <v>19.199999999999989</v>
      </c>
      <c r="I624" s="786"/>
      <c r="L624" s="118"/>
    </row>
    <row r="625" spans="1:13">
      <c r="A625" s="39">
        <v>45049</v>
      </c>
      <c r="B625" s="787" t="s">
        <v>1370</v>
      </c>
      <c r="C625" s="787" t="s">
        <v>25</v>
      </c>
      <c r="D625" t="s">
        <v>12</v>
      </c>
      <c r="F625" s="4">
        <v>13.5</v>
      </c>
      <c r="G625" s="4">
        <f t="shared" si="8"/>
        <v>5.6999999999999886</v>
      </c>
      <c r="I625" s="786"/>
      <c r="L625" s="118"/>
    </row>
    <row r="626" spans="1:13">
      <c r="A626" s="39">
        <v>45049</v>
      </c>
      <c r="B626" s="787" t="s">
        <v>1370</v>
      </c>
      <c r="C626" s="787" t="s">
        <v>25</v>
      </c>
      <c r="D626" t="s">
        <v>13</v>
      </c>
      <c r="F626" s="4">
        <v>5.7</v>
      </c>
      <c r="G626" s="4">
        <f t="shared" si="8"/>
        <v>-1.1546319456101628E-14</v>
      </c>
      <c r="I626" s="786"/>
      <c r="L626" s="118"/>
    </row>
    <row r="627" spans="1:13">
      <c r="A627" s="41">
        <v>44957</v>
      </c>
      <c r="B627" s="786" t="s">
        <v>10</v>
      </c>
      <c r="C627" s="786" t="s">
        <v>11</v>
      </c>
      <c r="D627" t="s">
        <v>12</v>
      </c>
      <c r="E627" s="4">
        <v>15.9</v>
      </c>
      <c r="F627" s="1"/>
      <c r="G627" s="4">
        <f t="shared" si="8"/>
        <v>15.899999999999988</v>
      </c>
    </row>
    <row r="628" spans="1:13">
      <c r="B628" s="787"/>
      <c r="C628" s="787"/>
      <c r="D628" t="s">
        <v>13</v>
      </c>
      <c r="E628" s="4">
        <v>4.8</v>
      </c>
      <c r="F628" s="1"/>
      <c r="G628" s="4">
        <f t="shared" si="8"/>
        <v>20.699999999999989</v>
      </c>
    </row>
    <row r="629" spans="1:13">
      <c r="B629" s="787"/>
      <c r="C629" s="787"/>
      <c r="D629" t="s">
        <v>14</v>
      </c>
      <c r="E629" s="4">
        <v>350</v>
      </c>
      <c r="F629" s="1"/>
      <c r="G629" s="4">
        <f t="shared" si="8"/>
        <v>370.7</v>
      </c>
      <c r="K629" s="12"/>
      <c r="M629" s="12"/>
    </row>
    <row r="630" spans="1:13">
      <c r="A630" s="39">
        <v>44957</v>
      </c>
      <c r="B630" s="787" t="s">
        <v>1382</v>
      </c>
      <c r="C630" s="787" t="s">
        <v>11</v>
      </c>
      <c r="D630" t="s">
        <v>14</v>
      </c>
      <c r="F630" s="1">
        <v>350</v>
      </c>
      <c r="G630" s="4">
        <f t="shared" si="8"/>
        <v>20.699999999999989</v>
      </c>
    </row>
    <row r="631" spans="1:13">
      <c r="A631" s="39">
        <v>45049</v>
      </c>
      <c r="B631" s="787" t="s">
        <v>1383</v>
      </c>
      <c r="C631" s="787" t="s">
        <v>11</v>
      </c>
      <c r="D631" t="s">
        <v>12</v>
      </c>
      <c r="F631" s="4">
        <v>15.9</v>
      </c>
      <c r="G631" s="4">
        <f t="shared" si="8"/>
        <v>4.7999999999999883</v>
      </c>
    </row>
    <row r="632" spans="1:13">
      <c r="A632" s="39">
        <v>45049</v>
      </c>
      <c r="B632" s="787" t="s">
        <v>1383</v>
      </c>
      <c r="C632" s="787" t="s">
        <v>11</v>
      </c>
      <c r="D632" t="s">
        <v>13</v>
      </c>
      <c r="F632" s="4">
        <v>4.8</v>
      </c>
      <c r="G632" s="4">
        <f t="shared" si="8"/>
        <v>-1.1546319456101628E-14</v>
      </c>
    </row>
    <row r="633" spans="1:13">
      <c r="A633" s="41">
        <v>44985</v>
      </c>
      <c r="B633" s="786" t="s">
        <v>10</v>
      </c>
      <c r="C633" s="786" t="s">
        <v>15</v>
      </c>
      <c r="D633" t="s">
        <v>12</v>
      </c>
      <c r="E633" s="4">
        <v>17.399999999999999</v>
      </c>
      <c r="G633" s="4">
        <f t="shared" si="8"/>
        <v>17.399999999999988</v>
      </c>
    </row>
    <row r="634" spans="1:13">
      <c r="B634" s="787"/>
      <c r="C634" s="787"/>
      <c r="D634" t="s">
        <v>13</v>
      </c>
      <c r="E634" s="4">
        <v>1.2</v>
      </c>
      <c r="G634" s="4">
        <f t="shared" si="8"/>
        <v>18.599999999999987</v>
      </c>
    </row>
    <row r="635" spans="1:13">
      <c r="B635" s="787"/>
      <c r="C635" s="787"/>
      <c r="D635" t="s">
        <v>14</v>
      </c>
      <c r="E635" s="4">
        <v>350</v>
      </c>
      <c r="G635" s="4">
        <f t="shared" si="8"/>
        <v>368.59999999999997</v>
      </c>
    </row>
    <row r="636" spans="1:13">
      <c r="A636" s="39">
        <v>44985</v>
      </c>
      <c r="B636" s="787" t="s">
        <v>1384</v>
      </c>
      <c r="C636" s="787" t="s">
        <v>15</v>
      </c>
      <c r="D636" t="s">
        <v>14</v>
      </c>
      <c r="F636" s="4">
        <v>288</v>
      </c>
      <c r="G636" s="4">
        <f t="shared" si="8"/>
        <v>80.599999999999966</v>
      </c>
    </row>
    <row r="637" spans="1:13">
      <c r="A637" s="39">
        <v>45015</v>
      </c>
      <c r="B637" s="787" t="s">
        <v>1385</v>
      </c>
      <c r="C637" s="787" t="s">
        <v>15</v>
      </c>
      <c r="D637" t="s">
        <v>14</v>
      </c>
      <c r="F637" s="4">
        <v>62</v>
      </c>
      <c r="G637" s="4">
        <f t="shared" si="8"/>
        <v>18.599999999999966</v>
      </c>
    </row>
    <row r="638" spans="1:13">
      <c r="A638" s="39">
        <v>45049</v>
      </c>
      <c r="B638" s="787" t="s">
        <v>1383</v>
      </c>
      <c r="C638" s="787" t="s">
        <v>15</v>
      </c>
      <c r="D638" t="s">
        <v>12</v>
      </c>
      <c r="F638" s="4">
        <v>17.399999999999999</v>
      </c>
      <c r="G638" s="4">
        <f t="shared" si="8"/>
        <v>1.1999999999999673</v>
      </c>
    </row>
    <row r="639" spans="1:13">
      <c r="A639" s="39">
        <v>45049</v>
      </c>
      <c r="B639" s="787" t="s">
        <v>1383</v>
      </c>
      <c r="C639" s="787" t="s">
        <v>15</v>
      </c>
      <c r="D639" t="s">
        <v>13</v>
      </c>
      <c r="F639" s="4">
        <v>1.2</v>
      </c>
      <c r="G639" s="4">
        <f t="shared" si="8"/>
        <v>-3.2640556923979602E-14</v>
      </c>
    </row>
    <row r="640" spans="1:13">
      <c r="A640" s="41">
        <v>45016</v>
      </c>
      <c r="B640" s="786" t="s">
        <v>10</v>
      </c>
      <c r="C640" s="786" t="s">
        <v>16</v>
      </c>
      <c r="D640" t="s">
        <v>12</v>
      </c>
      <c r="E640" s="4">
        <v>18.399999999999999</v>
      </c>
      <c r="G640" s="4">
        <f t="shared" si="8"/>
        <v>18.399999999999967</v>
      </c>
    </row>
    <row r="641" spans="1:13">
      <c r="B641" s="787"/>
      <c r="C641" s="787"/>
      <c r="D641" t="s">
        <v>13</v>
      </c>
      <c r="E641" s="4">
        <v>1.3</v>
      </c>
      <c r="G641" s="4">
        <f t="shared" si="8"/>
        <v>19.699999999999967</v>
      </c>
    </row>
    <row r="642" spans="1:13">
      <c r="B642" s="787"/>
      <c r="C642" s="787"/>
      <c r="D642" t="s">
        <v>14</v>
      </c>
      <c r="E642" s="4">
        <v>350</v>
      </c>
      <c r="G642" s="4">
        <f t="shared" si="8"/>
        <v>369.7</v>
      </c>
    </row>
    <row r="643" spans="1:13">
      <c r="A643" s="39">
        <v>45016</v>
      </c>
      <c r="B643" s="787" t="s">
        <v>1386</v>
      </c>
      <c r="C643" s="787" t="s">
        <v>16</v>
      </c>
      <c r="D643" t="s">
        <v>14</v>
      </c>
      <c r="F643" s="4">
        <v>350</v>
      </c>
      <c r="G643" s="4">
        <f t="shared" si="8"/>
        <v>19.699999999999989</v>
      </c>
    </row>
    <row r="644" spans="1:13">
      <c r="A644" s="39">
        <v>45049</v>
      </c>
      <c r="B644" s="787" t="s">
        <v>1383</v>
      </c>
      <c r="C644" s="787" t="s">
        <v>16</v>
      </c>
      <c r="D644" t="s">
        <v>12</v>
      </c>
      <c r="F644" s="4">
        <v>18.399999999999999</v>
      </c>
      <c r="G644" s="4">
        <f t="shared" si="8"/>
        <v>1.2999999999999901</v>
      </c>
    </row>
    <row r="645" spans="1:13">
      <c r="A645" s="39">
        <v>45049</v>
      </c>
      <c r="B645" s="787" t="s">
        <v>1383</v>
      </c>
      <c r="C645" s="787" t="s">
        <v>16</v>
      </c>
      <c r="D645" t="s">
        <v>13</v>
      </c>
      <c r="F645" s="4">
        <v>1.3</v>
      </c>
      <c r="G645" s="4">
        <f t="shared" si="8"/>
        <v>-9.9920072216264089E-15</v>
      </c>
    </row>
    <row r="646" spans="1:13">
      <c r="A646" s="41">
        <v>45046</v>
      </c>
      <c r="B646" s="786" t="s">
        <v>10</v>
      </c>
      <c r="C646" s="786" t="s">
        <v>17</v>
      </c>
      <c r="D646" t="s">
        <v>12</v>
      </c>
      <c r="E646" s="4">
        <v>19.3</v>
      </c>
      <c r="F646" s="1"/>
      <c r="G646" s="4">
        <f t="shared" si="8"/>
        <v>19.29999999999999</v>
      </c>
    </row>
    <row r="647" spans="1:13">
      <c r="B647" s="787"/>
      <c r="C647" s="787"/>
      <c r="D647" t="s">
        <v>13</v>
      </c>
      <c r="E647" s="4">
        <v>1.5</v>
      </c>
      <c r="F647" s="1"/>
      <c r="G647" s="4">
        <f t="shared" si="8"/>
        <v>20.79999999999999</v>
      </c>
    </row>
    <row r="648" spans="1:13">
      <c r="B648" s="787"/>
      <c r="C648" s="787"/>
      <c r="D648" t="s">
        <v>14</v>
      </c>
      <c r="E648" s="4">
        <v>350</v>
      </c>
      <c r="F648" s="1"/>
      <c r="G648" s="4">
        <f t="shared" si="8"/>
        <v>370.8</v>
      </c>
    </row>
    <row r="649" spans="1:13">
      <c r="A649" s="39">
        <v>45046</v>
      </c>
      <c r="B649" s="787" t="s">
        <v>1387</v>
      </c>
      <c r="C649" s="787" t="s">
        <v>17</v>
      </c>
      <c r="D649" t="s">
        <v>14</v>
      </c>
      <c r="F649" s="4">
        <v>288</v>
      </c>
      <c r="G649" s="4">
        <f t="shared" si="8"/>
        <v>82.800000000000011</v>
      </c>
    </row>
    <row r="650" spans="1:13">
      <c r="A650" s="39">
        <v>45049</v>
      </c>
      <c r="B650" s="787" t="s">
        <v>1378</v>
      </c>
      <c r="C650" s="787" t="s">
        <v>17</v>
      </c>
      <c r="D650" t="s">
        <v>14</v>
      </c>
      <c r="F650" s="4">
        <v>62</v>
      </c>
      <c r="G650" s="4">
        <f t="shared" si="8"/>
        <v>20.800000000000011</v>
      </c>
    </row>
    <row r="651" spans="1:13">
      <c r="A651" s="39">
        <v>45204</v>
      </c>
      <c r="B651" s="787" t="s">
        <v>1388</v>
      </c>
      <c r="C651" s="787" t="s">
        <v>17</v>
      </c>
      <c r="D651" t="s">
        <v>12</v>
      </c>
      <c r="F651" s="4">
        <v>19.3</v>
      </c>
      <c r="G651" s="4">
        <f t="shared" si="8"/>
        <v>1.5000000000000107</v>
      </c>
    </row>
    <row r="652" spans="1:13">
      <c r="A652" s="39">
        <v>45204</v>
      </c>
      <c r="B652" s="787" t="s">
        <v>1388</v>
      </c>
      <c r="C652" s="787" t="s">
        <v>17</v>
      </c>
      <c r="D652" t="s">
        <v>13</v>
      </c>
      <c r="F652" s="4">
        <v>1.5</v>
      </c>
      <c r="G652" s="4">
        <f t="shared" si="8"/>
        <v>1.0658141036401503E-14</v>
      </c>
    </row>
    <row r="653" spans="1:13">
      <c r="A653" s="41">
        <v>45077</v>
      </c>
      <c r="B653" s="786" t="s">
        <v>10</v>
      </c>
      <c r="C653" s="786" t="s">
        <v>18</v>
      </c>
      <c r="D653" t="s">
        <v>12</v>
      </c>
      <c r="E653" s="12">
        <v>17.8</v>
      </c>
      <c r="F653" s="65"/>
      <c r="G653" s="4">
        <f t="shared" si="8"/>
        <v>17.800000000000011</v>
      </c>
    </row>
    <row r="654" spans="1:13">
      <c r="B654" s="786"/>
      <c r="C654" s="786"/>
      <c r="D654" t="s">
        <v>13</v>
      </c>
      <c r="E654" s="12">
        <v>2.1</v>
      </c>
      <c r="F654" s="65"/>
      <c r="G654" s="4">
        <f t="shared" si="8"/>
        <v>19.900000000000013</v>
      </c>
    </row>
    <row r="655" spans="1:13">
      <c r="B655" s="786"/>
      <c r="C655" s="786"/>
      <c r="D655" t="s">
        <v>14</v>
      </c>
      <c r="E655" s="12">
        <v>350</v>
      </c>
      <c r="F655" s="65"/>
      <c r="G655" s="4">
        <f t="shared" si="8"/>
        <v>369.90000000000003</v>
      </c>
      <c r="J655" s="786"/>
      <c r="M655" s="118"/>
    </row>
    <row r="656" spans="1:13">
      <c r="A656" s="39">
        <v>45077</v>
      </c>
      <c r="B656" s="787" t="s">
        <v>1389</v>
      </c>
      <c r="C656" s="787" t="s">
        <v>18</v>
      </c>
      <c r="D656" t="s">
        <v>14</v>
      </c>
      <c r="E656" s="12"/>
      <c r="F656" s="65">
        <v>297</v>
      </c>
      <c r="G656" s="4">
        <f t="shared" si="8"/>
        <v>72.900000000000034</v>
      </c>
      <c r="J656" s="787"/>
      <c r="M656" s="118"/>
    </row>
    <row r="657" spans="1:14">
      <c r="B657" s="787"/>
      <c r="C657" s="787"/>
      <c r="D657" s="188" t="s">
        <v>81</v>
      </c>
      <c r="E657" s="12">
        <v>10</v>
      </c>
      <c r="G657" s="4">
        <f t="shared" si="8"/>
        <v>82.900000000000034</v>
      </c>
      <c r="J657" s="786"/>
      <c r="M657" s="121"/>
    </row>
    <row r="658" spans="1:14">
      <c r="A658" s="39">
        <v>45204</v>
      </c>
      <c r="B658" s="787" t="s">
        <v>1390</v>
      </c>
      <c r="C658" s="787" t="s">
        <v>18</v>
      </c>
      <c r="D658" s="188" t="s">
        <v>14</v>
      </c>
      <c r="E658" s="12"/>
      <c r="F658" s="4">
        <v>53</v>
      </c>
      <c r="G658" s="4">
        <f t="shared" si="8"/>
        <v>29.900000000000034</v>
      </c>
      <c r="J658" s="786"/>
      <c r="M658" s="121"/>
    </row>
    <row r="659" spans="1:14">
      <c r="A659" s="39">
        <v>45204</v>
      </c>
      <c r="B659" s="787" t="s">
        <v>1388</v>
      </c>
      <c r="C659" s="787" t="s">
        <v>18</v>
      </c>
      <c r="D659" t="s">
        <v>12</v>
      </c>
      <c r="E659" s="12"/>
      <c r="F659" s="12">
        <v>17.8</v>
      </c>
      <c r="G659" s="4">
        <f t="shared" si="8"/>
        <v>12.100000000000033</v>
      </c>
      <c r="J659" s="786"/>
      <c r="M659" s="121"/>
    </row>
    <row r="660" spans="1:14">
      <c r="A660" s="39">
        <v>45204</v>
      </c>
      <c r="B660" s="787" t="s">
        <v>1388</v>
      </c>
      <c r="C660" s="787" t="s">
        <v>18</v>
      </c>
      <c r="D660" t="s">
        <v>13</v>
      </c>
      <c r="E660" s="12"/>
      <c r="F660" s="12">
        <v>2.1</v>
      </c>
      <c r="G660" s="4">
        <f t="shared" si="8"/>
        <v>10.000000000000034</v>
      </c>
      <c r="J660" s="786"/>
      <c r="M660" s="121"/>
    </row>
    <row r="661" spans="1:14">
      <c r="A661" s="39">
        <v>45204</v>
      </c>
      <c r="B661" s="787" t="s">
        <v>1388</v>
      </c>
      <c r="C661" s="787" t="s">
        <v>18</v>
      </c>
      <c r="D661" s="188" t="s">
        <v>81</v>
      </c>
      <c r="E661" s="12"/>
      <c r="F661" s="12">
        <v>10</v>
      </c>
      <c r="G661" s="4">
        <f t="shared" si="8"/>
        <v>3.3750779948604759E-14</v>
      </c>
      <c r="J661" s="786"/>
      <c r="M661" s="121"/>
    </row>
    <row r="662" spans="1:14">
      <c r="A662" s="41">
        <v>45107</v>
      </c>
      <c r="B662" s="786" t="s">
        <v>10</v>
      </c>
      <c r="C662" s="786" t="s">
        <v>19</v>
      </c>
      <c r="D662" t="s">
        <v>12</v>
      </c>
      <c r="E662" s="12">
        <v>18.2</v>
      </c>
      <c r="G662" s="4">
        <f t="shared" si="8"/>
        <v>18.200000000000031</v>
      </c>
      <c r="J662" s="786"/>
      <c r="M662" s="121"/>
    </row>
    <row r="663" spans="1:14">
      <c r="B663" s="787"/>
      <c r="C663" s="787"/>
      <c r="D663" t="s">
        <v>13</v>
      </c>
      <c r="E663" s="12">
        <v>2</v>
      </c>
      <c r="G663" s="4">
        <f t="shared" si="8"/>
        <v>20.200000000000031</v>
      </c>
      <c r="K663" s="188"/>
      <c r="M663" s="121"/>
    </row>
    <row r="664" spans="1:14">
      <c r="B664" s="787"/>
      <c r="C664" s="787"/>
      <c r="D664" t="s">
        <v>14</v>
      </c>
      <c r="E664" s="12">
        <v>350</v>
      </c>
      <c r="G664" s="4">
        <f t="shared" si="8"/>
        <v>370.20000000000005</v>
      </c>
      <c r="N664" s="121"/>
    </row>
    <row r="665" spans="1:14">
      <c r="A665" s="39">
        <v>45110</v>
      </c>
      <c r="B665" s="787" t="s">
        <v>1391</v>
      </c>
      <c r="C665" s="787" t="s">
        <v>19</v>
      </c>
      <c r="D665" t="s">
        <v>14</v>
      </c>
      <c r="E665" s="12"/>
      <c r="F665" s="4">
        <v>262</v>
      </c>
      <c r="G665" s="4">
        <f t="shared" si="8"/>
        <v>108.20000000000005</v>
      </c>
      <c r="J665" s="786"/>
      <c r="N665" s="121"/>
    </row>
    <row r="666" spans="1:14">
      <c r="A666" s="39">
        <v>45204</v>
      </c>
      <c r="B666" s="787" t="s">
        <v>1390</v>
      </c>
      <c r="C666" s="787" t="s">
        <v>19</v>
      </c>
      <c r="D666" t="s">
        <v>14</v>
      </c>
      <c r="E666" s="12"/>
      <c r="F666" s="4">
        <v>88</v>
      </c>
      <c r="G666" s="4">
        <f t="shared" si="8"/>
        <v>20.200000000000045</v>
      </c>
      <c r="J666" s="786"/>
      <c r="N666" s="121"/>
    </row>
    <row r="667" spans="1:14">
      <c r="A667" s="39">
        <v>45204</v>
      </c>
      <c r="B667" s="787" t="s">
        <v>1388</v>
      </c>
      <c r="C667" s="787" t="s">
        <v>19</v>
      </c>
      <c r="D667" t="s">
        <v>12</v>
      </c>
      <c r="E667" s="12"/>
      <c r="F667" s="12">
        <v>18.2</v>
      </c>
      <c r="G667" s="4">
        <f t="shared" si="8"/>
        <v>2.0000000000000462</v>
      </c>
      <c r="J667" s="786"/>
      <c r="N667" s="121"/>
    </row>
    <row r="668" spans="1:14">
      <c r="A668" s="39">
        <v>45204</v>
      </c>
      <c r="B668" s="787" t="s">
        <v>1388</v>
      </c>
      <c r="C668" s="787" t="s">
        <v>19</v>
      </c>
      <c r="D668" t="s">
        <v>13</v>
      </c>
      <c r="E668" s="12"/>
      <c r="F668" s="12">
        <v>2</v>
      </c>
      <c r="G668" s="4">
        <f t="shared" si="8"/>
        <v>4.6185277824406512E-14</v>
      </c>
      <c r="J668" s="786"/>
      <c r="N668" s="121"/>
    </row>
    <row r="669" spans="1:14">
      <c r="A669" s="41">
        <v>45138</v>
      </c>
      <c r="B669" s="786" t="s">
        <v>10</v>
      </c>
      <c r="C669" s="786" t="s">
        <v>20</v>
      </c>
      <c r="D669" t="s">
        <v>12</v>
      </c>
      <c r="E669" s="12">
        <v>17.100000000000001</v>
      </c>
      <c r="G669" s="4">
        <f t="shared" si="8"/>
        <v>17.100000000000048</v>
      </c>
      <c r="I669" s="822"/>
      <c r="J669" s="822"/>
      <c r="K669" s="822"/>
      <c r="M669" s="12"/>
    </row>
    <row r="670" spans="1:14">
      <c r="B670" s="787"/>
      <c r="C670" s="787"/>
      <c r="D670" t="s">
        <v>13</v>
      </c>
      <c r="E670" s="12">
        <v>2</v>
      </c>
      <c r="G670" s="4">
        <f t="shared" si="8"/>
        <v>19.100000000000048</v>
      </c>
      <c r="I670" s="786"/>
      <c r="J670" s="188"/>
      <c r="K670" s="4"/>
      <c r="M670" s="12"/>
    </row>
    <row r="671" spans="1:14">
      <c r="B671" s="787"/>
      <c r="C671" s="787"/>
      <c r="D671" t="s">
        <v>14</v>
      </c>
      <c r="E671" s="12">
        <v>350</v>
      </c>
      <c r="G671" s="4">
        <f t="shared" si="8"/>
        <v>369.1</v>
      </c>
      <c r="I671" s="786"/>
      <c r="L671" s="12"/>
      <c r="M671" s="12"/>
    </row>
    <row r="672" spans="1:14">
      <c r="A672" s="39">
        <v>45138</v>
      </c>
      <c r="B672" s="787" t="s">
        <v>1392</v>
      </c>
      <c r="C672" s="787" t="s">
        <v>20</v>
      </c>
      <c r="D672" s="188" t="s">
        <v>14</v>
      </c>
      <c r="E672" s="12"/>
      <c r="F672" s="4">
        <v>97</v>
      </c>
      <c r="G672" s="4">
        <f t="shared" si="8"/>
        <v>272.10000000000002</v>
      </c>
      <c r="I672" s="787"/>
      <c r="L672" s="12"/>
      <c r="M672" s="12"/>
    </row>
    <row r="673" spans="1:14">
      <c r="A673" s="39">
        <v>45204</v>
      </c>
      <c r="B673" s="787" t="s">
        <v>1390</v>
      </c>
      <c r="C673" s="787" t="s">
        <v>20</v>
      </c>
      <c r="D673" t="s">
        <v>14</v>
      </c>
      <c r="E673" s="12"/>
      <c r="F673" s="4">
        <v>169</v>
      </c>
      <c r="G673" s="4">
        <f t="shared" si="8"/>
        <v>103.10000000000002</v>
      </c>
      <c r="I673" s="787"/>
      <c r="K673" s="12"/>
      <c r="M673" s="12"/>
    </row>
    <row r="674" spans="1:14">
      <c r="A674" s="39">
        <v>45204</v>
      </c>
      <c r="B674" s="787" t="s">
        <v>1388</v>
      </c>
      <c r="C674" s="787" t="s">
        <v>20</v>
      </c>
      <c r="D674" t="s">
        <v>12</v>
      </c>
      <c r="E674" s="12"/>
      <c r="F674" s="12">
        <v>17.100000000000001</v>
      </c>
      <c r="G674" s="4">
        <f t="shared" si="8"/>
        <v>86.000000000000028</v>
      </c>
      <c r="I674" s="787"/>
      <c r="L674" s="12"/>
      <c r="M674" s="12"/>
    </row>
    <row r="675" spans="1:14">
      <c r="A675" s="39">
        <v>45204</v>
      </c>
      <c r="B675" s="787" t="s">
        <v>1388</v>
      </c>
      <c r="C675" s="787" t="s">
        <v>20</v>
      </c>
      <c r="D675" t="s">
        <v>13</v>
      </c>
      <c r="E675" s="12"/>
      <c r="F675" s="12">
        <v>2</v>
      </c>
      <c r="G675" s="4">
        <f t="shared" si="8"/>
        <v>84.000000000000028</v>
      </c>
      <c r="I675" s="786"/>
      <c r="K675" s="4"/>
      <c r="M675" s="12"/>
    </row>
    <row r="676" spans="1:14">
      <c r="A676" s="39">
        <v>45217</v>
      </c>
      <c r="B676" s="787" t="s">
        <v>1393</v>
      </c>
      <c r="C676" s="787" t="s">
        <v>20</v>
      </c>
      <c r="D676" t="s">
        <v>14</v>
      </c>
      <c r="E676" s="12"/>
      <c r="F676" s="12">
        <v>84</v>
      </c>
      <c r="G676" s="4">
        <f t="shared" si="8"/>
        <v>0</v>
      </c>
      <c r="I676" s="786"/>
      <c r="K676" s="4"/>
      <c r="M676" s="12"/>
    </row>
    <row r="677" spans="1:14">
      <c r="A677" s="41">
        <v>45169</v>
      </c>
      <c r="B677" s="786" t="s">
        <v>10</v>
      </c>
      <c r="C677" s="786" t="s">
        <v>21</v>
      </c>
      <c r="D677" t="s">
        <v>12</v>
      </c>
      <c r="E677" s="12">
        <v>16.399999999999999</v>
      </c>
      <c r="G677" s="4">
        <f t="shared" si="8"/>
        <v>16.399999999999999</v>
      </c>
      <c r="L677" s="12"/>
    </row>
    <row r="678" spans="1:14">
      <c r="B678" s="787"/>
      <c r="C678" s="787"/>
      <c r="D678" t="s">
        <v>13</v>
      </c>
      <c r="E678" s="12">
        <v>2.2999999999999998</v>
      </c>
      <c r="G678" s="4">
        <f t="shared" si="8"/>
        <v>18.7</v>
      </c>
      <c r="L678" s="12"/>
    </row>
    <row r="679" spans="1:14">
      <c r="B679" s="787"/>
      <c r="C679" s="787"/>
      <c r="D679" t="s">
        <v>14</v>
      </c>
      <c r="E679" s="12">
        <v>350</v>
      </c>
      <c r="G679" s="4">
        <f t="shared" si="8"/>
        <v>368.7</v>
      </c>
      <c r="K679" s="12"/>
      <c r="L679" s="12"/>
    </row>
    <row r="680" spans="1:14">
      <c r="B680" s="787"/>
      <c r="C680" s="787"/>
      <c r="D680" t="s">
        <v>223</v>
      </c>
      <c r="E680" s="12">
        <v>10</v>
      </c>
      <c r="G680" s="4">
        <f t="shared" ref="G680:G714" si="9">+G679+E680-F680</f>
        <v>378.7</v>
      </c>
      <c r="L680" s="12"/>
    </row>
    <row r="681" spans="1:14">
      <c r="A681" s="39">
        <v>45169</v>
      </c>
      <c r="B681" s="787" t="s">
        <v>1394</v>
      </c>
      <c r="C681" s="787" t="s">
        <v>21</v>
      </c>
      <c r="D681" t="s">
        <v>14</v>
      </c>
      <c r="F681" s="4">
        <v>132</v>
      </c>
      <c r="G681" s="4">
        <f t="shared" si="9"/>
        <v>246.7</v>
      </c>
      <c r="L681" s="12"/>
    </row>
    <row r="682" spans="1:14">
      <c r="A682" s="39">
        <v>45217</v>
      </c>
      <c r="B682" s="787" t="s">
        <v>1395</v>
      </c>
      <c r="C682" s="787" t="s">
        <v>21</v>
      </c>
      <c r="D682" t="s">
        <v>12</v>
      </c>
      <c r="F682" s="12">
        <v>16.399999999999999</v>
      </c>
      <c r="G682" s="4">
        <f t="shared" si="9"/>
        <v>230.29999999999998</v>
      </c>
      <c r="L682" s="12"/>
    </row>
    <row r="683" spans="1:14">
      <c r="A683" s="39">
        <v>45217</v>
      </c>
      <c r="B683" s="787" t="s">
        <v>1395</v>
      </c>
      <c r="C683" s="787" t="s">
        <v>21</v>
      </c>
      <c r="D683" t="s">
        <v>13</v>
      </c>
      <c r="F683" s="12">
        <v>2.2999999999999998</v>
      </c>
      <c r="G683" s="4">
        <f t="shared" si="9"/>
        <v>227.99999999999997</v>
      </c>
      <c r="L683" s="12"/>
    </row>
    <row r="684" spans="1:14">
      <c r="A684" s="39">
        <v>45217</v>
      </c>
      <c r="B684" s="787" t="s">
        <v>1395</v>
      </c>
      <c r="C684" s="787" t="s">
        <v>21</v>
      </c>
      <c r="D684" t="s">
        <v>223</v>
      </c>
      <c r="F684" s="12">
        <v>10</v>
      </c>
      <c r="G684" s="4">
        <f t="shared" si="9"/>
        <v>217.99999999999997</v>
      </c>
      <c r="L684" s="12"/>
    </row>
    <row r="685" spans="1:14">
      <c r="A685" s="39">
        <v>45217</v>
      </c>
      <c r="B685" s="787" t="s">
        <v>1393</v>
      </c>
      <c r="C685" s="787" t="s">
        <v>21</v>
      </c>
      <c r="D685" t="s">
        <v>14</v>
      </c>
      <c r="F685" s="12">
        <v>218</v>
      </c>
      <c r="G685" s="4">
        <f t="shared" si="9"/>
        <v>0</v>
      </c>
      <c r="L685" s="12"/>
    </row>
    <row r="686" spans="1:14">
      <c r="A686" s="41">
        <v>45199</v>
      </c>
      <c r="B686" s="786" t="s">
        <v>10</v>
      </c>
      <c r="C686" s="786" t="s">
        <v>91</v>
      </c>
      <c r="D686" t="s">
        <v>12</v>
      </c>
      <c r="E686" s="12">
        <v>16.3</v>
      </c>
      <c r="G686" s="4">
        <f t="shared" si="9"/>
        <v>16.3</v>
      </c>
      <c r="J686" s="786"/>
    </row>
    <row r="687" spans="1:14">
      <c r="B687" s="787"/>
      <c r="C687" s="787"/>
      <c r="D687" t="s">
        <v>13</v>
      </c>
      <c r="E687" s="12">
        <v>2</v>
      </c>
      <c r="G687" s="4">
        <f t="shared" si="9"/>
        <v>18.3</v>
      </c>
      <c r="H687" s="26"/>
      <c r="M687" s="121"/>
      <c r="N687" s="121"/>
    </row>
    <row r="688" spans="1:14">
      <c r="B688"/>
      <c r="C688" s="787"/>
      <c r="D688" t="s">
        <v>14</v>
      </c>
      <c r="E688" s="12">
        <v>350</v>
      </c>
      <c r="G688" s="4">
        <f t="shared" si="9"/>
        <v>368.3</v>
      </c>
    </row>
    <row r="689" spans="1:12">
      <c r="A689" s="39">
        <v>45199</v>
      </c>
      <c r="B689" s="787" t="s">
        <v>1396</v>
      </c>
      <c r="C689" s="787" t="s">
        <v>91</v>
      </c>
      <c r="D689" t="s">
        <v>14</v>
      </c>
      <c r="E689" s="12"/>
      <c r="F689" s="4">
        <v>250</v>
      </c>
      <c r="G689" s="4">
        <f t="shared" si="9"/>
        <v>118.30000000000001</v>
      </c>
    </row>
    <row r="690" spans="1:12">
      <c r="A690" s="39">
        <v>45217</v>
      </c>
      <c r="B690" s="787" t="s">
        <v>1395</v>
      </c>
      <c r="C690" s="787" t="s">
        <v>91</v>
      </c>
      <c r="D690" t="s">
        <v>12</v>
      </c>
      <c r="E690"/>
      <c r="F690" s="12">
        <v>16.3</v>
      </c>
      <c r="G690" s="4">
        <f t="shared" si="9"/>
        <v>102.00000000000001</v>
      </c>
    </row>
    <row r="691" spans="1:12">
      <c r="A691" s="39">
        <v>45217</v>
      </c>
      <c r="B691" s="787" t="s">
        <v>1395</v>
      </c>
      <c r="C691" s="787" t="s">
        <v>91</v>
      </c>
      <c r="D691" t="s">
        <v>13</v>
      </c>
      <c r="F691" s="12">
        <v>2</v>
      </c>
      <c r="G691" s="4">
        <f t="shared" si="9"/>
        <v>100.00000000000001</v>
      </c>
    </row>
    <row r="692" spans="1:12">
      <c r="A692" s="39">
        <v>45217</v>
      </c>
      <c r="B692" s="787" t="s">
        <v>1393</v>
      </c>
      <c r="C692" s="787" t="s">
        <v>91</v>
      </c>
      <c r="D692" t="s">
        <v>14</v>
      </c>
      <c r="F692" s="4">
        <v>100</v>
      </c>
      <c r="G692" s="4">
        <f t="shared" si="9"/>
        <v>0</v>
      </c>
    </row>
    <row r="693" spans="1:12">
      <c r="A693" s="41">
        <v>45230</v>
      </c>
      <c r="B693" s="786" t="s">
        <v>10</v>
      </c>
      <c r="C693" s="786" t="s">
        <v>23</v>
      </c>
      <c r="D693" t="s">
        <v>12</v>
      </c>
      <c r="E693" s="12">
        <v>15.8</v>
      </c>
      <c r="F693" s="65"/>
      <c r="G693" s="4">
        <f t="shared" si="9"/>
        <v>15.8</v>
      </c>
    </row>
    <row r="694" spans="1:12">
      <c r="B694" s="787"/>
      <c r="C694" s="787"/>
      <c r="D694" t="s">
        <v>13</v>
      </c>
      <c r="E694" s="12">
        <v>2</v>
      </c>
      <c r="F694" s="65"/>
      <c r="G694" s="4">
        <f t="shared" si="9"/>
        <v>17.8</v>
      </c>
    </row>
    <row r="695" spans="1:12">
      <c r="B695" s="787"/>
      <c r="C695" s="787"/>
      <c r="D695" t="s">
        <v>14</v>
      </c>
      <c r="E695" s="12">
        <v>350</v>
      </c>
      <c r="F695" s="65"/>
      <c r="G695" s="4">
        <f t="shared" si="9"/>
        <v>367.8</v>
      </c>
    </row>
    <row r="696" spans="1:12">
      <c r="A696" s="39">
        <v>45230</v>
      </c>
      <c r="B696" s="787" t="s">
        <v>1397</v>
      </c>
      <c r="C696" s="787" t="s">
        <v>23</v>
      </c>
      <c r="D696" t="s">
        <v>14</v>
      </c>
      <c r="E696" s="12"/>
      <c r="F696" s="65">
        <v>350</v>
      </c>
      <c r="G696" s="4">
        <f t="shared" si="9"/>
        <v>17.800000000000011</v>
      </c>
    </row>
    <row r="697" spans="1:12">
      <c r="A697" s="49">
        <v>45301</v>
      </c>
      <c r="B697" s="795" t="s">
        <v>1398</v>
      </c>
      <c r="C697" s="787" t="s">
        <v>23</v>
      </c>
      <c r="D697" t="s">
        <v>12</v>
      </c>
      <c r="E697" s="12"/>
      <c r="F697" s="12">
        <v>15.8</v>
      </c>
      <c r="G697" s="4">
        <f t="shared" si="9"/>
        <v>2.0000000000000107</v>
      </c>
    </row>
    <row r="698" spans="1:12">
      <c r="A698" s="49">
        <v>45301</v>
      </c>
      <c r="B698" s="795" t="s">
        <v>1398</v>
      </c>
      <c r="C698" s="787" t="s">
        <v>23</v>
      </c>
      <c r="D698" t="s">
        <v>13</v>
      </c>
      <c r="E698" s="12"/>
      <c r="F698" s="12">
        <v>2</v>
      </c>
      <c r="G698" s="4">
        <f t="shared" si="9"/>
        <v>1.0658141036401503E-14</v>
      </c>
    </row>
    <row r="699" spans="1:12">
      <c r="A699" s="52">
        <v>45260</v>
      </c>
      <c r="B699" s="796" t="s">
        <v>10</v>
      </c>
      <c r="C699" s="796" t="s">
        <v>24</v>
      </c>
      <c r="D699" t="s">
        <v>12</v>
      </c>
      <c r="E699" s="12">
        <v>17.2</v>
      </c>
      <c r="F699" s="65"/>
      <c r="G699" s="4">
        <f t="shared" si="9"/>
        <v>17.20000000000001</v>
      </c>
    </row>
    <row r="700" spans="1:12">
      <c r="A700" s="52"/>
      <c r="B700" s="796"/>
      <c r="C700" s="796"/>
      <c r="D700" t="s">
        <v>13</v>
      </c>
      <c r="E700" s="12">
        <v>5</v>
      </c>
      <c r="F700" s="65"/>
      <c r="G700" s="4">
        <f t="shared" si="9"/>
        <v>22.20000000000001</v>
      </c>
      <c r="J700" s="786"/>
      <c r="L700" s="12"/>
    </row>
    <row r="701" spans="1:12">
      <c r="A701" s="49"/>
      <c r="B701" s="795"/>
      <c r="C701" s="795"/>
      <c r="D701" t="s">
        <v>14</v>
      </c>
      <c r="E701" s="12">
        <v>350</v>
      </c>
      <c r="F701" s="65"/>
      <c r="G701" s="4">
        <f t="shared" si="9"/>
        <v>372.2</v>
      </c>
      <c r="J701" s="787"/>
      <c r="L701" s="12"/>
    </row>
    <row r="702" spans="1:12">
      <c r="A702" s="49">
        <v>45260</v>
      </c>
      <c r="B702" s="795" t="s">
        <v>1399</v>
      </c>
      <c r="C702" s="795" t="s">
        <v>24</v>
      </c>
      <c r="D702" t="s">
        <v>14</v>
      </c>
      <c r="E702" s="12"/>
      <c r="F702" s="65">
        <v>350</v>
      </c>
      <c r="G702" s="4">
        <f t="shared" si="9"/>
        <v>22.199999999999989</v>
      </c>
      <c r="J702" s="796"/>
      <c r="L702" s="12"/>
    </row>
    <row r="703" spans="1:12">
      <c r="A703" s="49">
        <v>45301</v>
      </c>
      <c r="B703" s="795" t="s">
        <v>1398</v>
      </c>
      <c r="C703" s="795" t="s">
        <v>24</v>
      </c>
      <c r="D703" t="s">
        <v>12</v>
      </c>
      <c r="E703" s="12"/>
      <c r="F703" s="12">
        <v>17.2</v>
      </c>
      <c r="G703" s="4">
        <f t="shared" si="9"/>
        <v>4.9999999999999893</v>
      </c>
      <c r="J703" s="796"/>
      <c r="L703" s="12"/>
    </row>
    <row r="704" spans="1:12">
      <c r="A704" s="49">
        <v>45301</v>
      </c>
      <c r="B704" s="795" t="s">
        <v>1398</v>
      </c>
      <c r="C704" s="795" t="s">
        <v>24</v>
      </c>
      <c r="D704" t="s">
        <v>13</v>
      </c>
      <c r="E704" s="12"/>
      <c r="F704" s="12">
        <v>5</v>
      </c>
      <c r="G704" s="4">
        <f t="shared" si="9"/>
        <v>-1.0658141036401503E-14</v>
      </c>
      <c r="J704" s="796"/>
      <c r="L704" s="12"/>
    </row>
    <row r="705" spans="1:12">
      <c r="A705" s="41">
        <v>45291</v>
      </c>
      <c r="B705" s="786" t="s">
        <v>10</v>
      </c>
      <c r="C705" s="786" t="s">
        <v>25</v>
      </c>
      <c r="D705" t="s">
        <v>12</v>
      </c>
      <c r="E705" s="12">
        <v>18.399999999999999</v>
      </c>
      <c r="F705" s="65"/>
      <c r="G705" s="4">
        <f t="shared" si="9"/>
        <v>18.399999999999988</v>
      </c>
      <c r="J705" s="796"/>
      <c r="L705" s="12"/>
    </row>
    <row r="706" spans="1:12">
      <c r="B706" s="787"/>
      <c r="C706" s="787"/>
      <c r="D706" t="s">
        <v>13</v>
      </c>
      <c r="E706" s="12">
        <v>5</v>
      </c>
      <c r="F706" s="65"/>
      <c r="G706" s="4">
        <f t="shared" si="9"/>
        <v>23.399999999999988</v>
      </c>
      <c r="J706" s="786"/>
    </row>
    <row r="707" spans="1:12">
      <c r="B707" s="787"/>
      <c r="C707" s="787"/>
      <c r="D707" t="s">
        <v>14</v>
      </c>
      <c r="E707" s="12">
        <v>350</v>
      </c>
      <c r="F707" s="65"/>
      <c r="G707" s="4">
        <f t="shared" si="9"/>
        <v>373.4</v>
      </c>
    </row>
    <row r="708" spans="1:12">
      <c r="A708" s="39">
        <v>45291</v>
      </c>
      <c r="B708" s="787" t="s">
        <v>1400</v>
      </c>
      <c r="C708" s="787" t="s">
        <v>25</v>
      </c>
      <c r="D708" t="s">
        <v>14</v>
      </c>
      <c r="E708" s="12"/>
      <c r="F708" s="65">
        <v>300</v>
      </c>
      <c r="G708" s="4">
        <f t="shared" si="9"/>
        <v>73.399999999999977</v>
      </c>
      <c r="H708" s="786"/>
      <c r="I708" s="833"/>
      <c r="J708" s="822"/>
      <c r="K708" s="822"/>
    </row>
    <row r="709" spans="1:12" s="365" customFormat="1">
      <c r="A709" s="364">
        <v>45301</v>
      </c>
      <c r="B709" s="807" t="s">
        <v>1401</v>
      </c>
      <c r="C709" s="807" t="s">
        <v>25</v>
      </c>
      <c r="D709" s="365" t="s">
        <v>14</v>
      </c>
      <c r="E709" s="369"/>
      <c r="F709" s="369">
        <v>50</v>
      </c>
      <c r="G709" s="369">
        <f t="shared" si="9"/>
        <v>23.399999999999977</v>
      </c>
      <c r="H709" s="807"/>
      <c r="I709" s="818"/>
      <c r="L709" s="370"/>
    </row>
    <row r="710" spans="1:12">
      <c r="A710" s="39">
        <v>45334</v>
      </c>
      <c r="B710" s="787" t="s">
        <v>1402</v>
      </c>
      <c r="C710" s="787" t="s">
        <v>25</v>
      </c>
      <c r="D710" t="s">
        <v>12</v>
      </c>
      <c r="F710" s="12">
        <v>18.399999999999999</v>
      </c>
      <c r="G710" s="4">
        <f t="shared" si="9"/>
        <v>4.9999999999999787</v>
      </c>
      <c r="H710" s="787"/>
      <c r="I710" s="787"/>
      <c r="L710" s="12"/>
    </row>
    <row r="711" spans="1:12">
      <c r="A711" s="39">
        <v>45334</v>
      </c>
      <c r="B711" s="787" t="s">
        <v>1402</v>
      </c>
      <c r="C711" s="787" t="s">
        <v>25</v>
      </c>
      <c r="D711" t="s">
        <v>13</v>
      </c>
      <c r="F711" s="12">
        <v>5</v>
      </c>
      <c r="G711" s="4">
        <f t="shared" si="9"/>
        <v>-2.1316282072803006E-14</v>
      </c>
      <c r="H711" s="787"/>
      <c r="I711" s="786"/>
    </row>
    <row r="712" spans="1:12">
      <c r="A712" s="41">
        <v>45322</v>
      </c>
      <c r="B712" s="786" t="s">
        <v>10</v>
      </c>
      <c r="C712" s="786" t="s">
        <v>11</v>
      </c>
      <c r="D712" t="s">
        <v>12</v>
      </c>
      <c r="E712" s="12">
        <v>13.6</v>
      </c>
      <c r="G712" s="4">
        <f t="shared" si="9"/>
        <v>13.599999999999978</v>
      </c>
      <c r="H712" s="786"/>
      <c r="L712" s="12"/>
    </row>
    <row r="713" spans="1:12">
      <c r="B713" s="787"/>
      <c r="C713" s="787"/>
      <c r="D713" t="s">
        <v>13</v>
      </c>
      <c r="E713" s="12">
        <v>5.6</v>
      </c>
      <c r="G713" s="4">
        <f t="shared" si="9"/>
        <v>19.199999999999978</v>
      </c>
      <c r="L713" s="12"/>
    </row>
    <row r="714" spans="1:12">
      <c r="B714" s="787"/>
      <c r="C714" s="787"/>
      <c r="D714" t="s">
        <v>14</v>
      </c>
      <c r="E714" s="12">
        <v>233.3</v>
      </c>
      <c r="G714" s="4">
        <f t="shared" si="9"/>
        <v>252.5</v>
      </c>
      <c r="K714" s="12"/>
      <c r="L714" s="12"/>
    </row>
    <row r="715" spans="1:12">
      <c r="B715" s="787"/>
      <c r="C715" s="787"/>
      <c r="D715" t="s">
        <v>338</v>
      </c>
      <c r="E715" s="12">
        <v>1000</v>
      </c>
      <c r="G715" s="4">
        <f t="shared" ref="G715:G716" si="10">+G714+E715-F715</f>
        <v>1252.5</v>
      </c>
      <c r="J715" s="26"/>
    </row>
    <row r="716" spans="1:12" s="365" customFormat="1">
      <c r="A716" s="364">
        <v>45307</v>
      </c>
      <c r="B716" s="807" t="s">
        <v>1403</v>
      </c>
      <c r="C716" s="807" t="s">
        <v>11</v>
      </c>
      <c r="D716" s="365" t="s">
        <v>338</v>
      </c>
      <c r="E716" s="369"/>
      <c r="F716" s="369">
        <v>1000</v>
      </c>
      <c r="G716" s="369">
        <f t="shared" si="10"/>
        <v>252.5</v>
      </c>
      <c r="H716" s="365" t="s">
        <v>1404</v>
      </c>
      <c r="J716" s="383"/>
      <c r="L716" s="368"/>
    </row>
    <row r="717" spans="1:12" s="365" customFormat="1">
      <c r="A717" s="364">
        <v>45322</v>
      </c>
      <c r="B717" s="807" t="s">
        <v>1405</v>
      </c>
      <c r="C717" s="807" t="s">
        <v>11</v>
      </c>
      <c r="D717" s="365" t="s">
        <v>14</v>
      </c>
      <c r="E717" s="369"/>
      <c r="F717" s="369">
        <v>200</v>
      </c>
      <c r="G717" s="369">
        <f t="shared" ref="G717:G725" si="11">+G716+E717-F717</f>
        <v>52.5</v>
      </c>
      <c r="H717" s="365" t="s">
        <v>1404</v>
      </c>
      <c r="L717" s="368"/>
    </row>
    <row r="718" spans="1:12" s="365" customFormat="1">
      <c r="A718" s="364">
        <v>45334</v>
      </c>
      <c r="B718" s="807" t="s">
        <v>1406</v>
      </c>
      <c r="C718" s="807" t="s">
        <v>11</v>
      </c>
      <c r="D718" s="365" t="s">
        <v>14</v>
      </c>
      <c r="E718" s="369"/>
      <c r="F718" s="369">
        <v>33.299999999999997</v>
      </c>
      <c r="G718" s="369">
        <f t="shared" si="11"/>
        <v>19.200000000000003</v>
      </c>
      <c r="H718" s="365" t="s">
        <v>1404</v>
      </c>
      <c r="L718" s="368"/>
    </row>
    <row r="719" spans="1:12">
      <c r="A719" s="39">
        <v>45371</v>
      </c>
      <c r="B719" s="787" t="s">
        <v>1407</v>
      </c>
      <c r="C719" s="787" t="s">
        <v>11</v>
      </c>
      <c r="D719" t="s">
        <v>12</v>
      </c>
      <c r="F719" s="4">
        <v>13.6</v>
      </c>
      <c r="G719" s="4">
        <f t="shared" si="11"/>
        <v>5.6000000000000032</v>
      </c>
    </row>
    <row r="720" spans="1:12">
      <c r="A720" s="39">
        <v>45371</v>
      </c>
      <c r="B720" s="787" t="s">
        <v>1407</v>
      </c>
      <c r="C720" s="787" t="s">
        <v>11</v>
      </c>
      <c r="D720" t="s">
        <v>13</v>
      </c>
      <c r="F720" s="4">
        <v>5.6</v>
      </c>
      <c r="G720" s="4">
        <f t="shared" si="11"/>
        <v>0</v>
      </c>
    </row>
    <row r="721" spans="1:12">
      <c r="A721" s="41">
        <v>45351</v>
      </c>
      <c r="B721" s="786" t="s">
        <v>10</v>
      </c>
      <c r="C721" s="786" t="s">
        <v>15</v>
      </c>
      <c r="D721" t="s">
        <v>12</v>
      </c>
      <c r="E721" s="12">
        <v>10.5</v>
      </c>
      <c r="G721" s="4">
        <f t="shared" si="11"/>
        <v>10.5</v>
      </c>
    </row>
    <row r="722" spans="1:12">
      <c r="B722" s="787"/>
      <c r="C722" s="787"/>
      <c r="D722" t="s">
        <v>13</v>
      </c>
      <c r="E722" s="12">
        <v>5</v>
      </c>
      <c r="G722" s="4">
        <f t="shared" si="11"/>
        <v>15.5</v>
      </c>
    </row>
    <row r="723" spans="1:12">
      <c r="B723" s="787"/>
      <c r="C723" s="787"/>
      <c r="D723" t="s">
        <v>14</v>
      </c>
      <c r="E723" s="12">
        <v>250</v>
      </c>
      <c r="G723" s="4">
        <f t="shared" si="11"/>
        <v>265.5</v>
      </c>
    </row>
    <row r="724" spans="1:12" s="365" customFormat="1">
      <c r="A724" s="364">
        <v>45351</v>
      </c>
      <c r="B724" s="807" t="s">
        <v>1408</v>
      </c>
      <c r="C724" s="807" t="s">
        <v>15</v>
      </c>
      <c r="D724" s="365" t="s">
        <v>14</v>
      </c>
      <c r="E724" s="383"/>
      <c r="F724" s="369">
        <v>25</v>
      </c>
      <c r="G724" s="369">
        <f t="shared" si="11"/>
        <v>240.5</v>
      </c>
      <c r="H724" s="365" t="s">
        <v>1404</v>
      </c>
      <c r="L724" s="368"/>
    </row>
    <row r="725" spans="1:12">
      <c r="A725" s="39">
        <v>45371</v>
      </c>
      <c r="B725" s="787" t="s">
        <v>1407</v>
      </c>
      <c r="C725" s="787" t="s">
        <v>15</v>
      </c>
      <c r="D725" t="s">
        <v>12</v>
      </c>
      <c r="F725" s="4">
        <v>10.5</v>
      </c>
      <c r="G725" s="4">
        <f t="shared" si="11"/>
        <v>230</v>
      </c>
      <c r="I725" s="786"/>
      <c r="K725" s="12"/>
    </row>
    <row r="726" spans="1:12">
      <c r="A726" s="39">
        <v>45371</v>
      </c>
      <c r="B726" s="787" t="s">
        <v>1407</v>
      </c>
      <c r="C726" s="787" t="s">
        <v>15</v>
      </c>
      <c r="D726" t="s">
        <v>13</v>
      </c>
      <c r="F726" s="4">
        <v>5</v>
      </c>
      <c r="G726" s="4">
        <f t="shared" ref="G726:G796" si="12">+G725+E726-F726</f>
        <v>225</v>
      </c>
    </row>
    <row r="727" spans="1:12" s="365" customFormat="1">
      <c r="A727" s="364">
        <v>45391</v>
      </c>
      <c r="B727" s="807" t="s">
        <v>1409</v>
      </c>
      <c r="C727" s="807" t="s">
        <v>15</v>
      </c>
      <c r="D727" s="365" t="s">
        <v>14</v>
      </c>
      <c r="E727" s="369"/>
      <c r="F727" s="369">
        <v>225</v>
      </c>
      <c r="G727" s="369">
        <f t="shared" si="12"/>
        <v>0</v>
      </c>
      <c r="H727" s="365" t="s">
        <v>1404</v>
      </c>
      <c r="L727" s="368"/>
    </row>
    <row r="728" spans="1:12">
      <c r="A728" s="41">
        <v>45382</v>
      </c>
      <c r="B728" s="786" t="s">
        <v>10</v>
      </c>
      <c r="C728" s="786" t="s">
        <v>16</v>
      </c>
      <c r="D728" t="s">
        <v>12</v>
      </c>
      <c r="E728" s="121">
        <v>31.6</v>
      </c>
      <c r="F728" s="12"/>
      <c r="G728" s="4">
        <f t="shared" si="12"/>
        <v>31.6</v>
      </c>
    </row>
    <row r="729" spans="1:12">
      <c r="B729" s="787"/>
      <c r="C729" s="787"/>
      <c r="D729" t="s">
        <v>13</v>
      </c>
      <c r="E729" s="121">
        <v>5</v>
      </c>
      <c r="F729" s="12"/>
      <c r="G729" s="4">
        <f t="shared" si="12"/>
        <v>36.6</v>
      </c>
    </row>
    <row r="730" spans="1:12">
      <c r="B730" s="787"/>
      <c r="C730" s="787"/>
      <c r="D730" t="s">
        <v>14</v>
      </c>
      <c r="E730" s="121">
        <v>500</v>
      </c>
      <c r="F730" s="12"/>
      <c r="G730" s="4">
        <f t="shared" si="12"/>
        <v>536.6</v>
      </c>
    </row>
    <row r="731" spans="1:12" s="365" customFormat="1">
      <c r="A731" s="364">
        <v>45382</v>
      </c>
      <c r="B731" s="807" t="s">
        <v>1410</v>
      </c>
      <c r="C731" s="807" t="s">
        <v>16</v>
      </c>
      <c r="D731" s="365" t="s">
        <v>14</v>
      </c>
      <c r="E731" s="368"/>
      <c r="F731" s="370">
        <v>55</v>
      </c>
      <c r="G731" s="369">
        <f t="shared" si="12"/>
        <v>481.6</v>
      </c>
      <c r="H731" s="365" t="s">
        <v>1404</v>
      </c>
      <c r="L731" s="368"/>
    </row>
    <row r="732" spans="1:12" s="365" customFormat="1">
      <c r="A732" s="364">
        <v>45420</v>
      </c>
      <c r="B732" s="807" t="s">
        <v>1411</v>
      </c>
      <c r="C732" s="807" t="s">
        <v>16</v>
      </c>
      <c r="D732" s="365" t="s">
        <v>14</v>
      </c>
      <c r="E732" s="368"/>
      <c r="F732" s="370">
        <v>300</v>
      </c>
      <c r="G732" s="369">
        <f t="shared" si="12"/>
        <v>181.60000000000002</v>
      </c>
      <c r="L732" s="368"/>
    </row>
    <row r="733" spans="1:12" s="365" customFormat="1">
      <c r="A733" s="364">
        <v>45427</v>
      </c>
      <c r="B733" s="807" t="s">
        <v>1412</v>
      </c>
      <c r="C733" s="807" t="s">
        <v>16</v>
      </c>
      <c r="D733" s="365" t="s">
        <v>14</v>
      </c>
      <c r="E733" s="368"/>
      <c r="F733" s="370">
        <v>145</v>
      </c>
      <c r="G733" s="369">
        <f t="shared" si="12"/>
        <v>36.600000000000023</v>
      </c>
      <c r="L733" s="368"/>
    </row>
    <row r="734" spans="1:12">
      <c r="A734" s="39">
        <v>45434</v>
      </c>
      <c r="B734" s="787" t="s">
        <v>1413</v>
      </c>
      <c r="C734" s="787" t="s">
        <v>16</v>
      </c>
      <c r="D734" t="s">
        <v>12</v>
      </c>
      <c r="E734" s="121"/>
      <c r="F734" s="121">
        <v>31.6</v>
      </c>
      <c r="G734" s="4">
        <f t="shared" si="12"/>
        <v>5.0000000000000213</v>
      </c>
    </row>
    <row r="735" spans="1:12">
      <c r="A735" s="39">
        <v>45434</v>
      </c>
      <c r="B735" s="787" t="s">
        <v>1413</v>
      </c>
      <c r="C735" s="787" t="s">
        <v>16</v>
      </c>
      <c r="D735" t="s">
        <v>13</v>
      </c>
      <c r="E735" s="121"/>
      <c r="F735" s="121">
        <v>5</v>
      </c>
      <c r="G735" s="4">
        <f t="shared" si="12"/>
        <v>2.1316282072803006E-14</v>
      </c>
    </row>
    <row r="736" spans="1:12">
      <c r="A736" s="41">
        <v>45412</v>
      </c>
      <c r="B736" s="786" t="s">
        <v>10</v>
      </c>
      <c r="C736" s="786" t="s">
        <v>17</v>
      </c>
      <c r="D736" t="s">
        <v>12</v>
      </c>
      <c r="E736" s="12">
        <v>31.4</v>
      </c>
      <c r="F736" s="65"/>
      <c r="G736" s="4">
        <f t="shared" si="12"/>
        <v>31.40000000000002</v>
      </c>
    </row>
    <row r="737" spans="1:12">
      <c r="B737" s="787"/>
      <c r="C737" s="787"/>
      <c r="D737" t="s">
        <v>13</v>
      </c>
      <c r="E737" s="12">
        <v>5</v>
      </c>
      <c r="F737" s="65"/>
      <c r="G737" s="4">
        <f t="shared" si="12"/>
        <v>36.40000000000002</v>
      </c>
    </row>
    <row r="738" spans="1:12">
      <c r="B738" s="787"/>
      <c r="C738" s="787"/>
      <c r="D738" t="s">
        <v>14</v>
      </c>
      <c r="E738" s="12">
        <v>500</v>
      </c>
      <c r="F738" s="65"/>
      <c r="G738" s="4">
        <f t="shared" si="12"/>
        <v>536.4</v>
      </c>
    </row>
    <row r="739" spans="1:12" s="365" customFormat="1">
      <c r="A739" s="364">
        <v>45412</v>
      </c>
      <c r="B739" s="807" t="s">
        <v>1414</v>
      </c>
      <c r="C739" s="807" t="s">
        <v>17</v>
      </c>
      <c r="D739" s="365" t="s">
        <v>14</v>
      </c>
      <c r="E739" s="370"/>
      <c r="F739" s="372">
        <v>155</v>
      </c>
      <c r="G739" s="369">
        <f t="shared" si="12"/>
        <v>381.4</v>
      </c>
      <c r="H739" s="365" t="s">
        <v>1415</v>
      </c>
      <c r="L739" s="368"/>
    </row>
    <row r="740" spans="1:12" s="365" customFormat="1">
      <c r="A740" s="364">
        <v>45427</v>
      </c>
      <c r="B740" s="807" t="s">
        <v>1412</v>
      </c>
      <c r="C740" s="807" t="s">
        <v>17</v>
      </c>
      <c r="D740" s="365" t="s">
        <v>14</v>
      </c>
      <c r="E740" s="369"/>
      <c r="F740" s="369">
        <v>155</v>
      </c>
      <c r="G740" s="369">
        <f t="shared" si="12"/>
        <v>226.39999999999998</v>
      </c>
      <c r="L740" s="368"/>
    </row>
    <row r="741" spans="1:12" s="378" customFormat="1">
      <c r="A741" s="377">
        <v>45455</v>
      </c>
      <c r="B741" s="801" t="s">
        <v>1416</v>
      </c>
      <c r="C741" s="801" t="s">
        <v>17</v>
      </c>
      <c r="D741" s="378" t="s">
        <v>14</v>
      </c>
      <c r="E741" s="419"/>
      <c r="F741" s="419">
        <v>100</v>
      </c>
      <c r="G741" s="419">
        <f t="shared" si="12"/>
        <v>126.39999999999998</v>
      </c>
      <c r="L741" s="379"/>
    </row>
    <row r="742" spans="1:12" s="365" customFormat="1">
      <c r="A742" s="364">
        <v>45468</v>
      </c>
      <c r="B742" s="807" t="s">
        <v>1417</v>
      </c>
      <c r="C742" s="807" t="s">
        <v>17</v>
      </c>
      <c r="D742" s="365" t="s">
        <v>14</v>
      </c>
      <c r="E742" s="369"/>
      <c r="F742" s="369">
        <v>90</v>
      </c>
      <c r="G742" s="369">
        <f t="shared" si="12"/>
        <v>36.399999999999977</v>
      </c>
      <c r="L742" s="368"/>
    </row>
    <row r="743" spans="1:12">
      <c r="A743" s="39">
        <v>45489</v>
      </c>
      <c r="B743" s="787" t="s">
        <v>1418</v>
      </c>
      <c r="C743" s="787" t="s">
        <v>17</v>
      </c>
      <c r="D743" t="s">
        <v>12</v>
      </c>
      <c r="F743" s="12">
        <v>31.4</v>
      </c>
      <c r="G743" s="4">
        <f t="shared" si="12"/>
        <v>4.9999999999999787</v>
      </c>
    </row>
    <row r="744" spans="1:12">
      <c r="A744" s="39">
        <v>45489</v>
      </c>
      <c r="B744" s="787" t="s">
        <v>1418</v>
      </c>
      <c r="C744" s="787" t="s">
        <v>17</v>
      </c>
      <c r="D744" t="s">
        <v>13</v>
      </c>
      <c r="F744" s="12">
        <v>5</v>
      </c>
      <c r="G744" s="4">
        <f t="shared" si="12"/>
        <v>-2.1316282072803006E-14</v>
      </c>
    </row>
    <row r="745" spans="1:12">
      <c r="A745" s="41">
        <v>45443</v>
      </c>
      <c r="B745" s="786" t="s">
        <v>10</v>
      </c>
      <c r="C745" s="786" t="s">
        <v>18</v>
      </c>
      <c r="D745" t="s">
        <v>12</v>
      </c>
      <c r="E745" s="12">
        <v>38.5</v>
      </c>
      <c r="F745" s="65"/>
      <c r="G745" s="4">
        <f t="shared" si="12"/>
        <v>38.499999999999979</v>
      </c>
    </row>
    <row r="746" spans="1:12">
      <c r="B746" s="787"/>
      <c r="C746" s="787"/>
      <c r="D746" t="s">
        <v>13</v>
      </c>
      <c r="E746" s="12">
        <v>5</v>
      </c>
      <c r="F746" s="65"/>
      <c r="G746" s="4">
        <f t="shared" si="12"/>
        <v>43.499999999999979</v>
      </c>
      <c r="I746" s="786"/>
      <c r="K746" s="12"/>
    </row>
    <row r="747" spans="1:12">
      <c r="B747" s="787"/>
      <c r="C747" s="787"/>
      <c r="D747" t="s">
        <v>14</v>
      </c>
      <c r="E747" s="12">
        <v>500</v>
      </c>
      <c r="F747" s="65"/>
      <c r="G747" s="4">
        <f t="shared" si="12"/>
        <v>543.5</v>
      </c>
      <c r="I747" s="787"/>
      <c r="K747" s="12"/>
    </row>
    <row r="748" spans="1:12">
      <c r="B748" s="787"/>
      <c r="C748" s="787"/>
      <c r="D748" t="s">
        <v>81</v>
      </c>
      <c r="E748" s="12">
        <v>10</v>
      </c>
      <c r="F748" s="65"/>
      <c r="G748" s="4">
        <f t="shared" si="12"/>
        <v>553.5</v>
      </c>
      <c r="I748" s="786"/>
      <c r="K748" s="12"/>
    </row>
    <row r="749" spans="1:12" s="365" customFormat="1">
      <c r="A749" s="364">
        <v>45443</v>
      </c>
      <c r="B749" s="807" t="s">
        <v>1419</v>
      </c>
      <c r="C749" s="807" t="s">
        <v>18</v>
      </c>
      <c r="D749" s="365" t="s">
        <v>14</v>
      </c>
      <c r="E749" s="370"/>
      <c r="F749" s="372">
        <v>400</v>
      </c>
      <c r="G749" s="369">
        <f t="shared" si="12"/>
        <v>153.5</v>
      </c>
      <c r="K749" s="370"/>
      <c r="L749" s="368"/>
    </row>
    <row r="750" spans="1:12">
      <c r="A750" s="39">
        <v>45468</v>
      </c>
      <c r="B750" s="787" t="s">
        <v>1420</v>
      </c>
      <c r="C750" s="787" t="s">
        <v>18</v>
      </c>
      <c r="D750" t="s">
        <v>81</v>
      </c>
      <c r="F750" s="4">
        <v>10</v>
      </c>
      <c r="G750" s="4">
        <f t="shared" si="12"/>
        <v>143.5</v>
      </c>
      <c r="I750" s="786"/>
      <c r="K750" s="12"/>
    </row>
    <row r="751" spans="1:12" s="365" customFormat="1">
      <c r="A751" s="364">
        <v>45468</v>
      </c>
      <c r="B751" s="807" t="s">
        <v>1417</v>
      </c>
      <c r="C751" s="807" t="s">
        <v>18</v>
      </c>
      <c r="D751" s="365" t="s">
        <v>14</v>
      </c>
      <c r="E751" s="369"/>
      <c r="F751" s="369">
        <v>100</v>
      </c>
      <c r="G751" s="369">
        <f t="shared" si="12"/>
        <v>43.5</v>
      </c>
      <c r="K751" s="370"/>
      <c r="L751" s="368"/>
    </row>
    <row r="752" spans="1:12">
      <c r="A752" s="39">
        <v>45489</v>
      </c>
      <c r="B752" s="787" t="s">
        <v>1418</v>
      </c>
      <c r="C752" s="787" t="s">
        <v>18</v>
      </c>
      <c r="D752" t="s">
        <v>12</v>
      </c>
      <c r="F752" s="12">
        <v>38.5</v>
      </c>
      <c r="G752" s="4">
        <f t="shared" si="12"/>
        <v>5</v>
      </c>
      <c r="K752" s="12"/>
    </row>
    <row r="753" spans="1:12">
      <c r="A753" s="39">
        <v>45489</v>
      </c>
      <c r="B753" s="787" t="s">
        <v>1418</v>
      </c>
      <c r="C753" s="787" t="s">
        <v>18</v>
      </c>
      <c r="D753" t="s">
        <v>13</v>
      </c>
      <c r="F753" s="12">
        <v>5</v>
      </c>
      <c r="G753" s="4">
        <f t="shared" si="12"/>
        <v>0</v>
      </c>
      <c r="K753" s="12"/>
    </row>
    <row r="754" spans="1:12">
      <c r="A754" s="41">
        <v>45473</v>
      </c>
      <c r="B754" s="786" t="s">
        <v>10</v>
      </c>
      <c r="C754" s="786" t="s">
        <v>19</v>
      </c>
      <c r="D754" t="s">
        <v>12</v>
      </c>
      <c r="E754" s="12">
        <v>27.7</v>
      </c>
      <c r="G754" s="4">
        <f t="shared" si="12"/>
        <v>27.7</v>
      </c>
    </row>
    <row r="755" spans="1:12">
      <c r="B755" s="787"/>
      <c r="C755" s="787"/>
      <c r="D755" t="s">
        <v>13</v>
      </c>
      <c r="E755" s="12">
        <v>7</v>
      </c>
      <c r="G755" s="4">
        <f t="shared" si="12"/>
        <v>34.700000000000003</v>
      </c>
      <c r="K755" s="12"/>
    </row>
    <row r="756" spans="1:12">
      <c r="B756" s="787"/>
      <c r="C756" s="787"/>
      <c r="D756" t="s">
        <v>14</v>
      </c>
      <c r="E756" s="12">
        <v>500</v>
      </c>
      <c r="G756" s="4">
        <f t="shared" si="12"/>
        <v>534.70000000000005</v>
      </c>
    </row>
    <row r="757" spans="1:12" s="365" customFormat="1">
      <c r="A757" s="364">
        <v>45473</v>
      </c>
      <c r="B757" s="807" t="s">
        <v>1421</v>
      </c>
      <c r="C757" s="807" t="s">
        <v>19</v>
      </c>
      <c r="D757" s="365" t="s">
        <v>14</v>
      </c>
      <c r="E757" s="369"/>
      <c r="F757" s="369">
        <v>175</v>
      </c>
      <c r="G757" s="369">
        <f t="shared" si="12"/>
        <v>359.70000000000005</v>
      </c>
      <c r="I757" s="818"/>
      <c r="K757" s="370"/>
      <c r="L757" s="368"/>
    </row>
    <row r="758" spans="1:12" s="365" customFormat="1">
      <c r="A758" s="364">
        <v>45475</v>
      </c>
      <c r="B758" s="807" t="s">
        <v>1422</v>
      </c>
      <c r="C758" s="807" t="s">
        <v>19</v>
      </c>
      <c r="D758" s="365" t="s">
        <v>14</v>
      </c>
      <c r="E758" s="369"/>
      <c r="F758" s="369">
        <v>300</v>
      </c>
      <c r="G758" s="369">
        <f t="shared" si="12"/>
        <v>59.700000000000045</v>
      </c>
      <c r="I758" s="807"/>
      <c r="K758" s="370"/>
      <c r="L758" s="368"/>
    </row>
    <row r="759" spans="1:12" s="365" customFormat="1">
      <c r="A759" s="364">
        <v>45489</v>
      </c>
      <c r="B759" s="807" t="s">
        <v>1423</v>
      </c>
      <c r="C759" s="807" t="s">
        <v>19</v>
      </c>
      <c r="D759" s="365" t="s">
        <v>14</v>
      </c>
      <c r="E759" s="369"/>
      <c r="F759" s="369">
        <v>25</v>
      </c>
      <c r="G759" s="369">
        <f t="shared" si="12"/>
        <v>34.700000000000045</v>
      </c>
      <c r="I759" s="818"/>
      <c r="K759" s="370"/>
      <c r="L759" s="368"/>
    </row>
    <row r="760" spans="1:12">
      <c r="A760" s="39">
        <v>45511</v>
      </c>
      <c r="B760" s="787" t="s">
        <v>1424</v>
      </c>
      <c r="C760" s="787" t="s">
        <v>19</v>
      </c>
      <c r="D760" t="s">
        <v>12</v>
      </c>
      <c r="F760" s="4">
        <v>27.7</v>
      </c>
      <c r="G760" s="4">
        <f t="shared" si="12"/>
        <v>7.0000000000000462</v>
      </c>
      <c r="I760" s="786"/>
      <c r="K760" s="12"/>
    </row>
    <row r="761" spans="1:12">
      <c r="A761" s="39">
        <v>45511</v>
      </c>
      <c r="B761" s="787" t="s">
        <v>1424</v>
      </c>
      <c r="C761" s="787" t="s">
        <v>19</v>
      </c>
      <c r="D761" t="s">
        <v>13</v>
      </c>
      <c r="F761" s="4">
        <v>7</v>
      </c>
      <c r="G761" s="4">
        <f t="shared" si="12"/>
        <v>4.6185277824406512E-14</v>
      </c>
      <c r="I761" s="786"/>
      <c r="K761" s="12"/>
    </row>
    <row r="762" spans="1:12">
      <c r="A762" s="41">
        <v>45504</v>
      </c>
      <c r="B762" s="786" t="s">
        <v>10</v>
      </c>
      <c r="C762" s="786" t="s">
        <v>20</v>
      </c>
      <c r="D762" t="s">
        <v>12</v>
      </c>
      <c r="E762" s="12">
        <v>27.2</v>
      </c>
      <c r="F762" s="65"/>
      <c r="G762" s="4">
        <f t="shared" si="12"/>
        <v>27.200000000000045</v>
      </c>
      <c r="I762" s="787"/>
      <c r="K762" s="12"/>
    </row>
    <row r="763" spans="1:12">
      <c r="B763" s="787"/>
      <c r="C763" s="787"/>
      <c r="D763" t="s">
        <v>13</v>
      </c>
      <c r="E763" s="12">
        <v>7</v>
      </c>
      <c r="F763" s="65"/>
      <c r="G763" s="4">
        <f t="shared" si="12"/>
        <v>34.200000000000045</v>
      </c>
      <c r="I763" s="786"/>
      <c r="K763" s="12"/>
    </row>
    <row r="764" spans="1:12">
      <c r="B764" s="787"/>
      <c r="C764" s="787"/>
      <c r="D764" t="s">
        <v>14</v>
      </c>
      <c r="E764" s="12">
        <v>500</v>
      </c>
      <c r="F764" s="65"/>
      <c r="G764" s="4">
        <f t="shared" si="12"/>
        <v>534.20000000000005</v>
      </c>
      <c r="K764" s="12"/>
    </row>
    <row r="765" spans="1:12" s="365" customFormat="1">
      <c r="A765" s="364">
        <v>45504</v>
      </c>
      <c r="B765" s="807" t="s">
        <v>1425</v>
      </c>
      <c r="C765" s="807" t="s">
        <v>20</v>
      </c>
      <c r="D765" s="365" t="s">
        <v>14</v>
      </c>
      <c r="E765" s="370"/>
      <c r="F765" s="372">
        <v>300</v>
      </c>
      <c r="G765" s="369">
        <f t="shared" si="12"/>
        <v>234.20000000000005</v>
      </c>
      <c r="K765" s="383"/>
      <c r="L765" s="368"/>
    </row>
    <row r="766" spans="1:12" s="365" customFormat="1">
      <c r="A766" s="364">
        <v>45511</v>
      </c>
      <c r="B766" s="807" t="s">
        <v>1426</v>
      </c>
      <c r="C766" s="807" t="s">
        <v>20</v>
      </c>
      <c r="D766" s="365" t="s">
        <v>14</v>
      </c>
      <c r="E766" s="369"/>
      <c r="F766" s="369">
        <v>200</v>
      </c>
      <c r="G766" s="369">
        <f t="shared" si="12"/>
        <v>34.200000000000045</v>
      </c>
      <c r="K766" s="370"/>
      <c r="L766" s="368"/>
    </row>
    <row r="767" spans="1:12">
      <c r="A767" s="39">
        <v>45546</v>
      </c>
      <c r="B767" s="787" t="s">
        <v>1427</v>
      </c>
      <c r="C767" s="787" t="s">
        <v>20</v>
      </c>
      <c r="D767" t="s">
        <v>12</v>
      </c>
      <c r="F767" s="12">
        <v>27.2</v>
      </c>
      <c r="G767" s="4">
        <f t="shared" si="12"/>
        <v>7.0000000000000462</v>
      </c>
      <c r="K767" s="12"/>
    </row>
    <row r="768" spans="1:12">
      <c r="A768" s="39">
        <v>45546</v>
      </c>
      <c r="B768" s="787" t="s">
        <v>1427</v>
      </c>
      <c r="C768" s="787" t="s">
        <v>20</v>
      </c>
      <c r="D768" t="s">
        <v>13</v>
      </c>
      <c r="F768" s="12">
        <v>7</v>
      </c>
      <c r="G768" s="4">
        <f t="shared" si="12"/>
        <v>4.6185277824406512E-14</v>
      </c>
      <c r="K768" s="12"/>
    </row>
    <row r="769" spans="1:13">
      <c r="A769" s="41">
        <v>45535</v>
      </c>
      <c r="B769" s="786" t="s">
        <v>10</v>
      </c>
      <c r="C769" s="786" t="s">
        <v>21</v>
      </c>
      <c r="D769" t="s">
        <v>12</v>
      </c>
      <c r="E769" s="12">
        <v>27.3</v>
      </c>
      <c r="F769" s="65"/>
      <c r="G769" s="4">
        <f t="shared" si="12"/>
        <v>27.300000000000047</v>
      </c>
      <c r="K769" s="26"/>
    </row>
    <row r="770" spans="1:13">
      <c r="B770" s="787"/>
      <c r="C770" s="787"/>
      <c r="D770" t="s">
        <v>13</v>
      </c>
      <c r="E770" s="12">
        <v>7</v>
      </c>
      <c r="F770" s="65"/>
      <c r="G770" s="4">
        <f t="shared" si="12"/>
        <v>34.300000000000047</v>
      </c>
    </row>
    <row r="771" spans="1:13">
      <c r="B771" s="787"/>
      <c r="C771" s="787"/>
      <c r="D771" t="s">
        <v>14</v>
      </c>
      <c r="E771" s="12">
        <v>500</v>
      </c>
      <c r="F771" s="65"/>
      <c r="G771" s="4">
        <f t="shared" si="12"/>
        <v>534.30000000000007</v>
      </c>
    </row>
    <row r="772" spans="1:13" s="365" customFormat="1">
      <c r="A772" s="364">
        <v>45535</v>
      </c>
      <c r="B772" s="807" t="s">
        <v>1428</v>
      </c>
      <c r="C772" s="807" t="s">
        <v>21</v>
      </c>
      <c r="D772" s="365" t="s">
        <v>14</v>
      </c>
      <c r="E772" s="370"/>
      <c r="F772" s="372">
        <v>225</v>
      </c>
      <c r="G772" s="369">
        <f t="shared" si="12"/>
        <v>309.30000000000007</v>
      </c>
      <c r="L772" s="368"/>
    </row>
    <row r="773" spans="1:13" s="365" customFormat="1">
      <c r="A773" s="364">
        <v>45539</v>
      </c>
      <c r="B773" s="807" t="s">
        <v>1429</v>
      </c>
      <c r="C773" s="807" t="s">
        <v>21</v>
      </c>
      <c r="D773" s="365" t="s">
        <v>14</v>
      </c>
      <c r="E773" s="369"/>
      <c r="F773" s="369">
        <v>200</v>
      </c>
      <c r="G773" s="369">
        <f t="shared" si="12"/>
        <v>109.30000000000007</v>
      </c>
      <c r="L773" s="368"/>
    </row>
    <row r="774" spans="1:13" s="365" customFormat="1">
      <c r="A774" s="364">
        <v>45546</v>
      </c>
      <c r="B774" s="807" t="s">
        <v>1430</v>
      </c>
      <c r="C774" s="807" t="s">
        <v>21</v>
      </c>
      <c r="D774" s="365" t="s">
        <v>14</v>
      </c>
      <c r="E774" s="369"/>
      <c r="F774" s="369">
        <v>75</v>
      </c>
      <c r="G774" s="369">
        <f t="shared" si="12"/>
        <v>34.300000000000068</v>
      </c>
      <c r="L774" s="368"/>
    </row>
    <row r="775" spans="1:13">
      <c r="A775" s="39">
        <v>45553</v>
      </c>
      <c r="B775" s="787" t="s">
        <v>1431</v>
      </c>
      <c r="C775" s="787" t="s">
        <v>21</v>
      </c>
      <c r="D775" t="s">
        <v>12</v>
      </c>
      <c r="F775" s="4">
        <v>27.3</v>
      </c>
      <c r="G775" s="4">
        <f t="shared" si="12"/>
        <v>7.0000000000000675</v>
      </c>
    </row>
    <row r="776" spans="1:13">
      <c r="A776" s="39">
        <v>45553</v>
      </c>
      <c r="B776" s="787" t="s">
        <v>1431</v>
      </c>
      <c r="C776" s="787" t="s">
        <v>21</v>
      </c>
      <c r="D776" t="s">
        <v>13</v>
      </c>
      <c r="F776" s="4">
        <v>7</v>
      </c>
      <c r="G776" s="4">
        <f t="shared" si="12"/>
        <v>6.7501559897209518E-14</v>
      </c>
    </row>
    <row r="777" spans="1:13">
      <c r="A777" s="41">
        <v>45565</v>
      </c>
      <c r="B777" s="786" t="s">
        <v>10</v>
      </c>
      <c r="C777" s="786" t="s">
        <v>91</v>
      </c>
      <c r="D777" t="s">
        <v>12</v>
      </c>
      <c r="E777" s="121">
        <v>27.5</v>
      </c>
      <c r="F777" s="121"/>
      <c r="G777" s="4">
        <f t="shared" si="12"/>
        <v>27.500000000000068</v>
      </c>
    </row>
    <row r="778" spans="1:13">
      <c r="B778" s="787"/>
      <c r="C778" s="787"/>
      <c r="D778" t="s">
        <v>13</v>
      </c>
      <c r="E778" s="121">
        <v>5</v>
      </c>
      <c r="F778" s="121"/>
      <c r="G778" s="4">
        <f t="shared" si="12"/>
        <v>32.500000000000071</v>
      </c>
      <c r="I778" s="786"/>
      <c r="K778" s="12"/>
    </row>
    <row r="779" spans="1:13">
      <c r="B779" s="787"/>
      <c r="C779" s="787"/>
      <c r="D779" t="s">
        <v>14</v>
      </c>
      <c r="E779" s="12">
        <v>500</v>
      </c>
      <c r="F779" s="121"/>
      <c r="G779" s="4">
        <f t="shared" si="12"/>
        <v>532.50000000000011</v>
      </c>
      <c r="I779" s="786"/>
      <c r="K779" s="12"/>
      <c r="M779" s="121"/>
    </row>
    <row r="780" spans="1:13" s="365" customFormat="1">
      <c r="A780" s="407">
        <v>45565</v>
      </c>
      <c r="B780" s="807" t="s">
        <v>1432</v>
      </c>
      <c r="C780" s="807" t="s">
        <v>91</v>
      </c>
      <c r="D780" s="365" t="s">
        <v>14</v>
      </c>
      <c r="E780" s="368"/>
      <c r="F780" s="368">
        <v>50</v>
      </c>
      <c r="G780" s="369">
        <f t="shared" si="12"/>
        <v>482.50000000000011</v>
      </c>
      <c r="L780" s="368"/>
      <c r="M780" s="368"/>
    </row>
    <row r="781" spans="1:13" s="365" customFormat="1">
      <c r="A781" s="364">
        <v>45567</v>
      </c>
      <c r="B781" s="807" t="s">
        <v>1433</v>
      </c>
      <c r="C781" s="807" t="s">
        <v>91</v>
      </c>
      <c r="D781" s="365" t="s">
        <v>14</v>
      </c>
      <c r="E781" s="369"/>
      <c r="F781" s="369">
        <v>400</v>
      </c>
      <c r="G781" s="369">
        <f t="shared" si="12"/>
        <v>82.500000000000114</v>
      </c>
      <c r="K781" s="370"/>
      <c r="L781" s="368"/>
      <c r="M781" s="368"/>
    </row>
    <row r="782" spans="1:13">
      <c r="A782" s="39">
        <v>45602</v>
      </c>
      <c r="B782" s="787" t="s">
        <v>1434</v>
      </c>
      <c r="C782" s="787" t="s">
        <v>91</v>
      </c>
      <c r="D782" t="s">
        <v>12</v>
      </c>
      <c r="F782" s="4">
        <v>27.5</v>
      </c>
      <c r="G782" s="4">
        <f t="shared" si="12"/>
        <v>55.000000000000114</v>
      </c>
      <c r="K782" s="12"/>
      <c r="M782" s="121"/>
    </row>
    <row r="783" spans="1:13">
      <c r="A783" s="39">
        <v>45602</v>
      </c>
      <c r="B783" s="787" t="s">
        <v>1434</v>
      </c>
      <c r="C783" s="787" t="s">
        <v>91</v>
      </c>
      <c r="D783" t="s">
        <v>13</v>
      </c>
      <c r="F783" s="4">
        <v>5</v>
      </c>
      <c r="G783" s="4">
        <f t="shared" si="12"/>
        <v>50.000000000000114</v>
      </c>
      <c r="K783" s="12"/>
      <c r="M783" s="121"/>
    </row>
    <row r="784" spans="1:13" s="378" customFormat="1">
      <c r="A784" s="377">
        <v>45608</v>
      </c>
      <c r="B784" s="801" t="s">
        <v>1435</v>
      </c>
      <c r="C784" s="801" t="s">
        <v>91</v>
      </c>
      <c r="D784" s="378" t="s">
        <v>14</v>
      </c>
      <c r="E784" s="419"/>
      <c r="F784" s="419">
        <v>50</v>
      </c>
      <c r="G784" s="419">
        <f t="shared" si="12"/>
        <v>1.1368683772161603E-13</v>
      </c>
      <c r="K784" s="380"/>
      <c r="L784" s="379"/>
      <c r="M784" s="379"/>
    </row>
    <row r="785" spans="1:13">
      <c r="A785" s="41">
        <v>45596</v>
      </c>
      <c r="B785" s="786" t="s">
        <v>10</v>
      </c>
      <c r="C785" s="786" t="s">
        <v>23</v>
      </c>
      <c r="D785" t="s">
        <v>12</v>
      </c>
      <c r="E785" s="12">
        <v>7</v>
      </c>
      <c r="G785" s="4">
        <f t="shared" si="12"/>
        <v>7.0000000000001137</v>
      </c>
      <c r="I785" s="10"/>
      <c r="M785" s="121"/>
    </row>
    <row r="786" spans="1:13">
      <c r="B786" s="787"/>
      <c r="C786" s="787"/>
      <c r="D786" t="s">
        <v>13</v>
      </c>
      <c r="E786" s="12">
        <v>7</v>
      </c>
      <c r="G786" s="4">
        <f t="shared" si="12"/>
        <v>14.000000000000114</v>
      </c>
      <c r="K786" s="121"/>
      <c r="M786" s="121"/>
    </row>
    <row r="787" spans="1:13">
      <c r="B787" s="787"/>
      <c r="C787" s="787"/>
      <c r="D787" t="s">
        <v>14</v>
      </c>
      <c r="E787" s="12">
        <v>500</v>
      </c>
      <c r="G787" s="4">
        <f t="shared" si="12"/>
        <v>514.00000000000011</v>
      </c>
      <c r="J787" s="786"/>
      <c r="L787" s="12"/>
      <c r="M787" s="121"/>
    </row>
    <row r="788" spans="1:13" s="378" customFormat="1">
      <c r="A788" s="377">
        <v>45596</v>
      </c>
      <c r="B788" s="801" t="s">
        <v>1436</v>
      </c>
      <c r="C788" s="801" t="s">
        <v>23</v>
      </c>
      <c r="D788" s="378" t="s">
        <v>14</v>
      </c>
      <c r="E788" s="419"/>
      <c r="F788" s="419">
        <v>300</v>
      </c>
      <c r="G788" s="419">
        <f t="shared" si="12"/>
        <v>214.00000000000011</v>
      </c>
      <c r="J788" s="801"/>
      <c r="L788" s="380"/>
    </row>
    <row r="789" spans="1:13" s="378" customFormat="1">
      <c r="A789" s="377">
        <v>45608</v>
      </c>
      <c r="B789" s="801" t="s">
        <v>1435</v>
      </c>
      <c r="C789" s="801" t="s">
        <v>23</v>
      </c>
      <c r="D789" s="378" t="s">
        <v>14</v>
      </c>
      <c r="E789" s="419"/>
      <c r="F789" s="419">
        <v>50</v>
      </c>
      <c r="G789" s="419">
        <f t="shared" si="12"/>
        <v>164.00000000000011</v>
      </c>
      <c r="J789" s="425"/>
      <c r="L789" s="380"/>
    </row>
    <row r="790" spans="1:13" s="378" customFormat="1">
      <c r="A790" s="377">
        <v>45615</v>
      </c>
      <c r="B790" s="801" t="s">
        <v>1437</v>
      </c>
      <c r="C790" s="801" t="s">
        <v>23</v>
      </c>
      <c r="D790" s="378" t="s">
        <v>14</v>
      </c>
      <c r="E790" s="419"/>
      <c r="F790" s="419">
        <v>150</v>
      </c>
      <c r="G790" s="419">
        <f t="shared" si="12"/>
        <v>14.000000000000114</v>
      </c>
      <c r="J790" s="801"/>
      <c r="L790" s="380"/>
    </row>
    <row r="791" spans="1:13">
      <c r="A791" s="39">
        <v>45637</v>
      </c>
      <c r="B791" s="787" t="s">
        <v>1438</v>
      </c>
      <c r="C791" s="787" t="s">
        <v>23</v>
      </c>
      <c r="D791" t="s">
        <v>12</v>
      </c>
      <c r="F791" s="4">
        <v>7</v>
      </c>
      <c r="G791" s="4">
        <f t="shared" si="12"/>
        <v>7.0000000000001137</v>
      </c>
      <c r="J791" s="787"/>
      <c r="L791" s="12"/>
    </row>
    <row r="792" spans="1:13">
      <c r="A792" s="39">
        <v>45637</v>
      </c>
      <c r="B792" s="787" t="s">
        <v>1438</v>
      </c>
      <c r="C792" s="787" t="s">
        <v>23</v>
      </c>
      <c r="D792" t="s">
        <v>13</v>
      </c>
      <c r="F792" s="4">
        <v>7</v>
      </c>
      <c r="G792" s="4">
        <f t="shared" si="12"/>
        <v>1.1368683772161603E-13</v>
      </c>
      <c r="J792" s="786"/>
    </row>
    <row r="793" spans="1:13">
      <c r="A793" s="41">
        <v>45626</v>
      </c>
      <c r="B793" s="786" t="s">
        <v>10</v>
      </c>
      <c r="C793" s="786" t="s">
        <v>24</v>
      </c>
      <c r="D793" t="s">
        <v>12</v>
      </c>
      <c r="E793" s="12">
        <v>8</v>
      </c>
      <c r="F793" s="65"/>
      <c r="G793" s="4">
        <f t="shared" si="12"/>
        <v>8.0000000000001137</v>
      </c>
    </row>
    <row r="794" spans="1:13">
      <c r="B794" s="787"/>
      <c r="C794" s="787"/>
      <c r="D794" t="s">
        <v>13</v>
      </c>
      <c r="E794" s="12">
        <v>7</v>
      </c>
      <c r="F794" s="65"/>
      <c r="G794" s="4">
        <f t="shared" si="12"/>
        <v>15.000000000000114</v>
      </c>
    </row>
    <row r="795" spans="1:13">
      <c r="B795" s="787"/>
      <c r="C795" s="787"/>
      <c r="D795" t="s">
        <v>14</v>
      </c>
      <c r="E795" s="12">
        <v>500</v>
      </c>
      <c r="F795" s="65"/>
      <c r="G795" s="4">
        <f t="shared" si="12"/>
        <v>515.00000000000011</v>
      </c>
    </row>
    <row r="796" spans="1:13" s="378" customFormat="1">
      <c r="A796" s="377">
        <v>45626</v>
      </c>
      <c r="B796" s="801" t="s">
        <v>1439</v>
      </c>
      <c r="C796" s="801" t="s">
        <v>24</v>
      </c>
      <c r="D796" s="378" t="s">
        <v>14</v>
      </c>
      <c r="E796" s="380"/>
      <c r="F796" s="418">
        <v>190</v>
      </c>
      <c r="G796" s="419">
        <f t="shared" si="12"/>
        <v>325.00000000000011</v>
      </c>
      <c r="L796" s="379"/>
    </row>
    <row r="797" spans="1:13" s="378" customFormat="1">
      <c r="A797" s="377">
        <v>45630</v>
      </c>
      <c r="B797" s="801" t="s">
        <v>1440</v>
      </c>
      <c r="C797" s="801" t="s">
        <v>24</v>
      </c>
      <c r="D797" s="378" t="s">
        <v>14</v>
      </c>
      <c r="E797" s="419"/>
      <c r="F797" s="419">
        <v>100</v>
      </c>
      <c r="G797" s="419">
        <f t="shared" ref="G797:G813" si="13">+G796+E797-F797</f>
        <v>225.00000000000011</v>
      </c>
      <c r="L797" s="379"/>
    </row>
    <row r="798" spans="1:13" s="365" customFormat="1">
      <c r="A798" s="364">
        <v>45637</v>
      </c>
      <c r="B798" s="807" t="s">
        <v>1441</v>
      </c>
      <c r="C798" s="807" t="s">
        <v>24</v>
      </c>
      <c r="D798" s="365" t="s">
        <v>14</v>
      </c>
      <c r="E798" s="369"/>
      <c r="F798" s="369">
        <v>100</v>
      </c>
      <c r="G798" s="369">
        <f t="shared" si="13"/>
        <v>125.00000000000011</v>
      </c>
      <c r="L798" s="368"/>
    </row>
    <row r="799" spans="1:13" s="127" customFormat="1">
      <c r="A799" s="289">
        <v>45665</v>
      </c>
      <c r="B799" s="290" t="s">
        <v>1442</v>
      </c>
      <c r="C799" s="797" t="s">
        <v>24</v>
      </c>
      <c r="D799" s="127" t="s">
        <v>14</v>
      </c>
      <c r="E799" s="128"/>
      <c r="F799" s="128">
        <v>110</v>
      </c>
      <c r="G799" s="128">
        <f t="shared" si="13"/>
        <v>15.000000000000114</v>
      </c>
      <c r="L799" s="266"/>
    </row>
    <row r="800" spans="1:13">
      <c r="A800" s="39">
        <v>45693</v>
      </c>
      <c r="B800" s="787" t="s">
        <v>1443</v>
      </c>
      <c r="C800" s="787" t="s">
        <v>24</v>
      </c>
      <c r="D800" t="s">
        <v>12</v>
      </c>
      <c r="F800" s="12">
        <v>8</v>
      </c>
      <c r="G800" s="4">
        <f t="shared" si="13"/>
        <v>7.0000000000001137</v>
      </c>
    </row>
    <row r="801" spans="1:12">
      <c r="A801" s="39">
        <v>45693</v>
      </c>
      <c r="B801" s="787" t="s">
        <v>1443</v>
      </c>
      <c r="C801" s="787" t="s">
        <v>24</v>
      </c>
      <c r="D801" t="s">
        <v>13</v>
      </c>
      <c r="F801" s="12">
        <v>7</v>
      </c>
      <c r="G801" s="4">
        <f t="shared" si="13"/>
        <v>1.1368683772161603E-13</v>
      </c>
    </row>
    <row r="802" spans="1:12">
      <c r="A802" s="41">
        <v>45657</v>
      </c>
      <c r="B802" s="786" t="s">
        <v>10</v>
      </c>
      <c r="C802" s="786" t="s">
        <v>25</v>
      </c>
      <c r="D802" t="s">
        <v>12</v>
      </c>
      <c r="E802" s="12">
        <v>10.5</v>
      </c>
      <c r="G802" s="4">
        <f t="shared" si="13"/>
        <v>10.500000000000114</v>
      </c>
    </row>
    <row r="803" spans="1:12">
      <c r="B803" s="787"/>
      <c r="C803" s="787"/>
      <c r="D803" t="s">
        <v>13</v>
      </c>
      <c r="E803" s="12">
        <v>3</v>
      </c>
      <c r="G803" s="4">
        <f t="shared" si="13"/>
        <v>13.500000000000114</v>
      </c>
    </row>
    <row r="804" spans="1:12">
      <c r="B804" s="787"/>
      <c r="C804" s="787"/>
      <c r="D804" t="s">
        <v>14</v>
      </c>
      <c r="E804" s="12">
        <v>500</v>
      </c>
      <c r="G804" s="4">
        <f t="shared" si="13"/>
        <v>513.50000000000011</v>
      </c>
    </row>
    <row r="805" spans="1:12" s="127" customFormat="1">
      <c r="A805" s="289">
        <v>45665</v>
      </c>
      <c r="B805" s="290" t="s">
        <v>1442</v>
      </c>
      <c r="C805" s="290" t="s">
        <v>25</v>
      </c>
      <c r="D805" s="127" t="s">
        <v>14</v>
      </c>
      <c r="E805" s="291"/>
      <c r="F805" s="291">
        <v>240</v>
      </c>
      <c r="G805" s="128">
        <f t="shared" si="13"/>
        <v>273.50000000000011</v>
      </c>
      <c r="L805" s="266"/>
    </row>
    <row r="806" spans="1:12" s="127" customFormat="1">
      <c r="A806" s="126">
        <v>45679</v>
      </c>
      <c r="B806" s="797" t="s">
        <v>1444</v>
      </c>
      <c r="C806" s="290" t="s">
        <v>25</v>
      </c>
      <c r="D806" s="127" t="s">
        <v>14</v>
      </c>
      <c r="E806" s="128"/>
      <c r="F806" s="128">
        <v>150</v>
      </c>
      <c r="G806" s="128">
        <f t="shared" si="13"/>
        <v>123.50000000000011</v>
      </c>
      <c r="L806" s="266"/>
    </row>
    <row r="807" spans="1:12" s="127" customFormat="1">
      <c r="A807" s="126">
        <v>45686</v>
      </c>
      <c r="B807" s="797" t="s">
        <v>1445</v>
      </c>
      <c r="C807" s="290" t="s">
        <v>25</v>
      </c>
      <c r="D807" s="127" t="s">
        <v>14</v>
      </c>
      <c r="E807" s="128"/>
      <c r="F807" s="128">
        <v>90</v>
      </c>
      <c r="G807" s="128">
        <f t="shared" si="13"/>
        <v>33.500000000000114</v>
      </c>
      <c r="L807" s="266"/>
    </row>
    <row r="808" spans="1:12">
      <c r="A808" s="39">
        <v>45693</v>
      </c>
      <c r="B808" s="787" t="s">
        <v>1443</v>
      </c>
      <c r="C808" s="795" t="s">
        <v>25</v>
      </c>
      <c r="D808" t="s">
        <v>12</v>
      </c>
      <c r="F808" s="12">
        <v>10.5</v>
      </c>
      <c r="G808" s="4">
        <f t="shared" si="13"/>
        <v>23.000000000000114</v>
      </c>
    </row>
    <row r="809" spans="1:12">
      <c r="A809" s="39">
        <v>45693</v>
      </c>
      <c r="B809" s="787" t="s">
        <v>1443</v>
      </c>
      <c r="C809" s="795" t="s">
        <v>25</v>
      </c>
      <c r="D809" t="s">
        <v>13</v>
      </c>
      <c r="F809" s="12">
        <v>3</v>
      </c>
      <c r="G809" s="4">
        <f t="shared" si="13"/>
        <v>20.000000000000114</v>
      </c>
    </row>
    <row r="810" spans="1:12" s="127" customFormat="1">
      <c r="A810" s="126">
        <v>45693</v>
      </c>
      <c r="B810" s="797" t="s">
        <v>1446</v>
      </c>
      <c r="C810" s="290" t="s">
        <v>25</v>
      </c>
      <c r="D810" s="127" t="s">
        <v>14</v>
      </c>
      <c r="E810" s="128"/>
      <c r="F810" s="129">
        <v>20</v>
      </c>
      <c r="G810" s="128">
        <f t="shared" si="13"/>
        <v>1.1368683772161603E-13</v>
      </c>
      <c r="L810" s="266"/>
    </row>
    <row r="811" spans="1:12">
      <c r="A811" s="9">
        <v>45688</v>
      </c>
      <c r="B811" s="786" t="s">
        <v>10</v>
      </c>
      <c r="C811" s="786" t="s">
        <v>11</v>
      </c>
      <c r="D811" t="s">
        <v>12</v>
      </c>
      <c r="E811" s="121">
        <v>8</v>
      </c>
      <c r="F811" s="121"/>
      <c r="G811" s="4">
        <f t="shared" si="13"/>
        <v>8.0000000000001137</v>
      </c>
    </row>
    <row r="812" spans="1:12">
      <c r="A812"/>
      <c r="B812" s="787"/>
      <c r="C812" s="787"/>
      <c r="D812" t="s">
        <v>13</v>
      </c>
      <c r="E812" s="121">
        <v>3</v>
      </c>
      <c r="F812" s="121"/>
      <c r="G812" s="4">
        <f t="shared" si="13"/>
        <v>11.000000000000114</v>
      </c>
    </row>
    <row r="813" spans="1:12">
      <c r="A813"/>
      <c r="B813" s="787"/>
      <c r="C813" s="787"/>
      <c r="D813" t="s">
        <v>14</v>
      </c>
      <c r="E813" s="121">
        <v>500</v>
      </c>
      <c r="F813" s="121"/>
      <c r="G813" s="4">
        <f t="shared" si="13"/>
        <v>511.00000000000011</v>
      </c>
    </row>
    <row r="814" spans="1:12" s="127" customFormat="1">
      <c r="A814" s="126">
        <v>45693</v>
      </c>
      <c r="B814" s="797" t="s">
        <v>1446</v>
      </c>
      <c r="C814" s="797" t="s">
        <v>11</v>
      </c>
      <c r="D814" s="127" t="s">
        <v>14</v>
      </c>
      <c r="E814" s="266"/>
      <c r="F814" s="266">
        <v>250</v>
      </c>
      <c r="G814" s="128">
        <f t="shared" ref="G814:G891" si="14">+G813+E814-F814</f>
        <v>261.00000000000011</v>
      </c>
      <c r="L814" s="266"/>
    </row>
    <row r="815" spans="1:12">
      <c r="A815" s="39">
        <v>45707</v>
      </c>
      <c r="B815" s="787" t="s">
        <v>1447</v>
      </c>
      <c r="C815" s="787" t="s">
        <v>11</v>
      </c>
      <c r="D815" t="s">
        <v>12</v>
      </c>
      <c r="F815" s="121">
        <v>8</v>
      </c>
      <c r="G815" s="4">
        <f t="shared" si="14"/>
        <v>253.00000000000011</v>
      </c>
    </row>
    <row r="816" spans="1:12">
      <c r="A816" s="39">
        <v>45707</v>
      </c>
      <c r="B816" s="787" t="s">
        <v>1447</v>
      </c>
      <c r="C816" s="787" t="s">
        <v>11</v>
      </c>
      <c r="D816" t="s">
        <v>13</v>
      </c>
      <c r="F816" s="121">
        <v>3</v>
      </c>
      <c r="G816" s="4">
        <f t="shared" si="14"/>
        <v>250.00000000000011</v>
      </c>
    </row>
    <row r="817" spans="1:13">
      <c r="A817" s="39">
        <v>8</v>
      </c>
      <c r="B817" s="787" t="s">
        <v>1448</v>
      </c>
      <c r="C817" s="787" t="s">
        <v>11</v>
      </c>
      <c r="D817" t="s">
        <v>14</v>
      </c>
      <c r="F817" s="4">
        <v>250</v>
      </c>
      <c r="G817" s="4">
        <f t="shared" si="14"/>
        <v>0</v>
      </c>
    </row>
    <row r="818" spans="1:13">
      <c r="A818" s="41">
        <v>45716</v>
      </c>
      <c r="B818" s="786" t="s">
        <v>10</v>
      </c>
      <c r="C818" s="786" t="s">
        <v>15</v>
      </c>
      <c r="D818" t="s">
        <v>12</v>
      </c>
      <c r="E818" s="4">
        <v>14</v>
      </c>
      <c r="G818" s="4">
        <f t="shared" si="14"/>
        <v>14</v>
      </c>
      <c r="K818" s="814"/>
    </row>
    <row r="819" spans="1:13">
      <c r="B819" s="787"/>
      <c r="C819" s="787"/>
      <c r="D819" t="s">
        <v>13</v>
      </c>
      <c r="E819" s="4">
        <v>3</v>
      </c>
      <c r="G819" s="4">
        <f t="shared" si="14"/>
        <v>17</v>
      </c>
      <c r="J819" s="786"/>
      <c r="M819" s="121"/>
    </row>
    <row r="820" spans="1:13">
      <c r="B820" s="787"/>
      <c r="C820" s="787"/>
      <c r="D820" t="s">
        <v>14</v>
      </c>
      <c r="E820" s="121">
        <v>500</v>
      </c>
      <c r="G820" s="4">
        <f t="shared" si="14"/>
        <v>517</v>
      </c>
      <c r="J820" s="787"/>
      <c r="M820" s="121"/>
    </row>
    <row r="821" spans="1:13" s="127" customFormat="1">
      <c r="A821" s="126">
        <v>45730</v>
      </c>
      <c r="B821" s="797" t="s">
        <v>1449</v>
      </c>
      <c r="C821" s="797" t="s">
        <v>15</v>
      </c>
      <c r="D821" s="127" t="s">
        <v>14</v>
      </c>
      <c r="E821" s="128"/>
      <c r="F821" s="128">
        <v>250</v>
      </c>
      <c r="G821" s="128">
        <f t="shared" si="14"/>
        <v>267</v>
      </c>
      <c r="J821" s="797"/>
      <c r="L821" s="266"/>
    </row>
    <row r="822" spans="1:13">
      <c r="A822" s="39">
        <v>45756</v>
      </c>
      <c r="B822" s="787" t="s">
        <v>1450</v>
      </c>
      <c r="C822" s="787" t="s">
        <v>15</v>
      </c>
      <c r="D822" t="s">
        <v>12</v>
      </c>
      <c r="F822" s="4">
        <v>14</v>
      </c>
      <c r="G822" s="4">
        <f t="shared" si="14"/>
        <v>253</v>
      </c>
      <c r="J822" s="787"/>
      <c r="M822" s="121"/>
    </row>
    <row r="823" spans="1:13">
      <c r="A823" s="39">
        <v>45756</v>
      </c>
      <c r="B823" s="787" t="s">
        <v>1450</v>
      </c>
      <c r="C823" s="787" t="s">
        <v>15</v>
      </c>
      <c r="D823" t="s">
        <v>13</v>
      </c>
      <c r="F823" s="4">
        <v>3</v>
      </c>
      <c r="G823" s="4">
        <f t="shared" si="14"/>
        <v>250</v>
      </c>
      <c r="J823" s="787"/>
    </row>
    <row r="824" spans="1:13" s="127" customFormat="1">
      <c r="A824" s="126">
        <v>45756</v>
      </c>
      <c r="B824" s="797" t="s">
        <v>1451</v>
      </c>
      <c r="C824" s="797" t="s">
        <v>15</v>
      </c>
      <c r="D824" s="127" t="s">
        <v>14</v>
      </c>
      <c r="E824" s="128"/>
      <c r="F824" s="128">
        <v>250</v>
      </c>
      <c r="G824" s="128">
        <f t="shared" si="14"/>
        <v>0</v>
      </c>
      <c r="J824" s="797"/>
      <c r="L824" s="266"/>
      <c r="M824" s="266"/>
    </row>
    <row r="825" spans="1:13">
      <c r="A825" s="41">
        <v>45747</v>
      </c>
      <c r="B825" s="786" t="s">
        <v>10</v>
      </c>
      <c r="C825" s="786" t="s">
        <v>16</v>
      </c>
      <c r="D825" t="s">
        <v>12</v>
      </c>
      <c r="E825" s="4">
        <v>14</v>
      </c>
      <c r="G825" s="4">
        <f t="shared" si="14"/>
        <v>14</v>
      </c>
    </row>
    <row r="826" spans="1:13">
      <c r="B826" s="787"/>
      <c r="C826" s="787"/>
      <c r="D826" t="s">
        <v>13</v>
      </c>
      <c r="E826" s="4">
        <v>3</v>
      </c>
      <c r="G826" s="4">
        <f t="shared" si="14"/>
        <v>17</v>
      </c>
    </row>
    <row r="827" spans="1:13">
      <c r="B827" s="787"/>
      <c r="C827" s="787"/>
      <c r="D827" t="s">
        <v>14</v>
      </c>
      <c r="E827" s="121">
        <v>500</v>
      </c>
      <c r="G827" s="4">
        <f t="shared" si="14"/>
        <v>517</v>
      </c>
    </row>
    <row r="828" spans="1:13">
      <c r="A828" s="39">
        <v>45771</v>
      </c>
      <c r="B828" s="787" t="s">
        <v>1452</v>
      </c>
      <c r="C828" s="787" t="s">
        <v>16</v>
      </c>
      <c r="D828" t="s">
        <v>12</v>
      </c>
      <c r="F828" s="4">
        <v>14</v>
      </c>
      <c r="G828" s="4">
        <f t="shared" si="14"/>
        <v>503</v>
      </c>
    </row>
    <row r="829" spans="1:13">
      <c r="A829" s="39">
        <v>45771</v>
      </c>
      <c r="B829" s="787" t="s">
        <v>1452</v>
      </c>
      <c r="C829" s="787" t="s">
        <v>16</v>
      </c>
      <c r="D829" t="s">
        <v>13</v>
      </c>
      <c r="F829" s="4">
        <v>3</v>
      </c>
      <c r="G829" s="4">
        <f t="shared" si="14"/>
        <v>500</v>
      </c>
    </row>
    <row r="830" spans="1:13" s="127" customFormat="1">
      <c r="A830" s="126">
        <v>45770</v>
      </c>
      <c r="B830" s="797" t="s">
        <v>1453</v>
      </c>
      <c r="C830" s="797" t="s">
        <v>16</v>
      </c>
      <c r="D830" s="127" t="s">
        <v>14</v>
      </c>
      <c r="E830" s="128"/>
      <c r="F830" s="128">
        <v>250</v>
      </c>
      <c r="G830" s="128">
        <f t="shared" si="14"/>
        <v>250</v>
      </c>
      <c r="L830" s="266"/>
    </row>
    <row r="831" spans="1:13" s="127" customFormat="1">
      <c r="A831" s="126">
        <v>45784</v>
      </c>
      <c r="B831" s="797" t="s">
        <v>1454</v>
      </c>
      <c r="C831" s="797" t="s">
        <v>16</v>
      </c>
      <c r="D831" s="127" t="s">
        <v>14</v>
      </c>
      <c r="E831" s="128"/>
      <c r="F831" s="128">
        <v>250</v>
      </c>
      <c r="G831" s="128">
        <f t="shared" si="14"/>
        <v>0</v>
      </c>
      <c r="L831" s="266"/>
    </row>
    <row r="832" spans="1:13">
      <c r="A832" s="41">
        <v>45777</v>
      </c>
      <c r="B832" s="786" t="s">
        <v>10</v>
      </c>
      <c r="C832" s="786" t="s">
        <v>17</v>
      </c>
      <c r="D832" t="s">
        <v>12</v>
      </c>
      <c r="E832" s="121">
        <v>14</v>
      </c>
      <c r="G832" s="4">
        <f t="shared" si="14"/>
        <v>14</v>
      </c>
    </row>
    <row r="833" spans="1:12">
      <c r="B833" s="787"/>
      <c r="C833" s="787"/>
      <c r="D833" t="s">
        <v>13</v>
      </c>
      <c r="E833" s="121">
        <v>3</v>
      </c>
      <c r="G833" s="4">
        <f t="shared" si="14"/>
        <v>17</v>
      </c>
    </row>
    <row r="834" spans="1:12">
      <c r="B834" s="787"/>
      <c r="C834" s="787"/>
      <c r="D834" t="s">
        <v>14</v>
      </c>
      <c r="E834" s="121">
        <v>500</v>
      </c>
      <c r="G834" s="4">
        <f t="shared" si="14"/>
        <v>517</v>
      </c>
    </row>
    <row r="835" spans="1:12" s="127" customFormat="1">
      <c r="A835" s="126">
        <v>45792</v>
      </c>
      <c r="B835" s="797" t="s">
        <v>1455</v>
      </c>
      <c r="C835" s="797" t="s">
        <v>17</v>
      </c>
      <c r="D835" s="127" t="s">
        <v>14</v>
      </c>
      <c r="E835" s="128"/>
      <c r="F835" s="128">
        <v>200</v>
      </c>
      <c r="G835" s="128">
        <f t="shared" si="14"/>
        <v>317</v>
      </c>
      <c r="H835" s="127" t="s">
        <v>140</v>
      </c>
      <c r="I835" s="127">
        <v>47384400</v>
      </c>
      <c r="L835" s="266"/>
    </row>
    <row r="836" spans="1:12">
      <c r="A836" s="39">
        <v>45798</v>
      </c>
      <c r="B836" s="787" t="s">
        <v>1456</v>
      </c>
      <c r="C836" s="787" t="s">
        <v>17</v>
      </c>
      <c r="D836" t="s">
        <v>12</v>
      </c>
      <c r="F836" s="4">
        <v>14</v>
      </c>
      <c r="G836" s="4">
        <f t="shared" si="14"/>
        <v>303</v>
      </c>
      <c r="H836" s="26"/>
    </row>
    <row r="837" spans="1:12">
      <c r="A837" s="39">
        <v>45798</v>
      </c>
      <c r="B837" s="787" t="s">
        <v>1456</v>
      </c>
      <c r="C837" s="787" t="s">
        <v>17</v>
      </c>
      <c r="D837" t="s">
        <v>13</v>
      </c>
      <c r="F837" s="4">
        <v>3</v>
      </c>
      <c r="G837" s="4">
        <f t="shared" si="14"/>
        <v>300</v>
      </c>
    </row>
    <row r="838" spans="1:12" s="127" customFormat="1">
      <c r="A838" s="126">
        <v>45798</v>
      </c>
      <c r="B838" s="797" t="s">
        <v>1457</v>
      </c>
      <c r="C838" s="797" t="s">
        <v>17</v>
      </c>
      <c r="D838" s="127" t="s">
        <v>14</v>
      </c>
      <c r="E838" s="128"/>
      <c r="F838" s="128">
        <v>215</v>
      </c>
      <c r="G838" s="128">
        <f t="shared" si="14"/>
        <v>85</v>
      </c>
      <c r="L838" s="266"/>
    </row>
    <row r="839" spans="1:12" s="127" customFormat="1">
      <c r="A839" s="126">
        <v>45805</v>
      </c>
      <c r="B839" s="797" t="s">
        <v>1458</v>
      </c>
      <c r="C839" s="797" t="s">
        <v>17</v>
      </c>
      <c r="D839" s="127" t="s">
        <v>14</v>
      </c>
      <c r="E839" s="128"/>
      <c r="F839" s="128">
        <v>85</v>
      </c>
      <c r="G839" s="128">
        <f t="shared" si="14"/>
        <v>0</v>
      </c>
      <c r="L839" s="266"/>
    </row>
    <row r="840" spans="1:12">
      <c r="A840" s="9">
        <v>45808</v>
      </c>
      <c r="B840" s="786" t="s">
        <v>10</v>
      </c>
      <c r="C840" s="786" t="s">
        <v>18</v>
      </c>
      <c r="D840" t="s">
        <v>12</v>
      </c>
      <c r="E840" s="4">
        <v>14</v>
      </c>
      <c r="G840" s="4">
        <f t="shared" si="14"/>
        <v>14</v>
      </c>
    </row>
    <row r="841" spans="1:12">
      <c r="A841"/>
      <c r="B841" s="787"/>
      <c r="C841" s="787"/>
      <c r="D841" t="s">
        <v>13</v>
      </c>
      <c r="E841" s="4">
        <v>5</v>
      </c>
      <c r="G841" s="4">
        <f t="shared" si="14"/>
        <v>19</v>
      </c>
      <c r="J841" s="814" t="s">
        <v>1459</v>
      </c>
    </row>
    <row r="842" spans="1:12">
      <c r="A842"/>
      <c r="B842" s="787"/>
      <c r="C842" s="787"/>
      <c r="D842" t="s">
        <v>14</v>
      </c>
      <c r="E842" s="121">
        <v>500</v>
      </c>
      <c r="G842" s="4">
        <f t="shared" si="14"/>
        <v>519</v>
      </c>
      <c r="H842">
        <v>2025</v>
      </c>
      <c r="I842" s="786" t="s">
        <v>19</v>
      </c>
      <c r="J842" t="s">
        <v>14</v>
      </c>
      <c r="K842" s="121">
        <v>50</v>
      </c>
      <c r="L842" s="4"/>
    </row>
    <row r="843" spans="1:12">
      <c r="A843" s="39">
        <v>45826</v>
      </c>
      <c r="B843" s="787" t="s">
        <v>1460</v>
      </c>
      <c r="C843" s="787" t="s">
        <v>18</v>
      </c>
      <c r="D843" t="s">
        <v>12</v>
      </c>
      <c r="F843" s="4">
        <v>14</v>
      </c>
      <c r="G843" s="4">
        <f t="shared" si="14"/>
        <v>505</v>
      </c>
      <c r="I843" s="786" t="s">
        <v>20</v>
      </c>
      <c r="J843" t="s">
        <v>12</v>
      </c>
      <c r="K843" s="4">
        <v>10</v>
      </c>
      <c r="L843" s="4"/>
    </row>
    <row r="844" spans="1:12">
      <c r="A844" s="39">
        <v>45826</v>
      </c>
      <c r="B844" s="787" t="s">
        <v>1460</v>
      </c>
      <c r="C844" s="787" t="s">
        <v>18</v>
      </c>
      <c r="D844" t="s">
        <v>13</v>
      </c>
      <c r="F844" s="4">
        <v>5</v>
      </c>
      <c r="G844" s="4">
        <f t="shared" si="14"/>
        <v>500</v>
      </c>
      <c r="I844" s="787"/>
      <c r="J844" t="s">
        <v>13</v>
      </c>
      <c r="K844" s="4">
        <v>4</v>
      </c>
    </row>
    <row r="845" spans="1:12" s="127" customFormat="1">
      <c r="A845" s="126">
        <v>45826</v>
      </c>
      <c r="B845" s="797" t="s">
        <v>1461</v>
      </c>
      <c r="C845" s="797" t="s">
        <v>18</v>
      </c>
      <c r="D845" s="127" t="s">
        <v>14</v>
      </c>
      <c r="E845" s="128"/>
      <c r="F845" s="128">
        <v>250</v>
      </c>
      <c r="G845" s="128">
        <f t="shared" si="14"/>
        <v>250</v>
      </c>
      <c r="I845" s="797"/>
      <c r="J845" s="127" t="s">
        <v>14</v>
      </c>
      <c r="K845" s="128">
        <v>500</v>
      </c>
      <c r="L845" s="129"/>
    </row>
    <row r="846" spans="1:12" s="127" customFormat="1">
      <c r="A846" s="126">
        <v>45840</v>
      </c>
      <c r="B846" s="797" t="s">
        <v>1462</v>
      </c>
      <c r="C846" s="797" t="s">
        <v>18</v>
      </c>
      <c r="D846" s="127" t="s">
        <v>14</v>
      </c>
      <c r="E846" s="128"/>
      <c r="F846" s="128">
        <v>250</v>
      </c>
      <c r="G846" s="128">
        <f t="shared" si="14"/>
        <v>0</v>
      </c>
      <c r="I846" s="791" t="s">
        <v>21</v>
      </c>
      <c r="J846" s="127" t="s">
        <v>14</v>
      </c>
      <c r="K846" s="128">
        <v>500</v>
      </c>
      <c r="L846" s="128"/>
    </row>
    <row r="847" spans="1:12">
      <c r="A847" s="41">
        <v>45838</v>
      </c>
      <c r="B847" s="786" t="s">
        <v>10</v>
      </c>
      <c r="C847" s="786" t="s">
        <v>19</v>
      </c>
      <c r="D847" t="s">
        <v>12</v>
      </c>
      <c r="E847" s="4">
        <v>11.5</v>
      </c>
      <c r="G847" s="4">
        <f t="shared" si="14"/>
        <v>11.5</v>
      </c>
      <c r="K847" s="121">
        <f>SUM(K842:K846)</f>
        <v>1064</v>
      </c>
    </row>
    <row r="848" spans="1:12">
      <c r="B848" s="787"/>
      <c r="C848" s="787"/>
      <c r="D848" t="s">
        <v>13</v>
      </c>
      <c r="E848" s="4">
        <v>4</v>
      </c>
      <c r="G848" s="4">
        <f t="shared" si="14"/>
        <v>15.5</v>
      </c>
    </row>
    <row r="849" spans="1:12">
      <c r="B849" s="787"/>
      <c r="C849" s="787"/>
      <c r="D849" t="s">
        <v>14</v>
      </c>
      <c r="E849" s="121">
        <v>500</v>
      </c>
      <c r="G849" s="4">
        <f t="shared" si="14"/>
        <v>515.5</v>
      </c>
      <c r="L849" s="4"/>
    </row>
    <row r="850" spans="1:12">
      <c r="A850" s="39">
        <v>45869</v>
      </c>
      <c r="B850" s="787" t="s">
        <v>1463</v>
      </c>
      <c r="C850" s="787" t="s">
        <v>19</v>
      </c>
      <c r="D850" t="s">
        <v>12</v>
      </c>
      <c r="F850" s="4">
        <v>11.5</v>
      </c>
      <c r="G850" s="4">
        <f t="shared" si="14"/>
        <v>504</v>
      </c>
      <c r="L850" s="4"/>
    </row>
    <row r="851" spans="1:12">
      <c r="A851" s="39">
        <v>45869</v>
      </c>
      <c r="B851" s="787" t="s">
        <v>1463</v>
      </c>
      <c r="C851" s="787" t="s">
        <v>19</v>
      </c>
      <c r="D851" t="s">
        <v>13</v>
      </c>
      <c r="F851" s="4">
        <v>4</v>
      </c>
      <c r="G851" s="4">
        <f t="shared" si="14"/>
        <v>500</v>
      </c>
      <c r="L851" s="4"/>
    </row>
    <row r="852" spans="1:12" s="127" customFormat="1">
      <c r="A852" s="126">
        <v>45869</v>
      </c>
      <c r="B852" s="797" t="s">
        <v>1464</v>
      </c>
      <c r="C852" s="797" t="s">
        <v>19</v>
      </c>
      <c r="D852" s="127" t="s">
        <v>14</v>
      </c>
      <c r="E852" s="128"/>
      <c r="F852" s="128">
        <v>250</v>
      </c>
      <c r="G852" s="128">
        <f t="shared" si="14"/>
        <v>250</v>
      </c>
      <c r="L852" s="128"/>
    </row>
    <row r="853" spans="1:12" s="127" customFormat="1">
      <c r="A853" s="126">
        <v>45876</v>
      </c>
      <c r="B853" s="797" t="s">
        <v>1465</v>
      </c>
      <c r="C853" s="797" t="s">
        <v>19</v>
      </c>
      <c r="D853" s="127" t="s">
        <v>14</v>
      </c>
      <c r="E853" s="128"/>
      <c r="F853" s="128">
        <v>200</v>
      </c>
      <c r="G853" s="128">
        <f t="shared" si="14"/>
        <v>50</v>
      </c>
      <c r="L853" s="128"/>
    </row>
    <row r="854" spans="1:12" s="127" customFormat="1">
      <c r="A854" s="126">
        <v>45903</v>
      </c>
      <c r="B854" s="797" t="s">
        <v>291</v>
      </c>
      <c r="C854" s="797" t="s">
        <v>19</v>
      </c>
      <c r="D854" s="127" t="s">
        <v>14</v>
      </c>
      <c r="E854" s="128"/>
      <c r="F854" s="128">
        <v>50</v>
      </c>
      <c r="G854" s="128">
        <f t="shared" si="14"/>
        <v>0</v>
      </c>
      <c r="L854" s="128"/>
    </row>
    <row r="855" spans="1:12">
      <c r="A855" s="41">
        <v>45869</v>
      </c>
      <c r="B855" s="786" t="s">
        <v>10</v>
      </c>
      <c r="C855" s="786" t="s">
        <v>20</v>
      </c>
      <c r="D855" t="s">
        <v>12</v>
      </c>
      <c r="E855" s="4">
        <v>10</v>
      </c>
      <c r="G855" s="4">
        <f t="shared" si="14"/>
        <v>10</v>
      </c>
    </row>
    <row r="856" spans="1:12">
      <c r="B856" s="787"/>
      <c r="C856" s="787"/>
      <c r="D856" t="s">
        <v>13</v>
      </c>
      <c r="E856" s="4">
        <v>4</v>
      </c>
      <c r="G856" s="4">
        <f t="shared" si="14"/>
        <v>14</v>
      </c>
      <c r="I856" s="786"/>
    </row>
    <row r="857" spans="1:12">
      <c r="B857" s="787"/>
      <c r="C857" s="787"/>
      <c r="D857" t="s">
        <v>14</v>
      </c>
      <c r="E857" s="4">
        <v>500</v>
      </c>
      <c r="G857" s="4">
        <f t="shared" si="14"/>
        <v>514</v>
      </c>
    </row>
    <row r="858" spans="1:12" s="127" customFormat="1">
      <c r="A858" s="126">
        <v>45903</v>
      </c>
      <c r="B858" s="797" t="s">
        <v>291</v>
      </c>
      <c r="C858" s="797" t="s">
        <v>20</v>
      </c>
      <c r="D858" s="127" t="s">
        <v>14</v>
      </c>
      <c r="E858" s="128"/>
      <c r="F858" s="128">
        <v>60</v>
      </c>
      <c r="G858" s="4">
        <f t="shared" si="14"/>
        <v>454</v>
      </c>
      <c r="L858" s="266"/>
    </row>
    <row r="859" spans="1:12" s="127" customFormat="1">
      <c r="A859" s="126">
        <v>45904</v>
      </c>
      <c r="B859" s="797" t="s">
        <v>1466</v>
      </c>
      <c r="C859" s="797" t="s">
        <v>20</v>
      </c>
      <c r="D859" s="127" t="s">
        <v>14</v>
      </c>
      <c r="E859" s="128"/>
      <c r="F859" s="128">
        <v>74</v>
      </c>
      <c r="G859" s="4">
        <f t="shared" si="14"/>
        <v>380</v>
      </c>
      <c r="I859" s="834"/>
      <c r="J859" s="834"/>
      <c r="K859" s="834"/>
      <c r="L859" s="266"/>
    </row>
    <row r="860" spans="1:12">
      <c r="A860" s="39">
        <v>45924</v>
      </c>
      <c r="B860" s="787" t="s">
        <v>1467</v>
      </c>
      <c r="C860" s="787" t="s">
        <v>20</v>
      </c>
      <c r="D860" t="s">
        <v>14</v>
      </c>
      <c r="E860" s="46"/>
      <c r="F860" s="46">
        <v>300</v>
      </c>
      <c r="G860" s="4">
        <f t="shared" si="14"/>
        <v>80</v>
      </c>
      <c r="I860" s="835"/>
      <c r="J860" s="835"/>
      <c r="K860" s="835"/>
    </row>
    <row r="861" spans="1:12">
      <c r="A861" s="39">
        <v>45939</v>
      </c>
      <c r="B861" s="787" t="s">
        <v>1468</v>
      </c>
      <c r="C861" s="787" t="s">
        <v>20</v>
      </c>
      <c r="D861" t="s">
        <v>14</v>
      </c>
      <c r="E861" s="46"/>
      <c r="F861" s="46">
        <v>66</v>
      </c>
      <c r="G861" s="4">
        <f t="shared" si="14"/>
        <v>14</v>
      </c>
      <c r="I861" s="793"/>
      <c r="J861" s="793"/>
      <c r="K861" s="793"/>
    </row>
    <row r="862" spans="1:12">
      <c r="A862" s="39">
        <v>45939</v>
      </c>
      <c r="B862" s="787" t="s">
        <v>1469</v>
      </c>
      <c r="C862" s="787" t="s">
        <v>20</v>
      </c>
      <c r="D862" t="s">
        <v>12</v>
      </c>
      <c r="E862" s="46"/>
      <c r="F862" s="4">
        <v>10</v>
      </c>
      <c r="G862" s="4">
        <f t="shared" si="14"/>
        <v>4</v>
      </c>
      <c r="I862" s="793"/>
      <c r="J862" s="793"/>
      <c r="K862" s="793"/>
    </row>
    <row r="863" spans="1:12">
      <c r="A863" s="39">
        <v>45939</v>
      </c>
      <c r="B863" s="787" t="s">
        <v>1469</v>
      </c>
      <c r="C863" s="787" t="s">
        <v>20</v>
      </c>
      <c r="D863" t="s">
        <v>13</v>
      </c>
      <c r="E863" s="46"/>
      <c r="F863" s="4">
        <v>4</v>
      </c>
      <c r="G863" s="4">
        <f t="shared" si="14"/>
        <v>0</v>
      </c>
      <c r="I863" s="835" t="s">
        <v>1459</v>
      </c>
      <c r="J863" s="835"/>
      <c r="K863" s="835"/>
    </row>
    <row r="864" spans="1:12">
      <c r="A864" s="133">
        <v>45899</v>
      </c>
      <c r="B864" s="786" t="s">
        <v>10</v>
      </c>
      <c r="C864" s="786" t="s">
        <v>21</v>
      </c>
      <c r="D864" t="s">
        <v>12</v>
      </c>
      <c r="E864" s="4">
        <v>10</v>
      </c>
      <c r="G864" s="4">
        <f t="shared" si="14"/>
        <v>10</v>
      </c>
      <c r="H864" s="10">
        <v>2025</v>
      </c>
      <c r="I864" s="786" t="s">
        <v>91</v>
      </c>
      <c r="J864" t="s">
        <v>14</v>
      </c>
      <c r="K864" s="4">
        <v>290</v>
      </c>
    </row>
    <row r="865" spans="1:11">
      <c r="A865" s="106"/>
      <c r="B865" s="787"/>
      <c r="C865" s="787"/>
      <c r="D865" t="s">
        <v>13</v>
      </c>
      <c r="E865" s="4">
        <v>6</v>
      </c>
      <c r="G865" s="4">
        <f t="shared" si="14"/>
        <v>16</v>
      </c>
      <c r="I865" s="786" t="s">
        <v>23</v>
      </c>
      <c r="J865" t="s">
        <v>14</v>
      </c>
      <c r="K865" s="4">
        <v>500</v>
      </c>
    </row>
    <row r="866" spans="1:11">
      <c r="A866" s="106"/>
      <c r="B866" s="232"/>
      <c r="C866" s="787"/>
      <c r="D866" t="s">
        <v>14</v>
      </c>
      <c r="E866" s="4">
        <v>500</v>
      </c>
      <c r="G866" s="4">
        <f t="shared" si="14"/>
        <v>516</v>
      </c>
      <c r="K866" s="81">
        <f>SUM(K864:K865)</f>
        <v>790</v>
      </c>
    </row>
    <row r="867" spans="1:11">
      <c r="A867" s="106">
        <v>45939</v>
      </c>
      <c r="B867" s="787" t="s">
        <v>1468</v>
      </c>
      <c r="C867" s="787" t="s">
        <v>21</v>
      </c>
      <c r="D867" t="s">
        <v>14</v>
      </c>
      <c r="F867" s="4">
        <v>124</v>
      </c>
      <c r="G867" s="4">
        <f t="shared" si="14"/>
        <v>392</v>
      </c>
      <c r="I867" s="786"/>
      <c r="K867" s="46"/>
    </row>
    <row r="868" spans="1:11">
      <c r="A868" s="106">
        <v>45939</v>
      </c>
      <c r="B868" s="787" t="s">
        <v>1469</v>
      </c>
      <c r="C868" s="787" t="s">
        <v>21</v>
      </c>
      <c r="D868" t="s">
        <v>12</v>
      </c>
      <c r="F868" s="4">
        <v>10</v>
      </c>
      <c r="G868" s="4">
        <f t="shared" si="14"/>
        <v>382</v>
      </c>
      <c r="I868" s="786"/>
      <c r="K868" s="4"/>
    </row>
    <row r="869" spans="1:11">
      <c r="A869" s="106">
        <v>45939</v>
      </c>
      <c r="B869" s="787" t="s">
        <v>1469</v>
      </c>
      <c r="C869" s="787" t="s">
        <v>21</v>
      </c>
      <c r="D869" t="s">
        <v>13</v>
      </c>
      <c r="F869" s="4">
        <v>6</v>
      </c>
      <c r="G869" s="4">
        <f t="shared" si="14"/>
        <v>376</v>
      </c>
      <c r="I869" s="786"/>
      <c r="K869" s="4"/>
    </row>
    <row r="870" spans="1:11">
      <c r="A870" s="106">
        <v>45945</v>
      </c>
      <c r="B870" s="787" t="s">
        <v>1470</v>
      </c>
      <c r="C870" s="787" t="s">
        <v>21</v>
      </c>
      <c r="D870" t="s">
        <v>14</v>
      </c>
      <c r="F870" s="4">
        <v>200</v>
      </c>
      <c r="G870" s="4">
        <f t="shared" si="14"/>
        <v>176</v>
      </c>
      <c r="I870" s="786"/>
      <c r="K870" s="4"/>
    </row>
    <row r="871" spans="1:11">
      <c r="A871" s="106">
        <v>45952</v>
      </c>
      <c r="B871" s="787" t="s">
        <v>1471</v>
      </c>
      <c r="C871" s="787" t="s">
        <v>21</v>
      </c>
      <c r="D871" t="s">
        <v>14</v>
      </c>
      <c r="F871" s="4">
        <v>176</v>
      </c>
      <c r="G871" s="4">
        <f t="shared" si="14"/>
        <v>0</v>
      </c>
      <c r="I871" s="786"/>
      <c r="K871" s="4"/>
    </row>
    <row r="872" spans="1:11">
      <c r="A872" s="133" t="s">
        <v>136</v>
      </c>
      <c r="B872" s="786" t="s">
        <v>10</v>
      </c>
      <c r="C872" s="786" t="s">
        <v>91</v>
      </c>
      <c r="D872" t="s">
        <v>12</v>
      </c>
      <c r="E872" s="4">
        <v>10</v>
      </c>
      <c r="G872" s="4">
        <f t="shared" si="14"/>
        <v>10</v>
      </c>
      <c r="I872" s="786"/>
      <c r="K872" s="4"/>
    </row>
    <row r="873" spans="1:11">
      <c r="A873" s="106"/>
      <c r="B873" s="787"/>
      <c r="C873" s="787"/>
      <c r="D873" t="s">
        <v>13</v>
      </c>
      <c r="E873" s="4">
        <v>4</v>
      </c>
      <c r="G873" s="4">
        <f t="shared" si="14"/>
        <v>14</v>
      </c>
      <c r="I873" s="786"/>
      <c r="K873" s="4"/>
    </row>
    <row r="874" spans="1:11">
      <c r="A874" s="106"/>
      <c r="B874" s="787"/>
      <c r="C874" s="787"/>
      <c r="D874" t="s">
        <v>14</v>
      </c>
      <c r="E874" s="4">
        <v>500</v>
      </c>
      <c r="G874" s="4">
        <f t="shared" si="14"/>
        <v>514</v>
      </c>
      <c r="K874" s="4"/>
    </row>
    <row r="875" spans="1:11">
      <c r="A875" s="106">
        <v>45952</v>
      </c>
      <c r="B875" s="787" t="s">
        <v>1471</v>
      </c>
      <c r="C875" s="787" t="s">
        <v>91</v>
      </c>
      <c r="D875" t="s">
        <v>14</v>
      </c>
      <c r="F875" s="4">
        <v>24</v>
      </c>
      <c r="G875" s="4">
        <f t="shared" si="14"/>
        <v>490</v>
      </c>
      <c r="I875" s="786"/>
      <c r="K875" s="4"/>
    </row>
    <row r="876" spans="1:11">
      <c r="A876" s="39">
        <v>45959</v>
      </c>
      <c r="B876" s="787" t="s">
        <v>1472</v>
      </c>
      <c r="C876" s="787" t="s">
        <v>91</v>
      </c>
      <c r="D876" t="s">
        <v>12</v>
      </c>
      <c r="F876" s="4">
        <v>10</v>
      </c>
      <c r="G876" s="4">
        <f t="shared" si="14"/>
        <v>480</v>
      </c>
      <c r="K876" s="12"/>
    </row>
    <row r="877" spans="1:11">
      <c r="A877" s="39">
        <v>45959</v>
      </c>
      <c r="B877" s="787" t="s">
        <v>1472</v>
      </c>
      <c r="C877" s="787" t="s">
        <v>91</v>
      </c>
      <c r="D877" t="s">
        <v>13</v>
      </c>
      <c r="F877" s="4">
        <v>4</v>
      </c>
      <c r="G877" s="4">
        <f t="shared" si="14"/>
        <v>476</v>
      </c>
      <c r="I877" s="625"/>
      <c r="J877" s="625"/>
      <c r="K877" s="625"/>
    </row>
    <row r="878" spans="1:11">
      <c r="A878" s="39">
        <v>45959</v>
      </c>
      <c r="B878" s="787" t="s">
        <v>1473</v>
      </c>
      <c r="C878" s="787" t="s">
        <v>91</v>
      </c>
      <c r="D878" t="s">
        <v>14</v>
      </c>
      <c r="F878" s="4">
        <v>186</v>
      </c>
      <c r="G878" s="4">
        <f t="shared" si="14"/>
        <v>290</v>
      </c>
      <c r="H878" s="10"/>
      <c r="I878" s="835" t="s">
        <v>1459</v>
      </c>
      <c r="J878" s="835"/>
      <c r="K878" s="835"/>
    </row>
    <row r="879" spans="1:11">
      <c r="A879" s="39">
        <v>45973</v>
      </c>
      <c r="B879" s="787" t="s">
        <v>1474</v>
      </c>
      <c r="C879" s="787" t="s">
        <v>91</v>
      </c>
      <c r="D879" t="s">
        <v>14</v>
      </c>
      <c r="F879" s="4">
        <v>200</v>
      </c>
      <c r="G879" s="4">
        <f t="shared" si="14"/>
        <v>90</v>
      </c>
      <c r="H879" s="10">
        <v>2025</v>
      </c>
      <c r="I879" s="786" t="s">
        <v>24</v>
      </c>
      <c r="J879" t="s">
        <v>12</v>
      </c>
      <c r="K879" s="4">
        <v>10</v>
      </c>
    </row>
    <row r="880" spans="1:11">
      <c r="A880" s="39">
        <v>45980</v>
      </c>
      <c r="B880" s="787" t="s">
        <v>1475</v>
      </c>
      <c r="C880" s="787" t="s">
        <v>91</v>
      </c>
      <c r="D880" t="s">
        <v>14</v>
      </c>
      <c r="F880" s="4">
        <v>90</v>
      </c>
      <c r="G880" s="4">
        <f>+G879+E880-F880</f>
        <v>0</v>
      </c>
      <c r="I880" s="787"/>
      <c r="J880" t="s">
        <v>13</v>
      </c>
      <c r="K880" s="4">
        <v>5</v>
      </c>
    </row>
    <row r="881" spans="1:11">
      <c r="A881" s="41">
        <v>45961</v>
      </c>
      <c r="B881" s="786" t="s">
        <v>10</v>
      </c>
      <c r="C881" s="786" t="s">
        <v>23</v>
      </c>
      <c r="D881" t="s">
        <v>12</v>
      </c>
      <c r="E881" s="4">
        <v>10</v>
      </c>
      <c r="G881" s="4">
        <f>+G880+E881-F881</f>
        <v>10</v>
      </c>
      <c r="I881" s="787"/>
      <c r="J881" t="s">
        <v>14</v>
      </c>
      <c r="K881" s="4">
        <v>300</v>
      </c>
    </row>
    <row r="882" spans="1:11">
      <c r="B882" s="787"/>
      <c r="C882" s="787"/>
      <c r="D882" t="s">
        <v>13</v>
      </c>
      <c r="E882" s="4">
        <v>6</v>
      </c>
      <c r="G882" s="4">
        <f>+G881+E882-F882</f>
        <v>16</v>
      </c>
      <c r="I882" s="787"/>
      <c r="K882" s="154">
        <f>SUM(K879:K881)</f>
        <v>315</v>
      </c>
    </row>
    <row r="883" spans="1:11">
      <c r="B883" s="787"/>
      <c r="C883" s="787"/>
      <c r="D883" t="s">
        <v>14</v>
      </c>
      <c r="E883" s="4">
        <v>500</v>
      </c>
      <c r="G883" s="4">
        <f>+G882+E883-F883</f>
        <v>516</v>
      </c>
      <c r="I883" s="787"/>
      <c r="K883" s="118"/>
    </row>
    <row r="884" spans="1:11">
      <c r="A884" s="39">
        <v>45980</v>
      </c>
      <c r="B884" s="787" t="s">
        <v>1475</v>
      </c>
      <c r="C884" s="787" t="s">
        <v>23</v>
      </c>
      <c r="D884" t="s">
        <v>14</v>
      </c>
      <c r="F884" s="4">
        <v>10</v>
      </c>
      <c r="G884" s="4">
        <f>+G883+E884-F884</f>
        <v>506</v>
      </c>
      <c r="K884" s="121"/>
    </row>
    <row r="885" spans="1:11">
      <c r="A885" s="39">
        <v>45986</v>
      </c>
      <c r="B885" s="787" t="s">
        <v>1476</v>
      </c>
      <c r="C885" s="787" t="s">
        <v>23</v>
      </c>
      <c r="D885" t="s">
        <v>14</v>
      </c>
      <c r="F885" s="4">
        <v>150</v>
      </c>
      <c r="G885" s="4">
        <f>+G884+E885-F885</f>
        <v>356</v>
      </c>
      <c r="K885" s="121"/>
    </row>
    <row r="886" spans="1:11">
      <c r="A886" s="49">
        <v>45986</v>
      </c>
      <c r="B886" s="542" t="s">
        <v>1477</v>
      </c>
      <c r="C886" s="795" t="s">
        <v>23</v>
      </c>
      <c r="D886" t="s">
        <v>12</v>
      </c>
      <c r="F886" s="4">
        <v>10</v>
      </c>
      <c r="G886" s="4">
        <f>+G885+E886-F886</f>
        <v>346</v>
      </c>
    </row>
    <row r="887" spans="1:11">
      <c r="A887" s="49">
        <v>45986</v>
      </c>
      <c r="B887" s="542" t="s">
        <v>1478</v>
      </c>
      <c r="C887" s="795" t="s">
        <v>23</v>
      </c>
      <c r="D887" t="s">
        <v>13</v>
      </c>
      <c r="F887" s="4">
        <v>6</v>
      </c>
      <c r="G887" s="4">
        <f t="shared" si="14"/>
        <v>340</v>
      </c>
    </row>
    <row r="888" spans="1:11">
      <c r="A888" s="49">
        <v>45994</v>
      </c>
      <c r="B888" s="542" t="s">
        <v>1479</v>
      </c>
      <c r="C888" s="795" t="s">
        <v>23</v>
      </c>
      <c r="D888" t="s">
        <v>14</v>
      </c>
      <c r="F888" s="4">
        <v>150</v>
      </c>
      <c r="G888" s="4">
        <f t="shared" si="14"/>
        <v>190</v>
      </c>
    </row>
    <row r="889" spans="1:11">
      <c r="A889" s="49">
        <v>46001</v>
      </c>
      <c r="B889" s="542" t="s">
        <v>1480</v>
      </c>
      <c r="C889" s="795" t="s">
        <v>23</v>
      </c>
      <c r="D889" t="s">
        <v>14</v>
      </c>
      <c r="F889" s="4">
        <v>190</v>
      </c>
      <c r="G889" s="4">
        <f>+G888+E889-F889</f>
        <v>0</v>
      </c>
    </row>
    <row r="890" spans="1:11">
      <c r="A890" s="41">
        <v>45991</v>
      </c>
      <c r="B890" s="786" t="s">
        <v>10</v>
      </c>
      <c r="C890" s="786" t="s">
        <v>24</v>
      </c>
      <c r="D890" t="s">
        <v>12</v>
      </c>
      <c r="E890" s="4">
        <v>10</v>
      </c>
      <c r="G890" s="4">
        <f>+G889+E890-F890</f>
        <v>10</v>
      </c>
    </row>
    <row r="891" spans="1:11">
      <c r="B891" s="787"/>
      <c r="C891" s="787"/>
      <c r="D891" t="s">
        <v>13</v>
      </c>
      <c r="E891" s="4">
        <v>5</v>
      </c>
      <c r="G891" s="4">
        <f>+G890+E891-F891</f>
        <v>15</v>
      </c>
    </row>
    <row r="892" spans="1:11">
      <c r="B892" s="787"/>
      <c r="C892" s="787"/>
      <c r="D892" t="s">
        <v>14</v>
      </c>
      <c r="E892" s="4">
        <v>500</v>
      </c>
      <c r="G892" s="4">
        <f>+G891+E892-F892</f>
        <v>515</v>
      </c>
    </row>
    <row r="893" spans="1:11">
      <c r="A893" s="39">
        <v>46008</v>
      </c>
      <c r="B893" s="787" t="s">
        <v>1481</v>
      </c>
      <c r="C893" s="787" t="s">
        <v>24</v>
      </c>
      <c r="D893" t="s">
        <v>14</v>
      </c>
      <c r="F893" s="4">
        <v>200</v>
      </c>
      <c r="G893" s="4">
        <f>+G892+E893-F893</f>
        <v>315</v>
      </c>
    </row>
    <row r="894" spans="1:11">
      <c r="A894" s="39">
        <v>46020</v>
      </c>
      <c r="B894" s="787" t="s">
        <v>1482</v>
      </c>
      <c r="C894" s="787" t="s">
        <v>24</v>
      </c>
      <c r="D894" t="s">
        <v>12</v>
      </c>
      <c r="F894" s="4">
        <v>10</v>
      </c>
      <c r="G894" s="4">
        <f t="shared" ref="G894:G963" si="15">+G893+E894-F894</f>
        <v>305</v>
      </c>
    </row>
    <row r="895" spans="1:11">
      <c r="A895" s="39">
        <v>46020</v>
      </c>
      <c r="B895" s="787" t="s">
        <v>1482</v>
      </c>
      <c r="C895" s="787" t="s">
        <v>24</v>
      </c>
      <c r="D895" t="s">
        <v>13</v>
      </c>
      <c r="F895" s="4">
        <v>5</v>
      </c>
      <c r="G895" s="4">
        <f t="shared" si="15"/>
        <v>300</v>
      </c>
    </row>
    <row r="896" spans="1:11">
      <c r="A896" s="39">
        <v>46020</v>
      </c>
      <c r="B896" s="787" t="s">
        <v>1483</v>
      </c>
      <c r="C896" s="787" t="s">
        <v>24</v>
      </c>
      <c r="D896" t="s">
        <v>14</v>
      </c>
      <c r="F896" s="4">
        <v>300</v>
      </c>
      <c r="G896" s="4">
        <f t="shared" si="15"/>
        <v>0</v>
      </c>
    </row>
    <row r="897" spans="1:13">
      <c r="A897" s="41">
        <v>46022</v>
      </c>
      <c r="B897" s="786" t="s">
        <v>10</v>
      </c>
      <c r="C897" s="786" t="s">
        <v>25</v>
      </c>
      <c r="D897" t="s">
        <v>12</v>
      </c>
      <c r="E897" s="4">
        <v>10</v>
      </c>
      <c r="G897" s="4">
        <f t="shared" si="15"/>
        <v>10</v>
      </c>
    </row>
    <row r="898" spans="1:13">
      <c r="B898" s="787"/>
      <c r="C898" s="787"/>
      <c r="D898" t="s">
        <v>13</v>
      </c>
      <c r="E898" s="4">
        <v>5</v>
      </c>
      <c r="G898" s="4">
        <f t="shared" si="15"/>
        <v>15</v>
      </c>
      <c r="H898" s="787" t="s">
        <v>140</v>
      </c>
      <c r="I898" s="127">
        <v>47384400</v>
      </c>
    </row>
    <row r="899" spans="1:13">
      <c r="B899" s="787"/>
      <c r="C899" s="787"/>
      <c r="D899" t="s">
        <v>14</v>
      </c>
      <c r="E899" s="4">
        <v>500</v>
      </c>
      <c r="G899" s="4">
        <f t="shared" si="15"/>
        <v>515</v>
      </c>
    </row>
    <row r="900" spans="1:13">
      <c r="A900" s="39">
        <v>46029</v>
      </c>
      <c r="B900" s="787" t="s">
        <v>1484</v>
      </c>
      <c r="C900" s="787" t="s">
        <v>25</v>
      </c>
      <c r="D900" t="s">
        <v>14</v>
      </c>
      <c r="F900" s="4">
        <v>250</v>
      </c>
      <c r="G900" s="4">
        <f t="shared" si="15"/>
        <v>265</v>
      </c>
    </row>
    <row r="901" spans="1:13">
      <c r="A901" s="39">
        <v>46043</v>
      </c>
      <c r="B901" s="787" t="s">
        <v>1485</v>
      </c>
      <c r="C901" s="787" t="s">
        <v>25</v>
      </c>
      <c r="D901" t="s">
        <v>14</v>
      </c>
      <c r="F901" s="4">
        <v>135</v>
      </c>
      <c r="G901" s="4">
        <f t="shared" si="15"/>
        <v>130</v>
      </c>
      <c r="K901" s="835" t="s">
        <v>1459</v>
      </c>
      <c r="L901" s="835"/>
      <c r="M901" s="835"/>
    </row>
    <row r="902" spans="1:13">
      <c r="A902" s="39">
        <v>46043</v>
      </c>
      <c r="B902" s="787" t="s">
        <v>1486</v>
      </c>
      <c r="C902" s="787" t="s">
        <v>25</v>
      </c>
      <c r="D902" t="s">
        <v>12</v>
      </c>
      <c r="F902" s="4">
        <v>10</v>
      </c>
      <c r="G902" s="4">
        <f t="shared" si="15"/>
        <v>120</v>
      </c>
      <c r="J902" s="10">
        <v>2026</v>
      </c>
      <c r="K902" s="786" t="s">
        <v>15</v>
      </c>
      <c r="L902" t="s">
        <v>14</v>
      </c>
      <c r="M902" s="121">
        <v>500</v>
      </c>
    </row>
    <row r="903" spans="1:13">
      <c r="A903" s="39">
        <v>46043</v>
      </c>
      <c r="B903" s="787" t="s">
        <v>1486</v>
      </c>
      <c r="C903" s="787" t="s">
        <v>25</v>
      </c>
      <c r="D903" t="s">
        <v>13</v>
      </c>
      <c r="F903" s="4">
        <v>5</v>
      </c>
      <c r="G903" s="4">
        <f t="shared" si="15"/>
        <v>115</v>
      </c>
      <c r="L903"/>
      <c r="M903" s="81">
        <f>SUM(M902:M902)</f>
        <v>500</v>
      </c>
    </row>
    <row r="904" spans="1:13">
      <c r="A904" s="39">
        <v>46050</v>
      </c>
      <c r="B904" s="787" t="s">
        <v>1487</v>
      </c>
      <c r="C904" s="787" t="s">
        <v>25</v>
      </c>
      <c r="D904" t="s">
        <v>14</v>
      </c>
      <c r="F904" s="4">
        <v>115</v>
      </c>
      <c r="G904" s="4">
        <f t="shared" si="15"/>
        <v>0</v>
      </c>
    </row>
    <row r="905" spans="1:13">
      <c r="A905" s="133">
        <v>46053</v>
      </c>
      <c r="B905" s="786" t="s">
        <v>10</v>
      </c>
      <c r="C905" s="786" t="s">
        <v>11</v>
      </c>
      <c r="D905" t="s">
        <v>12</v>
      </c>
      <c r="E905" s="4">
        <v>15</v>
      </c>
      <c r="G905" s="4">
        <f t="shared" si="15"/>
        <v>15</v>
      </c>
    </row>
    <row r="906" spans="1:13">
      <c r="A906" s="106"/>
      <c r="B906" s="787"/>
      <c r="C906" s="787"/>
      <c r="D906" t="s">
        <v>13</v>
      </c>
      <c r="E906" s="4">
        <v>3</v>
      </c>
      <c r="G906" s="4">
        <f t="shared" si="15"/>
        <v>18</v>
      </c>
    </row>
    <row r="907" spans="1:13">
      <c r="A907" s="106"/>
      <c r="B907" s="787"/>
      <c r="C907" s="787"/>
      <c r="D907" t="s">
        <v>14</v>
      </c>
      <c r="E907" s="4">
        <v>500</v>
      </c>
      <c r="G907" s="4">
        <f t="shared" si="15"/>
        <v>518</v>
      </c>
    </row>
    <row r="908" spans="1:13">
      <c r="B908" s="787"/>
      <c r="C908" s="787"/>
      <c r="D908" s="683" t="s">
        <v>147</v>
      </c>
      <c r="E908" s="684">
        <v>28.3</v>
      </c>
      <c r="G908" s="4">
        <f t="shared" si="15"/>
        <v>546.29999999999995</v>
      </c>
    </row>
    <row r="909" spans="1:13">
      <c r="A909" s="39">
        <v>46057</v>
      </c>
      <c r="B909" s="787" t="s">
        <v>1488</v>
      </c>
      <c r="C909" s="787" t="s">
        <v>11</v>
      </c>
      <c r="D909" t="s">
        <v>14</v>
      </c>
      <c r="F909" s="4">
        <v>200</v>
      </c>
      <c r="G909" s="4">
        <f t="shared" si="15"/>
        <v>346.29999999999995</v>
      </c>
    </row>
    <row r="910" spans="1:13">
      <c r="A910" s="39">
        <v>46071</v>
      </c>
      <c r="B910" s="787" t="s">
        <v>1489</v>
      </c>
      <c r="C910" s="787" t="s">
        <v>11</v>
      </c>
      <c r="D910" t="s">
        <v>14</v>
      </c>
      <c r="F910" s="4">
        <v>160</v>
      </c>
      <c r="G910" s="4">
        <f t="shared" si="15"/>
        <v>186.29999999999995</v>
      </c>
    </row>
    <row r="911" spans="1:13">
      <c r="A911" s="39">
        <v>46071</v>
      </c>
      <c r="B911" s="787" t="s">
        <v>1490</v>
      </c>
      <c r="C911" s="787" t="s">
        <v>11</v>
      </c>
      <c r="D911" t="s">
        <v>14</v>
      </c>
      <c r="F911" s="4">
        <v>40</v>
      </c>
      <c r="G911" s="4">
        <f t="shared" si="15"/>
        <v>146.29999999999995</v>
      </c>
      <c r="K911" s="527"/>
      <c r="L911" s="528"/>
      <c r="M911" s="527"/>
    </row>
    <row r="912" spans="1:13">
      <c r="A912" s="39">
        <v>46085</v>
      </c>
      <c r="B912" s="787" t="s">
        <v>1491</v>
      </c>
      <c r="C912" s="787" t="s">
        <v>11</v>
      </c>
      <c r="D912" s="527" t="s">
        <v>12</v>
      </c>
      <c r="E912" s="529"/>
      <c r="F912" s="46">
        <v>15</v>
      </c>
      <c r="G912" s="4">
        <f t="shared" si="15"/>
        <v>131.29999999999995</v>
      </c>
    </row>
    <row r="913" spans="1:13">
      <c r="A913" s="39">
        <v>46085</v>
      </c>
      <c r="B913" s="787" t="s">
        <v>1491</v>
      </c>
      <c r="C913" s="787" t="s">
        <v>11</v>
      </c>
      <c r="D913" s="527" t="s">
        <v>13</v>
      </c>
      <c r="E913" s="529"/>
      <c r="F913" s="46">
        <v>3</v>
      </c>
      <c r="G913" s="4">
        <f t="shared" si="15"/>
        <v>128.29999999999995</v>
      </c>
      <c r="K913" s="786"/>
      <c r="L913"/>
      <c r="M913" s="121"/>
    </row>
    <row r="914" spans="1:13">
      <c r="A914" s="39">
        <v>46085</v>
      </c>
      <c r="B914" s="787" t="s">
        <v>1491</v>
      </c>
      <c r="C914" s="787" t="s">
        <v>11</v>
      </c>
      <c r="D914" s="683" t="s">
        <v>147</v>
      </c>
      <c r="E914" s="529"/>
      <c r="F914" s="684">
        <v>28.3</v>
      </c>
      <c r="G914" s="4">
        <f t="shared" si="15"/>
        <v>99.999999999999957</v>
      </c>
      <c r="K914" s="835" t="s">
        <v>1459</v>
      </c>
      <c r="L914" s="835"/>
      <c r="M914" s="835"/>
    </row>
    <row r="915" spans="1:13" s="527" customFormat="1">
      <c r="A915" s="525">
        <v>46085</v>
      </c>
      <c r="B915" s="526" t="s">
        <v>1492</v>
      </c>
      <c r="C915" s="526" t="s">
        <v>11</v>
      </c>
      <c r="D915" s="527" t="s">
        <v>14</v>
      </c>
      <c r="E915" s="529"/>
      <c r="F915" s="529">
        <v>100</v>
      </c>
      <c r="G915" s="4">
        <f t="shared" si="15"/>
        <v>0</v>
      </c>
      <c r="J915" s="10">
        <v>2026</v>
      </c>
      <c r="K915" s="786" t="s">
        <v>16</v>
      </c>
      <c r="L915" t="s">
        <v>12</v>
      </c>
      <c r="M915" s="4">
        <v>5.6</v>
      </c>
    </row>
    <row r="916" spans="1:13">
      <c r="A916" s="41">
        <v>46081</v>
      </c>
      <c r="B916" s="786" t="s">
        <v>10</v>
      </c>
      <c r="C916" s="786" t="s">
        <v>15</v>
      </c>
      <c r="D916" t="s">
        <v>12</v>
      </c>
      <c r="E916" s="121">
        <v>14.4</v>
      </c>
      <c r="G916" s="4">
        <f t="shared" si="15"/>
        <v>14.4</v>
      </c>
      <c r="L916" t="s">
        <v>13</v>
      </c>
      <c r="M916" s="121">
        <v>6</v>
      </c>
    </row>
    <row r="917" spans="1:13">
      <c r="B917" s="787"/>
      <c r="C917" s="787"/>
      <c r="D917" t="s">
        <v>13</v>
      </c>
      <c r="E917" s="121">
        <v>6</v>
      </c>
      <c r="G917" s="4">
        <f t="shared" si="15"/>
        <v>20.399999999999999</v>
      </c>
      <c r="L917" t="s">
        <v>14</v>
      </c>
      <c r="M917" s="4">
        <v>220.4</v>
      </c>
    </row>
    <row r="918" spans="1:13">
      <c r="B918" s="787"/>
      <c r="C918" s="787"/>
      <c r="D918" t="s">
        <v>14</v>
      </c>
      <c r="E918" s="121">
        <v>500</v>
      </c>
      <c r="G918" s="4">
        <f t="shared" si="15"/>
        <v>520.4</v>
      </c>
      <c r="M918" s="161">
        <f>SUM(M915:M917)</f>
        <v>232</v>
      </c>
    </row>
    <row r="919" spans="1:13">
      <c r="A919" s="39">
        <v>46100</v>
      </c>
      <c r="B919" s="787" t="s">
        <v>1493</v>
      </c>
      <c r="C919" s="787" t="s">
        <v>15</v>
      </c>
      <c r="D919" t="s">
        <v>14</v>
      </c>
      <c r="F919" s="4">
        <v>200</v>
      </c>
      <c r="G919" s="4">
        <f t="shared" si="15"/>
        <v>320.39999999999998</v>
      </c>
      <c r="M919" s="528"/>
    </row>
    <row r="920" spans="1:13">
      <c r="A920" s="39">
        <v>46120</v>
      </c>
      <c r="B920" s="787" t="s">
        <v>1494</v>
      </c>
      <c r="C920" s="787" t="s">
        <v>15</v>
      </c>
      <c r="D920" t="s">
        <v>12</v>
      </c>
      <c r="F920" s="4">
        <v>10</v>
      </c>
      <c r="G920" s="4">
        <f t="shared" si="15"/>
        <v>310.39999999999998</v>
      </c>
      <c r="M920" s="528"/>
    </row>
    <row r="921" spans="1:13">
      <c r="A921" s="39">
        <v>46120</v>
      </c>
      <c r="B921" s="787" t="s">
        <v>1495</v>
      </c>
      <c r="C921" s="787" t="s">
        <v>15</v>
      </c>
      <c r="D921" t="s">
        <v>12</v>
      </c>
      <c r="F921" s="4">
        <v>4.4000000000000004</v>
      </c>
      <c r="G921" s="4">
        <f t="shared" si="15"/>
        <v>306</v>
      </c>
      <c r="M921" s="527"/>
    </row>
    <row r="922" spans="1:13">
      <c r="A922" s="39">
        <v>46120</v>
      </c>
      <c r="B922" s="787" t="s">
        <v>1495</v>
      </c>
      <c r="C922" s="787" t="s">
        <v>15</v>
      </c>
      <c r="D922" t="s">
        <v>13</v>
      </c>
      <c r="F922" s="4">
        <v>6</v>
      </c>
      <c r="G922" s="4">
        <f t="shared" si="15"/>
        <v>300</v>
      </c>
      <c r="M922" s="527"/>
    </row>
    <row r="923" spans="1:13">
      <c r="A923" s="39">
        <v>46120</v>
      </c>
      <c r="B923" s="787" t="s">
        <v>1496</v>
      </c>
      <c r="C923" s="787" t="s">
        <v>15</v>
      </c>
      <c r="D923" t="s">
        <v>14</v>
      </c>
      <c r="F923" s="4">
        <v>300</v>
      </c>
      <c r="G923" s="4">
        <f t="shared" si="15"/>
        <v>0</v>
      </c>
    </row>
    <row r="924" spans="1:13">
      <c r="A924" s="41">
        <v>46112</v>
      </c>
      <c r="B924" s="786" t="s">
        <v>10</v>
      </c>
      <c r="C924" s="786" t="s">
        <v>16</v>
      </c>
      <c r="D924" t="s">
        <v>12</v>
      </c>
      <c r="E924" s="4">
        <v>5.6</v>
      </c>
      <c r="G924" s="4">
        <f t="shared" si="15"/>
        <v>5.6</v>
      </c>
    </row>
    <row r="925" spans="1:13">
      <c r="B925" s="787"/>
      <c r="C925" s="787"/>
      <c r="D925" t="s">
        <v>13</v>
      </c>
      <c r="E925" s="121">
        <v>6</v>
      </c>
      <c r="G925" s="4">
        <f t="shared" si="15"/>
        <v>11.6</v>
      </c>
    </row>
    <row r="926" spans="1:13">
      <c r="B926" s="787"/>
      <c r="C926" s="787"/>
      <c r="D926" t="s">
        <v>14</v>
      </c>
      <c r="E926" s="4">
        <v>500</v>
      </c>
      <c r="G926" s="4">
        <f t="shared" si="15"/>
        <v>511.6</v>
      </c>
    </row>
    <row r="927" spans="1:13">
      <c r="A927" s="39">
        <v>46120</v>
      </c>
      <c r="B927" s="787" t="s">
        <v>1497</v>
      </c>
      <c r="C927" s="787" t="s">
        <v>16</v>
      </c>
      <c r="D927" t="s">
        <v>14</v>
      </c>
      <c r="F927" s="4">
        <v>129.6</v>
      </c>
      <c r="G927" s="4">
        <f t="shared" si="15"/>
        <v>382</v>
      </c>
    </row>
    <row r="928" spans="1:13">
      <c r="A928" s="39">
        <v>46134</v>
      </c>
      <c r="B928" s="787" t="s">
        <v>1498</v>
      </c>
      <c r="C928" s="787" t="s">
        <v>16</v>
      </c>
      <c r="D928" t="s">
        <v>14</v>
      </c>
      <c r="F928" s="4">
        <v>150</v>
      </c>
      <c r="G928" s="4">
        <f t="shared" si="15"/>
        <v>232</v>
      </c>
    </row>
    <row r="929" spans="1:7">
      <c r="A929" s="39">
        <v>46141</v>
      </c>
      <c r="B929" s="787" t="s">
        <v>1499</v>
      </c>
      <c r="C929" s="787" t="s">
        <v>16</v>
      </c>
      <c r="D929" t="s">
        <v>12</v>
      </c>
      <c r="F929" s="4">
        <v>5.6</v>
      </c>
      <c r="G929" s="4">
        <f t="shared" si="15"/>
        <v>226.4</v>
      </c>
    </row>
    <row r="930" spans="1:7">
      <c r="A930" s="39">
        <v>46141</v>
      </c>
      <c r="B930" s="787" t="s">
        <v>1499</v>
      </c>
      <c r="C930" s="787" t="s">
        <v>16</v>
      </c>
      <c r="D930" t="s">
        <v>13</v>
      </c>
      <c r="F930" s="4">
        <v>6</v>
      </c>
      <c r="G930" s="4">
        <f t="shared" si="15"/>
        <v>220.4</v>
      </c>
    </row>
    <row r="931" spans="1:7">
      <c r="A931" s="39">
        <v>46141</v>
      </c>
      <c r="B931" s="787" t="s">
        <v>1500</v>
      </c>
      <c r="C931" s="787" t="s">
        <v>16</v>
      </c>
      <c r="D931" t="s">
        <v>14</v>
      </c>
      <c r="F931" s="4">
        <v>220.4</v>
      </c>
      <c r="G931" s="4">
        <f t="shared" si="15"/>
        <v>0</v>
      </c>
    </row>
    <row r="932" spans="1:7">
      <c r="A932" s="41">
        <v>46142</v>
      </c>
      <c r="B932" s="786" t="s">
        <v>10</v>
      </c>
      <c r="C932" s="786" t="s">
        <v>17</v>
      </c>
      <c r="D932" t="s">
        <v>12</v>
      </c>
      <c r="G932" s="4">
        <f t="shared" si="15"/>
        <v>0</v>
      </c>
    </row>
    <row r="933" spans="1:7">
      <c r="B933" s="787"/>
      <c r="C933" s="787"/>
      <c r="D933" t="s">
        <v>13</v>
      </c>
      <c r="G933" s="4">
        <f t="shared" si="15"/>
        <v>0</v>
      </c>
    </row>
    <row r="934" spans="1:7">
      <c r="B934" s="787"/>
      <c r="C934" s="787"/>
      <c r="D934" t="s">
        <v>14</v>
      </c>
      <c r="E934" s="4">
        <v>500</v>
      </c>
      <c r="G934" s="4">
        <f t="shared" si="15"/>
        <v>500</v>
      </c>
    </row>
    <row r="935" spans="1:7">
      <c r="B935" s="787"/>
      <c r="C935" s="787"/>
      <c r="G935" s="4">
        <f t="shared" si="15"/>
        <v>500</v>
      </c>
    </row>
    <row r="936" spans="1:7">
      <c r="B936" s="787"/>
      <c r="C936" s="787"/>
      <c r="G936" s="4">
        <f t="shared" si="15"/>
        <v>500</v>
      </c>
    </row>
    <row r="937" spans="1:7">
      <c r="B937" s="787"/>
      <c r="C937" s="787"/>
      <c r="G937" s="4">
        <f t="shared" si="15"/>
        <v>500</v>
      </c>
    </row>
    <row r="938" spans="1:7">
      <c r="B938" s="787"/>
      <c r="C938" s="787"/>
      <c r="G938" s="4">
        <f t="shared" si="15"/>
        <v>500</v>
      </c>
    </row>
    <row r="939" spans="1:7">
      <c r="B939" s="787"/>
      <c r="C939" s="787"/>
      <c r="G939" s="4">
        <f t="shared" si="15"/>
        <v>500</v>
      </c>
    </row>
    <row r="940" spans="1:7">
      <c r="B940" s="787"/>
      <c r="C940" s="787"/>
      <c r="G940" s="4">
        <f t="shared" si="15"/>
        <v>500</v>
      </c>
    </row>
    <row r="941" spans="1:7">
      <c r="B941" s="787"/>
      <c r="C941" s="787"/>
      <c r="G941" s="4">
        <f t="shared" si="15"/>
        <v>500</v>
      </c>
    </row>
    <row r="942" spans="1:7">
      <c r="B942" s="787"/>
      <c r="C942" s="787"/>
      <c r="G942" s="4">
        <f t="shared" si="15"/>
        <v>500</v>
      </c>
    </row>
    <row r="943" spans="1:7">
      <c r="B943" s="787"/>
      <c r="C943" s="787"/>
      <c r="G943" s="4">
        <f t="shared" si="15"/>
        <v>500</v>
      </c>
    </row>
    <row r="944" spans="1:7">
      <c r="B944" s="787"/>
      <c r="C944" s="787"/>
      <c r="G944" s="4">
        <f t="shared" si="15"/>
        <v>500</v>
      </c>
    </row>
    <row r="945" spans="2:7">
      <c r="B945" s="787"/>
      <c r="C945" s="787"/>
      <c r="G945" s="4">
        <f t="shared" si="15"/>
        <v>500</v>
      </c>
    </row>
    <row r="946" spans="2:7">
      <c r="B946" s="787"/>
      <c r="C946" s="787"/>
      <c r="G946" s="4">
        <f t="shared" si="15"/>
        <v>500</v>
      </c>
    </row>
    <row r="947" spans="2:7">
      <c r="B947" s="787"/>
      <c r="C947" s="787"/>
      <c r="G947" s="4">
        <f t="shared" si="15"/>
        <v>500</v>
      </c>
    </row>
    <row r="948" spans="2:7">
      <c r="B948" s="787"/>
      <c r="C948" s="787"/>
      <c r="G948" s="4">
        <f t="shared" si="15"/>
        <v>500</v>
      </c>
    </row>
    <row r="949" spans="2:7">
      <c r="B949" s="787"/>
      <c r="C949" s="787"/>
      <c r="G949" s="4">
        <f t="shared" si="15"/>
        <v>500</v>
      </c>
    </row>
    <row r="950" spans="2:7">
      <c r="B950" s="787"/>
      <c r="C950" s="787"/>
      <c r="G950" s="4">
        <f t="shared" si="15"/>
        <v>500</v>
      </c>
    </row>
    <row r="951" spans="2:7">
      <c r="B951" s="787"/>
      <c r="C951" s="787"/>
      <c r="G951" s="4">
        <f t="shared" si="15"/>
        <v>500</v>
      </c>
    </row>
    <row r="952" spans="2:7">
      <c r="B952" s="787"/>
      <c r="C952" s="787"/>
      <c r="G952" s="4">
        <f t="shared" si="15"/>
        <v>500</v>
      </c>
    </row>
    <row r="953" spans="2:7">
      <c r="B953" s="787"/>
      <c r="C953" s="787"/>
      <c r="G953" s="4">
        <f t="shared" si="15"/>
        <v>500</v>
      </c>
    </row>
    <row r="954" spans="2:7">
      <c r="B954" s="787"/>
      <c r="C954" s="787"/>
      <c r="G954" s="4">
        <f t="shared" si="15"/>
        <v>500</v>
      </c>
    </row>
    <row r="955" spans="2:7">
      <c r="B955" s="787"/>
      <c r="C955" s="787"/>
      <c r="G955" s="4">
        <f t="shared" si="15"/>
        <v>500</v>
      </c>
    </row>
    <row r="956" spans="2:7">
      <c r="B956" s="787"/>
      <c r="C956" s="787"/>
      <c r="G956" s="4">
        <f t="shared" si="15"/>
        <v>500</v>
      </c>
    </row>
    <row r="957" spans="2:7">
      <c r="B957" s="787"/>
      <c r="C957" s="787"/>
      <c r="G957" s="4">
        <f t="shared" si="15"/>
        <v>500</v>
      </c>
    </row>
    <row r="958" spans="2:7">
      <c r="B958" s="787"/>
      <c r="C958" s="787"/>
      <c r="G958" s="4">
        <f t="shared" si="15"/>
        <v>500</v>
      </c>
    </row>
    <row r="959" spans="2:7">
      <c r="B959" s="787"/>
      <c r="C959" s="787"/>
      <c r="G959" s="4">
        <f t="shared" si="15"/>
        <v>500</v>
      </c>
    </row>
    <row r="960" spans="2:7">
      <c r="B960" s="787"/>
      <c r="C960" s="787"/>
      <c r="G960" s="4">
        <f t="shared" si="15"/>
        <v>500</v>
      </c>
    </row>
    <row r="961" spans="2:7">
      <c r="B961" s="787"/>
      <c r="C961" s="787"/>
      <c r="G961" s="4">
        <f t="shared" si="15"/>
        <v>500</v>
      </c>
    </row>
    <row r="962" spans="2:7">
      <c r="B962" s="787"/>
      <c r="C962" s="787"/>
      <c r="G962" s="4">
        <f t="shared" si="15"/>
        <v>500</v>
      </c>
    </row>
    <row r="963" spans="2:7">
      <c r="B963" s="787"/>
      <c r="C963" s="787"/>
      <c r="G963" s="4">
        <f t="shared" si="15"/>
        <v>500</v>
      </c>
    </row>
    <row r="964" spans="2:7">
      <c r="B964" s="787"/>
      <c r="C964" s="787"/>
      <c r="G964" s="4">
        <f t="shared" ref="G964:G1017" si="16">+G963+E964-F964</f>
        <v>500</v>
      </c>
    </row>
    <row r="965" spans="2:7">
      <c r="B965" s="787"/>
      <c r="C965" s="787"/>
      <c r="G965" s="4">
        <f t="shared" si="16"/>
        <v>500</v>
      </c>
    </row>
    <row r="966" spans="2:7">
      <c r="B966" s="787"/>
      <c r="C966" s="787"/>
      <c r="G966" s="4">
        <f t="shared" si="16"/>
        <v>500</v>
      </c>
    </row>
    <row r="967" spans="2:7">
      <c r="B967" s="787"/>
      <c r="C967" s="787"/>
      <c r="G967" s="4">
        <f t="shared" si="16"/>
        <v>500</v>
      </c>
    </row>
    <row r="968" spans="2:7">
      <c r="B968" s="787"/>
      <c r="C968" s="787"/>
      <c r="G968" s="4">
        <f t="shared" si="16"/>
        <v>500</v>
      </c>
    </row>
    <row r="969" spans="2:7">
      <c r="B969" s="787"/>
      <c r="C969" s="787"/>
      <c r="G969" s="4">
        <f t="shared" si="16"/>
        <v>500</v>
      </c>
    </row>
    <row r="970" spans="2:7">
      <c r="B970" s="787"/>
      <c r="C970" s="787"/>
      <c r="G970" s="4">
        <f t="shared" si="16"/>
        <v>500</v>
      </c>
    </row>
    <row r="971" spans="2:7">
      <c r="B971" s="787"/>
      <c r="C971" s="787"/>
      <c r="G971" s="4">
        <f t="shared" si="16"/>
        <v>500</v>
      </c>
    </row>
    <row r="972" spans="2:7">
      <c r="B972" s="787"/>
      <c r="C972" s="787"/>
      <c r="G972" s="4">
        <f t="shared" si="16"/>
        <v>500</v>
      </c>
    </row>
    <row r="973" spans="2:7">
      <c r="B973" s="787"/>
      <c r="C973" s="787"/>
      <c r="G973" s="4">
        <f t="shared" si="16"/>
        <v>500</v>
      </c>
    </row>
    <row r="974" spans="2:7">
      <c r="B974" s="787"/>
      <c r="C974" s="787"/>
      <c r="G974" s="4">
        <f t="shared" si="16"/>
        <v>500</v>
      </c>
    </row>
    <row r="975" spans="2:7">
      <c r="B975" s="787"/>
      <c r="C975" s="787"/>
      <c r="G975" s="4">
        <f t="shared" si="16"/>
        <v>500</v>
      </c>
    </row>
    <row r="976" spans="2:7">
      <c r="B976" s="787"/>
      <c r="C976" s="787"/>
      <c r="G976" s="4">
        <f t="shared" si="16"/>
        <v>500</v>
      </c>
    </row>
    <row r="977" spans="2:7">
      <c r="B977" s="787"/>
      <c r="C977" s="787"/>
      <c r="G977" s="4">
        <f t="shared" si="16"/>
        <v>500</v>
      </c>
    </row>
    <row r="978" spans="2:7">
      <c r="B978" s="787"/>
      <c r="C978" s="787"/>
      <c r="G978" s="4">
        <f t="shared" si="16"/>
        <v>500</v>
      </c>
    </row>
    <row r="979" spans="2:7">
      <c r="B979" s="787"/>
      <c r="C979" s="787"/>
      <c r="G979" s="4">
        <f t="shared" si="16"/>
        <v>500</v>
      </c>
    </row>
    <row r="980" spans="2:7">
      <c r="B980" s="787"/>
      <c r="C980" s="787"/>
      <c r="G980" s="4">
        <f t="shared" si="16"/>
        <v>500</v>
      </c>
    </row>
    <row r="981" spans="2:7">
      <c r="B981" s="787"/>
      <c r="C981" s="787"/>
      <c r="G981" s="4">
        <f t="shared" si="16"/>
        <v>500</v>
      </c>
    </row>
    <row r="982" spans="2:7">
      <c r="B982" s="787"/>
      <c r="C982" s="787"/>
      <c r="G982" s="4">
        <f t="shared" si="16"/>
        <v>500</v>
      </c>
    </row>
    <row r="983" spans="2:7">
      <c r="B983" s="787"/>
      <c r="C983" s="787"/>
      <c r="G983" s="4">
        <f t="shared" si="16"/>
        <v>500</v>
      </c>
    </row>
    <row r="984" spans="2:7">
      <c r="B984" s="787"/>
      <c r="C984" s="787"/>
      <c r="G984" s="4">
        <f t="shared" si="16"/>
        <v>500</v>
      </c>
    </row>
    <row r="985" spans="2:7">
      <c r="B985" s="787"/>
      <c r="C985" s="787"/>
      <c r="G985" s="4">
        <f t="shared" si="16"/>
        <v>500</v>
      </c>
    </row>
    <row r="986" spans="2:7">
      <c r="B986" s="787"/>
      <c r="C986" s="787"/>
      <c r="G986" s="4">
        <f t="shared" si="16"/>
        <v>500</v>
      </c>
    </row>
    <row r="987" spans="2:7">
      <c r="B987" s="787"/>
      <c r="C987" s="787"/>
      <c r="G987" s="4">
        <f t="shared" si="16"/>
        <v>500</v>
      </c>
    </row>
    <row r="988" spans="2:7">
      <c r="B988" s="787"/>
      <c r="C988" s="787"/>
      <c r="G988" s="4">
        <f t="shared" si="16"/>
        <v>500</v>
      </c>
    </row>
    <row r="989" spans="2:7">
      <c r="B989" s="787"/>
      <c r="C989" s="787"/>
      <c r="G989" s="4">
        <f t="shared" si="16"/>
        <v>500</v>
      </c>
    </row>
    <row r="990" spans="2:7">
      <c r="B990" s="787"/>
      <c r="C990" s="787"/>
      <c r="G990" s="4">
        <f t="shared" si="16"/>
        <v>500</v>
      </c>
    </row>
    <row r="991" spans="2:7">
      <c r="B991" s="787"/>
      <c r="C991" s="787"/>
      <c r="G991" s="4">
        <f t="shared" si="16"/>
        <v>500</v>
      </c>
    </row>
    <row r="992" spans="2:7">
      <c r="B992" s="787"/>
      <c r="C992" s="787"/>
      <c r="G992" s="4">
        <f t="shared" si="16"/>
        <v>500</v>
      </c>
    </row>
    <row r="993" spans="2:7">
      <c r="B993" s="787"/>
      <c r="C993" s="787"/>
      <c r="G993" s="4">
        <f t="shared" si="16"/>
        <v>500</v>
      </c>
    </row>
    <row r="994" spans="2:7">
      <c r="B994" s="787"/>
      <c r="C994" s="787"/>
      <c r="G994" s="4">
        <f t="shared" si="16"/>
        <v>500</v>
      </c>
    </row>
    <row r="995" spans="2:7">
      <c r="B995" s="787"/>
      <c r="C995" s="787"/>
      <c r="G995" s="4">
        <f t="shared" si="16"/>
        <v>500</v>
      </c>
    </row>
    <row r="996" spans="2:7">
      <c r="B996" s="787"/>
      <c r="C996" s="787"/>
      <c r="G996" s="4">
        <f t="shared" si="16"/>
        <v>500</v>
      </c>
    </row>
    <row r="997" spans="2:7">
      <c r="B997" s="787"/>
      <c r="C997" s="787"/>
      <c r="G997" s="4">
        <f t="shared" si="16"/>
        <v>500</v>
      </c>
    </row>
    <row r="998" spans="2:7">
      <c r="B998" s="787"/>
      <c r="C998" s="787"/>
      <c r="G998" s="4">
        <f t="shared" si="16"/>
        <v>500</v>
      </c>
    </row>
    <row r="999" spans="2:7">
      <c r="B999" s="787"/>
      <c r="C999" s="787"/>
      <c r="G999" s="4">
        <f t="shared" si="16"/>
        <v>500</v>
      </c>
    </row>
    <row r="1000" spans="2:7">
      <c r="B1000" s="787"/>
      <c r="C1000" s="787"/>
      <c r="G1000" s="4">
        <f t="shared" si="16"/>
        <v>500</v>
      </c>
    </row>
    <row r="1001" spans="2:7">
      <c r="B1001" s="787"/>
      <c r="C1001" s="787"/>
      <c r="G1001" s="4">
        <f t="shared" si="16"/>
        <v>500</v>
      </c>
    </row>
    <row r="1002" spans="2:7">
      <c r="B1002" s="787"/>
      <c r="C1002" s="787"/>
      <c r="G1002" s="4">
        <f t="shared" si="16"/>
        <v>500</v>
      </c>
    </row>
    <row r="1003" spans="2:7">
      <c r="B1003" s="787"/>
      <c r="C1003" s="787"/>
      <c r="G1003" s="4">
        <f t="shared" si="16"/>
        <v>500</v>
      </c>
    </row>
    <row r="1004" spans="2:7">
      <c r="B1004" s="787"/>
      <c r="C1004" s="787"/>
      <c r="G1004" s="4">
        <f t="shared" si="16"/>
        <v>500</v>
      </c>
    </row>
    <row r="1005" spans="2:7">
      <c r="B1005" s="787"/>
      <c r="C1005" s="787"/>
      <c r="G1005" s="4">
        <f t="shared" si="16"/>
        <v>500</v>
      </c>
    </row>
    <row r="1006" spans="2:7">
      <c r="B1006" s="787"/>
      <c r="C1006" s="787"/>
      <c r="G1006" s="4">
        <f t="shared" si="16"/>
        <v>500</v>
      </c>
    </row>
    <row r="1007" spans="2:7">
      <c r="B1007" s="787"/>
      <c r="C1007" s="787"/>
      <c r="G1007" s="4">
        <f t="shared" si="16"/>
        <v>500</v>
      </c>
    </row>
    <row r="1008" spans="2:7">
      <c r="B1008" s="787"/>
      <c r="C1008" s="787"/>
      <c r="G1008" s="4">
        <f t="shared" si="16"/>
        <v>500</v>
      </c>
    </row>
    <row r="1009" spans="2:7">
      <c r="B1009" s="787"/>
      <c r="C1009" s="787"/>
      <c r="G1009" s="4">
        <f t="shared" si="16"/>
        <v>500</v>
      </c>
    </row>
    <row r="1010" spans="2:7">
      <c r="B1010" s="787"/>
      <c r="C1010" s="787"/>
      <c r="G1010" s="4">
        <f t="shared" si="16"/>
        <v>500</v>
      </c>
    </row>
    <row r="1011" spans="2:7">
      <c r="B1011" s="787"/>
      <c r="C1011" s="787"/>
      <c r="G1011" s="4">
        <f t="shared" si="16"/>
        <v>500</v>
      </c>
    </row>
    <row r="1012" spans="2:7">
      <c r="B1012" s="787"/>
      <c r="C1012" s="787"/>
      <c r="G1012" s="4">
        <f t="shared" si="16"/>
        <v>500</v>
      </c>
    </row>
    <row r="1013" spans="2:7">
      <c r="B1013" s="787"/>
      <c r="C1013" s="787"/>
      <c r="G1013" s="4">
        <f t="shared" si="16"/>
        <v>500</v>
      </c>
    </row>
    <row r="1014" spans="2:7">
      <c r="B1014" s="787"/>
      <c r="C1014" s="787"/>
      <c r="G1014" s="4">
        <f t="shared" si="16"/>
        <v>500</v>
      </c>
    </row>
    <row r="1015" spans="2:7">
      <c r="B1015" s="787"/>
      <c r="C1015" s="787"/>
      <c r="G1015" s="4">
        <f t="shared" si="16"/>
        <v>500</v>
      </c>
    </row>
    <row r="1016" spans="2:7">
      <c r="B1016" s="787"/>
      <c r="C1016" s="787"/>
      <c r="G1016" s="4">
        <f t="shared" si="16"/>
        <v>500</v>
      </c>
    </row>
    <row r="1017" spans="2:7">
      <c r="B1017" s="787"/>
      <c r="C1017" s="787"/>
      <c r="G1017" s="4">
        <f t="shared" si="16"/>
        <v>500</v>
      </c>
    </row>
  </sheetData>
  <mergeCells count="10">
    <mergeCell ref="K914:M914"/>
    <mergeCell ref="K901:M901"/>
    <mergeCell ref="I878:K878"/>
    <mergeCell ref="I863:K863"/>
    <mergeCell ref="I860:K860"/>
    <mergeCell ref="B2:F2"/>
    <mergeCell ref="I554:K554"/>
    <mergeCell ref="I669:K669"/>
    <mergeCell ref="I708:K708"/>
    <mergeCell ref="I859:K859"/>
  </mergeCells>
  <pageMargins left="0.70866141732283472" right="0.70866141732283472" top="0.55118110236220474" bottom="0.55118110236220474" header="0.31496062992125984" footer="0.31496062992125984"/>
  <pageSetup paperSize="9" scale="7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tabColor rgb="FF00B0F0"/>
  </sheetPr>
  <dimension ref="A1:N1008"/>
  <sheetViews>
    <sheetView topLeftCell="A923" zoomScaleNormal="100" workbookViewId="0">
      <selection activeCell="E939" sqref="E939"/>
    </sheetView>
  </sheetViews>
  <sheetFormatPr defaultColWidth="11.42578125" defaultRowHeight="15"/>
  <cols>
    <col min="1" max="1" width="11.42578125" style="49"/>
    <col min="2" max="2" width="13.5703125" style="542" customWidth="1"/>
    <col min="3" max="3" width="15.85546875" style="33" customWidth="1"/>
    <col min="4" max="4" width="23.42578125" style="29" bestFit="1" customWidth="1"/>
    <col min="5" max="6" width="11.42578125" style="34"/>
    <col min="7" max="7" width="12.42578125" style="34" bestFit="1" customWidth="1"/>
    <col min="8" max="8" width="15.85546875" style="29" bestFit="1" customWidth="1"/>
    <col min="9" max="9" width="13.7109375" style="29" bestFit="1" customWidth="1"/>
    <col min="10" max="10" width="11.7109375" style="29" customWidth="1"/>
    <col min="11" max="11" width="8.140625" style="29" customWidth="1"/>
    <col min="12" max="12" width="9.42578125" style="29" bestFit="1" customWidth="1"/>
    <col min="13" max="16384" width="11.42578125" style="29"/>
  </cols>
  <sheetData>
    <row r="1" spans="1:7">
      <c r="C1" s="795"/>
      <c r="E1" s="34" t="s">
        <v>1501</v>
      </c>
    </row>
    <row r="3" spans="1:7">
      <c r="B3" s="839" t="s">
        <v>1502</v>
      </c>
      <c r="C3" s="839"/>
      <c r="D3" s="839"/>
      <c r="E3" s="839"/>
      <c r="F3" s="839"/>
      <c r="G3" s="95"/>
    </row>
    <row r="5" spans="1:7" s="33" customFormat="1" ht="30.75">
      <c r="A5" s="50" t="s">
        <v>1</v>
      </c>
      <c r="B5" s="543" t="s">
        <v>2</v>
      </c>
      <c r="C5" s="30" t="s">
        <v>3</v>
      </c>
      <c r="D5" s="30" t="s">
        <v>4</v>
      </c>
      <c r="E5" s="31" t="s">
        <v>5</v>
      </c>
      <c r="F5" s="31" t="s">
        <v>6</v>
      </c>
      <c r="G5" s="32" t="s">
        <v>7</v>
      </c>
    </row>
    <row r="6" spans="1:7">
      <c r="A6" s="49">
        <v>42736</v>
      </c>
      <c r="B6" s="542" t="s">
        <v>8</v>
      </c>
      <c r="C6" s="795"/>
      <c r="G6" s="34">
        <v>53.1</v>
      </c>
    </row>
    <row r="7" spans="1:7">
      <c r="A7" s="49">
        <v>42744</v>
      </c>
      <c r="B7" s="542">
        <v>12050</v>
      </c>
      <c r="C7" s="795" t="s">
        <v>1323</v>
      </c>
      <c r="F7" s="34">
        <v>46.2</v>
      </c>
      <c r="G7" s="4">
        <f>+G6+E7-F7</f>
        <v>6.8999999999999986</v>
      </c>
    </row>
    <row r="8" spans="1:7">
      <c r="A8" s="49">
        <v>42748</v>
      </c>
      <c r="B8" s="542">
        <v>12074</v>
      </c>
      <c r="C8" s="795" t="s">
        <v>157</v>
      </c>
      <c r="F8" s="34">
        <v>6.9</v>
      </c>
      <c r="G8" s="4">
        <f t="shared" ref="G8:G71" si="0">+G7+E8-F8</f>
        <v>0</v>
      </c>
    </row>
    <row r="9" spans="1:7">
      <c r="A9" s="49">
        <v>42766</v>
      </c>
      <c r="B9" s="542" t="s">
        <v>10</v>
      </c>
      <c r="C9" s="795" t="s">
        <v>11</v>
      </c>
      <c r="D9" s="29" t="s">
        <v>12</v>
      </c>
      <c r="E9" s="34">
        <v>13.5</v>
      </c>
      <c r="G9" s="4">
        <f t="shared" si="0"/>
        <v>13.5</v>
      </c>
    </row>
    <row r="10" spans="1:7">
      <c r="C10" s="795"/>
      <c r="D10" s="29" t="s">
        <v>13</v>
      </c>
      <c r="E10" s="34">
        <v>2.8</v>
      </c>
      <c r="G10" s="4">
        <f t="shared" si="0"/>
        <v>16.3</v>
      </c>
    </row>
    <row r="11" spans="1:7">
      <c r="C11" s="795"/>
      <c r="D11" s="29" t="s">
        <v>14</v>
      </c>
      <c r="E11" s="34">
        <v>210</v>
      </c>
      <c r="G11" s="4">
        <f t="shared" si="0"/>
        <v>226.3</v>
      </c>
    </row>
    <row r="12" spans="1:7">
      <c r="A12" s="49">
        <v>42744</v>
      </c>
      <c r="B12" s="542">
        <v>12048</v>
      </c>
      <c r="C12" s="795" t="s">
        <v>11</v>
      </c>
      <c r="D12" s="29" t="s">
        <v>14</v>
      </c>
      <c r="F12" s="34">
        <v>42</v>
      </c>
      <c r="G12" s="4">
        <f t="shared" si="0"/>
        <v>184.3</v>
      </c>
    </row>
    <row r="13" spans="1:7">
      <c r="A13" s="49">
        <v>42748</v>
      </c>
      <c r="B13" s="542">
        <v>12075</v>
      </c>
      <c r="C13" s="795" t="s">
        <v>11</v>
      </c>
      <c r="D13" s="29" t="s">
        <v>14</v>
      </c>
      <c r="F13" s="34">
        <v>42</v>
      </c>
      <c r="G13" s="4">
        <f t="shared" si="0"/>
        <v>142.30000000000001</v>
      </c>
    </row>
    <row r="14" spans="1:7">
      <c r="A14" s="49">
        <v>42751</v>
      </c>
      <c r="B14" s="542">
        <v>12089</v>
      </c>
      <c r="C14" s="795" t="s">
        <v>11</v>
      </c>
      <c r="D14" s="29" t="s">
        <v>14</v>
      </c>
      <c r="F14" s="34">
        <v>28</v>
      </c>
      <c r="G14" s="4">
        <f t="shared" si="0"/>
        <v>114.30000000000001</v>
      </c>
    </row>
    <row r="15" spans="1:7">
      <c r="A15" s="49">
        <v>42753</v>
      </c>
      <c r="B15" s="542">
        <v>12112</v>
      </c>
      <c r="C15" s="795" t="s">
        <v>11</v>
      </c>
      <c r="D15" s="29" t="s">
        <v>14</v>
      </c>
      <c r="F15" s="34">
        <v>28</v>
      </c>
      <c r="G15" s="4">
        <f t="shared" si="0"/>
        <v>86.300000000000011</v>
      </c>
    </row>
    <row r="16" spans="1:7">
      <c r="A16" s="49">
        <v>42755</v>
      </c>
      <c r="B16" s="542">
        <v>12126</v>
      </c>
      <c r="C16" s="795" t="s">
        <v>11</v>
      </c>
      <c r="D16" s="29" t="s">
        <v>14</v>
      </c>
      <c r="F16" s="34">
        <v>28</v>
      </c>
      <c r="G16" s="4">
        <f t="shared" si="0"/>
        <v>58.300000000000011</v>
      </c>
    </row>
    <row r="17" spans="1:7">
      <c r="A17" s="49">
        <v>42760</v>
      </c>
      <c r="B17" s="542">
        <v>12142</v>
      </c>
      <c r="C17" s="795" t="s">
        <v>11</v>
      </c>
      <c r="D17" s="29" t="s">
        <v>14</v>
      </c>
      <c r="F17" s="34">
        <v>42</v>
      </c>
      <c r="G17" s="4">
        <f t="shared" si="0"/>
        <v>16.300000000000011</v>
      </c>
    </row>
    <row r="18" spans="1:7">
      <c r="A18" s="49">
        <v>42993</v>
      </c>
      <c r="B18" s="542">
        <v>13465</v>
      </c>
      <c r="C18" s="795" t="s">
        <v>11</v>
      </c>
      <c r="D18" s="29" t="s">
        <v>12</v>
      </c>
      <c r="F18" s="34">
        <v>10</v>
      </c>
      <c r="G18" s="4">
        <f t="shared" si="0"/>
        <v>6.3000000000000114</v>
      </c>
    </row>
    <row r="19" spans="1:7">
      <c r="A19" s="49">
        <v>43167</v>
      </c>
      <c r="B19" s="542">
        <v>14342</v>
      </c>
      <c r="C19" s="795" t="s">
        <v>11</v>
      </c>
      <c r="D19" s="29" t="s">
        <v>12</v>
      </c>
      <c r="F19" s="34">
        <v>3.5</v>
      </c>
      <c r="G19" s="4">
        <f t="shared" si="0"/>
        <v>2.8000000000000114</v>
      </c>
    </row>
    <row r="20" spans="1:7">
      <c r="A20" s="49">
        <v>43167</v>
      </c>
      <c r="B20" s="542">
        <v>14342</v>
      </c>
      <c r="C20" s="795" t="s">
        <v>11</v>
      </c>
      <c r="D20" s="29" t="s">
        <v>13</v>
      </c>
      <c r="F20" s="34">
        <v>2</v>
      </c>
      <c r="G20" s="4">
        <f t="shared" si="0"/>
        <v>0.80000000000001137</v>
      </c>
    </row>
    <row r="21" spans="1:7">
      <c r="A21" s="49">
        <v>43179</v>
      </c>
      <c r="B21" s="542">
        <v>14369</v>
      </c>
      <c r="C21" s="795" t="s">
        <v>11</v>
      </c>
      <c r="D21" s="29" t="s">
        <v>13</v>
      </c>
      <c r="F21" s="34">
        <v>0.8</v>
      </c>
      <c r="G21" s="4">
        <f t="shared" si="0"/>
        <v>1.1324274851176597E-14</v>
      </c>
    </row>
    <row r="22" spans="1:7">
      <c r="A22" s="49">
        <v>42794</v>
      </c>
      <c r="B22" s="542" t="s">
        <v>10</v>
      </c>
      <c r="C22" s="795" t="s">
        <v>15</v>
      </c>
      <c r="D22" s="29" t="s">
        <v>12</v>
      </c>
      <c r="E22" s="34">
        <v>13</v>
      </c>
      <c r="G22" s="4">
        <f t="shared" si="0"/>
        <v>13.000000000000011</v>
      </c>
    </row>
    <row r="23" spans="1:7">
      <c r="C23" s="795"/>
      <c r="D23" s="29" t="s">
        <v>13</v>
      </c>
      <c r="E23" s="34">
        <v>2</v>
      </c>
      <c r="G23" s="4">
        <f t="shared" si="0"/>
        <v>15.000000000000011</v>
      </c>
    </row>
    <row r="24" spans="1:7">
      <c r="C24" s="795"/>
      <c r="D24" s="29" t="s">
        <v>14</v>
      </c>
      <c r="E24" s="34">
        <v>210</v>
      </c>
      <c r="G24" s="4">
        <f t="shared" si="0"/>
        <v>225</v>
      </c>
    </row>
    <row r="25" spans="1:7">
      <c r="A25" s="49">
        <v>43201</v>
      </c>
      <c r="B25" s="542">
        <v>14456</v>
      </c>
      <c r="C25" s="795" t="s">
        <v>15</v>
      </c>
      <c r="D25" s="29" t="s">
        <v>13</v>
      </c>
      <c r="F25" s="34">
        <v>1.3</v>
      </c>
      <c r="G25" s="4">
        <f t="shared" si="0"/>
        <v>223.7</v>
      </c>
    </row>
    <row r="26" spans="1:7">
      <c r="A26" s="49">
        <v>42801</v>
      </c>
      <c r="B26" s="542">
        <v>12354</v>
      </c>
      <c r="C26" s="795" t="s">
        <v>15</v>
      </c>
      <c r="D26" s="29" t="s">
        <v>14</v>
      </c>
      <c r="F26" s="34">
        <v>42</v>
      </c>
      <c r="G26" s="4">
        <f t="shared" si="0"/>
        <v>181.7</v>
      </c>
    </row>
    <row r="27" spans="1:7">
      <c r="A27" s="49">
        <v>42776</v>
      </c>
      <c r="B27" s="542">
        <v>12371</v>
      </c>
      <c r="C27" s="795" t="s">
        <v>15</v>
      </c>
      <c r="D27" s="29" t="s">
        <v>14</v>
      </c>
      <c r="F27" s="34">
        <v>28</v>
      </c>
      <c r="G27" s="4">
        <f t="shared" si="0"/>
        <v>153.69999999999999</v>
      </c>
    </row>
    <row r="28" spans="1:7">
      <c r="A28" s="49">
        <v>42809</v>
      </c>
      <c r="B28" s="542">
        <v>12404</v>
      </c>
      <c r="C28" s="795" t="s">
        <v>15</v>
      </c>
      <c r="D28" s="29" t="s">
        <v>14</v>
      </c>
      <c r="F28" s="34">
        <v>42</v>
      </c>
      <c r="G28" s="4">
        <f t="shared" si="0"/>
        <v>111.69999999999999</v>
      </c>
    </row>
    <row r="29" spans="1:7">
      <c r="A29" s="49">
        <v>42815</v>
      </c>
      <c r="B29" s="542">
        <v>12418</v>
      </c>
      <c r="C29" s="795" t="s">
        <v>15</v>
      </c>
      <c r="D29" s="29" t="s">
        <v>14</v>
      </c>
      <c r="F29" s="34">
        <v>42</v>
      </c>
      <c r="G29" s="4">
        <f t="shared" si="0"/>
        <v>69.699999999999989</v>
      </c>
    </row>
    <row r="30" spans="1:7">
      <c r="A30" s="49">
        <v>42857</v>
      </c>
      <c r="B30" s="542">
        <v>12580</v>
      </c>
      <c r="C30" s="795" t="s">
        <v>15</v>
      </c>
      <c r="D30" s="29" t="s">
        <v>14</v>
      </c>
      <c r="F30" s="34">
        <v>7</v>
      </c>
      <c r="G30" s="4">
        <f t="shared" si="0"/>
        <v>62.699999999999989</v>
      </c>
    </row>
    <row r="31" spans="1:7">
      <c r="A31" s="49">
        <v>42858</v>
      </c>
      <c r="B31" s="542">
        <v>12598</v>
      </c>
      <c r="C31" s="795" t="s">
        <v>15</v>
      </c>
      <c r="D31" s="29" t="s">
        <v>14</v>
      </c>
      <c r="F31" s="34">
        <v>7</v>
      </c>
      <c r="G31" s="4">
        <f t="shared" si="0"/>
        <v>55.699999999999989</v>
      </c>
    </row>
    <row r="32" spans="1:7">
      <c r="A32" s="49">
        <v>42859</v>
      </c>
      <c r="B32" s="542">
        <v>12619</v>
      </c>
      <c r="C32" s="795" t="s">
        <v>15</v>
      </c>
      <c r="D32" s="29" t="s">
        <v>14</v>
      </c>
      <c r="F32" s="34">
        <v>7</v>
      </c>
      <c r="G32" s="4">
        <f t="shared" si="0"/>
        <v>48.699999999999989</v>
      </c>
    </row>
    <row r="33" spans="1:7">
      <c r="A33" s="49">
        <v>42860</v>
      </c>
      <c r="B33" s="542">
        <v>12637</v>
      </c>
      <c r="C33" s="795" t="s">
        <v>15</v>
      </c>
      <c r="D33" s="29" t="s">
        <v>14</v>
      </c>
      <c r="F33" s="34">
        <v>7</v>
      </c>
      <c r="G33" s="4">
        <f t="shared" si="0"/>
        <v>41.699999999999989</v>
      </c>
    </row>
    <row r="34" spans="1:7">
      <c r="A34" s="49">
        <v>42861</v>
      </c>
      <c r="B34" s="542">
        <v>12646</v>
      </c>
      <c r="C34" s="795" t="s">
        <v>15</v>
      </c>
      <c r="D34" s="29" t="s">
        <v>14</v>
      </c>
      <c r="F34" s="34">
        <v>7</v>
      </c>
      <c r="G34" s="4">
        <f t="shared" si="0"/>
        <v>34.699999999999989</v>
      </c>
    </row>
    <row r="35" spans="1:7">
      <c r="A35" s="49">
        <v>42863</v>
      </c>
      <c r="B35" s="542">
        <v>12651</v>
      </c>
      <c r="C35" s="795" t="s">
        <v>15</v>
      </c>
      <c r="D35" s="29" t="s">
        <v>14</v>
      </c>
      <c r="F35" s="34">
        <v>14</v>
      </c>
      <c r="G35" s="4">
        <f t="shared" si="0"/>
        <v>20.699999999999989</v>
      </c>
    </row>
    <row r="36" spans="1:7">
      <c r="A36" s="49">
        <v>42864</v>
      </c>
      <c r="B36" s="542">
        <v>12667</v>
      </c>
      <c r="C36" s="795" t="s">
        <v>15</v>
      </c>
      <c r="D36" s="29" t="s">
        <v>14</v>
      </c>
      <c r="F36" s="34">
        <v>7</v>
      </c>
      <c r="G36" s="4">
        <f t="shared" si="0"/>
        <v>13.699999999999989</v>
      </c>
    </row>
    <row r="37" spans="1:7">
      <c r="A37" s="49">
        <v>43167</v>
      </c>
      <c r="B37" s="542">
        <v>14342</v>
      </c>
      <c r="C37" s="795" t="s">
        <v>15</v>
      </c>
      <c r="D37" s="29" t="s">
        <v>12</v>
      </c>
      <c r="F37" s="34">
        <v>4.5</v>
      </c>
      <c r="G37" s="4">
        <f t="shared" si="0"/>
        <v>9.1999999999999886</v>
      </c>
    </row>
    <row r="38" spans="1:7">
      <c r="A38" s="49">
        <v>43179</v>
      </c>
      <c r="B38" s="542">
        <v>14369</v>
      </c>
      <c r="C38" s="795" t="s">
        <v>15</v>
      </c>
      <c r="D38" s="29" t="s">
        <v>12</v>
      </c>
      <c r="F38" s="34">
        <v>8.5</v>
      </c>
      <c r="G38" s="4">
        <f t="shared" si="0"/>
        <v>0.69999999999998863</v>
      </c>
    </row>
    <row r="39" spans="1:7">
      <c r="A39" s="49">
        <v>43179</v>
      </c>
      <c r="B39" s="542">
        <v>14369</v>
      </c>
      <c r="C39" s="795" t="s">
        <v>15</v>
      </c>
      <c r="D39" s="29" t="s">
        <v>13</v>
      </c>
      <c r="F39" s="34">
        <v>0.7</v>
      </c>
      <c r="G39" s="4">
        <f t="shared" si="0"/>
        <v>-1.1324274851176597E-14</v>
      </c>
    </row>
    <row r="40" spans="1:7">
      <c r="A40" s="49">
        <v>42825</v>
      </c>
      <c r="B40" s="542" t="s">
        <v>10</v>
      </c>
      <c r="C40" s="795" t="s">
        <v>16</v>
      </c>
      <c r="D40" s="29" t="s">
        <v>12</v>
      </c>
      <c r="E40" s="34">
        <v>12</v>
      </c>
      <c r="G40" s="4">
        <f t="shared" si="0"/>
        <v>11.999999999999989</v>
      </c>
    </row>
    <row r="41" spans="1:7">
      <c r="C41" s="795"/>
      <c r="D41" s="29" t="s">
        <v>13</v>
      </c>
      <c r="E41" s="34">
        <v>2</v>
      </c>
      <c r="G41" s="4">
        <f t="shared" si="0"/>
        <v>13.999999999999989</v>
      </c>
    </row>
    <row r="42" spans="1:7">
      <c r="C42" s="795"/>
      <c r="D42" s="29" t="s">
        <v>14</v>
      </c>
      <c r="E42" s="34">
        <v>210</v>
      </c>
      <c r="G42" s="4">
        <f t="shared" si="0"/>
        <v>224</v>
      </c>
    </row>
    <row r="43" spans="1:7">
      <c r="A43" s="49">
        <v>43201</v>
      </c>
      <c r="B43" s="542">
        <v>14456</v>
      </c>
      <c r="C43" s="795" t="s">
        <v>16</v>
      </c>
      <c r="D43" s="29" t="s">
        <v>13</v>
      </c>
      <c r="F43" s="34">
        <v>2</v>
      </c>
      <c r="G43" s="4">
        <f t="shared" si="0"/>
        <v>222</v>
      </c>
    </row>
    <row r="44" spans="1:7">
      <c r="A44" s="49">
        <v>43201</v>
      </c>
      <c r="B44" s="542">
        <v>14456</v>
      </c>
      <c r="C44" s="795" t="s">
        <v>16</v>
      </c>
      <c r="D44" s="29" t="s">
        <v>12</v>
      </c>
      <c r="F44" s="34">
        <v>7.7</v>
      </c>
      <c r="G44" s="4">
        <f t="shared" si="0"/>
        <v>214.3</v>
      </c>
    </row>
    <row r="45" spans="1:7">
      <c r="A45" s="49">
        <v>42865</v>
      </c>
      <c r="B45" s="542">
        <v>12670</v>
      </c>
      <c r="C45" s="795"/>
      <c r="D45" s="29" t="s">
        <v>14</v>
      </c>
      <c r="F45" s="34">
        <v>7</v>
      </c>
      <c r="G45" s="4">
        <f t="shared" si="0"/>
        <v>207.3</v>
      </c>
    </row>
    <row r="46" spans="1:7">
      <c r="A46" s="49">
        <v>42870</v>
      </c>
      <c r="B46" s="542">
        <v>12680</v>
      </c>
      <c r="C46" s="795" t="s">
        <v>16</v>
      </c>
      <c r="D46" s="29" t="s">
        <v>14</v>
      </c>
      <c r="F46" s="34">
        <v>21</v>
      </c>
      <c r="G46" s="4">
        <f t="shared" si="0"/>
        <v>186.3</v>
      </c>
    </row>
    <row r="47" spans="1:7">
      <c r="A47" s="49">
        <v>42879</v>
      </c>
      <c r="B47" s="542">
        <v>12704</v>
      </c>
      <c r="C47" s="795" t="s">
        <v>16</v>
      </c>
      <c r="D47" s="29" t="s">
        <v>14</v>
      </c>
      <c r="F47" s="34">
        <v>35</v>
      </c>
      <c r="G47" s="4">
        <f t="shared" si="0"/>
        <v>151.30000000000001</v>
      </c>
    </row>
    <row r="48" spans="1:7">
      <c r="A48" s="49">
        <v>42884</v>
      </c>
      <c r="B48" s="542">
        <v>12718</v>
      </c>
      <c r="C48" s="795" t="s">
        <v>16</v>
      </c>
      <c r="D48" s="29" t="s">
        <v>14</v>
      </c>
      <c r="F48" s="34">
        <v>28</v>
      </c>
      <c r="G48" s="4">
        <f t="shared" si="0"/>
        <v>123.30000000000001</v>
      </c>
    </row>
    <row r="49" spans="1:7">
      <c r="A49" s="49">
        <v>42891</v>
      </c>
      <c r="B49" s="542">
        <v>12776</v>
      </c>
      <c r="C49" s="795" t="s">
        <v>16</v>
      </c>
      <c r="D49" s="29" t="s">
        <v>14</v>
      </c>
      <c r="F49" s="34">
        <v>28</v>
      </c>
      <c r="G49" s="4">
        <f t="shared" si="0"/>
        <v>95.300000000000011</v>
      </c>
    </row>
    <row r="50" spans="1:7">
      <c r="A50" s="49">
        <v>42913</v>
      </c>
      <c r="B50" s="542">
        <v>12881</v>
      </c>
      <c r="C50" s="795" t="s">
        <v>16</v>
      </c>
      <c r="D50" s="29" t="s">
        <v>14</v>
      </c>
      <c r="F50" s="34">
        <v>64</v>
      </c>
      <c r="G50" s="4">
        <f t="shared" si="0"/>
        <v>31.300000000000011</v>
      </c>
    </row>
    <row r="51" spans="1:7">
      <c r="A51" s="49">
        <v>42924</v>
      </c>
      <c r="B51" s="542">
        <v>12970</v>
      </c>
      <c r="C51" s="795" t="s">
        <v>16</v>
      </c>
      <c r="D51" s="29" t="s">
        <v>14</v>
      </c>
      <c r="F51" s="34">
        <v>27</v>
      </c>
      <c r="G51" s="4">
        <f t="shared" si="0"/>
        <v>4.3000000000000114</v>
      </c>
    </row>
    <row r="52" spans="1:7">
      <c r="A52" s="49">
        <v>43208</v>
      </c>
      <c r="B52" s="542">
        <v>14493</v>
      </c>
      <c r="C52" s="795" t="s">
        <v>16</v>
      </c>
      <c r="D52" s="29" t="s">
        <v>12</v>
      </c>
      <c r="F52" s="34">
        <v>4.3</v>
      </c>
      <c r="G52" s="4">
        <f t="shared" si="0"/>
        <v>1.1546319456101628E-14</v>
      </c>
    </row>
    <row r="53" spans="1:7">
      <c r="A53" s="49">
        <v>42855</v>
      </c>
      <c r="B53" s="542" t="s">
        <v>10</v>
      </c>
      <c r="C53" s="795" t="s">
        <v>17</v>
      </c>
      <c r="D53" s="29" t="s">
        <v>12</v>
      </c>
      <c r="E53" s="34">
        <v>13</v>
      </c>
      <c r="G53" s="4">
        <f t="shared" si="0"/>
        <v>13.000000000000011</v>
      </c>
    </row>
    <row r="54" spans="1:7">
      <c r="C54" s="795"/>
      <c r="D54" s="29" t="s">
        <v>13</v>
      </c>
      <c r="E54" s="34">
        <v>2</v>
      </c>
      <c r="G54" s="4">
        <f t="shared" si="0"/>
        <v>15.000000000000011</v>
      </c>
    </row>
    <row r="55" spans="1:7">
      <c r="C55" s="795"/>
      <c r="D55" s="29" t="s">
        <v>14</v>
      </c>
      <c r="E55" s="34">
        <v>210</v>
      </c>
      <c r="G55" s="4">
        <f t="shared" si="0"/>
        <v>225</v>
      </c>
    </row>
    <row r="56" spans="1:7">
      <c r="A56" s="49">
        <v>42924</v>
      </c>
      <c r="B56" s="542">
        <v>12970</v>
      </c>
      <c r="C56" s="795" t="s">
        <v>17</v>
      </c>
      <c r="D56" s="29" t="s">
        <v>14</v>
      </c>
      <c r="F56" s="34">
        <v>8</v>
      </c>
      <c r="G56" s="4">
        <f t="shared" si="0"/>
        <v>217</v>
      </c>
    </row>
    <row r="57" spans="1:7">
      <c r="A57" s="49">
        <v>42935</v>
      </c>
      <c r="B57" s="542">
        <v>13036</v>
      </c>
      <c r="C57" s="795" t="s">
        <v>17</v>
      </c>
      <c r="D57" s="29" t="s">
        <v>14</v>
      </c>
      <c r="F57" s="34">
        <v>7</v>
      </c>
      <c r="G57" s="4">
        <f t="shared" si="0"/>
        <v>210</v>
      </c>
    </row>
    <row r="58" spans="1:7">
      <c r="A58" s="49">
        <v>42941</v>
      </c>
      <c r="B58" s="542">
        <v>13054</v>
      </c>
      <c r="C58" s="795" t="s">
        <v>17</v>
      </c>
      <c r="D58" s="29" t="s">
        <v>14</v>
      </c>
      <c r="F58" s="34">
        <v>100</v>
      </c>
      <c r="G58" s="4">
        <f t="shared" si="0"/>
        <v>110</v>
      </c>
    </row>
    <row r="59" spans="1:7">
      <c r="A59" s="49">
        <v>42947</v>
      </c>
      <c r="B59" s="542">
        <v>13075</v>
      </c>
      <c r="C59" s="795" t="s">
        <v>17</v>
      </c>
      <c r="D59" s="29" t="s">
        <v>14</v>
      </c>
      <c r="F59" s="34">
        <v>7</v>
      </c>
      <c r="G59" s="4">
        <f t="shared" si="0"/>
        <v>103</v>
      </c>
    </row>
    <row r="60" spans="1:7">
      <c r="A60" s="49">
        <v>42956</v>
      </c>
      <c r="B60" s="542">
        <v>13247</v>
      </c>
      <c r="C60" s="795" t="s">
        <v>17</v>
      </c>
      <c r="D60" s="29" t="s">
        <v>14</v>
      </c>
      <c r="F60" s="34">
        <v>7</v>
      </c>
      <c r="G60" s="4">
        <f t="shared" si="0"/>
        <v>96</v>
      </c>
    </row>
    <row r="61" spans="1:7">
      <c r="A61" s="49">
        <v>42949</v>
      </c>
      <c r="B61" s="542">
        <v>13219</v>
      </c>
      <c r="C61" s="795" t="s">
        <v>17</v>
      </c>
      <c r="D61" s="29" t="s">
        <v>14</v>
      </c>
      <c r="F61" s="34">
        <v>7</v>
      </c>
      <c r="G61" s="4">
        <f t="shared" si="0"/>
        <v>89</v>
      </c>
    </row>
    <row r="62" spans="1:7">
      <c r="A62" s="49">
        <v>42947</v>
      </c>
      <c r="B62" s="542">
        <v>13091</v>
      </c>
      <c r="C62" s="795" t="s">
        <v>17</v>
      </c>
      <c r="D62" s="29" t="s">
        <v>14</v>
      </c>
      <c r="F62" s="34">
        <v>74</v>
      </c>
      <c r="G62" s="4">
        <f t="shared" si="0"/>
        <v>15</v>
      </c>
    </row>
    <row r="63" spans="1:7">
      <c r="A63" s="49">
        <v>43208</v>
      </c>
      <c r="B63" s="542">
        <v>14493</v>
      </c>
      <c r="C63" s="795" t="s">
        <v>17</v>
      </c>
      <c r="D63" s="29" t="s">
        <v>12</v>
      </c>
      <c r="F63" s="34">
        <v>4.3</v>
      </c>
      <c r="G63" s="4">
        <f t="shared" si="0"/>
        <v>10.7</v>
      </c>
    </row>
    <row r="64" spans="1:7">
      <c r="A64" s="49">
        <v>43236</v>
      </c>
      <c r="B64" s="542">
        <v>14610</v>
      </c>
      <c r="C64" s="795" t="s">
        <v>17</v>
      </c>
      <c r="D64" s="29" t="s">
        <v>12</v>
      </c>
      <c r="F64" s="34">
        <v>8.3000000000000007</v>
      </c>
      <c r="G64" s="4">
        <f t="shared" si="0"/>
        <v>2.3999999999999986</v>
      </c>
    </row>
    <row r="65" spans="1:7">
      <c r="A65" s="49">
        <v>43256</v>
      </c>
      <c r="B65" s="542">
        <v>14757</v>
      </c>
      <c r="C65" s="795" t="s">
        <v>17</v>
      </c>
      <c r="D65" s="29" t="s">
        <v>12</v>
      </c>
      <c r="F65" s="34">
        <v>0.4</v>
      </c>
      <c r="G65" s="4">
        <f t="shared" si="0"/>
        <v>1.9999999999999987</v>
      </c>
    </row>
    <row r="66" spans="1:7">
      <c r="A66" s="49">
        <v>43256</v>
      </c>
      <c r="B66" s="542">
        <v>14757</v>
      </c>
      <c r="C66" s="795" t="s">
        <v>17</v>
      </c>
      <c r="D66" s="29" t="s">
        <v>13</v>
      </c>
      <c r="F66" s="34">
        <v>2</v>
      </c>
      <c r="G66" s="4">
        <f t="shared" si="0"/>
        <v>0</v>
      </c>
    </row>
    <row r="67" spans="1:7">
      <c r="A67" s="49">
        <v>42886</v>
      </c>
      <c r="B67" s="542" t="s">
        <v>10</v>
      </c>
      <c r="C67" s="795" t="s">
        <v>18</v>
      </c>
      <c r="D67" s="29" t="s">
        <v>12</v>
      </c>
      <c r="E67" s="34">
        <v>13</v>
      </c>
      <c r="G67" s="4">
        <f t="shared" si="0"/>
        <v>13</v>
      </c>
    </row>
    <row r="68" spans="1:7">
      <c r="C68" s="795"/>
      <c r="D68" s="29" t="s">
        <v>13</v>
      </c>
      <c r="E68" s="34">
        <v>2</v>
      </c>
      <c r="G68" s="4">
        <f t="shared" si="0"/>
        <v>15</v>
      </c>
    </row>
    <row r="69" spans="1:7">
      <c r="C69" s="795"/>
      <c r="D69" s="29" t="s">
        <v>14</v>
      </c>
      <c r="E69" s="34">
        <v>210</v>
      </c>
      <c r="G69" s="4">
        <f t="shared" si="0"/>
        <v>225</v>
      </c>
    </row>
    <row r="70" spans="1:7">
      <c r="A70" s="49">
        <v>42947</v>
      </c>
      <c r="B70" s="542">
        <v>13091</v>
      </c>
      <c r="C70" s="795" t="s">
        <v>18</v>
      </c>
      <c r="D70" s="29" t="s">
        <v>14</v>
      </c>
      <c r="F70" s="34">
        <v>37</v>
      </c>
      <c r="G70" s="4">
        <f t="shared" si="0"/>
        <v>188</v>
      </c>
    </row>
    <row r="71" spans="1:7">
      <c r="A71" s="49">
        <v>42961</v>
      </c>
      <c r="B71" s="542">
        <v>13260</v>
      </c>
      <c r="C71" s="795" t="s">
        <v>18</v>
      </c>
      <c r="D71" s="29" t="s">
        <v>14</v>
      </c>
      <c r="F71" s="34">
        <v>7</v>
      </c>
      <c r="G71" s="4">
        <f t="shared" si="0"/>
        <v>181</v>
      </c>
    </row>
    <row r="72" spans="1:7">
      <c r="A72" s="49">
        <v>42963</v>
      </c>
      <c r="B72" s="542">
        <v>13274</v>
      </c>
      <c r="C72" s="795" t="s">
        <v>18</v>
      </c>
      <c r="D72" s="29" t="s">
        <v>14</v>
      </c>
      <c r="F72" s="34">
        <v>14</v>
      </c>
      <c r="G72" s="4">
        <f t="shared" ref="G72:G135" si="1">+G71+E72-F72</f>
        <v>167</v>
      </c>
    </row>
    <row r="73" spans="1:7">
      <c r="A73" s="49">
        <v>42964</v>
      </c>
      <c r="B73" s="542">
        <v>13279</v>
      </c>
      <c r="C73" s="795" t="s">
        <v>18</v>
      </c>
      <c r="D73" s="29" t="s">
        <v>14</v>
      </c>
      <c r="F73" s="34">
        <v>7</v>
      </c>
      <c r="G73" s="4">
        <f t="shared" si="1"/>
        <v>160</v>
      </c>
    </row>
    <row r="74" spans="1:7">
      <c r="A74" s="49">
        <v>42965</v>
      </c>
      <c r="B74" s="542">
        <v>13284</v>
      </c>
      <c r="C74" s="795" t="s">
        <v>18</v>
      </c>
      <c r="D74" s="29" t="s">
        <v>14</v>
      </c>
      <c r="F74" s="34">
        <v>7</v>
      </c>
      <c r="G74" s="4">
        <f t="shared" si="1"/>
        <v>153</v>
      </c>
    </row>
    <row r="75" spans="1:7">
      <c r="A75" s="49">
        <v>42969</v>
      </c>
      <c r="B75" s="542">
        <v>13295</v>
      </c>
      <c r="C75" s="795" t="s">
        <v>18</v>
      </c>
      <c r="D75" s="29" t="s">
        <v>14</v>
      </c>
      <c r="F75" s="34">
        <v>7</v>
      </c>
      <c r="G75" s="4">
        <f t="shared" si="1"/>
        <v>146</v>
      </c>
    </row>
    <row r="76" spans="1:7">
      <c r="A76" s="49">
        <v>42970</v>
      </c>
      <c r="B76" s="542">
        <v>13302</v>
      </c>
      <c r="C76" s="795" t="s">
        <v>18</v>
      </c>
      <c r="D76" s="29" t="s">
        <v>14</v>
      </c>
      <c r="F76" s="34">
        <v>7</v>
      </c>
      <c r="G76" s="4">
        <f t="shared" si="1"/>
        <v>139</v>
      </c>
    </row>
    <row r="77" spans="1:7">
      <c r="A77" s="49">
        <v>42972</v>
      </c>
      <c r="B77" s="542">
        <v>13319</v>
      </c>
      <c r="C77" s="795" t="s">
        <v>18</v>
      </c>
      <c r="D77" s="29" t="s">
        <v>14</v>
      </c>
      <c r="F77" s="34">
        <v>7</v>
      </c>
      <c r="G77" s="4">
        <f t="shared" si="1"/>
        <v>132</v>
      </c>
    </row>
    <row r="78" spans="1:7">
      <c r="A78" s="49">
        <v>42972</v>
      </c>
      <c r="B78" s="542">
        <v>13321</v>
      </c>
      <c r="C78" s="795" t="s">
        <v>18</v>
      </c>
      <c r="D78" s="29" t="s">
        <v>14</v>
      </c>
      <c r="F78" s="34">
        <v>7</v>
      </c>
      <c r="G78" s="4">
        <f t="shared" si="1"/>
        <v>125</v>
      </c>
    </row>
    <row r="79" spans="1:7">
      <c r="A79" s="49">
        <v>42973</v>
      </c>
      <c r="B79" s="542">
        <v>13333</v>
      </c>
      <c r="C79" s="795" t="s">
        <v>18</v>
      </c>
      <c r="D79" s="29" t="s">
        <v>14</v>
      </c>
      <c r="F79" s="34">
        <v>7</v>
      </c>
      <c r="G79" s="4">
        <f t="shared" si="1"/>
        <v>118</v>
      </c>
    </row>
    <row r="80" spans="1:7">
      <c r="A80" s="49">
        <v>42975</v>
      </c>
      <c r="B80" s="542">
        <v>13336</v>
      </c>
      <c r="C80" s="795" t="s">
        <v>18</v>
      </c>
      <c r="D80" s="29" t="s">
        <v>14</v>
      </c>
      <c r="F80" s="34">
        <v>7</v>
      </c>
      <c r="G80" s="4">
        <f t="shared" si="1"/>
        <v>111</v>
      </c>
    </row>
    <row r="81" spans="1:7">
      <c r="A81" s="49">
        <v>42975</v>
      </c>
      <c r="B81" s="542">
        <v>13336</v>
      </c>
      <c r="C81" s="795" t="s">
        <v>18</v>
      </c>
      <c r="D81" s="29" t="s">
        <v>14</v>
      </c>
      <c r="F81" s="34">
        <v>7</v>
      </c>
      <c r="G81" s="4">
        <f t="shared" si="1"/>
        <v>104</v>
      </c>
    </row>
    <row r="82" spans="1:7">
      <c r="A82" s="49">
        <v>42978</v>
      </c>
      <c r="B82" s="542">
        <v>13345</v>
      </c>
      <c r="C82" s="795" t="s">
        <v>18</v>
      </c>
      <c r="D82" s="29" t="s">
        <v>14</v>
      </c>
      <c r="F82" s="34">
        <v>21</v>
      </c>
      <c r="G82" s="4">
        <f t="shared" si="1"/>
        <v>83</v>
      </c>
    </row>
    <row r="83" spans="1:7">
      <c r="A83" s="49">
        <v>42979</v>
      </c>
      <c r="B83" s="542">
        <v>13350</v>
      </c>
      <c r="C83" s="795" t="s">
        <v>18</v>
      </c>
      <c r="D83" s="29" t="s">
        <v>14</v>
      </c>
      <c r="F83" s="34">
        <v>7</v>
      </c>
      <c r="G83" s="4">
        <f t="shared" si="1"/>
        <v>76</v>
      </c>
    </row>
    <row r="84" spans="1:7">
      <c r="A84" s="49">
        <v>42980</v>
      </c>
      <c r="B84" s="542">
        <v>13378</v>
      </c>
      <c r="C84" s="795" t="s">
        <v>18</v>
      </c>
      <c r="D84" s="29" t="s">
        <v>14</v>
      </c>
      <c r="F84" s="34">
        <v>7</v>
      </c>
      <c r="G84" s="4">
        <f t="shared" si="1"/>
        <v>69</v>
      </c>
    </row>
    <row r="85" spans="1:7">
      <c r="A85" s="49">
        <v>42982</v>
      </c>
      <c r="B85" s="542">
        <v>13381</v>
      </c>
      <c r="C85" s="795" t="s">
        <v>18</v>
      </c>
      <c r="D85" s="29" t="s">
        <v>14</v>
      </c>
      <c r="F85" s="34">
        <v>7</v>
      </c>
      <c r="G85" s="4">
        <f t="shared" si="1"/>
        <v>62</v>
      </c>
    </row>
    <row r="86" spans="1:7">
      <c r="A86" s="49">
        <v>42982</v>
      </c>
      <c r="B86" s="542">
        <v>13383</v>
      </c>
      <c r="C86" s="795" t="s">
        <v>18</v>
      </c>
      <c r="D86" s="29" t="s">
        <v>14</v>
      </c>
      <c r="F86" s="34">
        <v>7</v>
      </c>
      <c r="G86" s="4">
        <f t="shared" si="1"/>
        <v>55</v>
      </c>
    </row>
    <row r="87" spans="1:7">
      <c r="A87" s="49">
        <v>42983</v>
      </c>
      <c r="B87" s="542">
        <v>13391</v>
      </c>
      <c r="C87" s="795" t="s">
        <v>18</v>
      </c>
      <c r="D87" s="29" t="s">
        <v>14</v>
      </c>
      <c r="F87" s="34">
        <v>7</v>
      </c>
      <c r="G87" s="4">
        <f t="shared" si="1"/>
        <v>48</v>
      </c>
    </row>
    <row r="88" spans="1:7">
      <c r="A88" s="49">
        <v>42983</v>
      </c>
      <c r="B88" s="542">
        <v>13392</v>
      </c>
      <c r="C88" s="795" t="s">
        <v>18</v>
      </c>
      <c r="D88" s="29" t="s">
        <v>14</v>
      </c>
      <c r="F88" s="34">
        <v>33</v>
      </c>
      <c r="G88" s="4">
        <f t="shared" si="1"/>
        <v>15</v>
      </c>
    </row>
    <row r="89" spans="1:7">
      <c r="A89" s="49">
        <v>43236</v>
      </c>
      <c r="B89" s="542">
        <v>14610</v>
      </c>
      <c r="C89" s="795" t="s">
        <v>18</v>
      </c>
      <c r="D89" s="29" t="s">
        <v>12</v>
      </c>
      <c r="F89" s="34">
        <v>13</v>
      </c>
      <c r="G89" s="4">
        <f t="shared" si="1"/>
        <v>2</v>
      </c>
    </row>
    <row r="90" spans="1:7">
      <c r="A90" s="49">
        <v>43256</v>
      </c>
      <c r="B90" s="542">
        <v>14757</v>
      </c>
      <c r="C90" s="795" t="s">
        <v>18</v>
      </c>
      <c r="D90" s="29" t="s">
        <v>13</v>
      </c>
      <c r="F90" s="34">
        <v>2</v>
      </c>
      <c r="G90" s="4">
        <f t="shared" si="1"/>
        <v>0</v>
      </c>
    </row>
    <row r="91" spans="1:7">
      <c r="A91" s="49">
        <v>42916</v>
      </c>
      <c r="B91" s="542" t="s">
        <v>10</v>
      </c>
      <c r="C91" s="795" t="s">
        <v>19</v>
      </c>
      <c r="D91" s="29" t="s">
        <v>12</v>
      </c>
      <c r="E91" s="34">
        <v>13</v>
      </c>
      <c r="G91" s="4">
        <f t="shared" si="1"/>
        <v>13</v>
      </c>
    </row>
    <row r="92" spans="1:7">
      <c r="C92" s="795"/>
      <c r="D92" s="29" t="s">
        <v>13</v>
      </c>
      <c r="E92" s="34">
        <v>2</v>
      </c>
      <c r="G92" s="4">
        <f t="shared" si="1"/>
        <v>15</v>
      </c>
    </row>
    <row r="93" spans="1:7">
      <c r="C93" s="795"/>
      <c r="D93" s="29" t="s">
        <v>14</v>
      </c>
      <c r="E93" s="34">
        <v>210</v>
      </c>
      <c r="G93" s="4">
        <f t="shared" si="1"/>
        <v>225</v>
      </c>
    </row>
    <row r="94" spans="1:7">
      <c r="A94" s="49">
        <v>42983</v>
      </c>
      <c r="B94" s="542">
        <v>13392</v>
      </c>
      <c r="C94" s="795" t="s">
        <v>19</v>
      </c>
      <c r="D94" s="29" t="s">
        <v>14</v>
      </c>
      <c r="F94" s="34">
        <v>67</v>
      </c>
      <c r="G94" s="4">
        <f t="shared" si="1"/>
        <v>158</v>
      </c>
    </row>
    <row r="95" spans="1:7">
      <c r="A95" s="49">
        <v>42983</v>
      </c>
      <c r="B95" s="542">
        <v>13414</v>
      </c>
      <c r="C95" s="795" t="s">
        <v>19</v>
      </c>
      <c r="D95" s="29" t="s">
        <v>14</v>
      </c>
      <c r="F95" s="34">
        <v>14</v>
      </c>
      <c r="G95" s="4">
        <f t="shared" si="1"/>
        <v>144</v>
      </c>
    </row>
    <row r="96" spans="1:7">
      <c r="A96" s="49">
        <v>42986</v>
      </c>
      <c r="B96" s="542">
        <v>13427</v>
      </c>
      <c r="C96" s="795" t="s">
        <v>19</v>
      </c>
      <c r="D96" s="29" t="s">
        <v>14</v>
      </c>
      <c r="F96" s="34">
        <v>7</v>
      </c>
      <c r="G96" s="4">
        <f t="shared" si="1"/>
        <v>137</v>
      </c>
    </row>
    <row r="97" spans="1:7">
      <c r="A97" s="49">
        <v>42989</v>
      </c>
      <c r="B97" s="542">
        <v>13445</v>
      </c>
      <c r="C97" s="795" t="s">
        <v>19</v>
      </c>
      <c r="D97" s="29" t="s">
        <v>14</v>
      </c>
      <c r="F97" s="34">
        <v>14</v>
      </c>
      <c r="G97" s="4">
        <f t="shared" si="1"/>
        <v>123</v>
      </c>
    </row>
    <row r="98" spans="1:7">
      <c r="A98" s="49">
        <v>42990</v>
      </c>
      <c r="B98" s="542">
        <v>13452</v>
      </c>
      <c r="C98" s="795" t="s">
        <v>19</v>
      </c>
      <c r="D98" s="29" t="s">
        <v>14</v>
      </c>
      <c r="F98" s="34">
        <v>7</v>
      </c>
      <c r="G98" s="4">
        <f t="shared" si="1"/>
        <v>116</v>
      </c>
    </row>
    <row r="99" spans="1:7">
      <c r="A99" s="49">
        <v>42991</v>
      </c>
      <c r="B99" s="542">
        <v>13457</v>
      </c>
      <c r="C99" s="795" t="s">
        <v>19</v>
      </c>
      <c r="D99" s="29" t="s">
        <v>14</v>
      </c>
      <c r="F99" s="34">
        <v>7</v>
      </c>
      <c r="G99" s="4">
        <f t="shared" si="1"/>
        <v>109</v>
      </c>
    </row>
    <row r="100" spans="1:7">
      <c r="A100" s="49">
        <v>42992</v>
      </c>
      <c r="B100" s="542">
        <v>13459</v>
      </c>
      <c r="C100" s="795" t="s">
        <v>19</v>
      </c>
      <c r="D100" s="29" t="s">
        <v>14</v>
      </c>
      <c r="F100" s="34">
        <v>7</v>
      </c>
      <c r="G100" s="4">
        <f t="shared" si="1"/>
        <v>102</v>
      </c>
    </row>
    <row r="101" spans="1:7">
      <c r="A101" s="49">
        <v>42978</v>
      </c>
      <c r="B101" s="542" t="s">
        <v>1324</v>
      </c>
      <c r="C101" s="795" t="s">
        <v>19</v>
      </c>
      <c r="D101" s="29" t="s">
        <v>14</v>
      </c>
      <c r="F101" s="34">
        <v>84</v>
      </c>
      <c r="G101" s="4">
        <f t="shared" si="1"/>
        <v>18</v>
      </c>
    </row>
    <row r="102" spans="1:7">
      <c r="A102" s="49">
        <v>42979</v>
      </c>
      <c r="B102" s="542">
        <v>13362</v>
      </c>
      <c r="C102" s="795" t="s">
        <v>19</v>
      </c>
      <c r="D102" s="29" t="s">
        <v>14</v>
      </c>
      <c r="F102" s="34">
        <v>3</v>
      </c>
      <c r="G102" s="4">
        <f t="shared" si="1"/>
        <v>15</v>
      </c>
    </row>
    <row r="103" spans="1:7">
      <c r="A103" s="49">
        <v>43236</v>
      </c>
      <c r="B103" s="542">
        <v>14610</v>
      </c>
      <c r="C103" s="795" t="s">
        <v>19</v>
      </c>
      <c r="D103" s="29" t="s">
        <v>12</v>
      </c>
      <c r="F103" s="34">
        <v>13</v>
      </c>
      <c r="G103" s="4">
        <f t="shared" si="1"/>
        <v>2</v>
      </c>
    </row>
    <row r="104" spans="1:7">
      <c r="A104" s="49">
        <v>43256</v>
      </c>
      <c r="B104" s="542">
        <v>14757</v>
      </c>
      <c r="C104" s="795" t="s">
        <v>19</v>
      </c>
      <c r="D104" s="29" t="s">
        <v>12</v>
      </c>
      <c r="F104" s="34">
        <v>2</v>
      </c>
      <c r="G104" s="4">
        <f t="shared" si="1"/>
        <v>0</v>
      </c>
    </row>
    <row r="105" spans="1:7">
      <c r="A105" s="49">
        <v>42947</v>
      </c>
      <c r="B105" s="542" t="s">
        <v>10</v>
      </c>
      <c r="C105" s="795" t="s">
        <v>20</v>
      </c>
      <c r="D105" s="29" t="s">
        <v>12</v>
      </c>
      <c r="E105" s="34">
        <v>13</v>
      </c>
      <c r="G105" s="4">
        <f t="shared" si="1"/>
        <v>13</v>
      </c>
    </row>
    <row r="106" spans="1:7">
      <c r="C106" s="795"/>
      <c r="D106" s="29" t="s">
        <v>13</v>
      </c>
      <c r="E106" s="34">
        <v>2</v>
      </c>
      <c r="G106" s="4">
        <f t="shared" si="1"/>
        <v>15</v>
      </c>
    </row>
    <row r="107" spans="1:7">
      <c r="C107" s="795"/>
      <c r="D107" s="29" t="s">
        <v>14</v>
      </c>
      <c r="E107" s="34">
        <v>210</v>
      </c>
      <c r="G107" s="4">
        <f t="shared" si="1"/>
        <v>225</v>
      </c>
    </row>
    <row r="108" spans="1:7">
      <c r="A108" s="49">
        <v>42997</v>
      </c>
      <c r="B108" s="542">
        <v>13496</v>
      </c>
      <c r="C108" s="795" t="s">
        <v>20</v>
      </c>
      <c r="D108" s="29" t="s">
        <v>14</v>
      </c>
      <c r="F108" s="34">
        <v>7</v>
      </c>
      <c r="G108" s="4">
        <f t="shared" si="1"/>
        <v>218</v>
      </c>
    </row>
    <row r="109" spans="1:7">
      <c r="A109" s="49">
        <v>42996</v>
      </c>
      <c r="B109" s="542">
        <v>13481</v>
      </c>
      <c r="C109" s="795" t="s">
        <v>20</v>
      </c>
      <c r="D109" s="29" t="s">
        <v>14</v>
      </c>
      <c r="F109" s="34">
        <v>7</v>
      </c>
      <c r="G109" s="4">
        <f t="shared" si="1"/>
        <v>211</v>
      </c>
    </row>
    <row r="110" spans="1:7" s="36" customFormat="1">
      <c r="A110" s="51">
        <v>42996</v>
      </c>
      <c r="B110" s="544">
        <v>13479</v>
      </c>
      <c r="C110" s="35" t="s">
        <v>20</v>
      </c>
      <c r="D110" s="36" t="s">
        <v>14</v>
      </c>
      <c r="E110" s="37"/>
      <c r="F110" s="37">
        <v>7</v>
      </c>
      <c r="G110" s="4">
        <f t="shared" si="1"/>
        <v>204</v>
      </c>
    </row>
    <row r="111" spans="1:7">
      <c r="A111" s="49">
        <v>42994</v>
      </c>
      <c r="B111" s="542">
        <v>13476</v>
      </c>
      <c r="C111" s="795" t="s">
        <v>20</v>
      </c>
      <c r="D111" s="29" t="s">
        <v>14</v>
      </c>
      <c r="F111" s="34">
        <v>7</v>
      </c>
      <c r="G111" s="4">
        <f t="shared" si="1"/>
        <v>197</v>
      </c>
    </row>
    <row r="112" spans="1:7">
      <c r="A112" s="49">
        <v>42999</v>
      </c>
      <c r="B112" s="542">
        <v>13509</v>
      </c>
      <c r="C112" s="795" t="s">
        <v>20</v>
      </c>
      <c r="D112" s="29" t="s">
        <v>14</v>
      </c>
      <c r="F112" s="34">
        <v>7</v>
      </c>
      <c r="G112" s="4">
        <f t="shared" si="1"/>
        <v>190</v>
      </c>
    </row>
    <row r="113" spans="1:7">
      <c r="A113" s="49">
        <v>43000</v>
      </c>
      <c r="B113" s="542">
        <v>13512</v>
      </c>
      <c r="C113" s="795" t="s">
        <v>20</v>
      </c>
      <c r="D113" s="29" t="s">
        <v>14</v>
      </c>
      <c r="F113" s="34">
        <v>7</v>
      </c>
      <c r="G113" s="4">
        <f t="shared" si="1"/>
        <v>183</v>
      </c>
    </row>
    <row r="114" spans="1:7">
      <c r="A114" s="49">
        <v>43001</v>
      </c>
      <c r="B114" s="542">
        <v>13516</v>
      </c>
      <c r="C114" s="795" t="s">
        <v>20</v>
      </c>
      <c r="D114" s="29" t="s">
        <v>14</v>
      </c>
      <c r="F114" s="34">
        <v>7</v>
      </c>
      <c r="G114" s="4">
        <f t="shared" si="1"/>
        <v>176</v>
      </c>
    </row>
    <row r="115" spans="1:7">
      <c r="A115" s="49">
        <v>43003</v>
      </c>
      <c r="B115" s="542">
        <v>13523</v>
      </c>
      <c r="C115" s="795" t="s">
        <v>20</v>
      </c>
      <c r="D115" s="29" t="s">
        <v>14</v>
      </c>
      <c r="F115" s="34">
        <v>7</v>
      </c>
      <c r="G115" s="4">
        <f t="shared" si="1"/>
        <v>169</v>
      </c>
    </row>
    <row r="116" spans="1:7">
      <c r="A116" s="49">
        <v>43004</v>
      </c>
      <c r="B116" s="542">
        <v>13526</v>
      </c>
      <c r="C116" s="795" t="s">
        <v>20</v>
      </c>
      <c r="D116" s="29" t="s">
        <v>14</v>
      </c>
      <c r="F116" s="34">
        <v>14</v>
      </c>
      <c r="G116" s="4">
        <f t="shared" si="1"/>
        <v>155</v>
      </c>
    </row>
    <row r="117" spans="1:7">
      <c r="A117" s="49">
        <v>43005</v>
      </c>
      <c r="B117" s="542">
        <v>13533</v>
      </c>
      <c r="C117" s="795" t="s">
        <v>20</v>
      </c>
      <c r="D117" s="29" t="s">
        <v>14</v>
      </c>
      <c r="F117" s="34">
        <v>7</v>
      </c>
      <c r="G117" s="4">
        <f t="shared" si="1"/>
        <v>148</v>
      </c>
    </row>
    <row r="118" spans="1:7">
      <c r="A118" s="49">
        <v>43006</v>
      </c>
      <c r="B118" s="542">
        <v>13537</v>
      </c>
      <c r="C118" s="795" t="s">
        <v>20</v>
      </c>
      <c r="D118" s="29" t="s">
        <v>14</v>
      </c>
      <c r="F118" s="34">
        <v>7</v>
      </c>
      <c r="G118" s="4">
        <f t="shared" si="1"/>
        <v>141</v>
      </c>
    </row>
    <row r="119" spans="1:7">
      <c r="A119" s="49">
        <v>43007</v>
      </c>
      <c r="B119" s="542">
        <v>13541</v>
      </c>
      <c r="C119" s="795" t="s">
        <v>20</v>
      </c>
      <c r="D119" s="29" t="s">
        <v>14</v>
      </c>
      <c r="F119" s="34">
        <v>7</v>
      </c>
      <c r="G119" s="4">
        <f t="shared" si="1"/>
        <v>134</v>
      </c>
    </row>
    <row r="120" spans="1:7">
      <c r="A120" s="49">
        <v>43008</v>
      </c>
      <c r="B120" s="542">
        <v>13547</v>
      </c>
      <c r="C120" s="795" t="s">
        <v>20</v>
      </c>
      <c r="D120" s="29" t="s">
        <v>14</v>
      </c>
      <c r="F120" s="34">
        <v>7</v>
      </c>
      <c r="G120" s="4">
        <f t="shared" si="1"/>
        <v>127</v>
      </c>
    </row>
    <row r="121" spans="1:7">
      <c r="A121" s="49">
        <v>43010</v>
      </c>
      <c r="B121" s="542">
        <v>13574</v>
      </c>
      <c r="C121" s="795" t="s">
        <v>20</v>
      </c>
      <c r="D121" s="29" t="s">
        <v>14</v>
      </c>
      <c r="F121" s="34">
        <v>7</v>
      </c>
      <c r="G121" s="4">
        <f t="shared" si="1"/>
        <v>120</v>
      </c>
    </row>
    <row r="122" spans="1:7">
      <c r="A122" s="49">
        <v>43010</v>
      </c>
      <c r="B122" s="542">
        <v>13577</v>
      </c>
      <c r="C122" s="795" t="s">
        <v>20</v>
      </c>
      <c r="D122" s="29" t="s">
        <v>14</v>
      </c>
      <c r="F122" s="34">
        <v>7</v>
      </c>
      <c r="G122" s="4">
        <f t="shared" si="1"/>
        <v>113</v>
      </c>
    </row>
    <row r="123" spans="1:7">
      <c r="A123" s="49">
        <v>42979</v>
      </c>
      <c r="B123" s="542">
        <v>13362</v>
      </c>
      <c r="C123" s="795" t="s">
        <v>20</v>
      </c>
      <c r="D123" s="29" t="s">
        <v>14</v>
      </c>
      <c r="F123" s="34">
        <v>81</v>
      </c>
      <c r="G123" s="4">
        <f t="shared" si="1"/>
        <v>32</v>
      </c>
    </row>
    <row r="124" spans="1:7">
      <c r="A124" s="49">
        <v>42993</v>
      </c>
      <c r="B124" s="542">
        <v>13465</v>
      </c>
      <c r="C124" s="795" t="s">
        <v>20</v>
      </c>
      <c r="D124" s="29" t="s">
        <v>14</v>
      </c>
      <c r="F124" s="34">
        <v>7</v>
      </c>
      <c r="G124" s="4">
        <f t="shared" si="1"/>
        <v>25</v>
      </c>
    </row>
    <row r="125" spans="1:7">
      <c r="A125" s="49">
        <v>42998</v>
      </c>
      <c r="B125" s="542">
        <v>13501</v>
      </c>
      <c r="C125" s="795" t="s">
        <v>20</v>
      </c>
      <c r="D125" s="29" t="s">
        <v>14</v>
      </c>
      <c r="F125" s="34">
        <v>7</v>
      </c>
      <c r="G125" s="4">
        <f t="shared" si="1"/>
        <v>18</v>
      </c>
    </row>
    <row r="126" spans="1:7">
      <c r="A126" s="49">
        <v>43024</v>
      </c>
      <c r="B126" s="542">
        <v>13636</v>
      </c>
      <c r="C126" s="795" t="s">
        <v>20</v>
      </c>
      <c r="D126" s="29" t="s">
        <v>14</v>
      </c>
      <c r="F126" s="34">
        <v>3</v>
      </c>
      <c r="G126" s="4">
        <f t="shared" si="1"/>
        <v>15</v>
      </c>
    </row>
    <row r="127" spans="1:7">
      <c r="A127" s="49">
        <v>43236</v>
      </c>
      <c r="B127" s="542">
        <v>14610</v>
      </c>
      <c r="C127" s="795" t="s">
        <v>20</v>
      </c>
      <c r="D127" s="29" t="s">
        <v>12</v>
      </c>
      <c r="F127" s="34">
        <v>13</v>
      </c>
      <c r="G127" s="4">
        <f t="shared" si="1"/>
        <v>2</v>
      </c>
    </row>
    <row r="128" spans="1:7">
      <c r="A128" s="49">
        <v>43256</v>
      </c>
      <c r="B128" s="542">
        <v>14757</v>
      </c>
      <c r="C128" s="795" t="s">
        <v>20</v>
      </c>
      <c r="D128" s="29" t="s">
        <v>13</v>
      </c>
      <c r="F128" s="34">
        <v>2</v>
      </c>
      <c r="G128" s="4">
        <f t="shared" si="1"/>
        <v>0</v>
      </c>
    </row>
    <row r="129" spans="1:7">
      <c r="A129" s="49">
        <v>43008</v>
      </c>
      <c r="B129" s="542" t="s">
        <v>10</v>
      </c>
      <c r="C129" s="795" t="s">
        <v>21</v>
      </c>
      <c r="D129" s="29" t="s">
        <v>12</v>
      </c>
      <c r="E129" s="34">
        <v>13</v>
      </c>
      <c r="G129" s="4">
        <f t="shared" si="1"/>
        <v>13</v>
      </c>
    </row>
    <row r="130" spans="1:7">
      <c r="C130" s="795"/>
      <c r="D130" s="29" t="s">
        <v>13</v>
      </c>
      <c r="E130" s="34">
        <v>2</v>
      </c>
      <c r="G130" s="4">
        <f t="shared" si="1"/>
        <v>15</v>
      </c>
    </row>
    <row r="131" spans="1:7">
      <c r="C131" s="795"/>
      <c r="D131" s="29" t="s">
        <v>14</v>
      </c>
      <c r="E131" s="34">
        <v>210</v>
      </c>
      <c r="G131" s="4">
        <f t="shared" si="1"/>
        <v>225</v>
      </c>
    </row>
    <row r="132" spans="1:7">
      <c r="A132" s="49">
        <v>43011</v>
      </c>
      <c r="B132" s="542">
        <v>13586</v>
      </c>
      <c r="C132" s="795" t="s">
        <v>21</v>
      </c>
      <c r="D132" s="29" t="s">
        <v>14</v>
      </c>
      <c r="F132" s="34">
        <v>7</v>
      </c>
      <c r="G132" s="4">
        <f t="shared" si="1"/>
        <v>218</v>
      </c>
    </row>
    <row r="133" spans="1:7">
      <c r="A133" s="49">
        <v>43012</v>
      </c>
      <c r="B133" s="542">
        <v>13596</v>
      </c>
      <c r="C133" s="795" t="s">
        <v>21</v>
      </c>
      <c r="D133" s="29" t="s">
        <v>14</v>
      </c>
      <c r="F133" s="34">
        <v>7</v>
      </c>
      <c r="G133" s="4">
        <f t="shared" si="1"/>
        <v>211</v>
      </c>
    </row>
    <row r="134" spans="1:7">
      <c r="A134" s="49">
        <v>43013</v>
      </c>
      <c r="B134" s="542">
        <v>13604</v>
      </c>
      <c r="C134" s="795" t="s">
        <v>21</v>
      </c>
      <c r="D134" s="29" t="s">
        <v>14</v>
      </c>
      <c r="F134" s="34">
        <v>7</v>
      </c>
      <c r="G134" s="4">
        <f t="shared" si="1"/>
        <v>204</v>
      </c>
    </row>
    <row r="135" spans="1:7">
      <c r="A135" s="49">
        <v>43014</v>
      </c>
      <c r="B135" s="542">
        <v>13611</v>
      </c>
      <c r="C135" s="795" t="s">
        <v>21</v>
      </c>
      <c r="D135" s="29" t="s">
        <v>14</v>
      </c>
      <c r="F135" s="34">
        <v>7</v>
      </c>
      <c r="G135" s="4">
        <f t="shared" si="1"/>
        <v>197</v>
      </c>
    </row>
    <row r="136" spans="1:7">
      <c r="A136" s="49">
        <v>43017</v>
      </c>
      <c r="B136" s="542">
        <v>13615</v>
      </c>
      <c r="C136" s="795" t="s">
        <v>21</v>
      </c>
      <c r="D136" s="29" t="s">
        <v>14</v>
      </c>
      <c r="F136" s="34">
        <v>7</v>
      </c>
      <c r="G136" s="4">
        <f t="shared" ref="G136:G199" si="2">+G135+E136-F136</f>
        <v>190</v>
      </c>
    </row>
    <row r="137" spans="1:7">
      <c r="A137" s="49">
        <v>43017</v>
      </c>
      <c r="B137" s="542">
        <v>13617</v>
      </c>
      <c r="C137" s="795" t="s">
        <v>21</v>
      </c>
      <c r="D137" s="29" t="s">
        <v>14</v>
      </c>
      <c r="F137" s="34">
        <v>14</v>
      </c>
      <c r="G137" s="4">
        <f t="shared" si="2"/>
        <v>176</v>
      </c>
    </row>
    <row r="138" spans="1:7">
      <c r="A138" s="49">
        <v>43018</v>
      </c>
      <c r="B138" s="542">
        <v>13620</v>
      </c>
      <c r="C138" s="795" t="s">
        <v>21</v>
      </c>
      <c r="D138" s="29" t="s">
        <v>14</v>
      </c>
      <c r="F138" s="34">
        <v>7</v>
      </c>
      <c r="G138" s="4">
        <f t="shared" si="2"/>
        <v>169</v>
      </c>
    </row>
    <row r="139" spans="1:7">
      <c r="A139" s="49">
        <v>43019</v>
      </c>
      <c r="B139" s="542">
        <v>13623</v>
      </c>
      <c r="C139" s="795" t="s">
        <v>21</v>
      </c>
      <c r="D139" s="29" t="s">
        <v>14</v>
      </c>
      <c r="F139" s="34">
        <v>7</v>
      </c>
      <c r="G139" s="4">
        <f t="shared" si="2"/>
        <v>162</v>
      </c>
    </row>
    <row r="140" spans="1:7">
      <c r="A140" s="49">
        <v>43020</v>
      </c>
      <c r="B140" s="542">
        <v>13627</v>
      </c>
      <c r="C140" s="795" t="s">
        <v>21</v>
      </c>
      <c r="D140" s="29" t="s">
        <v>14</v>
      </c>
      <c r="F140" s="34">
        <v>7</v>
      </c>
      <c r="G140" s="4">
        <f t="shared" si="2"/>
        <v>155</v>
      </c>
    </row>
    <row r="141" spans="1:7">
      <c r="A141" s="49">
        <v>43021</v>
      </c>
      <c r="B141" s="542">
        <v>13630</v>
      </c>
      <c r="C141" s="795" t="s">
        <v>21</v>
      </c>
      <c r="D141" s="29" t="s">
        <v>14</v>
      </c>
      <c r="F141" s="34">
        <v>7</v>
      </c>
      <c r="G141" s="4">
        <f t="shared" si="2"/>
        <v>148</v>
      </c>
    </row>
    <row r="142" spans="1:7">
      <c r="A142" s="49">
        <v>43022</v>
      </c>
      <c r="B142" s="542">
        <v>13632</v>
      </c>
      <c r="C142" s="795" t="s">
        <v>21</v>
      </c>
      <c r="D142" s="29" t="s">
        <v>14</v>
      </c>
      <c r="F142" s="34">
        <v>7</v>
      </c>
      <c r="G142" s="4">
        <f t="shared" si="2"/>
        <v>141</v>
      </c>
    </row>
    <row r="143" spans="1:7">
      <c r="A143" s="49">
        <v>43024</v>
      </c>
      <c r="B143" s="542">
        <v>13636</v>
      </c>
      <c r="C143" s="795" t="s">
        <v>21</v>
      </c>
      <c r="D143" s="29" t="s">
        <v>14</v>
      </c>
      <c r="F143" s="34">
        <v>11</v>
      </c>
      <c r="G143" s="4">
        <f t="shared" si="2"/>
        <v>130</v>
      </c>
    </row>
    <row r="144" spans="1:7">
      <c r="A144" s="49">
        <v>43025</v>
      </c>
      <c r="B144" s="542">
        <v>13641</v>
      </c>
      <c r="C144" s="795" t="s">
        <v>21</v>
      </c>
      <c r="D144" s="29" t="s">
        <v>14</v>
      </c>
      <c r="F144" s="34">
        <v>7</v>
      </c>
      <c r="G144" s="4">
        <f t="shared" si="2"/>
        <v>123</v>
      </c>
    </row>
    <row r="145" spans="1:7">
      <c r="A145" s="49">
        <v>43026</v>
      </c>
      <c r="B145" s="542">
        <v>13645</v>
      </c>
      <c r="C145" s="795" t="s">
        <v>21</v>
      </c>
      <c r="D145" s="29" t="s">
        <v>14</v>
      </c>
      <c r="F145" s="34">
        <v>7</v>
      </c>
      <c r="G145" s="4">
        <f t="shared" si="2"/>
        <v>116</v>
      </c>
    </row>
    <row r="146" spans="1:7">
      <c r="A146" s="49">
        <v>43027</v>
      </c>
      <c r="B146" s="542">
        <v>13652</v>
      </c>
      <c r="C146" s="795" t="s">
        <v>21</v>
      </c>
      <c r="D146" s="29" t="s">
        <v>14</v>
      </c>
      <c r="F146" s="34">
        <v>7</v>
      </c>
      <c r="G146" s="4">
        <f t="shared" si="2"/>
        <v>109</v>
      </c>
    </row>
    <row r="147" spans="1:7">
      <c r="A147" s="49">
        <v>43028</v>
      </c>
      <c r="B147" s="542">
        <v>13664</v>
      </c>
      <c r="C147" s="795" t="s">
        <v>21</v>
      </c>
      <c r="D147" s="29" t="s">
        <v>14</v>
      </c>
      <c r="F147" s="34">
        <v>7</v>
      </c>
      <c r="G147" s="4">
        <f t="shared" si="2"/>
        <v>102</v>
      </c>
    </row>
    <row r="148" spans="1:7">
      <c r="A148" s="49">
        <v>43029</v>
      </c>
      <c r="B148" s="542">
        <v>13667</v>
      </c>
      <c r="C148" s="795" t="s">
        <v>21</v>
      </c>
      <c r="D148" s="29" t="s">
        <v>14</v>
      </c>
      <c r="F148" s="34">
        <v>7</v>
      </c>
      <c r="G148" s="4">
        <f t="shared" si="2"/>
        <v>95</v>
      </c>
    </row>
    <row r="149" spans="1:7">
      <c r="A149" s="49">
        <v>43032</v>
      </c>
      <c r="B149" s="542">
        <v>13684</v>
      </c>
      <c r="C149" s="795" t="s">
        <v>21</v>
      </c>
      <c r="D149" s="29" t="s">
        <v>14</v>
      </c>
      <c r="F149" s="34">
        <v>7</v>
      </c>
      <c r="G149" s="4">
        <f t="shared" si="2"/>
        <v>88</v>
      </c>
    </row>
    <row r="150" spans="1:7">
      <c r="A150" s="49">
        <v>43032</v>
      </c>
      <c r="B150" s="542">
        <v>13686</v>
      </c>
      <c r="C150" s="795" t="s">
        <v>21</v>
      </c>
      <c r="D150" s="29" t="s">
        <v>14</v>
      </c>
      <c r="F150" s="34">
        <v>10</v>
      </c>
      <c r="G150" s="4">
        <f t="shared" si="2"/>
        <v>78</v>
      </c>
    </row>
    <row r="151" spans="1:7">
      <c r="A151" s="49">
        <v>43033</v>
      </c>
      <c r="B151" s="542">
        <v>13688</v>
      </c>
      <c r="C151" s="795" t="s">
        <v>21</v>
      </c>
      <c r="D151" s="29" t="s">
        <v>14</v>
      </c>
      <c r="F151" s="34">
        <v>7</v>
      </c>
      <c r="G151" s="4">
        <f t="shared" si="2"/>
        <v>71</v>
      </c>
    </row>
    <row r="152" spans="1:7">
      <c r="A152" s="49">
        <v>43034</v>
      </c>
      <c r="B152" s="542">
        <v>13693</v>
      </c>
      <c r="C152" s="795" t="s">
        <v>21</v>
      </c>
      <c r="D152" s="29" t="s">
        <v>14</v>
      </c>
      <c r="F152" s="34">
        <v>7</v>
      </c>
      <c r="G152" s="4">
        <f t="shared" si="2"/>
        <v>64</v>
      </c>
    </row>
    <row r="153" spans="1:7">
      <c r="A153" s="49">
        <v>43035</v>
      </c>
      <c r="B153" s="542">
        <v>13707</v>
      </c>
      <c r="C153" s="795" t="s">
        <v>21</v>
      </c>
      <c r="D153" s="29" t="s">
        <v>14</v>
      </c>
      <c r="F153" s="34">
        <v>10</v>
      </c>
      <c r="G153" s="4">
        <f t="shared" si="2"/>
        <v>54</v>
      </c>
    </row>
    <row r="154" spans="1:7">
      <c r="A154" s="49">
        <v>43036</v>
      </c>
      <c r="B154" s="542">
        <v>13708</v>
      </c>
      <c r="C154" s="795" t="s">
        <v>21</v>
      </c>
      <c r="D154" s="29" t="s">
        <v>14</v>
      </c>
      <c r="F154" s="34">
        <v>4</v>
      </c>
      <c r="G154" s="4">
        <f t="shared" si="2"/>
        <v>50</v>
      </c>
    </row>
    <row r="155" spans="1:7">
      <c r="A155" s="49">
        <v>43039</v>
      </c>
      <c r="B155" s="542">
        <v>13718</v>
      </c>
      <c r="C155" s="795" t="s">
        <v>21</v>
      </c>
      <c r="D155" s="29" t="s">
        <v>14</v>
      </c>
      <c r="F155" s="34">
        <v>14</v>
      </c>
      <c r="G155" s="4">
        <f t="shared" si="2"/>
        <v>36</v>
      </c>
    </row>
    <row r="156" spans="1:7">
      <c r="A156" s="49">
        <v>43042</v>
      </c>
      <c r="B156" s="542">
        <v>13754</v>
      </c>
      <c r="C156" s="795" t="s">
        <v>21</v>
      </c>
      <c r="D156" s="29" t="s">
        <v>14</v>
      </c>
      <c r="F156" s="34">
        <v>10</v>
      </c>
      <c r="G156" s="4">
        <f t="shared" si="2"/>
        <v>26</v>
      </c>
    </row>
    <row r="157" spans="1:7">
      <c r="A157" s="49">
        <v>43045</v>
      </c>
      <c r="B157" s="542">
        <v>13759</v>
      </c>
      <c r="C157" s="795" t="s">
        <v>21</v>
      </c>
      <c r="D157" s="29" t="s">
        <v>14</v>
      </c>
      <c r="F157" s="34">
        <v>11</v>
      </c>
      <c r="G157" s="4">
        <f t="shared" si="2"/>
        <v>15</v>
      </c>
    </row>
    <row r="158" spans="1:7">
      <c r="A158" s="49">
        <v>43256</v>
      </c>
      <c r="B158" s="542">
        <v>14757</v>
      </c>
      <c r="C158" s="795" t="s">
        <v>21</v>
      </c>
      <c r="D158" s="29" t="s">
        <v>12</v>
      </c>
      <c r="F158" s="34">
        <v>13</v>
      </c>
      <c r="G158" s="4">
        <f t="shared" si="2"/>
        <v>2</v>
      </c>
    </row>
    <row r="159" spans="1:7">
      <c r="A159" s="49">
        <v>43256</v>
      </c>
      <c r="B159" s="542">
        <v>14757</v>
      </c>
      <c r="C159" s="795" t="s">
        <v>21</v>
      </c>
      <c r="D159" s="29" t="s">
        <v>13</v>
      </c>
      <c r="F159" s="34">
        <v>2</v>
      </c>
      <c r="G159" s="4">
        <f t="shared" si="2"/>
        <v>0</v>
      </c>
    </row>
    <row r="160" spans="1:7">
      <c r="A160" s="49">
        <v>43008</v>
      </c>
      <c r="B160" s="542" t="s">
        <v>10</v>
      </c>
      <c r="C160" s="795" t="s">
        <v>22</v>
      </c>
      <c r="D160" s="29" t="s">
        <v>12</v>
      </c>
      <c r="E160" s="34">
        <v>8</v>
      </c>
      <c r="G160" s="4">
        <f t="shared" si="2"/>
        <v>8</v>
      </c>
    </row>
    <row r="161" spans="1:7">
      <c r="C161" s="795"/>
      <c r="D161" s="29" t="s">
        <v>13</v>
      </c>
      <c r="E161" s="34">
        <v>2</v>
      </c>
      <c r="G161" s="4">
        <f t="shared" si="2"/>
        <v>10</v>
      </c>
    </row>
    <row r="162" spans="1:7">
      <c r="C162" s="795"/>
      <c r="D162" s="29" t="s">
        <v>14</v>
      </c>
      <c r="E162" s="34">
        <v>210</v>
      </c>
      <c r="G162" s="4">
        <f t="shared" si="2"/>
        <v>220</v>
      </c>
    </row>
    <row r="163" spans="1:7">
      <c r="A163" s="49">
        <v>43045</v>
      </c>
      <c r="B163" s="542">
        <v>13759</v>
      </c>
      <c r="C163" s="795" t="s">
        <v>22</v>
      </c>
      <c r="D163" s="29" t="s">
        <v>14</v>
      </c>
      <c r="F163" s="34">
        <v>3</v>
      </c>
      <c r="G163" s="4">
        <f t="shared" si="2"/>
        <v>217</v>
      </c>
    </row>
    <row r="164" spans="1:7">
      <c r="A164" s="49">
        <v>43047</v>
      </c>
      <c r="B164" s="542">
        <v>13769</v>
      </c>
      <c r="C164" s="795" t="s">
        <v>22</v>
      </c>
      <c r="D164" s="29" t="s">
        <v>14</v>
      </c>
      <c r="F164" s="34">
        <v>10</v>
      </c>
      <c r="G164" s="4">
        <f t="shared" si="2"/>
        <v>207</v>
      </c>
    </row>
    <row r="165" spans="1:7">
      <c r="A165" s="49">
        <v>43049</v>
      </c>
      <c r="B165" s="542">
        <v>13777</v>
      </c>
      <c r="C165" s="795" t="s">
        <v>22</v>
      </c>
      <c r="D165" s="29" t="s">
        <v>14</v>
      </c>
      <c r="F165" s="34">
        <v>11</v>
      </c>
      <c r="G165" s="4">
        <f t="shared" si="2"/>
        <v>196</v>
      </c>
    </row>
    <row r="166" spans="1:7">
      <c r="A166" s="49">
        <v>43053</v>
      </c>
      <c r="B166" s="542">
        <v>13787</v>
      </c>
      <c r="C166" s="795" t="s">
        <v>22</v>
      </c>
      <c r="D166" s="29" t="s">
        <v>14</v>
      </c>
      <c r="F166" s="34">
        <v>14</v>
      </c>
      <c r="G166" s="4">
        <f t="shared" si="2"/>
        <v>182</v>
      </c>
    </row>
    <row r="167" spans="1:7">
      <c r="A167" s="49">
        <v>43062</v>
      </c>
      <c r="B167" s="542">
        <v>13813</v>
      </c>
      <c r="C167" s="795" t="s">
        <v>22</v>
      </c>
      <c r="D167" s="29" t="s">
        <v>14</v>
      </c>
      <c r="F167" s="34">
        <v>10</v>
      </c>
      <c r="G167" s="4">
        <f t="shared" si="2"/>
        <v>172</v>
      </c>
    </row>
    <row r="168" spans="1:7">
      <c r="A168" s="49">
        <v>43063</v>
      </c>
      <c r="B168" s="542">
        <v>13824</v>
      </c>
      <c r="C168" s="795" t="s">
        <v>22</v>
      </c>
      <c r="D168" s="29" t="s">
        <v>14</v>
      </c>
      <c r="F168" s="34">
        <v>25</v>
      </c>
      <c r="G168" s="4">
        <f t="shared" si="2"/>
        <v>147</v>
      </c>
    </row>
    <row r="169" spans="1:7">
      <c r="A169" s="49">
        <v>43067</v>
      </c>
      <c r="B169" s="542">
        <v>13852</v>
      </c>
      <c r="C169" s="795" t="s">
        <v>22</v>
      </c>
      <c r="D169" s="29" t="s">
        <v>14</v>
      </c>
      <c r="F169" s="34">
        <v>10</v>
      </c>
      <c r="G169" s="4">
        <f t="shared" si="2"/>
        <v>137</v>
      </c>
    </row>
    <row r="170" spans="1:7">
      <c r="A170" s="49">
        <v>43070</v>
      </c>
      <c r="B170" s="542">
        <v>13886</v>
      </c>
      <c r="C170" s="795" t="s">
        <v>22</v>
      </c>
      <c r="D170" s="29" t="s">
        <v>14</v>
      </c>
      <c r="F170" s="34">
        <v>10</v>
      </c>
      <c r="G170" s="4">
        <f t="shared" si="2"/>
        <v>127</v>
      </c>
    </row>
    <row r="171" spans="1:7">
      <c r="A171" s="49">
        <v>43073</v>
      </c>
      <c r="B171" s="542">
        <v>13897</v>
      </c>
      <c r="C171" s="795" t="s">
        <v>22</v>
      </c>
      <c r="D171" s="29" t="s">
        <v>14</v>
      </c>
      <c r="F171" s="34">
        <v>10</v>
      </c>
      <c r="G171" s="4">
        <f t="shared" si="2"/>
        <v>117</v>
      </c>
    </row>
    <row r="172" spans="1:7">
      <c r="A172" s="49">
        <v>43076</v>
      </c>
      <c r="B172" s="542">
        <v>13912</v>
      </c>
      <c r="C172" s="795" t="s">
        <v>22</v>
      </c>
      <c r="D172" s="29" t="s">
        <v>14</v>
      </c>
      <c r="F172" s="34">
        <v>15</v>
      </c>
      <c r="G172" s="4">
        <f t="shared" si="2"/>
        <v>102</v>
      </c>
    </row>
    <row r="173" spans="1:7">
      <c r="A173" s="49">
        <v>43078</v>
      </c>
      <c r="B173" s="542">
        <v>13923</v>
      </c>
      <c r="C173" s="795" t="s">
        <v>22</v>
      </c>
      <c r="D173" s="29" t="s">
        <v>14</v>
      </c>
      <c r="F173" s="34">
        <v>10</v>
      </c>
      <c r="G173" s="4">
        <f t="shared" si="2"/>
        <v>92</v>
      </c>
    </row>
    <row r="174" spans="1:7">
      <c r="A174" s="49">
        <v>43082</v>
      </c>
      <c r="B174" s="542">
        <v>13929</v>
      </c>
      <c r="C174" s="795" t="s">
        <v>22</v>
      </c>
      <c r="D174" s="29" t="s">
        <v>14</v>
      </c>
      <c r="F174" s="34">
        <v>15</v>
      </c>
      <c r="G174" s="4">
        <f t="shared" si="2"/>
        <v>77</v>
      </c>
    </row>
    <row r="175" spans="1:7">
      <c r="A175" s="49">
        <v>43084</v>
      </c>
      <c r="B175" s="542">
        <v>13940</v>
      </c>
      <c r="C175" s="795" t="s">
        <v>22</v>
      </c>
      <c r="D175" s="29" t="s">
        <v>14</v>
      </c>
      <c r="F175" s="34">
        <v>15</v>
      </c>
      <c r="G175" s="4">
        <f t="shared" si="2"/>
        <v>62</v>
      </c>
    </row>
    <row r="176" spans="1:7">
      <c r="A176" s="49">
        <v>43453</v>
      </c>
      <c r="B176" s="542">
        <v>13956</v>
      </c>
      <c r="C176" s="795" t="s">
        <v>22</v>
      </c>
      <c r="D176" s="29" t="s">
        <v>14</v>
      </c>
      <c r="F176" s="34">
        <v>15</v>
      </c>
      <c r="G176" s="4">
        <f t="shared" si="2"/>
        <v>47</v>
      </c>
    </row>
    <row r="177" spans="1:7">
      <c r="A177" s="49">
        <v>43116</v>
      </c>
      <c r="B177" s="542">
        <v>14075</v>
      </c>
      <c r="C177" s="795" t="s">
        <v>22</v>
      </c>
      <c r="D177" s="29" t="s">
        <v>14</v>
      </c>
      <c r="F177" s="34">
        <v>37</v>
      </c>
      <c r="G177" s="4">
        <f t="shared" si="2"/>
        <v>10</v>
      </c>
    </row>
    <row r="178" spans="1:7">
      <c r="A178" s="49">
        <v>43256</v>
      </c>
      <c r="B178" s="542">
        <v>14757</v>
      </c>
      <c r="C178" s="795" t="s">
        <v>22</v>
      </c>
      <c r="D178" s="29" t="s">
        <v>12</v>
      </c>
      <c r="F178" s="34">
        <v>8</v>
      </c>
      <c r="G178" s="4">
        <f t="shared" si="2"/>
        <v>2</v>
      </c>
    </row>
    <row r="179" spans="1:7">
      <c r="A179" s="49">
        <v>43256</v>
      </c>
      <c r="B179" s="542">
        <v>14757</v>
      </c>
      <c r="C179" s="795" t="s">
        <v>22</v>
      </c>
      <c r="D179" s="29" t="s">
        <v>13</v>
      </c>
      <c r="F179" s="34">
        <v>2</v>
      </c>
      <c r="G179" s="4">
        <f t="shared" si="2"/>
        <v>0</v>
      </c>
    </row>
    <row r="180" spans="1:7">
      <c r="A180" s="49">
        <v>43039</v>
      </c>
      <c r="B180" s="542" t="s">
        <v>10</v>
      </c>
      <c r="C180" s="795" t="s">
        <v>23</v>
      </c>
      <c r="D180" s="29" t="s">
        <v>12</v>
      </c>
      <c r="E180" s="34">
        <v>8</v>
      </c>
      <c r="G180" s="4">
        <f t="shared" si="2"/>
        <v>8</v>
      </c>
    </row>
    <row r="181" spans="1:7">
      <c r="C181" s="795"/>
      <c r="D181" s="29" t="s">
        <v>13</v>
      </c>
      <c r="E181" s="34">
        <v>2</v>
      </c>
      <c r="G181" s="4">
        <f t="shared" si="2"/>
        <v>10</v>
      </c>
    </row>
    <row r="182" spans="1:7">
      <c r="C182" s="795"/>
      <c r="D182" s="29" t="s">
        <v>14</v>
      </c>
      <c r="E182" s="34">
        <v>210</v>
      </c>
      <c r="G182" s="4">
        <f t="shared" si="2"/>
        <v>220</v>
      </c>
    </row>
    <row r="183" spans="1:7">
      <c r="A183" s="49">
        <v>43116</v>
      </c>
      <c r="B183" s="542">
        <v>14075</v>
      </c>
      <c r="C183" s="795" t="s">
        <v>23</v>
      </c>
      <c r="D183" s="29" t="s">
        <v>14</v>
      </c>
      <c r="F183" s="34">
        <v>38</v>
      </c>
      <c r="G183" s="4">
        <f t="shared" si="2"/>
        <v>182</v>
      </c>
    </row>
    <row r="184" spans="1:7">
      <c r="A184" s="49">
        <v>43125</v>
      </c>
      <c r="B184" s="542">
        <v>14142</v>
      </c>
      <c r="C184" s="795" t="s">
        <v>23</v>
      </c>
      <c r="D184" s="29" t="s">
        <v>14</v>
      </c>
      <c r="F184" s="34">
        <v>35</v>
      </c>
      <c r="G184" s="4">
        <f t="shared" si="2"/>
        <v>147</v>
      </c>
    </row>
    <row r="185" spans="1:7">
      <c r="A185" s="49">
        <v>43137</v>
      </c>
      <c r="B185" s="542">
        <v>14187</v>
      </c>
      <c r="C185" s="795" t="s">
        <v>23</v>
      </c>
      <c r="D185" s="29" t="s">
        <v>14</v>
      </c>
      <c r="F185" s="34">
        <v>35</v>
      </c>
      <c r="G185" s="4">
        <f t="shared" si="2"/>
        <v>112</v>
      </c>
    </row>
    <row r="186" spans="1:7">
      <c r="A186" s="49">
        <v>43145</v>
      </c>
      <c r="B186" s="542">
        <v>14214</v>
      </c>
      <c r="C186" s="795" t="s">
        <v>23</v>
      </c>
      <c r="D186" s="29" t="s">
        <v>14</v>
      </c>
      <c r="F186" s="34">
        <v>42</v>
      </c>
      <c r="G186" s="4">
        <f t="shared" si="2"/>
        <v>70</v>
      </c>
    </row>
    <row r="187" spans="1:7">
      <c r="A187" s="49">
        <v>43150</v>
      </c>
      <c r="B187" s="542">
        <v>14232</v>
      </c>
      <c r="C187" s="795" t="s">
        <v>23</v>
      </c>
      <c r="D187" s="29" t="s">
        <v>14</v>
      </c>
      <c r="F187" s="34">
        <v>28</v>
      </c>
      <c r="G187" s="4">
        <f t="shared" si="2"/>
        <v>42</v>
      </c>
    </row>
    <row r="188" spans="1:7">
      <c r="A188" s="49">
        <v>43155</v>
      </c>
      <c r="B188" s="542">
        <v>14246</v>
      </c>
      <c r="C188" s="795" t="s">
        <v>23</v>
      </c>
      <c r="D188" s="29" t="s">
        <v>14</v>
      </c>
      <c r="F188" s="34">
        <v>28</v>
      </c>
      <c r="G188" s="4">
        <f t="shared" si="2"/>
        <v>14</v>
      </c>
    </row>
    <row r="189" spans="1:7">
      <c r="A189" s="49">
        <v>43160</v>
      </c>
      <c r="B189" s="542">
        <v>14300</v>
      </c>
      <c r="C189" s="795" t="s">
        <v>23</v>
      </c>
      <c r="D189" s="29" t="s">
        <v>14</v>
      </c>
      <c r="F189" s="34">
        <v>4</v>
      </c>
      <c r="G189" s="4">
        <f t="shared" si="2"/>
        <v>10</v>
      </c>
    </row>
    <row r="190" spans="1:7">
      <c r="A190" s="49">
        <v>43256</v>
      </c>
      <c r="B190" s="542">
        <v>14757</v>
      </c>
      <c r="C190" s="795" t="s">
        <v>23</v>
      </c>
      <c r="D190" s="29" t="s">
        <v>12</v>
      </c>
      <c r="F190" s="34">
        <v>8</v>
      </c>
      <c r="G190" s="4">
        <f t="shared" si="2"/>
        <v>2</v>
      </c>
    </row>
    <row r="191" spans="1:7">
      <c r="A191" s="49">
        <v>43256</v>
      </c>
      <c r="B191" s="542">
        <v>14757</v>
      </c>
      <c r="C191" s="795" t="s">
        <v>23</v>
      </c>
      <c r="D191" s="29" t="s">
        <v>13</v>
      </c>
      <c r="F191" s="34">
        <v>2</v>
      </c>
      <c r="G191" s="4">
        <f t="shared" si="2"/>
        <v>0</v>
      </c>
    </row>
    <row r="192" spans="1:7">
      <c r="A192" s="49">
        <v>43069</v>
      </c>
      <c r="B192" s="542" t="s">
        <v>10</v>
      </c>
      <c r="C192" s="795" t="s">
        <v>24</v>
      </c>
      <c r="D192" s="29" t="s">
        <v>12</v>
      </c>
      <c r="E192" s="34">
        <v>8.1999999999999993</v>
      </c>
      <c r="G192" s="4">
        <f t="shared" si="2"/>
        <v>8.1999999999999993</v>
      </c>
    </row>
    <row r="193" spans="1:7" ht="16.5" customHeight="1">
      <c r="C193" s="795"/>
      <c r="D193" s="29" t="s">
        <v>13</v>
      </c>
      <c r="E193" s="34">
        <v>2</v>
      </c>
      <c r="G193" s="4">
        <f t="shared" si="2"/>
        <v>10.199999999999999</v>
      </c>
    </row>
    <row r="194" spans="1:7">
      <c r="C194" s="795"/>
      <c r="D194" s="29" t="s">
        <v>14</v>
      </c>
      <c r="E194" s="34">
        <v>210</v>
      </c>
      <c r="G194" s="4">
        <f t="shared" si="2"/>
        <v>220.2</v>
      </c>
    </row>
    <row r="195" spans="1:7">
      <c r="A195" s="49">
        <v>43201</v>
      </c>
      <c r="B195" s="542">
        <v>14456</v>
      </c>
      <c r="C195" s="795" t="s">
        <v>24</v>
      </c>
      <c r="D195" s="29" t="s">
        <v>14</v>
      </c>
      <c r="F195" s="34">
        <v>42</v>
      </c>
      <c r="G195" s="4">
        <f t="shared" si="2"/>
        <v>178.2</v>
      </c>
    </row>
    <row r="196" spans="1:7">
      <c r="A196" s="49">
        <v>43192</v>
      </c>
      <c r="B196" s="542">
        <v>14421</v>
      </c>
      <c r="C196" s="795" t="s">
        <v>24</v>
      </c>
      <c r="D196" s="29" t="s">
        <v>14</v>
      </c>
      <c r="F196" s="34">
        <v>42</v>
      </c>
      <c r="G196" s="4">
        <f t="shared" si="2"/>
        <v>136.19999999999999</v>
      </c>
    </row>
    <row r="197" spans="1:7">
      <c r="A197" s="49">
        <v>43160</v>
      </c>
      <c r="B197" s="542">
        <v>14300</v>
      </c>
      <c r="C197" s="795" t="s">
        <v>24</v>
      </c>
      <c r="D197" s="29" t="s">
        <v>14</v>
      </c>
      <c r="F197" s="34">
        <v>17</v>
      </c>
      <c r="G197" s="4">
        <f t="shared" si="2"/>
        <v>119.19999999999999</v>
      </c>
    </row>
    <row r="198" spans="1:7">
      <c r="A198" s="49">
        <v>43167</v>
      </c>
      <c r="B198" s="542">
        <v>14342</v>
      </c>
      <c r="C198" s="795" t="s">
        <v>24</v>
      </c>
      <c r="D198" s="29" t="s">
        <v>14</v>
      </c>
      <c r="F198" s="34">
        <v>21</v>
      </c>
      <c r="G198" s="4">
        <f t="shared" si="2"/>
        <v>98.199999999999989</v>
      </c>
    </row>
    <row r="199" spans="1:7">
      <c r="A199" s="49">
        <v>43179</v>
      </c>
      <c r="B199" s="542">
        <v>14369</v>
      </c>
      <c r="C199" s="795" t="s">
        <v>24</v>
      </c>
      <c r="D199" s="29" t="s">
        <v>14</v>
      </c>
      <c r="F199" s="34">
        <v>35</v>
      </c>
      <c r="G199" s="4">
        <f t="shared" si="2"/>
        <v>63.199999999999989</v>
      </c>
    </row>
    <row r="200" spans="1:7">
      <c r="A200" s="49">
        <v>43208</v>
      </c>
      <c r="B200" s="542">
        <v>14491</v>
      </c>
      <c r="C200" s="795" t="s">
        <v>24</v>
      </c>
      <c r="D200" s="29" t="s">
        <v>14</v>
      </c>
      <c r="F200" s="34">
        <v>42</v>
      </c>
      <c r="G200" s="4">
        <f t="shared" ref="G200:G263" si="3">+G199+E200-F200</f>
        <v>21.199999999999989</v>
      </c>
    </row>
    <row r="201" spans="1:7">
      <c r="A201" s="49">
        <v>43220</v>
      </c>
      <c r="B201" s="542">
        <v>14516</v>
      </c>
      <c r="C201" s="795" t="s">
        <v>24</v>
      </c>
      <c r="D201" s="29" t="s">
        <v>14</v>
      </c>
      <c r="F201" s="34">
        <v>11</v>
      </c>
      <c r="G201" s="4">
        <f t="shared" si="3"/>
        <v>10.199999999999989</v>
      </c>
    </row>
    <row r="202" spans="1:7">
      <c r="A202" s="49">
        <v>43256</v>
      </c>
      <c r="B202" s="542">
        <v>14758</v>
      </c>
      <c r="C202" s="795" t="s">
        <v>24</v>
      </c>
      <c r="D202" s="29" t="s">
        <v>12</v>
      </c>
      <c r="F202" s="34">
        <v>8.1999999999999993</v>
      </c>
      <c r="G202" s="4">
        <f t="shared" si="3"/>
        <v>1.9999999999999893</v>
      </c>
    </row>
    <row r="203" spans="1:7">
      <c r="A203" s="49">
        <v>43256</v>
      </c>
      <c r="B203" s="542">
        <v>14758</v>
      </c>
      <c r="C203" s="795" t="s">
        <v>24</v>
      </c>
      <c r="D203" s="29" t="s">
        <v>13</v>
      </c>
      <c r="F203" s="34">
        <v>2</v>
      </c>
      <c r="G203" s="4">
        <f t="shared" si="3"/>
        <v>-1.0658141036401503E-14</v>
      </c>
    </row>
    <row r="204" spans="1:7">
      <c r="A204" s="52">
        <v>43100</v>
      </c>
      <c r="B204" s="545" t="s">
        <v>10</v>
      </c>
      <c r="C204" s="796" t="s">
        <v>25</v>
      </c>
      <c r="D204" s="29" t="s">
        <v>12</v>
      </c>
      <c r="E204" s="34">
        <v>9</v>
      </c>
      <c r="G204" s="4">
        <f t="shared" si="3"/>
        <v>8.9999999999999893</v>
      </c>
    </row>
    <row r="205" spans="1:7">
      <c r="C205" s="795"/>
      <c r="D205" s="29" t="s">
        <v>13</v>
      </c>
      <c r="E205" s="34">
        <v>2</v>
      </c>
      <c r="G205" s="4">
        <f t="shared" si="3"/>
        <v>10.999999999999989</v>
      </c>
    </row>
    <row r="206" spans="1:7">
      <c r="C206" s="795"/>
      <c r="D206" s="29" t="s">
        <v>14</v>
      </c>
      <c r="E206" s="34">
        <v>210</v>
      </c>
      <c r="G206" s="4">
        <f t="shared" si="3"/>
        <v>221</v>
      </c>
    </row>
    <row r="207" spans="1:7">
      <c r="A207" s="49">
        <v>43125</v>
      </c>
      <c r="B207" s="542">
        <v>14144</v>
      </c>
      <c r="C207" s="795" t="s">
        <v>25</v>
      </c>
      <c r="D207" s="29" t="s">
        <v>12</v>
      </c>
      <c r="F207" s="34">
        <v>9</v>
      </c>
      <c r="G207" s="4">
        <f t="shared" si="3"/>
        <v>212</v>
      </c>
    </row>
    <row r="208" spans="1:7">
      <c r="A208" s="49">
        <v>43220</v>
      </c>
      <c r="B208" s="542">
        <v>14516</v>
      </c>
      <c r="C208" s="795" t="s">
        <v>25</v>
      </c>
      <c r="D208" s="29" t="s">
        <v>14</v>
      </c>
      <c r="F208" s="34">
        <v>31</v>
      </c>
      <c r="G208" s="4">
        <f t="shared" si="3"/>
        <v>181</v>
      </c>
    </row>
    <row r="209" spans="1:7">
      <c r="A209" s="49">
        <v>43256</v>
      </c>
      <c r="B209" s="542">
        <v>14758</v>
      </c>
      <c r="C209" s="795" t="s">
        <v>25</v>
      </c>
      <c r="D209" s="29" t="s">
        <v>14</v>
      </c>
      <c r="F209" s="34">
        <v>179</v>
      </c>
      <c r="G209" s="4">
        <f t="shared" si="3"/>
        <v>2</v>
      </c>
    </row>
    <row r="210" spans="1:7">
      <c r="A210" s="49">
        <v>43256</v>
      </c>
      <c r="B210" s="542">
        <v>14758</v>
      </c>
      <c r="C210" s="795" t="s">
        <v>25</v>
      </c>
      <c r="D210" s="29" t="s">
        <v>13</v>
      </c>
      <c r="F210" s="34">
        <v>2</v>
      </c>
      <c r="G210" s="4">
        <f t="shared" si="3"/>
        <v>0</v>
      </c>
    </row>
    <row r="211" spans="1:7">
      <c r="A211" s="52">
        <v>43131</v>
      </c>
      <c r="B211" s="545" t="s">
        <v>10</v>
      </c>
      <c r="C211" s="796" t="s">
        <v>11</v>
      </c>
      <c r="D211" s="29" t="s">
        <v>12</v>
      </c>
      <c r="E211" s="34">
        <v>8</v>
      </c>
      <c r="G211" s="4">
        <f t="shared" si="3"/>
        <v>8</v>
      </c>
    </row>
    <row r="212" spans="1:7">
      <c r="C212" s="795"/>
      <c r="D212" s="29" t="s">
        <v>13</v>
      </c>
      <c r="E212" s="34">
        <v>2</v>
      </c>
      <c r="G212" s="4">
        <f t="shared" si="3"/>
        <v>10</v>
      </c>
    </row>
    <row r="213" spans="1:7">
      <c r="C213" s="795"/>
      <c r="D213" s="29" t="s">
        <v>14</v>
      </c>
      <c r="E213" s="34">
        <v>210</v>
      </c>
      <c r="G213" s="4">
        <f t="shared" si="3"/>
        <v>220</v>
      </c>
    </row>
    <row r="214" spans="1:7">
      <c r="A214" s="49">
        <v>43160</v>
      </c>
      <c r="B214" s="542">
        <v>14315</v>
      </c>
      <c r="C214" s="795" t="s">
        <v>11</v>
      </c>
      <c r="D214" s="29" t="s">
        <v>12</v>
      </c>
      <c r="F214" s="34">
        <v>8</v>
      </c>
      <c r="G214" s="4">
        <f t="shared" si="3"/>
        <v>212</v>
      </c>
    </row>
    <row r="215" spans="1:7">
      <c r="A215" s="49">
        <v>43160</v>
      </c>
      <c r="B215" s="542">
        <v>14315</v>
      </c>
      <c r="C215" s="795" t="s">
        <v>11</v>
      </c>
      <c r="D215" s="29" t="s">
        <v>13</v>
      </c>
      <c r="F215" s="34">
        <v>2</v>
      </c>
      <c r="G215" s="4">
        <f t="shared" si="3"/>
        <v>210</v>
      </c>
    </row>
    <row r="216" spans="1:7">
      <c r="A216" s="49">
        <v>43256</v>
      </c>
      <c r="B216" s="542">
        <v>14758</v>
      </c>
      <c r="C216" s="795" t="s">
        <v>11</v>
      </c>
      <c r="D216" s="29" t="s">
        <v>14</v>
      </c>
      <c r="F216" s="34">
        <v>210</v>
      </c>
      <c r="G216" s="4">
        <f t="shared" si="3"/>
        <v>0</v>
      </c>
    </row>
    <row r="217" spans="1:7">
      <c r="A217" s="52">
        <v>43159</v>
      </c>
      <c r="B217" s="545" t="s">
        <v>10</v>
      </c>
      <c r="C217" s="796" t="s">
        <v>15</v>
      </c>
      <c r="D217" s="29" t="s">
        <v>12</v>
      </c>
      <c r="E217" s="34">
        <v>9.9</v>
      </c>
      <c r="G217" s="4">
        <f t="shared" si="3"/>
        <v>9.9</v>
      </c>
    </row>
    <row r="218" spans="1:7">
      <c r="C218" s="795"/>
      <c r="D218" s="29" t="s">
        <v>13</v>
      </c>
      <c r="E218" s="34">
        <v>2</v>
      </c>
      <c r="G218" s="4">
        <f t="shared" si="3"/>
        <v>11.9</v>
      </c>
    </row>
    <row r="219" spans="1:7">
      <c r="C219" s="795"/>
      <c r="D219" s="29" t="s">
        <v>14</v>
      </c>
      <c r="E219" s="34">
        <v>210</v>
      </c>
      <c r="G219" s="4">
        <f t="shared" si="3"/>
        <v>221.9</v>
      </c>
    </row>
    <row r="220" spans="1:7">
      <c r="A220" s="49">
        <v>43256</v>
      </c>
      <c r="B220" s="542">
        <v>14758</v>
      </c>
      <c r="C220" s="795" t="s">
        <v>15</v>
      </c>
      <c r="D220" s="29" t="s">
        <v>14</v>
      </c>
      <c r="F220" s="34">
        <v>43.5</v>
      </c>
      <c r="G220" s="4">
        <f t="shared" si="3"/>
        <v>178.4</v>
      </c>
    </row>
    <row r="221" spans="1:7">
      <c r="A221" s="49">
        <v>43256</v>
      </c>
      <c r="B221" s="542">
        <v>14758</v>
      </c>
      <c r="C221" s="795" t="s">
        <v>15</v>
      </c>
      <c r="D221" s="29" t="s">
        <v>12</v>
      </c>
      <c r="F221" s="34">
        <v>9.9</v>
      </c>
      <c r="G221" s="4">
        <f t="shared" si="3"/>
        <v>168.5</v>
      </c>
    </row>
    <row r="222" spans="1:7">
      <c r="A222" s="49">
        <v>43256</v>
      </c>
      <c r="B222" s="542">
        <v>14758</v>
      </c>
      <c r="C222" s="795" t="s">
        <v>15</v>
      </c>
      <c r="D222" s="29" t="s">
        <v>13</v>
      </c>
      <c r="F222" s="34">
        <v>2</v>
      </c>
      <c r="G222" s="4">
        <f t="shared" si="3"/>
        <v>166.5</v>
      </c>
    </row>
    <row r="223" spans="1:7">
      <c r="A223" s="49">
        <v>43276</v>
      </c>
      <c r="B223" s="542">
        <v>14829</v>
      </c>
      <c r="C223" s="795" t="s">
        <v>15</v>
      </c>
      <c r="D223" s="29" t="s">
        <v>14</v>
      </c>
      <c r="F223" s="34">
        <v>166.5</v>
      </c>
      <c r="G223" s="4">
        <f t="shared" si="3"/>
        <v>0</v>
      </c>
    </row>
    <row r="224" spans="1:7">
      <c r="A224" s="52">
        <v>43190</v>
      </c>
      <c r="B224" s="545" t="s">
        <v>10</v>
      </c>
      <c r="C224" s="796" t="s">
        <v>16</v>
      </c>
      <c r="D224" s="29" t="s">
        <v>12</v>
      </c>
      <c r="E224" s="34">
        <v>9.5</v>
      </c>
      <c r="G224" s="4">
        <f t="shared" si="3"/>
        <v>9.5</v>
      </c>
    </row>
    <row r="225" spans="1:7">
      <c r="C225" s="795"/>
      <c r="D225" s="29" t="s">
        <v>13</v>
      </c>
      <c r="E225" s="34">
        <v>2</v>
      </c>
      <c r="G225" s="4">
        <f t="shared" si="3"/>
        <v>11.5</v>
      </c>
    </row>
    <row r="226" spans="1:7">
      <c r="C226" s="795"/>
      <c r="D226" s="29" t="s">
        <v>14</v>
      </c>
      <c r="E226" s="34">
        <v>210</v>
      </c>
      <c r="G226" s="4">
        <f t="shared" si="3"/>
        <v>221.5</v>
      </c>
    </row>
    <row r="227" spans="1:7">
      <c r="A227" s="49">
        <v>43276</v>
      </c>
      <c r="B227" s="542">
        <v>14829</v>
      </c>
      <c r="C227" s="795" t="s">
        <v>16</v>
      </c>
      <c r="D227" s="29" t="s">
        <v>14</v>
      </c>
      <c r="F227" s="34">
        <v>210</v>
      </c>
      <c r="G227" s="4">
        <f t="shared" si="3"/>
        <v>11.5</v>
      </c>
    </row>
    <row r="228" spans="1:7">
      <c r="A228" s="49">
        <v>43276</v>
      </c>
      <c r="B228" s="542">
        <v>14829</v>
      </c>
      <c r="C228" s="795" t="s">
        <v>16</v>
      </c>
      <c r="D228" s="29" t="s">
        <v>12</v>
      </c>
      <c r="F228" s="34">
        <v>9.5</v>
      </c>
      <c r="G228" s="4">
        <f t="shared" si="3"/>
        <v>2</v>
      </c>
    </row>
    <row r="229" spans="1:7">
      <c r="A229" s="49">
        <v>43276</v>
      </c>
      <c r="B229" s="542">
        <v>14829</v>
      </c>
      <c r="C229" s="795" t="s">
        <v>16</v>
      </c>
      <c r="D229" s="29" t="s">
        <v>13</v>
      </c>
      <c r="F229" s="34">
        <v>2</v>
      </c>
      <c r="G229" s="4">
        <f t="shared" si="3"/>
        <v>0</v>
      </c>
    </row>
    <row r="230" spans="1:7">
      <c r="A230" s="52">
        <v>43220</v>
      </c>
      <c r="B230" s="545" t="s">
        <v>10</v>
      </c>
      <c r="C230" s="796" t="s">
        <v>17</v>
      </c>
      <c r="D230" s="29" t="s">
        <v>12</v>
      </c>
      <c r="E230" s="34">
        <v>9.8000000000000007</v>
      </c>
      <c r="G230" s="4">
        <f t="shared" si="3"/>
        <v>9.8000000000000007</v>
      </c>
    </row>
    <row r="231" spans="1:7">
      <c r="C231" s="795"/>
      <c r="D231" s="29" t="s">
        <v>13</v>
      </c>
      <c r="E231" s="34">
        <v>2</v>
      </c>
      <c r="G231" s="4">
        <f t="shared" si="3"/>
        <v>11.8</v>
      </c>
    </row>
    <row r="232" spans="1:7">
      <c r="C232" s="795"/>
      <c r="D232" s="29" t="s">
        <v>14</v>
      </c>
      <c r="E232" s="34">
        <v>210</v>
      </c>
      <c r="G232" s="4">
        <f t="shared" si="3"/>
        <v>221.8</v>
      </c>
    </row>
    <row r="233" spans="1:7">
      <c r="A233" s="49">
        <v>43243</v>
      </c>
      <c r="B233" s="542">
        <v>14652</v>
      </c>
      <c r="C233" s="795" t="s">
        <v>17</v>
      </c>
      <c r="D233" s="29" t="s">
        <v>12</v>
      </c>
      <c r="F233" s="34">
        <v>9.8000000000000007</v>
      </c>
      <c r="G233" s="4">
        <f t="shared" si="3"/>
        <v>212</v>
      </c>
    </row>
    <row r="234" spans="1:7">
      <c r="A234" s="49">
        <v>43243</v>
      </c>
      <c r="B234" s="542">
        <v>14652</v>
      </c>
      <c r="C234" s="795" t="s">
        <v>17</v>
      </c>
      <c r="D234" s="29" t="s">
        <v>13</v>
      </c>
      <c r="F234" s="34">
        <v>2</v>
      </c>
      <c r="G234" s="4">
        <f t="shared" si="3"/>
        <v>210</v>
      </c>
    </row>
    <row r="235" spans="1:7">
      <c r="A235" s="49">
        <v>43276</v>
      </c>
      <c r="B235" s="542">
        <v>14829</v>
      </c>
      <c r="C235" s="795" t="s">
        <v>17</v>
      </c>
      <c r="D235" s="29" t="s">
        <v>14</v>
      </c>
      <c r="F235" s="34">
        <v>112</v>
      </c>
      <c r="G235" s="4">
        <f t="shared" si="3"/>
        <v>98</v>
      </c>
    </row>
    <row r="236" spans="1:7">
      <c r="A236" s="49">
        <v>43291</v>
      </c>
      <c r="B236" s="542">
        <v>14915</v>
      </c>
      <c r="C236" s="795" t="s">
        <v>17</v>
      </c>
      <c r="D236" s="29" t="s">
        <v>14</v>
      </c>
      <c r="F236" s="34">
        <v>98</v>
      </c>
      <c r="G236" s="4">
        <f t="shared" si="3"/>
        <v>0</v>
      </c>
    </row>
    <row r="237" spans="1:7">
      <c r="A237" s="52">
        <v>43251</v>
      </c>
      <c r="B237" s="545" t="s">
        <v>10</v>
      </c>
      <c r="C237" s="796" t="s">
        <v>18</v>
      </c>
      <c r="D237" s="29" t="s">
        <v>12</v>
      </c>
      <c r="E237" s="34">
        <v>9.1</v>
      </c>
      <c r="G237" s="4">
        <f t="shared" si="3"/>
        <v>9.1</v>
      </c>
    </row>
    <row r="238" spans="1:7">
      <c r="C238" s="795"/>
      <c r="D238" s="29" t="s">
        <v>13</v>
      </c>
      <c r="E238" s="34">
        <v>2</v>
      </c>
      <c r="G238" s="4">
        <f t="shared" si="3"/>
        <v>11.1</v>
      </c>
    </row>
    <row r="239" spans="1:7">
      <c r="C239" s="795"/>
      <c r="D239" s="29" t="s">
        <v>14</v>
      </c>
      <c r="E239" s="34">
        <v>210</v>
      </c>
      <c r="G239" s="4">
        <f t="shared" si="3"/>
        <v>221.1</v>
      </c>
    </row>
    <row r="240" spans="1:7">
      <c r="A240" s="49">
        <v>43291</v>
      </c>
      <c r="B240" s="542">
        <v>14915</v>
      </c>
      <c r="C240" s="795" t="s">
        <v>18</v>
      </c>
      <c r="D240" s="29" t="s">
        <v>12</v>
      </c>
      <c r="F240" s="34">
        <v>9.1</v>
      </c>
      <c r="G240" s="4">
        <f t="shared" si="3"/>
        <v>212</v>
      </c>
    </row>
    <row r="241" spans="1:7">
      <c r="A241" s="49">
        <v>43291</v>
      </c>
      <c r="B241" s="542">
        <v>14915</v>
      </c>
      <c r="C241" s="795" t="s">
        <v>18</v>
      </c>
      <c r="D241" s="29" t="s">
        <v>13</v>
      </c>
      <c r="F241" s="34">
        <v>2</v>
      </c>
      <c r="G241" s="4">
        <f t="shared" si="3"/>
        <v>210</v>
      </c>
    </row>
    <row r="242" spans="1:7">
      <c r="A242" s="49">
        <v>43291</v>
      </c>
      <c r="B242" s="542">
        <v>14915</v>
      </c>
      <c r="C242" s="795" t="s">
        <v>18</v>
      </c>
      <c r="D242" s="29" t="s">
        <v>14</v>
      </c>
      <c r="F242" s="34">
        <v>210</v>
      </c>
      <c r="G242" s="4">
        <f t="shared" si="3"/>
        <v>0</v>
      </c>
    </row>
    <row r="243" spans="1:7">
      <c r="A243" s="52">
        <v>43281</v>
      </c>
      <c r="B243" s="545" t="s">
        <v>10</v>
      </c>
      <c r="C243" s="796" t="s">
        <v>19</v>
      </c>
      <c r="D243" s="29" t="s">
        <v>12</v>
      </c>
      <c r="E243" s="34">
        <v>8.4</v>
      </c>
      <c r="G243" s="4">
        <f t="shared" si="3"/>
        <v>8.4</v>
      </c>
    </row>
    <row r="244" spans="1:7">
      <c r="C244" s="795"/>
      <c r="D244" s="29" t="s">
        <v>13</v>
      </c>
      <c r="E244" s="34">
        <v>4</v>
      </c>
      <c r="G244" s="4">
        <f t="shared" si="3"/>
        <v>12.4</v>
      </c>
    </row>
    <row r="245" spans="1:7">
      <c r="C245" s="795"/>
      <c r="D245" s="29" t="s">
        <v>14</v>
      </c>
      <c r="E245" s="34">
        <v>210</v>
      </c>
      <c r="G245" s="4">
        <f t="shared" si="3"/>
        <v>222.4</v>
      </c>
    </row>
    <row r="246" spans="1:7">
      <c r="A246" s="49">
        <v>43291</v>
      </c>
      <c r="B246" s="542">
        <v>14915</v>
      </c>
      <c r="C246" s="795" t="s">
        <v>19</v>
      </c>
      <c r="D246" s="29" t="s">
        <v>14</v>
      </c>
      <c r="F246" s="34">
        <v>110</v>
      </c>
      <c r="G246" s="4">
        <f t="shared" si="3"/>
        <v>112.4</v>
      </c>
    </row>
    <row r="247" spans="1:7">
      <c r="A247" s="49">
        <v>43293</v>
      </c>
      <c r="B247" s="542">
        <v>14918</v>
      </c>
      <c r="C247" s="795" t="s">
        <v>19</v>
      </c>
      <c r="D247" s="29" t="s">
        <v>14</v>
      </c>
      <c r="F247" s="34">
        <v>100</v>
      </c>
      <c r="G247" s="4">
        <f t="shared" si="3"/>
        <v>12.400000000000006</v>
      </c>
    </row>
    <row r="248" spans="1:7">
      <c r="A248" s="49">
        <v>43349</v>
      </c>
      <c r="B248" s="542">
        <v>15155</v>
      </c>
      <c r="C248" s="795" t="s">
        <v>19</v>
      </c>
      <c r="D248" s="29" t="s">
        <v>12</v>
      </c>
      <c r="F248" s="34">
        <v>8.4</v>
      </c>
      <c r="G248" s="4">
        <f t="shared" si="3"/>
        <v>4.0000000000000053</v>
      </c>
    </row>
    <row r="249" spans="1:7">
      <c r="A249" s="49">
        <v>43349</v>
      </c>
      <c r="B249" s="542">
        <v>15155</v>
      </c>
      <c r="C249" s="795" t="s">
        <v>19</v>
      </c>
      <c r="D249" s="29" t="s">
        <v>13</v>
      </c>
      <c r="F249" s="34">
        <v>4</v>
      </c>
      <c r="G249" s="4">
        <f t="shared" si="3"/>
        <v>0</v>
      </c>
    </row>
    <row r="250" spans="1:7">
      <c r="A250" s="52">
        <v>43312</v>
      </c>
      <c r="B250" s="545" t="s">
        <v>10</v>
      </c>
      <c r="C250" s="796" t="s">
        <v>20</v>
      </c>
      <c r="D250" s="29" t="s">
        <v>12</v>
      </c>
      <c r="E250" s="34">
        <v>8.3000000000000007</v>
      </c>
      <c r="G250" s="4">
        <f t="shared" si="3"/>
        <v>8.3000000000000007</v>
      </c>
    </row>
    <row r="251" spans="1:7">
      <c r="C251" s="795"/>
      <c r="D251" s="29" t="s">
        <v>13</v>
      </c>
      <c r="E251" s="34">
        <v>4</v>
      </c>
      <c r="G251" s="4">
        <f t="shared" si="3"/>
        <v>12.3</v>
      </c>
    </row>
    <row r="252" spans="1:7">
      <c r="C252" s="795"/>
      <c r="D252" s="29" t="s">
        <v>14</v>
      </c>
      <c r="E252" s="34">
        <v>210</v>
      </c>
      <c r="G252" s="4">
        <f t="shared" si="3"/>
        <v>222.3</v>
      </c>
    </row>
    <row r="253" spans="1:7">
      <c r="A253" s="49">
        <v>43325</v>
      </c>
      <c r="B253" s="542">
        <v>15042</v>
      </c>
      <c r="C253" s="795" t="s">
        <v>20</v>
      </c>
      <c r="D253" s="29" t="s">
        <v>14</v>
      </c>
      <c r="F253" s="34">
        <v>210</v>
      </c>
      <c r="G253" s="4">
        <f t="shared" si="3"/>
        <v>12.300000000000011</v>
      </c>
    </row>
    <row r="254" spans="1:7">
      <c r="A254" s="49">
        <v>43335</v>
      </c>
      <c r="B254" s="542">
        <v>15076</v>
      </c>
      <c r="C254" s="795" t="s">
        <v>20</v>
      </c>
      <c r="D254" s="29" t="s">
        <v>12</v>
      </c>
      <c r="F254" s="34">
        <v>8.3000000000000007</v>
      </c>
      <c r="G254" s="4">
        <f t="shared" si="3"/>
        <v>4.0000000000000107</v>
      </c>
    </row>
    <row r="255" spans="1:7">
      <c r="A255" s="49">
        <v>43335</v>
      </c>
      <c r="B255" s="542">
        <v>15076</v>
      </c>
      <c r="C255" s="795" t="s">
        <v>20</v>
      </c>
      <c r="D255" s="29" t="s">
        <v>13</v>
      </c>
      <c r="F255" s="34">
        <v>4</v>
      </c>
      <c r="G255" s="4">
        <f t="shared" si="3"/>
        <v>1.0658141036401503E-14</v>
      </c>
    </row>
    <row r="256" spans="1:7">
      <c r="A256" s="52">
        <v>43343</v>
      </c>
      <c r="B256" s="545" t="s">
        <v>10</v>
      </c>
      <c r="C256" s="796" t="s">
        <v>21</v>
      </c>
      <c r="D256" s="29" t="s">
        <v>12</v>
      </c>
      <c r="E256" s="34">
        <v>8.1999999999999993</v>
      </c>
      <c r="G256" s="4">
        <f t="shared" si="3"/>
        <v>8.2000000000000099</v>
      </c>
    </row>
    <row r="257" spans="1:7">
      <c r="C257" s="795"/>
      <c r="D257" s="29" t="s">
        <v>13</v>
      </c>
      <c r="E257" s="34">
        <v>4</v>
      </c>
      <c r="G257" s="4">
        <f t="shared" si="3"/>
        <v>12.20000000000001</v>
      </c>
    </row>
    <row r="258" spans="1:7">
      <c r="C258" s="795"/>
      <c r="D258" s="29" t="s">
        <v>14</v>
      </c>
      <c r="E258" s="34">
        <v>210</v>
      </c>
      <c r="G258" s="4">
        <f t="shared" si="3"/>
        <v>222.20000000000002</v>
      </c>
    </row>
    <row r="259" spans="1:7">
      <c r="A259" s="49">
        <v>43349</v>
      </c>
      <c r="B259" s="542">
        <v>15155</v>
      </c>
      <c r="C259" s="795" t="s">
        <v>21</v>
      </c>
      <c r="D259" s="29" t="s">
        <v>14</v>
      </c>
      <c r="F259" s="34">
        <v>210</v>
      </c>
      <c r="G259" s="4">
        <f t="shared" si="3"/>
        <v>12.200000000000017</v>
      </c>
    </row>
    <row r="260" spans="1:7">
      <c r="A260" s="49">
        <v>43434</v>
      </c>
      <c r="B260" s="542">
        <v>15539</v>
      </c>
      <c r="C260" s="795" t="s">
        <v>21</v>
      </c>
      <c r="D260" s="29" t="s">
        <v>12</v>
      </c>
      <c r="F260" s="34">
        <v>8.1999999999999993</v>
      </c>
      <c r="G260" s="4">
        <f t="shared" si="3"/>
        <v>4.0000000000000178</v>
      </c>
    </row>
    <row r="261" spans="1:7">
      <c r="A261" s="49">
        <v>43434</v>
      </c>
      <c r="B261" s="542">
        <v>15539</v>
      </c>
      <c r="C261" s="795" t="s">
        <v>21</v>
      </c>
      <c r="D261" s="29" t="s">
        <v>13</v>
      </c>
      <c r="F261" s="34">
        <v>4</v>
      </c>
      <c r="G261" s="4">
        <f t="shared" si="3"/>
        <v>1.7763568394002505E-14</v>
      </c>
    </row>
    <row r="262" spans="1:7">
      <c r="A262" s="52">
        <v>43373</v>
      </c>
      <c r="B262" s="545" t="s">
        <v>10</v>
      </c>
      <c r="C262" s="796" t="s">
        <v>22</v>
      </c>
      <c r="D262" s="29" t="s">
        <v>12</v>
      </c>
      <c r="E262" s="34">
        <v>8.4</v>
      </c>
      <c r="G262" s="4">
        <f t="shared" si="3"/>
        <v>8.4000000000000181</v>
      </c>
    </row>
    <row r="263" spans="1:7">
      <c r="C263" s="795"/>
      <c r="D263" s="29" t="s">
        <v>13</v>
      </c>
      <c r="E263" s="34">
        <v>4</v>
      </c>
      <c r="G263" s="4">
        <f t="shared" si="3"/>
        <v>12.400000000000018</v>
      </c>
    </row>
    <row r="264" spans="1:7">
      <c r="C264" s="795"/>
      <c r="D264" s="29" t="s">
        <v>14</v>
      </c>
      <c r="E264" s="34">
        <v>210</v>
      </c>
      <c r="G264" s="4">
        <f t="shared" ref="G264:G338" si="4">+G263+E264-F264</f>
        <v>222.4</v>
      </c>
    </row>
    <row r="265" spans="1:7">
      <c r="A265" s="49">
        <v>43374</v>
      </c>
      <c r="B265" s="542">
        <v>15253</v>
      </c>
      <c r="C265" s="795" t="s">
        <v>22</v>
      </c>
      <c r="D265" s="29" t="s">
        <v>14</v>
      </c>
      <c r="F265" s="34">
        <v>77</v>
      </c>
      <c r="G265" s="4">
        <f t="shared" si="4"/>
        <v>145.4</v>
      </c>
    </row>
    <row r="266" spans="1:7">
      <c r="A266" s="49">
        <v>43404</v>
      </c>
      <c r="B266" s="542">
        <v>15388</v>
      </c>
      <c r="C266" s="795" t="s">
        <v>22</v>
      </c>
      <c r="D266" s="29" t="s">
        <v>14</v>
      </c>
      <c r="F266" s="34">
        <v>133</v>
      </c>
      <c r="G266" s="4">
        <f t="shared" si="4"/>
        <v>12.400000000000006</v>
      </c>
    </row>
    <row r="267" spans="1:7">
      <c r="A267" s="49">
        <v>43412</v>
      </c>
      <c r="B267" s="542">
        <v>15475</v>
      </c>
      <c r="C267" s="795" t="s">
        <v>22</v>
      </c>
      <c r="D267" s="29" t="s">
        <v>12</v>
      </c>
      <c r="F267" s="34">
        <v>8.4</v>
      </c>
      <c r="G267" s="4">
        <f t="shared" si="4"/>
        <v>4.0000000000000053</v>
      </c>
    </row>
    <row r="268" spans="1:7">
      <c r="A268" s="49">
        <v>43412</v>
      </c>
      <c r="B268" s="542">
        <v>15475</v>
      </c>
      <c r="C268" s="795" t="s">
        <v>22</v>
      </c>
      <c r="D268" s="29" t="s">
        <v>13</v>
      </c>
      <c r="F268" s="34">
        <v>4</v>
      </c>
      <c r="G268" s="4">
        <f t="shared" si="4"/>
        <v>0</v>
      </c>
    </row>
    <row r="269" spans="1:7">
      <c r="A269" s="52">
        <v>43404</v>
      </c>
      <c r="B269" s="545" t="s">
        <v>10</v>
      </c>
      <c r="C269" s="796" t="s">
        <v>23</v>
      </c>
      <c r="D269" s="29" t="s">
        <v>12</v>
      </c>
      <c r="E269" s="34">
        <v>8.5</v>
      </c>
      <c r="G269" s="4">
        <f t="shared" si="4"/>
        <v>8.5</v>
      </c>
    </row>
    <row r="270" spans="1:7">
      <c r="C270" s="795"/>
      <c r="D270" s="29" t="s">
        <v>13</v>
      </c>
      <c r="E270" s="34">
        <v>5</v>
      </c>
      <c r="G270" s="4">
        <f t="shared" si="4"/>
        <v>13.5</v>
      </c>
    </row>
    <row r="271" spans="1:7">
      <c r="C271" s="795"/>
      <c r="D271" s="29" t="s">
        <v>14</v>
      </c>
      <c r="E271" s="34">
        <v>210</v>
      </c>
      <c r="G271" s="4">
        <f t="shared" si="4"/>
        <v>223.5</v>
      </c>
    </row>
    <row r="272" spans="1:7">
      <c r="A272" s="49">
        <v>43404</v>
      </c>
      <c r="B272" s="542">
        <v>15388</v>
      </c>
      <c r="C272" s="795" t="s">
        <v>23</v>
      </c>
      <c r="D272" s="29" t="s">
        <v>14</v>
      </c>
      <c r="F272" s="34">
        <v>35</v>
      </c>
      <c r="G272" s="4">
        <f t="shared" si="4"/>
        <v>188.5</v>
      </c>
    </row>
    <row r="273" spans="1:7">
      <c r="A273" s="49">
        <v>43412</v>
      </c>
      <c r="B273" s="542">
        <v>15475</v>
      </c>
      <c r="C273" s="795" t="s">
        <v>23</v>
      </c>
      <c r="D273" s="29" t="s">
        <v>14</v>
      </c>
      <c r="F273" s="34">
        <v>175</v>
      </c>
      <c r="G273" s="4">
        <f t="shared" si="4"/>
        <v>13.5</v>
      </c>
    </row>
    <row r="274" spans="1:7">
      <c r="A274" s="49">
        <v>43434</v>
      </c>
      <c r="B274" s="542">
        <v>15539</v>
      </c>
      <c r="C274" s="795" t="s">
        <v>23</v>
      </c>
      <c r="D274" s="29" t="s">
        <v>12</v>
      </c>
      <c r="F274" s="34">
        <v>8.5</v>
      </c>
      <c r="G274" s="4">
        <f t="shared" si="4"/>
        <v>5</v>
      </c>
    </row>
    <row r="275" spans="1:7">
      <c r="A275" s="49">
        <v>43434</v>
      </c>
      <c r="B275" s="542">
        <v>15539</v>
      </c>
      <c r="C275" s="795" t="s">
        <v>23</v>
      </c>
      <c r="D275" s="29" t="s">
        <v>13</v>
      </c>
      <c r="F275" s="34">
        <v>5</v>
      </c>
      <c r="G275" s="4">
        <f t="shared" si="4"/>
        <v>0</v>
      </c>
    </row>
    <row r="276" spans="1:7">
      <c r="A276" s="52">
        <v>43434</v>
      </c>
      <c r="B276" s="545" t="s">
        <v>10</v>
      </c>
      <c r="C276" s="796" t="s">
        <v>24</v>
      </c>
      <c r="D276" s="29" t="s">
        <v>12</v>
      </c>
      <c r="E276" s="34">
        <v>8.6999999999999993</v>
      </c>
      <c r="G276" s="4">
        <f t="shared" si="4"/>
        <v>8.6999999999999993</v>
      </c>
    </row>
    <row r="277" spans="1:7">
      <c r="C277" s="795"/>
      <c r="D277" s="29" t="s">
        <v>13</v>
      </c>
      <c r="E277" s="34">
        <v>5</v>
      </c>
      <c r="G277" s="4">
        <f t="shared" si="4"/>
        <v>13.7</v>
      </c>
    </row>
    <row r="278" spans="1:7">
      <c r="C278" s="795"/>
      <c r="D278" s="29" t="s">
        <v>14</v>
      </c>
      <c r="E278" s="34">
        <v>210</v>
      </c>
      <c r="G278" s="4">
        <f t="shared" si="4"/>
        <v>223.7</v>
      </c>
    </row>
    <row r="279" spans="1:7">
      <c r="A279" s="49">
        <v>43434</v>
      </c>
      <c r="B279" s="542">
        <v>15539</v>
      </c>
      <c r="C279" s="795" t="s">
        <v>24</v>
      </c>
      <c r="D279" s="29" t="s">
        <v>14</v>
      </c>
      <c r="F279" s="34">
        <v>128.30000000000001</v>
      </c>
      <c r="G279" s="4">
        <f t="shared" si="4"/>
        <v>95.399999999999977</v>
      </c>
    </row>
    <row r="280" spans="1:7">
      <c r="A280" s="49">
        <v>43830</v>
      </c>
      <c r="B280" s="542">
        <v>15673</v>
      </c>
      <c r="C280" s="795" t="s">
        <v>24</v>
      </c>
      <c r="D280" s="29" t="s">
        <v>14</v>
      </c>
      <c r="F280" s="34">
        <v>81.7</v>
      </c>
      <c r="G280" s="4">
        <f t="shared" si="4"/>
        <v>13.699999999999974</v>
      </c>
    </row>
    <row r="281" spans="1:7">
      <c r="A281" s="49">
        <v>43496</v>
      </c>
      <c r="B281" s="542">
        <v>15880</v>
      </c>
      <c r="C281" s="795" t="s">
        <v>24</v>
      </c>
      <c r="D281" s="29" t="s">
        <v>12</v>
      </c>
      <c r="F281" s="34">
        <v>8.6999999999999993</v>
      </c>
      <c r="G281" s="4">
        <f t="shared" si="4"/>
        <v>4.9999999999999751</v>
      </c>
    </row>
    <row r="282" spans="1:7">
      <c r="A282" s="49">
        <v>43496</v>
      </c>
      <c r="B282" s="542">
        <v>15880</v>
      </c>
      <c r="C282" s="795" t="s">
        <v>24</v>
      </c>
      <c r="D282" s="29" t="s">
        <v>13</v>
      </c>
      <c r="F282" s="34">
        <v>5</v>
      </c>
      <c r="G282" s="4">
        <f t="shared" si="4"/>
        <v>-2.4868995751603507E-14</v>
      </c>
    </row>
    <row r="283" spans="1:7">
      <c r="A283" s="52">
        <v>43465</v>
      </c>
      <c r="B283" s="545" t="s">
        <v>10</v>
      </c>
      <c r="C283" s="796" t="s">
        <v>25</v>
      </c>
      <c r="D283" s="29" t="s">
        <v>12</v>
      </c>
      <c r="E283" s="34">
        <v>9.3000000000000007</v>
      </c>
      <c r="G283" s="4">
        <f t="shared" si="4"/>
        <v>9.2999999999999758</v>
      </c>
    </row>
    <row r="284" spans="1:7">
      <c r="C284" s="795"/>
      <c r="D284" s="29" t="s">
        <v>13</v>
      </c>
      <c r="E284" s="34">
        <v>5</v>
      </c>
      <c r="G284" s="4">
        <f t="shared" si="4"/>
        <v>14.299999999999976</v>
      </c>
    </row>
    <row r="285" spans="1:7">
      <c r="C285" s="795"/>
      <c r="D285" s="29" t="s">
        <v>14</v>
      </c>
      <c r="E285" s="34">
        <v>210</v>
      </c>
      <c r="G285" s="4">
        <f t="shared" si="4"/>
        <v>224.29999999999998</v>
      </c>
    </row>
    <row r="286" spans="1:7">
      <c r="A286" s="49">
        <v>43830</v>
      </c>
      <c r="B286" s="542">
        <v>15673</v>
      </c>
      <c r="C286" s="795" t="s">
        <v>25</v>
      </c>
      <c r="D286" s="29" t="s">
        <v>14</v>
      </c>
      <c r="F286" s="34">
        <v>93.3</v>
      </c>
      <c r="G286" s="4">
        <f t="shared" si="4"/>
        <v>131</v>
      </c>
    </row>
    <row r="287" spans="1:7">
      <c r="A287" s="49">
        <v>43496</v>
      </c>
      <c r="B287" s="542">
        <v>15880</v>
      </c>
      <c r="C287" s="795" t="s">
        <v>25</v>
      </c>
      <c r="D287" s="29" t="s">
        <v>12</v>
      </c>
      <c r="F287" s="34">
        <v>9.3000000000000007</v>
      </c>
      <c r="G287" s="4">
        <f t="shared" si="4"/>
        <v>121.7</v>
      </c>
    </row>
    <row r="288" spans="1:7">
      <c r="A288" s="49">
        <v>43496</v>
      </c>
      <c r="B288" s="542">
        <v>15880</v>
      </c>
      <c r="C288" s="795" t="s">
        <v>25</v>
      </c>
      <c r="D288" s="29" t="s">
        <v>13</v>
      </c>
      <c r="F288" s="34">
        <v>5</v>
      </c>
      <c r="G288" s="4">
        <f t="shared" si="4"/>
        <v>116.7</v>
      </c>
    </row>
    <row r="289" spans="1:7">
      <c r="A289" s="49">
        <v>43496</v>
      </c>
      <c r="B289" s="542">
        <v>15880</v>
      </c>
      <c r="C289" s="795" t="s">
        <v>25</v>
      </c>
      <c r="D289" s="29" t="s">
        <v>14</v>
      </c>
      <c r="F289" s="34">
        <v>116.7</v>
      </c>
      <c r="G289" s="4">
        <f t="shared" si="4"/>
        <v>0</v>
      </c>
    </row>
    <row r="290" spans="1:7">
      <c r="A290" s="52">
        <v>43496</v>
      </c>
      <c r="B290" s="545" t="s">
        <v>10</v>
      </c>
      <c r="C290" s="796" t="s">
        <v>11</v>
      </c>
      <c r="D290" s="29" t="s">
        <v>12</v>
      </c>
      <c r="E290" s="34">
        <v>9.6999999999999993</v>
      </c>
      <c r="G290" s="4">
        <f t="shared" si="4"/>
        <v>9.6999999999999993</v>
      </c>
    </row>
    <row r="291" spans="1:7">
      <c r="C291" s="795"/>
      <c r="D291" s="29" t="s">
        <v>13</v>
      </c>
      <c r="E291" s="34">
        <v>5</v>
      </c>
      <c r="G291" s="4">
        <f t="shared" si="4"/>
        <v>14.7</v>
      </c>
    </row>
    <row r="292" spans="1:7">
      <c r="C292" s="795"/>
      <c r="D292" s="29" t="s">
        <v>14</v>
      </c>
      <c r="E292" s="34">
        <v>210</v>
      </c>
      <c r="G292" s="4">
        <f t="shared" si="4"/>
        <v>224.7</v>
      </c>
    </row>
    <row r="293" spans="1:7">
      <c r="A293" s="49">
        <v>43496</v>
      </c>
      <c r="B293" s="542">
        <v>15885</v>
      </c>
      <c r="C293" s="795" t="s">
        <v>11</v>
      </c>
      <c r="D293" s="29" t="s">
        <v>14</v>
      </c>
      <c r="F293" s="34">
        <v>23.3</v>
      </c>
      <c r="G293" s="4">
        <f t="shared" si="4"/>
        <v>201.39999999999998</v>
      </c>
    </row>
    <row r="294" spans="1:7">
      <c r="A294" s="49">
        <v>43524</v>
      </c>
      <c r="B294" s="542">
        <v>15998</v>
      </c>
      <c r="C294" s="795" t="s">
        <v>11</v>
      </c>
      <c r="D294" s="29" t="s">
        <v>14</v>
      </c>
      <c r="F294" s="34">
        <v>140</v>
      </c>
      <c r="G294" s="4">
        <f t="shared" si="4"/>
        <v>61.399999999999977</v>
      </c>
    </row>
    <row r="295" spans="1:7">
      <c r="A295" s="49">
        <v>43554</v>
      </c>
      <c r="B295" s="542" t="s">
        <v>1503</v>
      </c>
      <c r="C295" s="795" t="s">
        <v>11</v>
      </c>
      <c r="D295" s="29" t="s">
        <v>14</v>
      </c>
      <c r="F295" s="34">
        <v>46.7</v>
      </c>
      <c r="G295" s="4">
        <f t="shared" si="4"/>
        <v>14.699999999999974</v>
      </c>
    </row>
    <row r="296" spans="1:7">
      <c r="A296" s="49">
        <v>43554</v>
      </c>
      <c r="B296" s="542" t="s">
        <v>1503</v>
      </c>
      <c r="C296" s="795" t="s">
        <v>11</v>
      </c>
      <c r="D296" s="29" t="s">
        <v>12</v>
      </c>
      <c r="F296" s="34">
        <v>9.6999999999999993</v>
      </c>
      <c r="G296" s="4">
        <f t="shared" si="4"/>
        <v>4.9999999999999751</v>
      </c>
    </row>
    <row r="297" spans="1:7">
      <c r="A297" s="49">
        <v>43554</v>
      </c>
      <c r="B297" s="542" t="s">
        <v>1503</v>
      </c>
      <c r="C297" s="795" t="s">
        <v>11</v>
      </c>
      <c r="D297" s="29" t="s">
        <v>13</v>
      </c>
      <c r="F297" s="34">
        <v>5</v>
      </c>
      <c r="G297" s="4">
        <f t="shared" si="4"/>
        <v>-2.4868995751603507E-14</v>
      </c>
    </row>
    <row r="298" spans="1:7">
      <c r="A298" s="52">
        <v>43524</v>
      </c>
      <c r="B298" s="545" t="s">
        <v>10</v>
      </c>
      <c r="C298" s="796" t="s">
        <v>15</v>
      </c>
      <c r="D298" s="29" t="s">
        <v>12</v>
      </c>
      <c r="E298" s="34">
        <v>10.199999999999999</v>
      </c>
      <c r="G298" s="4">
        <f t="shared" si="4"/>
        <v>10.199999999999974</v>
      </c>
    </row>
    <row r="299" spans="1:7">
      <c r="C299" s="795"/>
      <c r="D299" s="29" t="s">
        <v>13</v>
      </c>
      <c r="E299" s="34">
        <v>6.1</v>
      </c>
      <c r="G299" s="4">
        <f t="shared" si="4"/>
        <v>16.299999999999976</v>
      </c>
    </row>
    <row r="300" spans="1:7">
      <c r="C300" s="795"/>
      <c r="D300" s="29" t="s">
        <v>14</v>
      </c>
      <c r="E300" s="34">
        <v>210</v>
      </c>
      <c r="G300" s="4">
        <f t="shared" si="4"/>
        <v>226.29999999999998</v>
      </c>
    </row>
    <row r="301" spans="1:7">
      <c r="A301" s="49">
        <v>43554</v>
      </c>
      <c r="B301" s="542" t="s">
        <v>1503</v>
      </c>
      <c r="C301" s="795" t="s">
        <v>15</v>
      </c>
      <c r="D301" s="29" t="s">
        <v>14</v>
      </c>
      <c r="F301" s="34">
        <v>106.6</v>
      </c>
      <c r="G301" s="4">
        <f t="shared" si="4"/>
        <v>119.69999999999999</v>
      </c>
    </row>
    <row r="302" spans="1:7">
      <c r="A302" s="49">
        <v>43585</v>
      </c>
      <c r="B302" s="542" t="s">
        <v>1504</v>
      </c>
      <c r="C302" s="795" t="s">
        <v>15</v>
      </c>
      <c r="D302" s="29" t="s">
        <v>12</v>
      </c>
      <c r="F302" s="34">
        <v>10.199999999999999</v>
      </c>
      <c r="G302" s="4">
        <f t="shared" si="4"/>
        <v>109.49999999999999</v>
      </c>
    </row>
    <row r="303" spans="1:7">
      <c r="A303" s="49">
        <v>43585</v>
      </c>
      <c r="B303" s="542" t="s">
        <v>1504</v>
      </c>
      <c r="C303" s="795" t="s">
        <v>15</v>
      </c>
      <c r="D303" s="29" t="s">
        <v>13</v>
      </c>
      <c r="F303" s="34">
        <v>6.1</v>
      </c>
      <c r="G303" s="4">
        <f t="shared" si="4"/>
        <v>103.39999999999999</v>
      </c>
    </row>
    <row r="304" spans="1:7">
      <c r="A304" s="49">
        <v>43585</v>
      </c>
      <c r="B304" s="542" t="s">
        <v>1504</v>
      </c>
      <c r="C304" s="795" t="s">
        <v>15</v>
      </c>
      <c r="D304" s="29" t="s">
        <v>14</v>
      </c>
      <c r="F304" s="34">
        <v>103.4</v>
      </c>
      <c r="G304" s="4">
        <f t="shared" si="4"/>
        <v>0</v>
      </c>
    </row>
    <row r="305" spans="1:7">
      <c r="A305" s="52">
        <v>43555</v>
      </c>
      <c r="B305" s="545" t="s">
        <v>10</v>
      </c>
      <c r="C305" s="796" t="s">
        <v>16</v>
      </c>
      <c r="D305" s="29" t="s">
        <v>12</v>
      </c>
      <c r="E305" s="34">
        <v>9.5</v>
      </c>
      <c r="G305" s="4">
        <f t="shared" si="4"/>
        <v>9.5</v>
      </c>
    </row>
    <row r="306" spans="1:7">
      <c r="C306" s="795"/>
      <c r="D306" s="29" t="s">
        <v>13</v>
      </c>
      <c r="E306" s="34">
        <v>4.9000000000000004</v>
      </c>
      <c r="G306" s="4">
        <f t="shared" si="4"/>
        <v>14.4</v>
      </c>
    </row>
    <row r="307" spans="1:7">
      <c r="C307" s="795"/>
      <c r="D307" s="29" t="s">
        <v>14</v>
      </c>
      <c r="E307" s="34">
        <v>210</v>
      </c>
      <c r="G307" s="4">
        <f t="shared" si="4"/>
        <v>224.4</v>
      </c>
    </row>
    <row r="308" spans="1:7">
      <c r="A308" s="49">
        <v>43585</v>
      </c>
      <c r="B308" s="542" t="s">
        <v>1504</v>
      </c>
      <c r="C308" s="795" t="s">
        <v>16</v>
      </c>
      <c r="D308" s="29" t="s">
        <v>14</v>
      </c>
      <c r="F308" s="34">
        <v>48.3</v>
      </c>
      <c r="G308" s="4">
        <f t="shared" si="4"/>
        <v>176.10000000000002</v>
      </c>
    </row>
    <row r="309" spans="1:7">
      <c r="A309" s="49">
        <v>43614</v>
      </c>
      <c r="B309" s="542" t="s">
        <v>1505</v>
      </c>
      <c r="C309" s="795" t="s">
        <v>16</v>
      </c>
      <c r="D309" s="29" t="s">
        <v>12</v>
      </c>
      <c r="F309" s="34">
        <v>9.5</v>
      </c>
      <c r="G309" s="4">
        <f t="shared" si="4"/>
        <v>166.60000000000002</v>
      </c>
    </row>
    <row r="310" spans="1:7">
      <c r="A310" s="49">
        <v>43614</v>
      </c>
      <c r="B310" s="542" t="s">
        <v>1505</v>
      </c>
      <c r="C310" s="795" t="s">
        <v>16</v>
      </c>
      <c r="D310" s="29" t="s">
        <v>13</v>
      </c>
      <c r="F310" s="34">
        <v>4.9000000000000004</v>
      </c>
      <c r="G310" s="4">
        <f t="shared" si="4"/>
        <v>161.70000000000002</v>
      </c>
    </row>
    <row r="311" spans="1:7">
      <c r="A311" s="49">
        <v>43616</v>
      </c>
      <c r="B311" s="542" t="s">
        <v>1506</v>
      </c>
      <c r="C311" s="795" t="s">
        <v>16</v>
      </c>
      <c r="D311" s="29" t="s">
        <v>14</v>
      </c>
      <c r="F311" s="34">
        <v>54</v>
      </c>
      <c r="G311" s="4">
        <f t="shared" si="4"/>
        <v>107.70000000000002</v>
      </c>
    </row>
    <row r="312" spans="1:7">
      <c r="A312" s="49">
        <v>43644</v>
      </c>
      <c r="B312" s="542" t="s">
        <v>1507</v>
      </c>
      <c r="C312" s="795" t="s">
        <v>16</v>
      </c>
      <c r="D312" s="29" t="s">
        <v>14</v>
      </c>
      <c r="F312" s="34">
        <v>107.7</v>
      </c>
      <c r="G312" s="4">
        <f t="shared" si="4"/>
        <v>0</v>
      </c>
    </row>
    <row r="313" spans="1:7">
      <c r="A313" s="52">
        <v>43585</v>
      </c>
      <c r="B313" s="545" t="s">
        <v>10</v>
      </c>
      <c r="C313" s="796" t="s">
        <v>17</v>
      </c>
      <c r="D313" s="29" t="s">
        <v>12</v>
      </c>
      <c r="E313" s="34">
        <v>9.6</v>
      </c>
      <c r="G313" s="4">
        <f t="shared" si="4"/>
        <v>9.6</v>
      </c>
    </row>
    <row r="314" spans="1:7">
      <c r="C314" s="795"/>
      <c r="D314" s="29" t="s">
        <v>13</v>
      </c>
      <c r="E314" s="34">
        <v>4.5</v>
      </c>
      <c r="G314" s="4">
        <f t="shared" si="4"/>
        <v>14.1</v>
      </c>
    </row>
    <row r="315" spans="1:7">
      <c r="C315" s="795"/>
      <c r="D315" s="29" t="s">
        <v>14</v>
      </c>
      <c r="E315" s="34">
        <v>210</v>
      </c>
      <c r="G315" s="4">
        <f t="shared" si="4"/>
        <v>224.1</v>
      </c>
    </row>
    <row r="316" spans="1:7">
      <c r="A316" s="49">
        <v>43644</v>
      </c>
      <c r="B316" s="542" t="s">
        <v>1507</v>
      </c>
      <c r="C316" s="795" t="s">
        <v>17</v>
      </c>
      <c r="D316" s="29" t="s">
        <v>14</v>
      </c>
      <c r="F316" s="34">
        <v>27.3</v>
      </c>
      <c r="G316" s="4">
        <f t="shared" si="4"/>
        <v>196.79999999999998</v>
      </c>
    </row>
    <row r="317" spans="1:7">
      <c r="A317" s="49">
        <v>43677</v>
      </c>
      <c r="B317" s="542" t="s">
        <v>1508</v>
      </c>
      <c r="C317" s="795" t="s">
        <v>17</v>
      </c>
      <c r="D317" s="29" t="s">
        <v>14</v>
      </c>
      <c r="F317" s="34">
        <v>115</v>
      </c>
      <c r="G317" s="4">
        <f t="shared" si="4"/>
        <v>81.799999999999983</v>
      </c>
    </row>
    <row r="318" spans="1:7">
      <c r="A318" s="49">
        <v>43708</v>
      </c>
      <c r="B318" s="542" t="s">
        <v>1509</v>
      </c>
      <c r="C318" s="795" t="s">
        <v>17</v>
      </c>
      <c r="D318" s="29" t="s">
        <v>14</v>
      </c>
      <c r="F318" s="34">
        <v>30</v>
      </c>
      <c r="G318" s="4">
        <f t="shared" si="4"/>
        <v>51.799999999999983</v>
      </c>
    </row>
    <row r="319" spans="1:7">
      <c r="A319" s="49">
        <v>43738</v>
      </c>
      <c r="B319" s="542" t="s">
        <v>1510</v>
      </c>
      <c r="C319" s="795" t="s">
        <v>17</v>
      </c>
      <c r="D319" s="29" t="s">
        <v>14</v>
      </c>
      <c r="F319" s="34">
        <v>3</v>
      </c>
      <c r="G319" s="4">
        <f t="shared" si="4"/>
        <v>48.799999999999983</v>
      </c>
    </row>
    <row r="320" spans="1:7">
      <c r="A320" s="49">
        <v>43998</v>
      </c>
      <c r="B320" s="542" t="s">
        <v>1511</v>
      </c>
      <c r="C320" s="795" t="s">
        <v>17</v>
      </c>
      <c r="D320" s="29" t="s">
        <v>14</v>
      </c>
      <c r="F320" s="37">
        <v>34.700000000000003</v>
      </c>
      <c r="G320" s="4">
        <f t="shared" si="4"/>
        <v>14.09999999999998</v>
      </c>
    </row>
    <row r="321" spans="1:7">
      <c r="A321" s="49">
        <v>43998</v>
      </c>
      <c r="B321" s="542" t="s">
        <v>1511</v>
      </c>
      <c r="C321" s="795" t="s">
        <v>17</v>
      </c>
      <c r="D321" s="29" t="s">
        <v>12</v>
      </c>
      <c r="F321" s="37">
        <v>9.6</v>
      </c>
      <c r="G321" s="4">
        <f t="shared" si="4"/>
        <v>4.4999999999999805</v>
      </c>
    </row>
    <row r="322" spans="1:7">
      <c r="A322" s="49">
        <v>43998</v>
      </c>
      <c r="B322" s="542" t="s">
        <v>1511</v>
      </c>
      <c r="C322" s="795" t="s">
        <v>17</v>
      </c>
      <c r="D322" s="29" t="s">
        <v>13</v>
      </c>
      <c r="F322" s="37">
        <v>4.5</v>
      </c>
      <c r="G322" s="4">
        <f t="shared" si="4"/>
        <v>-1.9539925233402755E-14</v>
      </c>
    </row>
    <row r="323" spans="1:7">
      <c r="A323" s="52">
        <v>43616</v>
      </c>
      <c r="B323" s="545" t="s">
        <v>10</v>
      </c>
      <c r="C323" s="796" t="s">
        <v>18</v>
      </c>
      <c r="D323" s="29" t="s">
        <v>12</v>
      </c>
      <c r="E323" s="34">
        <v>8.9</v>
      </c>
      <c r="G323" s="4">
        <f t="shared" si="4"/>
        <v>8.8999999999999808</v>
      </c>
    </row>
    <row r="324" spans="1:7">
      <c r="C324" s="795"/>
      <c r="D324" s="29" t="s">
        <v>13</v>
      </c>
      <c r="E324" s="34">
        <v>5.2</v>
      </c>
      <c r="G324" s="4">
        <f t="shared" si="4"/>
        <v>14.09999999999998</v>
      </c>
    </row>
    <row r="325" spans="1:7">
      <c r="C325" s="795"/>
      <c r="D325" s="29" t="s">
        <v>14</v>
      </c>
      <c r="E325" s="34">
        <v>210</v>
      </c>
      <c r="G325" s="4">
        <f t="shared" si="4"/>
        <v>224.09999999999997</v>
      </c>
    </row>
    <row r="326" spans="1:7">
      <c r="A326" s="49">
        <v>43616</v>
      </c>
      <c r="B326" s="542" t="s">
        <v>1506</v>
      </c>
      <c r="C326" s="795" t="s">
        <v>18</v>
      </c>
      <c r="D326" s="29" t="s">
        <v>14</v>
      </c>
      <c r="F326" s="34">
        <v>210</v>
      </c>
      <c r="G326" s="4">
        <f t="shared" si="4"/>
        <v>14.099999999999966</v>
      </c>
    </row>
    <row r="327" spans="1:7">
      <c r="A327" s="49">
        <v>43998</v>
      </c>
      <c r="B327" s="542" t="s">
        <v>1511</v>
      </c>
      <c r="C327" s="795" t="s">
        <v>18</v>
      </c>
      <c r="F327" s="37">
        <v>8.9</v>
      </c>
      <c r="G327" s="4">
        <f t="shared" si="4"/>
        <v>5.1999999999999655</v>
      </c>
    </row>
    <row r="328" spans="1:7">
      <c r="A328" s="49">
        <v>43998</v>
      </c>
      <c r="B328" s="542" t="s">
        <v>1511</v>
      </c>
      <c r="C328" s="795" t="s">
        <v>18</v>
      </c>
      <c r="F328" s="37">
        <v>5.2</v>
      </c>
      <c r="G328" s="4">
        <f t="shared" si="4"/>
        <v>-3.4638958368304884E-14</v>
      </c>
    </row>
    <row r="329" spans="1:7">
      <c r="A329" s="52">
        <v>43646</v>
      </c>
      <c r="B329" s="545" t="s">
        <v>10</v>
      </c>
      <c r="C329" s="796" t="s">
        <v>19</v>
      </c>
      <c r="D329" s="29" t="s">
        <v>12</v>
      </c>
      <c r="E329" s="34">
        <v>15.8</v>
      </c>
      <c r="G329" s="4">
        <f t="shared" si="4"/>
        <v>15.799999999999965</v>
      </c>
    </row>
    <row r="330" spans="1:7">
      <c r="C330" s="795"/>
      <c r="D330" s="29" t="s">
        <v>13</v>
      </c>
      <c r="E330" s="34">
        <v>4.9000000000000004</v>
      </c>
      <c r="G330" s="4">
        <f t="shared" si="4"/>
        <v>20.699999999999967</v>
      </c>
    </row>
    <row r="331" spans="1:7">
      <c r="C331" s="795"/>
      <c r="D331" s="29" t="s">
        <v>14</v>
      </c>
      <c r="E331" s="34">
        <v>210</v>
      </c>
      <c r="G331" s="4">
        <f t="shared" si="4"/>
        <v>230.69999999999996</v>
      </c>
    </row>
    <row r="332" spans="1:7">
      <c r="A332" s="49">
        <v>43644</v>
      </c>
      <c r="B332" s="542" t="s">
        <v>1507</v>
      </c>
      <c r="C332" s="795" t="s">
        <v>19</v>
      </c>
      <c r="D332" s="29" t="s">
        <v>14</v>
      </c>
      <c r="F332" s="34">
        <v>210</v>
      </c>
      <c r="G332" s="4">
        <f t="shared" si="4"/>
        <v>20.69999999999996</v>
      </c>
    </row>
    <row r="333" spans="1:7">
      <c r="A333" s="49">
        <v>43998</v>
      </c>
      <c r="B333" s="542" t="s">
        <v>1511</v>
      </c>
      <c r="C333" s="795" t="s">
        <v>19</v>
      </c>
      <c r="D333" s="29" t="s">
        <v>12</v>
      </c>
      <c r="F333" s="37">
        <v>15.8</v>
      </c>
      <c r="G333" s="4">
        <f t="shared" si="4"/>
        <v>4.8999999999999595</v>
      </c>
    </row>
    <row r="334" spans="1:7">
      <c r="A334" s="49">
        <v>43998</v>
      </c>
      <c r="B334" s="542" t="s">
        <v>1511</v>
      </c>
      <c r="C334" s="795" t="s">
        <v>19</v>
      </c>
      <c r="D334" s="29" t="s">
        <v>13</v>
      </c>
      <c r="F334" s="37">
        <v>4.9000000000000004</v>
      </c>
      <c r="G334" s="4">
        <f t="shared" si="4"/>
        <v>-4.0856207306205761E-14</v>
      </c>
    </row>
    <row r="335" spans="1:7">
      <c r="A335" s="52">
        <v>43677</v>
      </c>
      <c r="B335" s="545" t="s">
        <v>10</v>
      </c>
      <c r="C335" s="796" t="s">
        <v>20</v>
      </c>
      <c r="D335" s="29" t="s">
        <v>12</v>
      </c>
      <c r="E335" s="34">
        <v>15.8</v>
      </c>
      <c r="G335" s="4">
        <f t="shared" si="4"/>
        <v>15.79999999999996</v>
      </c>
    </row>
    <row r="336" spans="1:7">
      <c r="C336" s="795"/>
      <c r="D336" s="29" t="s">
        <v>13</v>
      </c>
      <c r="E336" s="34">
        <v>4.8</v>
      </c>
      <c r="G336" s="4">
        <f t="shared" si="4"/>
        <v>20.599999999999959</v>
      </c>
    </row>
    <row r="337" spans="1:7">
      <c r="C337" s="795"/>
      <c r="D337" s="29" t="s">
        <v>14</v>
      </c>
      <c r="E337" s="34">
        <v>210</v>
      </c>
      <c r="G337" s="4">
        <f t="shared" si="4"/>
        <v>230.59999999999997</v>
      </c>
    </row>
    <row r="338" spans="1:7">
      <c r="A338" s="49">
        <v>43677</v>
      </c>
      <c r="B338" s="542" t="s">
        <v>1508</v>
      </c>
      <c r="C338" s="795" t="s">
        <v>20</v>
      </c>
      <c r="D338" s="29" t="s">
        <v>14</v>
      </c>
      <c r="F338" s="34">
        <v>210</v>
      </c>
      <c r="G338" s="4">
        <f t="shared" si="4"/>
        <v>20.599999999999966</v>
      </c>
    </row>
    <row r="339" spans="1:7">
      <c r="A339" s="49">
        <v>43998</v>
      </c>
      <c r="B339" s="542" t="s">
        <v>1511</v>
      </c>
      <c r="C339" s="795" t="s">
        <v>20</v>
      </c>
      <c r="D339" s="29" t="s">
        <v>12</v>
      </c>
      <c r="F339" s="37">
        <v>15.8</v>
      </c>
      <c r="G339" s="4">
        <f t="shared" ref="G339:G411" si="5">+G338+E339-F339</f>
        <v>4.7999999999999652</v>
      </c>
    </row>
    <row r="340" spans="1:7">
      <c r="A340" s="49">
        <v>43998</v>
      </c>
      <c r="B340" s="542" t="s">
        <v>1511</v>
      </c>
      <c r="C340" s="795" t="s">
        <v>20</v>
      </c>
      <c r="D340" s="29" t="s">
        <v>13</v>
      </c>
      <c r="F340" s="37">
        <v>4.8</v>
      </c>
      <c r="G340" s="4">
        <f t="shared" si="5"/>
        <v>-3.4638958368304884E-14</v>
      </c>
    </row>
    <row r="341" spans="1:7">
      <c r="A341" s="52">
        <v>43708</v>
      </c>
      <c r="B341" s="545" t="s">
        <v>10</v>
      </c>
      <c r="C341" s="796" t="s">
        <v>21</v>
      </c>
      <c r="D341" s="29" t="s">
        <v>12</v>
      </c>
      <c r="E341" s="34">
        <v>15.4</v>
      </c>
      <c r="G341" s="4">
        <f t="shared" si="5"/>
        <v>15.399999999999967</v>
      </c>
    </row>
    <row r="342" spans="1:7">
      <c r="C342" s="795"/>
      <c r="D342" s="29" t="s">
        <v>13</v>
      </c>
      <c r="E342" s="34">
        <v>4.5999999999999996</v>
      </c>
      <c r="G342" s="4">
        <f t="shared" si="5"/>
        <v>19.999999999999964</v>
      </c>
    </row>
    <row r="343" spans="1:7">
      <c r="C343" s="795"/>
      <c r="D343" s="29" t="s">
        <v>14</v>
      </c>
      <c r="E343" s="34">
        <v>210</v>
      </c>
      <c r="G343" s="4">
        <f t="shared" si="5"/>
        <v>229.99999999999997</v>
      </c>
    </row>
    <row r="344" spans="1:7">
      <c r="A344" s="49">
        <v>43708</v>
      </c>
      <c r="B344" s="542" t="s">
        <v>1509</v>
      </c>
      <c r="C344" s="795" t="s">
        <v>21</v>
      </c>
      <c r="D344" s="29" t="s">
        <v>14</v>
      </c>
      <c r="F344" s="34">
        <v>210</v>
      </c>
      <c r="G344" s="4">
        <f t="shared" si="5"/>
        <v>19.999999999999972</v>
      </c>
    </row>
    <row r="345" spans="1:7">
      <c r="A345" s="49">
        <v>43998</v>
      </c>
      <c r="B345" s="542" t="s">
        <v>1511</v>
      </c>
      <c r="C345" s="795" t="s">
        <v>21</v>
      </c>
      <c r="D345" s="29" t="s">
        <v>12</v>
      </c>
      <c r="F345" s="37">
        <v>15.4</v>
      </c>
      <c r="G345" s="4">
        <f t="shared" si="5"/>
        <v>4.5999999999999712</v>
      </c>
    </row>
    <row r="346" spans="1:7">
      <c r="A346" s="49">
        <v>43998</v>
      </c>
      <c r="B346" s="542" t="s">
        <v>1511</v>
      </c>
      <c r="C346" s="795" t="s">
        <v>21</v>
      </c>
      <c r="D346" s="29" t="s">
        <v>13</v>
      </c>
      <c r="F346" s="37">
        <v>4.5999999999999996</v>
      </c>
      <c r="G346" s="4">
        <f t="shared" si="5"/>
        <v>-2.8421709430404007E-14</v>
      </c>
    </row>
    <row r="347" spans="1:7">
      <c r="A347" s="52">
        <v>43738</v>
      </c>
      <c r="B347" s="545" t="s">
        <v>10</v>
      </c>
      <c r="C347" s="796" t="s">
        <v>22</v>
      </c>
      <c r="D347" s="29" t="s">
        <v>12</v>
      </c>
      <c r="E347" s="34">
        <v>15.5</v>
      </c>
      <c r="G347" s="4">
        <f t="shared" si="5"/>
        <v>15.499999999999972</v>
      </c>
    </row>
    <row r="348" spans="1:7">
      <c r="C348" s="795" t="s">
        <v>22</v>
      </c>
      <c r="D348" s="29" t="s">
        <v>13</v>
      </c>
      <c r="E348" s="34">
        <v>4.7</v>
      </c>
      <c r="G348" s="4">
        <f>+G347+E348-F348</f>
        <v>20.199999999999971</v>
      </c>
    </row>
    <row r="349" spans="1:7">
      <c r="C349" s="795" t="s">
        <v>22</v>
      </c>
      <c r="D349" s="29" t="s">
        <v>14</v>
      </c>
      <c r="E349" s="34">
        <v>210</v>
      </c>
      <c r="G349" s="4">
        <f>+G348+E349-F349</f>
        <v>230.19999999999996</v>
      </c>
    </row>
    <row r="350" spans="1:7">
      <c r="A350" s="49">
        <v>43738</v>
      </c>
      <c r="B350" s="542" t="s">
        <v>1510</v>
      </c>
      <c r="C350" s="795" t="s">
        <v>22</v>
      </c>
      <c r="D350" s="29" t="s">
        <v>14</v>
      </c>
      <c r="F350" s="34">
        <v>210</v>
      </c>
      <c r="G350" s="4">
        <f t="shared" si="5"/>
        <v>20.19999999999996</v>
      </c>
    </row>
    <row r="351" spans="1:7">
      <c r="A351" s="49">
        <v>43998</v>
      </c>
      <c r="B351" s="542" t="s">
        <v>1511</v>
      </c>
      <c r="C351" s="795" t="s">
        <v>22</v>
      </c>
      <c r="D351" s="29" t="s">
        <v>12</v>
      </c>
      <c r="F351" s="37">
        <v>15.5</v>
      </c>
      <c r="G351" s="4">
        <f t="shared" si="5"/>
        <v>4.6999999999999602</v>
      </c>
    </row>
    <row r="352" spans="1:7">
      <c r="A352" s="49">
        <v>43998</v>
      </c>
      <c r="B352" s="542" t="s">
        <v>1511</v>
      </c>
      <c r="C352" s="795" t="s">
        <v>22</v>
      </c>
      <c r="D352" s="29" t="s">
        <v>13</v>
      </c>
      <c r="F352" s="37">
        <v>4.7</v>
      </c>
      <c r="G352" s="4">
        <f t="shared" si="5"/>
        <v>-3.9968028886505635E-14</v>
      </c>
    </row>
    <row r="353" spans="1:7">
      <c r="A353" s="52">
        <v>43769</v>
      </c>
      <c r="B353" s="545" t="s">
        <v>10</v>
      </c>
      <c r="C353" s="796" t="s">
        <v>23</v>
      </c>
      <c r="D353" s="29" t="s">
        <v>12</v>
      </c>
      <c r="E353" s="34">
        <v>15.5</v>
      </c>
      <c r="G353" s="4">
        <f t="shared" si="5"/>
        <v>15.499999999999961</v>
      </c>
    </row>
    <row r="354" spans="1:7">
      <c r="C354" s="795" t="s">
        <v>23</v>
      </c>
      <c r="D354" s="29" t="s">
        <v>13</v>
      </c>
      <c r="E354" s="34">
        <v>4.5</v>
      </c>
      <c r="G354" s="4">
        <f t="shared" si="5"/>
        <v>19.999999999999961</v>
      </c>
    </row>
    <row r="355" spans="1:7">
      <c r="C355" s="795" t="s">
        <v>23</v>
      </c>
      <c r="D355" s="29" t="s">
        <v>14</v>
      </c>
      <c r="E355" s="34">
        <v>210</v>
      </c>
      <c r="G355" s="4">
        <f t="shared" si="5"/>
        <v>229.99999999999997</v>
      </c>
    </row>
    <row r="356" spans="1:7">
      <c r="C356" s="795" t="s">
        <v>23</v>
      </c>
      <c r="D356" s="29" t="s">
        <v>14</v>
      </c>
      <c r="F356" s="34">
        <v>182</v>
      </c>
      <c r="G356" s="4">
        <f t="shared" si="5"/>
        <v>47.999999999999972</v>
      </c>
    </row>
    <row r="357" spans="1:7">
      <c r="A357" s="49">
        <v>43998</v>
      </c>
      <c r="B357" s="542" t="s">
        <v>1511</v>
      </c>
      <c r="C357" s="795" t="s">
        <v>23</v>
      </c>
      <c r="D357" s="36" t="s">
        <v>14</v>
      </c>
      <c r="F357" s="37">
        <v>28</v>
      </c>
      <c r="G357" s="4">
        <f t="shared" si="5"/>
        <v>19.999999999999972</v>
      </c>
    </row>
    <row r="358" spans="1:7">
      <c r="A358" s="49">
        <v>43998</v>
      </c>
      <c r="B358" s="542" t="s">
        <v>1511</v>
      </c>
      <c r="C358" s="795" t="s">
        <v>23</v>
      </c>
      <c r="D358" s="29" t="s">
        <v>12</v>
      </c>
      <c r="F358" s="37">
        <v>15.5</v>
      </c>
      <c r="G358" s="4">
        <f t="shared" si="5"/>
        <v>4.4999999999999716</v>
      </c>
    </row>
    <row r="359" spans="1:7">
      <c r="A359" s="49">
        <v>43998</v>
      </c>
      <c r="B359" s="542" t="s">
        <v>1511</v>
      </c>
      <c r="C359" s="795" t="s">
        <v>23</v>
      </c>
      <c r="D359" s="29" t="s">
        <v>13</v>
      </c>
      <c r="F359" s="37">
        <v>4.5</v>
      </c>
      <c r="G359" s="4">
        <f t="shared" si="5"/>
        <v>-2.8421709430404007E-14</v>
      </c>
    </row>
    <row r="360" spans="1:7">
      <c r="A360" s="41">
        <v>43799</v>
      </c>
      <c r="B360" s="799" t="s">
        <v>10</v>
      </c>
      <c r="C360" s="786" t="s">
        <v>24</v>
      </c>
      <c r="D360" t="s">
        <v>12</v>
      </c>
      <c r="E360" s="34">
        <v>17.399999999999999</v>
      </c>
      <c r="G360" s="4">
        <f t="shared" si="5"/>
        <v>17.39999999999997</v>
      </c>
    </row>
    <row r="361" spans="1:7">
      <c r="A361" s="39"/>
      <c r="B361" s="546"/>
      <c r="C361" s="787"/>
      <c r="D361" t="s">
        <v>13</v>
      </c>
      <c r="E361" s="34">
        <v>4.7</v>
      </c>
      <c r="G361" s="4">
        <f t="shared" si="5"/>
        <v>22.099999999999969</v>
      </c>
    </row>
    <row r="362" spans="1:7">
      <c r="A362" s="39"/>
      <c r="B362" s="546"/>
      <c r="C362" s="787"/>
      <c r="D362" t="s">
        <v>14</v>
      </c>
      <c r="E362" s="34">
        <v>210</v>
      </c>
      <c r="G362" s="4">
        <f t="shared" si="5"/>
        <v>232.09999999999997</v>
      </c>
    </row>
    <row r="363" spans="1:7">
      <c r="A363" s="39">
        <v>43799</v>
      </c>
      <c r="B363" s="546" t="s">
        <v>1512</v>
      </c>
      <c r="C363" s="787" t="s">
        <v>24</v>
      </c>
      <c r="D363" t="s">
        <v>14</v>
      </c>
      <c r="F363" s="34">
        <v>140</v>
      </c>
      <c r="G363" s="4">
        <f t="shared" si="5"/>
        <v>92.099999999999966</v>
      </c>
    </row>
    <row r="364" spans="1:7">
      <c r="A364" s="49">
        <v>43998</v>
      </c>
      <c r="B364" s="542" t="s">
        <v>1511</v>
      </c>
      <c r="C364" s="787" t="s">
        <v>24</v>
      </c>
      <c r="D364" s="2" t="s">
        <v>14</v>
      </c>
      <c r="F364" s="37">
        <v>70</v>
      </c>
      <c r="G364" s="4">
        <f t="shared" si="5"/>
        <v>22.099999999999966</v>
      </c>
    </row>
    <row r="365" spans="1:7">
      <c r="A365" s="49">
        <v>43998</v>
      </c>
      <c r="B365" s="542" t="s">
        <v>1511</v>
      </c>
      <c r="C365" s="787" t="s">
        <v>24</v>
      </c>
      <c r="D365" t="s">
        <v>12</v>
      </c>
      <c r="F365" s="37">
        <v>17.399999999999999</v>
      </c>
      <c r="G365" s="4">
        <f t="shared" si="5"/>
        <v>4.6999999999999673</v>
      </c>
    </row>
    <row r="366" spans="1:7">
      <c r="A366" s="49">
        <v>43998</v>
      </c>
      <c r="B366" s="542" t="s">
        <v>1511</v>
      </c>
      <c r="C366" s="787" t="s">
        <v>24</v>
      </c>
      <c r="D366" t="s">
        <v>13</v>
      </c>
      <c r="F366" s="37">
        <v>4.7</v>
      </c>
      <c r="G366" s="4">
        <f t="shared" si="5"/>
        <v>-3.2862601528904634E-14</v>
      </c>
    </row>
    <row r="367" spans="1:7">
      <c r="A367" s="41">
        <v>43830</v>
      </c>
      <c r="B367" s="799" t="s">
        <v>10</v>
      </c>
      <c r="C367" s="786" t="s">
        <v>25</v>
      </c>
      <c r="D367" t="s">
        <v>12</v>
      </c>
      <c r="E367" s="34">
        <v>18.2</v>
      </c>
      <c r="G367" s="4">
        <f t="shared" si="5"/>
        <v>18.199999999999967</v>
      </c>
    </row>
    <row r="368" spans="1:7">
      <c r="A368" s="39"/>
      <c r="B368" s="546"/>
      <c r="C368" s="787"/>
      <c r="D368" t="s">
        <v>13</v>
      </c>
      <c r="E368" s="34">
        <v>4.7</v>
      </c>
      <c r="G368" s="4">
        <f t="shared" si="5"/>
        <v>22.899999999999967</v>
      </c>
    </row>
    <row r="369" spans="1:7">
      <c r="A369" s="39"/>
      <c r="B369" s="546"/>
      <c r="C369" s="787"/>
      <c r="D369" t="s">
        <v>14</v>
      </c>
      <c r="E369" s="34">
        <v>210</v>
      </c>
      <c r="G369" s="4">
        <f t="shared" si="5"/>
        <v>232.89999999999998</v>
      </c>
    </row>
    <row r="370" spans="1:7">
      <c r="A370" s="39">
        <v>43830</v>
      </c>
      <c r="B370" s="546" t="s">
        <v>1513</v>
      </c>
      <c r="C370" s="787" t="s">
        <v>25</v>
      </c>
      <c r="D370" t="s">
        <v>14</v>
      </c>
      <c r="F370" s="34">
        <v>140</v>
      </c>
      <c r="G370" s="4">
        <f t="shared" si="5"/>
        <v>92.899999999999977</v>
      </c>
    </row>
    <row r="371" spans="1:7">
      <c r="A371" s="49">
        <v>43998</v>
      </c>
      <c r="B371" s="542" t="s">
        <v>1511</v>
      </c>
      <c r="C371" s="787" t="s">
        <v>25</v>
      </c>
      <c r="D371" t="s">
        <v>1514</v>
      </c>
      <c r="F371" s="37">
        <v>70</v>
      </c>
      <c r="G371" s="4">
        <f t="shared" si="5"/>
        <v>22.899999999999977</v>
      </c>
    </row>
    <row r="372" spans="1:7">
      <c r="A372" s="49">
        <v>43998</v>
      </c>
      <c r="B372" s="542" t="s">
        <v>1511</v>
      </c>
      <c r="C372" s="787" t="s">
        <v>25</v>
      </c>
      <c r="D372" t="s">
        <v>12</v>
      </c>
      <c r="F372" s="37">
        <v>18.2</v>
      </c>
      <c r="G372" s="4">
        <f t="shared" si="5"/>
        <v>4.699999999999978</v>
      </c>
    </row>
    <row r="373" spans="1:7">
      <c r="A373" s="49">
        <v>43998</v>
      </c>
      <c r="B373" s="542" t="s">
        <v>1511</v>
      </c>
      <c r="C373" s="787" t="s">
        <v>25</v>
      </c>
      <c r="D373" t="s">
        <v>13</v>
      </c>
      <c r="F373" s="37">
        <v>4.7</v>
      </c>
      <c r="G373" s="4">
        <f t="shared" si="5"/>
        <v>-2.2204460492503131E-14</v>
      </c>
    </row>
    <row r="374" spans="1:7">
      <c r="A374" s="41">
        <v>43861</v>
      </c>
      <c r="B374" s="799" t="s">
        <v>10</v>
      </c>
      <c r="C374" s="786" t="s">
        <v>11</v>
      </c>
      <c r="D374" t="s">
        <v>12</v>
      </c>
      <c r="E374" s="34">
        <v>20.9</v>
      </c>
      <c r="G374" s="4">
        <f t="shared" si="5"/>
        <v>20.899999999999977</v>
      </c>
    </row>
    <row r="375" spans="1:7">
      <c r="A375" s="39"/>
      <c r="B375" s="546"/>
      <c r="C375" s="787"/>
      <c r="D375" t="s">
        <v>13</v>
      </c>
      <c r="E375" s="34">
        <v>4.5</v>
      </c>
      <c r="G375" s="4">
        <f t="shared" si="5"/>
        <v>25.399999999999977</v>
      </c>
    </row>
    <row r="376" spans="1:7">
      <c r="A376" s="39"/>
      <c r="B376" s="546"/>
      <c r="C376" s="787"/>
      <c r="D376" t="s">
        <v>14</v>
      </c>
      <c r="E376" s="34">
        <v>210</v>
      </c>
      <c r="G376" s="4">
        <f t="shared" si="5"/>
        <v>235.39999999999998</v>
      </c>
    </row>
    <row r="377" spans="1:7">
      <c r="A377" s="39">
        <v>43861</v>
      </c>
      <c r="B377" s="546" t="s">
        <v>1515</v>
      </c>
      <c r="C377" s="787" t="s">
        <v>11</v>
      </c>
      <c r="D377" t="s">
        <v>14</v>
      </c>
      <c r="F377" s="34">
        <v>168</v>
      </c>
      <c r="G377" s="4">
        <f t="shared" si="5"/>
        <v>67.399999999999977</v>
      </c>
    </row>
    <row r="378" spans="1:7">
      <c r="A378" s="49">
        <v>43998</v>
      </c>
      <c r="B378" s="542" t="s">
        <v>1511</v>
      </c>
      <c r="C378" s="787" t="s">
        <v>11</v>
      </c>
      <c r="D378" t="s">
        <v>14</v>
      </c>
      <c r="F378" s="37">
        <v>42</v>
      </c>
      <c r="G378" s="4">
        <f t="shared" si="5"/>
        <v>25.399999999999977</v>
      </c>
    </row>
    <row r="379" spans="1:7">
      <c r="A379" s="49">
        <v>43998</v>
      </c>
      <c r="B379" s="542" t="s">
        <v>1511</v>
      </c>
      <c r="C379" s="787" t="s">
        <v>11</v>
      </c>
      <c r="D379" t="s">
        <v>12</v>
      </c>
      <c r="F379" s="37">
        <v>20.9</v>
      </c>
      <c r="G379" s="4">
        <f t="shared" si="5"/>
        <v>4.4999999999999787</v>
      </c>
    </row>
    <row r="380" spans="1:7">
      <c r="A380" s="49">
        <v>43998</v>
      </c>
      <c r="B380" s="542" t="s">
        <v>1511</v>
      </c>
      <c r="C380" s="787" t="s">
        <v>11</v>
      </c>
      <c r="D380" t="s">
        <v>13</v>
      </c>
      <c r="F380" s="37">
        <v>4.5</v>
      </c>
      <c r="G380" s="4">
        <f t="shared" si="5"/>
        <v>-2.1316282072803006E-14</v>
      </c>
    </row>
    <row r="381" spans="1:7">
      <c r="A381" s="41">
        <v>43890</v>
      </c>
      <c r="B381" s="799" t="s">
        <v>10</v>
      </c>
      <c r="C381" s="786" t="s">
        <v>15</v>
      </c>
      <c r="D381" t="s">
        <v>12</v>
      </c>
      <c r="E381" s="34">
        <v>21.7</v>
      </c>
      <c r="G381" s="4">
        <f t="shared" si="5"/>
        <v>21.699999999999978</v>
      </c>
    </row>
    <row r="382" spans="1:7">
      <c r="A382" s="39"/>
      <c r="B382" s="546"/>
      <c r="C382" s="787"/>
      <c r="D382" t="s">
        <v>13</v>
      </c>
      <c r="E382" s="34">
        <v>4.8</v>
      </c>
      <c r="G382" s="4">
        <f t="shared" si="5"/>
        <v>26.499999999999979</v>
      </c>
    </row>
    <row r="383" spans="1:7">
      <c r="A383" s="39"/>
      <c r="B383" s="546"/>
      <c r="C383" s="787"/>
      <c r="D383" t="s">
        <v>14</v>
      </c>
      <c r="E383" s="34">
        <v>210</v>
      </c>
      <c r="G383" s="4">
        <f t="shared" si="5"/>
        <v>236.49999999999997</v>
      </c>
    </row>
    <row r="384" spans="1:7">
      <c r="A384" s="39">
        <v>43890</v>
      </c>
      <c r="B384" s="546" t="s">
        <v>1516</v>
      </c>
      <c r="C384" s="787" t="s">
        <v>15</v>
      </c>
      <c r="D384" t="s">
        <v>14</v>
      </c>
      <c r="F384" s="34">
        <v>170</v>
      </c>
      <c r="G384" s="4">
        <f t="shared" si="5"/>
        <v>66.499999999999972</v>
      </c>
    </row>
    <row r="385" spans="1:7">
      <c r="A385" s="49">
        <v>43998</v>
      </c>
      <c r="B385" s="542" t="s">
        <v>1511</v>
      </c>
      <c r="C385" s="787" t="s">
        <v>15</v>
      </c>
      <c r="D385" s="2" t="s">
        <v>14</v>
      </c>
      <c r="E385" s="37"/>
      <c r="F385" s="37">
        <v>40</v>
      </c>
      <c r="G385" s="4">
        <f t="shared" si="5"/>
        <v>26.499999999999972</v>
      </c>
    </row>
    <row r="386" spans="1:7">
      <c r="A386" s="49">
        <v>43998</v>
      </c>
      <c r="B386" s="542" t="s">
        <v>1511</v>
      </c>
      <c r="C386" s="787" t="s">
        <v>15</v>
      </c>
      <c r="D386" t="s">
        <v>12</v>
      </c>
      <c r="F386" s="37">
        <v>21.7</v>
      </c>
      <c r="G386" s="4">
        <f t="shared" si="5"/>
        <v>4.7999999999999723</v>
      </c>
    </row>
    <row r="387" spans="1:7">
      <c r="A387" s="49">
        <v>43998</v>
      </c>
      <c r="B387" s="542" t="s">
        <v>1511</v>
      </c>
      <c r="C387" s="787" t="s">
        <v>15</v>
      </c>
      <c r="D387" t="s">
        <v>13</v>
      </c>
      <c r="F387" s="37">
        <v>4.8</v>
      </c>
      <c r="G387" s="4">
        <f t="shared" si="5"/>
        <v>-2.7533531010703882E-14</v>
      </c>
    </row>
    <row r="388" spans="1:7">
      <c r="A388" s="41">
        <v>43921</v>
      </c>
      <c r="B388" s="799" t="s">
        <v>10</v>
      </c>
      <c r="C388" s="786" t="s">
        <v>16</v>
      </c>
      <c r="D388" t="s">
        <v>12</v>
      </c>
      <c r="E388" s="34">
        <v>22.6</v>
      </c>
      <c r="G388" s="4">
        <f t="shared" si="5"/>
        <v>22.599999999999973</v>
      </c>
    </row>
    <row r="389" spans="1:7">
      <c r="A389" s="39"/>
      <c r="B389" s="546"/>
      <c r="C389" s="787"/>
      <c r="D389" t="s">
        <v>13</v>
      </c>
      <c r="E389" s="34">
        <v>4.8</v>
      </c>
      <c r="G389" s="4">
        <f t="shared" si="5"/>
        <v>27.399999999999974</v>
      </c>
    </row>
    <row r="390" spans="1:7">
      <c r="A390" s="39"/>
      <c r="B390" s="546"/>
      <c r="C390" s="787"/>
      <c r="D390" s="29" t="s">
        <v>14</v>
      </c>
      <c r="E390" s="34">
        <v>210</v>
      </c>
      <c r="G390" s="4">
        <f t="shared" si="5"/>
        <v>237.39999999999998</v>
      </c>
    </row>
    <row r="391" spans="1:7">
      <c r="A391" s="39">
        <v>43969</v>
      </c>
      <c r="B391" s="546" t="s">
        <v>1517</v>
      </c>
      <c r="C391" s="787" t="s">
        <v>16</v>
      </c>
      <c r="D391" s="29" t="s">
        <v>14</v>
      </c>
      <c r="F391" s="34">
        <v>94</v>
      </c>
      <c r="G391" s="4">
        <f t="shared" si="5"/>
        <v>143.39999999999998</v>
      </c>
    </row>
    <row r="392" spans="1:7">
      <c r="A392" s="49">
        <v>43998</v>
      </c>
      <c r="B392" s="542" t="s">
        <v>1511</v>
      </c>
      <c r="C392" s="787" t="s">
        <v>16</v>
      </c>
      <c r="D392" s="29" t="s">
        <v>14</v>
      </c>
      <c r="F392" s="37">
        <v>116</v>
      </c>
      <c r="G392" s="4">
        <f t="shared" si="5"/>
        <v>27.399999999999977</v>
      </c>
    </row>
    <row r="393" spans="1:7">
      <c r="A393" s="49">
        <v>44043</v>
      </c>
      <c r="B393" s="542" t="s">
        <v>1518</v>
      </c>
      <c r="C393" s="787" t="s">
        <v>16</v>
      </c>
      <c r="D393" s="29" t="s">
        <v>12</v>
      </c>
      <c r="F393" s="37">
        <v>22.6</v>
      </c>
      <c r="G393" s="4">
        <f t="shared" si="5"/>
        <v>4.7999999999999758</v>
      </c>
    </row>
    <row r="394" spans="1:7">
      <c r="A394" s="49">
        <v>44043</v>
      </c>
      <c r="B394" s="542" t="s">
        <v>1518</v>
      </c>
      <c r="C394" s="787" t="s">
        <v>16</v>
      </c>
      <c r="D394" s="29" t="s">
        <v>13</v>
      </c>
      <c r="F394" s="37">
        <v>4.8</v>
      </c>
      <c r="G394" s="4">
        <f t="shared" si="5"/>
        <v>-2.3980817331903381E-14</v>
      </c>
    </row>
    <row r="395" spans="1:7">
      <c r="A395" s="41">
        <v>43951</v>
      </c>
      <c r="B395" s="799" t="s">
        <v>10</v>
      </c>
      <c r="C395" s="786" t="s">
        <v>17</v>
      </c>
      <c r="D395" t="s">
        <v>12</v>
      </c>
      <c r="E395" s="34">
        <v>23.5</v>
      </c>
      <c r="F395" s="37"/>
      <c r="G395" s="4">
        <f t="shared" si="5"/>
        <v>23.499999999999975</v>
      </c>
    </row>
    <row r="396" spans="1:7">
      <c r="A396" s="39"/>
      <c r="B396" s="546"/>
      <c r="C396" s="787"/>
      <c r="D396" t="s">
        <v>13</v>
      </c>
      <c r="E396" s="34">
        <v>7.7</v>
      </c>
      <c r="F396" s="37"/>
      <c r="G396" s="4">
        <f t="shared" si="5"/>
        <v>31.199999999999974</v>
      </c>
    </row>
    <row r="397" spans="1:7">
      <c r="A397" s="39"/>
      <c r="B397" s="546"/>
      <c r="C397" s="787"/>
      <c r="D397" s="29" t="s">
        <v>14</v>
      </c>
      <c r="E397" s="34">
        <v>210</v>
      </c>
      <c r="F397" s="37"/>
      <c r="G397" s="4">
        <f t="shared" si="5"/>
        <v>241.2</v>
      </c>
    </row>
    <row r="398" spans="1:7">
      <c r="A398" s="39">
        <v>43969</v>
      </c>
      <c r="B398" s="546" t="s">
        <v>1519</v>
      </c>
      <c r="C398" s="787" t="s">
        <v>17</v>
      </c>
      <c r="D398" s="29" t="s">
        <v>14</v>
      </c>
      <c r="F398" s="37">
        <v>14</v>
      </c>
      <c r="G398" s="4">
        <f t="shared" si="5"/>
        <v>227.2</v>
      </c>
    </row>
    <row r="399" spans="1:7">
      <c r="A399" s="49">
        <v>43998</v>
      </c>
      <c r="B399" s="542" t="s">
        <v>1511</v>
      </c>
      <c r="C399" s="787" t="s">
        <v>17</v>
      </c>
      <c r="D399" s="29" t="s">
        <v>14</v>
      </c>
      <c r="F399" s="37">
        <v>196</v>
      </c>
      <c r="G399" s="4">
        <f t="shared" si="5"/>
        <v>31.199999999999989</v>
      </c>
    </row>
    <row r="400" spans="1:7">
      <c r="A400" s="49">
        <v>44043</v>
      </c>
      <c r="B400" s="542" t="s">
        <v>1518</v>
      </c>
      <c r="C400" s="787" t="s">
        <v>17</v>
      </c>
      <c r="D400" s="29" t="s">
        <v>12</v>
      </c>
      <c r="F400" s="37">
        <v>10.6</v>
      </c>
      <c r="G400" s="4">
        <f t="shared" si="5"/>
        <v>20.599999999999987</v>
      </c>
    </row>
    <row r="401" spans="1:7">
      <c r="A401" s="49">
        <v>44237</v>
      </c>
      <c r="B401" s="542" t="s">
        <v>1520</v>
      </c>
      <c r="C401" s="787" t="s">
        <v>17</v>
      </c>
      <c r="D401" s="29" t="s">
        <v>12</v>
      </c>
      <c r="F401" s="37">
        <v>12.9</v>
      </c>
      <c r="G401" s="4">
        <f t="shared" si="5"/>
        <v>7.6999999999999869</v>
      </c>
    </row>
    <row r="402" spans="1:7">
      <c r="A402" s="49">
        <v>44237</v>
      </c>
      <c r="B402" s="542" t="s">
        <v>1520</v>
      </c>
      <c r="C402" s="787" t="s">
        <v>17</v>
      </c>
      <c r="D402" s="29" t="s">
        <v>13</v>
      </c>
      <c r="F402" s="37">
        <v>7.7</v>
      </c>
      <c r="G402" s="4">
        <f t="shared" si="5"/>
        <v>-1.3322676295501878E-14</v>
      </c>
    </row>
    <row r="403" spans="1:7">
      <c r="A403" s="41">
        <v>43982</v>
      </c>
      <c r="B403" s="799" t="s">
        <v>10</v>
      </c>
      <c r="C403" s="786" t="s">
        <v>18</v>
      </c>
      <c r="D403" t="s">
        <v>12</v>
      </c>
      <c r="E403" s="34">
        <v>21.8</v>
      </c>
      <c r="F403" s="37"/>
      <c r="G403" s="4">
        <f t="shared" si="5"/>
        <v>21.799999999999986</v>
      </c>
    </row>
    <row r="404" spans="1:7">
      <c r="A404" s="39"/>
      <c r="B404" s="546"/>
      <c r="C404" s="787"/>
      <c r="D404" t="s">
        <v>13</v>
      </c>
      <c r="E404" s="34">
        <v>4.2</v>
      </c>
      <c r="F404" s="37"/>
      <c r="G404" s="4">
        <f t="shared" si="5"/>
        <v>25.999999999999986</v>
      </c>
    </row>
    <row r="405" spans="1:7">
      <c r="A405" s="39"/>
      <c r="B405" s="546"/>
      <c r="C405" s="787"/>
      <c r="D405" s="29" t="s">
        <v>14</v>
      </c>
      <c r="E405" s="34">
        <v>210</v>
      </c>
      <c r="G405" s="4">
        <f t="shared" si="5"/>
        <v>236</v>
      </c>
    </row>
    <row r="406" spans="1:7">
      <c r="A406" s="39">
        <v>43981</v>
      </c>
      <c r="B406" s="546" t="s">
        <v>1521</v>
      </c>
      <c r="C406" s="787" t="s">
        <v>18</v>
      </c>
      <c r="D406" s="29" t="s">
        <v>14</v>
      </c>
      <c r="F406" s="37">
        <v>200</v>
      </c>
      <c r="G406" s="4">
        <f t="shared" si="5"/>
        <v>36</v>
      </c>
    </row>
    <row r="407" spans="1:7">
      <c r="A407" s="49">
        <v>43998</v>
      </c>
      <c r="B407" s="542" t="s">
        <v>1511</v>
      </c>
      <c r="C407" s="787" t="s">
        <v>18</v>
      </c>
      <c r="D407" s="36" t="s">
        <v>14</v>
      </c>
      <c r="E407" s="37"/>
      <c r="F407" s="37">
        <v>10</v>
      </c>
      <c r="G407" s="4">
        <f t="shared" si="5"/>
        <v>26</v>
      </c>
    </row>
    <row r="408" spans="1:7">
      <c r="A408" s="49">
        <v>44237</v>
      </c>
      <c r="B408" s="542" t="s">
        <v>1520</v>
      </c>
      <c r="C408" s="787" t="s">
        <v>18</v>
      </c>
      <c r="D408" s="36" t="s">
        <v>12</v>
      </c>
      <c r="E408" s="37"/>
      <c r="F408" s="37">
        <v>21.8</v>
      </c>
      <c r="G408" s="4">
        <f t="shared" si="5"/>
        <v>4.1999999999999993</v>
      </c>
    </row>
    <row r="409" spans="1:7">
      <c r="A409" s="49">
        <v>44237</v>
      </c>
      <c r="B409" s="542" t="s">
        <v>1520</v>
      </c>
      <c r="C409" s="787" t="s">
        <v>18</v>
      </c>
      <c r="D409" s="36" t="s">
        <v>13</v>
      </c>
      <c r="E409" s="37"/>
      <c r="F409" s="37">
        <v>4.2</v>
      </c>
      <c r="G409" s="4">
        <f t="shared" si="5"/>
        <v>0</v>
      </c>
    </row>
    <row r="410" spans="1:7">
      <c r="A410" s="41">
        <v>44012</v>
      </c>
      <c r="B410" s="799" t="s">
        <v>10</v>
      </c>
      <c r="C410" s="786" t="s">
        <v>19</v>
      </c>
      <c r="D410" t="s">
        <v>12</v>
      </c>
      <c r="E410" s="4">
        <v>19.3</v>
      </c>
      <c r="F410" s="37"/>
      <c r="G410" s="4">
        <f t="shared" si="5"/>
        <v>19.3</v>
      </c>
    </row>
    <row r="411" spans="1:7">
      <c r="A411" s="39"/>
      <c r="B411" s="546"/>
      <c r="C411" s="787"/>
      <c r="D411" t="s">
        <v>13</v>
      </c>
      <c r="E411" s="4">
        <v>2</v>
      </c>
      <c r="F411" s="37"/>
      <c r="G411" s="4">
        <f t="shared" si="5"/>
        <v>21.3</v>
      </c>
    </row>
    <row r="412" spans="1:7">
      <c r="A412" s="39"/>
      <c r="B412" s="546"/>
      <c r="C412" s="787"/>
      <c r="D412" t="s">
        <v>14</v>
      </c>
      <c r="E412" s="4">
        <v>210</v>
      </c>
      <c r="F412" s="37"/>
      <c r="G412" s="4">
        <f t="shared" ref="G412:G498" si="6">+G411+E412-F412</f>
        <v>231.3</v>
      </c>
    </row>
    <row r="413" spans="1:7">
      <c r="A413" s="39">
        <v>44226</v>
      </c>
      <c r="B413" s="546" t="s">
        <v>1522</v>
      </c>
      <c r="C413" s="787" t="s">
        <v>19</v>
      </c>
      <c r="D413" t="s">
        <v>14</v>
      </c>
      <c r="E413" s="4"/>
      <c r="F413" s="37">
        <v>5</v>
      </c>
      <c r="G413" s="4">
        <f t="shared" si="6"/>
        <v>226.3</v>
      </c>
    </row>
    <row r="414" spans="1:7">
      <c r="A414" s="39">
        <v>44237</v>
      </c>
      <c r="B414" s="546" t="s">
        <v>1523</v>
      </c>
      <c r="C414" s="787" t="s">
        <v>19</v>
      </c>
      <c r="D414" t="s">
        <v>14</v>
      </c>
      <c r="E414" s="4"/>
      <c r="F414" s="37">
        <v>205</v>
      </c>
      <c r="G414" s="4">
        <f t="shared" si="6"/>
        <v>21.300000000000011</v>
      </c>
    </row>
    <row r="415" spans="1:7">
      <c r="A415" s="39">
        <v>44237</v>
      </c>
      <c r="B415" s="546" t="s">
        <v>1520</v>
      </c>
      <c r="C415" s="787" t="s">
        <v>19</v>
      </c>
      <c r="D415" t="s">
        <v>12</v>
      </c>
      <c r="E415" s="4"/>
      <c r="F415" s="37">
        <v>19.3</v>
      </c>
      <c r="G415" s="4">
        <f t="shared" si="6"/>
        <v>2.0000000000000107</v>
      </c>
    </row>
    <row r="416" spans="1:7">
      <c r="A416" s="39">
        <v>44237</v>
      </c>
      <c r="B416" s="546" t="s">
        <v>1520</v>
      </c>
      <c r="C416" s="787" t="s">
        <v>19</v>
      </c>
      <c r="D416" t="s">
        <v>13</v>
      </c>
      <c r="E416" s="4"/>
      <c r="F416" s="37">
        <v>2</v>
      </c>
      <c r="G416" s="4">
        <f t="shared" si="6"/>
        <v>1.0658141036401503E-14</v>
      </c>
    </row>
    <row r="417" spans="1:10">
      <c r="A417" s="41">
        <v>44043</v>
      </c>
      <c r="B417" s="799" t="s">
        <v>10</v>
      </c>
      <c r="C417" s="786" t="s">
        <v>20</v>
      </c>
      <c r="D417" t="s">
        <v>12</v>
      </c>
      <c r="E417" s="4">
        <v>16.2</v>
      </c>
      <c r="F417" s="37"/>
      <c r="G417" s="4">
        <f t="shared" si="6"/>
        <v>16.20000000000001</v>
      </c>
    </row>
    <row r="418" spans="1:10">
      <c r="A418" s="39"/>
      <c r="B418" s="546"/>
      <c r="C418" s="787"/>
      <c r="D418" t="s">
        <v>13</v>
      </c>
      <c r="E418" s="4">
        <v>6</v>
      </c>
      <c r="F418" s="37"/>
      <c r="G418" s="4">
        <f t="shared" si="6"/>
        <v>22.20000000000001</v>
      </c>
    </row>
    <row r="419" spans="1:10">
      <c r="A419" s="39"/>
      <c r="B419" s="546"/>
      <c r="C419" s="787"/>
      <c r="D419" t="s">
        <v>14</v>
      </c>
      <c r="E419" s="16">
        <v>210</v>
      </c>
      <c r="F419" s="37"/>
      <c r="G419" s="4">
        <f t="shared" si="6"/>
        <v>232.20000000000002</v>
      </c>
    </row>
    <row r="420" spans="1:10">
      <c r="A420" s="49">
        <v>44043</v>
      </c>
      <c r="B420" s="542" t="s">
        <v>1518</v>
      </c>
      <c r="C420" s="787" t="s">
        <v>20</v>
      </c>
      <c r="D420" t="s">
        <v>14</v>
      </c>
      <c r="E420" s="53"/>
      <c r="F420" s="37">
        <v>210</v>
      </c>
      <c r="G420" s="4">
        <f t="shared" si="6"/>
        <v>22.200000000000017</v>
      </c>
      <c r="I420" s="69"/>
    </row>
    <row r="421" spans="1:10">
      <c r="A421" s="49">
        <v>44237</v>
      </c>
      <c r="B421" s="542" t="s">
        <v>1520</v>
      </c>
      <c r="C421" s="787" t="s">
        <v>20</v>
      </c>
      <c r="D421" t="s">
        <v>12</v>
      </c>
      <c r="E421" s="53"/>
      <c r="F421" s="37">
        <v>16.2</v>
      </c>
      <c r="G421" s="4">
        <f t="shared" si="6"/>
        <v>6.0000000000000178</v>
      </c>
      <c r="I421" s="69"/>
    </row>
    <row r="422" spans="1:10">
      <c r="A422" s="49">
        <v>44237</v>
      </c>
      <c r="B422" s="542" t="s">
        <v>1520</v>
      </c>
      <c r="C422" s="787" t="s">
        <v>20</v>
      </c>
      <c r="D422" t="s">
        <v>13</v>
      </c>
      <c r="E422" s="53"/>
      <c r="F422" s="37">
        <v>6</v>
      </c>
      <c r="G422" s="4">
        <f t="shared" si="6"/>
        <v>1.7763568394002505E-14</v>
      </c>
      <c r="I422" s="69"/>
    </row>
    <row r="423" spans="1:10">
      <c r="A423" s="52">
        <v>44074</v>
      </c>
      <c r="B423" s="545" t="s">
        <v>10</v>
      </c>
      <c r="C423" s="786" t="s">
        <v>21</v>
      </c>
      <c r="D423" t="s">
        <v>12</v>
      </c>
      <c r="E423" s="37">
        <v>15.5</v>
      </c>
      <c r="F423" s="37"/>
      <c r="G423" s="4">
        <f t="shared" si="6"/>
        <v>15.500000000000018</v>
      </c>
    </row>
    <row r="424" spans="1:10">
      <c r="C424" s="795"/>
      <c r="D424" t="s">
        <v>13</v>
      </c>
      <c r="E424" s="34">
        <v>4.4000000000000004</v>
      </c>
      <c r="G424" s="4">
        <f t="shared" si="6"/>
        <v>19.90000000000002</v>
      </c>
      <c r="H424" s="149"/>
    </row>
    <row r="425" spans="1:10">
      <c r="C425" s="795"/>
      <c r="D425" t="s">
        <v>14</v>
      </c>
      <c r="E425" s="34">
        <v>210</v>
      </c>
      <c r="G425" s="4">
        <f t="shared" si="6"/>
        <v>229.90000000000003</v>
      </c>
      <c r="J425" s="69"/>
    </row>
    <row r="426" spans="1:10">
      <c r="C426" s="795"/>
      <c r="D426" t="s">
        <v>40</v>
      </c>
      <c r="E426" s="34">
        <v>15</v>
      </c>
      <c r="G426" s="4">
        <f t="shared" si="6"/>
        <v>244.90000000000003</v>
      </c>
      <c r="J426" s="69"/>
    </row>
    <row r="427" spans="1:10">
      <c r="A427" s="49">
        <v>44074</v>
      </c>
      <c r="B427" s="542" t="s">
        <v>1524</v>
      </c>
      <c r="C427" s="795" t="s">
        <v>21</v>
      </c>
      <c r="D427" t="s">
        <v>14</v>
      </c>
      <c r="F427" s="34">
        <v>115</v>
      </c>
      <c r="G427" s="4">
        <f t="shared" si="6"/>
        <v>129.90000000000003</v>
      </c>
    </row>
    <row r="428" spans="1:10">
      <c r="A428" s="49">
        <v>44104</v>
      </c>
      <c r="B428" s="542" t="s">
        <v>1525</v>
      </c>
      <c r="C428" s="795" t="s">
        <v>21</v>
      </c>
      <c r="D428" t="s">
        <v>14</v>
      </c>
      <c r="F428" s="34">
        <v>95</v>
      </c>
      <c r="G428" s="4">
        <f t="shared" si="6"/>
        <v>34.900000000000034</v>
      </c>
    </row>
    <row r="429" spans="1:10">
      <c r="A429" s="49">
        <v>44176</v>
      </c>
      <c r="B429" s="542" t="s">
        <v>812</v>
      </c>
      <c r="C429" s="795" t="s">
        <v>21</v>
      </c>
      <c r="D429" t="s">
        <v>40</v>
      </c>
      <c r="F429" s="34">
        <v>3</v>
      </c>
      <c r="G429" s="4">
        <f t="shared" si="6"/>
        <v>31.900000000000034</v>
      </c>
    </row>
    <row r="430" spans="1:10">
      <c r="A430" s="49">
        <v>44237</v>
      </c>
      <c r="B430" s="542" t="s">
        <v>1520</v>
      </c>
      <c r="C430" s="795" t="s">
        <v>21</v>
      </c>
      <c r="D430" t="s">
        <v>12</v>
      </c>
      <c r="F430" s="34">
        <v>4.9000000000000004</v>
      </c>
      <c r="G430" s="4">
        <f t="shared" si="6"/>
        <v>27.000000000000036</v>
      </c>
    </row>
    <row r="431" spans="1:10">
      <c r="A431" s="49">
        <v>44316</v>
      </c>
      <c r="B431" s="542" t="s">
        <v>1526</v>
      </c>
      <c r="C431" s="795" t="s">
        <v>21</v>
      </c>
      <c r="D431" t="s">
        <v>12</v>
      </c>
      <c r="F431" s="34">
        <v>3</v>
      </c>
      <c r="G431" s="4">
        <f t="shared" si="6"/>
        <v>24.000000000000036</v>
      </c>
    </row>
    <row r="432" spans="1:10">
      <c r="A432" s="49">
        <v>44316</v>
      </c>
      <c r="B432" s="542" t="s">
        <v>1526</v>
      </c>
      <c r="C432" s="795" t="s">
        <v>21</v>
      </c>
      <c r="D432" t="s">
        <v>40</v>
      </c>
      <c r="F432" s="34">
        <v>12</v>
      </c>
      <c r="G432" s="4">
        <f t="shared" si="6"/>
        <v>12.000000000000036</v>
      </c>
    </row>
    <row r="433" spans="1:7">
      <c r="A433" s="49">
        <v>44347</v>
      </c>
      <c r="B433" s="542" t="s">
        <v>1527</v>
      </c>
      <c r="C433" s="795" t="s">
        <v>21</v>
      </c>
      <c r="D433" t="s">
        <v>12</v>
      </c>
      <c r="F433" s="34">
        <v>7.6</v>
      </c>
      <c r="G433" s="4">
        <f t="shared" si="6"/>
        <v>4.4000000000000359</v>
      </c>
    </row>
    <row r="434" spans="1:7">
      <c r="A434" s="49">
        <v>44347</v>
      </c>
      <c r="B434" s="542" t="s">
        <v>1527</v>
      </c>
      <c r="C434" s="795" t="s">
        <v>21</v>
      </c>
      <c r="D434" t="s">
        <v>13</v>
      </c>
      <c r="F434" s="34">
        <v>4.4000000000000004</v>
      </c>
      <c r="G434" s="4">
        <f t="shared" si="6"/>
        <v>3.5527136788005009E-14</v>
      </c>
    </row>
    <row r="435" spans="1:7">
      <c r="A435" s="52">
        <v>44104</v>
      </c>
      <c r="B435" s="545" t="s">
        <v>10</v>
      </c>
      <c r="C435" s="786" t="s">
        <v>22</v>
      </c>
      <c r="D435" t="s">
        <v>12</v>
      </c>
      <c r="E435" s="37">
        <v>15.9</v>
      </c>
      <c r="G435" s="4">
        <f t="shared" si="6"/>
        <v>15.900000000000036</v>
      </c>
    </row>
    <row r="436" spans="1:7">
      <c r="C436" s="795"/>
      <c r="D436" t="s">
        <v>13</v>
      </c>
      <c r="E436" s="34">
        <v>5.0999999999999996</v>
      </c>
      <c r="G436" s="4">
        <f t="shared" si="6"/>
        <v>21.000000000000036</v>
      </c>
    </row>
    <row r="437" spans="1:7">
      <c r="C437" s="795"/>
      <c r="D437" t="s">
        <v>14</v>
      </c>
      <c r="E437" s="34">
        <v>210</v>
      </c>
      <c r="G437" s="4">
        <f t="shared" si="6"/>
        <v>231.00000000000003</v>
      </c>
    </row>
    <row r="438" spans="1:7">
      <c r="C438" s="795"/>
      <c r="D438" t="s">
        <v>40</v>
      </c>
      <c r="E438" s="34">
        <v>8.5</v>
      </c>
      <c r="G438" s="4">
        <f t="shared" si="6"/>
        <v>239.50000000000003</v>
      </c>
    </row>
    <row r="439" spans="1:7">
      <c r="A439" s="49">
        <v>44135</v>
      </c>
      <c r="B439" s="542" t="s">
        <v>1528</v>
      </c>
      <c r="C439" s="795" t="s">
        <v>22</v>
      </c>
      <c r="D439" t="s">
        <v>14</v>
      </c>
      <c r="F439" s="34">
        <v>80</v>
      </c>
      <c r="G439" s="4">
        <f t="shared" si="6"/>
        <v>159.50000000000003</v>
      </c>
    </row>
    <row r="440" spans="1:7">
      <c r="A440" s="49">
        <v>44347</v>
      </c>
      <c r="B440" s="542" t="s">
        <v>1529</v>
      </c>
      <c r="C440" s="795" t="s">
        <v>22</v>
      </c>
      <c r="D440" t="s">
        <v>14</v>
      </c>
      <c r="F440" s="34">
        <v>130</v>
      </c>
      <c r="G440" s="4">
        <f t="shared" si="6"/>
        <v>29.500000000000028</v>
      </c>
    </row>
    <row r="441" spans="1:7">
      <c r="A441" s="49">
        <v>44347</v>
      </c>
      <c r="B441" s="542" t="s">
        <v>1527</v>
      </c>
      <c r="C441" s="795" t="s">
        <v>22</v>
      </c>
      <c r="D441" t="s">
        <v>12</v>
      </c>
      <c r="F441" s="34">
        <v>8</v>
      </c>
      <c r="G441" s="4">
        <f t="shared" si="6"/>
        <v>21.500000000000028</v>
      </c>
    </row>
    <row r="442" spans="1:7">
      <c r="A442" s="49">
        <v>44788</v>
      </c>
      <c r="B442" s="542" t="s">
        <v>1530</v>
      </c>
      <c r="C442" s="795" t="s">
        <v>22</v>
      </c>
      <c r="D442" t="s">
        <v>12</v>
      </c>
      <c r="F442" s="34">
        <v>7.9</v>
      </c>
      <c r="G442" s="4">
        <f t="shared" si="6"/>
        <v>13.600000000000028</v>
      </c>
    </row>
    <row r="443" spans="1:7">
      <c r="A443" s="49">
        <v>44788</v>
      </c>
      <c r="B443" s="542" t="s">
        <v>1530</v>
      </c>
      <c r="C443" s="795" t="s">
        <v>22</v>
      </c>
      <c r="D443" t="s">
        <v>13</v>
      </c>
      <c r="F443" s="34">
        <v>5.0999999999999996</v>
      </c>
      <c r="G443" s="4">
        <f t="shared" si="6"/>
        <v>8.5000000000000284</v>
      </c>
    </row>
    <row r="444" spans="1:7">
      <c r="A444" s="49">
        <v>44788</v>
      </c>
      <c r="B444" s="542" t="s">
        <v>1530</v>
      </c>
      <c r="C444" s="795" t="s">
        <v>22</v>
      </c>
      <c r="D444" t="s">
        <v>40</v>
      </c>
      <c r="F444" s="34">
        <v>8.5</v>
      </c>
      <c r="G444" s="4">
        <f t="shared" si="6"/>
        <v>2.8421709430404007E-14</v>
      </c>
    </row>
    <row r="445" spans="1:7">
      <c r="A445" s="52">
        <v>44135</v>
      </c>
      <c r="B445" s="545" t="s">
        <v>10</v>
      </c>
      <c r="C445" s="786" t="s">
        <v>23</v>
      </c>
      <c r="D445" t="s">
        <v>12</v>
      </c>
      <c r="E445" s="37">
        <v>18.7</v>
      </c>
      <c r="G445" s="4">
        <f t="shared" si="6"/>
        <v>18.700000000000028</v>
      </c>
    </row>
    <row r="446" spans="1:7">
      <c r="C446" s="795"/>
      <c r="D446" t="s">
        <v>13</v>
      </c>
      <c r="E446" s="34">
        <v>5.4</v>
      </c>
      <c r="G446" s="4">
        <f t="shared" si="6"/>
        <v>24.10000000000003</v>
      </c>
    </row>
    <row r="447" spans="1:7">
      <c r="C447" s="795"/>
      <c r="D447" t="s">
        <v>14</v>
      </c>
      <c r="E447" s="34">
        <v>210</v>
      </c>
      <c r="G447" s="4">
        <f t="shared" si="6"/>
        <v>234.10000000000002</v>
      </c>
    </row>
    <row r="448" spans="1:7">
      <c r="A448" s="49">
        <v>44135</v>
      </c>
      <c r="B448" s="542" t="s">
        <v>1531</v>
      </c>
      <c r="C448" s="795" t="s">
        <v>23</v>
      </c>
      <c r="D448" t="s">
        <v>14</v>
      </c>
      <c r="F448" s="34">
        <v>210</v>
      </c>
      <c r="G448" s="4">
        <f t="shared" si="6"/>
        <v>24.100000000000023</v>
      </c>
    </row>
    <row r="449" spans="1:7">
      <c r="A449" s="49">
        <v>44788</v>
      </c>
      <c r="B449" s="542" t="s">
        <v>1530</v>
      </c>
      <c r="C449" s="795" t="s">
        <v>23</v>
      </c>
      <c r="D449" t="s">
        <v>12</v>
      </c>
      <c r="F449" s="37">
        <v>18.7</v>
      </c>
      <c r="G449" s="4">
        <f t="shared" si="6"/>
        <v>5.4000000000000234</v>
      </c>
    </row>
    <row r="450" spans="1:7">
      <c r="A450" s="49">
        <v>44788</v>
      </c>
      <c r="B450" s="542" t="s">
        <v>1530</v>
      </c>
      <c r="C450" s="795" t="s">
        <v>23</v>
      </c>
      <c r="D450" t="s">
        <v>13</v>
      </c>
      <c r="F450" s="34">
        <v>5.4</v>
      </c>
      <c r="G450" s="4">
        <f t="shared" si="6"/>
        <v>2.3092638912203256E-14</v>
      </c>
    </row>
    <row r="451" spans="1:7">
      <c r="A451" s="52">
        <v>44165</v>
      </c>
      <c r="B451" s="545" t="s">
        <v>10</v>
      </c>
      <c r="C451" s="786" t="s">
        <v>24</v>
      </c>
      <c r="D451" t="s">
        <v>12</v>
      </c>
      <c r="E451" s="37">
        <v>17.7</v>
      </c>
      <c r="G451" s="4">
        <f t="shared" si="6"/>
        <v>17.700000000000024</v>
      </c>
    </row>
    <row r="452" spans="1:7">
      <c r="C452" s="795"/>
      <c r="D452" t="s">
        <v>13</v>
      </c>
      <c r="E452" s="34">
        <v>5.6</v>
      </c>
      <c r="G452" s="4">
        <f t="shared" si="6"/>
        <v>23.300000000000026</v>
      </c>
    </row>
    <row r="453" spans="1:7">
      <c r="C453" s="795"/>
      <c r="D453" t="s">
        <v>14</v>
      </c>
      <c r="E453" s="34">
        <v>210</v>
      </c>
      <c r="G453" s="4">
        <f t="shared" si="6"/>
        <v>233.3</v>
      </c>
    </row>
    <row r="454" spans="1:7">
      <c r="A454" s="49">
        <v>44165</v>
      </c>
      <c r="B454" s="542" t="s">
        <v>1532</v>
      </c>
      <c r="C454" s="795" t="s">
        <v>24</v>
      </c>
      <c r="D454" t="s">
        <v>14</v>
      </c>
      <c r="F454" s="34">
        <v>130</v>
      </c>
      <c r="G454" s="4">
        <f t="shared" si="6"/>
        <v>103.30000000000001</v>
      </c>
    </row>
    <row r="455" spans="1:7">
      <c r="A455" s="49">
        <v>44557</v>
      </c>
      <c r="B455" s="542" t="s">
        <v>1533</v>
      </c>
      <c r="C455" s="795" t="s">
        <v>24</v>
      </c>
      <c r="D455" t="s">
        <v>14</v>
      </c>
      <c r="F455" s="34">
        <v>80</v>
      </c>
      <c r="G455" s="4">
        <f t="shared" si="6"/>
        <v>23.300000000000011</v>
      </c>
    </row>
    <row r="456" spans="1:7">
      <c r="A456" s="49">
        <v>44788</v>
      </c>
      <c r="B456" s="542" t="s">
        <v>1530</v>
      </c>
      <c r="C456" s="795" t="s">
        <v>24</v>
      </c>
      <c r="D456" t="s">
        <v>12</v>
      </c>
      <c r="F456" s="37">
        <v>17.7</v>
      </c>
      <c r="G456" s="4">
        <f t="shared" si="6"/>
        <v>5.6000000000000121</v>
      </c>
    </row>
    <row r="457" spans="1:7">
      <c r="A457" s="49">
        <v>44788</v>
      </c>
      <c r="B457" s="542" t="s">
        <v>1530</v>
      </c>
      <c r="C457" s="795" t="s">
        <v>24</v>
      </c>
      <c r="D457" t="s">
        <v>13</v>
      </c>
      <c r="F457" s="34">
        <v>5.6</v>
      </c>
      <c r="G457" s="4">
        <f t="shared" si="6"/>
        <v>1.2434497875801753E-14</v>
      </c>
    </row>
    <row r="458" spans="1:7">
      <c r="A458" s="52">
        <v>44196</v>
      </c>
      <c r="B458" s="545" t="s">
        <v>10</v>
      </c>
      <c r="C458" s="786" t="s">
        <v>25</v>
      </c>
      <c r="D458" t="s">
        <v>12</v>
      </c>
      <c r="E458" s="37">
        <v>20.399999999999999</v>
      </c>
      <c r="G458" s="4">
        <f t="shared" si="6"/>
        <v>20.400000000000013</v>
      </c>
    </row>
    <row r="459" spans="1:7">
      <c r="C459" s="795"/>
      <c r="D459" t="s">
        <v>13</v>
      </c>
      <c r="E459" s="34">
        <v>4.9000000000000004</v>
      </c>
      <c r="G459" s="4">
        <f t="shared" si="6"/>
        <v>25.300000000000011</v>
      </c>
    </row>
    <row r="460" spans="1:7">
      <c r="C460" s="795"/>
      <c r="D460" t="s">
        <v>14</v>
      </c>
      <c r="E460" s="34">
        <v>210</v>
      </c>
      <c r="G460" s="4">
        <f t="shared" si="6"/>
        <v>235.3</v>
      </c>
    </row>
    <row r="461" spans="1:7">
      <c r="A461" s="49">
        <v>44196</v>
      </c>
      <c r="B461" s="542" t="s">
        <v>1534</v>
      </c>
      <c r="C461" s="795" t="s">
        <v>25</v>
      </c>
      <c r="D461" t="s">
        <v>14</v>
      </c>
      <c r="F461" s="34">
        <v>210</v>
      </c>
      <c r="G461" s="4">
        <f t="shared" si="6"/>
        <v>25.300000000000011</v>
      </c>
    </row>
    <row r="462" spans="1:7">
      <c r="A462" s="49">
        <v>44788</v>
      </c>
      <c r="B462" s="542" t="s">
        <v>1530</v>
      </c>
      <c r="C462" s="795" t="s">
        <v>25</v>
      </c>
      <c r="D462" t="s">
        <v>12</v>
      </c>
      <c r="F462" s="37">
        <v>20.399999999999999</v>
      </c>
      <c r="G462" s="4">
        <f t="shared" si="6"/>
        <v>4.9000000000000128</v>
      </c>
    </row>
    <row r="463" spans="1:7">
      <c r="A463" s="49">
        <v>44788</v>
      </c>
      <c r="B463" s="542" t="s">
        <v>1530</v>
      </c>
      <c r="C463" s="795" t="s">
        <v>25</v>
      </c>
      <c r="D463" t="s">
        <v>13</v>
      </c>
      <c r="F463" s="34">
        <v>4.9000000000000004</v>
      </c>
      <c r="G463" s="4">
        <f t="shared" si="6"/>
        <v>1.2434497875801753E-14</v>
      </c>
    </row>
    <row r="464" spans="1:7">
      <c r="A464" s="52">
        <v>44227</v>
      </c>
      <c r="B464" s="545" t="s">
        <v>10</v>
      </c>
      <c r="C464" s="796" t="s">
        <v>11</v>
      </c>
      <c r="D464" t="s">
        <v>12</v>
      </c>
      <c r="E464" s="34">
        <v>21.7</v>
      </c>
      <c r="G464" s="4">
        <f t="shared" si="6"/>
        <v>21.70000000000001</v>
      </c>
    </row>
    <row r="465" spans="1:7">
      <c r="C465" s="795"/>
      <c r="D465" t="s">
        <v>13</v>
      </c>
      <c r="E465" s="34">
        <v>6.3</v>
      </c>
      <c r="G465" s="4">
        <f t="shared" si="6"/>
        <v>28.000000000000011</v>
      </c>
    </row>
    <row r="466" spans="1:7">
      <c r="C466" s="795"/>
      <c r="D466" t="s">
        <v>14</v>
      </c>
      <c r="E466" s="34">
        <v>210</v>
      </c>
      <c r="G466" s="4">
        <f t="shared" si="6"/>
        <v>238</v>
      </c>
    </row>
    <row r="467" spans="1:7">
      <c r="A467" s="49">
        <v>44226</v>
      </c>
      <c r="B467" s="542" t="s">
        <v>1522</v>
      </c>
      <c r="C467" s="795" t="s">
        <v>11</v>
      </c>
      <c r="D467" t="s">
        <v>14</v>
      </c>
      <c r="F467" s="34">
        <v>210</v>
      </c>
      <c r="G467" s="4">
        <f t="shared" si="6"/>
        <v>28</v>
      </c>
    </row>
    <row r="468" spans="1:7">
      <c r="A468" s="49">
        <v>44788</v>
      </c>
      <c r="B468" s="542" t="s">
        <v>1530</v>
      </c>
      <c r="C468" s="795" t="s">
        <v>11</v>
      </c>
      <c r="D468" t="s">
        <v>12</v>
      </c>
      <c r="F468" s="34">
        <v>21.7</v>
      </c>
      <c r="G468" s="4">
        <f t="shared" si="6"/>
        <v>6.3000000000000007</v>
      </c>
    </row>
    <row r="469" spans="1:7">
      <c r="A469" s="49">
        <v>44788</v>
      </c>
      <c r="B469" s="542" t="s">
        <v>1530</v>
      </c>
      <c r="C469" s="795" t="s">
        <v>11</v>
      </c>
      <c r="D469" t="s">
        <v>13</v>
      </c>
      <c r="F469" s="34">
        <v>6.3</v>
      </c>
      <c r="G469" s="4">
        <f t="shared" si="6"/>
        <v>0</v>
      </c>
    </row>
    <row r="470" spans="1:7">
      <c r="A470" s="52">
        <v>44255</v>
      </c>
      <c r="B470" s="545" t="s">
        <v>10</v>
      </c>
      <c r="C470" s="796" t="s">
        <v>15</v>
      </c>
      <c r="D470" t="s">
        <v>12</v>
      </c>
      <c r="E470" s="34">
        <v>19.600000000000001</v>
      </c>
      <c r="G470" s="4">
        <f t="shared" si="6"/>
        <v>19.600000000000001</v>
      </c>
    </row>
    <row r="471" spans="1:7">
      <c r="C471" s="795"/>
      <c r="D471" t="s">
        <v>13</v>
      </c>
      <c r="E471" s="34">
        <v>6.7</v>
      </c>
      <c r="G471" s="4">
        <f t="shared" si="6"/>
        <v>26.3</v>
      </c>
    </row>
    <row r="472" spans="1:7">
      <c r="C472" s="795"/>
      <c r="D472" t="s">
        <v>14</v>
      </c>
      <c r="E472" s="34">
        <v>210</v>
      </c>
      <c r="G472" s="4">
        <f t="shared" si="6"/>
        <v>236.3</v>
      </c>
    </row>
    <row r="473" spans="1:7">
      <c r="A473" s="49">
        <v>44254</v>
      </c>
      <c r="B473" s="542" t="s">
        <v>1535</v>
      </c>
      <c r="C473" s="795" t="s">
        <v>15</v>
      </c>
      <c r="D473" t="s">
        <v>14</v>
      </c>
      <c r="F473" s="34">
        <v>160</v>
      </c>
      <c r="G473" s="4">
        <f t="shared" si="6"/>
        <v>76.300000000000011</v>
      </c>
    </row>
    <row r="474" spans="1:7">
      <c r="A474" s="49">
        <v>44557</v>
      </c>
      <c r="B474" s="542" t="s">
        <v>1533</v>
      </c>
      <c r="C474" s="795" t="s">
        <v>15</v>
      </c>
      <c r="D474" t="s">
        <v>14</v>
      </c>
      <c r="F474" s="34">
        <v>50</v>
      </c>
      <c r="G474" s="4">
        <f t="shared" si="6"/>
        <v>26.300000000000011</v>
      </c>
    </row>
    <row r="475" spans="1:7">
      <c r="A475" s="49">
        <v>44788</v>
      </c>
      <c r="B475" s="542" t="s">
        <v>1530</v>
      </c>
      <c r="C475" s="795" t="s">
        <v>15</v>
      </c>
      <c r="D475" t="s">
        <v>12</v>
      </c>
      <c r="F475" s="34">
        <v>19.600000000000001</v>
      </c>
      <c r="G475" s="4">
        <f t="shared" si="6"/>
        <v>6.7000000000000099</v>
      </c>
    </row>
    <row r="476" spans="1:7">
      <c r="A476" s="49">
        <v>44788</v>
      </c>
      <c r="B476" s="542" t="s">
        <v>1536</v>
      </c>
      <c r="C476" s="795" t="s">
        <v>15</v>
      </c>
      <c r="D476" t="s">
        <v>13</v>
      </c>
      <c r="F476" s="34">
        <v>6.7</v>
      </c>
      <c r="G476" s="4">
        <f t="shared" si="6"/>
        <v>9.7699626167013776E-15</v>
      </c>
    </row>
    <row r="477" spans="1:7">
      <c r="A477" s="52">
        <v>44286</v>
      </c>
      <c r="B477" s="545" t="s">
        <v>10</v>
      </c>
      <c r="C477" s="796" t="s">
        <v>16</v>
      </c>
      <c r="D477" t="s">
        <v>12</v>
      </c>
      <c r="E477" s="34">
        <v>21.5</v>
      </c>
      <c r="G477" s="4">
        <f t="shared" si="6"/>
        <v>21.500000000000011</v>
      </c>
    </row>
    <row r="478" spans="1:7">
      <c r="C478" s="795"/>
      <c r="D478" t="s">
        <v>13</v>
      </c>
      <c r="E478" s="34">
        <v>4.8</v>
      </c>
      <c r="G478" s="4">
        <f t="shared" si="6"/>
        <v>26.300000000000011</v>
      </c>
    </row>
    <row r="479" spans="1:7">
      <c r="C479" s="795"/>
      <c r="D479" t="s">
        <v>14</v>
      </c>
      <c r="E479" s="34">
        <v>210</v>
      </c>
      <c r="G479" s="4">
        <f t="shared" si="6"/>
        <v>236.3</v>
      </c>
    </row>
    <row r="480" spans="1:7">
      <c r="A480" s="49">
        <v>44286</v>
      </c>
      <c r="B480" s="542" t="s">
        <v>1537</v>
      </c>
      <c r="C480" s="795" t="s">
        <v>16</v>
      </c>
      <c r="D480" t="s">
        <v>14</v>
      </c>
      <c r="F480" s="34">
        <v>85</v>
      </c>
      <c r="G480" s="4">
        <f t="shared" si="6"/>
        <v>151.30000000000001</v>
      </c>
    </row>
    <row r="481" spans="1:7">
      <c r="A481" s="49">
        <v>44557</v>
      </c>
      <c r="B481" s="542" t="s">
        <v>1533</v>
      </c>
      <c r="C481" s="795" t="s">
        <v>16</v>
      </c>
      <c r="D481" t="s">
        <v>14</v>
      </c>
      <c r="F481" s="34">
        <v>125</v>
      </c>
      <c r="G481" s="4">
        <f t="shared" si="6"/>
        <v>26.300000000000011</v>
      </c>
    </row>
    <row r="482" spans="1:7">
      <c r="A482" s="49">
        <v>44788</v>
      </c>
      <c r="B482" s="542" t="s">
        <v>1536</v>
      </c>
      <c r="C482" s="795" t="s">
        <v>16</v>
      </c>
      <c r="D482" t="s">
        <v>12</v>
      </c>
      <c r="F482" s="34">
        <v>21.5</v>
      </c>
      <c r="G482" s="4">
        <f t="shared" si="6"/>
        <v>4.8000000000000114</v>
      </c>
    </row>
    <row r="483" spans="1:7">
      <c r="A483" s="49">
        <v>44788</v>
      </c>
      <c r="B483" s="542" t="s">
        <v>1536</v>
      </c>
      <c r="C483" s="795" t="s">
        <v>16</v>
      </c>
      <c r="D483" t="s">
        <v>13</v>
      </c>
      <c r="F483" s="34">
        <v>4.8</v>
      </c>
      <c r="G483" s="4">
        <f t="shared" si="6"/>
        <v>1.1546319456101628E-14</v>
      </c>
    </row>
    <row r="484" spans="1:7">
      <c r="A484" s="52">
        <v>44316</v>
      </c>
      <c r="B484" s="545" t="s">
        <v>10</v>
      </c>
      <c r="C484" s="796" t="s">
        <v>17</v>
      </c>
      <c r="D484" t="s">
        <v>12</v>
      </c>
      <c r="E484" s="34">
        <v>20.8</v>
      </c>
      <c r="G484" s="4">
        <f t="shared" si="6"/>
        <v>20.800000000000011</v>
      </c>
    </row>
    <row r="485" spans="1:7">
      <c r="C485" s="795"/>
      <c r="D485" t="s">
        <v>13</v>
      </c>
      <c r="E485" s="34">
        <v>5.8</v>
      </c>
      <c r="G485" s="4">
        <f t="shared" si="6"/>
        <v>26.600000000000012</v>
      </c>
    </row>
    <row r="486" spans="1:7">
      <c r="C486" s="795"/>
      <c r="D486" t="s">
        <v>14</v>
      </c>
      <c r="E486" s="34">
        <v>210</v>
      </c>
      <c r="G486" s="4">
        <f t="shared" si="6"/>
        <v>236.60000000000002</v>
      </c>
    </row>
    <row r="487" spans="1:7">
      <c r="A487" s="49">
        <v>44316</v>
      </c>
      <c r="B487" s="542" t="s">
        <v>1538</v>
      </c>
      <c r="C487" s="795" t="s">
        <v>17</v>
      </c>
      <c r="D487" t="s">
        <v>14</v>
      </c>
      <c r="F487" s="34">
        <v>210</v>
      </c>
      <c r="G487" s="4">
        <f t="shared" si="6"/>
        <v>26.600000000000023</v>
      </c>
    </row>
    <row r="488" spans="1:7">
      <c r="A488" s="49">
        <v>44788</v>
      </c>
      <c r="B488" s="542" t="s">
        <v>1536</v>
      </c>
      <c r="C488" s="795" t="s">
        <v>17</v>
      </c>
      <c r="D488" t="s">
        <v>12</v>
      </c>
      <c r="F488" s="34">
        <v>20.8</v>
      </c>
      <c r="G488" s="4">
        <f t="shared" si="6"/>
        <v>5.800000000000022</v>
      </c>
    </row>
    <row r="489" spans="1:7">
      <c r="A489" s="49">
        <v>44788</v>
      </c>
      <c r="B489" s="542" t="s">
        <v>1536</v>
      </c>
      <c r="C489" s="795" t="s">
        <v>17</v>
      </c>
      <c r="D489" t="s">
        <v>13</v>
      </c>
      <c r="F489" s="34">
        <v>5.8</v>
      </c>
      <c r="G489" s="4">
        <f t="shared" si="6"/>
        <v>2.2204460492503131E-14</v>
      </c>
    </row>
    <row r="490" spans="1:7">
      <c r="A490" s="52">
        <v>44347</v>
      </c>
      <c r="B490" s="545" t="s">
        <v>10</v>
      </c>
      <c r="C490" s="796" t="s">
        <v>18</v>
      </c>
      <c r="D490" t="s">
        <v>12</v>
      </c>
      <c r="E490" s="34">
        <v>16.899999999999999</v>
      </c>
      <c r="G490" s="4">
        <f t="shared" si="6"/>
        <v>16.90000000000002</v>
      </c>
    </row>
    <row r="491" spans="1:7">
      <c r="C491" s="795"/>
      <c r="D491" t="s">
        <v>13</v>
      </c>
      <c r="E491" s="34">
        <v>4.5</v>
      </c>
      <c r="G491" s="4">
        <f t="shared" si="6"/>
        <v>21.40000000000002</v>
      </c>
    </row>
    <row r="492" spans="1:7">
      <c r="C492" s="795"/>
      <c r="D492" t="s">
        <v>14</v>
      </c>
      <c r="E492" s="34">
        <v>210</v>
      </c>
      <c r="G492" s="4">
        <f t="shared" si="6"/>
        <v>231.40000000000003</v>
      </c>
    </row>
    <row r="493" spans="1:7">
      <c r="A493" s="49">
        <v>44347</v>
      </c>
      <c r="B493" s="542" t="s">
        <v>1529</v>
      </c>
      <c r="C493" s="795" t="s">
        <v>18</v>
      </c>
      <c r="D493" t="s">
        <v>14</v>
      </c>
      <c r="F493" s="34">
        <v>210</v>
      </c>
      <c r="G493" s="4">
        <f t="shared" si="6"/>
        <v>21.400000000000034</v>
      </c>
    </row>
    <row r="494" spans="1:7">
      <c r="A494" s="49">
        <v>44788</v>
      </c>
      <c r="B494" s="542" t="s">
        <v>1536</v>
      </c>
      <c r="C494" s="795" t="s">
        <v>18</v>
      </c>
      <c r="D494" t="s">
        <v>12</v>
      </c>
      <c r="F494" s="34">
        <v>16.899999999999999</v>
      </c>
      <c r="G494" s="4">
        <f t="shared" si="6"/>
        <v>4.5000000000000355</v>
      </c>
    </row>
    <row r="495" spans="1:7">
      <c r="A495" s="49">
        <v>44788</v>
      </c>
      <c r="B495" s="542" t="s">
        <v>1536</v>
      </c>
      <c r="C495" s="795" t="s">
        <v>18</v>
      </c>
      <c r="D495" t="s">
        <v>13</v>
      </c>
      <c r="F495" s="34">
        <v>4.5</v>
      </c>
      <c r="G495" s="4">
        <f t="shared" si="6"/>
        <v>3.5527136788005009E-14</v>
      </c>
    </row>
    <row r="496" spans="1:7">
      <c r="A496" s="52">
        <v>44377</v>
      </c>
      <c r="B496" s="545" t="s">
        <v>10</v>
      </c>
      <c r="C496" s="796" t="s">
        <v>19</v>
      </c>
      <c r="D496" t="s">
        <v>12</v>
      </c>
      <c r="E496" s="34">
        <v>18.5</v>
      </c>
      <c r="G496" s="4">
        <f t="shared" si="6"/>
        <v>18.500000000000036</v>
      </c>
    </row>
    <row r="497" spans="1:12">
      <c r="C497" s="795"/>
      <c r="D497" t="s">
        <v>13</v>
      </c>
      <c r="E497" s="102">
        <v>6.4</v>
      </c>
      <c r="G497" s="4">
        <f t="shared" si="6"/>
        <v>24.900000000000034</v>
      </c>
    </row>
    <row r="498" spans="1:12">
      <c r="C498" s="795"/>
      <c r="D498" t="s">
        <v>14</v>
      </c>
      <c r="E498" s="34">
        <v>210</v>
      </c>
      <c r="G498" s="4">
        <f t="shared" si="6"/>
        <v>234.90000000000003</v>
      </c>
    </row>
    <row r="499" spans="1:12">
      <c r="A499" s="49">
        <v>44377</v>
      </c>
      <c r="B499" s="542" t="s">
        <v>1539</v>
      </c>
      <c r="C499" s="795" t="s">
        <v>19</v>
      </c>
      <c r="D499" t="s">
        <v>14</v>
      </c>
      <c r="F499" s="34">
        <v>210</v>
      </c>
      <c r="G499" s="4">
        <f t="shared" ref="G499:G504" si="7">+G498+E499-F499</f>
        <v>24.900000000000034</v>
      </c>
    </row>
    <row r="500" spans="1:12">
      <c r="A500" s="49">
        <v>44788</v>
      </c>
      <c r="B500" s="542" t="s">
        <v>1536</v>
      </c>
      <c r="C500" s="795" t="s">
        <v>19</v>
      </c>
      <c r="D500" t="s">
        <v>12</v>
      </c>
      <c r="F500" s="34">
        <v>18.5</v>
      </c>
      <c r="G500" s="4">
        <f t="shared" si="7"/>
        <v>6.4000000000000341</v>
      </c>
    </row>
    <row r="501" spans="1:12">
      <c r="A501" s="49">
        <v>44788</v>
      </c>
      <c r="B501" s="542" t="s">
        <v>1536</v>
      </c>
      <c r="C501" s="795" t="s">
        <v>19</v>
      </c>
      <c r="D501" t="s">
        <v>13</v>
      </c>
      <c r="F501" s="102">
        <v>6.4</v>
      </c>
      <c r="G501" s="4">
        <f t="shared" si="7"/>
        <v>3.3750779948604759E-14</v>
      </c>
    </row>
    <row r="502" spans="1:12">
      <c r="A502" s="52">
        <v>44408</v>
      </c>
      <c r="B502" s="545" t="s">
        <v>10</v>
      </c>
      <c r="C502" s="796" t="s">
        <v>20</v>
      </c>
      <c r="D502" t="s">
        <v>12</v>
      </c>
      <c r="E502" s="34">
        <v>16.2</v>
      </c>
      <c r="G502" s="4">
        <f t="shared" si="7"/>
        <v>16.200000000000031</v>
      </c>
    </row>
    <row r="503" spans="1:12">
      <c r="C503" s="795"/>
      <c r="D503" t="s">
        <v>13</v>
      </c>
      <c r="E503" s="34">
        <v>3.8</v>
      </c>
      <c r="G503" s="4">
        <f t="shared" si="7"/>
        <v>20.000000000000032</v>
      </c>
    </row>
    <row r="504" spans="1:12">
      <c r="C504" s="795"/>
      <c r="D504" t="s">
        <v>14</v>
      </c>
      <c r="E504" s="34">
        <v>210</v>
      </c>
      <c r="G504" s="4">
        <f t="shared" si="7"/>
        <v>230.00000000000003</v>
      </c>
    </row>
    <row r="505" spans="1:12">
      <c r="A505" s="49">
        <v>44408</v>
      </c>
      <c r="B505" s="542" t="s">
        <v>1540</v>
      </c>
      <c r="C505" s="795" t="s">
        <v>20</v>
      </c>
      <c r="D505" t="s">
        <v>14</v>
      </c>
      <c r="F505" s="34">
        <v>135</v>
      </c>
      <c r="G505" s="4">
        <f t="shared" ref="G505:G638" si="8">+G504+E505-F505</f>
        <v>95.000000000000028</v>
      </c>
    </row>
    <row r="506" spans="1:12">
      <c r="A506" s="49">
        <v>44557</v>
      </c>
      <c r="B506" s="542" t="s">
        <v>1533</v>
      </c>
      <c r="C506" s="795" t="s">
        <v>20</v>
      </c>
      <c r="D506" t="s">
        <v>14</v>
      </c>
      <c r="F506" s="34">
        <v>45</v>
      </c>
      <c r="G506" s="4">
        <f t="shared" si="8"/>
        <v>50.000000000000028</v>
      </c>
    </row>
    <row r="507" spans="1:12">
      <c r="A507" s="49">
        <v>44778</v>
      </c>
      <c r="B507" s="542" t="s">
        <v>1541</v>
      </c>
      <c r="C507" s="795" t="s">
        <v>20</v>
      </c>
      <c r="D507" t="s">
        <v>14</v>
      </c>
      <c r="F507" s="34">
        <v>30</v>
      </c>
      <c r="G507" s="4">
        <f t="shared" si="8"/>
        <v>20.000000000000028</v>
      </c>
      <c r="I507" s="795"/>
      <c r="J507" s="795"/>
      <c r="K507" s="795"/>
      <c r="L507" s="795"/>
    </row>
    <row r="508" spans="1:12">
      <c r="A508" s="49">
        <v>44788</v>
      </c>
      <c r="B508" s="542" t="s">
        <v>1542</v>
      </c>
      <c r="C508" s="795" t="s">
        <v>20</v>
      </c>
      <c r="D508" t="s">
        <v>12</v>
      </c>
      <c r="F508" s="34">
        <v>16.2</v>
      </c>
      <c r="G508" s="4">
        <f t="shared" si="8"/>
        <v>3.8000000000000291</v>
      </c>
      <c r="I508" s="795"/>
      <c r="J508" s="795"/>
      <c r="K508" s="795"/>
      <c r="L508" s="795"/>
    </row>
    <row r="509" spans="1:12">
      <c r="A509" s="49">
        <v>44788</v>
      </c>
      <c r="B509" s="542" t="s">
        <v>1542</v>
      </c>
      <c r="C509" s="795" t="s">
        <v>20</v>
      </c>
      <c r="D509" t="s">
        <v>13</v>
      </c>
      <c r="F509" s="34">
        <v>3.8</v>
      </c>
      <c r="G509" s="4">
        <f t="shared" si="8"/>
        <v>2.9309887850104133E-14</v>
      </c>
      <c r="I509" s="795"/>
      <c r="J509" s="795"/>
      <c r="K509" s="795"/>
      <c r="L509" s="795"/>
    </row>
    <row r="510" spans="1:12">
      <c r="A510" s="41">
        <v>44439</v>
      </c>
      <c r="B510" s="799" t="s">
        <v>10</v>
      </c>
      <c r="C510" s="786" t="s">
        <v>21</v>
      </c>
      <c r="D510" t="s">
        <v>12</v>
      </c>
      <c r="E510" s="34">
        <v>18.3</v>
      </c>
      <c r="G510" s="4">
        <f t="shared" si="8"/>
        <v>18.300000000000029</v>
      </c>
    </row>
    <row r="511" spans="1:12">
      <c r="A511" s="39"/>
      <c r="B511" s="546"/>
      <c r="C511" s="787"/>
      <c r="D511" t="s">
        <v>13</v>
      </c>
      <c r="E511" s="34">
        <v>4.0999999999999996</v>
      </c>
      <c r="G511" s="4">
        <f t="shared" si="8"/>
        <v>22.400000000000027</v>
      </c>
    </row>
    <row r="512" spans="1:12">
      <c r="A512" s="39"/>
      <c r="B512" s="546"/>
      <c r="C512" s="787"/>
      <c r="D512" t="s">
        <v>14</v>
      </c>
      <c r="E512" s="34">
        <v>210</v>
      </c>
      <c r="G512" s="4">
        <f t="shared" si="8"/>
        <v>232.40000000000003</v>
      </c>
    </row>
    <row r="513" spans="1:7">
      <c r="A513" s="39">
        <v>44439</v>
      </c>
      <c r="B513" s="546" t="s">
        <v>1543</v>
      </c>
      <c r="C513" s="787" t="s">
        <v>21</v>
      </c>
      <c r="D513" t="s">
        <v>14</v>
      </c>
      <c r="F513" s="34">
        <v>110</v>
      </c>
      <c r="G513" s="4">
        <f t="shared" si="8"/>
        <v>122.40000000000003</v>
      </c>
    </row>
    <row r="514" spans="1:7">
      <c r="A514" s="39">
        <v>44662</v>
      </c>
      <c r="B514" s="546" t="s">
        <v>1544</v>
      </c>
      <c r="C514" s="787" t="s">
        <v>21</v>
      </c>
      <c r="D514" t="s">
        <v>14</v>
      </c>
      <c r="F514" s="34">
        <v>100</v>
      </c>
      <c r="G514" s="4">
        <f t="shared" si="8"/>
        <v>22.400000000000034</v>
      </c>
    </row>
    <row r="515" spans="1:7">
      <c r="A515" s="49">
        <v>44788</v>
      </c>
      <c r="B515" s="542" t="s">
        <v>1542</v>
      </c>
      <c r="C515" s="787" t="s">
        <v>21</v>
      </c>
      <c r="D515" t="s">
        <v>12</v>
      </c>
      <c r="F515" s="34">
        <v>18.3</v>
      </c>
      <c r="G515" s="4">
        <f t="shared" si="8"/>
        <v>4.1000000000000334</v>
      </c>
    </row>
    <row r="516" spans="1:7">
      <c r="A516" s="49">
        <v>44788</v>
      </c>
      <c r="B516" s="542" t="s">
        <v>1542</v>
      </c>
      <c r="C516" s="787" t="s">
        <v>21</v>
      </c>
      <c r="D516" t="s">
        <v>13</v>
      </c>
      <c r="F516" s="34">
        <v>4.0999999999999996</v>
      </c>
      <c r="G516" s="4">
        <f t="shared" si="8"/>
        <v>3.3750779948604759E-14</v>
      </c>
    </row>
    <row r="517" spans="1:7">
      <c r="A517" s="41">
        <v>44469</v>
      </c>
      <c r="B517" s="799" t="s">
        <v>10</v>
      </c>
      <c r="C517" s="786" t="s">
        <v>22</v>
      </c>
      <c r="D517" t="s">
        <v>12</v>
      </c>
      <c r="E517" s="4">
        <v>19</v>
      </c>
      <c r="G517" s="4">
        <f t="shared" si="8"/>
        <v>19.000000000000036</v>
      </c>
    </row>
    <row r="518" spans="1:7">
      <c r="A518" s="39"/>
      <c r="B518" s="546"/>
      <c r="C518" s="787"/>
      <c r="D518" t="s">
        <v>13</v>
      </c>
      <c r="E518" s="4">
        <v>5.7</v>
      </c>
      <c r="G518" s="4">
        <f t="shared" si="8"/>
        <v>24.700000000000035</v>
      </c>
    </row>
    <row r="519" spans="1:7">
      <c r="A519" s="39"/>
      <c r="B519" s="546"/>
      <c r="C519" s="787"/>
      <c r="D519" t="s">
        <v>14</v>
      </c>
      <c r="E519" s="4">
        <v>210</v>
      </c>
      <c r="G519" s="4">
        <f t="shared" si="8"/>
        <v>234.70000000000005</v>
      </c>
    </row>
    <row r="520" spans="1:7">
      <c r="A520" s="39">
        <v>44469</v>
      </c>
      <c r="B520" s="546" t="s">
        <v>1545</v>
      </c>
      <c r="C520" s="787" t="s">
        <v>22</v>
      </c>
      <c r="D520" t="s">
        <v>14</v>
      </c>
      <c r="E520" s="4"/>
      <c r="F520" s="34">
        <v>115</v>
      </c>
      <c r="G520" s="4">
        <f t="shared" si="8"/>
        <v>119.70000000000005</v>
      </c>
    </row>
    <row r="521" spans="1:7" ht="15.75" customHeight="1">
      <c r="A521" s="39">
        <v>44662</v>
      </c>
      <c r="B521" s="546" t="s">
        <v>1544</v>
      </c>
      <c r="C521" s="787" t="s">
        <v>22</v>
      </c>
      <c r="D521" t="s">
        <v>14</v>
      </c>
      <c r="E521" s="4"/>
      <c r="F521" s="34">
        <v>95</v>
      </c>
      <c r="G521" s="4">
        <f t="shared" si="8"/>
        <v>24.700000000000045</v>
      </c>
    </row>
    <row r="522" spans="1:7" ht="15.75" customHeight="1">
      <c r="A522" s="49">
        <v>44788</v>
      </c>
      <c r="B522" s="542" t="s">
        <v>1542</v>
      </c>
      <c r="C522" s="787" t="s">
        <v>22</v>
      </c>
      <c r="D522" t="s">
        <v>12</v>
      </c>
      <c r="E522" s="4"/>
      <c r="F522" s="4">
        <v>9.9</v>
      </c>
      <c r="G522" s="4">
        <f t="shared" si="8"/>
        <v>14.800000000000045</v>
      </c>
    </row>
    <row r="523" spans="1:7" ht="15.75" customHeight="1">
      <c r="A523" s="49">
        <v>45027</v>
      </c>
      <c r="B523" s="542" t="s">
        <v>1546</v>
      </c>
      <c r="C523" s="787" t="s">
        <v>22</v>
      </c>
      <c r="D523" t="s">
        <v>12</v>
      </c>
      <c r="E523" s="4"/>
      <c r="F523" s="4">
        <v>9.1</v>
      </c>
      <c r="G523" s="4">
        <f t="shared" si="8"/>
        <v>5.7000000000000455</v>
      </c>
    </row>
    <row r="524" spans="1:7" ht="15.75" customHeight="1">
      <c r="A524" s="49">
        <v>45027</v>
      </c>
      <c r="B524" s="542" t="s">
        <v>1546</v>
      </c>
      <c r="C524" s="787" t="s">
        <v>22</v>
      </c>
      <c r="D524" t="s">
        <v>13</v>
      </c>
      <c r="E524" s="4"/>
      <c r="F524" s="4">
        <v>5.7</v>
      </c>
      <c r="G524" s="4">
        <f t="shared" si="8"/>
        <v>4.5297099404706387E-14</v>
      </c>
    </row>
    <row r="525" spans="1:7">
      <c r="A525" s="49">
        <v>44500</v>
      </c>
      <c r="B525" s="799" t="s">
        <v>10</v>
      </c>
      <c r="C525" s="796" t="s">
        <v>23</v>
      </c>
      <c r="D525" t="s">
        <v>14</v>
      </c>
      <c r="E525" s="4">
        <v>210</v>
      </c>
      <c r="G525" s="4">
        <f t="shared" si="8"/>
        <v>210.00000000000006</v>
      </c>
    </row>
    <row r="526" spans="1:7">
      <c r="B526" s="799"/>
      <c r="C526" s="796"/>
      <c r="D526" t="s">
        <v>12</v>
      </c>
      <c r="E526" s="4">
        <v>19.600000000000001</v>
      </c>
      <c r="G526" s="4">
        <f t="shared" si="8"/>
        <v>229.60000000000005</v>
      </c>
    </row>
    <row r="527" spans="1:7">
      <c r="B527" s="799"/>
      <c r="C527" s="796"/>
      <c r="D527" t="s">
        <v>13</v>
      </c>
      <c r="E527" s="4">
        <v>3.6</v>
      </c>
      <c r="G527" s="4">
        <f t="shared" si="8"/>
        <v>233.20000000000005</v>
      </c>
    </row>
    <row r="528" spans="1:7">
      <c r="A528" s="49">
        <v>44499</v>
      </c>
      <c r="B528" s="542" t="s">
        <v>1547</v>
      </c>
      <c r="C528" s="795" t="s">
        <v>23</v>
      </c>
      <c r="D528" t="s">
        <v>14</v>
      </c>
      <c r="F528" s="34">
        <v>145</v>
      </c>
      <c r="G528" s="4">
        <f t="shared" si="8"/>
        <v>88.200000000000045</v>
      </c>
    </row>
    <row r="529" spans="1:7">
      <c r="A529" s="39">
        <v>44662</v>
      </c>
      <c r="B529" s="546" t="s">
        <v>1544</v>
      </c>
      <c r="C529" s="795" t="s">
        <v>23</v>
      </c>
      <c r="D529" t="s">
        <v>14</v>
      </c>
      <c r="F529" s="34">
        <v>65</v>
      </c>
      <c r="G529" s="4">
        <f t="shared" si="8"/>
        <v>23.200000000000045</v>
      </c>
    </row>
    <row r="530" spans="1:7">
      <c r="A530" s="49">
        <v>45027</v>
      </c>
      <c r="B530" s="542" t="s">
        <v>1546</v>
      </c>
      <c r="C530" s="795" t="s">
        <v>23</v>
      </c>
      <c r="D530" t="s">
        <v>12</v>
      </c>
      <c r="F530" s="4">
        <v>19.600000000000001</v>
      </c>
      <c r="G530" s="4">
        <f t="shared" si="8"/>
        <v>3.6000000000000441</v>
      </c>
    </row>
    <row r="531" spans="1:7">
      <c r="A531" s="49">
        <v>45027</v>
      </c>
      <c r="B531" s="542" t="s">
        <v>1546</v>
      </c>
      <c r="C531" s="795" t="s">
        <v>23</v>
      </c>
      <c r="D531" t="s">
        <v>13</v>
      </c>
      <c r="F531" s="4">
        <v>3.6</v>
      </c>
      <c r="G531" s="4">
        <f t="shared" si="8"/>
        <v>4.3964831775156199E-14</v>
      </c>
    </row>
    <row r="532" spans="1:7">
      <c r="A532" s="49">
        <v>44530</v>
      </c>
      <c r="B532" s="799" t="s">
        <v>10</v>
      </c>
      <c r="C532" s="796" t="s">
        <v>24</v>
      </c>
      <c r="D532" t="s">
        <v>14</v>
      </c>
      <c r="E532" s="4">
        <v>210</v>
      </c>
      <c r="G532" s="4">
        <f t="shared" si="8"/>
        <v>210.00000000000006</v>
      </c>
    </row>
    <row r="533" spans="1:7">
      <c r="B533" s="799"/>
      <c r="C533" s="796"/>
      <c r="D533" t="s">
        <v>12</v>
      </c>
      <c r="E533" s="4">
        <v>21</v>
      </c>
      <c r="G533" s="4">
        <f t="shared" si="8"/>
        <v>231.00000000000006</v>
      </c>
    </row>
    <row r="534" spans="1:7">
      <c r="B534" s="799"/>
      <c r="C534" s="796"/>
      <c r="D534" t="s">
        <v>13</v>
      </c>
      <c r="E534" s="4">
        <v>5</v>
      </c>
      <c r="G534" s="4">
        <f t="shared" si="8"/>
        <v>236.00000000000006</v>
      </c>
    </row>
    <row r="535" spans="1:7">
      <c r="A535" s="49">
        <v>44530</v>
      </c>
      <c r="B535" s="542" t="s">
        <v>1548</v>
      </c>
      <c r="C535" s="795" t="s">
        <v>24</v>
      </c>
      <c r="D535" t="s">
        <v>14</v>
      </c>
      <c r="F535" s="34">
        <v>150</v>
      </c>
      <c r="G535" s="4">
        <f t="shared" si="8"/>
        <v>86.000000000000057</v>
      </c>
    </row>
    <row r="536" spans="1:7">
      <c r="A536" s="39">
        <v>44662</v>
      </c>
      <c r="B536" s="546" t="s">
        <v>1544</v>
      </c>
      <c r="C536" s="795" t="s">
        <v>24</v>
      </c>
      <c r="D536" t="s">
        <v>14</v>
      </c>
      <c r="F536" s="34">
        <v>40</v>
      </c>
      <c r="G536" s="4">
        <f t="shared" si="8"/>
        <v>46.000000000000057</v>
      </c>
    </row>
    <row r="537" spans="1:7">
      <c r="A537" s="39">
        <v>44778</v>
      </c>
      <c r="B537" s="546" t="s">
        <v>1541</v>
      </c>
      <c r="C537" s="795" t="s">
        <v>24</v>
      </c>
      <c r="D537" t="s">
        <v>14</v>
      </c>
      <c r="F537" s="34">
        <v>20</v>
      </c>
      <c r="G537" s="4">
        <f t="shared" si="8"/>
        <v>26.000000000000057</v>
      </c>
    </row>
    <row r="538" spans="1:7">
      <c r="A538" s="49">
        <v>45027</v>
      </c>
      <c r="B538" s="542" t="s">
        <v>1546</v>
      </c>
      <c r="C538" s="795" t="s">
        <v>24</v>
      </c>
      <c r="D538" t="s">
        <v>12</v>
      </c>
      <c r="F538" s="4">
        <v>21</v>
      </c>
      <c r="G538" s="4">
        <f t="shared" si="8"/>
        <v>5.0000000000000568</v>
      </c>
    </row>
    <row r="539" spans="1:7">
      <c r="A539" s="49">
        <v>45027</v>
      </c>
      <c r="B539" s="542" t="s">
        <v>1546</v>
      </c>
      <c r="C539" s="795" t="s">
        <v>24</v>
      </c>
      <c r="D539" t="s">
        <v>13</v>
      </c>
      <c r="F539" s="4">
        <v>5</v>
      </c>
      <c r="G539" s="4">
        <f t="shared" si="8"/>
        <v>5.6843418860808015E-14</v>
      </c>
    </row>
    <row r="540" spans="1:7">
      <c r="A540" s="52">
        <v>44561</v>
      </c>
      <c r="B540" s="799" t="s">
        <v>10</v>
      </c>
      <c r="C540" s="796" t="s">
        <v>25</v>
      </c>
      <c r="D540" t="s">
        <v>12</v>
      </c>
      <c r="E540" s="34">
        <v>22</v>
      </c>
      <c r="G540" s="4">
        <f t="shared" si="8"/>
        <v>22.000000000000057</v>
      </c>
    </row>
    <row r="541" spans="1:7">
      <c r="C541" s="795"/>
      <c r="D541" t="s">
        <v>13</v>
      </c>
      <c r="E541" s="34">
        <v>5.4</v>
      </c>
      <c r="G541" s="4">
        <f t="shared" si="8"/>
        <v>27.400000000000055</v>
      </c>
    </row>
    <row r="542" spans="1:7">
      <c r="C542" s="795"/>
      <c r="D542" t="s">
        <v>14</v>
      </c>
      <c r="E542" s="34">
        <v>210</v>
      </c>
      <c r="G542" s="4">
        <f t="shared" si="8"/>
        <v>237.40000000000006</v>
      </c>
    </row>
    <row r="543" spans="1:7">
      <c r="A543" s="49">
        <v>44561</v>
      </c>
      <c r="B543" s="542" t="s">
        <v>1549</v>
      </c>
      <c r="C543" s="795" t="s">
        <v>25</v>
      </c>
      <c r="D543" t="s">
        <v>14</v>
      </c>
      <c r="F543" s="34">
        <v>200</v>
      </c>
      <c r="G543" s="4">
        <f t="shared" si="8"/>
        <v>37.400000000000063</v>
      </c>
    </row>
    <row r="544" spans="1:7">
      <c r="A544" s="39">
        <v>44778</v>
      </c>
      <c r="B544" s="546" t="s">
        <v>1541</v>
      </c>
      <c r="C544" s="795" t="s">
        <v>25</v>
      </c>
      <c r="D544" t="s">
        <v>14</v>
      </c>
      <c r="F544" s="34">
        <v>10</v>
      </c>
      <c r="G544" s="4">
        <f t="shared" si="8"/>
        <v>27.400000000000063</v>
      </c>
    </row>
    <row r="545" spans="1:7">
      <c r="A545" s="49">
        <v>45027</v>
      </c>
      <c r="B545" s="542" t="s">
        <v>1546</v>
      </c>
      <c r="C545" s="795" t="s">
        <v>25</v>
      </c>
      <c r="D545" t="s">
        <v>12</v>
      </c>
      <c r="F545" s="34">
        <v>22</v>
      </c>
      <c r="G545" s="4">
        <f t="shared" si="8"/>
        <v>5.4000000000000625</v>
      </c>
    </row>
    <row r="546" spans="1:7">
      <c r="A546" s="49">
        <v>45027</v>
      </c>
      <c r="B546" s="542" t="s">
        <v>1546</v>
      </c>
      <c r="C546" s="795" t="s">
        <v>25</v>
      </c>
      <c r="D546" t="s">
        <v>13</v>
      </c>
      <c r="F546" s="34">
        <v>5.4</v>
      </c>
      <c r="G546" s="4">
        <f t="shared" si="8"/>
        <v>6.2172489379008766E-14</v>
      </c>
    </row>
    <row r="547" spans="1:7">
      <c r="A547" s="52">
        <v>44592</v>
      </c>
      <c r="B547" s="799" t="s">
        <v>10</v>
      </c>
      <c r="C547" s="796" t="s">
        <v>11</v>
      </c>
      <c r="D547" t="s">
        <v>12</v>
      </c>
      <c r="E547" s="34">
        <v>23.3</v>
      </c>
      <c r="G547" s="4">
        <f t="shared" si="8"/>
        <v>23.300000000000061</v>
      </c>
    </row>
    <row r="548" spans="1:7">
      <c r="C548" s="795"/>
      <c r="D548" t="s">
        <v>13</v>
      </c>
      <c r="E548" s="34">
        <v>2.2999999999999998</v>
      </c>
      <c r="G548" s="4">
        <f t="shared" si="8"/>
        <v>25.600000000000062</v>
      </c>
    </row>
    <row r="549" spans="1:7">
      <c r="C549" s="795"/>
      <c r="D549" t="s">
        <v>14</v>
      </c>
      <c r="E549" s="34">
        <v>210</v>
      </c>
      <c r="G549" s="4">
        <f t="shared" si="8"/>
        <v>235.60000000000005</v>
      </c>
    </row>
    <row r="550" spans="1:7">
      <c r="A550" s="49">
        <v>44592</v>
      </c>
      <c r="B550" s="542" t="s">
        <v>1550</v>
      </c>
      <c r="C550" s="795" t="s">
        <v>11</v>
      </c>
      <c r="D550" t="s">
        <v>14</v>
      </c>
      <c r="F550" s="34">
        <v>170</v>
      </c>
      <c r="G550" s="4">
        <f t="shared" si="8"/>
        <v>65.600000000000051</v>
      </c>
    </row>
    <row r="551" spans="1:7">
      <c r="A551" s="39">
        <v>44778</v>
      </c>
      <c r="B551" s="546" t="s">
        <v>1541</v>
      </c>
      <c r="C551" s="795" t="s">
        <v>11</v>
      </c>
      <c r="D551" t="s">
        <v>14</v>
      </c>
      <c r="F551" s="34">
        <v>40</v>
      </c>
      <c r="G551" s="4">
        <f t="shared" si="8"/>
        <v>25.600000000000051</v>
      </c>
    </row>
    <row r="552" spans="1:7">
      <c r="A552" s="49">
        <v>45027</v>
      </c>
      <c r="B552" s="542" t="s">
        <v>1546</v>
      </c>
      <c r="C552" s="795" t="s">
        <v>11</v>
      </c>
      <c r="D552" t="s">
        <v>12</v>
      </c>
      <c r="F552" s="34">
        <v>23.3</v>
      </c>
      <c r="G552" s="4">
        <f t="shared" si="8"/>
        <v>2.3000000000000504</v>
      </c>
    </row>
    <row r="553" spans="1:7">
      <c r="A553" s="49">
        <v>45027</v>
      </c>
      <c r="B553" s="542" t="s">
        <v>1546</v>
      </c>
      <c r="C553" s="795" t="s">
        <v>11</v>
      </c>
      <c r="D553" t="s">
        <v>13</v>
      </c>
      <c r="F553" s="34">
        <v>2.2999999999999998</v>
      </c>
      <c r="G553" s="4">
        <f t="shared" si="8"/>
        <v>5.0626169922907138E-14</v>
      </c>
    </row>
    <row r="554" spans="1:7">
      <c r="A554" s="52">
        <v>44620</v>
      </c>
      <c r="B554" s="799" t="s">
        <v>10</v>
      </c>
      <c r="C554" s="796" t="s">
        <v>15</v>
      </c>
      <c r="D554" t="s">
        <v>12</v>
      </c>
      <c r="E554" s="34">
        <v>22.9</v>
      </c>
      <c r="G554" s="4">
        <f t="shared" si="8"/>
        <v>22.900000000000048</v>
      </c>
    </row>
    <row r="555" spans="1:7">
      <c r="C555" s="795"/>
      <c r="D555" t="s">
        <v>13</v>
      </c>
      <c r="E555" s="34">
        <v>5.3</v>
      </c>
      <c r="G555" s="4">
        <f t="shared" si="8"/>
        <v>28.200000000000049</v>
      </c>
    </row>
    <row r="556" spans="1:7">
      <c r="C556" s="795"/>
      <c r="D556" t="s">
        <v>14</v>
      </c>
      <c r="E556" s="34">
        <v>210</v>
      </c>
      <c r="G556" s="4">
        <f t="shared" si="8"/>
        <v>238.20000000000005</v>
      </c>
    </row>
    <row r="557" spans="1:7">
      <c r="A557" s="49">
        <v>44620</v>
      </c>
      <c r="B557" s="542" t="s">
        <v>1551</v>
      </c>
      <c r="C557" s="795" t="s">
        <v>15</v>
      </c>
      <c r="D557" t="s">
        <v>14</v>
      </c>
      <c r="F557" s="34">
        <v>120</v>
      </c>
      <c r="G557" s="4">
        <f t="shared" si="8"/>
        <v>118.20000000000005</v>
      </c>
    </row>
    <row r="558" spans="1:7">
      <c r="A558" s="39">
        <v>44778</v>
      </c>
      <c r="B558" s="546" t="s">
        <v>1541</v>
      </c>
      <c r="C558" s="795" t="s">
        <v>15</v>
      </c>
      <c r="D558" t="s">
        <v>14</v>
      </c>
      <c r="F558" s="34">
        <v>90</v>
      </c>
      <c r="G558" s="4">
        <f t="shared" si="8"/>
        <v>28.200000000000045</v>
      </c>
    </row>
    <row r="559" spans="1:7">
      <c r="A559" s="49">
        <v>45027</v>
      </c>
      <c r="B559" s="542" t="s">
        <v>1546</v>
      </c>
      <c r="C559" s="795" t="s">
        <v>15</v>
      </c>
      <c r="D559" t="s">
        <v>12</v>
      </c>
      <c r="F559" s="34">
        <v>22.9</v>
      </c>
      <c r="G559" s="4">
        <f t="shared" si="8"/>
        <v>5.3000000000000469</v>
      </c>
    </row>
    <row r="560" spans="1:7">
      <c r="A560" s="49">
        <v>45027</v>
      </c>
      <c r="B560" s="542" t="s">
        <v>1546</v>
      </c>
      <c r="C560" s="795" t="s">
        <v>15</v>
      </c>
      <c r="D560" t="s">
        <v>13</v>
      </c>
      <c r="F560" s="34">
        <v>5.3</v>
      </c>
      <c r="G560" s="4">
        <f t="shared" si="8"/>
        <v>4.7073456244106637E-14</v>
      </c>
    </row>
    <row r="561" spans="1:14">
      <c r="A561" s="41">
        <v>44651</v>
      </c>
      <c r="B561" s="799" t="s">
        <v>10</v>
      </c>
      <c r="C561" s="786" t="s">
        <v>16</v>
      </c>
      <c r="D561" t="s">
        <v>12</v>
      </c>
      <c r="E561" s="34">
        <v>23.1</v>
      </c>
      <c r="G561" s="4">
        <f t="shared" si="8"/>
        <v>23.100000000000048</v>
      </c>
    </row>
    <row r="562" spans="1:14">
      <c r="A562" s="39"/>
      <c r="B562" s="546"/>
      <c r="C562" s="787"/>
      <c r="D562" t="s">
        <v>13</v>
      </c>
      <c r="E562" s="34">
        <v>6.2</v>
      </c>
      <c r="G562" s="4">
        <f t="shared" si="8"/>
        <v>29.300000000000047</v>
      </c>
    </row>
    <row r="563" spans="1:14">
      <c r="A563" s="39"/>
      <c r="B563" s="546"/>
      <c r="C563" s="787"/>
      <c r="D563" t="s">
        <v>14</v>
      </c>
      <c r="E563" s="34">
        <v>210</v>
      </c>
      <c r="G563" s="4">
        <f t="shared" si="8"/>
        <v>239.30000000000004</v>
      </c>
    </row>
    <row r="564" spans="1:14">
      <c r="A564" s="49">
        <v>44651</v>
      </c>
      <c r="B564" s="542" t="s">
        <v>1552</v>
      </c>
      <c r="C564" s="795" t="s">
        <v>16</v>
      </c>
      <c r="D564" t="s">
        <v>14</v>
      </c>
      <c r="F564" s="34">
        <v>10</v>
      </c>
      <c r="G564" s="4">
        <f t="shared" si="8"/>
        <v>229.30000000000004</v>
      </c>
    </row>
    <row r="565" spans="1:14">
      <c r="A565" s="49">
        <v>44765</v>
      </c>
      <c r="B565" s="542" t="s">
        <v>1553</v>
      </c>
      <c r="C565" s="795" t="s">
        <v>16</v>
      </c>
      <c r="D565" t="s">
        <v>14</v>
      </c>
      <c r="F565" s="34">
        <v>200</v>
      </c>
      <c r="G565" s="4">
        <f t="shared" si="8"/>
        <v>29.30000000000004</v>
      </c>
    </row>
    <row r="566" spans="1:14">
      <c r="A566" s="49">
        <v>45027</v>
      </c>
      <c r="B566" s="542" t="s">
        <v>1554</v>
      </c>
      <c r="C566" s="795" t="s">
        <v>16</v>
      </c>
      <c r="D566" t="s">
        <v>12</v>
      </c>
      <c r="F566" s="34">
        <v>23.1</v>
      </c>
      <c r="G566" s="4">
        <f t="shared" si="8"/>
        <v>6.2000000000000384</v>
      </c>
    </row>
    <row r="567" spans="1:14">
      <c r="A567" s="49">
        <v>45027</v>
      </c>
      <c r="B567" s="542" t="s">
        <v>1554</v>
      </c>
      <c r="C567" s="795" t="s">
        <v>16</v>
      </c>
      <c r="D567" t="s">
        <v>13</v>
      </c>
      <c r="F567" s="34">
        <v>6.2</v>
      </c>
      <c r="G567" s="4">
        <f t="shared" si="8"/>
        <v>3.8191672047105385E-14</v>
      </c>
    </row>
    <row r="568" spans="1:14">
      <c r="A568" s="41">
        <v>44681</v>
      </c>
      <c r="B568" s="799" t="s">
        <v>10</v>
      </c>
      <c r="C568" s="786" t="s">
        <v>17</v>
      </c>
      <c r="D568" t="s">
        <v>12</v>
      </c>
      <c r="E568" s="4">
        <v>23.3</v>
      </c>
      <c r="G568" s="4">
        <f t="shared" si="8"/>
        <v>23.30000000000004</v>
      </c>
    </row>
    <row r="569" spans="1:14">
      <c r="A569" s="39"/>
      <c r="B569" s="546"/>
      <c r="C569" s="787"/>
      <c r="D569" t="s">
        <v>13</v>
      </c>
      <c r="E569" s="4">
        <v>3.8</v>
      </c>
      <c r="G569" s="4">
        <f t="shared" si="8"/>
        <v>27.100000000000041</v>
      </c>
      <c r="N569" s="4"/>
    </row>
    <row r="570" spans="1:14">
      <c r="A570" s="39"/>
      <c r="B570" s="546"/>
      <c r="C570" s="787"/>
      <c r="D570" t="s">
        <v>14</v>
      </c>
      <c r="E570" s="4">
        <v>210</v>
      </c>
      <c r="G570" s="4">
        <f t="shared" si="8"/>
        <v>237.10000000000005</v>
      </c>
    </row>
    <row r="571" spans="1:14">
      <c r="A571" s="49">
        <v>44765</v>
      </c>
      <c r="B571" s="542" t="s">
        <v>1553</v>
      </c>
      <c r="C571" s="795" t="s">
        <v>17</v>
      </c>
      <c r="D571" t="s">
        <v>14</v>
      </c>
      <c r="E571" s="4"/>
      <c r="F571" s="34">
        <v>200</v>
      </c>
      <c r="G571" s="4">
        <f t="shared" si="8"/>
        <v>37.100000000000051</v>
      </c>
    </row>
    <row r="572" spans="1:14">
      <c r="A572" s="39">
        <v>44778</v>
      </c>
      <c r="B572" s="546" t="s">
        <v>1541</v>
      </c>
      <c r="C572" s="795" t="s">
        <v>17</v>
      </c>
      <c r="D572" t="s">
        <v>14</v>
      </c>
      <c r="E572" s="4"/>
      <c r="F572" s="34">
        <v>10</v>
      </c>
      <c r="G572" s="4">
        <f t="shared" si="8"/>
        <v>27.100000000000051</v>
      </c>
      <c r="N572" s="163"/>
    </row>
    <row r="573" spans="1:14">
      <c r="A573" s="49">
        <v>45027</v>
      </c>
      <c r="B573" s="542" t="s">
        <v>1554</v>
      </c>
      <c r="C573" s="795" t="s">
        <v>17</v>
      </c>
      <c r="D573" t="s">
        <v>12</v>
      </c>
      <c r="E573" s="4"/>
      <c r="F573" s="4">
        <v>23.3</v>
      </c>
      <c r="G573" s="4">
        <f t="shared" si="8"/>
        <v>3.8000000000000504</v>
      </c>
      <c r="N573" s="163"/>
    </row>
    <row r="574" spans="1:14">
      <c r="A574" s="49">
        <v>45027</v>
      </c>
      <c r="B574" s="542" t="s">
        <v>1554</v>
      </c>
      <c r="C574" s="795" t="s">
        <v>17</v>
      </c>
      <c r="D574" t="s">
        <v>13</v>
      </c>
      <c r="E574" s="4"/>
      <c r="F574" s="4">
        <v>3.8</v>
      </c>
      <c r="G574" s="4">
        <f t="shared" si="8"/>
        <v>5.0626169922907138E-14</v>
      </c>
      <c r="N574" s="163"/>
    </row>
    <row r="575" spans="1:14">
      <c r="A575" s="41">
        <v>44712</v>
      </c>
      <c r="B575" s="799" t="s">
        <v>10</v>
      </c>
      <c r="C575" s="786" t="s">
        <v>18</v>
      </c>
      <c r="D575" t="s">
        <v>14</v>
      </c>
      <c r="E575" s="4">
        <v>210</v>
      </c>
      <c r="G575" s="4">
        <f t="shared" si="8"/>
        <v>210.00000000000006</v>
      </c>
      <c r="I575" s="838" t="s">
        <v>1555</v>
      </c>
      <c r="J575" s="838"/>
      <c r="K575" s="838"/>
      <c r="L575" s="838"/>
    </row>
    <row r="576" spans="1:14">
      <c r="C576" s="795"/>
      <c r="D576" t="s">
        <v>12</v>
      </c>
      <c r="E576" s="34">
        <v>22.2</v>
      </c>
      <c r="G576" s="4">
        <f t="shared" si="8"/>
        <v>232.20000000000005</v>
      </c>
    </row>
    <row r="577" spans="1:13">
      <c r="C577" s="795"/>
      <c r="D577" t="s">
        <v>13</v>
      </c>
      <c r="E577" s="34">
        <v>10.1</v>
      </c>
      <c r="G577" s="4">
        <f t="shared" si="8"/>
        <v>242.30000000000004</v>
      </c>
      <c r="J577" s="786"/>
      <c r="K577"/>
      <c r="M577" s="178"/>
    </row>
    <row r="578" spans="1:13">
      <c r="C578" s="795"/>
      <c r="D578" t="s">
        <v>69</v>
      </c>
      <c r="E578" s="34">
        <v>6</v>
      </c>
      <c r="G578" s="4">
        <f t="shared" si="8"/>
        <v>248.30000000000004</v>
      </c>
      <c r="K578"/>
      <c r="M578" s="177"/>
    </row>
    <row r="579" spans="1:13">
      <c r="A579" s="39">
        <v>44778</v>
      </c>
      <c r="B579" s="546" t="s">
        <v>1541</v>
      </c>
      <c r="C579" s="795" t="s">
        <v>18</v>
      </c>
      <c r="D579" t="s">
        <v>14</v>
      </c>
      <c r="F579" s="34">
        <v>100</v>
      </c>
      <c r="G579" s="4">
        <f t="shared" si="8"/>
        <v>148.30000000000004</v>
      </c>
      <c r="J579" s="786"/>
      <c r="K579"/>
      <c r="M579" s="81"/>
    </row>
    <row r="580" spans="1:13">
      <c r="A580" s="39">
        <v>44880</v>
      </c>
      <c r="B580" s="546" t="s">
        <v>1556</v>
      </c>
      <c r="C580" s="795" t="s">
        <v>18</v>
      </c>
      <c r="D580" t="s">
        <v>14</v>
      </c>
      <c r="F580" s="34">
        <v>110</v>
      </c>
      <c r="G580" s="4">
        <f t="shared" si="8"/>
        <v>38.30000000000004</v>
      </c>
      <c r="J580" s="795"/>
      <c r="K580"/>
      <c r="M580" s="81"/>
    </row>
    <row r="581" spans="1:13">
      <c r="A581" s="49">
        <v>45027</v>
      </c>
      <c r="B581" s="542" t="s">
        <v>1554</v>
      </c>
      <c r="C581" s="795" t="s">
        <v>18</v>
      </c>
      <c r="D581" t="s">
        <v>12</v>
      </c>
      <c r="F581" s="34">
        <v>22.2</v>
      </c>
      <c r="G581" s="4">
        <f t="shared" si="8"/>
        <v>16.100000000000041</v>
      </c>
      <c r="J581" s="795"/>
      <c r="K581"/>
      <c r="M581" s="81"/>
    </row>
    <row r="582" spans="1:13">
      <c r="A582" s="49">
        <v>45027</v>
      </c>
      <c r="B582" s="542" t="s">
        <v>1554</v>
      </c>
      <c r="C582" s="795" t="s">
        <v>18</v>
      </c>
      <c r="D582" t="s">
        <v>13</v>
      </c>
      <c r="F582" s="34">
        <v>10.1</v>
      </c>
      <c r="G582" s="4">
        <f t="shared" si="8"/>
        <v>6.0000000000000409</v>
      </c>
      <c r="J582" s="795"/>
      <c r="K582"/>
      <c r="M582" s="81"/>
    </row>
    <row r="583" spans="1:13">
      <c r="A583" s="49">
        <v>45027</v>
      </c>
      <c r="B583" s="542" t="s">
        <v>1554</v>
      </c>
      <c r="C583" s="795" t="s">
        <v>18</v>
      </c>
      <c r="D583" t="s">
        <v>69</v>
      </c>
      <c r="F583" s="34">
        <v>6</v>
      </c>
      <c r="G583" s="4">
        <f t="shared" si="8"/>
        <v>4.0856207306205761E-14</v>
      </c>
      <c r="J583" s="795"/>
      <c r="K583"/>
      <c r="M583" s="81"/>
    </row>
    <row r="584" spans="1:13">
      <c r="A584" s="52">
        <v>44742</v>
      </c>
      <c r="B584" s="545" t="s">
        <v>10</v>
      </c>
      <c r="C584" s="796" t="s">
        <v>19</v>
      </c>
      <c r="D584" t="s">
        <v>12</v>
      </c>
      <c r="E584" s="34">
        <v>21.5</v>
      </c>
      <c r="G584" s="4">
        <f t="shared" si="8"/>
        <v>21.500000000000043</v>
      </c>
      <c r="J584" s="786"/>
      <c r="K584"/>
      <c r="M584" s="81"/>
    </row>
    <row r="585" spans="1:13">
      <c r="C585" s="795"/>
      <c r="D585" t="s">
        <v>13</v>
      </c>
      <c r="E585" s="34">
        <v>6.9</v>
      </c>
      <c r="G585" s="4">
        <f t="shared" si="8"/>
        <v>28.400000000000041</v>
      </c>
      <c r="J585" s="795"/>
      <c r="K585"/>
      <c r="M585" s="81"/>
    </row>
    <row r="586" spans="1:13">
      <c r="C586" s="795"/>
      <c r="D586" t="s">
        <v>14</v>
      </c>
      <c r="E586" s="34">
        <v>210</v>
      </c>
      <c r="G586" s="4">
        <f t="shared" si="8"/>
        <v>238.40000000000003</v>
      </c>
      <c r="J586" s="786"/>
      <c r="K586"/>
      <c r="M586" s="177"/>
    </row>
    <row r="587" spans="1:13">
      <c r="A587" s="39">
        <v>44880</v>
      </c>
      <c r="B587" s="546" t="s">
        <v>1556</v>
      </c>
      <c r="C587" s="795" t="s">
        <v>19</v>
      </c>
      <c r="D587" t="s">
        <v>14</v>
      </c>
      <c r="F587" s="34">
        <v>210</v>
      </c>
      <c r="G587" s="4">
        <f t="shared" si="8"/>
        <v>28.400000000000034</v>
      </c>
      <c r="J587" s="795"/>
      <c r="K587"/>
      <c r="M587" s="177"/>
    </row>
    <row r="588" spans="1:13">
      <c r="A588" s="49">
        <v>45027</v>
      </c>
      <c r="B588" s="542" t="s">
        <v>1554</v>
      </c>
      <c r="C588" s="795" t="s">
        <v>19</v>
      </c>
      <c r="D588" t="s">
        <v>12</v>
      </c>
      <c r="F588" s="34">
        <v>21.5</v>
      </c>
      <c r="G588" s="4">
        <f t="shared" si="8"/>
        <v>6.9000000000000341</v>
      </c>
      <c r="J588" s="795"/>
      <c r="K588"/>
      <c r="M588" s="177"/>
    </row>
    <row r="589" spans="1:13">
      <c r="A589" s="49">
        <v>45027</v>
      </c>
      <c r="B589" s="542" t="s">
        <v>1554</v>
      </c>
      <c r="C589" s="795" t="s">
        <v>19</v>
      </c>
      <c r="D589" t="s">
        <v>13</v>
      </c>
      <c r="F589" s="34">
        <v>6.9</v>
      </c>
      <c r="G589" s="4">
        <f t="shared" si="8"/>
        <v>3.3750779948604759E-14</v>
      </c>
      <c r="J589" s="795"/>
      <c r="K589"/>
      <c r="M589" s="177"/>
    </row>
    <row r="590" spans="1:13">
      <c r="A590" s="41">
        <v>44773</v>
      </c>
      <c r="B590" s="799" t="s">
        <v>10</v>
      </c>
      <c r="C590" s="786" t="s">
        <v>20</v>
      </c>
      <c r="D590" t="s">
        <v>12</v>
      </c>
      <c r="E590" s="4">
        <v>21.4</v>
      </c>
      <c r="F590" s="4"/>
      <c r="G590" s="4">
        <f t="shared" si="8"/>
        <v>21.400000000000034</v>
      </c>
      <c r="J590" s="796"/>
      <c r="K590"/>
      <c r="M590" s="177"/>
    </row>
    <row r="591" spans="1:13">
      <c r="A591" s="39"/>
      <c r="B591" s="546"/>
      <c r="C591" s="786"/>
      <c r="D591" t="s">
        <v>13</v>
      </c>
      <c r="E591" s="4">
        <v>9.6999999999999993</v>
      </c>
      <c r="F591" s="4"/>
      <c r="G591" s="4">
        <f t="shared" si="8"/>
        <v>31.100000000000033</v>
      </c>
      <c r="J591" s="795"/>
      <c r="K591"/>
      <c r="M591" s="177"/>
    </row>
    <row r="592" spans="1:13">
      <c r="A592" s="39"/>
      <c r="B592" s="546"/>
      <c r="C592" s="786"/>
      <c r="D592" t="s">
        <v>14</v>
      </c>
      <c r="E592" s="4">
        <v>210</v>
      </c>
      <c r="F592" s="4"/>
      <c r="G592" s="4">
        <f t="shared" si="8"/>
        <v>241.10000000000002</v>
      </c>
      <c r="J592" s="796"/>
      <c r="K592"/>
      <c r="M592" s="177"/>
    </row>
    <row r="593" spans="1:13">
      <c r="A593" s="39">
        <v>44880</v>
      </c>
      <c r="B593" s="546" t="s">
        <v>1556</v>
      </c>
      <c r="C593" s="795" t="s">
        <v>20</v>
      </c>
      <c r="D593" t="s">
        <v>14</v>
      </c>
      <c r="E593" s="4"/>
      <c r="F593" s="4">
        <v>210</v>
      </c>
      <c r="G593" s="4">
        <f t="shared" si="8"/>
        <v>31.100000000000023</v>
      </c>
      <c r="J593" s="795"/>
      <c r="K593"/>
      <c r="M593" s="177"/>
    </row>
    <row r="594" spans="1:13">
      <c r="A594" s="49">
        <v>45027</v>
      </c>
      <c r="B594" s="542" t="s">
        <v>1554</v>
      </c>
      <c r="C594" s="795" t="s">
        <v>20</v>
      </c>
      <c r="D594" t="s">
        <v>12</v>
      </c>
      <c r="E594" s="4"/>
      <c r="F594" s="4">
        <v>21.4</v>
      </c>
      <c r="G594" s="4">
        <f t="shared" si="8"/>
        <v>9.7000000000000242</v>
      </c>
      <c r="J594" s="795"/>
      <c r="K594"/>
      <c r="M594" s="177"/>
    </row>
    <row r="595" spans="1:13">
      <c r="A595" s="49">
        <v>45027</v>
      </c>
      <c r="B595" s="542" t="s">
        <v>1554</v>
      </c>
      <c r="C595" s="795" t="s">
        <v>20</v>
      </c>
      <c r="D595" t="s">
        <v>13</v>
      </c>
      <c r="E595" s="4"/>
      <c r="F595" s="4">
        <v>9.6999999999999993</v>
      </c>
      <c r="G595" s="4">
        <f t="shared" si="8"/>
        <v>2.4868995751603507E-14</v>
      </c>
      <c r="J595" s="795"/>
      <c r="K595"/>
      <c r="M595" s="177"/>
    </row>
    <row r="596" spans="1:13">
      <c r="A596" s="41">
        <v>44804</v>
      </c>
      <c r="B596" s="799" t="s">
        <v>10</v>
      </c>
      <c r="C596" s="786" t="s">
        <v>21</v>
      </c>
      <c r="D596" t="s">
        <v>12</v>
      </c>
      <c r="E596" s="4">
        <v>21.6</v>
      </c>
      <c r="F596" s="4"/>
      <c r="G596" s="4">
        <f t="shared" si="8"/>
        <v>21.600000000000026</v>
      </c>
      <c r="J596" s="796"/>
      <c r="K596"/>
      <c r="M596" s="34"/>
    </row>
    <row r="597" spans="1:13">
      <c r="A597" s="39"/>
      <c r="B597" s="546"/>
      <c r="C597" s="787"/>
      <c r="D597" t="s">
        <v>13</v>
      </c>
      <c r="E597" s="4">
        <v>7</v>
      </c>
      <c r="F597" s="4"/>
      <c r="G597" s="4">
        <f t="shared" si="8"/>
        <v>28.600000000000026</v>
      </c>
      <c r="J597" s="795"/>
      <c r="K597"/>
      <c r="M597" s="34"/>
    </row>
    <row r="598" spans="1:13">
      <c r="A598" s="39"/>
      <c r="B598" s="546"/>
      <c r="C598" s="787"/>
      <c r="D598" t="s">
        <v>14</v>
      </c>
      <c r="E598" s="4">
        <v>210</v>
      </c>
      <c r="F598" s="4"/>
      <c r="G598" s="4">
        <f t="shared" si="8"/>
        <v>238.60000000000002</v>
      </c>
      <c r="J598" s="796"/>
      <c r="K598"/>
      <c r="M598" s="4"/>
    </row>
    <row r="599" spans="1:13">
      <c r="C599" s="795"/>
      <c r="D599" t="s">
        <v>223</v>
      </c>
      <c r="E599" s="34">
        <v>10</v>
      </c>
      <c r="G599" s="4">
        <f t="shared" si="8"/>
        <v>248.60000000000002</v>
      </c>
      <c r="J599" s="795"/>
      <c r="K599"/>
      <c r="M599" s="4"/>
    </row>
    <row r="600" spans="1:13">
      <c r="A600" s="39">
        <v>44880</v>
      </c>
      <c r="B600" s="546" t="s">
        <v>1556</v>
      </c>
      <c r="C600" s="795" t="s">
        <v>21</v>
      </c>
      <c r="D600" t="s">
        <v>14</v>
      </c>
      <c r="F600" s="34">
        <v>210</v>
      </c>
      <c r="G600" s="4">
        <f t="shared" si="8"/>
        <v>38.600000000000023</v>
      </c>
      <c r="J600" s="796"/>
      <c r="K600"/>
      <c r="M600" s="34"/>
    </row>
    <row r="601" spans="1:13">
      <c r="A601" s="39">
        <v>45027</v>
      </c>
      <c r="B601" s="546" t="s">
        <v>1557</v>
      </c>
      <c r="C601" s="795" t="s">
        <v>21</v>
      </c>
      <c r="D601" t="s">
        <v>12</v>
      </c>
      <c r="F601" s="4">
        <v>21.6</v>
      </c>
      <c r="G601" s="4">
        <f t="shared" si="8"/>
        <v>17.000000000000021</v>
      </c>
      <c r="J601" s="796"/>
      <c r="K601"/>
      <c r="M601" s="34"/>
    </row>
    <row r="602" spans="1:13">
      <c r="A602" s="39">
        <v>45027</v>
      </c>
      <c r="B602" s="546" t="s">
        <v>1557</v>
      </c>
      <c r="C602" s="795" t="s">
        <v>21</v>
      </c>
      <c r="D602" t="s">
        <v>13</v>
      </c>
      <c r="F602" s="4">
        <v>7</v>
      </c>
      <c r="G602" s="4">
        <f t="shared" si="8"/>
        <v>10.000000000000021</v>
      </c>
      <c r="J602" s="796"/>
      <c r="K602"/>
      <c r="M602" s="34"/>
    </row>
    <row r="603" spans="1:13">
      <c r="A603" s="39">
        <v>45027</v>
      </c>
      <c r="B603" s="546" t="s">
        <v>1557</v>
      </c>
      <c r="C603" s="795" t="s">
        <v>21</v>
      </c>
      <c r="D603" t="s">
        <v>223</v>
      </c>
      <c r="F603" s="34">
        <v>10</v>
      </c>
      <c r="G603" s="4">
        <f t="shared" si="8"/>
        <v>2.1316282072803006E-14</v>
      </c>
      <c r="J603" s="796"/>
      <c r="K603"/>
      <c r="M603" s="34"/>
    </row>
    <row r="604" spans="1:13">
      <c r="A604" s="52">
        <v>44834</v>
      </c>
      <c r="B604" s="545" t="s">
        <v>10</v>
      </c>
      <c r="C604" s="796" t="s">
        <v>22</v>
      </c>
      <c r="D604" t="s">
        <v>12</v>
      </c>
      <c r="E604" s="4">
        <v>19.100000000000001</v>
      </c>
      <c r="G604" s="4">
        <f t="shared" si="8"/>
        <v>19.100000000000023</v>
      </c>
      <c r="J604" s="795"/>
      <c r="K604"/>
      <c r="M604" s="34"/>
    </row>
    <row r="605" spans="1:13">
      <c r="C605" s="795"/>
      <c r="D605" t="s">
        <v>13</v>
      </c>
      <c r="E605" s="4">
        <v>8.1999999999999993</v>
      </c>
      <c r="G605" s="4">
        <f t="shared" si="8"/>
        <v>27.300000000000022</v>
      </c>
      <c r="J605" s="796"/>
      <c r="K605"/>
      <c r="M605" s="34"/>
    </row>
    <row r="606" spans="1:13">
      <c r="C606" s="795"/>
      <c r="D606" t="s">
        <v>14</v>
      </c>
      <c r="E606" s="4">
        <v>350</v>
      </c>
      <c r="G606" s="4">
        <f t="shared" si="8"/>
        <v>377.3</v>
      </c>
      <c r="J606" s="796"/>
      <c r="K606"/>
      <c r="M606" s="34"/>
    </row>
    <row r="607" spans="1:13">
      <c r="A607" s="49">
        <v>44880</v>
      </c>
      <c r="B607" s="542" t="s">
        <v>1558</v>
      </c>
      <c r="C607" s="795" t="s">
        <v>22</v>
      </c>
      <c r="D607" t="s">
        <v>14</v>
      </c>
      <c r="E607" s="4"/>
      <c r="F607" s="34">
        <v>260</v>
      </c>
      <c r="G607" s="4">
        <f t="shared" si="8"/>
        <v>117.30000000000001</v>
      </c>
      <c r="K607"/>
      <c r="M607" s="34"/>
    </row>
    <row r="608" spans="1:13">
      <c r="A608" s="39">
        <v>45027</v>
      </c>
      <c r="B608" s="546" t="s">
        <v>1557</v>
      </c>
      <c r="C608" s="795" t="s">
        <v>22</v>
      </c>
      <c r="D608" t="s">
        <v>12</v>
      </c>
      <c r="E608" s="4"/>
      <c r="F608" s="4">
        <v>4</v>
      </c>
      <c r="G608" s="4">
        <f t="shared" si="8"/>
        <v>113.30000000000001</v>
      </c>
      <c r="K608"/>
      <c r="M608" s="34"/>
    </row>
    <row r="609" spans="1:13">
      <c r="A609" s="39">
        <v>45026</v>
      </c>
      <c r="B609" s="546" t="s">
        <v>1559</v>
      </c>
      <c r="C609" s="795" t="s">
        <v>22</v>
      </c>
      <c r="D609" t="s">
        <v>14</v>
      </c>
      <c r="E609" s="4"/>
      <c r="F609" s="4">
        <v>90</v>
      </c>
      <c r="G609" s="4">
        <f t="shared" si="8"/>
        <v>23.300000000000011</v>
      </c>
      <c r="K609"/>
      <c r="M609" s="34"/>
    </row>
    <row r="610" spans="1:13">
      <c r="A610" s="39">
        <v>45049</v>
      </c>
      <c r="B610" s="546" t="s">
        <v>1560</v>
      </c>
      <c r="C610" s="795" t="s">
        <v>22</v>
      </c>
      <c r="D610" t="s">
        <v>12</v>
      </c>
      <c r="E610" s="4"/>
      <c r="F610" s="4">
        <v>15.1</v>
      </c>
      <c r="G610" s="4">
        <f t="shared" si="8"/>
        <v>8.2000000000000117</v>
      </c>
      <c r="K610"/>
      <c r="M610" s="34"/>
    </row>
    <row r="611" spans="1:13">
      <c r="A611" s="39">
        <v>45049</v>
      </c>
      <c r="B611" s="546" t="s">
        <v>1560</v>
      </c>
      <c r="C611" s="795" t="s">
        <v>22</v>
      </c>
      <c r="D611" t="s">
        <v>13</v>
      </c>
      <c r="E611" s="4"/>
      <c r="F611" s="4">
        <v>8.1999999999999993</v>
      </c>
      <c r="G611" s="4">
        <f t="shared" si="8"/>
        <v>0</v>
      </c>
      <c r="K611"/>
      <c r="M611" s="34"/>
    </row>
    <row r="612" spans="1:13">
      <c r="A612" s="52">
        <v>44865</v>
      </c>
      <c r="B612" s="545" t="s">
        <v>10</v>
      </c>
      <c r="C612" s="796" t="s">
        <v>23</v>
      </c>
      <c r="D612" t="s">
        <v>12</v>
      </c>
      <c r="E612" s="4">
        <v>19.100000000000001</v>
      </c>
      <c r="G612" s="4">
        <f t="shared" si="8"/>
        <v>19.100000000000001</v>
      </c>
      <c r="J612" s="786"/>
      <c r="K612"/>
      <c r="M612" s="4"/>
    </row>
    <row r="613" spans="1:13">
      <c r="C613" s="795"/>
      <c r="D613" t="s">
        <v>13</v>
      </c>
      <c r="E613" s="4">
        <v>4.9000000000000004</v>
      </c>
      <c r="G613" s="4">
        <f t="shared" si="8"/>
        <v>24</v>
      </c>
      <c r="J613" s="786"/>
      <c r="K613"/>
      <c r="M613" s="4"/>
    </row>
    <row r="614" spans="1:13">
      <c r="C614" s="795"/>
      <c r="D614" t="s">
        <v>14</v>
      </c>
      <c r="E614" s="4">
        <v>350</v>
      </c>
      <c r="G614" s="4">
        <f t="shared" si="8"/>
        <v>374</v>
      </c>
      <c r="J614" s="786"/>
      <c r="K614"/>
      <c r="M614" s="4"/>
    </row>
    <row r="615" spans="1:13">
      <c r="A615" s="39">
        <v>45026</v>
      </c>
      <c r="B615" s="546" t="s">
        <v>1559</v>
      </c>
      <c r="C615" s="795" t="s">
        <v>23</v>
      </c>
      <c r="D615" t="s">
        <v>14</v>
      </c>
      <c r="E615" s="4"/>
      <c r="F615" s="34">
        <v>350</v>
      </c>
      <c r="G615" s="4">
        <f t="shared" si="8"/>
        <v>24</v>
      </c>
      <c r="J615" s="786"/>
      <c r="K615"/>
      <c r="M615" s="4"/>
    </row>
    <row r="616" spans="1:13">
      <c r="A616" s="39">
        <v>45049</v>
      </c>
      <c r="B616" s="546" t="s">
        <v>1560</v>
      </c>
      <c r="C616" s="795" t="s">
        <v>23</v>
      </c>
      <c r="D616" t="s">
        <v>12</v>
      </c>
      <c r="E616" s="4"/>
      <c r="F616" s="4">
        <v>19.100000000000001</v>
      </c>
      <c r="G616" s="4">
        <f t="shared" si="8"/>
        <v>4.8999999999999986</v>
      </c>
      <c r="J616" s="786"/>
      <c r="K616"/>
      <c r="M616" s="4"/>
    </row>
    <row r="617" spans="1:13">
      <c r="A617" s="39">
        <v>45049</v>
      </c>
      <c r="B617" s="546" t="s">
        <v>1560</v>
      </c>
      <c r="C617" s="795" t="s">
        <v>23</v>
      </c>
      <c r="D617" t="s">
        <v>13</v>
      </c>
      <c r="E617" s="4"/>
      <c r="F617" s="4">
        <v>4.9000000000000004</v>
      </c>
      <c r="G617" s="4">
        <f t="shared" si="8"/>
        <v>0</v>
      </c>
      <c r="J617" s="786"/>
      <c r="K617"/>
      <c r="M617" s="4"/>
    </row>
    <row r="618" spans="1:13">
      <c r="A618" s="41">
        <v>44895</v>
      </c>
      <c r="B618" s="799" t="s">
        <v>10</v>
      </c>
      <c r="C618" s="786" t="s">
        <v>24</v>
      </c>
      <c r="D618" t="s">
        <v>12</v>
      </c>
      <c r="E618" s="34">
        <v>21.3</v>
      </c>
      <c r="G618" s="4">
        <f t="shared" si="8"/>
        <v>21.3</v>
      </c>
      <c r="J618" s="787"/>
      <c r="K618"/>
      <c r="M618" s="4"/>
    </row>
    <row r="619" spans="1:13">
      <c r="A619" s="39"/>
      <c r="B619" s="546"/>
      <c r="C619" s="787"/>
      <c r="D619" t="s">
        <v>13</v>
      </c>
      <c r="E619" s="34">
        <v>6.3</v>
      </c>
      <c r="G619" s="4">
        <f t="shared" si="8"/>
        <v>27.6</v>
      </c>
      <c r="J619" s="786"/>
      <c r="K619"/>
      <c r="M619" s="34"/>
    </row>
    <row r="620" spans="1:13">
      <c r="A620" s="39"/>
      <c r="B620" s="546"/>
      <c r="C620" s="787"/>
      <c r="D620" t="s">
        <v>14</v>
      </c>
      <c r="E620" s="34">
        <v>350</v>
      </c>
      <c r="G620" s="4">
        <f t="shared" si="8"/>
        <v>377.6</v>
      </c>
    </row>
    <row r="621" spans="1:13">
      <c r="A621" s="39">
        <v>44895</v>
      </c>
      <c r="B621" s="546" t="s">
        <v>1561</v>
      </c>
      <c r="C621" s="787" t="s">
        <v>24</v>
      </c>
      <c r="D621" t="s">
        <v>14</v>
      </c>
      <c r="F621" s="34">
        <v>132</v>
      </c>
      <c r="G621" s="4">
        <f t="shared" si="8"/>
        <v>245.60000000000002</v>
      </c>
    </row>
    <row r="622" spans="1:13">
      <c r="A622" s="39">
        <v>45026</v>
      </c>
      <c r="B622" s="546" t="s">
        <v>1559</v>
      </c>
      <c r="C622" s="787" t="s">
        <v>24</v>
      </c>
      <c r="D622" t="s">
        <v>14</v>
      </c>
      <c r="F622" s="34">
        <v>218</v>
      </c>
      <c r="G622" s="4">
        <f t="shared" si="8"/>
        <v>27.600000000000023</v>
      </c>
    </row>
    <row r="623" spans="1:13">
      <c r="A623" s="39">
        <v>45049</v>
      </c>
      <c r="B623" s="546" t="s">
        <v>1560</v>
      </c>
      <c r="C623" s="787" t="s">
        <v>24</v>
      </c>
      <c r="D623" t="s">
        <v>12</v>
      </c>
      <c r="F623" s="34">
        <v>21.3</v>
      </c>
      <c r="G623" s="4">
        <f t="shared" si="8"/>
        <v>6.300000000000022</v>
      </c>
    </row>
    <row r="624" spans="1:13">
      <c r="A624" s="39">
        <v>45049</v>
      </c>
      <c r="B624" s="546" t="s">
        <v>1560</v>
      </c>
      <c r="C624" s="787" t="s">
        <v>24</v>
      </c>
      <c r="D624" t="s">
        <v>13</v>
      </c>
      <c r="F624" s="34">
        <v>6.3</v>
      </c>
      <c r="G624" s="4">
        <f t="shared" si="8"/>
        <v>2.2204460492503131E-14</v>
      </c>
    </row>
    <row r="625" spans="1:13">
      <c r="A625" s="52">
        <v>45291</v>
      </c>
      <c r="B625" s="545" t="s">
        <v>10</v>
      </c>
      <c r="C625" s="796" t="s">
        <v>25</v>
      </c>
      <c r="D625" t="s">
        <v>12</v>
      </c>
      <c r="E625" s="34">
        <v>24.3</v>
      </c>
      <c r="G625" s="4">
        <f t="shared" si="8"/>
        <v>24.300000000000022</v>
      </c>
    </row>
    <row r="626" spans="1:13">
      <c r="C626" s="795"/>
      <c r="D626" t="s">
        <v>13</v>
      </c>
      <c r="E626" s="34">
        <v>5.7</v>
      </c>
      <c r="G626" s="4">
        <f t="shared" si="8"/>
        <v>30.000000000000021</v>
      </c>
    </row>
    <row r="627" spans="1:13">
      <c r="C627" s="795"/>
      <c r="D627" t="s">
        <v>14</v>
      </c>
      <c r="E627" s="34">
        <v>350</v>
      </c>
      <c r="G627" s="4">
        <f t="shared" si="8"/>
        <v>380</v>
      </c>
      <c r="J627" s="796"/>
      <c r="K627"/>
      <c r="L627" s="4"/>
    </row>
    <row r="628" spans="1:13">
      <c r="A628" s="49">
        <v>44926</v>
      </c>
      <c r="B628" s="542" t="s">
        <v>1562</v>
      </c>
      <c r="C628" s="795" t="s">
        <v>25</v>
      </c>
      <c r="D628" t="s">
        <v>14</v>
      </c>
      <c r="F628" s="34">
        <v>350</v>
      </c>
      <c r="G628" s="4">
        <f t="shared" si="8"/>
        <v>30</v>
      </c>
      <c r="J628" s="795"/>
      <c r="K628"/>
      <c r="L628" s="4"/>
    </row>
    <row r="629" spans="1:13">
      <c r="A629" s="39">
        <v>45049</v>
      </c>
      <c r="B629" s="546" t="s">
        <v>1560</v>
      </c>
      <c r="C629" s="795" t="s">
        <v>25</v>
      </c>
      <c r="D629" t="s">
        <v>12</v>
      </c>
      <c r="F629" s="34">
        <v>24.3</v>
      </c>
      <c r="G629" s="4">
        <f t="shared" si="8"/>
        <v>5.6999999999999993</v>
      </c>
      <c r="J629" s="795"/>
      <c r="K629"/>
      <c r="L629" s="4"/>
    </row>
    <row r="630" spans="1:13">
      <c r="A630" s="39">
        <v>45049</v>
      </c>
      <c r="B630" s="546" t="s">
        <v>1560</v>
      </c>
      <c r="C630" s="795" t="s">
        <v>25</v>
      </c>
      <c r="D630" t="s">
        <v>13</v>
      </c>
      <c r="F630" s="34">
        <v>5.7</v>
      </c>
      <c r="G630" s="4">
        <f t="shared" si="8"/>
        <v>0</v>
      </c>
      <c r="J630" s="795"/>
      <c r="K630"/>
      <c r="L630" s="4"/>
    </row>
    <row r="631" spans="1:13">
      <c r="A631" s="41">
        <v>44957</v>
      </c>
      <c r="B631" s="799" t="s">
        <v>10</v>
      </c>
      <c r="C631" s="786" t="s">
        <v>11</v>
      </c>
      <c r="D631" t="s">
        <v>12</v>
      </c>
      <c r="E631" s="4">
        <v>28.2</v>
      </c>
      <c r="F631" s="1"/>
      <c r="G631" s="4">
        <f t="shared" si="8"/>
        <v>28.2</v>
      </c>
      <c r="J631" s="796"/>
      <c r="K631"/>
      <c r="L631" s="4"/>
    </row>
    <row r="632" spans="1:13">
      <c r="A632" s="39"/>
      <c r="B632" s="546"/>
      <c r="C632" s="787"/>
      <c r="D632" t="s">
        <v>13</v>
      </c>
      <c r="E632" s="4">
        <v>4.8</v>
      </c>
      <c r="F632" s="1"/>
      <c r="G632" s="4">
        <f t="shared" si="8"/>
        <v>33</v>
      </c>
      <c r="J632" s="795"/>
      <c r="K632"/>
      <c r="L632" s="4"/>
    </row>
    <row r="633" spans="1:13">
      <c r="A633" s="39"/>
      <c r="B633" s="546"/>
      <c r="C633" s="787"/>
      <c r="D633" t="s">
        <v>14</v>
      </c>
      <c r="E633" s="4">
        <v>350</v>
      </c>
      <c r="F633" s="1"/>
      <c r="G633" s="4">
        <f t="shared" si="8"/>
        <v>383</v>
      </c>
      <c r="J633" s="786"/>
      <c r="K633"/>
      <c r="L633" s="34"/>
    </row>
    <row r="634" spans="1:13">
      <c r="A634" s="39">
        <v>44957</v>
      </c>
      <c r="B634" s="546" t="s">
        <v>1563</v>
      </c>
      <c r="C634" s="787" t="s">
        <v>11</v>
      </c>
      <c r="D634" t="s">
        <v>14</v>
      </c>
      <c r="E634" s="4"/>
      <c r="F634" s="1">
        <v>350</v>
      </c>
      <c r="G634" s="4">
        <f t="shared" si="8"/>
        <v>33</v>
      </c>
      <c r="J634" s="795"/>
      <c r="K634"/>
      <c r="L634" s="34"/>
    </row>
    <row r="635" spans="1:13">
      <c r="A635" s="39">
        <v>45049</v>
      </c>
      <c r="B635" s="546" t="s">
        <v>1560</v>
      </c>
      <c r="C635" s="787" t="s">
        <v>11</v>
      </c>
      <c r="D635" t="s">
        <v>12</v>
      </c>
      <c r="E635" s="4"/>
      <c r="F635" s="4">
        <v>28.2</v>
      </c>
      <c r="G635" s="4">
        <f t="shared" si="8"/>
        <v>4.8000000000000007</v>
      </c>
      <c r="J635" s="795"/>
      <c r="K635"/>
      <c r="L635" s="34"/>
    </row>
    <row r="636" spans="1:13">
      <c r="A636" s="39">
        <v>45049</v>
      </c>
      <c r="B636" s="546" t="s">
        <v>1560</v>
      </c>
      <c r="C636" s="787" t="s">
        <v>11</v>
      </c>
      <c r="D636" t="s">
        <v>13</v>
      </c>
      <c r="E636" s="4"/>
      <c r="F636" s="4">
        <v>4.8</v>
      </c>
      <c r="G636" s="4">
        <f t="shared" si="8"/>
        <v>0</v>
      </c>
      <c r="J636" s="795"/>
      <c r="K636"/>
      <c r="L636" s="34"/>
    </row>
    <row r="637" spans="1:13">
      <c r="A637" s="41">
        <v>44985</v>
      </c>
      <c r="B637" s="799" t="s">
        <v>10</v>
      </c>
      <c r="C637" s="786" t="s">
        <v>15</v>
      </c>
      <c r="D637" t="s">
        <v>12</v>
      </c>
      <c r="E637" s="4">
        <v>30.7</v>
      </c>
      <c r="F637" s="1"/>
      <c r="G637" s="4">
        <f t="shared" si="8"/>
        <v>30.7</v>
      </c>
      <c r="J637" s="796"/>
      <c r="K637"/>
      <c r="L637" s="34"/>
      <c r="M637" s="34"/>
    </row>
    <row r="638" spans="1:13">
      <c r="A638" s="39"/>
      <c r="B638" s="799"/>
      <c r="C638" s="786"/>
      <c r="D638" t="s">
        <v>13</v>
      </c>
      <c r="E638" s="4">
        <v>1.2</v>
      </c>
      <c r="F638" s="1"/>
      <c r="G638" s="4">
        <f t="shared" si="8"/>
        <v>31.9</v>
      </c>
      <c r="J638" s="795"/>
      <c r="K638"/>
      <c r="L638" s="34"/>
    </row>
    <row r="639" spans="1:13">
      <c r="A639" s="39"/>
      <c r="B639" s="799"/>
      <c r="C639" s="786"/>
      <c r="D639" t="s">
        <v>14</v>
      </c>
      <c r="E639" s="4">
        <v>350</v>
      </c>
      <c r="F639" s="1"/>
      <c r="G639" s="4">
        <f t="shared" ref="G639" si="9">+G638+E639-F639</f>
        <v>381.9</v>
      </c>
      <c r="J639" s="786"/>
      <c r="K639"/>
      <c r="L639" s="4"/>
    </row>
    <row r="640" spans="1:13">
      <c r="A640" s="39">
        <v>44985</v>
      </c>
      <c r="B640" s="546" t="s">
        <v>1564</v>
      </c>
      <c r="C640" s="787" t="s">
        <v>15</v>
      </c>
      <c r="D640" t="s">
        <v>14</v>
      </c>
      <c r="E640" s="4"/>
      <c r="F640" s="1">
        <v>288</v>
      </c>
      <c r="G640" s="4">
        <f t="shared" ref="G640:G705" si="10">+G639+E640-F640</f>
        <v>93.899999999999977</v>
      </c>
      <c r="J640" s="787"/>
      <c r="K640"/>
      <c r="L640" s="4"/>
    </row>
    <row r="641" spans="1:13">
      <c r="A641" s="49">
        <v>45015</v>
      </c>
      <c r="B641" s="542" t="s">
        <v>1565</v>
      </c>
      <c r="C641" s="795" t="s">
        <v>15</v>
      </c>
      <c r="D641" t="s">
        <v>14</v>
      </c>
      <c r="F641" s="34">
        <v>62</v>
      </c>
      <c r="G641" s="4">
        <f t="shared" si="10"/>
        <v>31.899999999999977</v>
      </c>
      <c r="J641" s="786"/>
      <c r="K641"/>
      <c r="L641" s="4"/>
    </row>
    <row r="642" spans="1:13">
      <c r="A642" s="39">
        <v>45049</v>
      </c>
      <c r="B642" s="546" t="s">
        <v>1560</v>
      </c>
      <c r="C642" s="795" t="s">
        <v>15</v>
      </c>
      <c r="D642" t="s">
        <v>12</v>
      </c>
      <c r="F642" s="4">
        <v>30.7</v>
      </c>
      <c r="G642" s="4">
        <f t="shared" si="10"/>
        <v>1.199999999999978</v>
      </c>
      <c r="J642" s="786"/>
      <c r="K642"/>
      <c r="L642" s="4"/>
    </row>
    <row r="643" spans="1:13">
      <c r="A643" s="39">
        <v>45049</v>
      </c>
      <c r="B643" s="546" t="s">
        <v>1560</v>
      </c>
      <c r="C643" s="795" t="s">
        <v>15</v>
      </c>
      <c r="D643" t="s">
        <v>13</v>
      </c>
      <c r="F643" s="4">
        <v>1.2</v>
      </c>
      <c r="G643" s="4">
        <f t="shared" si="10"/>
        <v>-2.19824158875781E-14</v>
      </c>
      <c r="J643" s="786"/>
      <c r="K643"/>
      <c r="L643" s="4"/>
    </row>
    <row r="644" spans="1:13">
      <c r="A644" s="41">
        <v>44985</v>
      </c>
      <c r="B644" s="799" t="s">
        <v>10</v>
      </c>
      <c r="C644" s="786" t="s">
        <v>16</v>
      </c>
      <c r="D644" t="s">
        <v>12</v>
      </c>
      <c r="E644" s="34">
        <v>28.3</v>
      </c>
      <c r="G644" s="4">
        <f t="shared" si="10"/>
        <v>28.299999999999979</v>
      </c>
      <c r="J644" s="786"/>
      <c r="K644"/>
      <c r="L644" s="4"/>
    </row>
    <row r="645" spans="1:13">
      <c r="A645" s="39"/>
      <c r="B645" s="799"/>
      <c r="C645" s="786"/>
      <c r="D645" t="s">
        <v>13</v>
      </c>
      <c r="E645" s="34">
        <v>1.3</v>
      </c>
      <c r="G645" s="4">
        <f t="shared" si="10"/>
        <v>29.59999999999998</v>
      </c>
      <c r="J645" s="786"/>
      <c r="K645"/>
      <c r="L645" s="34"/>
    </row>
    <row r="646" spans="1:13">
      <c r="A646" s="39"/>
      <c r="B646" s="799"/>
      <c r="C646" s="786"/>
      <c r="D646" t="s">
        <v>14</v>
      </c>
      <c r="E646" s="4">
        <v>350</v>
      </c>
      <c r="G646" s="4">
        <f t="shared" si="10"/>
        <v>379.59999999999997</v>
      </c>
      <c r="J646" s="786"/>
      <c r="K646"/>
      <c r="L646" s="34"/>
      <c r="M646" s="34"/>
    </row>
    <row r="647" spans="1:13">
      <c r="A647" s="49">
        <v>45016</v>
      </c>
      <c r="B647" s="542" t="s">
        <v>1566</v>
      </c>
      <c r="C647" s="795" t="s">
        <v>16</v>
      </c>
      <c r="D647" s="29" t="s">
        <v>14</v>
      </c>
      <c r="F647" s="34">
        <v>350</v>
      </c>
      <c r="G647" s="4">
        <f t="shared" si="10"/>
        <v>29.599999999999966</v>
      </c>
      <c r="J647" s="786"/>
      <c r="K647"/>
      <c r="M647" s="4"/>
    </row>
    <row r="648" spans="1:13">
      <c r="A648" s="39">
        <v>45049</v>
      </c>
      <c r="B648" s="546" t="s">
        <v>1560</v>
      </c>
      <c r="C648" s="795" t="s">
        <v>16</v>
      </c>
      <c r="D648" t="s">
        <v>12</v>
      </c>
      <c r="F648" s="34">
        <v>28.3</v>
      </c>
      <c r="G648" s="4">
        <f t="shared" si="10"/>
        <v>1.2999999999999652</v>
      </c>
      <c r="J648" s="786"/>
      <c r="K648"/>
      <c r="M648" s="4"/>
    </row>
    <row r="649" spans="1:13">
      <c r="A649" s="39">
        <v>45049</v>
      </c>
      <c r="B649" s="546" t="s">
        <v>1560</v>
      </c>
      <c r="C649" s="795" t="s">
        <v>16</v>
      </c>
      <c r="D649" t="s">
        <v>13</v>
      </c>
      <c r="F649" s="34">
        <v>1.3</v>
      </c>
      <c r="G649" s="4">
        <f t="shared" si="10"/>
        <v>-3.4861002973229915E-14</v>
      </c>
      <c r="J649" s="786"/>
      <c r="K649"/>
      <c r="M649" s="4"/>
    </row>
    <row r="650" spans="1:13">
      <c r="A650" s="41">
        <v>45046</v>
      </c>
      <c r="B650" s="799" t="s">
        <v>10</v>
      </c>
      <c r="C650" s="786" t="s">
        <v>17</v>
      </c>
      <c r="D650" t="s">
        <v>12</v>
      </c>
      <c r="E650" s="4">
        <v>29.6</v>
      </c>
      <c r="F650" s="1"/>
      <c r="G650" s="4">
        <f t="shared" si="10"/>
        <v>29.599999999999966</v>
      </c>
    </row>
    <row r="651" spans="1:13">
      <c r="A651" s="39"/>
      <c r="B651" s="546"/>
      <c r="C651" s="787"/>
      <c r="D651" t="s">
        <v>13</v>
      </c>
      <c r="E651" s="4">
        <v>1.5</v>
      </c>
      <c r="F651" s="1"/>
      <c r="G651" s="4">
        <f t="shared" si="10"/>
        <v>31.099999999999966</v>
      </c>
      <c r="J651" s="839"/>
      <c r="K651" s="839"/>
      <c r="L651" s="839"/>
    </row>
    <row r="652" spans="1:13">
      <c r="A652" s="39"/>
      <c r="B652" s="546"/>
      <c r="C652" s="787"/>
      <c r="D652" t="s">
        <v>14</v>
      </c>
      <c r="E652" s="4">
        <v>350</v>
      </c>
      <c r="F652" s="1"/>
      <c r="G652" s="4">
        <f t="shared" si="10"/>
        <v>381.09999999999997</v>
      </c>
      <c r="J652" s="786"/>
      <c r="K652"/>
      <c r="L652" s="4"/>
    </row>
    <row r="653" spans="1:13">
      <c r="A653" s="39">
        <v>45046</v>
      </c>
      <c r="B653" s="546" t="s">
        <v>1567</v>
      </c>
      <c r="C653" s="787" t="s">
        <v>17</v>
      </c>
      <c r="D653" t="s">
        <v>14</v>
      </c>
      <c r="E653" s="4"/>
      <c r="F653" s="1">
        <v>288</v>
      </c>
      <c r="G653" s="4">
        <f t="shared" si="10"/>
        <v>93.099999999999966</v>
      </c>
      <c r="J653" s="787"/>
      <c r="K653"/>
      <c r="L653" s="4"/>
    </row>
    <row r="654" spans="1:13">
      <c r="A654" s="49">
        <v>45049</v>
      </c>
      <c r="B654" s="542" t="s">
        <v>1568</v>
      </c>
      <c r="C654" s="787" t="s">
        <v>17</v>
      </c>
      <c r="D654" t="s">
        <v>14</v>
      </c>
      <c r="F654" s="34">
        <v>62</v>
      </c>
      <c r="G654" s="4">
        <f t="shared" si="10"/>
        <v>31.099999999999966</v>
      </c>
      <c r="J654" s="786"/>
      <c r="K654"/>
      <c r="L654" s="12"/>
    </row>
    <row r="655" spans="1:13">
      <c r="A655" s="49">
        <v>45147</v>
      </c>
      <c r="B655" s="542" t="s">
        <v>1569</v>
      </c>
      <c r="C655" s="787" t="s">
        <v>17</v>
      </c>
      <c r="D655" t="s">
        <v>12</v>
      </c>
      <c r="F655" s="4">
        <v>29.6</v>
      </c>
      <c r="G655" s="4">
        <f t="shared" si="10"/>
        <v>1.4999999999999645</v>
      </c>
      <c r="J655" s="786"/>
      <c r="K655"/>
      <c r="L655" s="12"/>
    </row>
    <row r="656" spans="1:13">
      <c r="A656" s="49">
        <v>45147</v>
      </c>
      <c r="B656" s="542" t="s">
        <v>1569</v>
      </c>
      <c r="C656" s="787" t="s">
        <v>17</v>
      </c>
      <c r="D656" t="s">
        <v>13</v>
      </c>
      <c r="F656" s="4">
        <v>1.5</v>
      </c>
      <c r="G656" s="4">
        <f t="shared" si="10"/>
        <v>-3.5527136788005009E-14</v>
      </c>
      <c r="J656" s="786"/>
      <c r="K656"/>
      <c r="L656" s="12"/>
    </row>
    <row r="657" spans="1:13">
      <c r="A657" s="41">
        <v>45077</v>
      </c>
      <c r="B657" s="799" t="s">
        <v>10</v>
      </c>
      <c r="C657" s="786" t="s">
        <v>18</v>
      </c>
      <c r="D657" t="s">
        <v>12</v>
      </c>
      <c r="E657" s="12">
        <v>27.3</v>
      </c>
      <c r="F657" s="65"/>
      <c r="G657" s="4">
        <f t="shared" si="10"/>
        <v>27.299999999999965</v>
      </c>
      <c r="J657" s="786"/>
      <c r="K657"/>
      <c r="L657" s="12"/>
      <c r="M657" s="34"/>
    </row>
    <row r="658" spans="1:13">
      <c r="A658" s="39"/>
      <c r="B658" s="799"/>
      <c r="C658" s="786"/>
      <c r="D658" t="s">
        <v>13</v>
      </c>
      <c r="E658" s="12">
        <v>2.1</v>
      </c>
      <c r="F658" s="65"/>
      <c r="G658" s="4">
        <f t="shared" si="10"/>
        <v>29.399999999999967</v>
      </c>
      <c r="J658" s="787"/>
      <c r="K658" s="188"/>
      <c r="L658" s="12"/>
    </row>
    <row r="659" spans="1:13">
      <c r="A659" s="39"/>
      <c r="B659" s="799"/>
      <c r="C659" s="786"/>
      <c r="D659" t="s">
        <v>14</v>
      </c>
      <c r="E659" s="12">
        <v>350</v>
      </c>
      <c r="F659" s="65"/>
      <c r="G659" s="4">
        <f t="shared" si="10"/>
        <v>379.4</v>
      </c>
      <c r="J659" s="787"/>
      <c r="K659"/>
      <c r="L659" s="34"/>
    </row>
    <row r="660" spans="1:13">
      <c r="A660" s="39">
        <v>45077</v>
      </c>
      <c r="B660" s="546" t="s">
        <v>1570</v>
      </c>
      <c r="C660" s="787" t="s">
        <v>18</v>
      </c>
      <c r="D660" t="s">
        <v>14</v>
      </c>
      <c r="E660" s="12"/>
      <c r="F660" s="65">
        <v>297</v>
      </c>
      <c r="G660" s="4">
        <f t="shared" si="10"/>
        <v>82.399999999999977</v>
      </c>
      <c r="J660" s="796"/>
      <c r="K660"/>
      <c r="L660" s="34"/>
    </row>
    <row r="661" spans="1:13">
      <c r="C661" s="795"/>
      <c r="D661" s="188" t="s">
        <v>81</v>
      </c>
      <c r="E661" s="12">
        <v>10</v>
      </c>
      <c r="G661" s="4">
        <f t="shared" si="10"/>
        <v>92.399999999999977</v>
      </c>
      <c r="J661" s="787"/>
      <c r="K661"/>
      <c r="L661" s="34"/>
    </row>
    <row r="662" spans="1:13">
      <c r="A662" s="49">
        <v>45147</v>
      </c>
      <c r="B662" s="542" t="s">
        <v>1569</v>
      </c>
      <c r="C662" s="787" t="s">
        <v>18</v>
      </c>
      <c r="D662" t="s">
        <v>12</v>
      </c>
      <c r="E662" s="12"/>
      <c r="F662" s="12">
        <v>27.3</v>
      </c>
      <c r="G662" s="4">
        <f t="shared" si="10"/>
        <v>65.09999999999998</v>
      </c>
      <c r="J662" s="787"/>
      <c r="K662"/>
      <c r="L662" s="34"/>
    </row>
    <row r="663" spans="1:13">
      <c r="A663" s="49">
        <v>45147</v>
      </c>
      <c r="B663" s="542" t="s">
        <v>1569</v>
      </c>
      <c r="C663" s="787" t="s">
        <v>18</v>
      </c>
      <c r="D663" t="s">
        <v>13</v>
      </c>
      <c r="E663" s="12"/>
      <c r="F663" s="12">
        <v>2.1</v>
      </c>
      <c r="G663" s="4">
        <f t="shared" si="10"/>
        <v>62.999999999999979</v>
      </c>
      <c r="J663" s="787"/>
      <c r="K663"/>
      <c r="L663" s="34"/>
    </row>
    <row r="664" spans="1:13">
      <c r="A664" s="49">
        <v>45147</v>
      </c>
      <c r="B664" s="542" t="s">
        <v>1569</v>
      </c>
      <c r="C664" s="787" t="s">
        <v>18</v>
      </c>
      <c r="D664" s="188" t="s">
        <v>81</v>
      </c>
      <c r="E664" s="12"/>
      <c r="F664" s="12">
        <v>10</v>
      </c>
      <c r="G664" s="4">
        <f t="shared" si="10"/>
        <v>52.999999999999979</v>
      </c>
      <c r="J664" s="787"/>
      <c r="K664"/>
      <c r="L664" s="34"/>
    </row>
    <row r="665" spans="1:13">
      <c r="A665" s="49">
        <v>45147</v>
      </c>
      <c r="B665" s="542" t="s">
        <v>1571</v>
      </c>
      <c r="C665" s="787" t="s">
        <v>18</v>
      </c>
      <c r="D665" t="s">
        <v>14</v>
      </c>
      <c r="E665" s="12"/>
      <c r="F665" s="12">
        <v>53</v>
      </c>
      <c r="G665" s="4">
        <f t="shared" si="10"/>
        <v>0</v>
      </c>
      <c r="J665" s="787"/>
      <c r="K665"/>
      <c r="L665" s="34"/>
    </row>
    <row r="666" spans="1:13">
      <c r="A666" s="52">
        <v>45107</v>
      </c>
      <c r="B666" s="545" t="s">
        <v>10</v>
      </c>
      <c r="C666" s="796" t="s">
        <v>19</v>
      </c>
      <c r="D666" t="s">
        <v>12</v>
      </c>
      <c r="E666" s="34">
        <v>27.9</v>
      </c>
      <c r="G666" s="4">
        <f t="shared" si="10"/>
        <v>27.9</v>
      </c>
      <c r="J666" s="787"/>
      <c r="K666"/>
      <c r="L666" s="34"/>
    </row>
    <row r="667" spans="1:13">
      <c r="C667" s="795"/>
      <c r="D667" t="s">
        <v>13</v>
      </c>
      <c r="E667" s="34">
        <v>2</v>
      </c>
      <c r="G667" s="4">
        <f t="shared" si="10"/>
        <v>29.9</v>
      </c>
      <c r="J667" s="796"/>
      <c r="K667"/>
      <c r="L667" s="4"/>
    </row>
    <row r="668" spans="1:13">
      <c r="C668" s="795"/>
      <c r="D668" t="s">
        <v>14</v>
      </c>
      <c r="E668" s="34">
        <v>350</v>
      </c>
      <c r="G668" s="4">
        <f t="shared" si="10"/>
        <v>379.9</v>
      </c>
      <c r="L668" s="192"/>
    </row>
    <row r="669" spans="1:13">
      <c r="A669" s="49">
        <v>45110</v>
      </c>
      <c r="B669" s="542" t="s">
        <v>1572</v>
      </c>
      <c r="C669" s="795" t="s">
        <v>19</v>
      </c>
      <c r="D669" t="s">
        <v>14</v>
      </c>
      <c r="F669" s="34">
        <v>262</v>
      </c>
      <c r="G669" s="4">
        <f t="shared" si="10"/>
        <v>117.89999999999998</v>
      </c>
    </row>
    <row r="670" spans="1:13">
      <c r="A670" s="49">
        <v>45147</v>
      </c>
      <c r="B670" s="542" t="s">
        <v>1569</v>
      </c>
      <c r="C670" s="795" t="s">
        <v>19</v>
      </c>
      <c r="D670" t="s">
        <v>12</v>
      </c>
      <c r="F670" s="34">
        <v>27.9</v>
      </c>
      <c r="G670" s="4">
        <f t="shared" si="10"/>
        <v>89.999999999999972</v>
      </c>
    </row>
    <row r="671" spans="1:13">
      <c r="A671" s="49">
        <v>45147</v>
      </c>
      <c r="B671" s="542" t="s">
        <v>1569</v>
      </c>
      <c r="C671" s="795" t="s">
        <v>19</v>
      </c>
      <c r="D671" t="s">
        <v>13</v>
      </c>
      <c r="F671" s="34">
        <v>2</v>
      </c>
      <c r="G671" s="4">
        <f t="shared" si="10"/>
        <v>87.999999999999972</v>
      </c>
    </row>
    <row r="672" spans="1:13">
      <c r="A672" s="49">
        <v>45147</v>
      </c>
      <c r="B672" s="542" t="s">
        <v>1571</v>
      </c>
      <c r="C672" s="795" t="s">
        <v>19</v>
      </c>
      <c r="D672" t="s">
        <v>14</v>
      </c>
      <c r="F672" s="34">
        <v>88</v>
      </c>
      <c r="G672" s="4">
        <f t="shared" si="10"/>
        <v>0</v>
      </c>
    </row>
    <row r="673" spans="1:13">
      <c r="A673" s="52">
        <v>45138</v>
      </c>
      <c r="B673" s="545" t="s">
        <v>10</v>
      </c>
      <c r="C673" s="796" t="s">
        <v>20</v>
      </c>
      <c r="D673" t="s">
        <v>12</v>
      </c>
      <c r="E673" s="34">
        <v>26.2</v>
      </c>
      <c r="G673" s="4">
        <f t="shared" si="10"/>
        <v>26.2</v>
      </c>
    </row>
    <row r="674" spans="1:13">
      <c r="C674" s="795"/>
      <c r="D674" t="s">
        <v>13</v>
      </c>
      <c r="E674" s="34">
        <v>2</v>
      </c>
      <c r="G674" s="4">
        <f t="shared" si="10"/>
        <v>28.2</v>
      </c>
    </row>
    <row r="675" spans="1:13">
      <c r="C675" s="795"/>
      <c r="D675" t="s">
        <v>14</v>
      </c>
      <c r="E675" s="34">
        <v>350</v>
      </c>
      <c r="G675" s="4">
        <f t="shared" si="10"/>
        <v>378.2</v>
      </c>
    </row>
    <row r="676" spans="1:13">
      <c r="A676" s="49">
        <v>45138</v>
      </c>
      <c r="B676" s="542" t="s">
        <v>1573</v>
      </c>
      <c r="C676" s="795" t="s">
        <v>20</v>
      </c>
      <c r="D676" s="29" t="s">
        <v>14</v>
      </c>
      <c r="F676" s="34">
        <v>96</v>
      </c>
      <c r="G676" s="4">
        <f t="shared" si="10"/>
        <v>282.2</v>
      </c>
    </row>
    <row r="677" spans="1:13">
      <c r="A677" s="49">
        <v>45138</v>
      </c>
      <c r="B677" s="542" t="s">
        <v>1573</v>
      </c>
      <c r="C677" s="795" t="s">
        <v>20</v>
      </c>
      <c r="D677" s="29" t="s">
        <v>14</v>
      </c>
      <c r="F677" s="34">
        <v>254</v>
      </c>
      <c r="G677" s="4">
        <f t="shared" si="10"/>
        <v>28.199999999999989</v>
      </c>
      <c r="J677" s="838"/>
      <c r="K677" s="838"/>
      <c r="L677" s="838"/>
    </row>
    <row r="678" spans="1:13">
      <c r="A678" s="39">
        <v>45224</v>
      </c>
      <c r="B678" s="546" t="s">
        <v>1574</v>
      </c>
      <c r="C678" s="795" t="s">
        <v>20</v>
      </c>
      <c r="D678" t="s">
        <v>12</v>
      </c>
      <c r="F678" s="34">
        <v>26.2</v>
      </c>
      <c r="G678" s="4">
        <f t="shared" si="10"/>
        <v>1.9999999999999893</v>
      </c>
      <c r="J678" s="795"/>
      <c r="K678" s="795"/>
      <c r="L678" s="795"/>
    </row>
    <row r="679" spans="1:13">
      <c r="A679" s="39">
        <v>45224</v>
      </c>
      <c r="B679" s="546" t="s">
        <v>1574</v>
      </c>
      <c r="C679" s="795" t="s">
        <v>20</v>
      </c>
      <c r="D679" t="s">
        <v>13</v>
      </c>
      <c r="F679" s="34">
        <v>2</v>
      </c>
      <c r="G679" s="4">
        <f t="shared" si="10"/>
        <v>-1.0658141036401503E-14</v>
      </c>
      <c r="J679" s="795"/>
      <c r="K679" s="795"/>
      <c r="L679" s="795"/>
    </row>
    <row r="680" spans="1:13">
      <c r="A680" s="52">
        <v>45169</v>
      </c>
      <c r="B680" s="545" t="s">
        <v>10</v>
      </c>
      <c r="C680" s="796" t="s">
        <v>21</v>
      </c>
      <c r="D680" t="s">
        <v>12</v>
      </c>
      <c r="E680" s="34">
        <v>25.1</v>
      </c>
      <c r="G680" s="4">
        <f t="shared" si="10"/>
        <v>25.099999999999991</v>
      </c>
      <c r="J680" s="796"/>
      <c r="K680"/>
      <c r="L680" s="34"/>
      <c r="M680" s="34"/>
    </row>
    <row r="681" spans="1:13">
      <c r="C681" s="795"/>
      <c r="D681" t="s">
        <v>13</v>
      </c>
      <c r="E681" s="34">
        <v>2.2999999999999998</v>
      </c>
      <c r="G681" s="4">
        <f t="shared" si="10"/>
        <v>27.399999999999991</v>
      </c>
      <c r="M681" s="34"/>
    </row>
    <row r="682" spans="1:13">
      <c r="C682" s="795"/>
      <c r="D682" t="s">
        <v>14</v>
      </c>
      <c r="E682" s="34">
        <v>350</v>
      </c>
      <c r="G682" s="4">
        <f t="shared" si="10"/>
        <v>377.4</v>
      </c>
      <c r="J682" s="796"/>
      <c r="K682"/>
      <c r="L682" s="34"/>
      <c r="M682" s="34"/>
    </row>
    <row r="683" spans="1:13">
      <c r="C683" s="795"/>
      <c r="D683" t="s">
        <v>223</v>
      </c>
      <c r="E683" s="34">
        <v>10</v>
      </c>
      <c r="G683" s="4">
        <f t="shared" si="10"/>
        <v>387.4</v>
      </c>
      <c r="J683" s="796"/>
      <c r="K683"/>
      <c r="L683" s="34"/>
      <c r="M683" s="34"/>
    </row>
    <row r="684" spans="1:13">
      <c r="A684" s="49">
        <v>45169</v>
      </c>
      <c r="B684" s="542" t="s">
        <v>1575</v>
      </c>
      <c r="C684" s="795" t="s">
        <v>21</v>
      </c>
      <c r="D684" s="29" t="s">
        <v>14</v>
      </c>
      <c r="F684" s="34">
        <v>133</v>
      </c>
      <c r="G684" s="4">
        <f t="shared" si="10"/>
        <v>254.39999999999998</v>
      </c>
      <c r="J684" s="786"/>
      <c r="K684"/>
      <c r="L684" s="12"/>
    </row>
    <row r="685" spans="1:13">
      <c r="A685" s="39">
        <v>45224</v>
      </c>
      <c r="B685" s="546" t="s">
        <v>1574</v>
      </c>
      <c r="C685" s="795" t="s">
        <v>21</v>
      </c>
      <c r="D685" t="s">
        <v>12</v>
      </c>
      <c r="F685" s="34">
        <v>25.1</v>
      </c>
      <c r="G685" s="4">
        <f t="shared" si="10"/>
        <v>229.29999999999998</v>
      </c>
      <c r="J685" s="787"/>
      <c r="K685"/>
      <c r="L685" s="12"/>
    </row>
    <row r="686" spans="1:13">
      <c r="A686" s="39">
        <v>45224</v>
      </c>
      <c r="B686" s="546" t="s">
        <v>1574</v>
      </c>
      <c r="C686" s="795" t="s">
        <v>21</v>
      </c>
      <c r="D686" t="s">
        <v>13</v>
      </c>
      <c r="F686" s="34">
        <v>2.2999999999999998</v>
      </c>
      <c r="G686" s="4">
        <f t="shared" si="10"/>
        <v>226.99999999999997</v>
      </c>
      <c r="K686"/>
      <c r="L686" s="34"/>
      <c r="M686" s="163"/>
    </row>
    <row r="687" spans="1:13">
      <c r="A687" s="39">
        <v>45224</v>
      </c>
      <c r="B687" s="546" t="s">
        <v>1574</v>
      </c>
      <c r="C687" s="795" t="s">
        <v>21</v>
      </c>
      <c r="D687" t="s">
        <v>223</v>
      </c>
      <c r="F687" s="34">
        <v>10</v>
      </c>
      <c r="G687" s="4">
        <f t="shared" si="10"/>
        <v>216.99999999999997</v>
      </c>
      <c r="K687"/>
      <c r="L687" s="34"/>
    </row>
    <row r="688" spans="1:13">
      <c r="A688" s="39">
        <v>45245</v>
      </c>
      <c r="B688" s="546" t="s">
        <v>1576</v>
      </c>
      <c r="C688" s="795" t="s">
        <v>21</v>
      </c>
      <c r="D688" t="s">
        <v>14</v>
      </c>
      <c r="F688" s="34">
        <v>217</v>
      </c>
      <c r="G688" s="4">
        <f t="shared" si="10"/>
        <v>0</v>
      </c>
      <c r="K688"/>
      <c r="L688" s="34"/>
    </row>
    <row r="689" spans="1:14">
      <c r="A689" s="52">
        <v>45199</v>
      </c>
      <c r="B689" s="545" t="s">
        <v>10</v>
      </c>
      <c r="C689" s="796" t="s">
        <v>91</v>
      </c>
      <c r="D689" t="s">
        <v>12</v>
      </c>
      <c r="E689" s="34">
        <v>25</v>
      </c>
      <c r="G689" s="4">
        <f t="shared" si="10"/>
        <v>25</v>
      </c>
      <c r="K689"/>
      <c r="M689" s="34"/>
    </row>
    <row r="690" spans="1:14">
      <c r="C690" s="795"/>
      <c r="D690" t="s">
        <v>13</v>
      </c>
      <c r="E690" s="34">
        <v>2</v>
      </c>
      <c r="G690" s="4">
        <f t="shared" si="10"/>
        <v>27</v>
      </c>
      <c r="J690" s="796"/>
      <c r="K690"/>
      <c r="M690" s="34"/>
    </row>
    <row r="691" spans="1:14">
      <c r="C691" s="795"/>
      <c r="D691" t="s">
        <v>14</v>
      </c>
      <c r="E691" s="34">
        <v>350</v>
      </c>
      <c r="G691" s="4">
        <f t="shared" si="10"/>
        <v>377</v>
      </c>
      <c r="K691"/>
      <c r="M691" s="34"/>
    </row>
    <row r="692" spans="1:14">
      <c r="A692" s="49">
        <v>45199</v>
      </c>
      <c r="B692" s="542" t="s">
        <v>1577</v>
      </c>
      <c r="C692" s="795" t="s">
        <v>91</v>
      </c>
      <c r="D692" t="s">
        <v>14</v>
      </c>
      <c r="F692" s="34">
        <v>250</v>
      </c>
      <c r="G692" s="4">
        <f t="shared" si="10"/>
        <v>127</v>
      </c>
    </row>
    <row r="693" spans="1:14">
      <c r="A693" s="39">
        <v>45224</v>
      </c>
      <c r="B693" s="546" t="s">
        <v>1574</v>
      </c>
      <c r="C693" s="795" t="s">
        <v>91</v>
      </c>
      <c r="D693" t="s">
        <v>12</v>
      </c>
      <c r="F693" s="34">
        <v>25</v>
      </c>
      <c r="G693" s="4">
        <f t="shared" si="10"/>
        <v>102</v>
      </c>
      <c r="M693" s="192"/>
      <c r="N693" s="163"/>
    </row>
    <row r="694" spans="1:14">
      <c r="A694" s="39">
        <v>45224</v>
      </c>
      <c r="B694" s="546" t="s">
        <v>1574</v>
      </c>
      <c r="C694" s="795" t="s">
        <v>91</v>
      </c>
      <c r="D694" t="s">
        <v>13</v>
      </c>
      <c r="F694" s="34">
        <v>2</v>
      </c>
      <c r="G694" s="4">
        <f t="shared" si="10"/>
        <v>100</v>
      </c>
    </row>
    <row r="695" spans="1:14">
      <c r="A695" s="39">
        <v>45245</v>
      </c>
      <c r="B695" s="546" t="s">
        <v>1576</v>
      </c>
      <c r="C695" s="795" t="s">
        <v>91</v>
      </c>
      <c r="D695" t="s">
        <v>14</v>
      </c>
      <c r="F695" s="34">
        <v>100</v>
      </c>
      <c r="G695" s="4">
        <f t="shared" si="10"/>
        <v>0</v>
      </c>
    </row>
    <row r="696" spans="1:14">
      <c r="A696" s="41">
        <v>45230</v>
      </c>
      <c r="B696" s="799" t="s">
        <v>10</v>
      </c>
      <c r="C696" s="786" t="s">
        <v>23</v>
      </c>
      <c r="D696" t="s">
        <v>12</v>
      </c>
      <c r="E696" s="12">
        <v>24.3</v>
      </c>
      <c r="F696" s="65"/>
      <c r="G696" s="4">
        <f t="shared" si="10"/>
        <v>24.3</v>
      </c>
    </row>
    <row r="697" spans="1:14">
      <c r="A697" s="39"/>
      <c r="B697" s="546"/>
      <c r="C697" s="787"/>
      <c r="D697" t="s">
        <v>13</v>
      </c>
      <c r="E697" s="12">
        <v>2</v>
      </c>
      <c r="F697" s="65"/>
      <c r="G697" s="4">
        <f t="shared" si="10"/>
        <v>26.3</v>
      </c>
    </row>
    <row r="698" spans="1:14">
      <c r="A698" s="39"/>
      <c r="B698" s="546"/>
      <c r="C698" s="787"/>
      <c r="D698" t="s">
        <v>14</v>
      </c>
      <c r="E698" s="12">
        <v>350</v>
      </c>
      <c r="F698" s="65"/>
      <c r="G698" s="4">
        <f t="shared" si="10"/>
        <v>376.3</v>
      </c>
    </row>
    <row r="699" spans="1:14">
      <c r="A699" s="39">
        <v>45230</v>
      </c>
      <c r="B699" s="546" t="s">
        <v>1578</v>
      </c>
      <c r="C699" s="787" t="s">
        <v>23</v>
      </c>
      <c r="D699" t="s">
        <v>14</v>
      </c>
      <c r="E699" s="12"/>
      <c r="F699" s="65">
        <v>350</v>
      </c>
      <c r="G699" s="4">
        <f t="shared" si="10"/>
        <v>26.300000000000011</v>
      </c>
    </row>
    <row r="700" spans="1:14">
      <c r="A700" s="39">
        <v>45245</v>
      </c>
      <c r="B700" s="547" t="s">
        <v>1579</v>
      </c>
      <c r="C700" s="787" t="s">
        <v>23</v>
      </c>
      <c r="D700" t="s">
        <v>12</v>
      </c>
      <c r="F700" s="12">
        <v>24.3</v>
      </c>
      <c r="G700" s="4">
        <f t="shared" si="10"/>
        <v>2.0000000000000107</v>
      </c>
    </row>
    <row r="701" spans="1:14">
      <c r="A701" s="39">
        <v>45245</v>
      </c>
      <c r="B701" s="547" t="s">
        <v>1579</v>
      </c>
      <c r="C701" s="787" t="s">
        <v>23</v>
      </c>
      <c r="D701" t="s">
        <v>13</v>
      </c>
      <c r="F701" s="12">
        <v>2</v>
      </c>
      <c r="G701" s="4">
        <f t="shared" si="10"/>
        <v>1.0658141036401503E-14</v>
      </c>
    </row>
    <row r="702" spans="1:14">
      <c r="A702" s="52">
        <v>45260</v>
      </c>
      <c r="B702" s="545" t="s">
        <v>10</v>
      </c>
      <c r="C702" s="796" t="s">
        <v>24</v>
      </c>
      <c r="D702" t="s">
        <v>12</v>
      </c>
      <c r="E702" s="12">
        <v>26.4</v>
      </c>
      <c r="F702" s="65"/>
      <c r="G702" s="4">
        <f t="shared" si="10"/>
        <v>26.400000000000009</v>
      </c>
    </row>
    <row r="703" spans="1:14">
      <c r="A703" s="52"/>
      <c r="B703" s="545"/>
      <c r="C703" s="796"/>
      <c r="D703" t="s">
        <v>13</v>
      </c>
      <c r="E703" s="12">
        <v>5</v>
      </c>
      <c r="F703" s="65"/>
      <c r="G703" s="4">
        <f t="shared" si="10"/>
        <v>31.400000000000009</v>
      </c>
    </row>
    <row r="704" spans="1:14">
      <c r="C704" s="795"/>
      <c r="D704" t="s">
        <v>14</v>
      </c>
      <c r="E704" s="12">
        <v>350</v>
      </c>
      <c r="F704" s="65"/>
      <c r="G704" s="4">
        <f t="shared" si="10"/>
        <v>381.40000000000003</v>
      </c>
      <c r="I704" s="796"/>
      <c r="J704"/>
      <c r="K704" s="12"/>
    </row>
    <row r="705" spans="1:12">
      <c r="A705" s="49">
        <v>45260</v>
      </c>
      <c r="B705" s="542" t="s">
        <v>1580</v>
      </c>
      <c r="C705" s="795" t="s">
        <v>24</v>
      </c>
      <c r="D705" t="s">
        <v>14</v>
      </c>
      <c r="E705" s="12"/>
      <c r="F705" s="65">
        <v>350</v>
      </c>
      <c r="G705" s="4">
        <f t="shared" si="10"/>
        <v>31.400000000000034</v>
      </c>
      <c r="I705" s="796"/>
      <c r="J705"/>
      <c r="K705" s="12"/>
    </row>
    <row r="706" spans="1:12">
      <c r="A706" s="49">
        <v>45301</v>
      </c>
      <c r="B706" s="542" t="s">
        <v>1581</v>
      </c>
      <c r="C706" s="795" t="s">
        <v>24</v>
      </c>
      <c r="D706" t="s">
        <v>12</v>
      </c>
      <c r="E706" s="12"/>
      <c r="F706" s="65">
        <v>26.4</v>
      </c>
      <c r="G706" s="4">
        <f t="shared" ref="G706:G719" si="11">+G705+E706-F706</f>
        <v>5.0000000000000355</v>
      </c>
      <c r="I706" s="796"/>
      <c r="J706"/>
      <c r="K706" s="12"/>
    </row>
    <row r="707" spans="1:12">
      <c r="A707" s="49">
        <v>45301</v>
      </c>
      <c r="B707" s="542" t="s">
        <v>1581</v>
      </c>
      <c r="C707" s="795" t="s">
        <v>24</v>
      </c>
      <c r="D707" t="s">
        <v>13</v>
      </c>
      <c r="E707" s="12"/>
      <c r="F707" s="65">
        <v>5</v>
      </c>
      <c r="G707" s="4">
        <f t="shared" si="11"/>
        <v>3.5527136788005009E-14</v>
      </c>
      <c r="I707" s="796"/>
      <c r="J707"/>
      <c r="K707" s="12"/>
    </row>
    <row r="708" spans="1:12">
      <c r="A708" s="41">
        <v>45291</v>
      </c>
      <c r="B708" s="799" t="s">
        <v>10</v>
      </c>
      <c r="C708" s="786" t="s">
        <v>25</v>
      </c>
      <c r="D708" t="s">
        <v>12</v>
      </c>
      <c r="E708" s="12">
        <v>28.2</v>
      </c>
      <c r="F708" s="65"/>
      <c r="G708" s="4">
        <f t="shared" si="11"/>
        <v>28.200000000000035</v>
      </c>
      <c r="H708" s="838"/>
      <c r="I708" s="838"/>
      <c r="J708" s="838"/>
    </row>
    <row r="709" spans="1:12">
      <c r="A709" s="39"/>
      <c r="B709" s="546"/>
      <c r="C709" s="787"/>
      <c r="D709" t="s">
        <v>13</v>
      </c>
      <c r="E709" s="12">
        <v>5</v>
      </c>
      <c r="F709" s="65"/>
      <c r="G709" s="4">
        <f t="shared" si="11"/>
        <v>33.200000000000031</v>
      </c>
      <c r="H709" s="786"/>
      <c r="I709"/>
      <c r="J709" s="12"/>
      <c r="K709" s="192"/>
    </row>
    <row r="710" spans="1:12">
      <c r="A710" s="39"/>
      <c r="B710" s="546"/>
      <c r="C710" s="787"/>
      <c r="D710" t="s">
        <v>14</v>
      </c>
      <c r="E710" s="12">
        <v>350</v>
      </c>
      <c r="F710" s="65"/>
      <c r="G710" s="4">
        <f t="shared" si="11"/>
        <v>383.20000000000005</v>
      </c>
      <c r="H710" s="787"/>
      <c r="I710"/>
      <c r="J710" s="12"/>
    </row>
    <row r="711" spans="1:12">
      <c r="A711" s="39">
        <v>45291</v>
      </c>
      <c r="B711" s="546" t="s">
        <v>1582</v>
      </c>
      <c r="C711" s="787" t="s">
        <v>25</v>
      </c>
      <c r="D711" t="s">
        <v>14</v>
      </c>
      <c r="E711" s="12"/>
      <c r="F711" s="65">
        <v>300</v>
      </c>
      <c r="G711" s="4">
        <f t="shared" si="11"/>
        <v>83.200000000000045</v>
      </c>
      <c r="H711" s="786"/>
      <c r="I711"/>
      <c r="J711" s="12"/>
    </row>
    <row r="712" spans="1:12" s="391" customFormat="1">
      <c r="A712" s="389">
        <v>45301</v>
      </c>
      <c r="B712" s="548" t="s">
        <v>1583</v>
      </c>
      <c r="C712" s="357" t="s">
        <v>25</v>
      </c>
      <c r="D712" s="358" t="s">
        <v>14</v>
      </c>
      <c r="E712" s="390"/>
      <c r="F712" s="390">
        <v>50</v>
      </c>
      <c r="G712" s="361">
        <f t="shared" si="11"/>
        <v>33.200000000000045</v>
      </c>
      <c r="J712" s="392"/>
    </row>
    <row r="713" spans="1:12">
      <c r="A713" s="49">
        <v>45334</v>
      </c>
      <c r="B713" s="542" t="s">
        <v>1584</v>
      </c>
      <c r="C713" s="787" t="s">
        <v>25</v>
      </c>
      <c r="D713" t="s">
        <v>12</v>
      </c>
      <c r="F713" s="12">
        <v>28.2</v>
      </c>
      <c r="G713" s="4">
        <f t="shared" si="11"/>
        <v>5.0000000000000462</v>
      </c>
      <c r="J713" s="192"/>
    </row>
    <row r="714" spans="1:12">
      <c r="A714" s="49">
        <v>45334</v>
      </c>
      <c r="B714" s="542" t="s">
        <v>1584</v>
      </c>
      <c r="C714" s="787" t="s">
        <v>25</v>
      </c>
      <c r="D714" t="s">
        <v>13</v>
      </c>
      <c r="F714" s="12">
        <v>5</v>
      </c>
      <c r="G714" s="4">
        <f t="shared" si="11"/>
        <v>4.6185277824406512E-14</v>
      </c>
      <c r="J714" s="192"/>
    </row>
    <row r="715" spans="1:12">
      <c r="A715" s="41">
        <v>45322</v>
      </c>
      <c r="B715" s="799" t="s">
        <v>10</v>
      </c>
      <c r="C715" s="786" t="s">
        <v>11</v>
      </c>
      <c r="D715" t="s">
        <v>12</v>
      </c>
      <c r="E715" s="12">
        <v>20.9</v>
      </c>
      <c r="G715" s="4">
        <f t="shared" si="11"/>
        <v>20.900000000000045</v>
      </c>
    </row>
    <row r="716" spans="1:12">
      <c r="A716" s="39"/>
      <c r="B716" s="546"/>
      <c r="C716" s="787"/>
      <c r="D716" t="s">
        <v>13</v>
      </c>
      <c r="E716" s="12">
        <v>5.6</v>
      </c>
      <c r="G716" s="4">
        <f t="shared" si="11"/>
        <v>26.500000000000043</v>
      </c>
      <c r="L716" s="12"/>
    </row>
    <row r="717" spans="1:12">
      <c r="A717" s="39"/>
      <c r="B717" s="546"/>
      <c r="C717" s="787"/>
      <c r="D717" t="s">
        <v>14</v>
      </c>
      <c r="E717" s="12">
        <v>233.3</v>
      </c>
      <c r="G717" s="4">
        <f t="shared" si="11"/>
        <v>259.80000000000007</v>
      </c>
      <c r="L717" s="12"/>
    </row>
    <row r="718" spans="1:12">
      <c r="A718" s="39"/>
      <c r="B718" s="546"/>
      <c r="C718" s="787"/>
      <c r="D718" t="s">
        <v>338</v>
      </c>
      <c r="E718" s="12">
        <v>1000</v>
      </c>
      <c r="G718" s="4">
        <f t="shared" si="11"/>
        <v>1259.8000000000002</v>
      </c>
      <c r="L718" s="12"/>
    </row>
    <row r="719" spans="1:12" s="397" customFormat="1">
      <c r="A719" s="395">
        <v>45307</v>
      </c>
      <c r="B719" s="549" t="s">
        <v>1585</v>
      </c>
      <c r="C719" s="384" t="s">
        <v>11</v>
      </c>
      <c r="D719" s="365" t="s">
        <v>338</v>
      </c>
      <c r="E719" s="396"/>
      <c r="F719" s="396">
        <v>1000</v>
      </c>
      <c r="G719" s="369">
        <f t="shared" si="11"/>
        <v>259.80000000000018</v>
      </c>
      <c r="H719" s="397" t="s">
        <v>1586</v>
      </c>
      <c r="L719" s="370"/>
    </row>
    <row r="720" spans="1:12" s="397" customFormat="1">
      <c r="A720" s="395">
        <v>45322</v>
      </c>
      <c r="B720" s="549" t="s">
        <v>1587</v>
      </c>
      <c r="C720" s="384" t="s">
        <v>11</v>
      </c>
      <c r="D720" s="365" t="s">
        <v>14</v>
      </c>
      <c r="E720" s="396"/>
      <c r="F720" s="396">
        <v>200</v>
      </c>
      <c r="G720" s="369">
        <f t="shared" ref="G720:G726" si="12">+G719+E720-F720</f>
        <v>59.800000000000182</v>
      </c>
      <c r="L720" s="370"/>
    </row>
    <row r="721" spans="1:12" s="397" customFormat="1">
      <c r="A721" s="395">
        <v>45334</v>
      </c>
      <c r="B721" s="549" t="s">
        <v>1588</v>
      </c>
      <c r="C721" s="384" t="s">
        <v>11</v>
      </c>
      <c r="D721" s="365" t="s">
        <v>14</v>
      </c>
      <c r="E721" s="396"/>
      <c r="F721" s="396">
        <v>33.299999999999997</v>
      </c>
      <c r="G721" s="369">
        <f t="shared" si="12"/>
        <v>26.500000000000185</v>
      </c>
      <c r="H721" s="397" t="s">
        <v>1589</v>
      </c>
      <c r="L721" s="404"/>
    </row>
    <row r="722" spans="1:12">
      <c r="A722" s="49">
        <v>45371</v>
      </c>
      <c r="B722" s="542" t="s">
        <v>1590</v>
      </c>
      <c r="C722" s="795" t="s">
        <v>11</v>
      </c>
      <c r="D722" t="s">
        <v>12</v>
      </c>
      <c r="F722" s="12">
        <v>20.9</v>
      </c>
      <c r="G722" s="4">
        <f t="shared" si="12"/>
        <v>5.6000000000001862</v>
      </c>
      <c r="L722" s="192"/>
    </row>
    <row r="723" spans="1:12">
      <c r="A723" s="49">
        <v>45371</v>
      </c>
      <c r="B723" s="542" t="s">
        <v>1590</v>
      </c>
      <c r="C723" s="795" t="s">
        <v>11</v>
      </c>
      <c r="D723" t="s">
        <v>13</v>
      </c>
      <c r="F723" s="12">
        <v>5.6</v>
      </c>
      <c r="G723" s="4">
        <f t="shared" si="12"/>
        <v>1.865174681370263E-13</v>
      </c>
      <c r="L723" s="192"/>
    </row>
    <row r="724" spans="1:12">
      <c r="A724" s="41">
        <v>45351</v>
      </c>
      <c r="B724" s="799" t="s">
        <v>10</v>
      </c>
      <c r="C724" s="786" t="s">
        <v>15</v>
      </c>
      <c r="D724" t="s">
        <v>12</v>
      </c>
      <c r="E724" s="12">
        <v>16.3</v>
      </c>
      <c r="F724" s="4"/>
      <c r="G724" s="4">
        <f t="shared" si="12"/>
        <v>16.300000000000189</v>
      </c>
    </row>
    <row r="725" spans="1:12">
      <c r="A725" s="39"/>
      <c r="B725" s="546"/>
      <c r="C725" s="787"/>
      <c r="D725" t="s">
        <v>13</v>
      </c>
      <c r="E725" s="12">
        <v>5</v>
      </c>
      <c r="F725" s="4"/>
      <c r="G725" s="4">
        <f t="shared" si="12"/>
        <v>21.300000000000189</v>
      </c>
    </row>
    <row r="726" spans="1:12">
      <c r="A726" s="39"/>
      <c r="B726" s="546"/>
      <c r="C726" s="787"/>
      <c r="D726" t="s">
        <v>14</v>
      </c>
      <c r="E726" s="12">
        <v>250</v>
      </c>
      <c r="F726" s="4"/>
      <c r="G726" s="4">
        <f t="shared" si="12"/>
        <v>271.30000000000018</v>
      </c>
    </row>
    <row r="727" spans="1:12" s="397" customFormat="1">
      <c r="A727" s="364">
        <v>45351</v>
      </c>
      <c r="B727" s="550" t="s">
        <v>1591</v>
      </c>
      <c r="C727" s="807" t="s">
        <v>15</v>
      </c>
      <c r="D727" s="365" t="s">
        <v>14</v>
      </c>
      <c r="E727" s="369"/>
      <c r="F727" s="369">
        <v>25</v>
      </c>
      <c r="G727" s="369">
        <f t="shared" ref="G727:G793" si="13">+G726+E727-F727</f>
        <v>246.30000000000018</v>
      </c>
      <c r="H727" s="397" t="s">
        <v>1589</v>
      </c>
    </row>
    <row r="728" spans="1:12">
      <c r="A728" s="49">
        <v>45371</v>
      </c>
      <c r="B728" s="542" t="s">
        <v>1590</v>
      </c>
      <c r="C728" s="787" t="s">
        <v>15</v>
      </c>
      <c r="D728" t="s">
        <v>12</v>
      </c>
      <c r="F728" s="12">
        <v>16.3</v>
      </c>
      <c r="G728" s="4">
        <f t="shared" si="13"/>
        <v>230.00000000000017</v>
      </c>
      <c r="L728" s="12"/>
    </row>
    <row r="729" spans="1:12">
      <c r="A729" s="49">
        <v>45371</v>
      </c>
      <c r="B729" s="542" t="s">
        <v>1590</v>
      </c>
      <c r="C729" s="787" t="s">
        <v>15</v>
      </c>
      <c r="D729" t="s">
        <v>13</v>
      </c>
      <c r="F729" s="12">
        <v>5</v>
      </c>
      <c r="G729" s="4">
        <f t="shared" si="13"/>
        <v>225.00000000000017</v>
      </c>
      <c r="L729" s="12"/>
    </row>
    <row r="730" spans="1:12" s="397" customFormat="1">
      <c r="A730" s="395">
        <v>45371</v>
      </c>
      <c r="B730" s="549" t="s">
        <v>1592</v>
      </c>
      <c r="C730" s="807" t="s">
        <v>15</v>
      </c>
      <c r="D730" s="365" t="s">
        <v>14</v>
      </c>
      <c r="E730" s="396"/>
      <c r="F730" s="396">
        <v>225</v>
      </c>
      <c r="G730" s="369">
        <f t="shared" si="13"/>
        <v>0</v>
      </c>
      <c r="H730" s="397" t="s">
        <v>1589</v>
      </c>
      <c r="L730" s="370"/>
    </row>
    <row r="731" spans="1:12">
      <c r="A731" s="41">
        <v>45382</v>
      </c>
      <c r="B731" s="799" t="s">
        <v>10</v>
      </c>
      <c r="C731" s="786" t="s">
        <v>16</v>
      </c>
      <c r="D731" t="s">
        <v>12</v>
      </c>
      <c r="E731" s="12">
        <v>31.6</v>
      </c>
      <c r="F731" s="65"/>
      <c r="G731" s="4">
        <f t="shared" si="13"/>
        <v>31.6</v>
      </c>
      <c r="L731" s="12"/>
    </row>
    <row r="732" spans="1:12">
      <c r="A732" s="39"/>
      <c r="B732" s="546"/>
      <c r="C732" s="787"/>
      <c r="D732" t="s">
        <v>13</v>
      </c>
      <c r="E732" s="12">
        <v>5</v>
      </c>
      <c r="F732" s="65"/>
      <c r="G732" s="4">
        <f t="shared" si="13"/>
        <v>36.6</v>
      </c>
      <c r="L732" s="192"/>
    </row>
    <row r="733" spans="1:12">
      <c r="A733" s="39"/>
      <c r="B733" s="546"/>
      <c r="C733" s="787"/>
      <c r="D733" t="s">
        <v>14</v>
      </c>
      <c r="E733" s="12">
        <v>500</v>
      </c>
      <c r="F733" s="65"/>
      <c r="G733" s="4">
        <f t="shared" si="13"/>
        <v>536.6</v>
      </c>
      <c r="L733" s="163"/>
    </row>
    <row r="734" spans="1:12" s="397" customFormat="1">
      <c r="A734" s="364">
        <v>45382</v>
      </c>
      <c r="B734" s="550" t="s">
        <v>1593</v>
      </c>
      <c r="C734" s="807" t="s">
        <v>16</v>
      </c>
      <c r="D734" s="365" t="s">
        <v>14</v>
      </c>
      <c r="E734" s="370"/>
      <c r="F734" s="372">
        <v>55</v>
      </c>
      <c r="G734" s="369">
        <f t="shared" si="13"/>
        <v>481.6</v>
      </c>
      <c r="H734" s="397" t="s">
        <v>1589</v>
      </c>
    </row>
    <row r="735" spans="1:12" s="397" customFormat="1">
      <c r="A735" s="364">
        <v>45430</v>
      </c>
      <c r="B735" s="550" t="s">
        <v>1594</v>
      </c>
      <c r="C735" s="807" t="s">
        <v>16</v>
      </c>
      <c r="D735" s="365" t="s">
        <v>14</v>
      </c>
      <c r="E735" s="370"/>
      <c r="F735" s="372">
        <v>200</v>
      </c>
      <c r="G735" s="369">
        <f t="shared" si="13"/>
        <v>281.60000000000002</v>
      </c>
    </row>
    <row r="736" spans="1:12">
      <c r="A736" s="39">
        <v>45434</v>
      </c>
      <c r="B736" s="546" t="s">
        <v>1595</v>
      </c>
      <c r="C736" s="787" t="s">
        <v>16</v>
      </c>
      <c r="D736" t="s">
        <v>12</v>
      </c>
      <c r="E736" s="12"/>
      <c r="F736" s="65">
        <v>31.6</v>
      </c>
      <c r="G736" s="4">
        <f t="shared" si="13"/>
        <v>250.00000000000003</v>
      </c>
    </row>
    <row r="737" spans="1:12">
      <c r="A737" s="39">
        <v>45434</v>
      </c>
      <c r="B737" s="546" t="s">
        <v>1595</v>
      </c>
      <c r="C737" s="787" t="s">
        <v>16</v>
      </c>
      <c r="D737" t="s">
        <v>13</v>
      </c>
      <c r="E737" s="12"/>
      <c r="F737" s="65">
        <v>5</v>
      </c>
      <c r="G737" s="4">
        <f t="shared" si="13"/>
        <v>245.00000000000003</v>
      </c>
    </row>
    <row r="738" spans="1:12" s="397" customFormat="1">
      <c r="A738" s="364">
        <v>45448</v>
      </c>
      <c r="B738" s="550" t="s">
        <v>1596</v>
      </c>
      <c r="C738" s="807" t="s">
        <v>16</v>
      </c>
      <c r="D738" s="365" t="s">
        <v>14</v>
      </c>
      <c r="E738" s="370"/>
      <c r="F738" s="372">
        <v>200</v>
      </c>
      <c r="G738" s="369">
        <f t="shared" si="13"/>
        <v>45.000000000000028</v>
      </c>
      <c r="H738" s="397" t="s">
        <v>1597</v>
      </c>
    </row>
    <row r="739" spans="1:12" s="420" customFormat="1">
      <c r="A739" s="377">
        <v>45455</v>
      </c>
      <c r="B739" s="551" t="s">
        <v>1598</v>
      </c>
      <c r="C739" s="801" t="s">
        <v>16</v>
      </c>
      <c r="D739" s="378" t="s">
        <v>14</v>
      </c>
      <c r="E739" s="380"/>
      <c r="F739" s="418">
        <v>45</v>
      </c>
      <c r="G739" s="419">
        <f t="shared" si="13"/>
        <v>0</v>
      </c>
      <c r="H739" s="397" t="s">
        <v>1597</v>
      </c>
      <c r="I739" s="424"/>
      <c r="J739" s="424"/>
      <c r="K739" s="424"/>
    </row>
    <row r="740" spans="1:12">
      <c r="A740" s="41">
        <v>45412</v>
      </c>
      <c r="B740" s="799" t="s">
        <v>10</v>
      </c>
      <c r="C740" s="786" t="s">
        <v>17</v>
      </c>
      <c r="D740" t="s">
        <v>12</v>
      </c>
      <c r="E740" s="12">
        <v>31.4</v>
      </c>
      <c r="F740" s="65"/>
      <c r="G740" s="4">
        <f t="shared" si="13"/>
        <v>31.4</v>
      </c>
      <c r="I740" s="786"/>
      <c r="J740"/>
    </row>
    <row r="741" spans="1:12">
      <c r="A741" s="39"/>
      <c r="B741" s="546"/>
      <c r="C741" s="787"/>
      <c r="D741" t="s">
        <v>13</v>
      </c>
      <c r="E741" s="12">
        <v>5</v>
      </c>
      <c r="F741" s="65"/>
      <c r="G741" s="4">
        <f t="shared" si="13"/>
        <v>36.4</v>
      </c>
    </row>
    <row r="742" spans="1:12">
      <c r="A742" s="39"/>
      <c r="B742" s="546"/>
      <c r="C742" s="787"/>
      <c r="D742" t="s">
        <v>14</v>
      </c>
      <c r="E742" s="12">
        <v>500</v>
      </c>
      <c r="F742" s="65"/>
      <c r="G742" s="4">
        <f t="shared" si="13"/>
        <v>536.4</v>
      </c>
    </row>
    <row r="743" spans="1:12" s="397" customFormat="1">
      <c r="A743" s="364">
        <v>45412</v>
      </c>
      <c r="B743" s="550" t="s">
        <v>1599</v>
      </c>
      <c r="C743" s="807" t="s">
        <v>17</v>
      </c>
      <c r="D743" s="365" t="s">
        <v>14</v>
      </c>
      <c r="E743" s="370"/>
      <c r="F743" s="372">
        <v>155</v>
      </c>
      <c r="G743" s="369">
        <f t="shared" si="13"/>
        <v>381.4</v>
      </c>
      <c r="H743" s="397" t="s">
        <v>1600</v>
      </c>
    </row>
    <row r="744" spans="1:12" s="397" customFormat="1">
      <c r="A744" s="364">
        <v>45446</v>
      </c>
      <c r="B744" s="550" t="s">
        <v>1601</v>
      </c>
      <c r="C744" s="807" t="s">
        <v>17</v>
      </c>
      <c r="D744" s="365" t="s">
        <v>14</v>
      </c>
      <c r="E744" s="370"/>
      <c r="F744" s="372">
        <v>300</v>
      </c>
      <c r="G744" s="369">
        <f t="shared" si="13"/>
        <v>81.399999999999977</v>
      </c>
      <c r="H744" s="397" t="s">
        <v>1597</v>
      </c>
      <c r="J744" s="365"/>
      <c r="K744" s="370"/>
    </row>
    <row r="745" spans="1:12" s="420" customFormat="1">
      <c r="A745" s="377">
        <v>45455</v>
      </c>
      <c r="B745" s="551" t="s">
        <v>1598</v>
      </c>
      <c r="C745" s="801" t="s">
        <v>17</v>
      </c>
      <c r="D745" s="378" t="s">
        <v>14</v>
      </c>
      <c r="E745" s="380"/>
      <c r="F745" s="418">
        <v>45</v>
      </c>
      <c r="G745" s="419">
        <f t="shared" si="13"/>
        <v>36.399999999999977</v>
      </c>
      <c r="I745" s="425" t="s">
        <v>18</v>
      </c>
      <c r="J745" s="378" t="s">
        <v>907</v>
      </c>
      <c r="K745" s="380">
        <v>10</v>
      </c>
    </row>
    <row r="746" spans="1:12">
      <c r="A746" s="49">
        <v>45489</v>
      </c>
      <c r="B746" s="542" t="s">
        <v>1602</v>
      </c>
      <c r="C746" s="787" t="s">
        <v>17</v>
      </c>
      <c r="D746" t="s">
        <v>12</v>
      </c>
      <c r="E746" s="12"/>
      <c r="F746" s="12">
        <v>31.4</v>
      </c>
      <c r="G746" s="4">
        <f t="shared" si="13"/>
        <v>4.9999999999999787</v>
      </c>
      <c r="I746" s="786"/>
      <c r="J746"/>
      <c r="K746" s="12"/>
    </row>
    <row r="747" spans="1:12">
      <c r="A747" s="49">
        <v>45489</v>
      </c>
      <c r="B747" s="542" t="s">
        <v>1602</v>
      </c>
      <c r="C747" s="787" t="s">
        <v>17</v>
      </c>
      <c r="D747" t="s">
        <v>13</v>
      </c>
      <c r="E747" s="12"/>
      <c r="F747" s="12">
        <v>5</v>
      </c>
      <c r="G747" s="4">
        <f t="shared" si="13"/>
        <v>-2.1316282072803006E-14</v>
      </c>
      <c r="I747" s="786"/>
      <c r="J747"/>
      <c r="K747" s="12"/>
    </row>
    <row r="748" spans="1:12">
      <c r="A748" s="41">
        <v>45443</v>
      </c>
      <c r="B748" s="799" t="s">
        <v>10</v>
      </c>
      <c r="C748" s="786" t="s">
        <v>18</v>
      </c>
      <c r="D748" t="s">
        <v>12</v>
      </c>
      <c r="E748" s="12">
        <v>38.5</v>
      </c>
      <c r="F748" s="65"/>
      <c r="G748" s="4">
        <f t="shared" si="13"/>
        <v>38.499999999999979</v>
      </c>
      <c r="J748" t="s">
        <v>12</v>
      </c>
      <c r="K748" s="12">
        <v>38.5</v>
      </c>
    </row>
    <row r="749" spans="1:12">
      <c r="A749" s="39"/>
      <c r="B749" s="546"/>
      <c r="C749" s="787"/>
      <c r="D749" t="s">
        <v>13</v>
      </c>
      <c r="E749" s="12">
        <v>5</v>
      </c>
      <c r="F749" s="65"/>
      <c r="G749" s="4">
        <f t="shared" si="13"/>
        <v>43.499999999999979</v>
      </c>
      <c r="J749" t="s">
        <v>13</v>
      </c>
      <c r="K749" s="12">
        <v>5</v>
      </c>
    </row>
    <row r="750" spans="1:12">
      <c r="A750" s="39"/>
      <c r="B750" s="546"/>
      <c r="C750" s="787"/>
      <c r="D750" t="s">
        <v>14</v>
      </c>
      <c r="E750" s="12">
        <v>500</v>
      </c>
      <c r="F750" s="65"/>
      <c r="G750" s="4">
        <f t="shared" si="13"/>
        <v>543.5</v>
      </c>
      <c r="I750" s="786" t="s">
        <v>19</v>
      </c>
      <c r="J750" t="s">
        <v>14</v>
      </c>
      <c r="L750" s="12">
        <v>115</v>
      </c>
    </row>
    <row r="751" spans="1:12">
      <c r="A751" s="39"/>
      <c r="B751" s="546"/>
      <c r="C751" s="787"/>
      <c r="D751" t="s">
        <v>907</v>
      </c>
      <c r="E751" s="12">
        <v>10</v>
      </c>
      <c r="F751" s="65"/>
      <c r="G751" s="4">
        <f t="shared" si="13"/>
        <v>553.5</v>
      </c>
      <c r="K751" s="192">
        <f>SUM(K742:K750)</f>
        <v>53.5</v>
      </c>
    </row>
    <row r="752" spans="1:12" s="397" customFormat="1">
      <c r="A752" s="364">
        <v>45443</v>
      </c>
      <c r="B752" s="550" t="s">
        <v>1603</v>
      </c>
      <c r="C752" s="807" t="s">
        <v>18</v>
      </c>
      <c r="D752" s="365" t="s">
        <v>14</v>
      </c>
      <c r="E752" s="370"/>
      <c r="F752" s="372">
        <v>400</v>
      </c>
      <c r="G752" s="369">
        <f t="shared" si="13"/>
        <v>153.5</v>
      </c>
      <c r="H752" s="397" t="s">
        <v>1604</v>
      </c>
    </row>
    <row r="753" spans="1:8" s="420" customFormat="1">
      <c r="A753" s="426">
        <v>45455</v>
      </c>
      <c r="B753" s="552" t="s">
        <v>1598</v>
      </c>
      <c r="C753" s="801" t="s">
        <v>18</v>
      </c>
      <c r="D753" s="378" t="s">
        <v>14</v>
      </c>
      <c r="E753" s="427"/>
      <c r="F753" s="427">
        <v>10</v>
      </c>
      <c r="G753" s="419">
        <f t="shared" si="13"/>
        <v>143.5</v>
      </c>
    </row>
    <row r="754" spans="1:8" s="397" customFormat="1">
      <c r="A754" s="395">
        <v>45473</v>
      </c>
      <c r="B754" s="549" t="s">
        <v>1605</v>
      </c>
      <c r="C754" s="807" t="s">
        <v>18</v>
      </c>
      <c r="D754" s="365" t="s">
        <v>14</v>
      </c>
      <c r="E754" s="396"/>
      <c r="F754" s="396">
        <v>90</v>
      </c>
      <c r="G754" s="369">
        <f t="shared" si="13"/>
        <v>53.5</v>
      </c>
    </row>
    <row r="755" spans="1:8">
      <c r="A755" s="49">
        <v>45489</v>
      </c>
      <c r="B755" s="542" t="s">
        <v>1602</v>
      </c>
      <c r="C755" s="787" t="s">
        <v>18</v>
      </c>
      <c r="D755" t="s">
        <v>12</v>
      </c>
      <c r="F755" s="12">
        <v>38.5</v>
      </c>
      <c r="G755" s="4">
        <f t="shared" si="13"/>
        <v>15</v>
      </c>
    </row>
    <row r="756" spans="1:8">
      <c r="A756" s="49">
        <v>45489</v>
      </c>
      <c r="B756" s="542" t="s">
        <v>1602</v>
      </c>
      <c r="C756" s="787" t="s">
        <v>18</v>
      </c>
      <c r="D756" t="s">
        <v>13</v>
      </c>
      <c r="F756" s="12">
        <v>5</v>
      </c>
      <c r="G756" s="4">
        <f t="shared" si="13"/>
        <v>10</v>
      </c>
    </row>
    <row r="757" spans="1:8">
      <c r="A757" s="49">
        <v>45489</v>
      </c>
      <c r="B757" s="542" t="s">
        <v>1602</v>
      </c>
      <c r="C757" s="787" t="s">
        <v>18</v>
      </c>
      <c r="D757" t="s">
        <v>907</v>
      </c>
      <c r="F757" s="12">
        <v>10</v>
      </c>
      <c r="G757" s="4">
        <f t="shared" si="13"/>
        <v>0</v>
      </c>
    </row>
    <row r="758" spans="1:8">
      <c r="A758" s="41">
        <v>45473</v>
      </c>
      <c r="B758" s="799" t="s">
        <v>10</v>
      </c>
      <c r="C758" s="786" t="s">
        <v>19</v>
      </c>
      <c r="D758" t="s">
        <v>12</v>
      </c>
      <c r="E758" s="12">
        <v>27.7</v>
      </c>
      <c r="G758" s="4">
        <f t="shared" si="13"/>
        <v>27.7</v>
      </c>
    </row>
    <row r="759" spans="1:8">
      <c r="A759" s="39"/>
      <c r="B759" s="546"/>
      <c r="C759" s="787"/>
      <c r="D759" t="s">
        <v>13</v>
      </c>
      <c r="E759" s="12">
        <v>7</v>
      </c>
      <c r="G759" s="4">
        <f t="shared" si="13"/>
        <v>34.700000000000003</v>
      </c>
    </row>
    <row r="760" spans="1:8">
      <c r="A760" s="39"/>
      <c r="B760" s="546"/>
      <c r="C760" s="787"/>
      <c r="D760" t="s">
        <v>14</v>
      </c>
      <c r="E760" s="12">
        <v>500</v>
      </c>
      <c r="G760" s="4">
        <f t="shared" si="13"/>
        <v>534.70000000000005</v>
      </c>
    </row>
    <row r="761" spans="1:8" s="397" customFormat="1">
      <c r="A761" s="395">
        <v>45473</v>
      </c>
      <c r="B761" s="549" t="s">
        <v>1605</v>
      </c>
      <c r="C761" s="384" t="s">
        <v>19</v>
      </c>
      <c r="D761" s="365" t="s">
        <v>14</v>
      </c>
      <c r="E761" s="396"/>
      <c r="F761" s="396">
        <v>75</v>
      </c>
      <c r="G761" s="369">
        <f t="shared" si="13"/>
        <v>459.70000000000005</v>
      </c>
    </row>
    <row r="762" spans="1:8" s="397" customFormat="1">
      <c r="A762" s="395">
        <v>45473</v>
      </c>
      <c r="B762" s="549" t="s">
        <v>1605</v>
      </c>
      <c r="C762" s="384" t="s">
        <v>19</v>
      </c>
      <c r="D762" s="365" t="s">
        <v>14</v>
      </c>
      <c r="E762" s="396"/>
      <c r="F762" s="396">
        <v>10</v>
      </c>
      <c r="G762" s="369">
        <f t="shared" si="13"/>
        <v>449.70000000000005</v>
      </c>
    </row>
    <row r="763" spans="1:8" s="397" customFormat="1">
      <c r="A763" s="364">
        <v>45475</v>
      </c>
      <c r="B763" s="550" t="s">
        <v>1606</v>
      </c>
      <c r="C763" s="807" t="s">
        <v>19</v>
      </c>
      <c r="D763" s="365" t="s">
        <v>14</v>
      </c>
      <c r="E763" s="369"/>
      <c r="F763" s="369">
        <v>300</v>
      </c>
      <c r="G763" s="369">
        <f t="shared" si="13"/>
        <v>149.70000000000005</v>
      </c>
      <c r="H763" s="397" t="s">
        <v>1604</v>
      </c>
    </row>
    <row r="764" spans="1:8" s="397" customFormat="1">
      <c r="A764" s="395">
        <v>45489</v>
      </c>
      <c r="B764" s="549" t="s">
        <v>1607</v>
      </c>
      <c r="C764" s="807" t="s">
        <v>19</v>
      </c>
      <c r="D764" s="365" t="s">
        <v>14</v>
      </c>
      <c r="E764" s="396"/>
      <c r="F764" s="396">
        <v>115</v>
      </c>
      <c r="G764" s="369">
        <f t="shared" si="13"/>
        <v>34.700000000000045</v>
      </c>
      <c r="H764" s="397" t="s">
        <v>1604</v>
      </c>
    </row>
    <row r="765" spans="1:8">
      <c r="A765" s="49">
        <v>45511</v>
      </c>
      <c r="B765" s="542" t="s">
        <v>1608</v>
      </c>
      <c r="C765" s="787" t="s">
        <v>19</v>
      </c>
      <c r="D765" t="s">
        <v>12</v>
      </c>
      <c r="F765" s="34">
        <v>27.7</v>
      </c>
      <c r="G765" s="4">
        <f t="shared" si="13"/>
        <v>7.0000000000000462</v>
      </c>
    </row>
    <row r="766" spans="1:8">
      <c r="A766" s="49">
        <v>45511</v>
      </c>
      <c r="B766" s="542" t="s">
        <v>1608</v>
      </c>
      <c r="C766" s="787" t="s">
        <v>19</v>
      </c>
      <c r="D766" t="s">
        <v>13</v>
      </c>
      <c r="F766" s="34">
        <v>7</v>
      </c>
      <c r="G766" s="4">
        <f t="shared" si="13"/>
        <v>4.6185277824406512E-14</v>
      </c>
    </row>
    <row r="767" spans="1:8">
      <c r="A767" s="41">
        <v>45504</v>
      </c>
      <c r="B767" s="799" t="s">
        <v>10</v>
      </c>
      <c r="C767" s="786" t="s">
        <v>20</v>
      </c>
      <c r="D767" t="s">
        <v>12</v>
      </c>
      <c r="E767" s="12">
        <v>27.2</v>
      </c>
      <c r="F767" s="4"/>
      <c r="G767" s="4">
        <f t="shared" si="13"/>
        <v>27.200000000000045</v>
      </c>
    </row>
    <row r="768" spans="1:8">
      <c r="A768" s="39"/>
      <c r="B768" s="546"/>
      <c r="C768" s="787"/>
      <c r="D768" t="s">
        <v>13</v>
      </c>
      <c r="E768" s="12">
        <v>7</v>
      </c>
      <c r="F768" s="4"/>
      <c r="G768" s="4">
        <f t="shared" si="13"/>
        <v>34.200000000000045</v>
      </c>
    </row>
    <row r="769" spans="1:11">
      <c r="A769" s="39"/>
      <c r="B769" s="546"/>
      <c r="C769" s="787"/>
      <c r="D769" t="s">
        <v>14</v>
      </c>
      <c r="E769" s="12">
        <v>500</v>
      </c>
      <c r="F769" s="4"/>
      <c r="G769" s="4">
        <f t="shared" si="13"/>
        <v>534.20000000000005</v>
      </c>
    </row>
    <row r="770" spans="1:11" s="397" customFormat="1">
      <c r="A770" s="364">
        <v>45504</v>
      </c>
      <c r="B770" s="550" t="s">
        <v>1609</v>
      </c>
      <c r="C770" s="807" t="s">
        <v>20</v>
      </c>
      <c r="D770" s="365" t="s">
        <v>14</v>
      </c>
      <c r="E770" s="368"/>
      <c r="F770" s="369">
        <v>300</v>
      </c>
      <c r="G770" s="369">
        <f t="shared" si="13"/>
        <v>234.20000000000005</v>
      </c>
    </row>
    <row r="771" spans="1:11" s="397" customFormat="1">
      <c r="A771" s="395">
        <v>45511</v>
      </c>
      <c r="B771" s="549" t="s">
        <v>1610</v>
      </c>
      <c r="C771" s="807" t="s">
        <v>20</v>
      </c>
      <c r="D771" s="365" t="s">
        <v>14</v>
      </c>
      <c r="E771" s="396"/>
      <c r="F771" s="396">
        <v>200</v>
      </c>
      <c r="G771" s="369">
        <f t="shared" si="13"/>
        <v>34.200000000000045</v>
      </c>
      <c r="H771" s="397" t="s">
        <v>1604</v>
      </c>
    </row>
    <row r="772" spans="1:11">
      <c r="A772" s="49">
        <v>45546</v>
      </c>
      <c r="B772" s="542" t="s">
        <v>558</v>
      </c>
      <c r="C772" s="787" t="s">
        <v>20</v>
      </c>
      <c r="D772" t="s">
        <v>12</v>
      </c>
      <c r="F772" s="34">
        <v>27.2</v>
      </c>
      <c r="G772" s="4">
        <f t="shared" si="13"/>
        <v>7.0000000000000462</v>
      </c>
      <c r="I772" s="225"/>
    </row>
    <row r="773" spans="1:11">
      <c r="A773" s="49">
        <v>45546</v>
      </c>
      <c r="B773" s="542" t="s">
        <v>558</v>
      </c>
      <c r="C773" s="787" t="s">
        <v>20</v>
      </c>
      <c r="D773" t="s">
        <v>13</v>
      </c>
      <c r="F773" s="34">
        <v>7</v>
      </c>
      <c r="G773" s="4">
        <f t="shared" si="13"/>
        <v>4.6185277824406512E-14</v>
      </c>
      <c r="I773" s="225"/>
    </row>
    <row r="774" spans="1:11">
      <c r="A774" s="41">
        <v>45535</v>
      </c>
      <c r="B774" s="799" t="s">
        <v>10</v>
      </c>
      <c r="C774" s="786" t="s">
        <v>21</v>
      </c>
      <c r="D774" t="s">
        <v>12</v>
      </c>
      <c r="E774" s="12">
        <v>27.3</v>
      </c>
      <c r="F774" s="65"/>
      <c r="G774" s="4">
        <f t="shared" si="13"/>
        <v>27.300000000000047</v>
      </c>
    </row>
    <row r="775" spans="1:11">
      <c r="A775" s="39"/>
      <c r="B775" s="546"/>
      <c r="C775" s="787"/>
      <c r="D775" t="s">
        <v>13</v>
      </c>
      <c r="E775" s="12">
        <v>7</v>
      </c>
      <c r="F775" s="65"/>
      <c r="G775" s="4">
        <f t="shared" si="13"/>
        <v>34.300000000000047</v>
      </c>
    </row>
    <row r="776" spans="1:11">
      <c r="A776" s="39"/>
      <c r="B776" s="546"/>
      <c r="C776" s="787"/>
      <c r="D776" t="s">
        <v>14</v>
      </c>
      <c r="E776" s="12">
        <v>500</v>
      </c>
      <c r="F776" s="65"/>
      <c r="G776" s="4">
        <f t="shared" si="13"/>
        <v>534.30000000000007</v>
      </c>
    </row>
    <row r="777" spans="1:11" s="397" customFormat="1">
      <c r="A777" s="364">
        <v>45535</v>
      </c>
      <c r="B777" s="550" t="s">
        <v>1611</v>
      </c>
      <c r="C777" s="807" t="s">
        <v>21</v>
      </c>
      <c r="D777" s="365" t="s">
        <v>14</v>
      </c>
      <c r="E777" s="370"/>
      <c r="F777" s="372">
        <v>225</v>
      </c>
      <c r="G777" s="369">
        <f t="shared" si="13"/>
        <v>309.30000000000007</v>
      </c>
      <c r="H777" s="397" t="s">
        <v>1604</v>
      </c>
      <c r="K777" s="435"/>
    </row>
    <row r="778" spans="1:11" s="397" customFormat="1">
      <c r="A778" s="364">
        <v>45539</v>
      </c>
      <c r="B778" s="550" t="s">
        <v>1612</v>
      </c>
      <c r="C778" s="807" t="s">
        <v>21</v>
      </c>
      <c r="D778" s="365" t="s">
        <v>14</v>
      </c>
      <c r="E778" s="369"/>
      <c r="F778" s="369">
        <v>200</v>
      </c>
      <c r="G778" s="369">
        <f t="shared" si="13"/>
        <v>109.30000000000007</v>
      </c>
    </row>
    <row r="779" spans="1:11" s="397" customFormat="1">
      <c r="A779" s="364">
        <v>45546</v>
      </c>
      <c r="B779" s="550" t="s">
        <v>1613</v>
      </c>
      <c r="C779" s="807" t="s">
        <v>21</v>
      </c>
      <c r="D779" s="365" t="s">
        <v>14</v>
      </c>
      <c r="E779" s="369"/>
      <c r="F779" s="369">
        <v>75</v>
      </c>
      <c r="G779" s="369">
        <f t="shared" si="13"/>
        <v>34.300000000000068</v>
      </c>
      <c r="H779" s="397" t="s">
        <v>1604</v>
      </c>
    </row>
    <row r="780" spans="1:11">
      <c r="A780" s="39">
        <v>45553</v>
      </c>
      <c r="B780" s="546" t="s">
        <v>1614</v>
      </c>
      <c r="C780" s="787" t="s">
        <v>21</v>
      </c>
      <c r="D780" t="s">
        <v>12</v>
      </c>
      <c r="E780" s="4"/>
      <c r="F780" s="4">
        <v>27.3</v>
      </c>
      <c r="G780" s="4">
        <f t="shared" si="13"/>
        <v>7.0000000000000675</v>
      </c>
    </row>
    <row r="781" spans="1:11">
      <c r="A781" s="39">
        <v>45553</v>
      </c>
      <c r="B781" s="546" t="s">
        <v>1614</v>
      </c>
      <c r="C781" s="787" t="s">
        <v>21</v>
      </c>
      <c r="D781" t="s">
        <v>13</v>
      </c>
      <c r="E781" s="4"/>
      <c r="F781" s="4">
        <v>7</v>
      </c>
      <c r="G781" s="4">
        <f t="shared" si="13"/>
        <v>6.7501559897209518E-14</v>
      </c>
    </row>
    <row r="782" spans="1:11">
      <c r="A782" s="41">
        <v>45565</v>
      </c>
      <c r="B782" s="799" t="s">
        <v>10</v>
      </c>
      <c r="C782" s="786" t="s">
        <v>91</v>
      </c>
      <c r="D782" t="s">
        <v>12</v>
      </c>
      <c r="E782" s="121">
        <v>27.5</v>
      </c>
      <c r="F782" s="121"/>
      <c r="G782" s="4">
        <f t="shared" si="13"/>
        <v>27.500000000000068</v>
      </c>
    </row>
    <row r="783" spans="1:11">
      <c r="A783" s="39"/>
      <c r="B783" s="546"/>
      <c r="C783" s="787"/>
      <c r="D783" t="s">
        <v>13</v>
      </c>
      <c r="E783" s="121">
        <v>5</v>
      </c>
      <c r="F783" s="121"/>
      <c r="G783" s="4">
        <f t="shared" si="13"/>
        <v>32.500000000000071</v>
      </c>
    </row>
    <row r="784" spans="1:11">
      <c r="A784" s="39"/>
      <c r="B784" s="546"/>
      <c r="C784" s="787"/>
      <c r="D784" t="s">
        <v>14</v>
      </c>
      <c r="E784" s="12">
        <v>500</v>
      </c>
      <c r="F784" s="121"/>
      <c r="G784" s="4">
        <f t="shared" si="13"/>
        <v>532.50000000000011</v>
      </c>
    </row>
    <row r="785" spans="1:8" s="397" customFormat="1">
      <c r="A785" s="407">
        <v>45565</v>
      </c>
      <c r="B785" s="550" t="s">
        <v>1615</v>
      </c>
      <c r="C785" s="807" t="s">
        <v>91</v>
      </c>
      <c r="D785" s="365" t="s">
        <v>14</v>
      </c>
      <c r="E785" s="368"/>
      <c r="F785" s="368">
        <v>50</v>
      </c>
      <c r="G785" s="369">
        <f t="shared" si="13"/>
        <v>482.50000000000011</v>
      </c>
      <c r="H785" s="397" t="s">
        <v>1604</v>
      </c>
    </row>
    <row r="786" spans="1:8" s="397" customFormat="1">
      <c r="A786" s="395">
        <v>45567</v>
      </c>
      <c r="B786" s="549" t="s">
        <v>1616</v>
      </c>
      <c r="C786" s="807" t="s">
        <v>91</v>
      </c>
      <c r="D786" s="365" t="s">
        <v>14</v>
      </c>
      <c r="E786" s="396"/>
      <c r="F786" s="396">
        <v>400</v>
      </c>
      <c r="G786" s="369">
        <f t="shared" si="13"/>
        <v>82.500000000000114</v>
      </c>
      <c r="H786" s="397" t="s">
        <v>1604</v>
      </c>
    </row>
    <row r="787" spans="1:8">
      <c r="A787" s="49">
        <v>45602</v>
      </c>
      <c r="B787" s="542" t="s">
        <v>1617</v>
      </c>
      <c r="C787" s="787" t="s">
        <v>91</v>
      </c>
      <c r="D787" t="s">
        <v>12</v>
      </c>
      <c r="F787" s="34">
        <v>27.5</v>
      </c>
      <c r="G787" s="4">
        <f t="shared" si="13"/>
        <v>55.000000000000114</v>
      </c>
    </row>
    <row r="788" spans="1:8">
      <c r="A788" s="49">
        <v>45602</v>
      </c>
      <c r="B788" s="542" t="s">
        <v>1617</v>
      </c>
      <c r="C788" s="787" t="s">
        <v>91</v>
      </c>
      <c r="D788" t="s">
        <v>13</v>
      </c>
      <c r="F788" s="34">
        <v>5</v>
      </c>
      <c r="G788" s="4">
        <f t="shared" si="13"/>
        <v>50.000000000000114</v>
      </c>
    </row>
    <row r="789" spans="1:8" s="420" customFormat="1">
      <c r="A789" s="426">
        <v>45608</v>
      </c>
      <c r="B789" s="552" t="s">
        <v>1618</v>
      </c>
      <c r="C789" s="801" t="s">
        <v>91</v>
      </c>
      <c r="D789" s="378" t="s">
        <v>14</v>
      </c>
      <c r="E789" s="427"/>
      <c r="F789" s="427">
        <v>50</v>
      </c>
      <c r="G789" s="419">
        <f t="shared" si="13"/>
        <v>1.1368683772161603E-13</v>
      </c>
    </row>
    <row r="790" spans="1:8">
      <c r="A790" s="41">
        <v>45596</v>
      </c>
      <c r="B790" s="799" t="s">
        <v>10</v>
      </c>
      <c r="C790" s="786" t="s">
        <v>23</v>
      </c>
      <c r="D790" t="s">
        <v>12</v>
      </c>
      <c r="E790" s="12">
        <v>7</v>
      </c>
      <c r="G790" s="4">
        <f t="shared" si="13"/>
        <v>7.0000000000001137</v>
      </c>
    </row>
    <row r="791" spans="1:8">
      <c r="A791" s="39"/>
      <c r="B791" s="546"/>
      <c r="C791" s="787"/>
      <c r="D791" t="s">
        <v>13</v>
      </c>
      <c r="E791" s="12">
        <v>7</v>
      </c>
      <c r="G791" s="4">
        <f t="shared" si="13"/>
        <v>14.000000000000114</v>
      </c>
    </row>
    <row r="792" spans="1:8">
      <c r="A792" s="39"/>
      <c r="B792" s="546"/>
      <c r="C792" s="787"/>
      <c r="D792" t="s">
        <v>14</v>
      </c>
      <c r="E792" s="12">
        <v>500</v>
      </c>
      <c r="G792" s="4">
        <f t="shared" si="13"/>
        <v>514.00000000000011</v>
      </c>
    </row>
    <row r="793" spans="1:8" s="420" customFormat="1">
      <c r="A793" s="377">
        <v>45596</v>
      </c>
      <c r="B793" s="551" t="s">
        <v>1619</v>
      </c>
      <c r="C793" s="801" t="s">
        <v>23</v>
      </c>
      <c r="D793" s="378" t="s">
        <v>14</v>
      </c>
      <c r="E793" s="419"/>
      <c r="F793" s="419">
        <v>300</v>
      </c>
      <c r="G793" s="419">
        <f t="shared" si="13"/>
        <v>214.00000000000011</v>
      </c>
      <c r="H793" s="397" t="s">
        <v>1604</v>
      </c>
    </row>
    <row r="794" spans="1:8" s="420" customFormat="1">
      <c r="A794" s="426">
        <v>45608</v>
      </c>
      <c r="B794" s="552" t="s">
        <v>1618</v>
      </c>
      <c r="C794" s="801" t="s">
        <v>23</v>
      </c>
      <c r="D794" s="378" t="s">
        <v>14</v>
      </c>
      <c r="E794" s="427"/>
      <c r="F794" s="427">
        <v>50</v>
      </c>
      <c r="G794" s="419">
        <f t="shared" ref="G794:G857" si="14">+G793+E794-F794</f>
        <v>164.00000000000011</v>
      </c>
    </row>
    <row r="795" spans="1:8" s="420" customFormat="1">
      <c r="A795" s="426">
        <v>45615</v>
      </c>
      <c r="B795" s="552" t="s">
        <v>1620</v>
      </c>
      <c r="C795" s="801" t="s">
        <v>23</v>
      </c>
      <c r="D795" s="378" t="s">
        <v>14</v>
      </c>
      <c r="E795" s="427"/>
      <c r="F795" s="427">
        <v>150</v>
      </c>
      <c r="G795" s="419">
        <f t="shared" si="14"/>
        <v>14.000000000000114</v>
      </c>
    </row>
    <row r="796" spans="1:8">
      <c r="A796" s="49">
        <v>45637</v>
      </c>
      <c r="B796" s="542" t="s">
        <v>1621</v>
      </c>
      <c r="C796" s="787" t="s">
        <v>23</v>
      </c>
      <c r="D796" t="s">
        <v>12</v>
      </c>
      <c r="F796" s="34">
        <v>7</v>
      </c>
      <c r="G796" s="4">
        <f t="shared" si="14"/>
        <v>7.0000000000001137</v>
      </c>
    </row>
    <row r="797" spans="1:8">
      <c r="A797" s="49">
        <v>45637</v>
      </c>
      <c r="B797" s="542" t="s">
        <v>1621</v>
      </c>
      <c r="C797" s="787" t="s">
        <v>23</v>
      </c>
      <c r="D797" t="s">
        <v>13</v>
      </c>
      <c r="F797" s="34">
        <v>7</v>
      </c>
      <c r="G797" s="4">
        <f t="shared" si="14"/>
        <v>1.1368683772161603E-13</v>
      </c>
    </row>
    <row r="798" spans="1:8">
      <c r="A798" s="41">
        <v>45626</v>
      </c>
      <c r="B798" s="799" t="s">
        <v>10</v>
      </c>
      <c r="C798" s="786" t="s">
        <v>24</v>
      </c>
      <c r="D798" t="s">
        <v>12</v>
      </c>
      <c r="E798" s="12">
        <v>8</v>
      </c>
      <c r="F798" s="65"/>
      <c r="G798" s="4">
        <f t="shared" si="14"/>
        <v>8.0000000000001137</v>
      </c>
    </row>
    <row r="799" spans="1:8">
      <c r="A799" s="39"/>
      <c r="B799" s="546"/>
      <c r="C799" s="787"/>
      <c r="D799" t="s">
        <v>13</v>
      </c>
      <c r="E799" s="12">
        <v>7</v>
      </c>
      <c r="F799" s="65"/>
      <c r="G799" s="4">
        <f t="shared" si="14"/>
        <v>15.000000000000114</v>
      </c>
    </row>
    <row r="800" spans="1:8">
      <c r="A800" s="39"/>
      <c r="B800" s="546"/>
      <c r="C800" s="787"/>
      <c r="D800" t="s">
        <v>14</v>
      </c>
      <c r="E800" s="12">
        <v>500</v>
      </c>
      <c r="F800" s="65"/>
      <c r="G800" s="4">
        <f t="shared" si="14"/>
        <v>515.00000000000011</v>
      </c>
    </row>
    <row r="801" spans="1:12" s="420" customFormat="1">
      <c r="A801" s="377">
        <v>45626</v>
      </c>
      <c r="B801" s="551" t="s">
        <v>1622</v>
      </c>
      <c r="C801" s="801" t="s">
        <v>24</v>
      </c>
      <c r="D801" s="378" t="s">
        <v>14</v>
      </c>
      <c r="E801" s="380"/>
      <c r="F801" s="418">
        <v>190</v>
      </c>
      <c r="G801" s="419">
        <f t="shared" si="14"/>
        <v>325.00000000000011</v>
      </c>
      <c r="H801" s="397" t="s">
        <v>1604</v>
      </c>
      <c r="I801" s="425"/>
      <c r="J801" s="378"/>
      <c r="K801" s="380"/>
      <c r="L801" s="380"/>
    </row>
    <row r="802" spans="1:12" s="420" customFormat="1">
      <c r="A802" s="426">
        <v>45630</v>
      </c>
      <c r="B802" s="552" t="s">
        <v>1623</v>
      </c>
      <c r="C802" s="801" t="s">
        <v>24</v>
      </c>
      <c r="D802" s="378" t="s">
        <v>14</v>
      </c>
      <c r="E802" s="427"/>
      <c r="F802" s="427">
        <v>100</v>
      </c>
      <c r="G802" s="419">
        <f t="shared" si="14"/>
        <v>225.00000000000011</v>
      </c>
      <c r="H802" s="397" t="s">
        <v>1604</v>
      </c>
      <c r="I802" s="801"/>
      <c r="J802" s="378"/>
      <c r="K802" s="380"/>
      <c r="L802" s="380"/>
    </row>
    <row r="803" spans="1:12" s="397" customFormat="1">
      <c r="A803" s="395">
        <v>45637</v>
      </c>
      <c r="B803" s="549" t="s">
        <v>1624</v>
      </c>
      <c r="C803" s="807" t="s">
        <v>24</v>
      </c>
      <c r="D803" s="365" t="s">
        <v>14</v>
      </c>
      <c r="E803" s="396"/>
      <c r="F803" s="396">
        <v>100</v>
      </c>
      <c r="G803" s="369">
        <f t="shared" si="14"/>
        <v>125.00000000000011</v>
      </c>
      <c r="H803" s="397" t="s">
        <v>1604</v>
      </c>
      <c r="I803" s="818"/>
      <c r="J803" s="365"/>
      <c r="K803" s="370"/>
      <c r="L803" s="370"/>
    </row>
    <row r="804" spans="1:12">
      <c r="A804" s="49">
        <v>45693</v>
      </c>
      <c r="B804" s="542" t="s">
        <v>1625</v>
      </c>
      <c r="C804" s="787" t="s">
        <v>24</v>
      </c>
      <c r="D804" t="s">
        <v>12</v>
      </c>
      <c r="F804" s="34">
        <v>8</v>
      </c>
      <c r="G804" s="4">
        <f t="shared" si="14"/>
        <v>117.00000000000011</v>
      </c>
      <c r="I804" s="786"/>
      <c r="J804"/>
      <c r="K804" s="12"/>
      <c r="L804" s="12"/>
    </row>
    <row r="805" spans="1:12">
      <c r="A805" s="49">
        <v>45693</v>
      </c>
      <c r="B805" s="542" t="s">
        <v>1625</v>
      </c>
      <c r="C805" s="787" t="s">
        <v>24</v>
      </c>
      <c r="D805" t="s">
        <v>13</v>
      </c>
      <c r="F805" s="34">
        <v>7</v>
      </c>
      <c r="G805" s="4">
        <f t="shared" si="14"/>
        <v>110.00000000000011</v>
      </c>
      <c r="I805" s="786"/>
      <c r="J805"/>
      <c r="K805" s="12"/>
      <c r="L805" s="12"/>
    </row>
    <row r="806" spans="1:12">
      <c r="A806" s="41">
        <v>45657</v>
      </c>
      <c r="B806" s="799" t="s">
        <v>10</v>
      </c>
      <c r="C806" s="786" t="s">
        <v>25</v>
      </c>
      <c r="D806" t="s">
        <v>12</v>
      </c>
      <c r="E806" s="12">
        <v>10.5</v>
      </c>
      <c r="G806" s="4">
        <f t="shared" si="14"/>
        <v>120.50000000000011</v>
      </c>
      <c r="I806" s="787"/>
      <c r="J806"/>
      <c r="K806" s="12"/>
      <c r="L806" s="12"/>
    </row>
    <row r="807" spans="1:12">
      <c r="A807" s="39"/>
      <c r="B807" s="546"/>
      <c r="C807" s="787"/>
      <c r="D807" t="s">
        <v>13</v>
      </c>
      <c r="E807" s="12">
        <v>3</v>
      </c>
      <c r="G807" s="4">
        <f t="shared" si="14"/>
        <v>123.50000000000011</v>
      </c>
      <c r="I807" s="787"/>
      <c r="J807"/>
      <c r="K807" s="12"/>
    </row>
    <row r="808" spans="1:12">
      <c r="A808" s="39"/>
      <c r="B808" s="546"/>
      <c r="C808" s="787"/>
      <c r="D808" t="s">
        <v>14</v>
      </c>
      <c r="E808" s="12">
        <v>500</v>
      </c>
      <c r="G808" s="4">
        <f t="shared" si="14"/>
        <v>623.50000000000011</v>
      </c>
      <c r="I808" s="786"/>
      <c r="J808"/>
      <c r="K808" s="121"/>
    </row>
    <row r="809" spans="1:12" s="292" customFormat="1">
      <c r="A809" s="289">
        <v>45665</v>
      </c>
      <c r="B809" s="553" t="s">
        <v>1626</v>
      </c>
      <c r="C809" s="290" t="s">
        <v>25</v>
      </c>
      <c r="D809" s="127" t="s">
        <v>14</v>
      </c>
      <c r="E809" s="291"/>
      <c r="F809" s="291">
        <v>350</v>
      </c>
      <c r="G809" s="128">
        <f t="shared" si="14"/>
        <v>273.50000000000011</v>
      </c>
      <c r="I809" s="127"/>
      <c r="J809" s="127"/>
      <c r="K809" s="266"/>
    </row>
    <row r="810" spans="1:12" s="292" customFormat="1">
      <c r="A810" s="126">
        <v>45679</v>
      </c>
      <c r="B810" s="554" t="s">
        <v>1627</v>
      </c>
      <c r="C810" s="290" t="s">
        <v>25</v>
      </c>
      <c r="D810" s="127" t="s">
        <v>14</v>
      </c>
      <c r="E810" s="128"/>
      <c r="F810" s="128">
        <v>150</v>
      </c>
      <c r="G810" s="128">
        <f t="shared" si="14"/>
        <v>123.50000000000011</v>
      </c>
    </row>
    <row r="811" spans="1:12" s="292" customFormat="1">
      <c r="A811" s="289">
        <v>45686</v>
      </c>
      <c r="B811" s="553" t="s">
        <v>1628</v>
      </c>
      <c r="C811" s="290" t="s">
        <v>25</v>
      </c>
      <c r="D811" s="127" t="s">
        <v>14</v>
      </c>
      <c r="E811" s="291"/>
      <c r="F811" s="291">
        <v>90</v>
      </c>
      <c r="G811" s="128">
        <f t="shared" si="14"/>
        <v>33.500000000000114</v>
      </c>
    </row>
    <row r="812" spans="1:12">
      <c r="A812" s="49">
        <v>45693</v>
      </c>
      <c r="B812" s="542" t="s">
        <v>1625</v>
      </c>
      <c r="C812" s="795" t="s">
        <v>25</v>
      </c>
      <c r="D812" t="s">
        <v>12</v>
      </c>
      <c r="F812" s="34">
        <v>10.5</v>
      </c>
      <c r="G812" s="4">
        <f t="shared" si="14"/>
        <v>23.000000000000114</v>
      </c>
    </row>
    <row r="813" spans="1:12">
      <c r="A813" s="49">
        <v>45693</v>
      </c>
      <c r="B813" s="542" t="s">
        <v>1625</v>
      </c>
      <c r="C813" s="795" t="s">
        <v>25</v>
      </c>
      <c r="D813" t="s">
        <v>13</v>
      </c>
      <c r="F813" s="34">
        <v>3</v>
      </c>
      <c r="G813" s="4">
        <f t="shared" si="14"/>
        <v>20.000000000000114</v>
      </c>
      <c r="J813" s="838" t="s">
        <v>1597</v>
      </c>
      <c r="K813" s="838"/>
      <c r="L813" s="838"/>
    </row>
    <row r="814" spans="1:12" s="292" customFormat="1">
      <c r="A814" s="289">
        <v>45693</v>
      </c>
      <c r="B814" s="553" t="s">
        <v>1629</v>
      </c>
      <c r="C814" s="290" t="s">
        <v>25</v>
      </c>
      <c r="D814" s="127" t="s">
        <v>14</v>
      </c>
      <c r="E814" s="291"/>
      <c r="F814" s="291">
        <v>20</v>
      </c>
      <c r="G814" s="128">
        <f t="shared" si="14"/>
        <v>1.1368683772161603E-13</v>
      </c>
      <c r="I814" s="127">
        <v>2025</v>
      </c>
      <c r="J814" s="791" t="s">
        <v>17</v>
      </c>
      <c r="K814" s="127" t="s">
        <v>14</v>
      </c>
      <c r="L814" s="266">
        <v>500</v>
      </c>
    </row>
    <row r="815" spans="1:12">
      <c r="A815" s="9">
        <v>45688</v>
      </c>
      <c r="B815" s="799" t="s">
        <v>10</v>
      </c>
      <c r="C815" s="786" t="s">
        <v>11</v>
      </c>
      <c r="D815" t="s">
        <v>12</v>
      </c>
      <c r="E815" s="121">
        <v>8</v>
      </c>
      <c r="G815" s="4">
        <f t="shared" si="14"/>
        <v>8.0000000000001137</v>
      </c>
      <c r="I815"/>
      <c r="J815" s="787"/>
      <c r="K815"/>
      <c r="L815" s="4"/>
    </row>
    <row r="816" spans="1:12">
      <c r="A816"/>
      <c r="B816" s="546"/>
      <c r="C816" s="787"/>
      <c r="D816" t="s">
        <v>13</v>
      </c>
      <c r="E816" s="121">
        <v>3</v>
      </c>
      <c r="G816" s="4">
        <f t="shared" si="14"/>
        <v>11.000000000000114</v>
      </c>
      <c r="I816"/>
    </row>
    <row r="817" spans="1:12">
      <c r="A817"/>
      <c r="B817" s="546"/>
      <c r="C817" s="787"/>
      <c r="D817" t="s">
        <v>14</v>
      </c>
      <c r="E817" s="121">
        <v>500</v>
      </c>
      <c r="G817" s="4">
        <f t="shared" si="14"/>
        <v>511.00000000000011</v>
      </c>
      <c r="I817"/>
    </row>
    <row r="818" spans="1:12" s="292" customFormat="1">
      <c r="A818" s="289">
        <v>45693</v>
      </c>
      <c r="B818" s="553" t="s">
        <v>1629</v>
      </c>
      <c r="C818" s="290" t="s">
        <v>11</v>
      </c>
      <c r="D818" s="127" t="s">
        <v>14</v>
      </c>
      <c r="E818" s="291"/>
      <c r="F818" s="291">
        <v>250</v>
      </c>
      <c r="G818" s="128">
        <f t="shared" si="14"/>
        <v>261.00000000000011</v>
      </c>
      <c r="L818" s="293"/>
    </row>
    <row r="819" spans="1:12">
      <c r="A819" s="39">
        <v>45707</v>
      </c>
      <c r="B819" s="546" t="s">
        <v>1630</v>
      </c>
      <c r="C819" s="787" t="s">
        <v>11</v>
      </c>
      <c r="D819" t="s">
        <v>12</v>
      </c>
      <c r="E819" s="4"/>
      <c r="F819" s="121">
        <v>8</v>
      </c>
      <c r="G819" s="4">
        <f t="shared" si="14"/>
        <v>253.00000000000011</v>
      </c>
    </row>
    <row r="820" spans="1:12">
      <c r="A820" s="39">
        <v>45707</v>
      </c>
      <c r="B820" s="546" t="s">
        <v>1630</v>
      </c>
      <c r="C820" s="787" t="s">
        <v>11</v>
      </c>
      <c r="D820" t="s">
        <v>13</v>
      </c>
      <c r="E820" s="4"/>
      <c r="F820" s="121">
        <v>3</v>
      </c>
      <c r="G820" s="4">
        <f t="shared" si="14"/>
        <v>250.00000000000011</v>
      </c>
    </row>
    <row r="821" spans="1:12" s="292" customFormat="1">
      <c r="A821" s="126">
        <v>45707</v>
      </c>
      <c r="B821" s="554" t="s">
        <v>1631</v>
      </c>
      <c r="C821" s="797" t="s">
        <v>11</v>
      </c>
      <c r="D821" s="127" t="s">
        <v>14</v>
      </c>
      <c r="E821" s="128"/>
      <c r="F821" s="128">
        <v>250</v>
      </c>
      <c r="G821" s="128">
        <f t="shared" si="14"/>
        <v>0</v>
      </c>
    </row>
    <row r="822" spans="1:12">
      <c r="A822" s="41">
        <v>45716</v>
      </c>
      <c r="B822" s="799" t="s">
        <v>10</v>
      </c>
      <c r="C822" s="786" t="s">
        <v>15</v>
      </c>
      <c r="D822" t="s">
        <v>12</v>
      </c>
      <c r="E822" s="4">
        <v>14</v>
      </c>
      <c r="F822" s="4"/>
      <c r="G822" s="4">
        <f t="shared" si="14"/>
        <v>14</v>
      </c>
    </row>
    <row r="823" spans="1:12">
      <c r="A823" s="39"/>
      <c r="B823" s="546"/>
      <c r="C823" s="787"/>
      <c r="D823" t="s">
        <v>13</v>
      </c>
      <c r="E823" s="4">
        <v>3</v>
      </c>
      <c r="F823" s="4"/>
      <c r="G823" s="4">
        <f t="shared" si="14"/>
        <v>17</v>
      </c>
    </row>
    <row r="824" spans="1:12">
      <c r="A824" s="39"/>
      <c r="B824" s="546"/>
      <c r="C824" s="787"/>
      <c r="D824" t="s">
        <v>14</v>
      </c>
      <c r="E824" s="121">
        <v>500</v>
      </c>
      <c r="F824" s="4"/>
      <c r="G824" s="4">
        <f t="shared" si="14"/>
        <v>517</v>
      </c>
    </row>
    <row r="825" spans="1:12" s="292" customFormat="1">
      <c r="A825" s="289">
        <v>45730</v>
      </c>
      <c r="B825" s="553" t="s">
        <v>1632</v>
      </c>
      <c r="C825" s="290" t="s">
        <v>15</v>
      </c>
      <c r="D825" s="127" t="s">
        <v>14</v>
      </c>
      <c r="E825" s="291"/>
      <c r="F825" s="291">
        <v>250</v>
      </c>
      <c r="G825" s="128">
        <f t="shared" si="14"/>
        <v>267</v>
      </c>
    </row>
    <row r="826" spans="1:12">
      <c r="A826" s="49">
        <v>45756</v>
      </c>
      <c r="B826" s="542" t="s">
        <v>1633</v>
      </c>
      <c r="C826" s="795" t="s">
        <v>15</v>
      </c>
      <c r="D826" t="s">
        <v>12</v>
      </c>
      <c r="F826" s="34">
        <v>14</v>
      </c>
      <c r="G826" s="4">
        <f t="shared" si="14"/>
        <v>253</v>
      </c>
    </row>
    <row r="827" spans="1:12">
      <c r="A827" s="49">
        <v>45756</v>
      </c>
      <c r="B827" s="542" t="s">
        <v>1633</v>
      </c>
      <c r="C827" s="795" t="s">
        <v>15</v>
      </c>
      <c r="D827" t="s">
        <v>13</v>
      </c>
      <c r="F827" s="34">
        <v>3</v>
      </c>
      <c r="G827" s="4">
        <f t="shared" si="14"/>
        <v>250</v>
      </c>
    </row>
    <row r="828" spans="1:12" s="292" customFormat="1">
      <c r="A828" s="289">
        <v>45756</v>
      </c>
      <c r="B828" s="553" t="s">
        <v>1634</v>
      </c>
      <c r="C828" s="290" t="s">
        <v>15</v>
      </c>
      <c r="D828" s="127" t="s">
        <v>14</v>
      </c>
      <c r="E828" s="291"/>
      <c r="F828" s="291">
        <v>250</v>
      </c>
      <c r="G828" s="128">
        <f t="shared" si="14"/>
        <v>0</v>
      </c>
    </row>
    <row r="829" spans="1:12">
      <c r="A829" s="41">
        <v>45747</v>
      </c>
      <c r="B829" s="799" t="s">
        <v>10</v>
      </c>
      <c r="C829" s="786" t="s">
        <v>16</v>
      </c>
      <c r="D829" t="s">
        <v>12</v>
      </c>
      <c r="E829" s="34">
        <v>14</v>
      </c>
      <c r="G829" s="4">
        <f t="shared" si="14"/>
        <v>14</v>
      </c>
    </row>
    <row r="830" spans="1:12">
      <c r="A830" s="39"/>
      <c r="B830" s="546"/>
      <c r="C830" s="787"/>
      <c r="D830" t="s">
        <v>13</v>
      </c>
      <c r="E830" s="121">
        <v>3</v>
      </c>
      <c r="G830" s="4">
        <f t="shared" si="14"/>
        <v>17</v>
      </c>
    </row>
    <row r="831" spans="1:12">
      <c r="A831" s="39"/>
      <c r="B831" s="546"/>
      <c r="C831" s="787"/>
      <c r="D831" t="s">
        <v>14</v>
      </c>
      <c r="E831" s="121">
        <v>500</v>
      </c>
      <c r="G831" s="4">
        <f t="shared" si="14"/>
        <v>517</v>
      </c>
    </row>
    <row r="832" spans="1:12">
      <c r="A832" s="39">
        <v>45771</v>
      </c>
      <c r="B832" s="546" t="s">
        <v>1635</v>
      </c>
      <c r="C832" s="787" t="s">
        <v>16</v>
      </c>
      <c r="D832" t="s">
        <v>12</v>
      </c>
      <c r="E832" s="4"/>
      <c r="F832" s="4">
        <v>14</v>
      </c>
      <c r="G832" s="4">
        <f t="shared" si="14"/>
        <v>503</v>
      </c>
    </row>
    <row r="833" spans="1:13">
      <c r="A833" s="39">
        <v>45771</v>
      </c>
      <c r="B833" s="546" t="s">
        <v>1635</v>
      </c>
      <c r="C833" s="787" t="s">
        <v>16</v>
      </c>
      <c r="D833" t="s">
        <v>13</v>
      </c>
      <c r="E833" s="4"/>
      <c r="F833" s="4">
        <v>3</v>
      </c>
      <c r="G833" s="4">
        <f t="shared" si="14"/>
        <v>500</v>
      </c>
    </row>
    <row r="834" spans="1:13" s="292" customFormat="1">
      <c r="A834" s="126">
        <v>45770</v>
      </c>
      <c r="B834" s="554" t="s">
        <v>1636</v>
      </c>
      <c r="C834" s="797" t="s">
        <v>16</v>
      </c>
      <c r="D834" s="127" t="s">
        <v>14</v>
      </c>
      <c r="E834" s="128"/>
      <c r="F834" s="128">
        <v>250</v>
      </c>
      <c r="G834" s="128">
        <f t="shared" si="14"/>
        <v>250</v>
      </c>
    </row>
    <row r="835" spans="1:13" s="292" customFormat="1">
      <c r="A835" s="126">
        <v>45784</v>
      </c>
      <c r="B835" s="554" t="s">
        <v>1637</v>
      </c>
      <c r="C835" s="797" t="s">
        <v>16</v>
      </c>
      <c r="D835" s="127" t="s">
        <v>14</v>
      </c>
      <c r="E835" s="128"/>
      <c r="F835" s="128">
        <v>250</v>
      </c>
      <c r="G835" s="128">
        <f t="shared" si="14"/>
        <v>0</v>
      </c>
    </row>
    <row r="836" spans="1:13">
      <c r="A836" s="41">
        <v>45777</v>
      </c>
      <c r="B836" s="799" t="s">
        <v>10</v>
      </c>
      <c r="C836" s="786" t="s">
        <v>17</v>
      </c>
      <c r="D836" t="s">
        <v>12</v>
      </c>
      <c r="E836" s="121">
        <v>14</v>
      </c>
      <c r="G836" s="4">
        <f t="shared" si="14"/>
        <v>14</v>
      </c>
    </row>
    <row r="837" spans="1:13">
      <c r="A837" s="39"/>
      <c r="B837" s="546"/>
      <c r="C837" s="787"/>
      <c r="D837" t="s">
        <v>13</v>
      </c>
      <c r="E837" s="121">
        <v>3</v>
      </c>
      <c r="G837" s="4">
        <f t="shared" si="14"/>
        <v>17</v>
      </c>
    </row>
    <row r="838" spans="1:13">
      <c r="A838" s="39"/>
      <c r="B838" s="546"/>
      <c r="C838" s="787"/>
      <c r="D838" t="s">
        <v>14</v>
      </c>
      <c r="E838" s="121">
        <v>500</v>
      </c>
      <c r="G838" s="4">
        <f t="shared" si="14"/>
        <v>517</v>
      </c>
    </row>
    <row r="839" spans="1:13" s="292" customFormat="1">
      <c r="A839" s="289">
        <v>45792</v>
      </c>
      <c r="B839" s="553" t="s">
        <v>1638</v>
      </c>
      <c r="C839" s="290" t="s">
        <v>17</v>
      </c>
      <c r="D839" s="127" t="s">
        <v>14</v>
      </c>
      <c r="E839" s="291"/>
      <c r="F839" s="291">
        <v>200</v>
      </c>
      <c r="G839" s="128">
        <f t="shared" si="14"/>
        <v>317</v>
      </c>
      <c r="H839" s="292" t="s">
        <v>140</v>
      </c>
      <c r="I839" s="622">
        <v>40466902</v>
      </c>
    </row>
    <row r="840" spans="1:13">
      <c r="A840" s="49">
        <v>45798</v>
      </c>
      <c r="B840" s="542" t="s">
        <v>1639</v>
      </c>
      <c r="C840" s="795" t="s">
        <v>17</v>
      </c>
      <c r="D840" t="s">
        <v>12</v>
      </c>
      <c r="F840" s="34">
        <v>14</v>
      </c>
      <c r="G840" s="4">
        <f t="shared" si="14"/>
        <v>303</v>
      </c>
    </row>
    <row r="841" spans="1:13">
      <c r="A841" s="49">
        <v>45798</v>
      </c>
      <c r="B841" s="542" t="s">
        <v>1639</v>
      </c>
      <c r="C841" s="795" t="s">
        <v>17</v>
      </c>
      <c r="D841" t="s">
        <v>13</v>
      </c>
      <c r="F841" s="34">
        <v>3</v>
      </c>
      <c r="G841" s="4">
        <f t="shared" si="14"/>
        <v>300</v>
      </c>
    </row>
    <row r="842" spans="1:13" s="292" customFormat="1">
      <c r="A842" s="126">
        <v>45798</v>
      </c>
      <c r="B842" s="554" t="s">
        <v>1640</v>
      </c>
      <c r="C842" s="797" t="s">
        <v>17</v>
      </c>
      <c r="D842" s="127" t="s">
        <v>14</v>
      </c>
      <c r="E842" s="128"/>
      <c r="F842" s="128">
        <v>215</v>
      </c>
      <c r="G842" s="128">
        <f t="shared" si="14"/>
        <v>85</v>
      </c>
    </row>
    <row r="843" spans="1:13" s="292" customFormat="1">
      <c r="A843" s="289">
        <v>45805</v>
      </c>
      <c r="B843" s="553" t="s">
        <v>1641</v>
      </c>
      <c r="C843" s="797" t="s">
        <v>17</v>
      </c>
      <c r="D843" s="127" t="s">
        <v>14</v>
      </c>
      <c r="E843" s="291"/>
      <c r="F843" s="291">
        <v>85</v>
      </c>
      <c r="G843" s="128">
        <f t="shared" si="14"/>
        <v>0</v>
      </c>
      <c r="J843" s="292" t="s">
        <v>1642</v>
      </c>
    </row>
    <row r="844" spans="1:13">
      <c r="A844" s="9">
        <v>45808</v>
      </c>
      <c r="B844" s="799" t="s">
        <v>10</v>
      </c>
      <c r="C844" s="786" t="s">
        <v>18</v>
      </c>
      <c r="D844" t="s">
        <v>12</v>
      </c>
      <c r="E844" s="4">
        <v>14</v>
      </c>
      <c r="G844" s="4">
        <f t="shared" si="14"/>
        <v>14</v>
      </c>
      <c r="H844" s="29">
        <v>2025</v>
      </c>
      <c r="I844" s="786" t="s">
        <v>20</v>
      </c>
      <c r="J844" t="s">
        <v>14</v>
      </c>
      <c r="K844" s="121">
        <v>500</v>
      </c>
      <c r="L844" s="121"/>
    </row>
    <row r="845" spans="1:13">
      <c r="A845"/>
      <c r="B845" s="546"/>
      <c r="C845" s="787"/>
      <c r="D845" t="s">
        <v>13</v>
      </c>
      <c r="E845" s="4">
        <v>5</v>
      </c>
      <c r="G845" s="4">
        <f t="shared" si="14"/>
        <v>19</v>
      </c>
      <c r="I845" s="786" t="s">
        <v>21</v>
      </c>
      <c r="J845" t="s">
        <v>14</v>
      </c>
      <c r="K845" s="121">
        <v>500</v>
      </c>
      <c r="L845" s="34"/>
    </row>
    <row r="846" spans="1:13">
      <c r="A846"/>
      <c r="B846" s="546"/>
      <c r="C846" s="787"/>
      <c r="D846" t="s">
        <v>14</v>
      </c>
      <c r="E846" s="121">
        <v>500</v>
      </c>
      <c r="G846" s="4">
        <f t="shared" si="14"/>
        <v>519</v>
      </c>
      <c r="I846" s="787"/>
      <c r="J846"/>
      <c r="K846" s="69">
        <f>SUM(K844:K845)</f>
        <v>1000</v>
      </c>
      <c r="L846" s="34"/>
    </row>
    <row r="847" spans="1:13">
      <c r="A847" s="39">
        <v>45826</v>
      </c>
      <c r="B847" s="546" t="s">
        <v>1643</v>
      </c>
      <c r="C847" s="787" t="s">
        <v>18</v>
      </c>
      <c r="D847" t="s">
        <v>12</v>
      </c>
      <c r="E847" s="4"/>
      <c r="F847" s="4">
        <v>14</v>
      </c>
      <c r="G847" s="4">
        <f t="shared" si="14"/>
        <v>505</v>
      </c>
      <c r="I847" s="787"/>
      <c r="J847"/>
      <c r="K847" s="121"/>
    </row>
    <row r="848" spans="1:13">
      <c r="A848" s="39">
        <v>45826</v>
      </c>
      <c r="B848" s="546" t="s">
        <v>1643</v>
      </c>
      <c r="C848" s="787" t="s">
        <v>18</v>
      </c>
      <c r="D848" t="s">
        <v>13</v>
      </c>
      <c r="E848" s="4"/>
      <c r="F848" s="4">
        <v>5</v>
      </c>
      <c r="G848" s="4">
        <f t="shared" si="14"/>
        <v>500</v>
      </c>
      <c r="I848" s="795"/>
      <c r="K848" s="34"/>
      <c r="L848" s="34"/>
      <c r="M848" s="34">
        <f t="shared" ref="M848" si="15">SUM(M844:M847)</f>
        <v>0</v>
      </c>
    </row>
    <row r="849" spans="1:13" s="292" customFormat="1">
      <c r="A849" s="126">
        <v>45826</v>
      </c>
      <c r="B849" s="554" t="s">
        <v>1644</v>
      </c>
      <c r="C849" s="797" t="s">
        <v>18</v>
      </c>
      <c r="D849" s="127" t="s">
        <v>14</v>
      </c>
      <c r="E849" s="128"/>
      <c r="F849" s="128">
        <v>250</v>
      </c>
      <c r="G849" s="128">
        <f t="shared" si="14"/>
        <v>250</v>
      </c>
    </row>
    <row r="850" spans="1:13" s="292" customFormat="1">
      <c r="A850" s="289">
        <v>45840</v>
      </c>
      <c r="B850" s="553" t="s">
        <v>1645</v>
      </c>
      <c r="C850" s="797" t="s">
        <v>18</v>
      </c>
      <c r="D850" s="127" t="s">
        <v>14</v>
      </c>
      <c r="E850" s="291"/>
      <c r="F850" s="291">
        <v>250</v>
      </c>
      <c r="G850" s="128">
        <f t="shared" si="14"/>
        <v>0</v>
      </c>
    </row>
    <row r="851" spans="1:13">
      <c r="A851" s="41">
        <v>45838</v>
      </c>
      <c r="B851" s="799" t="s">
        <v>10</v>
      </c>
      <c r="C851" s="786" t="s">
        <v>19</v>
      </c>
      <c r="D851" t="s">
        <v>12</v>
      </c>
      <c r="E851" s="34">
        <v>11.5</v>
      </c>
      <c r="G851" s="4">
        <f t="shared" si="14"/>
        <v>11.5</v>
      </c>
    </row>
    <row r="852" spans="1:13">
      <c r="A852" s="39"/>
      <c r="B852" s="546"/>
      <c r="C852" s="787"/>
      <c r="D852" t="s">
        <v>13</v>
      </c>
      <c r="E852" s="34">
        <v>4</v>
      </c>
      <c r="G852" s="4">
        <f t="shared" si="14"/>
        <v>15.5</v>
      </c>
    </row>
    <row r="853" spans="1:13">
      <c r="A853" s="39"/>
      <c r="B853" s="546"/>
      <c r="C853" s="787"/>
      <c r="D853" t="s">
        <v>14</v>
      </c>
      <c r="E853" s="121">
        <v>500</v>
      </c>
      <c r="G853" s="4">
        <f t="shared" si="14"/>
        <v>515.5</v>
      </c>
    </row>
    <row r="854" spans="1:13">
      <c r="A854" s="49">
        <v>45869</v>
      </c>
      <c r="B854" s="542" t="s">
        <v>1646</v>
      </c>
      <c r="C854" s="795" t="s">
        <v>19</v>
      </c>
      <c r="D854" t="s">
        <v>12</v>
      </c>
      <c r="F854" s="34">
        <v>11.5</v>
      </c>
      <c r="G854" s="4">
        <f t="shared" si="14"/>
        <v>504</v>
      </c>
    </row>
    <row r="855" spans="1:13">
      <c r="A855" s="49">
        <v>45869</v>
      </c>
      <c r="B855" s="542" t="s">
        <v>1646</v>
      </c>
      <c r="C855" s="795" t="s">
        <v>19</v>
      </c>
      <c r="D855" t="s">
        <v>13</v>
      </c>
      <c r="F855" s="34">
        <v>4</v>
      </c>
      <c r="G855" s="4">
        <f t="shared" si="14"/>
        <v>500</v>
      </c>
    </row>
    <row r="856" spans="1:13" s="292" customFormat="1">
      <c r="A856" s="289">
        <v>45869</v>
      </c>
      <c r="B856" s="553" t="s">
        <v>1647</v>
      </c>
      <c r="C856" s="290" t="s">
        <v>19</v>
      </c>
      <c r="D856" s="127" t="s">
        <v>14</v>
      </c>
      <c r="E856" s="291"/>
      <c r="F856" s="291">
        <v>250</v>
      </c>
      <c r="G856" s="128">
        <f t="shared" si="14"/>
        <v>250</v>
      </c>
    </row>
    <row r="857" spans="1:13" s="292" customFormat="1">
      <c r="A857" s="289">
        <v>45896</v>
      </c>
      <c r="B857" s="553" t="s">
        <v>1648</v>
      </c>
      <c r="C857" s="290" t="s">
        <v>19</v>
      </c>
      <c r="D857" s="127" t="s">
        <v>14</v>
      </c>
      <c r="E857" s="291"/>
      <c r="F857" s="291">
        <v>250</v>
      </c>
      <c r="G857" s="128">
        <f t="shared" si="14"/>
        <v>0</v>
      </c>
      <c r="H857" s="531"/>
      <c r="I857" s="531"/>
      <c r="J857" s="531"/>
      <c r="K857" s="531"/>
      <c r="L857" s="531"/>
      <c r="M857" s="531"/>
    </row>
    <row r="858" spans="1:13">
      <c r="A858" s="41">
        <v>45869</v>
      </c>
      <c r="B858" s="799" t="s">
        <v>10</v>
      </c>
      <c r="C858" s="786" t="s">
        <v>20</v>
      </c>
      <c r="D858" t="s">
        <v>12</v>
      </c>
      <c r="E858" s="34">
        <v>10</v>
      </c>
      <c r="G858" s="4">
        <f t="shared" ref="G858:G925" si="16">+G857+E858-F858</f>
        <v>10</v>
      </c>
      <c r="H858" s="531"/>
      <c r="I858" s="837" t="s">
        <v>1649</v>
      </c>
      <c r="J858" s="837"/>
      <c r="K858" s="837"/>
      <c r="L858" s="531"/>
      <c r="M858" s="531"/>
    </row>
    <row r="859" spans="1:13">
      <c r="A859" s="39"/>
      <c r="B859" s="546"/>
      <c r="C859" s="787"/>
      <c r="D859" t="s">
        <v>13</v>
      </c>
      <c r="E859" s="34">
        <v>4</v>
      </c>
      <c r="G859" s="4">
        <f t="shared" si="16"/>
        <v>14</v>
      </c>
      <c r="H859" s="532">
        <v>2025</v>
      </c>
      <c r="I859" s="800" t="s">
        <v>91</v>
      </c>
      <c r="J859" t="s">
        <v>14</v>
      </c>
      <c r="K859" s="533">
        <v>210</v>
      </c>
      <c r="L859" s="531"/>
      <c r="M859" s="531"/>
    </row>
    <row r="860" spans="1:13">
      <c r="A860" s="39"/>
      <c r="B860" s="546"/>
      <c r="C860" s="787"/>
      <c r="D860" t="s">
        <v>14</v>
      </c>
      <c r="E860" s="121">
        <v>500</v>
      </c>
      <c r="G860" s="4">
        <f t="shared" si="16"/>
        <v>514</v>
      </c>
      <c r="H860" s="531"/>
      <c r="I860" s="786" t="s">
        <v>23</v>
      </c>
      <c r="J860" t="s">
        <v>14</v>
      </c>
      <c r="K860" s="4">
        <v>500</v>
      </c>
      <c r="L860" s="531"/>
      <c r="M860" s="531"/>
    </row>
    <row r="861" spans="1:13" s="292" customFormat="1">
      <c r="A861" s="126">
        <v>45917</v>
      </c>
      <c r="B861" s="554" t="s">
        <v>1650</v>
      </c>
      <c r="C861" s="797" t="s">
        <v>20</v>
      </c>
      <c r="D861" s="127" t="s">
        <v>14</v>
      </c>
      <c r="E861" s="266"/>
      <c r="F861" s="291">
        <v>200</v>
      </c>
      <c r="G861" s="128">
        <f t="shared" si="16"/>
        <v>314</v>
      </c>
      <c r="H861" s="531"/>
      <c r="I861" s="526"/>
      <c r="J861" s="527"/>
      <c r="K861" s="81">
        <f>SUM(K859:K860)</f>
        <v>710</v>
      </c>
      <c r="L861" s="531"/>
      <c r="M861" s="531"/>
    </row>
    <row r="862" spans="1:13">
      <c r="A862" s="49">
        <v>45896</v>
      </c>
      <c r="B862" s="542" t="s">
        <v>1651</v>
      </c>
      <c r="C862" s="795" t="s">
        <v>20</v>
      </c>
      <c r="D862" t="s">
        <v>12</v>
      </c>
      <c r="F862" s="34">
        <v>10</v>
      </c>
      <c r="G862" s="4">
        <f t="shared" si="16"/>
        <v>304</v>
      </c>
      <c r="H862" s="531"/>
      <c r="I862" s="800"/>
      <c r="J862" s="527"/>
      <c r="K862" s="46"/>
      <c r="L862" s="531"/>
      <c r="M862" s="531"/>
    </row>
    <row r="863" spans="1:13">
      <c r="A863" s="49">
        <v>45896</v>
      </c>
      <c r="B863" s="542" t="s">
        <v>1651</v>
      </c>
      <c r="C863" s="795" t="s">
        <v>20</v>
      </c>
      <c r="D863" t="s">
        <v>13</v>
      </c>
      <c r="F863" s="34">
        <v>4</v>
      </c>
      <c r="G863" s="4">
        <f t="shared" si="16"/>
        <v>300</v>
      </c>
      <c r="H863" s="531"/>
      <c r="I863" s="531"/>
      <c r="J863" s="531"/>
      <c r="K863" s="46"/>
      <c r="L863" s="531"/>
      <c r="M863" s="531"/>
    </row>
    <row r="864" spans="1:13">
      <c r="A864" s="49">
        <v>45929</v>
      </c>
      <c r="B864" s="542" t="s">
        <v>1652</v>
      </c>
      <c r="C864" s="795" t="s">
        <v>20</v>
      </c>
      <c r="D864" t="s">
        <v>14</v>
      </c>
      <c r="F864" s="34">
        <v>300</v>
      </c>
      <c r="G864" s="4">
        <f t="shared" si="16"/>
        <v>0</v>
      </c>
      <c r="H864" s="531"/>
      <c r="I864" s="531"/>
      <c r="J864" s="531"/>
      <c r="K864" s="531"/>
      <c r="L864" s="531"/>
      <c r="M864" s="531"/>
    </row>
    <row r="865" spans="1:13">
      <c r="A865" s="133">
        <v>45899</v>
      </c>
      <c r="B865" s="799" t="s">
        <v>10</v>
      </c>
      <c r="C865" s="786" t="s">
        <v>21</v>
      </c>
      <c r="D865" t="s">
        <v>12</v>
      </c>
      <c r="E865" s="4">
        <v>10</v>
      </c>
      <c r="G865" s="4">
        <f t="shared" si="16"/>
        <v>10</v>
      </c>
      <c r="H865" s="531"/>
      <c r="I865" s="531"/>
      <c r="J865" s="531"/>
      <c r="K865" s="531"/>
      <c r="L865" s="531"/>
      <c r="M865" s="531"/>
    </row>
    <row r="866" spans="1:13">
      <c r="A866" s="106"/>
      <c r="B866" s="546"/>
      <c r="C866" s="787"/>
      <c r="D866" t="s">
        <v>13</v>
      </c>
      <c r="E866" s="4">
        <v>6</v>
      </c>
      <c r="G866" s="4">
        <f t="shared" si="16"/>
        <v>16</v>
      </c>
    </row>
    <row r="867" spans="1:13">
      <c r="A867" s="106"/>
      <c r="B867" s="555"/>
      <c r="C867" s="787"/>
      <c r="D867" t="s">
        <v>14</v>
      </c>
      <c r="E867" s="4">
        <v>500</v>
      </c>
      <c r="G867" s="4">
        <f t="shared" si="16"/>
        <v>516</v>
      </c>
    </row>
    <row r="868" spans="1:13">
      <c r="A868" s="106"/>
      <c r="B868" s="555"/>
      <c r="C868" s="787"/>
      <c r="D868" s="378" t="s">
        <v>223</v>
      </c>
      <c r="E868" s="379">
        <v>15</v>
      </c>
      <c r="G868" s="4">
        <f t="shared" si="16"/>
        <v>531</v>
      </c>
    </row>
    <row r="869" spans="1:13">
      <c r="A869" s="106">
        <v>45939</v>
      </c>
      <c r="B869" s="555" t="s">
        <v>1653</v>
      </c>
      <c r="C869" s="787" t="s">
        <v>21</v>
      </c>
      <c r="D869" t="s">
        <v>12</v>
      </c>
      <c r="E869" s="4"/>
      <c r="F869" s="4">
        <v>10</v>
      </c>
      <c r="G869" s="4">
        <f t="shared" si="16"/>
        <v>521</v>
      </c>
    </row>
    <row r="870" spans="1:13">
      <c r="A870" s="106">
        <v>45939</v>
      </c>
      <c r="B870" s="555" t="s">
        <v>1653</v>
      </c>
      <c r="C870" s="787" t="s">
        <v>21</v>
      </c>
      <c r="D870" t="s">
        <v>13</v>
      </c>
      <c r="E870" s="4"/>
      <c r="F870" s="4">
        <v>6</v>
      </c>
      <c r="G870" s="4">
        <f t="shared" si="16"/>
        <v>515</v>
      </c>
    </row>
    <row r="871" spans="1:13">
      <c r="A871" s="106">
        <v>45939</v>
      </c>
      <c r="B871" s="555" t="s">
        <v>1654</v>
      </c>
      <c r="C871" s="787" t="s">
        <v>21</v>
      </c>
      <c r="D871" t="s">
        <v>14</v>
      </c>
      <c r="E871" s="4"/>
      <c r="F871" s="34">
        <v>204</v>
      </c>
      <c r="G871" s="4">
        <f t="shared" si="16"/>
        <v>311</v>
      </c>
    </row>
    <row r="872" spans="1:13">
      <c r="A872" s="106">
        <v>45945</v>
      </c>
      <c r="B872" s="555" t="s">
        <v>1655</v>
      </c>
      <c r="C872" s="787" t="s">
        <v>21</v>
      </c>
      <c r="D872" t="s">
        <v>14</v>
      </c>
      <c r="E872" s="4"/>
      <c r="F872" s="34">
        <v>200</v>
      </c>
      <c r="G872" s="4">
        <f t="shared" si="16"/>
        <v>111</v>
      </c>
    </row>
    <row r="873" spans="1:13">
      <c r="A873" s="106">
        <v>45952</v>
      </c>
      <c r="B873" s="555" t="s">
        <v>1656</v>
      </c>
      <c r="C873" s="787" t="s">
        <v>21</v>
      </c>
      <c r="D873" t="s">
        <v>14</v>
      </c>
      <c r="E873" s="4"/>
      <c r="F873" s="34">
        <v>96</v>
      </c>
      <c r="G873" s="4">
        <f t="shared" si="16"/>
        <v>15</v>
      </c>
    </row>
    <row r="874" spans="1:13">
      <c r="A874" s="106">
        <v>46001</v>
      </c>
      <c r="B874" s="555" t="s">
        <v>1657</v>
      </c>
      <c r="C874" s="787" t="s">
        <v>21</v>
      </c>
      <c r="D874" t="s">
        <v>223</v>
      </c>
      <c r="E874" s="4"/>
      <c r="F874" s="34">
        <v>15</v>
      </c>
      <c r="G874" s="4">
        <f>+G873+E874-F874</f>
        <v>0</v>
      </c>
    </row>
    <row r="875" spans="1:13">
      <c r="A875" s="133" t="s">
        <v>136</v>
      </c>
      <c r="B875" s="799" t="s">
        <v>10</v>
      </c>
      <c r="C875" s="786" t="s">
        <v>91</v>
      </c>
      <c r="D875" t="s">
        <v>12</v>
      </c>
      <c r="E875" s="34">
        <v>10</v>
      </c>
      <c r="G875" s="4">
        <f>+G874+E875-F875</f>
        <v>10</v>
      </c>
    </row>
    <row r="876" spans="1:13">
      <c r="A876" s="106"/>
      <c r="B876" s="546"/>
      <c r="C876" s="787"/>
      <c r="D876" t="s">
        <v>13</v>
      </c>
      <c r="E876" s="34">
        <v>4</v>
      </c>
      <c r="G876" s="4">
        <f>+G875+E876-F876</f>
        <v>14</v>
      </c>
    </row>
    <row r="877" spans="1:13">
      <c r="A877" s="106"/>
      <c r="B877" s="546"/>
      <c r="C877" s="787"/>
      <c r="D877" t="s">
        <v>14</v>
      </c>
      <c r="E877" s="4">
        <v>500</v>
      </c>
      <c r="G877" s="4">
        <f>+G876+E877-F877</f>
        <v>514</v>
      </c>
    </row>
    <row r="878" spans="1:13">
      <c r="A878" s="106">
        <v>45952</v>
      </c>
      <c r="B878" s="555" t="s">
        <v>1656</v>
      </c>
      <c r="C878" s="795" t="s">
        <v>91</v>
      </c>
      <c r="D878" t="s">
        <v>14</v>
      </c>
      <c r="F878" s="34">
        <v>104</v>
      </c>
      <c r="G878" s="4">
        <f t="shared" si="16"/>
        <v>410</v>
      </c>
    </row>
    <row r="879" spans="1:13">
      <c r="A879" s="39">
        <v>45959</v>
      </c>
      <c r="B879" s="542" t="s">
        <v>1658</v>
      </c>
      <c r="C879" s="795" t="s">
        <v>91</v>
      </c>
      <c r="D879" t="s">
        <v>12</v>
      </c>
      <c r="F879" s="34">
        <v>10</v>
      </c>
      <c r="G879" s="4">
        <f t="shared" si="16"/>
        <v>400</v>
      </c>
      <c r="I879" s="626"/>
      <c r="J879" s="626"/>
      <c r="K879" s="626"/>
    </row>
    <row r="880" spans="1:13">
      <c r="A880" s="39">
        <v>45959</v>
      </c>
      <c r="B880" s="542" t="s">
        <v>1658</v>
      </c>
      <c r="C880" s="795" t="s">
        <v>91</v>
      </c>
      <c r="D880" t="s">
        <v>13</v>
      </c>
      <c r="F880" s="34">
        <v>4</v>
      </c>
      <c r="G880" s="4">
        <f t="shared" si="16"/>
        <v>396</v>
      </c>
      <c r="H880" s="532"/>
      <c r="I880" s="800"/>
      <c r="J880" s="527"/>
      <c r="K880" s="528"/>
    </row>
    <row r="881" spans="1:7">
      <c r="A881" s="39">
        <v>45959</v>
      </c>
      <c r="B881" s="555" t="s">
        <v>1659</v>
      </c>
      <c r="C881" s="795" t="s">
        <v>91</v>
      </c>
      <c r="D881" t="s">
        <v>14</v>
      </c>
      <c r="F881" s="34">
        <v>186</v>
      </c>
      <c r="G881" s="4">
        <f t="shared" si="16"/>
        <v>210</v>
      </c>
    </row>
    <row r="882" spans="1:7">
      <c r="A882" s="39">
        <v>45973</v>
      </c>
      <c r="B882" s="555" t="s">
        <v>1660</v>
      </c>
      <c r="C882" s="795" t="s">
        <v>91</v>
      </c>
      <c r="D882" t="s">
        <v>14</v>
      </c>
      <c r="F882" s="34">
        <v>200</v>
      </c>
      <c r="G882" s="4">
        <f t="shared" si="16"/>
        <v>10</v>
      </c>
    </row>
    <row r="883" spans="1:7">
      <c r="A883" s="39">
        <v>45980</v>
      </c>
      <c r="B883" s="555" t="s">
        <v>1661</v>
      </c>
      <c r="C883" s="795" t="s">
        <v>91</v>
      </c>
      <c r="D883" t="s">
        <v>14</v>
      </c>
      <c r="F883" s="34">
        <v>10</v>
      </c>
      <c r="G883" s="4">
        <f>+G882+E883-F883</f>
        <v>0</v>
      </c>
    </row>
    <row r="884" spans="1:7">
      <c r="A884" s="41">
        <v>45961</v>
      </c>
      <c r="B884" s="786" t="s">
        <v>10</v>
      </c>
      <c r="C884" s="786" t="s">
        <v>23</v>
      </c>
      <c r="D884" t="s">
        <v>12</v>
      </c>
      <c r="E884" s="34">
        <v>10</v>
      </c>
      <c r="G884" s="4">
        <f>+G883+E884-F884</f>
        <v>10</v>
      </c>
    </row>
    <row r="885" spans="1:7">
      <c r="A885" s="39"/>
      <c r="B885" s="787"/>
      <c r="C885" s="787"/>
      <c r="D885" t="s">
        <v>13</v>
      </c>
      <c r="E885" s="34">
        <v>6</v>
      </c>
      <c r="G885" s="4">
        <f>+G884+E885-F885</f>
        <v>16</v>
      </c>
    </row>
    <row r="886" spans="1:7">
      <c r="A886" s="39"/>
      <c r="B886" s="787"/>
      <c r="C886" s="787"/>
      <c r="D886" t="s">
        <v>14</v>
      </c>
      <c r="E886" s="4">
        <v>500</v>
      </c>
      <c r="G886" s="4">
        <f>+G885+E886-F886</f>
        <v>516</v>
      </c>
    </row>
    <row r="887" spans="1:7">
      <c r="A887" s="39">
        <v>45980</v>
      </c>
      <c r="B887" s="555" t="s">
        <v>1661</v>
      </c>
      <c r="C887" s="795" t="s">
        <v>23</v>
      </c>
      <c r="D887" t="s">
        <v>14</v>
      </c>
      <c r="F887" s="34">
        <v>90</v>
      </c>
      <c r="G887" s="4">
        <f>+G886+E887-F887</f>
        <v>426</v>
      </c>
    </row>
    <row r="888" spans="1:7">
      <c r="A888" s="49">
        <v>45986</v>
      </c>
      <c r="B888" s="555" t="s">
        <v>1662</v>
      </c>
      <c r="C888" s="795" t="s">
        <v>23</v>
      </c>
      <c r="D888" t="s">
        <v>14</v>
      </c>
      <c r="F888" s="34">
        <v>150</v>
      </c>
      <c r="G888" s="4">
        <f>+G887+E888-F888</f>
        <v>276</v>
      </c>
    </row>
    <row r="889" spans="1:7">
      <c r="A889" s="49">
        <v>45986</v>
      </c>
      <c r="B889" s="542" t="s">
        <v>1663</v>
      </c>
      <c r="C889" s="795" t="s">
        <v>23</v>
      </c>
      <c r="D889" t="s">
        <v>12</v>
      </c>
      <c r="F889" s="34">
        <v>10</v>
      </c>
      <c r="G889" s="4">
        <f t="shared" si="16"/>
        <v>266</v>
      </c>
    </row>
    <row r="890" spans="1:7">
      <c r="A890" s="49">
        <v>45986</v>
      </c>
      <c r="B890" s="542" t="s">
        <v>1664</v>
      </c>
      <c r="C890" s="795" t="s">
        <v>23</v>
      </c>
      <c r="D890" t="s">
        <v>13</v>
      </c>
      <c r="F890" s="34">
        <v>6</v>
      </c>
      <c r="G890" s="4">
        <f t="shared" si="16"/>
        <v>260</v>
      </c>
    </row>
    <row r="891" spans="1:7">
      <c r="A891" s="49">
        <v>45994</v>
      </c>
      <c r="B891" s="542" t="s">
        <v>1665</v>
      </c>
      <c r="C891" s="795" t="s">
        <v>23</v>
      </c>
      <c r="D891" t="s">
        <v>14</v>
      </c>
      <c r="F891" s="34">
        <v>150</v>
      </c>
      <c r="G891" s="4">
        <f t="shared" si="16"/>
        <v>110</v>
      </c>
    </row>
    <row r="892" spans="1:7">
      <c r="A892" s="49">
        <v>46001</v>
      </c>
      <c r="B892" s="542" t="s">
        <v>1666</v>
      </c>
      <c r="C892" s="795" t="s">
        <v>23</v>
      </c>
      <c r="D892" t="s">
        <v>14</v>
      </c>
      <c r="F892" s="34">
        <v>110</v>
      </c>
      <c r="G892" s="4">
        <f>+G891+E892-F892</f>
        <v>0</v>
      </c>
    </row>
    <row r="893" spans="1:7">
      <c r="A893" s="41">
        <v>45991</v>
      </c>
      <c r="B893" s="786" t="s">
        <v>10</v>
      </c>
      <c r="C893" s="786" t="s">
        <v>24</v>
      </c>
      <c r="D893" t="s">
        <v>12</v>
      </c>
      <c r="E893" s="34">
        <v>10</v>
      </c>
      <c r="G893" s="4">
        <f>+G892+E893-F893</f>
        <v>10</v>
      </c>
    </row>
    <row r="894" spans="1:7">
      <c r="A894" s="39"/>
      <c r="B894" s="787"/>
      <c r="C894" s="787"/>
      <c r="D894" t="s">
        <v>13</v>
      </c>
      <c r="E894" s="34">
        <v>5</v>
      </c>
      <c r="G894" s="4">
        <f>+G893+E894-F894</f>
        <v>15</v>
      </c>
    </row>
    <row r="895" spans="1:7">
      <c r="A895" s="39"/>
      <c r="B895" s="787"/>
      <c r="C895" s="787"/>
      <c r="D895" t="s">
        <v>14</v>
      </c>
      <c r="E895" s="34">
        <v>500</v>
      </c>
      <c r="G895" s="4">
        <f t="shared" si="16"/>
        <v>515</v>
      </c>
    </row>
    <row r="896" spans="1:7">
      <c r="A896" s="49">
        <v>46008</v>
      </c>
      <c r="B896" s="542" t="s">
        <v>1667</v>
      </c>
      <c r="C896" s="795" t="s">
        <v>24</v>
      </c>
      <c r="D896" s="29" t="s">
        <v>14</v>
      </c>
      <c r="F896" s="34">
        <v>120</v>
      </c>
      <c r="G896" s="4">
        <f t="shared" si="16"/>
        <v>395</v>
      </c>
    </row>
    <row r="897" spans="1:10">
      <c r="A897" s="49">
        <v>46008</v>
      </c>
      <c r="B897" s="542" t="s">
        <v>1668</v>
      </c>
      <c r="C897" s="795" t="s">
        <v>24</v>
      </c>
      <c r="D897" t="s">
        <v>14</v>
      </c>
      <c r="F897" s="34">
        <v>80</v>
      </c>
      <c r="G897" s="4">
        <f t="shared" si="16"/>
        <v>315</v>
      </c>
    </row>
    <row r="898" spans="1:10">
      <c r="A898" s="49">
        <v>46020</v>
      </c>
      <c r="B898" s="542" t="s">
        <v>1669</v>
      </c>
      <c r="C898" s="795" t="s">
        <v>24</v>
      </c>
      <c r="D898" s="29" t="s">
        <v>12</v>
      </c>
      <c r="F898" s="34">
        <v>10</v>
      </c>
      <c r="G898" s="4">
        <f t="shared" si="16"/>
        <v>305</v>
      </c>
    </row>
    <row r="899" spans="1:10">
      <c r="A899" s="49">
        <v>46020</v>
      </c>
      <c r="B899" s="542" t="s">
        <v>1669</v>
      </c>
      <c r="C899" s="795" t="s">
        <v>24</v>
      </c>
      <c r="D899" s="29" t="s">
        <v>13</v>
      </c>
      <c r="F899" s="34">
        <v>5</v>
      </c>
      <c r="G899" s="4">
        <f t="shared" si="16"/>
        <v>300</v>
      </c>
    </row>
    <row r="900" spans="1:10">
      <c r="A900" s="39">
        <v>46020</v>
      </c>
      <c r="B900" s="787" t="s">
        <v>1670</v>
      </c>
      <c r="C900" s="787" t="s">
        <v>24</v>
      </c>
      <c r="D900" t="s">
        <v>14</v>
      </c>
      <c r="E900" s="4"/>
      <c r="F900" s="4">
        <v>300</v>
      </c>
      <c r="G900" s="4">
        <f t="shared" si="16"/>
        <v>0</v>
      </c>
    </row>
    <row r="901" spans="1:10">
      <c r="A901" s="41">
        <v>46022</v>
      </c>
      <c r="B901" s="786" t="s">
        <v>10</v>
      </c>
      <c r="C901" s="786" t="s">
        <v>25</v>
      </c>
      <c r="D901" t="s">
        <v>12</v>
      </c>
      <c r="E901" s="34">
        <v>10</v>
      </c>
      <c r="G901" s="4">
        <f t="shared" si="16"/>
        <v>10</v>
      </c>
    </row>
    <row r="902" spans="1:10">
      <c r="A902" s="39"/>
      <c r="B902" s="787"/>
      <c r="C902" s="787"/>
      <c r="D902" t="s">
        <v>13</v>
      </c>
      <c r="E902" s="34">
        <v>5</v>
      </c>
      <c r="G902" s="4">
        <f t="shared" si="16"/>
        <v>15</v>
      </c>
      <c r="J902" s="787"/>
    </row>
    <row r="903" spans="1:10">
      <c r="A903" s="39"/>
      <c r="B903" s="787"/>
      <c r="C903" s="787"/>
      <c r="D903" t="s">
        <v>14</v>
      </c>
      <c r="E903" s="34">
        <v>500</v>
      </c>
      <c r="G903" s="4">
        <f t="shared" si="16"/>
        <v>515</v>
      </c>
    </row>
    <row r="904" spans="1:10">
      <c r="A904" s="49">
        <v>46029</v>
      </c>
      <c r="B904" s="542" t="s">
        <v>1671</v>
      </c>
      <c r="C904" s="795" t="s">
        <v>25</v>
      </c>
      <c r="D904" s="29" t="s">
        <v>14</v>
      </c>
      <c r="F904" s="34">
        <v>250</v>
      </c>
      <c r="G904" s="4">
        <f t="shared" si="16"/>
        <v>265</v>
      </c>
    </row>
    <row r="905" spans="1:10">
      <c r="A905" s="39">
        <v>46043</v>
      </c>
      <c r="B905" s="787" t="s">
        <v>1672</v>
      </c>
      <c r="C905" s="787" t="s">
        <v>25</v>
      </c>
      <c r="D905" t="s">
        <v>14</v>
      </c>
      <c r="E905" s="4"/>
      <c r="F905" s="4">
        <v>135</v>
      </c>
      <c r="G905" s="4">
        <f t="shared" si="16"/>
        <v>130</v>
      </c>
    </row>
    <row r="906" spans="1:10">
      <c r="A906" s="49">
        <v>46043</v>
      </c>
      <c r="B906" s="542" t="s">
        <v>1673</v>
      </c>
      <c r="C906" s="795" t="s">
        <v>25</v>
      </c>
      <c r="D906" s="29" t="s">
        <v>12</v>
      </c>
      <c r="F906" s="34">
        <v>10</v>
      </c>
      <c r="G906" s="4">
        <f t="shared" si="16"/>
        <v>120</v>
      </c>
    </row>
    <row r="907" spans="1:10">
      <c r="A907" s="49">
        <v>46043</v>
      </c>
      <c r="B907" s="542" t="s">
        <v>1673</v>
      </c>
      <c r="C907" s="795" t="s">
        <v>25</v>
      </c>
      <c r="D907" s="29" t="s">
        <v>13</v>
      </c>
      <c r="F907" s="34">
        <v>5</v>
      </c>
      <c r="G907" s="4">
        <f t="shared" si="16"/>
        <v>115</v>
      </c>
    </row>
    <row r="908" spans="1:10">
      <c r="A908" s="49">
        <v>46050</v>
      </c>
      <c r="B908" s="542" t="s">
        <v>1674</v>
      </c>
      <c r="C908" s="795" t="s">
        <v>25</v>
      </c>
      <c r="D908" s="29" t="s">
        <v>14</v>
      </c>
      <c r="F908" s="34">
        <v>115</v>
      </c>
      <c r="G908" s="4">
        <f t="shared" si="16"/>
        <v>0</v>
      </c>
      <c r="H908" s="712" t="s">
        <v>140</v>
      </c>
      <c r="I908" s="711">
        <v>40466902</v>
      </c>
    </row>
    <row r="909" spans="1:10">
      <c r="A909" s="133">
        <v>46053</v>
      </c>
      <c r="B909" s="786" t="s">
        <v>10</v>
      </c>
      <c r="C909" s="786" t="s">
        <v>11</v>
      </c>
      <c r="D909" t="s">
        <v>12</v>
      </c>
      <c r="E909" s="4">
        <v>15</v>
      </c>
      <c r="G909" s="4">
        <f t="shared" si="16"/>
        <v>15</v>
      </c>
      <c r="H909" s="531"/>
      <c r="I909" s="531"/>
    </row>
    <row r="910" spans="1:10">
      <c r="A910" s="106"/>
      <c r="B910" s="787"/>
      <c r="C910" s="787"/>
      <c r="D910" t="s">
        <v>13</v>
      </c>
      <c r="E910" s="4">
        <v>3</v>
      </c>
      <c r="G910" s="4">
        <f t="shared" si="16"/>
        <v>18</v>
      </c>
    </row>
    <row r="911" spans="1:10">
      <c r="A911" s="106"/>
      <c r="B911" s="787"/>
      <c r="C911" s="787"/>
      <c r="D911" t="s">
        <v>14</v>
      </c>
      <c r="E911" s="4">
        <v>500</v>
      </c>
      <c r="G911" s="4">
        <f t="shared" si="16"/>
        <v>518</v>
      </c>
    </row>
    <row r="912" spans="1:10">
      <c r="A912" s="39"/>
      <c r="B912" s="787"/>
      <c r="C912" s="787"/>
      <c r="D912" s="683" t="s">
        <v>147</v>
      </c>
      <c r="E912" s="684">
        <v>28.3</v>
      </c>
      <c r="G912" s="4">
        <f t="shared" si="16"/>
        <v>546.29999999999995</v>
      </c>
    </row>
    <row r="913" spans="1:13">
      <c r="A913" s="49">
        <v>46057</v>
      </c>
      <c r="B913" s="542" t="s">
        <v>1675</v>
      </c>
      <c r="C913" s="795" t="s">
        <v>11</v>
      </c>
      <c r="D913" s="29" t="s">
        <v>14</v>
      </c>
      <c r="F913" s="34">
        <v>100</v>
      </c>
      <c r="G913" s="4">
        <f t="shared" si="16"/>
        <v>446.29999999999995</v>
      </c>
    </row>
    <row r="914" spans="1:13">
      <c r="A914" s="49">
        <v>46057</v>
      </c>
      <c r="B914" s="542" t="s">
        <v>1676</v>
      </c>
      <c r="C914" s="795" t="s">
        <v>11</v>
      </c>
      <c r="D914" s="29" t="s">
        <v>14</v>
      </c>
      <c r="F914" s="34">
        <v>100</v>
      </c>
      <c r="G914" s="4">
        <f t="shared" si="16"/>
        <v>346.29999999999995</v>
      </c>
    </row>
    <row r="915" spans="1:13">
      <c r="A915" s="49">
        <v>46071</v>
      </c>
      <c r="B915" s="542" t="s">
        <v>1677</v>
      </c>
      <c r="C915" s="795" t="s">
        <v>11</v>
      </c>
      <c r="D915" s="29" t="s">
        <v>14</v>
      </c>
      <c r="F915" s="34">
        <v>200</v>
      </c>
      <c r="G915" s="4">
        <f t="shared" si="16"/>
        <v>146.29999999999995</v>
      </c>
      <c r="I915"/>
    </row>
    <row r="916" spans="1:13">
      <c r="A916" s="39">
        <v>46085</v>
      </c>
      <c r="B916" s="787" t="s">
        <v>1678</v>
      </c>
      <c r="C916" s="787" t="s">
        <v>11</v>
      </c>
      <c r="D916" s="527" t="s">
        <v>12</v>
      </c>
      <c r="E916" s="529"/>
      <c r="F916" s="46">
        <v>15</v>
      </c>
      <c r="G916" s="4">
        <f t="shared" si="16"/>
        <v>131.29999999999995</v>
      </c>
      <c r="I916"/>
    </row>
    <row r="917" spans="1:13">
      <c r="A917" s="39">
        <v>46085</v>
      </c>
      <c r="B917" s="787" t="s">
        <v>1678</v>
      </c>
      <c r="C917" s="787" t="s">
        <v>11</v>
      </c>
      <c r="D917" s="527" t="s">
        <v>13</v>
      </c>
      <c r="E917" s="529"/>
      <c r="F917" s="46">
        <v>3</v>
      </c>
      <c r="G917" s="4">
        <f t="shared" si="16"/>
        <v>128.29999999999995</v>
      </c>
      <c r="I917"/>
    </row>
    <row r="918" spans="1:13">
      <c r="A918" s="39">
        <v>46085</v>
      </c>
      <c r="B918" s="787" t="s">
        <v>1678</v>
      </c>
      <c r="C918" s="787" t="s">
        <v>11</v>
      </c>
      <c r="D918" s="683" t="s">
        <v>147</v>
      </c>
      <c r="E918" s="529"/>
      <c r="F918" s="684">
        <v>28.3</v>
      </c>
      <c r="G918" s="4">
        <f t="shared" si="16"/>
        <v>99.999999999999957</v>
      </c>
      <c r="I918"/>
    </row>
    <row r="919" spans="1:13">
      <c r="A919" s="39">
        <v>46085</v>
      </c>
      <c r="B919" s="787" t="s">
        <v>1679</v>
      </c>
      <c r="C919" s="787" t="s">
        <v>11</v>
      </c>
      <c r="D919" s="527" t="s">
        <v>14</v>
      </c>
      <c r="E919" s="529"/>
      <c r="F919" s="529">
        <v>100</v>
      </c>
      <c r="G919" s="4">
        <f t="shared" si="16"/>
        <v>0</v>
      </c>
      <c r="I919"/>
    </row>
    <row r="920" spans="1:13">
      <c r="A920" s="41">
        <v>46081</v>
      </c>
      <c r="B920" s="786" t="s">
        <v>10</v>
      </c>
      <c r="C920" s="786" t="s">
        <v>15</v>
      </c>
      <c r="D920" t="s">
        <v>12</v>
      </c>
      <c r="E920" s="121">
        <v>14.4</v>
      </c>
      <c r="G920" s="4">
        <f t="shared" si="16"/>
        <v>14.4</v>
      </c>
      <c r="I920"/>
    </row>
    <row r="921" spans="1:13">
      <c r="A921" s="39"/>
      <c r="B921" s="787"/>
      <c r="C921" s="787"/>
      <c r="D921" t="s">
        <v>13</v>
      </c>
      <c r="E921" s="121">
        <v>6</v>
      </c>
      <c r="G921" s="4">
        <f t="shared" si="16"/>
        <v>20.399999999999999</v>
      </c>
      <c r="I921"/>
    </row>
    <row r="922" spans="1:13">
      <c r="A922" s="39"/>
      <c r="B922" s="787"/>
      <c r="C922" s="787"/>
      <c r="D922" t="s">
        <v>14</v>
      </c>
      <c r="E922" s="121">
        <v>500</v>
      </c>
      <c r="G922" s="4">
        <f t="shared" si="16"/>
        <v>520.4</v>
      </c>
    </row>
    <row r="923" spans="1:13">
      <c r="A923" s="49">
        <v>46100</v>
      </c>
      <c r="B923" s="542" t="s">
        <v>1680</v>
      </c>
      <c r="C923" s="795" t="s">
        <v>15</v>
      </c>
      <c r="D923" s="29" t="s">
        <v>14</v>
      </c>
      <c r="F923" s="34">
        <v>180</v>
      </c>
      <c r="G923" s="4">
        <f t="shared" si="16"/>
        <v>340.4</v>
      </c>
    </row>
    <row r="924" spans="1:13">
      <c r="A924" s="49">
        <v>46100</v>
      </c>
      <c r="B924" s="542" t="s">
        <v>1681</v>
      </c>
      <c r="C924" s="795" t="s">
        <v>15</v>
      </c>
      <c r="D924" s="29" t="s">
        <v>14</v>
      </c>
      <c r="F924" s="34">
        <v>20</v>
      </c>
      <c r="G924" s="4">
        <f t="shared" si="16"/>
        <v>320.39999999999998</v>
      </c>
    </row>
    <row r="925" spans="1:13">
      <c r="A925" s="49">
        <v>46120</v>
      </c>
      <c r="B925" s="542" t="s">
        <v>1682</v>
      </c>
      <c r="C925" s="795" t="s">
        <v>15</v>
      </c>
      <c r="D925" s="29" t="s">
        <v>12</v>
      </c>
      <c r="F925" s="34">
        <v>14.4</v>
      </c>
      <c r="G925" s="4">
        <f t="shared" si="16"/>
        <v>306</v>
      </c>
      <c r="J925" s="782"/>
      <c r="K925" s="836" t="s">
        <v>1649</v>
      </c>
      <c r="L925" s="836"/>
      <c r="M925" s="836"/>
    </row>
    <row r="926" spans="1:13">
      <c r="A926" s="49">
        <v>46120</v>
      </c>
      <c r="B926" s="542" t="s">
        <v>1682</v>
      </c>
      <c r="C926" s="795" t="s">
        <v>15</v>
      </c>
      <c r="D926" s="29" t="s">
        <v>13</v>
      </c>
      <c r="F926" s="34">
        <v>6</v>
      </c>
      <c r="G926" s="4">
        <f t="shared" ref="G926:G935" si="17">+G925+E926-F926</f>
        <v>300</v>
      </c>
      <c r="J926" s="783">
        <v>2026</v>
      </c>
      <c r="K926" s="783" t="s">
        <v>16</v>
      </c>
      <c r="L926" s="782" t="s">
        <v>12</v>
      </c>
      <c r="M926" s="784" t="s">
        <v>1683</v>
      </c>
    </row>
    <row r="927" spans="1:13">
      <c r="A927" s="49">
        <v>46120</v>
      </c>
      <c r="B927" s="542" t="s">
        <v>1684</v>
      </c>
      <c r="C927" s="795" t="s">
        <v>15</v>
      </c>
      <c r="D927" s="29" t="s">
        <v>14</v>
      </c>
      <c r="F927" s="34">
        <v>300</v>
      </c>
      <c r="G927" s="4">
        <f t="shared" si="17"/>
        <v>0</v>
      </c>
      <c r="J927" s="782"/>
      <c r="K927" s="782"/>
      <c r="L927" s="782" t="s">
        <v>13</v>
      </c>
      <c r="M927" s="784">
        <v>6</v>
      </c>
    </row>
    <row r="928" spans="1:13">
      <c r="A928" s="41">
        <v>46112</v>
      </c>
      <c r="B928" s="786" t="s">
        <v>10</v>
      </c>
      <c r="C928" s="786" t="s">
        <v>16</v>
      </c>
      <c r="D928" t="s">
        <v>12</v>
      </c>
      <c r="E928" s="34">
        <v>5.6</v>
      </c>
      <c r="G928" s="4">
        <f t="shared" si="17"/>
        <v>5.6</v>
      </c>
      <c r="J928" s="782"/>
      <c r="K928" s="782"/>
      <c r="L928" s="782" t="s">
        <v>14</v>
      </c>
      <c r="M928" s="784" t="s">
        <v>1685</v>
      </c>
    </row>
    <row r="929" spans="1:13">
      <c r="A929" s="39"/>
      <c r="B929" s="787"/>
      <c r="C929" s="787"/>
      <c r="D929" t="s">
        <v>13</v>
      </c>
      <c r="E929" s="121">
        <v>6</v>
      </c>
      <c r="G929" s="4">
        <f t="shared" si="17"/>
        <v>11.6</v>
      </c>
      <c r="J929" s="782"/>
      <c r="K929" s="782"/>
      <c r="L929" s="782"/>
      <c r="M929" s="785">
        <v>232</v>
      </c>
    </row>
    <row r="930" spans="1:13">
      <c r="A930" s="39"/>
      <c r="B930" s="787"/>
      <c r="C930" s="787"/>
      <c r="D930" t="s">
        <v>14</v>
      </c>
      <c r="E930" s="34">
        <v>500</v>
      </c>
      <c r="G930" s="4">
        <f t="shared" si="17"/>
        <v>511.6</v>
      </c>
    </row>
    <row r="931" spans="1:13">
      <c r="A931" s="49">
        <v>46120</v>
      </c>
      <c r="B931" s="542" t="s">
        <v>1684</v>
      </c>
      <c r="C931" s="795" t="s">
        <v>16</v>
      </c>
      <c r="D931" s="29" t="s">
        <v>14</v>
      </c>
      <c r="F931" s="34">
        <v>129.6</v>
      </c>
      <c r="G931" s="4">
        <f t="shared" si="17"/>
        <v>382</v>
      </c>
    </row>
    <row r="932" spans="1:13">
      <c r="A932" s="49">
        <v>46134</v>
      </c>
      <c r="B932" s="542" t="s">
        <v>1686</v>
      </c>
      <c r="C932" s="795" t="s">
        <v>16</v>
      </c>
      <c r="D932" s="29" t="s">
        <v>14</v>
      </c>
      <c r="F932" s="34">
        <v>150</v>
      </c>
      <c r="G932" s="4">
        <f t="shared" si="17"/>
        <v>232</v>
      </c>
    </row>
    <row r="933" spans="1:13">
      <c r="A933" s="49">
        <v>46141</v>
      </c>
      <c r="B933" s="542" t="s">
        <v>1687</v>
      </c>
      <c r="C933" s="795" t="s">
        <v>16</v>
      </c>
      <c r="D933" s="29" t="s">
        <v>12</v>
      </c>
      <c r="F933" s="34">
        <v>5.6</v>
      </c>
      <c r="G933" s="4">
        <f t="shared" si="17"/>
        <v>226.4</v>
      </c>
    </row>
    <row r="934" spans="1:13">
      <c r="A934" s="49">
        <v>46141</v>
      </c>
      <c r="B934" s="542" t="s">
        <v>1687</v>
      </c>
      <c r="C934" s="795" t="s">
        <v>16</v>
      </c>
      <c r="D934" s="29" t="s">
        <v>13</v>
      </c>
      <c r="F934" s="34">
        <v>6</v>
      </c>
      <c r="G934" s="4">
        <f t="shared" si="17"/>
        <v>220.4</v>
      </c>
    </row>
    <row r="935" spans="1:13">
      <c r="A935" s="49">
        <v>46141</v>
      </c>
      <c r="B935" s="542" t="s">
        <v>1688</v>
      </c>
      <c r="C935" s="795" t="s">
        <v>16</v>
      </c>
      <c r="D935" s="29" t="s">
        <v>14</v>
      </c>
      <c r="F935" s="34">
        <v>220.4</v>
      </c>
      <c r="G935" s="4">
        <f t="shared" si="17"/>
        <v>0</v>
      </c>
    </row>
    <row r="936" spans="1:13">
      <c r="A936" s="41">
        <v>46142</v>
      </c>
      <c r="B936" s="786" t="s">
        <v>10</v>
      </c>
      <c r="C936" s="786" t="s">
        <v>17</v>
      </c>
      <c r="D936" t="s">
        <v>12</v>
      </c>
      <c r="G936" s="4">
        <f t="shared" ref="G929:G992" si="18">+G935+E936-F936</f>
        <v>0</v>
      </c>
    </row>
    <row r="937" spans="1:13">
      <c r="A937" s="39"/>
      <c r="B937" s="787"/>
      <c r="C937" s="787"/>
      <c r="D937" t="s">
        <v>13</v>
      </c>
      <c r="G937" s="4">
        <f t="shared" si="18"/>
        <v>0</v>
      </c>
    </row>
    <row r="938" spans="1:13">
      <c r="A938" s="39"/>
      <c r="B938" s="787"/>
      <c r="C938" s="787"/>
      <c r="D938" t="s">
        <v>14</v>
      </c>
      <c r="E938" s="34">
        <v>500</v>
      </c>
      <c r="G938" s="4">
        <f t="shared" si="18"/>
        <v>500</v>
      </c>
    </row>
    <row r="939" spans="1:13">
      <c r="C939" s="795"/>
      <c r="G939" s="4">
        <f t="shared" si="18"/>
        <v>500</v>
      </c>
    </row>
    <row r="940" spans="1:13">
      <c r="C940" s="795"/>
      <c r="G940" s="4">
        <f t="shared" si="18"/>
        <v>500</v>
      </c>
    </row>
    <row r="941" spans="1:13">
      <c r="C941" s="795"/>
      <c r="G941" s="4">
        <f t="shared" si="18"/>
        <v>500</v>
      </c>
    </row>
    <row r="942" spans="1:13">
      <c r="C942" s="795"/>
      <c r="G942" s="4">
        <f t="shared" si="18"/>
        <v>500</v>
      </c>
    </row>
    <row r="943" spans="1:13">
      <c r="C943" s="795"/>
      <c r="G943" s="4">
        <f t="shared" si="18"/>
        <v>500</v>
      </c>
    </row>
    <row r="944" spans="1:13">
      <c r="C944" s="795"/>
      <c r="G944" s="4">
        <f t="shared" si="18"/>
        <v>500</v>
      </c>
    </row>
    <row r="945" spans="3:7">
      <c r="C945" s="795"/>
      <c r="G945" s="4">
        <f t="shared" si="18"/>
        <v>500</v>
      </c>
    </row>
    <row r="946" spans="3:7">
      <c r="C946" s="795"/>
      <c r="G946" s="4">
        <f t="shared" si="18"/>
        <v>500</v>
      </c>
    </row>
    <row r="947" spans="3:7">
      <c r="C947" s="795"/>
      <c r="G947" s="4">
        <f t="shared" si="18"/>
        <v>500</v>
      </c>
    </row>
    <row r="948" spans="3:7">
      <c r="C948" s="795"/>
      <c r="G948" s="4">
        <f t="shared" si="18"/>
        <v>500</v>
      </c>
    </row>
    <row r="949" spans="3:7">
      <c r="C949" s="795"/>
      <c r="G949" s="4">
        <f t="shared" si="18"/>
        <v>500</v>
      </c>
    </row>
    <row r="950" spans="3:7">
      <c r="C950" s="795"/>
      <c r="G950" s="4">
        <f t="shared" si="18"/>
        <v>500</v>
      </c>
    </row>
    <row r="951" spans="3:7">
      <c r="C951" s="795"/>
      <c r="G951" s="4">
        <f t="shared" si="18"/>
        <v>500</v>
      </c>
    </row>
    <row r="952" spans="3:7">
      <c r="C952" s="795"/>
      <c r="G952" s="4">
        <f t="shared" si="18"/>
        <v>500</v>
      </c>
    </row>
    <row r="953" spans="3:7">
      <c r="C953" s="795"/>
      <c r="G953" s="4">
        <f t="shared" si="18"/>
        <v>500</v>
      </c>
    </row>
    <row r="954" spans="3:7">
      <c r="C954" s="795"/>
      <c r="G954" s="4">
        <f t="shared" si="18"/>
        <v>500</v>
      </c>
    </row>
    <row r="955" spans="3:7">
      <c r="C955" s="795"/>
      <c r="G955" s="4">
        <f t="shared" si="18"/>
        <v>500</v>
      </c>
    </row>
    <row r="956" spans="3:7">
      <c r="C956" s="795"/>
      <c r="G956" s="4">
        <f t="shared" si="18"/>
        <v>500</v>
      </c>
    </row>
    <row r="957" spans="3:7">
      <c r="C957" s="795"/>
      <c r="G957" s="4">
        <f t="shared" si="18"/>
        <v>500</v>
      </c>
    </row>
    <row r="958" spans="3:7">
      <c r="C958" s="795"/>
      <c r="G958" s="4">
        <f t="shared" si="18"/>
        <v>500</v>
      </c>
    </row>
    <row r="959" spans="3:7">
      <c r="C959" s="795"/>
      <c r="G959" s="4">
        <f t="shared" si="18"/>
        <v>500</v>
      </c>
    </row>
    <row r="960" spans="3:7">
      <c r="C960" s="795"/>
      <c r="G960" s="4">
        <f t="shared" si="18"/>
        <v>500</v>
      </c>
    </row>
    <row r="961" spans="3:7">
      <c r="C961" s="795"/>
      <c r="G961" s="4">
        <f t="shared" si="18"/>
        <v>500</v>
      </c>
    </row>
    <row r="962" spans="3:7">
      <c r="C962" s="795"/>
      <c r="G962" s="4">
        <f t="shared" si="18"/>
        <v>500</v>
      </c>
    </row>
    <row r="963" spans="3:7">
      <c r="C963" s="795"/>
      <c r="G963" s="4">
        <f t="shared" si="18"/>
        <v>500</v>
      </c>
    </row>
    <row r="964" spans="3:7">
      <c r="C964" s="795"/>
      <c r="G964" s="4">
        <f t="shared" si="18"/>
        <v>500</v>
      </c>
    </row>
    <row r="965" spans="3:7">
      <c r="C965" s="795"/>
      <c r="G965" s="4">
        <f t="shared" si="18"/>
        <v>500</v>
      </c>
    </row>
    <row r="966" spans="3:7">
      <c r="C966" s="795"/>
      <c r="G966" s="4">
        <f t="shared" si="18"/>
        <v>500</v>
      </c>
    </row>
    <row r="967" spans="3:7">
      <c r="C967" s="795"/>
      <c r="G967" s="4">
        <f t="shared" si="18"/>
        <v>500</v>
      </c>
    </row>
    <row r="968" spans="3:7">
      <c r="C968" s="795"/>
      <c r="G968" s="4">
        <f t="shared" si="18"/>
        <v>500</v>
      </c>
    </row>
    <row r="969" spans="3:7">
      <c r="C969" s="795"/>
      <c r="G969" s="4">
        <f t="shared" si="18"/>
        <v>500</v>
      </c>
    </row>
    <row r="970" spans="3:7">
      <c r="C970" s="795"/>
      <c r="G970" s="4">
        <f t="shared" si="18"/>
        <v>500</v>
      </c>
    </row>
    <row r="971" spans="3:7">
      <c r="C971" s="795"/>
      <c r="G971" s="4">
        <f t="shared" si="18"/>
        <v>500</v>
      </c>
    </row>
    <row r="972" spans="3:7">
      <c r="C972" s="795"/>
      <c r="G972" s="4">
        <f t="shared" si="18"/>
        <v>500</v>
      </c>
    </row>
    <row r="973" spans="3:7">
      <c r="C973" s="795"/>
      <c r="G973" s="4">
        <f t="shared" si="18"/>
        <v>500</v>
      </c>
    </row>
    <row r="974" spans="3:7">
      <c r="C974" s="795"/>
      <c r="G974" s="4">
        <f t="shared" si="18"/>
        <v>500</v>
      </c>
    </row>
    <row r="975" spans="3:7">
      <c r="C975" s="795"/>
      <c r="G975" s="4">
        <f t="shared" si="18"/>
        <v>500</v>
      </c>
    </row>
    <row r="976" spans="3:7">
      <c r="C976" s="795"/>
      <c r="G976" s="4">
        <f t="shared" si="18"/>
        <v>500</v>
      </c>
    </row>
    <row r="977" spans="3:7">
      <c r="C977" s="795"/>
      <c r="G977" s="4">
        <f t="shared" si="18"/>
        <v>500</v>
      </c>
    </row>
    <row r="978" spans="3:7">
      <c r="C978" s="795"/>
      <c r="G978" s="4">
        <f t="shared" si="18"/>
        <v>500</v>
      </c>
    </row>
    <row r="979" spans="3:7">
      <c r="C979" s="795"/>
      <c r="G979" s="4">
        <f t="shared" si="18"/>
        <v>500</v>
      </c>
    </row>
    <row r="980" spans="3:7">
      <c r="C980" s="795"/>
      <c r="G980" s="4">
        <f t="shared" si="18"/>
        <v>500</v>
      </c>
    </row>
    <row r="981" spans="3:7">
      <c r="C981" s="795"/>
      <c r="G981" s="4">
        <f t="shared" si="18"/>
        <v>500</v>
      </c>
    </row>
    <row r="982" spans="3:7">
      <c r="C982" s="795"/>
      <c r="G982" s="4">
        <f t="shared" si="18"/>
        <v>500</v>
      </c>
    </row>
    <row r="983" spans="3:7">
      <c r="C983" s="795"/>
      <c r="G983" s="4">
        <f t="shared" si="18"/>
        <v>500</v>
      </c>
    </row>
    <row r="984" spans="3:7">
      <c r="C984" s="795"/>
      <c r="G984" s="4">
        <f t="shared" si="18"/>
        <v>500</v>
      </c>
    </row>
    <row r="985" spans="3:7">
      <c r="C985" s="795"/>
      <c r="G985" s="4">
        <f t="shared" si="18"/>
        <v>500</v>
      </c>
    </row>
    <row r="986" spans="3:7">
      <c r="C986" s="795"/>
      <c r="G986" s="4">
        <f t="shared" si="18"/>
        <v>500</v>
      </c>
    </row>
    <row r="987" spans="3:7">
      <c r="C987" s="795"/>
      <c r="G987" s="4">
        <f t="shared" si="18"/>
        <v>500</v>
      </c>
    </row>
    <row r="988" spans="3:7">
      <c r="C988" s="795"/>
      <c r="G988" s="4">
        <f t="shared" si="18"/>
        <v>500</v>
      </c>
    </row>
    <row r="989" spans="3:7">
      <c r="C989" s="795"/>
      <c r="G989" s="4">
        <f t="shared" si="18"/>
        <v>500</v>
      </c>
    </row>
    <row r="990" spans="3:7">
      <c r="C990" s="795"/>
      <c r="G990" s="4">
        <f t="shared" si="18"/>
        <v>500</v>
      </c>
    </row>
    <row r="991" spans="3:7">
      <c r="C991" s="795"/>
      <c r="G991" s="4">
        <f t="shared" si="18"/>
        <v>500</v>
      </c>
    </row>
    <row r="992" spans="3:7">
      <c r="C992" s="795"/>
      <c r="G992" s="4">
        <f t="shared" si="18"/>
        <v>500</v>
      </c>
    </row>
    <row r="993" spans="3:7">
      <c r="C993" s="795"/>
      <c r="G993" s="4">
        <f t="shared" ref="G993:G1008" si="19">+G992+E993-F993</f>
        <v>500</v>
      </c>
    </row>
    <row r="994" spans="3:7">
      <c r="C994" s="795"/>
      <c r="G994" s="4">
        <f t="shared" si="19"/>
        <v>500</v>
      </c>
    </row>
    <row r="995" spans="3:7">
      <c r="C995" s="795"/>
      <c r="G995" s="4">
        <f t="shared" si="19"/>
        <v>500</v>
      </c>
    </row>
    <row r="996" spans="3:7">
      <c r="C996" s="795"/>
      <c r="G996" s="4">
        <f t="shared" si="19"/>
        <v>500</v>
      </c>
    </row>
    <row r="997" spans="3:7">
      <c r="C997" s="795"/>
      <c r="G997" s="4">
        <f t="shared" si="19"/>
        <v>500</v>
      </c>
    </row>
    <row r="998" spans="3:7">
      <c r="C998" s="795"/>
      <c r="G998" s="4">
        <f t="shared" si="19"/>
        <v>500</v>
      </c>
    </row>
    <row r="999" spans="3:7">
      <c r="C999" s="795"/>
      <c r="G999" s="4">
        <f t="shared" si="19"/>
        <v>500</v>
      </c>
    </row>
    <row r="1000" spans="3:7">
      <c r="C1000" s="795"/>
      <c r="G1000" s="4">
        <f t="shared" si="19"/>
        <v>500</v>
      </c>
    </row>
    <row r="1001" spans="3:7">
      <c r="C1001" s="795"/>
      <c r="G1001" s="4">
        <f t="shared" si="19"/>
        <v>500</v>
      </c>
    </row>
    <row r="1002" spans="3:7">
      <c r="C1002" s="795"/>
      <c r="G1002" s="4">
        <f t="shared" si="19"/>
        <v>500</v>
      </c>
    </row>
    <row r="1003" spans="3:7">
      <c r="C1003" s="795"/>
      <c r="G1003" s="4">
        <f t="shared" si="19"/>
        <v>500</v>
      </c>
    </row>
    <row r="1004" spans="3:7">
      <c r="C1004" s="795"/>
      <c r="G1004" s="4">
        <f t="shared" si="19"/>
        <v>500</v>
      </c>
    </row>
    <row r="1005" spans="3:7">
      <c r="C1005" s="795"/>
      <c r="G1005" s="4">
        <f t="shared" si="19"/>
        <v>500</v>
      </c>
    </row>
    <row r="1006" spans="3:7">
      <c r="C1006" s="795"/>
      <c r="G1006" s="4">
        <f t="shared" si="19"/>
        <v>500</v>
      </c>
    </row>
    <row r="1007" spans="3:7">
      <c r="C1007" s="795"/>
      <c r="G1007" s="4">
        <f t="shared" si="19"/>
        <v>500</v>
      </c>
    </row>
    <row r="1008" spans="3:7">
      <c r="C1008" s="795"/>
      <c r="G1008" s="4">
        <f t="shared" si="19"/>
        <v>500</v>
      </c>
    </row>
  </sheetData>
  <mergeCells count="8">
    <mergeCell ref="K925:M925"/>
    <mergeCell ref="I858:K858"/>
    <mergeCell ref="J813:L813"/>
    <mergeCell ref="B3:F3"/>
    <mergeCell ref="I575:L575"/>
    <mergeCell ref="J651:L651"/>
    <mergeCell ref="J677:L677"/>
    <mergeCell ref="H708:J708"/>
  </mergeCells>
  <phoneticPr fontId="14" type="noConversion"/>
  <pageMargins left="0.70866141732283472" right="0.70866141732283472" top="0.55118110236220474" bottom="0.35433070866141736" header="0.31496062992125984" footer="0.31496062992125984"/>
  <pageSetup paperSize="9" scale="8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tabColor rgb="FF00B0F0"/>
  </sheetPr>
  <dimension ref="A3:O1012"/>
  <sheetViews>
    <sheetView topLeftCell="A709" zoomScaleNormal="100" workbookViewId="0">
      <selection activeCell="F724" sqref="F724"/>
    </sheetView>
  </sheetViews>
  <sheetFormatPr defaultColWidth="11.42578125" defaultRowHeight="15"/>
  <cols>
    <col min="1" max="1" width="11.42578125" style="39"/>
    <col min="2" max="2" width="15" style="6" bestFit="1" customWidth="1"/>
    <col min="3" max="3" width="22" style="6" bestFit="1" customWidth="1"/>
    <col min="4" max="4" width="20.7109375" customWidth="1"/>
    <col min="5" max="5" width="11.42578125" style="4"/>
    <col min="6" max="6" width="11.42578125" style="121"/>
    <col min="7" max="7" width="12.42578125" style="4" bestFit="1" customWidth="1"/>
    <col min="8" max="8" width="12.42578125" style="4" customWidth="1"/>
    <col min="12" max="12" width="13.140625" bestFit="1" customWidth="1"/>
    <col min="13" max="13" width="11.42578125" style="121"/>
  </cols>
  <sheetData>
    <row r="3" spans="1:13">
      <c r="B3" s="820" t="s">
        <v>1689</v>
      </c>
      <c r="C3" s="820"/>
      <c r="D3" s="820"/>
      <c r="E3" s="820"/>
      <c r="F3" s="820"/>
      <c r="G3" s="10"/>
      <c r="H3" s="10"/>
    </row>
    <row r="5" spans="1:13" s="6" customFormat="1" ht="30">
      <c r="A5" s="40" t="s">
        <v>1</v>
      </c>
      <c r="B5" s="804" t="s">
        <v>2</v>
      </c>
      <c r="C5" s="804" t="s">
        <v>3</v>
      </c>
      <c r="D5" s="804" t="s">
        <v>4</v>
      </c>
      <c r="E5" s="13" t="s">
        <v>5</v>
      </c>
      <c r="F5" s="131" t="s">
        <v>6</v>
      </c>
      <c r="G5" s="14" t="s">
        <v>7</v>
      </c>
      <c r="H5" s="14"/>
      <c r="I5" s="787"/>
      <c r="J5" s="787"/>
      <c r="K5" s="787"/>
      <c r="L5" s="787"/>
      <c r="M5" s="814"/>
    </row>
    <row r="6" spans="1:13">
      <c r="A6" s="39">
        <v>42736</v>
      </c>
      <c r="B6" s="787" t="s">
        <v>8</v>
      </c>
      <c r="C6" s="787"/>
      <c r="F6" s="118"/>
      <c r="G6" s="4">
        <v>475.3</v>
      </c>
    </row>
    <row r="7" spans="1:13">
      <c r="A7" s="39">
        <v>42737</v>
      </c>
      <c r="B7" s="787">
        <v>11997</v>
      </c>
      <c r="C7" s="787" t="s">
        <v>1323</v>
      </c>
      <c r="F7" s="118">
        <v>450</v>
      </c>
      <c r="G7" s="4">
        <f>+G6+E7-F7</f>
        <v>25.300000000000011</v>
      </c>
    </row>
    <row r="8" spans="1:13">
      <c r="A8" s="39">
        <v>42754</v>
      </c>
      <c r="B8" s="787">
        <v>12121</v>
      </c>
      <c r="C8" s="787" t="s">
        <v>157</v>
      </c>
      <c r="F8" s="118">
        <v>25.3</v>
      </c>
      <c r="G8" s="4">
        <f t="shared" ref="G8:G71" si="0">+G7+E8-F8</f>
        <v>0</v>
      </c>
    </row>
    <row r="9" spans="1:13">
      <c r="A9" s="39">
        <v>42766</v>
      </c>
      <c r="B9" s="787" t="s">
        <v>10</v>
      </c>
      <c r="C9" s="787" t="s">
        <v>11</v>
      </c>
      <c r="D9" t="s">
        <v>12</v>
      </c>
      <c r="E9" s="4">
        <v>22.8</v>
      </c>
      <c r="F9" s="118"/>
      <c r="G9" s="4">
        <f t="shared" si="0"/>
        <v>22.8</v>
      </c>
    </row>
    <row r="10" spans="1:13">
      <c r="B10" s="787"/>
      <c r="C10" s="787"/>
      <c r="D10" t="s">
        <v>13</v>
      </c>
      <c r="E10" s="4">
        <v>2.8</v>
      </c>
      <c r="F10" s="118"/>
      <c r="G10" s="4">
        <f t="shared" si="0"/>
        <v>25.6</v>
      </c>
    </row>
    <row r="11" spans="1:13">
      <c r="B11" s="787"/>
      <c r="C11" s="787"/>
      <c r="D11" t="s">
        <v>14</v>
      </c>
      <c r="E11" s="4">
        <v>450</v>
      </c>
      <c r="F11" s="118"/>
      <c r="G11" s="4">
        <f t="shared" si="0"/>
        <v>475.6</v>
      </c>
    </row>
    <row r="12" spans="1:13">
      <c r="A12" s="39">
        <v>42773</v>
      </c>
      <c r="B12" s="787">
        <v>12223</v>
      </c>
      <c r="C12" s="787" t="s">
        <v>11</v>
      </c>
      <c r="D12" t="s">
        <v>14</v>
      </c>
      <c r="F12" s="118">
        <v>450</v>
      </c>
      <c r="G12" s="4">
        <f t="shared" si="0"/>
        <v>25.600000000000023</v>
      </c>
    </row>
    <row r="13" spans="1:13">
      <c r="A13" s="39">
        <v>42797</v>
      </c>
      <c r="B13" s="787">
        <v>12322</v>
      </c>
      <c r="C13" s="787" t="s">
        <v>11</v>
      </c>
      <c r="D13" t="s">
        <v>12</v>
      </c>
      <c r="F13" s="118">
        <v>22.8</v>
      </c>
      <c r="G13" s="4">
        <f t="shared" si="0"/>
        <v>2.800000000000022</v>
      </c>
    </row>
    <row r="14" spans="1:13">
      <c r="A14" s="39">
        <v>42797</v>
      </c>
      <c r="B14" s="787">
        <v>12322</v>
      </c>
      <c r="C14" s="787" t="s">
        <v>11</v>
      </c>
      <c r="D14" t="s">
        <v>13</v>
      </c>
      <c r="F14" s="118">
        <v>2.8</v>
      </c>
      <c r="G14" s="4">
        <f t="shared" si="0"/>
        <v>2.2204460492503131E-14</v>
      </c>
    </row>
    <row r="15" spans="1:13">
      <c r="A15" s="39">
        <v>42794</v>
      </c>
      <c r="B15" s="787" t="s">
        <v>10</v>
      </c>
      <c r="C15" s="787" t="s">
        <v>15</v>
      </c>
      <c r="D15" t="s">
        <v>12</v>
      </c>
      <c r="E15" s="4">
        <v>21.8</v>
      </c>
      <c r="F15" s="118"/>
      <c r="G15" s="4">
        <f t="shared" si="0"/>
        <v>21.800000000000022</v>
      </c>
    </row>
    <row r="16" spans="1:13">
      <c r="B16" s="787"/>
      <c r="C16" s="787"/>
      <c r="D16" t="s">
        <v>13</v>
      </c>
      <c r="E16" s="4">
        <v>2</v>
      </c>
      <c r="F16" s="118"/>
      <c r="G16" s="4">
        <f t="shared" si="0"/>
        <v>23.800000000000022</v>
      </c>
    </row>
    <row r="17" spans="1:7">
      <c r="B17" s="787"/>
      <c r="C17" s="787"/>
      <c r="D17" t="s">
        <v>14</v>
      </c>
      <c r="E17" s="4">
        <v>450</v>
      </c>
      <c r="F17" s="118"/>
      <c r="G17" s="4">
        <f t="shared" si="0"/>
        <v>473.8</v>
      </c>
    </row>
    <row r="18" spans="1:7">
      <c r="A18" s="39">
        <v>42797</v>
      </c>
      <c r="B18" s="787">
        <v>12322</v>
      </c>
      <c r="C18" s="787" t="s">
        <v>15</v>
      </c>
      <c r="D18" t="s">
        <v>14</v>
      </c>
      <c r="F18" s="118">
        <v>450</v>
      </c>
      <c r="G18" s="4">
        <f t="shared" si="0"/>
        <v>23.800000000000011</v>
      </c>
    </row>
    <row r="19" spans="1:7">
      <c r="A19" s="39">
        <v>42829</v>
      </c>
      <c r="B19" s="787">
        <v>12476</v>
      </c>
      <c r="C19" s="787" t="s">
        <v>15</v>
      </c>
      <c r="D19" t="s">
        <v>12</v>
      </c>
      <c r="F19" s="118">
        <v>21.8</v>
      </c>
      <c r="G19" s="4">
        <f t="shared" si="0"/>
        <v>2.0000000000000107</v>
      </c>
    </row>
    <row r="20" spans="1:7">
      <c r="A20" s="39">
        <v>42829</v>
      </c>
      <c r="B20" s="787">
        <v>12476</v>
      </c>
      <c r="C20" s="787" t="s">
        <v>15</v>
      </c>
      <c r="D20" t="s">
        <v>13</v>
      </c>
      <c r="F20" s="118">
        <v>2</v>
      </c>
      <c r="G20" s="4">
        <f t="shared" si="0"/>
        <v>1.0658141036401503E-14</v>
      </c>
    </row>
    <row r="21" spans="1:7">
      <c r="A21" s="39">
        <v>42825</v>
      </c>
      <c r="B21" s="787" t="s">
        <v>10</v>
      </c>
      <c r="C21" s="787" t="s">
        <v>16</v>
      </c>
      <c r="D21" t="s">
        <v>12</v>
      </c>
      <c r="E21" s="4">
        <v>20.5</v>
      </c>
      <c r="F21" s="118"/>
      <c r="G21" s="4">
        <f t="shared" si="0"/>
        <v>20.500000000000011</v>
      </c>
    </row>
    <row r="22" spans="1:7">
      <c r="B22" s="787"/>
      <c r="C22" s="787"/>
      <c r="D22" t="s">
        <v>13</v>
      </c>
      <c r="E22" s="4">
        <v>2</v>
      </c>
      <c r="F22" s="118"/>
      <c r="G22" s="4">
        <f t="shared" si="0"/>
        <v>22.500000000000011</v>
      </c>
    </row>
    <row r="23" spans="1:7">
      <c r="B23" s="787"/>
      <c r="C23" s="787"/>
      <c r="D23" t="s">
        <v>14</v>
      </c>
      <c r="E23" s="4">
        <v>450</v>
      </c>
      <c r="F23" s="118"/>
      <c r="G23" s="4">
        <f t="shared" si="0"/>
        <v>472.5</v>
      </c>
    </row>
    <row r="24" spans="1:7">
      <c r="A24" s="39">
        <v>42829</v>
      </c>
      <c r="B24" s="787">
        <v>12476</v>
      </c>
      <c r="C24" s="787" t="s">
        <v>16</v>
      </c>
      <c r="D24" t="s">
        <v>14</v>
      </c>
      <c r="F24" s="118">
        <v>450</v>
      </c>
      <c r="G24" s="4">
        <f t="shared" si="0"/>
        <v>22.5</v>
      </c>
    </row>
    <row r="25" spans="1:7">
      <c r="A25" s="39">
        <v>42857</v>
      </c>
      <c r="B25" s="787">
        <v>12582</v>
      </c>
      <c r="C25" s="787" t="s">
        <v>16</v>
      </c>
      <c r="D25" t="s">
        <v>12</v>
      </c>
      <c r="F25" s="118">
        <v>20.5</v>
      </c>
      <c r="G25" s="4">
        <f t="shared" si="0"/>
        <v>2</v>
      </c>
    </row>
    <row r="26" spans="1:7">
      <c r="A26" s="39">
        <v>42857</v>
      </c>
      <c r="B26" s="787">
        <v>12582</v>
      </c>
      <c r="C26" s="787" t="s">
        <v>16</v>
      </c>
      <c r="D26" t="s">
        <v>13</v>
      </c>
      <c r="F26" s="118">
        <v>2</v>
      </c>
      <c r="G26" s="4">
        <f t="shared" si="0"/>
        <v>0</v>
      </c>
    </row>
    <row r="27" spans="1:7">
      <c r="A27" s="39">
        <v>42855</v>
      </c>
      <c r="B27" s="787" t="s">
        <v>10</v>
      </c>
      <c r="C27" s="787" t="s">
        <v>17</v>
      </c>
      <c r="D27" t="s">
        <v>12</v>
      </c>
      <c r="E27" s="4">
        <v>21.6</v>
      </c>
      <c r="F27" s="118"/>
      <c r="G27" s="4">
        <f t="shared" si="0"/>
        <v>21.6</v>
      </c>
    </row>
    <row r="28" spans="1:7">
      <c r="B28" s="787"/>
      <c r="C28" s="787"/>
      <c r="D28" t="s">
        <v>13</v>
      </c>
      <c r="E28" s="4">
        <v>2</v>
      </c>
      <c r="F28" s="118"/>
      <c r="G28" s="4">
        <f t="shared" si="0"/>
        <v>23.6</v>
      </c>
    </row>
    <row r="29" spans="1:7">
      <c r="B29" s="787"/>
      <c r="C29" s="787"/>
      <c r="D29" t="s">
        <v>14</v>
      </c>
      <c r="E29" s="4">
        <v>450</v>
      </c>
      <c r="F29" s="118"/>
      <c r="G29" s="4">
        <f t="shared" si="0"/>
        <v>473.6</v>
      </c>
    </row>
    <row r="30" spans="1:7">
      <c r="A30" s="39">
        <v>42857</v>
      </c>
      <c r="B30" s="787">
        <v>12582</v>
      </c>
      <c r="C30" s="787" t="s">
        <v>17</v>
      </c>
      <c r="D30" t="s">
        <v>14</v>
      </c>
      <c r="F30" s="118">
        <v>450</v>
      </c>
      <c r="G30" s="4">
        <f t="shared" si="0"/>
        <v>23.600000000000023</v>
      </c>
    </row>
    <row r="31" spans="1:7">
      <c r="A31" s="39">
        <v>42888</v>
      </c>
      <c r="B31" s="787">
        <v>12771</v>
      </c>
      <c r="C31" s="787" t="s">
        <v>17</v>
      </c>
      <c r="D31" t="s">
        <v>12</v>
      </c>
      <c r="F31" s="118">
        <v>21.6</v>
      </c>
      <c r="G31" s="4">
        <f t="shared" si="0"/>
        <v>2.0000000000000213</v>
      </c>
    </row>
    <row r="32" spans="1:7">
      <c r="A32" s="39">
        <v>42888</v>
      </c>
      <c r="B32" s="787">
        <v>12771</v>
      </c>
      <c r="C32" s="787" t="s">
        <v>17</v>
      </c>
      <c r="D32" t="s">
        <v>13</v>
      </c>
      <c r="F32" s="118">
        <v>2</v>
      </c>
      <c r="G32" s="4">
        <f t="shared" si="0"/>
        <v>2.1316282072803006E-14</v>
      </c>
    </row>
    <row r="33" spans="1:7">
      <c r="A33" s="39">
        <v>42886</v>
      </c>
      <c r="B33" s="787" t="s">
        <v>10</v>
      </c>
      <c r="C33" s="787" t="s">
        <v>18</v>
      </c>
      <c r="D33" t="s">
        <v>12</v>
      </c>
      <c r="E33" s="4">
        <v>20.9</v>
      </c>
      <c r="F33" s="118"/>
      <c r="G33" s="4">
        <f t="shared" si="0"/>
        <v>20.90000000000002</v>
      </c>
    </row>
    <row r="34" spans="1:7">
      <c r="B34" s="787"/>
      <c r="C34" s="787"/>
      <c r="D34" t="s">
        <v>13</v>
      </c>
      <c r="E34" s="4">
        <v>2</v>
      </c>
      <c r="F34" s="118"/>
      <c r="G34" s="4">
        <f t="shared" si="0"/>
        <v>22.90000000000002</v>
      </c>
    </row>
    <row r="35" spans="1:7">
      <c r="B35" s="787"/>
      <c r="C35" s="787"/>
      <c r="D35" t="s">
        <v>14</v>
      </c>
      <c r="E35" s="4">
        <v>450</v>
      </c>
      <c r="F35" s="118"/>
      <c r="G35" s="4">
        <f t="shared" si="0"/>
        <v>472.90000000000003</v>
      </c>
    </row>
    <row r="36" spans="1:7">
      <c r="A36" s="39">
        <v>42888</v>
      </c>
      <c r="B36" s="787">
        <v>12770</v>
      </c>
      <c r="C36" s="787" t="s">
        <v>18</v>
      </c>
      <c r="D36" t="s">
        <v>14</v>
      </c>
      <c r="F36" s="118">
        <v>450</v>
      </c>
      <c r="G36" s="4">
        <f t="shared" si="0"/>
        <v>22.900000000000034</v>
      </c>
    </row>
    <row r="37" spans="1:7">
      <c r="A37" s="39">
        <v>42919</v>
      </c>
      <c r="B37" s="787">
        <v>12934</v>
      </c>
      <c r="C37" s="787" t="s">
        <v>18</v>
      </c>
      <c r="D37" t="s">
        <v>12</v>
      </c>
      <c r="F37" s="118">
        <v>20.9</v>
      </c>
      <c r="G37" s="4">
        <f t="shared" si="0"/>
        <v>2.0000000000000355</v>
      </c>
    </row>
    <row r="38" spans="1:7">
      <c r="A38" s="39">
        <v>42919</v>
      </c>
      <c r="B38" s="787">
        <v>12934</v>
      </c>
      <c r="C38" s="787" t="s">
        <v>18</v>
      </c>
      <c r="D38" t="s">
        <v>13</v>
      </c>
      <c r="F38" s="118">
        <v>2</v>
      </c>
      <c r="G38" s="4">
        <f t="shared" si="0"/>
        <v>3.5527136788005009E-14</v>
      </c>
    </row>
    <row r="39" spans="1:7">
      <c r="A39" s="39">
        <v>42916</v>
      </c>
      <c r="B39" s="787" t="s">
        <v>10</v>
      </c>
      <c r="C39" s="787" t="s">
        <v>19</v>
      </c>
      <c r="D39" t="s">
        <v>12</v>
      </c>
      <c r="E39" s="4">
        <v>20.3</v>
      </c>
      <c r="F39" s="118"/>
      <c r="G39" s="4">
        <f t="shared" si="0"/>
        <v>20.300000000000036</v>
      </c>
    </row>
    <row r="40" spans="1:7">
      <c r="B40" s="787"/>
      <c r="C40" s="787"/>
      <c r="D40" t="s">
        <v>13</v>
      </c>
      <c r="E40" s="4">
        <v>2</v>
      </c>
      <c r="F40" s="118"/>
      <c r="G40" s="4">
        <f t="shared" si="0"/>
        <v>22.300000000000036</v>
      </c>
    </row>
    <row r="41" spans="1:7">
      <c r="B41" s="787"/>
      <c r="C41" s="787"/>
      <c r="D41" t="s">
        <v>14</v>
      </c>
      <c r="E41" s="4">
        <v>450</v>
      </c>
      <c r="F41" s="118"/>
      <c r="G41" s="4">
        <f t="shared" si="0"/>
        <v>472.3</v>
      </c>
    </row>
    <row r="42" spans="1:7">
      <c r="A42" s="39">
        <v>42919</v>
      </c>
      <c r="B42" s="787">
        <v>12934</v>
      </c>
      <c r="C42" s="787" t="s">
        <v>19</v>
      </c>
      <c r="D42" t="s">
        <v>14</v>
      </c>
      <c r="F42" s="118">
        <v>450</v>
      </c>
      <c r="G42" s="4">
        <f t="shared" si="0"/>
        <v>22.300000000000011</v>
      </c>
    </row>
    <row r="43" spans="1:7">
      <c r="A43" s="39">
        <v>42954</v>
      </c>
      <c r="B43" s="787">
        <v>13238</v>
      </c>
      <c r="C43" s="787" t="s">
        <v>19</v>
      </c>
      <c r="D43" t="s">
        <v>12</v>
      </c>
      <c r="F43" s="118">
        <v>20.3</v>
      </c>
      <c r="G43" s="4">
        <f t="shared" si="0"/>
        <v>2.0000000000000107</v>
      </c>
    </row>
    <row r="44" spans="1:7">
      <c r="A44" s="39">
        <v>42954</v>
      </c>
      <c r="B44" s="787">
        <v>13238</v>
      </c>
      <c r="C44" s="787" t="s">
        <v>19</v>
      </c>
      <c r="D44" t="s">
        <v>13</v>
      </c>
      <c r="F44" s="118">
        <v>2</v>
      </c>
      <c r="G44" s="4">
        <f t="shared" si="0"/>
        <v>1.0658141036401503E-14</v>
      </c>
    </row>
    <row r="45" spans="1:7">
      <c r="A45" s="39">
        <v>42947</v>
      </c>
      <c r="B45" s="787" t="s">
        <v>10</v>
      </c>
      <c r="C45" s="787"/>
      <c r="D45" t="s">
        <v>12</v>
      </c>
      <c r="E45" s="4">
        <v>19.8</v>
      </c>
      <c r="F45" s="118"/>
      <c r="G45" s="4">
        <f t="shared" si="0"/>
        <v>19.800000000000011</v>
      </c>
    </row>
    <row r="46" spans="1:7">
      <c r="B46" s="787"/>
      <c r="C46" s="787"/>
      <c r="D46" t="s">
        <v>13</v>
      </c>
      <c r="E46" s="4">
        <v>2</v>
      </c>
      <c r="F46" s="118"/>
      <c r="G46" s="4">
        <f t="shared" si="0"/>
        <v>21.800000000000011</v>
      </c>
    </row>
    <row r="47" spans="1:7">
      <c r="B47" s="787"/>
      <c r="C47" s="787"/>
      <c r="D47" t="s">
        <v>14</v>
      </c>
      <c r="E47" s="4">
        <v>450</v>
      </c>
      <c r="F47" s="118"/>
      <c r="G47" s="4">
        <f t="shared" si="0"/>
        <v>471.8</v>
      </c>
    </row>
    <row r="48" spans="1:7">
      <c r="A48" s="39">
        <v>42954</v>
      </c>
      <c r="B48" s="787">
        <v>13238</v>
      </c>
      <c r="C48" s="787" t="s">
        <v>20</v>
      </c>
      <c r="D48" t="s">
        <v>14</v>
      </c>
      <c r="F48" s="118">
        <v>300</v>
      </c>
      <c r="G48" s="4">
        <f t="shared" si="0"/>
        <v>171.8</v>
      </c>
    </row>
    <row r="49" spans="1:7">
      <c r="A49" s="39">
        <v>42954</v>
      </c>
      <c r="B49" s="787">
        <v>13239</v>
      </c>
      <c r="C49" s="787" t="s">
        <v>20</v>
      </c>
      <c r="D49" t="s">
        <v>14</v>
      </c>
      <c r="F49" s="118">
        <v>150</v>
      </c>
      <c r="G49" s="4">
        <f t="shared" si="0"/>
        <v>21.800000000000011</v>
      </c>
    </row>
    <row r="50" spans="1:7">
      <c r="A50" s="39">
        <v>42971</v>
      </c>
      <c r="B50" s="787">
        <v>13307</v>
      </c>
      <c r="C50" s="787" t="s">
        <v>20</v>
      </c>
      <c r="D50" t="s">
        <v>12</v>
      </c>
      <c r="F50" s="118">
        <v>19.8</v>
      </c>
      <c r="G50" s="4">
        <f t="shared" si="0"/>
        <v>2.0000000000000107</v>
      </c>
    </row>
    <row r="51" spans="1:7">
      <c r="A51" s="39">
        <v>42971</v>
      </c>
      <c r="B51" s="787">
        <v>13307</v>
      </c>
      <c r="C51" s="787" t="s">
        <v>20</v>
      </c>
      <c r="D51" t="s">
        <v>13</v>
      </c>
      <c r="F51" s="118">
        <v>2</v>
      </c>
      <c r="G51" s="4">
        <f t="shared" si="0"/>
        <v>1.0658141036401503E-14</v>
      </c>
    </row>
    <row r="52" spans="1:7">
      <c r="A52" s="39">
        <v>42978</v>
      </c>
      <c r="B52" s="787" t="s">
        <v>10</v>
      </c>
      <c r="C52" s="787" t="s">
        <v>21</v>
      </c>
      <c r="D52" t="s">
        <v>12</v>
      </c>
      <c r="E52" s="4">
        <v>19.8</v>
      </c>
      <c r="F52" s="118"/>
      <c r="G52" s="4">
        <f t="shared" si="0"/>
        <v>19.800000000000011</v>
      </c>
    </row>
    <row r="53" spans="1:7">
      <c r="B53" s="787"/>
      <c r="C53" s="787"/>
      <c r="D53" t="s">
        <v>13</v>
      </c>
      <c r="E53" s="4">
        <v>2</v>
      </c>
      <c r="F53" s="118"/>
      <c r="G53" s="4">
        <f t="shared" si="0"/>
        <v>21.800000000000011</v>
      </c>
    </row>
    <row r="54" spans="1:7">
      <c r="B54" s="787"/>
      <c r="C54" s="787"/>
      <c r="D54" t="s">
        <v>14</v>
      </c>
      <c r="E54" s="4">
        <v>450</v>
      </c>
      <c r="F54" s="118"/>
      <c r="G54" s="4">
        <f t="shared" si="0"/>
        <v>471.8</v>
      </c>
    </row>
    <row r="55" spans="1:7">
      <c r="A55" s="39">
        <v>42980</v>
      </c>
      <c r="B55" s="787">
        <v>13375</v>
      </c>
      <c r="C55" s="787" t="s">
        <v>21</v>
      </c>
      <c r="D55" t="s">
        <v>14</v>
      </c>
      <c r="F55" s="118">
        <v>450</v>
      </c>
      <c r="G55" s="4">
        <f t="shared" si="0"/>
        <v>21.800000000000011</v>
      </c>
    </row>
    <row r="56" spans="1:7">
      <c r="A56" s="39">
        <v>43010</v>
      </c>
      <c r="B56" s="787">
        <v>13573</v>
      </c>
      <c r="C56" s="787" t="s">
        <v>21</v>
      </c>
      <c r="D56" t="s">
        <v>12</v>
      </c>
      <c r="F56" s="118">
        <v>19.8</v>
      </c>
      <c r="G56" s="4">
        <f t="shared" si="0"/>
        <v>2.0000000000000107</v>
      </c>
    </row>
    <row r="57" spans="1:7">
      <c r="A57" s="39">
        <v>43010</v>
      </c>
      <c r="B57" s="787">
        <v>13573</v>
      </c>
      <c r="C57" s="787" t="s">
        <v>21</v>
      </c>
      <c r="D57" t="s">
        <v>13</v>
      </c>
      <c r="F57" s="118">
        <v>2</v>
      </c>
      <c r="G57" s="4">
        <f t="shared" si="0"/>
        <v>1.0658141036401503E-14</v>
      </c>
    </row>
    <row r="58" spans="1:7">
      <c r="A58" s="39">
        <v>43008</v>
      </c>
      <c r="B58" s="787" t="s">
        <v>10</v>
      </c>
      <c r="C58" s="787" t="s">
        <v>22</v>
      </c>
      <c r="D58" t="s">
        <v>12</v>
      </c>
      <c r="E58" s="4">
        <v>15.5</v>
      </c>
      <c r="F58" s="118"/>
      <c r="G58" s="4">
        <f t="shared" si="0"/>
        <v>15.500000000000011</v>
      </c>
    </row>
    <row r="59" spans="1:7">
      <c r="B59" s="787"/>
      <c r="C59" s="787"/>
      <c r="D59" t="s">
        <v>13</v>
      </c>
      <c r="E59" s="4">
        <v>2</v>
      </c>
      <c r="F59" s="118"/>
      <c r="G59" s="4">
        <f t="shared" si="0"/>
        <v>17.500000000000011</v>
      </c>
    </row>
    <row r="60" spans="1:7">
      <c r="B60" s="787"/>
      <c r="C60" s="787"/>
      <c r="D60" t="s">
        <v>14</v>
      </c>
      <c r="E60" s="4">
        <v>450</v>
      </c>
      <c r="F60" s="118"/>
      <c r="G60" s="4">
        <f t="shared" si="0"/>
        <v>467.5</v>
      </c>
    </row>
    <row r="61" spans="1:7">
      <c r="A61" s="39">
        <v>42993</v>
      </c>
      <c r="B61" s="787">
        <v>13471</v>
      </c>
      <c r="C61" s="787" t="s">
        <v>22</v>
      </c>
      <c r="D61" t="s">
        <v>14</v>
      </c>
      <c r="F61" s="118">
        <v>450</v>
      </c>
      <c r="G61" s="4">
        <f t="shared" si="0"/>
        <v>17.5</v>
      </c>
    </row>
    <row r="62" spans="1:7">
      <c r="A62" s="39">
        <v>43043</v>
      </c>
      <c r="B62" s="787">
        <v>13756</v>
      </c>
      <c r="C62" s="787" t="s">
        <v>22</v>
      </c>
      <c r="D62" t="s">
        <v>12</v>
      </c>
      <c r="F62" s="118">
        <v>15.5</v>
      </c>
      <c r="G62" s="4">
        <f t="shared" si="0"/>
        <v>2</v>
      </c>
    </row>
    <row r="63" spans="1:7">
      <c r="A63" s="39">
        <v>43043</v>
      </c>
      <c r="B63" s="787">
        <v>13756</v>
      </c>
      <c r="C63" s="787" t="s">
        <v>22</v>
      </c>
      <c r="D63" t="s">
        <v>13</v>
      </c>
      <c r="F63" s="118">
        <v>2</v>
      </c>
      <c r="G63" s="4">
        <f t="shared" si="0"/>
        <v>0</v>
      </c>
    </row>
    <row r="64" spans="1:7">
      <c r="A64" s="39">
        <v>43039</v>
      </c>
      <c r="B64" s="787" t="s">
        <v>10</v>
      </c>
      <c r="C64" s="787" t="s">
        <v>23</v>
      </c>
      <c r="D64" t="s">
        <v>12</v>
      </c>
      <c r="E64" s="4">
        <v>15.4</v>
      </c>
      <c r="F64" s="118"/>
      <c r="G64" s="4">
        <f t="shared" si="0"/>
        <v>15.4</v>
      </c>
    </row>
    <row r="65" spans="1:7">
      <c r="B65" s="787"/>
      <c r="C65" s="787"/>
      <c r="D65" t="s">
        <v>13</v>
      </c>
      <c r="E65" s="4">
        <v>2</v>
      </c>
      <c r="F65" s="118"/>
      <c r="G65" s="4">
        <f t="shared" si="0"/>
        <v>17.399999999999999</v>
      </c>
    </row>
    <row r="66" spans="1:7">
      <c r="B66" s="787"/>
      <c r="C66" s="787"/>
      <c r="D66" t="s">
        <v>14</v>
      </c>
      <c r="E66" s="4">
        <v>450</v>
      </c>
      <c r="F66" s="118"/>
      <c r="G66" s="4">
        <f t="shared" si="0"/>
        <v>467.4</v>
      </c>
    </row>
    <row r="67" spans="1:7">
      <c r="A67" s="39">
        <v>43010</v>
      </c>
      <c r="B67" s="787">
        <v>13573</v>
      </c>
      <c r="C67" s="787" t="s">
        <v>23</v>
      </c>
      <c r="D67" t="s">
        <v>14</v>
      </c>
      <c r="F67" s="118">
        <v>450</v>
      </c>
      <c r="G67" s="4">
        <f t="shared" si="0"/>
        <v>17.399999999999977</v>
      </c>
    </row>
    <row r="68" spans="1:7">
      <c r="A68" s="39">
        <v>43063</v>
      </c>
      <c r="B68" s="787">
        <v>13829</v>
      </c>
      <c r="C68" s="787" t="s">
        <v>23</v>
      </c>
      <c r="D68" t="s">
        <v>12</v>
      </c>
      <c r="F68" s="118">
        <v>15.4</v>
      </c>
      <c r="G68" s="4">
        <f t="shared" si="0"/>
        <v>1.9999999999999769</v>
      </c>
    </row>
    <row r="69" spans="1:7">
      <c r="A69" s="39">
        <v>43063</v>
      </c>
      <c r="B69" s="787">
        <v>13829</v>
      </c>
      <c r="C69" s="787" t="s">
        <v>23</v>
      </c>
      <c r="D69" t="s">
        <v>13</v>
      </c>
      <c r="F69" s="118">
        <v>2</v>
      </c>
      <c r="G69" s="4">
        <f t="shared" si="0"/>
        <v>-2.3092638912203256E-14</v>
      </c>
    </row>
    <row r="70" spans="1:7">
      <c r="A70" s="39">
        <v>43069</v>
      </c>
      <c r="B70" s="787" t="s">
        <v>10</v>
      </c>
      <c r="C70" s="787" t="s">
        <v>24</v>
      </c>
      <c r="D70" t="s">
        <v>12</v>
      </c>
      <c r="E70" s="4">
        <v>16.399999999999999</v>
      </c>
      <c r="F70" s="118"/>
      <c r="G70" s="4">
        <f t="shared" si="0"/>
        <v>16.399999999999977</v>
      </c>
    </row>
    <row r="71" spans="1:7">
      <c r="B71" s="787"/>
      <c r="C71" s="787"/>
      <c r="D71" t="s">
        <v>13</v>
      </c>
      <c r="E71" s="4">
        <v>2</v>
      </c>
      <c r="F71" s="118"/>
      <c r="G71" s="4">
        <f t="shared" si="0"/>
        <v>18.399999999999977</v>
      </c>
    </row>
    <row r="72" spans="1:7">
      <c r="B72" s="787"/>
      <c r="C72" s="787"/>
      <c r="D72" t="s">
        <v>14</v>
      </c>
      <c r="E72" s="4">
        <v>450</v>
      </c>
      <c r="F72" s="118"/>
      <c r="G72" s="4">
        <f t="shared" ref="G72:G140" si="1">+G71+E72-F72</f>
        <v>468.4</v>
      </c>
    </row>
    <row r="73" spans="1:7">
      <c r="A73" s="39">
        <v>43043</v>
      </c>
      <c r="B73" s="787">
        <v>13756</v>
      </c>
      <c r="C73" s="787" t="s">
        <v>24</v>
      </c>
      <c r="D73" t="s">
        <v>14</v>
      </c>
      <c r="F73" s="118">
        <v>450</v>
      </c>
      <c r="G73" s="4">
        <f t="shared" si="1"/>
        <v>18.399999999999977</v>
      </c>
    </row>
    <row r="74" spans="1:7">
      <c r="A74" s="39">
        <v>43453</v>
      </c>
      <c r="B74" s="787">
        <v>13958</v>
      </c>
      <c r="C74" s="787" t="s">
        <v>24</v>
      </c>
      <c r="D74" t="s">
        <v>12</v>
      </c>
      <c r="F74" s="118">
        <v>16.399999999999999</v>
      </c>
      <c r="G74" s="4">
        <f t="shared" si="1"/>
        <v>1.9999999999999787</v>
      </c>
    </row>
    <row r="75" spans="1:7">
      <c r="A75" s="39">
        <v>43453</v>
      </c>
      <c r="B75" s="787">
        <v>13958</v>
      </c>
      <c r="C75" s="787" t="s">
        <v>24</v>
      </c>
      <c r="D75" t="s">
        <v>13</v>
      </c>
      <c r="F75" s="118">
        <v>2</v>
      </c>
      <c r="G75" s="4">
        <f t="shared" si="1"/>
        <v>-2.1316282072803006E-14</v>
      </c>
    </row>
    <row r="76" spans="1:7">
      <c r="A76" s="39">
        <v>43100</v>
      </c>
      <c r="B76" s="787" t="s">
        <v>10</v>
      </c>
      <c r="C76" s="787" t="s">
        <v>25</v>
      </c>
      <c r="D76" t="s">
        <v>12</v>
      </c>
      <c r="E76" s="4">
        <v>17.899999999999999</v>
      </c>
      <c r="F76" s="118"/>
      <c r="G76" s="4">
        <f t="shared" si="1"/>
        <v>17.899999999999977</v>
      </c>
    </row>
    <row r="77" spans="1:7">
      <c r="B77" s="787"/>
      <c r="C77" s="787"/>
      <c r="D77" t="s">
        <v>13</v>
      </c>
      <c r="E77" s="4">
        <v>2</v>
      </c>
      <c r="F77" s="118"/>
      <c r="G77" s="4">
        <f t="shared" si="1"/>
        <v>19.899999999999977</v>
      </c>
    </row>
    <row r="78" spans="1:7">
      <c r="B78" s="787"/>
      <c r="C78" s="787"/>
      <c r="D78" t="s">
        <v>14</v>
      </c>
      <c r="E78" s="4">
        <v>450</v>
      </c>
      <c r="F78" s="118"/>
      <c r="G78" s="4">
        <f t="shared" si="1"/>
        <v>469.9</v>
      </c>
    </row>
    <row r="79" spans="1:7">
      <c r="A79" s="39">
        <v>43074</v>
      </c>
      <c r="B79" s="787">
        <v>13906</v>
      </c>
      <c r="C79" s="787" t="s">
        <v>25</v>
      </c>
      <c r="D79" t="s">
        <v>14</v>
      </c>
      <c r="F79" s="118">
        <v>450</v>
      </c>
      <c r="G79" s="4">
        <f t="shared" si="1"/>
        <v>19.899999999999977</v>
      </c>
    </row>
    <row r="80" spans="1:7">
      <c r="A80" s="39">
        <v>43118</v>
      </c>
      <c r="B80" s="787">
        <v>14083</v>
      </c>
      <c r="C80" s="787" t="s">
        <v>25</v>
      </c>
      <c r="D80" t="s">
        <v>12</v>
      </c>
      <c r="F80" s="118">
        <v>17.899999999999999</v>
      </c>
      <c r="G80" s="4">
        <f t="shared" si="1"/>
        <v>1.9999999999999787</v>
      </c>
    </row>
    <row r="81" spans="1:7">
      <c r="A81" s="39">
        <v>43118</v>
      </c>
      <c r="B81" s="787">
        <v>14083</v>
      </c>
      <c r="C81" s="787" t="s">
        <v>25</v>
      </c>
      <c r="D81" t="s">
        <v>13</v>
      </c>
      <c r="F81" s="118">
        <v>2</v>
      </c>
      <c r="G81" s="4">
        <f t="shared" si="1"/>
        <v>-2.1316282072803006E-14</v>
      </c>
    </row>
    <row r="82" spans="1:7">
      <c r="A82" s="39">
        <v>43131</v>
      </c>
      <c r="B82" s="787" t="s">
        <v>10</v>
      </c>
      <c r="C82" s="787" t="s">
        <v>11</v>
      </c>
      <c r="D82" t="s">
        <v>12</v>
      </c>
      <c r="E82" s="4">
        <v>15.9</v>
      </c>
      <c r="F82" s="118"/>
      <c r="G82" s="4">
        <f t="shared" si="1"/>
        <v>15.899999999999979</v>
      </c>
    </row>
    <row r="83" spans="1:7">
      <c r="B83" s="787"/>
      <c r="C83" s="787"/>
      <c r="D83" t="s">
        <v>13</v>
      </c>
      <c r="E83" s="4">
        <v>2</v>
      </c>
      <c r="F83" s="118"/>
      <c r="G83" s="4">
        <f t="shared" si="1"/>
        <v>17.899999999999977</v>
      </c>
    </row>
    <row r="84" spans="1:7">
      <c r="B84" s="787"/>
      <c r="C84" s="787"/>
      <c r="D84" t="s">
        <v>14</v>
      </c>
      <c r="E84" s="4">
        <v>450</v>
      </c>
      <c r="F84" s="118"/>
      <c r="G84" s="4">
        <f t="shared" si="1"/>
        <v>467.9</v>
      </c>
    </row>
    <row r="85" spans="1:7">
      <c r="A85" s="39">
        <v>43102</v>
      </c>
      <c r="B85" s="787">
        <v>14033</v>
      </c>
      <c r="C85" s="787" t="s">
        <v>11</v>
      </c>
      <c r="D85" t="s">
        <v>14</v>
      </c>
      <c r="F85" s="118">
        <v>450</v>
      </c>
      <c r="G85" s="4">
        <f t="shared" si="1"/>
        <v>17.899999999999977</v>
      </c>
    </row>
    <row r="86" spans="1:7">
      <c r="A86" s="39">
        <v>43157</v>
      </c>
      <c r="B86" s="787">
        <v>14249</v>
      </c>
      <c r="C86" s="787" t="s">
        <v>11</v>
      </c>
      <c r="D86" t="s">
        <v>12</v>
      </c>
      <c r="F86" s="118">
        <v>15.9</v>
      </c>
      <c r="G86" s="4">
        <f t="shared" si="1"/>
        <v>1.9999999999999769</v>
      </c>
    </row>
    <row r="87" spans="1:7">
      <c r="A87" s="39">
        <v>43157</v>
      </c>
      <c r="B87" s="787">
        <v>14249</v>
      </c>
      <c r="C87" s="787" t="s">
        <v>11</v>
      </c>
      <c r="D87" t="s">
        <v>13</v>
      </c>
      <c r="F87" s="118">
        <v>2</v>
      </c>
      <c r="G87" s="4">
        <f t="shared" si="1"/>
        <v>-2.3092638912203256E-14</v>
      </c>
    </row>
    <row r="88" spans="1:7">
      <c r="A88" s="39">
        <v>43159</v>
      </c>
      <c r="B88" s="787" t="s">
        <v>10</v>
      </c>
      <c r="C88" s="787" t="s">
        <v>15</v>
      </c>
      <c r="D88" t="s">
        <v>12</v>
      </c>
      <c r="E88" s="4">
        <v>19.7</v>
      </c>
      <c r="F88" s="118"/>
      <c r="G88" s="4">
        <f t="shared" si="1"/>
        <v>19.699999999999974</v>
      </c>
    </row>
    <row r="89" spans="1:7">
      <c r="B89" s="787"/>
      <c r="C89" s="787"/>
      <c r="D89" t="s">
        <v>13</v>
      </c>
      <c r="E89" s="4">
        <v>2</v>
      </c>
      <c r="F89" s="118"/>
      <c r="G89" s="4">
        <f t="shared" si="1"/>
        <v>21.699999999999974</v>
      </c>
    </row>
    <row r="90" spans="1:7">
      <c r="B90" s="787"/>
      <c r="C90" s="787"/>
      <c r="D90" t="s">
        <v>14</v>
      </c>
      <c r="E90" s="4">
        <v>450</v>
      </c>
      <c r="F90" s="118"/>
      <c r="G90" s="4">
        <f t="shared" si="1"/>
        <v>471.7</v>
      </c>
    </row>
    <row r="91" spans="1:7">
      <c r="A91" s="39">
        <v>43181</v>
      </c>
      <c r="B91" s="787">
        <v>14381</v>
      </c>
      <c r="C91" s="787" t="s">
        <v>15</v>
      </c>
      <c r="D91" t="s">
        <v>12</v>
      </c>
      <c r="F91" s="118">
        <v>19.7</v>
      </c>
      <c r="G91" s="4">
        <f t="shared" si="1"/>
        <v>452</v>
      </c>
    </row>
    <row r="92" spans="1:7">
      <c r="A92" s="39">
        <v>43181</v>
      </c>
      <c r="B92" s="787">
        <v>14381</v>
      </c>
      <c r="C92" s="787" t="s">
        <v>15</v>
      </c>
      <c r="D92" t="s">
        <v>13</v>
      </c>
      <c r="F92" s="118">
        <v>2</v>
      </c>
      <c r="G92" s="4">
        <f t="shared" si="1"/>
        <v>450</v>
      </c>
    </row>
    <row r="93" spans="1:7">
      <c r="A93" s="39">
        <v>43133</v>
      </c>
      <c r="B93" s="787">
        <v>14178</v>
      </c>
      <c r="C93" s="787" t="s">
        <v>15</v>
      </c>
      <c r="D93" t="s">
        <v>14</v>
      </c>
      <c r="F93" s="118">
        <v>450</v>
      </c>
      <c r="G93" s="4">
        <f t="shared" si="1"/>
        <v>0</v>
      </c>
    </row>
    <row r="94" spans="1:7">
      <c r="A94" s="41">
        <v>43190</v>
      </c>
      <c r="B94" s="786" t="s">
        <v>10</v>
      </c>
      <c r="C94" s="786" t="s">
        <v>16</v>
      </c>
      <c r="D94" t="s">
        <v>12</v>
      </c>
      <c r="E94" s="4">
        <v>19</v>
      </c>
      <c r="F94" s="118"/>
      <c r="G94" s="4">
        <f t="shared" si="1"/>
        <v>19</v>
      </c>
    </row>
    <row r="95" spans="1:7">
      <c r="B95" s="787"/>
      <c r="C95" s="787"/>
      <c r="D95" t="s">
        <v>13</v>
      </c>
      <c r="E95" s="4">
        <v>2</v>
      </c>
      <c r="F95" s="118"/>
      <c r="G95" s="4">
        <f t="shared" si="1"/>
        <v>21</v>
      </c>
    </row>
    <row r="96" spans="1:7">
      <c r="B96" s="787"/>
      <c r="C96" s="787"/>
      <c r="D96" t="s">
        <v>14</v>
      </c>
      <c r="E96" s="4">
        <v>450</v>
      </c>
      <c r="F96" s="118"/>
      <c r="G96" s="4">
        <f t="shared" si="1"/>
        <v>471</v>
      </c>
    </row>
    <row r="97" spans="1:7">
      <c r="A97" s="39">
        <v>43161</v>
      </c>
      <c r="B97" s="787">
        <v>14323</v>
      </c>
      <c r="C97" s="787" t="s">
        <v>16</v>
      </c>
      <c r="D97" t="s">
        <v>14</v>
      </c>
      <c r="F97" s="118">
        <v>450</v>
      </c>
      <c r="G97" s="4">
        <f t="shared" si="1"/>
        <v>21</v>
      </c>
    </row>
    <row r="98" spans="1:7">
      <c r="A98" s="39">
        <v>43208</v>
      </c>
      <c r="B98" s="787">
        <v>14496</v>
      </c>
      <c r="C98" s="787" t="s">
        <v>16</v>
      </c>
      <c r="D98" t="s">
        <v>12</v>
      </c>
      <c r="F98" s="118">
        <v>19</v>
      </c>
      <c r="G98" s="4">
        <f t="shared" si="1"/>
        <v>2</v>
      </c>
    </row>
    <row r="99" spans="1:7">
      <c r="A99" s="39">
        <v>43208</v>
      </c>
      <c r="B99" s="787">
        <v>14496</v>
      </c>
      <c r="C99" s="787" t="s">
        <v>16</v>
      </c>
      <c r="D99" t="s">
        <v>13</v>
      </c>
      <c r="F99" s="118">
        <v>2</v>
      </c>
      <c r="G99" s="4">
        <f t="shared" si="1"/>
        <v>0</v>
      </c>
    </row>
    <row r="100" spans="1:7">
      <c r="A100" s="41">
        <v>43220</v>
      </c>
      <c r="B100" s="786" t="s">
        <v>10</v>
      </c>
      <c r="C100" s="786" t="s">
        <v>17</v>
      </c>
      <c r="D100" t="s">
        <v>12</v>
      </c>
      <c r="E100" s="4">
        <v>19.600000000000001</v>
      </c>
      <c r="F100" s="118"/>
      <c r="G100" s="4">
        <f t="shared" si="1"/>
        <v>19.600000000000001</v>
      </c>
    </row>
    <row r="101" spans="1:7">
      <c r="B101" s="787"/>
      <c r="C101" s="787"/>
      <c r="D101" t="s">
        <v>13</v>
      </c>
      <c r="E101" s="4">
        <v>2</v>
      </c>
      <c r="F101" s="118"/>
      <c r="G101" s="4">
        <f t="shared" si="1"/>
        <v>21.6</v>
      </c>
    </row>
    <row r="102" spans="1:7">
      <c r="B102" s="787"/>
      <c r="C102" s="787"/>
      <c r="D102" t="s">
        <v>14</v>
      </c>
      <c r="E102" s="4">
        <v>450</v>
      </c>
      <c r="F102" s="118"/>
      <c r="G102" s="4">
        <f t="shared" si="1"/>
        <v>471.6</v>
      </c>
    </row>
    <row r="103" spans="1:7">
      <c r="A103" s="39">
        <v>43242</v>
      </c>
      <c r="B103" s="787">
        <v>14633</v>
      </c>
      <c r="C103" s="787" t="s">
        <v>17</v>
      </c>
      <c r="D103" t="s">
        <v>12</v>
      </c>
      <c r="F103" s="118">
        <v>19.600000000000001</v>
      </c>
      <c r="G103" s="4">
        <f t="shared" si="1"/>
        <v>452</v>
      </c>
    </row>
    <row r="104" spans="1:7">
      <c r="A104" s="39">
        <v>43242</v>
      </c>
      <c r="B104" s="787">
        <v>14633</v>
      </c>
      <c r="C104" s="787" t="s">
        <v>17</v>
      </c>
      <c r="D104" t="s">
        <v>13</v>
      </c>
      <c r="F104" s="118">
        <v>2</v>
      </c>
      <c r="G104" s="4">
        <f t="shared" si="1"/>
        <v>450</v>
      </c>
    </row>
    <row r="105" spans="1:7">
      <c r="A105" s="39">
        <v>43192</v>
      </c>
      <c r="B105" s="787">
        <v>14425</v>
      </c>
      <c r="C105" s="787" t="s">
        <v>17</v>
      </c>
      <c r="D105" t="s">
        <v>14</v>
      </c>
      <c r="F105" s="118">
        <v>450</v>
      </c>
      <c r="G105" s="4">
        <f t="shared" si="1"/>
        <v>0</v>
      </c>
    </row>
    <row r="106" spans="1:7">
      <c r="A106" s="41">
        <v>43250</v>
      </c>
      <c r="B106" s="786" t="s">
        <v>10</v>
      </c>
      <c r="C106" s="786" t="s">
        <v>18</v>
      </c>
      <c r="D106" t="s">
        <v>12</v>
      </c>
      <c r="E106" s="4">
        <v>18.2</v>
      </c>
      <c r="F106" s="118"/>
      <c r="G106" s="4">
        <f t="shared" si="1"/>
        <v>18.2</v>
      </c>
    </row>
    <row r="107" spans="1:7">
      <c r="B107" s="787"/>
      <c r="C107" s="787"/>
      <c r="D107" t="s">
        <v>13</v>
      </c>
      <c r="E107" s="4">
        <v>2</v>
      </c>
      <c r="G107" s="4">
        <f t="shared" si="1"/>
        <v>20.2</v>
      </c>
    </row>
    <row r="108" spans="1:7">
      <c r="B108" s="787"/>
      <c r="C108" s="787"/>
      <c r="D108" t="s">
        <v>14</v>
      </c>
      <c r="E108" s="4">
        <v>450</v>
      </c>
      <c r="F108" s="118"/>
      <c r="G108" s="4">
        <f t="shared" si="1"/>
        <v>470.2</v>
      </c>
    </row>
    <row r="109" spans="1:7">
      <c r="A109" s="39">
        <v>43222</v>
      </c>
      <c r="B109" s="787">
        <v>14550</v>
      </c>
      <c r="C109" s="787" t="s">
        <v>18</v>
      </c>
      <c r="D109" t="s">
        <v>14</v>
      </c>
      <c r="F109" s="118">
        <v>450</v>
      </c>
      <c r="G109" s="4">
        <f t="shared" si="1"/>
        <v>20.199999999999989</v>
      </c>
    </row>
    <row r="110" spans="1:7">
      <c r="A110" s="39">
        <v>43274</v>
      </c>
      <c r="B110" s="787">
        <v>14827</v>
      </c>
      <c r="C110" s="787" t="s">
        <v>18</v>
      </c>
      <c r="D110" t="s">
        <v>12</v>
      </c>
      <c r="F110" s="118">
        <v>18.2</v>
      </c>
      <c r="G110" s="4">
        <f t="shared" si="1"/>
        <v>1.9999999999999893</v>
      </c>
    </row>
    <row r="111" spans="1:7">
      <c r="A111" s="39">
        <v>43274</v>
      </c>
      <c r="B111" s="787">
        <v>14827</v>
      </c>
      <c r="C111" s="787" t="s">
        <v>18</v>
      </c>
      <c r="D111" t="s">
        <v>13</v>
      </c>
      <c r="F111" s="118">
        <v>2</v>
      </c>
      <c r="G111" s="4">
        <f t="shared" si="1"/>
        <v>-1.0658141036401503E-14</v>
      </c>
    </row>
    <row r="112" spans="1:7">
      <c r="A112" s="41">
        <v>43281</v>
      </c>
      <c r="B112" s="786" t="s">
        <v>10</v>
      </c>
      <c r="C112" s="786" t="s">
        <v>19</v>
      </c>
      <c r="D112" t="s">
        <v>12</v>
      </c>
      <c r="E112" s="4">
        <v>16.8</v>
      </c>
      <c r="F112" s="118"/>
      <c r="G112" s="4">
        <f t="shared" si="1"/>
        <v>16.79999999999999</v>
      </c>
    </row>
    <row r="113" spans="1:7">
      <c r="B113" s="787"/>
      <c r="C113" s="787"/>
      <c r="D113" t="s">
        <v>13</v>
      </c>
      <c r="E113" s="4">
        <v>4</v>
      </c>
      <c r="F113" s="118"/>
      <c r="G113" s="4">
        <f t="shared" si="1"/>
        <v>20.79999999999999</v>
      </c>
    </row>
    <row r="114" spans="1:7">
      <c r="B114" s="787"/>
      <c r="C114" s="787"/>
      <c r="D114" t="s">
        <v>14</v>
      </c>
      <c r="E114" s="4">
        <v>450</v>
      </c>
      <c r="F114" s="118"/>
      <c r="G114" s="4">
        <f t="shared" si="1"/>
        <v>470.8</v>
      </c>
    </row>
    <row r="115" spans="1:7">
      <c r="A115" s="39">
        <v>43256</v>
      </c>
      <c r="B115" s="787">
        <v>14747</v>
      </c>
      <c r="C115" s="787" t="s">
        <v>19</v>
      </c>
      <c r="D115" t="s">
        <v>14</v>
      </c>
      <c r="F115" s="118">
        <v>450</v>
      </c>
      <c r="G115" s="4">
        <f t="shared" si="1"/>
        <v>20.800000000000011</v>
      </c>
    </row>
    <row r="116" spans="1:7">
      <c r="A116" s="39">
        <v>43305</v>
      </c>
      <c r="B116" s="787">
        <v>14963</v>
      </c>
      <c r="C116" s="787" t="s">
        <v>19</v>
      </c>
      <c r="D116" t="s">
        <v>12</v>
      </c>
      <c r="F116" s="118">
        <v>16.8</v>
      </c>
      <c r="G116" s="4">
        <f t="shared" si="1"/>
        <v>4.0000000000000107</v>
      </c>
    </row>
    <row r="117" spans="1:7">
      <c r="A117" s="39">
        <v>43305</v>
      </c>
      <c r="B117" s="787">
        <v>14963</v>
      </c>
      <c r="C117" s="787" t="s">
        <v>19</v>
      </c>
      <c r="D117" t="s">
        <v>13</v>
      </c>
      <c r="F117" s="118">
        <v>4</v>
      </c>
      <c r="G117" s="4">
        <f t="shared" si="1"/>
        <v>1.0658141036401503E-14</v>
      </c>
    </row>
    <row r="118" spans="1:7">
      <c r="A118" s="41">
        <v>43311</v>
      </c>
      <c r="B118" s="786" t="s">
        <v>10</v>
      </c>
      <c r="C118" s="786" t="s">
        <v>20</v>
      </c>
      <c r="D118" t="s">
        <v>12</v>
      </c>
      <c r="E118" s="4">
        <v>16.5</v>
      </c>
      <c r="F118" s="118"/>
      <c r="G118" s="4">
        <f t="shared" si="1"/>
        <v>16.500000000000011</v>
      </c>
    </row>
    <row r="119" spans="1:7">
      <c r="B119" s="787"/>
      <c r="C119" s="787"/>
      <c r="D119" t="s">
        <v>13</v>
      </c>
      <c r="E119" s="4">
        <v>4</v>
      </c>
      <c r="F119" s="118"/>
      <c r="G119" s="4">
        <f t="shared" si="1"/>
        <v>20.500000000000011</v>
      </c>
    </row>
    <row r="120" spans="1:7">
      <c r="B120" s="787"/>
      <c r="C120" s="787"/>
      <c r="D120" t="s">
        <v>14</v>
      </c>
      <c r="E120" s="4">
        <v>450</v>
      </c>
      <c r="F120" s="118"/>
      <c r="G120" s="4">
        <f t="shared" si="1"/>
        <v>470.5</v>
      </c>
    </row>
    <row r="121" spans="1:7">
      <c r="A121" s="39">
        <v>43283</v>
      </c>
      <c r="B121" s="787">
        <v>14872</v>
      </c>
      <c r="C121" s="787" t="s">
        <v>20</v>
      </c>
      <c r="D121" t="s">
        <v>14</v>
      </c>
      <c r="F121" s="118">
        <v>450</v>
      </c>
      <c r="G121" s="4">
        <f t="shared" si="1"/>
        <v>20.5</v>
      </c>
    </row>
    <row r="122" spans="1:7">
      <c r="A122" s="39">
        <v>43334</v>
      </c>
      <c r="B122" s="787">
        <v>15068</v>
      </c>
      <c r="C122" s="787" t="s">
        <v>20</v>
      </c>
      <c r="D122" t="s">
        <v>12</v>
      </c>
      <c r="F122" s="118">
        <v>16.5</v>
      </c>
      <c r="G122" s="4">
        <f t="shared" si="1"/>
        <v>4</v>
      </c>
    </row>
    <row r="123" spans="1:7">
      <c r="A123" s="39">
        <v>43334</v>
      </c>
      <c r="B123" s="787">
        <v>15068</v>
      </c>
      <c r="C123" s="787" t="s">
        <v>20</v>
      </c>
      <c r="D123" t="s">
        <v>13</v>
      </c>
      <c r="F123" s="118">
        <v>4</v>
      </c>
      <c r="G123" s="4">
        <f t="shared" si="1"/>
        <v>0</v>
      </c>
    </row>
    <row r="124" spans="1:7">
      <c r="A124" s="41">
        <v>43343</v>
      </c>
      <c r="B124" s="786" t="s">
        <v>10</v>
      </c>
      <c r="C124" s="786" t="s">
        <v>21</v>
      </c>
      <c r="D124" t="s">
        <v>12</v>
      </c>
      <c r="E124" s="4">
        <v>16.399999999999999</v>
      </c>
      <c r="F124" s="118"/>
      <c r="G124" s="4">
        <f t="shared" si="1"/>
        <v>16.399999999999999</v>
      </c>
    </row>
    <row r="125" spans="1:7">
      <c r="B125" s="787"/>
      <c r="C125" s="787"/>
      <c r="D125" t="s">
        <v>13</v>
      </c>
      <c r="E125" s="4">
        <v>4</v>
      </c>
      <c r="F125" s="118"/>
      <c r="G125" s="4">
        <f t="shared" si="1"/>
        <v>20.399999999999999</v>
      </c>
    </row>
    <row r="126" spans="1:7">
      <c r="B126" s="787"/>
      <c r="C126" s="787"/>
      <c r="D126" t="s">
        <v>14</v>
      </c>
      <c r="E126" s="4">
        <v>450</v>
      </c>
      <c r="F126" s="118"/>
      <c r="G126" s="4">
        <f t="shared" si="1"/>
        <v>470.4</v>
      </c>
    </row>
    <row r="127" spans="1:7">
      <c r="A127" s="39">
        <v>43314</v>
      </c>
      <c r="B127" s="787">
        <v>14994</v>
      </c>
      <c r="C127" s="787" t="s">
        <v>21</v>
      </c>
      <c r="D127" t="s">
        <v>14</v>
      </c>
      <c r="F127" s="118">
        <v>450</v>
      </c>
      <c r="G127" s="4">
        <f t="shared" si="1"/>
        <v>20.399999999999977</v>
      </c>
    </row>
    <row r="128" spans="1:7">
      <c r="A128" s="39">
        <v>43375</v>
      </c>
      <c r="B128" s="787">
        <v>15314</v>
      </c>
      <c r="C128" s="787" t="s">
        <v>21</v>
      </c>
      <c r="D128" t="s">
        <v>12</v>
      </c>
      <c r="F128" s="118">
        <v>16.399999999999999</v>
      </c>
      <c r="G128" s="4">
        <f t="shared" si="1"/>
        <v>3.9999999999999787</v>
      </c>
    </row>
    <row r="129" spans="1:7">
      <c r="A129" s="39">
        <v>43375</v>
      </c>
      <c r="B129" s="787">
        <v>15314</v>
      </c>
      <c r="C129" s="787" t="s">
        <v>21</v>
      </c>
      <c r="D129" t="s">
        <v>13</v>
      </c>
      <c r="F129" s="118">
        <v>4</v>
      </c>
      <c r="G129" s="4">
        <f t="shared" si="1"/>
        <v>-2.1316282072803006E-14</v>
      </c>
    </row>
    <row r="130" spans="1:7">
      <c r="A130" s="41">
        <v>43373</v>
      </c>
      <c r="B130" s="786" t="s">
        <v>10</v>
      </c>
      <c r="C130" s="786" t="s">
        <v>22</v>
      </c>
      <c r="D130" t="s">
        <v>12</v>
      </c>
      <c r="E130" s="4">
        <v>16.8</v>
      </c>
      <c r="F130" s="118"/>
      <c r="G130" s="4">
        <f t="shared" si="1"/>
        <v>16.799999999999979</v>
      </c>
    </row>
    <row r="131" spans="1:7">
      <c r="B131" s="787"/>
      <c r="C131" s="787"/>
      <c r="D131" t="s">
        <v>13</v>
      </c>
      <c r="E131" s="4">
        <v>4</v>
      </c>
      <c r="F131" s="118"/>
      <c r="G131" s="4">
        <f t="shared" si="1"/>
        <v>20.799999999999979</v>
      </c>
    </row>
    <row r="132" spans="1:7">
      <c r="B132" s="787"/>
      <c r="C132" s="787"/>
      <c r="D132" t="s">
        <v>14</v>
      </c>
      <c r="E132" s="4">
        <v>450</v>
      </c>
      <c r="F132" s="118"/>
      <c r="G132" s="4">
        <f t="shared" si="1"/>
        <v>470.79999999999995</v>
      </c>
    </row>
    <row r="133" spans="1:7">
      <c r="A133" s="39">
        <v>43346</v>
      </c>
      <c r="B133" s="787">
        <v>15139</v>
      </c>
      <c r="C133" s="787" t="s">
        <v>22</v>
      </c>
      <c r="D133" t="s">
        <v>14</v>
      </c>
      <c r="F133" s="118">
        <v>450</v>
      </c>
      <c r="G133" s="4">
        <f t="shared" si="1"/>
        <v>20.799999999999955</v>
      </c>
    </row>
    <row r="134" spans="1:7">
      <c r="A134" s="39">
        <v>43423</v>
      </c>
      <c r="B134" s="787">
        <v>15495</v>
      </c>
      <c r="C134" s="787" t="s">
        <v>22</v>
      </c>
      <c r="D134" t="s">
        <v>12</v>
      </c>
      <c r="F134" s="118">
        <v>16.8</v>
      </c>
      <c r="G134" s="4">
        <f t="shared" si="1"/>
        <v>3.9999999999999538</v>
      </c>
    </row>
    <row r="135" spans="1:7">
      <c r="A135" s="39">
        <v>43423</v>
      </c>
      <c r="B135" s="787">
        <v>15495</v>
      </c>
      <c r="C135" s="787" t="s">
        <v>22</v>
      </c>
      <c r="D135" t="s">
        <v>13</v>
      </c>
      <c r="F135" s="118">
        <v>4</v>
      </c>
      <c r="G135" s="4">
        <f t="shared" si="1"/>
        <v>-4.6185277824406512E-14</v>
      </c>
    </row>
    <row r="136" spans="1:7">
      <c r="A136" s="41">
        <v>43404</v>
      </c>
      <c r="B136" s="786" t="s">
        <v>10</v>
      </c>
      <c r="C136" s="786" t="s">
        <v>23</v>
      </c>
      <c r="D136" t="s">
        <v>12</v>
      </c>
      <c r="E136" s="4">
        <v>16.899999999999999</v>
      </c>
      <c r="F136" s="118"/>
      <c r="G136" s="4">
        <f t="shared" si="1"/>
        <v>16.899999999999952</v>
      </c>
    </row>
    <row r="137" spans="1:7">
      <c r="B137" s="787"/>
      <c r="C137" s="787"/>
      <c r="D137" t="s">
        <v>13</v>
      </c>
      <c r="E137" s="4">
        <v>5</v>
      </c>
      <c r="F137" s="118"/>
      <c r="G137" s="4">
        <f t="shared" si="1"/>
        <v>21.899999999999952</v>
      </c>
    </row>
    <row r="138" spans="1:7">
      <c r="B138" s="787"/>
      <c r="C138" s="787"/>
      <c r="D138" t="s">
        <v>14</v>
      </c>
      <c r="E138" s="4">
        <v>500</v>
      </c>
      <c r="F138" s="118"/>
      <c r="G138" s="4">
        <f t="shared" si="1"/>
        <v>521.9</v>
      </c>
    </row>
    <row r="139" spans="1:7">
      <c r="A139" s="39">
        <v>43375</v>
      </c>
      <c r="B139" s="787">
        <v>15313</v>
      </c>
      <c r="C139" s="787" t="s">
        <v>23</v>
      </c>
      <c r="D139" t="s">
        <v>14</v>
      </c>
      <c r="F139" s="118">
        <v>500</v>
      </c>
      <c r="G139" s="4">
        <f t="shared" si="1"/>
        <v>21.899999999999977</v>
      </c>
    </row>
    <row r="140" spans="1:7">
      <c r="A140" s="39">
        <v>43438</v>
      </c>
      <c r="B140" s="787">
        <v>15594</v>
      </c>
      <c r="C140" s="787" t="s">
        <v>23</v>
      </c>
      <c r="D140" t="s">
        <v>12</v>
      </c>
      <c r="F140" s="118">
        <v>16.899999999999999</v>
      </c>
      <c r="G140" s="4">
        <f t="shared" si="1"/>
        <v>4.9999999999999787</v>
      </c>
    </row>
    <row r="141" spans="1:7">
      <c r="A141" s="39">
        <v>43438</v>
      </c>
      <c r="B141" s="787">
        <v>15594</v>
      </c>
      <c r="C141" s="787" t="s">
        <v>23</v>
      </c>
      <c r="D141" t="s">
        <v>13</v>
      </c>
      <c r="F141" s="118">
        <v>5</v>
      </c>
      <c r="G141" s="4">
        <f t="shared" ref="G141:G204" si="2">+G140+E141-F141</f>
        <v>-2.1316282072803006E-14</v>
      </c>
    </row>
    <row r="142" spans="1:7">
      <c r="A142" s="41">
        <v>43434</v>
      </c>
      <c r="B142" s="786" t="s">
        <v>10</v>
      </c>
      <c r="C142" s="786" t="s">
        <v>24</v>
      </c>
      <c r="D142" t="s">
        <v>12</v>
      </c>
      <c r="E142" s="4">
        <v>17.399999999999999</v>
      </c>
      <c r="F142" s="118"/>
      <c r="G142" s="4">
        <f t="shared" si="2"/>
        <v>17.399999999999977</v>
      </c>
    </row>
    <row r="143" spans="1:7">
      <c r="B143" s="787"/>
      <c r="C143" s="787"/>
      <c r="D143" t="s">
        <v>13</v>
      </c>
      <c r="E143" s="4">
        <v>5</v>
      </c>
      <c r="F143" s="118"/>
      <c r="G143" s="4">
        <f t="shared" si="2"/>
        <v>22.399999999999977</v>
      </c>
    </row>
    <row r="144" spans="1:7">
      <c r="B144" s="787"/>
      <c r="C144" s="787"/>
      <c r="D144" t="s">
        <v>14</v>
      </c>
      <c r="E144" s="4">
        <v>500</v>
      </c>
      <c r="F144" s="118"/>
      <c r="G144" s="4">
        <f t="shared" si="2"/>
        <v>522.4</v>
      </c>
    </row>
    <row r="145" spans="1:7">
      <c r="A145" s="39">
        <v>43406</v>
      </c>
      <c r="B145" s="787">
        <v>15454</v>
      </c>
      <c r="C145" s="787" t="s">
        <v>24</v>
      </c>
      <c r="D145" t="s">
        <v>14</v>
      </c>
      <c r="F145" s="118">
        <v>500</v>
      </c>
      <c r="G145" s="4">
        <f t="shared" si="2"/>
        <v>22.399999999999977</v>
      </c>
    </row>
    <row r="146" spans="1:7">
      <c r="A146" s="39">
        <v>43502</v>
      </c>
      <c r="B146" s="787">
        <v>15910</v>
      </c>
      <c r="C146" s="787" t="s">
        <v>24</v>
      </c>
      <c r="D146" t="s">
        <v>12</v>
      </c>
      <c r="F146" s="118">
        <v>17.399999999999999</v>
      </c>
      <c r="G146" s="4">
        <f t="shared" si="2"/>
        <v>4.9999999999999787</v>
      </c>
    </row>
    <row r="147" spans="1:7">
      <c r="A147" s="39">
        <v>43502</v>
      </c>
      <c r="B147" s="787">
        <v>15910</v>
      </c>
      <c r="C147" s="787" t="s">
        <v>24</v>
      </c>
      <c r="D147" t="s">
        <v>13</v>
      </c>
      <c r="F147" s="118">
        <v>5</v>
      </c>
      <c r="G147" s="4">
        <f t="shared" si="2"/>
        <v>-2.1316282072803006E-14</v>
      </c>
    </row>
    <row r="148" spans="1:7">
      <c r="A148" s="41">
        <v>43465</v>
      </c>
      <c r="B148" s="786" t="s">
        <v>10</v>
      </c>
      <c r="C148" s="786" t="s">
        <v>25</v>
      </c>
      <c r="D148" t="s">
        <v>12</v>
      </c>
      <c r="E148" s="4">
        <v>18.600000000000001</v>
      </c>
      <c r="F148" s="118"/>
      <c r="G148" s="4">
        <f t="shared" si="2"/>
        <v>18.59999999999998</v>
      </c>
    </row>
    <row r="149" spans="1:7">
      <c r="B149" s="787"/>
      <c r="C149" s="787"/>
      <c r="D149" t="s">
        <v>13</v>
      </c>
      <c r="E149" s="4">
        <v>5</v>
      </c>
      <c r="F149" s="118"/>
      <c r="G149" s="4">
        <f t="shared" si="2"/>
        <v>23.59999999999998</v>
      </c>
    </row>
    <row r="150" spans="1:7">
      <c r="B150" s="787"/>
      <c r="C150" s="787"/>
      <c r="D150" t="s">
        <v>14</v>
      </c>
      <c r="E150" s="4">
        <v>500</v>
      </c>
      <c r="F150" s="118"/>
      <c r="G150" s="4">
        <f t="shared" si="2"/>
        <v>523.6</v>
      </c>
    </row>
    <row r="151" spans="1:7" ht="16.5" customHeight="1">
      <c r="A151" s="39">
        <v>43438</v>
      </c>
      <c r="B151" s="787">
        <v>15594</v>
      </c>
      <c r="C151" s="787" t="s">
        <v>25</v>
      </c>
      <c r="D151" t="s">
        <v>14</v>
      </c>
      <c r="F151" s="118">
        <v>500</v>
      </c>
      <c r="G151" s="4">
        <f t="shared" si="2"/>
        <v>23.600000000000023</v>
      </c>
    </row>
    <row r="152" spans="1:7" ht="16.5" customHeight="1">
      <c r="A152" s="39">
        <v>43500</v>
      </c>
      <c r="B152" s="787">
        <v>15903</v>
      </c>
      <c r="C152" s="787" t="s">
        <v>25</v>
      </c>
      <c r="D152" t="s">
        <v>12</v>
      </c>
      <c r="F152" s="118">
        <v>18.600000000000001</v>
      </c>
      <c r="G152" s="4">
        <f t="shared" si="2"/>
        <v>5.0000000000000213</v>
      </c>
    </row>
    <row r="153" spans="1:7" ht="16.5" customHeight="1">
      <c r="A153" s="39">
        <v>43500</v>
      </c>
      <c r="B153" s="787">
        <v>15903</v>
      </c>
      <c r="C153" s="787" t="s">
        <v>25</v>
      </c>
      <c r="D153" t="s">
        <v>13</v>
      </c>
      <c r="F153" s="118">
        <v>5</v>
      </c>
      <c r="G153" s="4">
        <f t="shared" si="2"/>
        <v>2.1316282072803006E-14</v>
      </c>
    </row>
    <row r="154" spans="1:7">
      <c r="A154" s="41">
        <v>43466</v>
      </c>
      <c r="B154" s="786" t="s">
        <v>10</v>
      </c>
      <c r="C154" s="786" t="s">
        <v>11</v>
      </c>
      <c r="D154" t="s">
        <v>12</v>
      </c>
      <c r="E154" s="4">
        <v>19.3</v>
      </c>
      <c r="F154" s="118"/>
      <c r="G154" s="4">
        <f t="shared" si="2"/>
        <v>19.300000000000022</v>
      </c>
    </row>
    <row r="155" spans="1:7">
      <c r="B155" s="787"/>
      <c r="C155" s="787"/>
      <c r="D155" t="s">
        <v>13</v>
      </c>
      <c r="E155" s="4">
        <v>5</v>
      </c>
      <c r="F155" s="118"/>
      <c r="G155" s="4">
        <f t="shared" si="2"/>
        <v>24.300000000000022</v>
      </c>
    </row>
    <row r="156" spans="1:7">
      <c r="B156" s="787"/>
      <c r="C156" s="787"/>
      <c r="D156" t="s">
        <v>14</v>
      </c>
      <c r="E156" s="4">
        <v>500</v>
      </c>
      <c r="F156" s="118"/>
      <c r="G156" s="4">
        <f t="shared" si="2"/>
        <v>524.30000000000007</v>
      </c>
    </row>
    <row r="157" spans="1:7">
      <c r="A157" s="39">
        <v>43468</v>
      </c>
      <c r="B157" s="787">
        <v>15730</v>
      </c>
      <c r="C157" s="787" t="s">
        <v>11</v>
      </c>
      <c r="D157" t="s">
        <v>14</v>
      </c>
      <c r="F157" s="118">
        <v>500</v>
      </c>
      <c r="G157" s="4">
        <f t="shared" si="2"/>
        <v>24.300000000000068</v>
      </c>
    </row>
    <row r="158" spans="1:7">
      <c r="A158" s="39">
        <v>43528</v>
      </c>
      <c r="B158" s="787">
        <v>17914</v>
      </c>
      <c r="C158" s="787" t="s">
        <v>11</v>
      </c>
      <c r="D158" t="s">
        <v>12</v>
      </c>
      <c r="F158" s="118">
        <v>19.3</v>
      </c>
      <c r="G158" s="4">
        <f t="shared" si="2"/>
        <v>5.0000000000000675</v>
      </c>
    </row>
    <row r="159" spans="1:7">
      <c r="A159" s="39">
        <v>43528</v>
      </c>
      <c r="B159" s="787">
        <v>17914</v>
      </c>
      <c r="C159" s="787" t="s">
        <v>11</v>
      </c>
      <c r="D159" t="s">
        <v>13</v>
      </c>
      <c r="F159" s="118">
        <v>5</v>
      </c>
      <c r="G159" s="4">
        <f t="shared" si="2"/>
        <v>6.7501559897209518E-14</v>
      </c>
    </row>
    <row r="160" spans="1:7">
      <c r="A160" s="41">
        <v>43524</v>
      </c>
      <c r="B160" s="786" t="s">
        <v>10</v>
      </c>
      <c r="C160" s="786" t="s">
        <v>15</v>
      </c>
      <c r="D160" t="s">
        <v>12</v>
      </c>
      <c r="E160" s="4">
        <v>20.399999999999999</v>
      </c>
      <c r="F160" s="118"/>
      <c r="G160" s="4">
        <f t="shared" si="2"/>
        <v>20.400000000000066</v>
      </c>
    </row>
    <row r="161" spans="1:7">
      <c r="B161" s="787"/>
      <c r="C161" s="787"/>
      <c r="D161" t="s">
        <v>13</v>
      </c>
      <c r="E161" s="4">
        <v>6.1</v>
      </c>
      <c r="F161" s="118"/>
      <c r="G161" s="4">
        <f t="shared" si="2"/>
        <v>26.500000000000064</v>
      </c>
    </row>
    <row r="162" spans="1:7">
      <c r="B162" s="787"/>
      <c r="C162" s="787"/>
      <c r="D162" t="s">
        <v>14</v>
      </c>
      <c r="E162" s="4">
        <v>500</v>
      </c>
      <c r="F162" s="118"/>
      <c r="G162" s="4">
        <f t="shared" si="2"/>
        <v>526.50000000000011</v>
      </c>
    </row>
    <row r="163" spans="1:7">
      <c r="A163" s="39">
        <v>43500</v>
      </c>
      <c r="B163" s="787">
        <v>15903</v>
      </c>
      <c r="C163" s="787" t="s">
        <v>15</v>
      </c>
      <c r="D163" t="s">
        <v>14</v>
      </c>
      <c r="F163" s="118">
        <v>500</v>
      </c>
      <c r="G163" s="4">
        <f t="shared" si="2"/>
        <v>26.500000000000114</v>
      </c>
    </row>
    <row r="164" spans="1:7">
      <c r="A164" s="39">
        <v>43581</v>
      </c>
      <c r="B164" s="787" t="s">
        <v>1690</v>
      </c>
      <c r="C164" s="787" t="s">
        <v>15</v>
      </c>
      <c r="D164" t="s">
        <v>12</v>
      </c>
      <c r="F164" s="118">
        <v>20.399999999999999</v>
      </c>
      <c r="G164" s="4">
        <f t="shared" si="2"/>
        <v>6.1000000000001151</v>
      </c>
    </row>
    <row r="165" spans="1:7">
      <c r="A165" s="39">
        <v>43581</v>
      </c>
      <c r="B165" s="787" t="s">
        <v>1690</v>
      </c>
      <c r="C165" s="787" t="s">
        <v>15</v>
      </c>
      <c r="D165" t="s">
        <v>13</v>
      </c>
      <c r="F165" s="118">
        <v>6.1</v>
      </c>
      <c r="G165" s="4">
        <f t="shared" si="2"/>
        <v>1.1546319456101628E-13</v>
      </c>
    </row>
    <row r="166" spans="1:7">
      <c r="A166" s="41">
        <v>43555</v>
      </c>
      <c r="B166" s="786" t="s">
        <v>10</v>
      </c>
      <c r="C166" s="786" t="s">
        <v>16</v>
      </c>
      <c r="D166" t="s">
        <v>12</v>
      </c>
      <c r="E166" s="4">
        <v>18.899999999999999</v>
      </c>
      <c r="F166" s="118"/>
      <c r="G166" s="4">
        <f t="shared" si="2"/>
        <v>18.900000000000112</v>
      </c>
    </row>
    <row r="167" spans="1:7">
      <c r="B167" s="787"/>
      <c r="C167" s="787"/>
      <c r="D167" t="s">
        <v>13</v>
      </c>
      <c r="E167" s="4">
        <v>4.9000000000000004</v>
      </c>
      <c r="F167" s="118"/>
      <c r="G167" s="4">
        <f t="shared" si="2"/>
        <v>23.800000000000111</v>
      </c>
    </row>
    <row r="168" spans="1:7">
      <c r="B168" s="787"/>
      <c r="C168" s="787"/>
      <c r="D168" t="s">
        <v>14</v>
      </c>
      <c r="E168" s="4">
        <v>500</v>
      </c>
      <c r="F168" s="118"/>
      <c r="G168" s="4">
        <f t="shared" si="2"/>
        <v>523.80000000000007</v>
      </c>
    </row>
    <row r="169" spans="1:7">
      <c r="A169" s="39">
        <v>43528</v>
      </c>
      <c r="B169" s="787">
        <v>17914</v>
      </c>
      <c r="C169" s="787" t="s">
        <v>16</v>
      </c>
      <c r="D169" t="s">
        <v>14</v>
      </c>
      <c r="F169" s="118">
        <v>500</v>
      </c>
      <c r="G169" s="4">
        <f t="shared" si="2"/>
        <v>23.800000000000068</v>
      </c>
    </row>
    <row r="170" spans="1:7">
      <c r="A170" s="39">
        <v>43619</v>
      </c>
      <c r="B170" s="787" t="s">
        <v>1691</v>
      </c>
      <c r="C170" s="787" t="s">
        <v>16</v>
      </c>
      <c r="D170" t="s">
        <v>12</v>
      </c>
      <c r="F170" s="118">
        <v>18.899999999999999</v>
      </c>
      <c r="G170" s="4">
        <f t="shared" si="2"/>
        <v>4.9000000000000696</v>
      </c>
    </row>
    <row r="171" spans="1:7">
      <c r="A171" s="39">
        <v>43619</v>
      </c>
      <c r="B171" s="787" t="s">
        <v>1691</v>
      </c>
      <c r="C171" s="787" t="s">
        <v>16</v>
      </c>
      <c r="D171" t="s">
        <v>13</v>
      </c>
      <c r="F171" s="118">
        <v>4.9000000000000004</v>
      </c>
      <c r="G171" s="4">
        <f t="shared" si="2"/>
        <v>6.9277916736609768E-14</v>
      </c>
    </row>
    <row r="172" spans="1:7">
      <c r="A172" s="41">
        <v>43585</v>
      </c>
      <c r="B172" s="786" t="s">
        <v>10</v>
      </c>
      <c r="C172" s="786" t="s">
        <v>17</v>
      </c>
      <c r="D172" t="s">
        <v>12</v>
      </c>
      <c r="E172" s="4">
        <v>19.2</v>
      </c>
      <c r="F172" s="118"/>
      <c r="G172" s="4">
        <f t="shared" si="2"/>
        <v>19.200000000000067</v>
      </c>
    </row>
    <row r="173" spans="1:7">
      <c r="B173" s="787"/>
      <c r="C173" s="787"/>
      <c r="D173" t="s">
        <v>13</v>
      </c>
      <c r="E173" s="4">
        <v>4.5</v>
      </c>
      <c r="F173" s="118"/>
      <c r="G173" s="4">
        <f t="shared" si="2"/>
        <v>23.700000000000067</v>
      </c>
    </row>
    <row r="174" spans="1:7">
      <c r="B174" s="787"/>
      <c r="C174" s="787"/>
      <c r="D174" t="s">
        <v>14</v>
      </c>
      <c r="E174" s="4">
        <v>500</v>
      </c>
      <c r="F174" s="118"/>
      <c r="G174" s="4">
        <f t="shared" si="2"/>
        <v>523.70000000000005</v>
      </c>
    </row>
    <row r="175" spans="1:7">
      <c r="A175" s="39">
        <v>43560</v>
      </c>
      <c r="B175" s="787" t="s">
        <v>1692</v>
      </c>
      <c r="C175" s="787" t="s">
        <v>17</v>
      </c>
      <c r="D175" t="s">
        <v>14</v>
      </c>
      <c r="F175" s="118">
        <v>500</v>
      </c>
      <c r="G175" s="4">
        <f t="shared" si="2"/>
        <v>23.700000000000045</v>
      </c>
    </row>
    <row r="176" spans="1:7">
      <c r="A176" s="39">
        <v>43619</v>
      </c>
      <c r="B176" s="787" t="s">
        <v>1691</v>
      </c>
      <c r="C176" s="787" t="s">
        <v>17</v>
      </c>
      <c r="D176" t="s">
        <v>12</v>
      </c>
      <c r="F176" s="118">
        <v>19.2</v>
      </c>
      <c r="G176" s="4">
        <f t="shared" si="2"/>
        <v>4.5000000000000462</v>
      </c>
    </row>
    <row r="177" spans="1:7">
      <c r="A177" s="39">
        <v>43619</v>
      </c>
      <c r="B177" s="787" t="s">
        <v>1691</v>
      </c>
      <c r="C177" s="787" t="s">
        <v>17</v>
      </c>
      <c r="D177" t="s">
        <v>13</v>
      </c>
      <c r="F177" s="118">
        <v>4.5</v>
      </c>
      <c r="G177" s="4">
        <f t="shared" si="2"/>
        <v>4.6185277824406512E-14</v>
      </c>
    </row>
    <row r="178" spans="1:7">
      <c r="A178" s="41">
        <v>43616</v>
      </c>
      <c r="B178" s="786" t="s">
        <v>10</v>
      </c>
      <c r="C178" s="786" t="s">
        <v>18</v>
      </c>
      <c r="D178" t="s">
        <v>12</v>
      </c>
      <c r="E178" s="4">
        <v>17.7</v>
      </c>
      <c r="F178" s="118"/>
      <c r="G178" s="4">
        <f t="shared" si="2"/>
        <v>17.700000000000045</v>
      </c>
    </row>
    <row r="179" spans="1:7">
      <c r="B179" s="787"/>
      <c r="C179" s="787"/>
      <c r="D179" t="s">
        <v>13</v>
      </c>
      <c r="E179" s="4">
        <v>5.2</v>
      </c>
      <c r="F179" s="118"/>
      <c r="G179" s="4">
        <f t="shared" si="2"/>
        <v>22.900000000000045</v>
      </c>
    </row>
    <row r="180" spans="1:7">
      <c r="B180" s="787"/>
      <c r="C180" s="787"/>
      <c r="D180" t="s">
        <v>14</v>
      </c>
      <c r="E180" s="4">
        <v>500</v>
      </c>
      <c r="F180" s="118"/>
      <c r="G180" s="4">
        <f t="shared" si="2"/>
        <v>522.90000000000009</v>
      </c>
    </row>
    <row r="181" spans="1:7">
      <c r="A181" s="39">
        <v>43588</v>
      </c>
      <c r="B181" s="787" t="s">
        <v>1693</v>
      </c>
      <c r="C181" s="787" t="s">
        <v>18</v>
      </c>
      <c r="D181" t="s">
        <v>14</v>
      </c>
      <c r="F181" s="118">
        <v>500</v>
      </c>
      <c r="G181" s="4">
        <f t="shared" si="2"/>
        <v>22.900000000000091</v>
      </c>
    </row>
    <row r="182" spans="1:7">
      <c r="A182" s="39">
        <v>43648</v>
      </c>
      <c r="B182" s="787" t="s">
        <v>1694</v>
      </c>
      <c r="C182" s="787" t="s">
        <v>18</v>
      </c>
      <c r="D182" t="s">
        <v>12</v>
      </c>
      <c r="F182" s="118">
        <v>17.7</v>
      </c>
      <c r="G182" s="4">
        <f t="shared" si="2"/>
        <v>5.2000000000000917</v>
      </c>
    </row>
    <row r="183" spans="1:7">
      <c r="A183" s="39">
        <v>43648</v>
      </c>
      <c r="B183" s="787" t="s">
        <v>1694</v>
      </c>
      <c r="C183" s="787" t="s">
        <v>18</v>
      </c>
      <c r="D183" t="s">
        <v>13</v>
      </c>
      <c r="F183" s="118">
        <v>5.2</v>
      </c>
      <c r="G183" s="4">
        <f t="shared" si="2"/>
        <v>9.1482377229112899E-14</v>
      </c>
    </row>
    <row r="184" spans="1:7">
      <c r="A184" s="41">
        <v>43646</v>
      </c>
      <c r="B184" s="786" t="s">
        <v>10</v>
      </c>
      <c r="C184" s="786" t="s">
        <v>19</v>
      </c>
      <c r="D184" t="s">
        <v>12</v>
      </c>
      <c r="E184" s="4">
        <v>15.8</v>
      </c>
      <c r="F184" s="118"/>
      <c r="G184" s="4">
        <f t="shared" si="2"/>
        <v>15.800000000000093</v>
      </c>
    </row>
    <row r="185" spans="1:7">
      <c r="B185" s="787"/>
      <c r="C185" s="787"/>
      <c r="D185" t="s">
        <v>13</v>
      </c>
      <c r="E185" s="4">
        <v>4.9000000000000004</v>
      </c>
      <c r="F185" s="118"/>
      <c r="G185" s="4">
        <f t="shared" si="2"/>
        <v>20.700000000000095</v>
      </c>
    </row>
    <row r="186" spans="1:7">
      <c r="B186" s="787"/>
      <c r="C186" s="787"/>
      <c r="D186" t="s">
        <v>14</v>
      </c>
      <c r="E186" s="4">
        <v>500</v>
      </c>
      <c r="F186" s="118"/>
      <c r="G186" s="4">
        <f t="shared" si="2"/>
        <v>520.70000000000005</v>
      </c>
    </row>
    <row r="187" spans="1:7">
      <c r="A187" s="39">
        <v>43619</v>
      </c>
      <c r="B187" s="787" t="s">
        <v>1691</v>
      </c>
      <c r="C187" s="787" t="s">
        <v>19</v>
      </c>
      <c r="D187" t="s">
        <v>14</v>
      </c>
      <c r="F187" s="118">
        <v>500</v>
      </c>
      <c r="G187" s="4">
        <f t="shared" si="2"/>
        <v>20.700000000000045</v>
      </c>
    </row>
    <row r="188" spans="1:7">
      <c r="A188" s="39">
        <v>43683</v>
      </c>
      <c r="B188" s="787" t="s">
        <v>1695</v>
      </c>
      <c r="C188" s="787" t="s">
        <v>19</v>
      </c>
      <c r="D188" t="s">
        <v>12</v>
      </c>
      <c r="F188" s="118">
        <v>15.8</v>
      </c>
      <c r="G188" s="4">
        <f t="shared" si="2"/>
        <v>4.9000000000000448</v>
      </c>
    </row>
    <row r="189" spans="1:7">
      <c r="A189" s="39">
        <v>43683</v>
      </c>
      <c r="B189" s="787" t="s">
        <v>1695</v>
      </c>
      <c r="C189" s="787" t="s">
        <v>19</v>
      </c>
      <c r="D189" t="s">
        <v>13</v>
      </c>
      <c r="F189" s="118">
        <v>4.9000000000000004</v>
      </c>
      <c r="G189" s="4">
        <f t="shared" si="2"/>
        <v>4.4408920985006262E-14</v>
      </c>
    </row>
    <row r="190" spans="1:7">
      <c r="A190" s="41">
        <v>43677</v>
      </c>
      <c r="B190" s="786" t="s">
        <v>10</v>
      </c>
      <c r="C190" s="786" t="s">
        <v>20</v>
      </c>
      <c r="D190" t="s">
        <v>12</v>
      </c>
      <c r="E190" s="4">
        <v>15.8</v>
      </c>
      <c r="F190" s="118"/>
      <c r="G190" s="4">
        <f>+G189+E190-F190</f>
        <v>15.800000000000045</v>
      </c>
    </row>
    <row r="191" spans="1:7">
      <c r="B191" s="787"/>
      <c r="C191" s="787"/>
      <c r="D191" t="s">
        <v>13</v>
      </c>
      <c r="E191" s="4">
        <v>4.8</v>
      </c>
      <c r="F191" s="118"/>
      <c r="G191" s="4">
        <f t="shared" si="2"/>
        <v>20.600000000000044</v>
      </c>
    </row>
    <row r="192" spans="1:7">
      <c r="B192" s="787"/>
      <c r="C192" s="787"/>
      <c r="D192" t="s">
        <v>14</v>
      </c>
      <c r="E192" s="4">
        <v>500</v>
      </c>
      <c r="F192" s="118"/>
      <c r="G192" s="4">
        <f t="shared" si="2"/>
        <v>520.6</v>
      </c>
    </row>
    <row r="193" spans="1:9">
      <c r="A193" s="39">
        <v>43648</v>
      </c>
      <c r="B193" s="787" t="s">
        <v>1694</v>
      </c>
      <c r="C193" s="787" t="s">
        <v>20</v>
      </c>
      <c r="D193" t="s">
        <v>14</v>
      </c>
      <c r="F193" s="118">
        <v>500</v>
      </c>
      <c r="G193" s="4">
        <f t="shared" si="2"/>
        <v>20.600000000000023</v>
      </c>
    </row>
    <row r="194" spans="1:9">
      <c r="A194" s="39">
        <v>43715</v>
      </c>
      <c r="B194" s="787" t="s">
        <v>1696</v>
      </c>
      <c r="C194" s="787" t="s">
        <v>20</v>
      </c>
      <c r="D194" t="s">
        <v>12</v>
      </c>
      <c r="F194" s="118">
        <v>15.8</v>
      </c>
      <c r="G194" s="4">
        <f t="shared" si="2"/>
        <v>4.800000000000022</v>
      </c>
    </row>
    <row r="195" spans="1:9">
      <c r="A195" s="39">
        <v>43715</v>
      </c>
      <c r="B195" s="787" t="s">
        <v>1696</v>
      </c>
      <c r="C195" s="787" t="s">
        <v>20</v>
      </c>
      <c r="D195" t="s">
        <v>13</v>
      </c>
      <c r="F195" s="118">
        <v>4.8</v>
      </c>
      <c r="G195" s="4">
        <f t="shared" si="2"/>
        <v>2.2204460492503131E-14</v>
      </c>
    </row>
    <row r="196" spans="1:9">
      <c r="A196" s="41">
        <v>43708</v>
      </c>
      <c r="B196" s="786" t="s">
        <v>10</v>
      </c>
      <c r="C196" s="786" t="s">
        <v>21</v>
      </c>
      <c r="D196" t="s">
        <v>12</v>
      </c>
      <c r="E196" s="4">
        <v>15.4</v>
      </c>
      <c r="F196" s="118"/>
      <c r="G196" s="4">
        <f t="shared" si="2"/>
        <v>15.400000000000023</v>
      </c>
    </row>
    <row r="197" spans="1:9">
      <c r="A197" s="41"/>
      <c r="B197" s="786"/>
      <c r="C197" s="786"/>
      <c r="D197" t="s">
        <v>13</v>
      </c>
      <c r="E197" s="4">
        <v>4.5999999999999996</v>
      </c>
      <c r="F197" s="118"/>
      <c r="G197" s="4">
        <f t="shared" si="2"/>
        <v>20.000000000000021</v>
      </c>
    </row>
    <row r="198" spans="1:9">
      <c r="A198" s="41"/>
      <c r="B198" s="786"/>
      <c r="C198" s="786"/>
      <c r="D198" t="s">
        <v>14</v>
      </c>
      <c r="E198" s="4">
        <v>500</v>
      </c>
      <c r="F198" s="118"/>
      <c r="G198" s="4">
        <f t="shared" si="2"/>
        <v>520</v>
      </c>
    </row>
    <row r="199" spans="1:9">
      <c r="A199" s="39">
        <v>43683</v>
      </c>
      <c r="B199" s="787" t="s">
        <v>1695</v>
      </c>
      <c r="C199" s="787" t="s">
        <v>21</v>
      </c>
      <c r="D199" t="s">
        <v>14</v>
      </c>
      <c r="F199" s="118">
        <v>500</v>
      </c>
      <c r="G199" s="4">
        <f t="shared" si="2"/>
        <v>20</v>
      </c>
    </row>
    <row r="200" spans="1:9">
      <c r="A200" s="39">
        <v>43741</v>
      </c>
      <c r="B200" s="787" t="s">
        <v>1697</v>
      </c>
      <c r="C200" s="787" t="s">
        <v>21</v>
      </c>
      <c r="D200" t="s">
        <v>12</v>
      </c>
      <c r="F200" s="118">
        <v>15.4</v>
      </c>
      <c r="G200" s="4">
        <f t="shared" si="2"/>
        <v>4.5999999999999996</v>
      </c>
    </row>
    <row r="201" spans="1:9">
      <c r="A201" s="39">
        <v>43741</v>
      </c>
      <c r="B201" s="787" t="s">
        <v>1697</v>
      </c>
      <c r="C201" s="787" t="s">
        <v>21</v>
      </c>
      <c r="D201" t="s">
        <v>13</v>
      </c>
      <c r="F201" s="118">
        <v>4.5999999999999996</v>
      </c>
      <c r="G201" s="4">
        <f t="shared" si="2"/>
        <v>0</v>
      </c>
    </row>
    <row r="202" spans="1:9">
      <c r="A202" s="41">
        <v>43738</v>
      </c>
      <c r="B202" s="786" t="s">
        <v>10</v>
      </c>
      <c r="C202" s="786" t="s">
        <v>22</v>
      </c>
      <c r="D202" t="s">
        <v>12</v>
      </c>
      <c r="E202" s="4">
        <v>15.5</v>
      </c>
      <c r="F202" s="118"/>
      <c r="G202" s="4">
        <f t="shared" si="2"/>
        <v>15.5</v>
      </c>
    </row>
    <row r="203" spans="1:9">
      <c r="A203" s="41"/>
      <c r="B203" s="786"/>
      <c r="C203" s="786"/>
      <c r="D203" t="s">
        <v>13</v>
      </c>
      <c r="E203" s="4">
        <v>4.7</v>
      </c>
      <c r="F203" s="118"/>
      <c r="G203" s="4">
        <f t="shared" si="2"/>
        <v>20.2</v>
      </c>
    </row>
    <row r="204" spans="1:9">
      <c r="A204" s="41"/>
      <c r="B204" s="786"/>
      <c r="C204" s="786"/>
      <c r="D204" t="s">
        <v>14</v>
      </c>
      <c r="E204" s="4">
        <v>500</v>
      </c>
      <c r="F204" s="118"/>
      <c r="G204" s="4">
        <f t="shared" si="2"/>
        <v>520.20000000000005</v>
      </c>
      <c r="I204" s="12"/>
    </row>
    <row r="205" spans="1:9">
      <c r="A205" s="39">
        <v>43715</v>
      </c>
      <c r="B205" s="787" t="s">
        <v>1696</v>
      </c>
      <c r="C205" s="787" t="s">
        <v>22</v>
      </c>
      <c r="D205" t="s">
        <v>14</v>
      </c>
      <c r="F205" s="118">
        <v>500</v>
      </c>
      <c r="G205" s="4">
        <f t="shared" ref="G205:G291" si="3">+G204+E205-F205</f>
        <v>20.200000000000045</v>
      </c>
      <c r="I205" s="12"/>
    </row>
    <row r="206" spans="1:9">
      <c r="A206" s="39">
        <v>43773</v>
      </c>
      <c r="B206" s="787" t="s">
        <v>1698</v>
      </c>
      <c r="C206" s="787" t="s">
        <v>22</v>
      </c>
      <c r="D206" t="s">
        <v>12</v>
      </c>
      <c r="F206" s="118">
        <v>15.5</v>
      </c>
      <c r="G206" s="4">
        <f t="shared" si="3"/>
        <v>4.7000000000000455</v>
      </c>
      <c r="I206" s="12"/>
    </row>
    <row r="207" spans="1:9">
      <c r="A207" s="39">
        <v>43773</v>
      </c>
      <c r="B207" s="787" t="s">
        <v>1698</v>
      </c>
      <c r="C207" s="787" t="s">
        <v>22</v>
      </c>
      <c r="D207" t="s">
        <v>13</v>
      </c>
      <c r="F207" s="118">
        <v>4.7</v>
      </c>
      <c r="G207" s="4">
        <f t="shared" si="3"/>
        <v>4.5297099404706387E-14</v>
      </c>
      <c r="I207" s="12"/>
    </row>
    <row r="208" spans="1:9">
      <c r="A208" s="41">
        <v>43769</v>
      </c>
      <c r="B208" s="786" t="s">
        <v>10</v>
      </c>
      <c r="C208" s="786" t="s">
        <v>23</v>
      </c>
      <c r="D208" t="s">
        <v>12</v>
      </c>
      <c r="E208" s="4">
        <v>15.5</v>
      </c>
      <c r="F208" s="118"/>
      <c r="G208" s="4">
        <f t="shared" si="3"/>
        <v>15.500000000000046</v>
      </c>
      <c r="I208" s="12"/>
    </row>
    <row r="209" spans="1:9">
      <c r="B209" s="787"/>
      <c r="C209" s="787"/>
      <c r="D209" t="s">
        <v>13</v>
      </c>
      <c r="E209" s="4">
        <v>4.5</v>
      </c>
      <c r="F209" s="118"/>
      <c r="G209" s="4">
        <f t="shared" si="3"/>
        <v>20.000000000000046</v>
      </c>
      <c r="I209" s="12"/>
    </row>
    <row r="210" spans="1:9">
      <c r="B210" s="787"/>
      <c r="C210" s="787"/>
      <c r="D210" t="s">
        <v>14</v>
      </c>
      <c r="E210" s="4">
        <v>500</v>
      </c>
      <c r="F210" s="118"/>
      <c r="G210" s="4">
        <f t="shared" si="3"/>
        <v>520</v>
      </c>
      <c r="I210" s="12"/>
    </row>
    <row r="211" spans="1:9">
      <c r="A211" s="39">
        <v>43741</v>
      </c>
      <c r="B211" s="787" t="s">
        <v>1699</v>
      </c>
      <c r="C211" s="787" t="s">
        <v>23</v>
      </c>
      <c r="D211" t="s">
        <v>14</v>
      </c>
      <c r="F211" s="118">
        <v>500</v>
      </c>
      <c r="G211" s="4">
        <f t="shared" si="3"/>
        <v>20</v>
      </c>
    </row>
    <row r="212" spans="1:9">
      <c r="A212" s="39">
        <v>43802</v>
      </c>
      <c r="B212" s="787" t="s">
        <v>1700</v>
      </c>
      <c r="C212" s="787" t="s">
        <v>23</v>
      </c>
      <c r="D212" t="s">
        <v>12</v>
      </c>
      <c r="F212" s="118">
        <v>15.5</v>
      </c>
      <c r="G212" s="4">
        <f t="shared" si="3"/>
        <v>4.5</v>
      </c>
    </row>
    <row r="213" spans="1:9">
      <c r="A213" s="39">
        <v>43802</v>
      </c>
      <c r="B213" s="787" t="s">
        <v>1700</v>
      </c>
      <c r="C213" s="787" t="s">
        <v>23</v>
      </c>
      <c r="D213" t="s">
        <v>13</v>
      </c>
      <c r="F213" s="118">
        <v>4.5</v>
      </c>
      <c r="G213" s="4">
        <f t="shared" si="3"/>
        <v>0</v>
      </c>
    </row>
    <row r="214" spans="1:9">
      <c r="A214" s="41">
        <v>43799</v>
      </c>
      <c r="B214" s="786" t="s">
        <v>10</v>
      </c>
      <c r="C214" s="786" t="s">
        <v>24</v>
      </c>
      <c r="D214" t="s">
        <v>12</v>
      </c>
      <c r="E214" s="4">
        <v>17.399999999999999</v>
      </c>
      <c r="F214" s="118"/>
      <c r="G214" s="4">
        <f t="shared" si="3"/>
        <v>17.399999999999999</v>
      </c>
    </row>
    <row r="215" spans="1:9">
      <c r="B215" s="787"/>
      <c r="C215" s="787"/>
      <c r="D215" t="s">
        <v>13</v>
      </c>
      <c r="E215" s="4">
        <v>4.7</v>
      </c>
      <c r="F215" s="118"/>
      <c r="G215" s="4">
        <f t="shared" si="3"/>
        <v>22.099999999999998</v>
      </c>
    </row>
    <row r="216" spans="1:9">
      <c r="B216" s="787"/>
      <c r="C216" s="787"/>
      <c r="D216" t="s">
        <v>14</v>
      </c>
      <c r="E216" s="4">
        <v>500</v>
      </c>
      <c r="F216" s="118"/>
      <c r="G216" s="4">
        <f t="shared" si="3"/>
        <v>522.1</v>
      </c>
    </row>
    <row r="217" spans="1:9">
      <c r="A217" s="39">
        <v>43773</v>
      </c>
      <c r="B217" s="787" t="s">
        <v>1698</v>
      </c>
      <c r="C217" s="787" t="s">
        <v>24</v>
      </c>
      <c r="D217" t="s">
        <v>14</v>
      </c>
      <c r="F217" s="118">
        <v>500</v>
      </c>
      <c r="G217" s="4">
        <f t="shared" si="3"/>
        <v>22.100000000000023</v>
      </c>
    </row>
    <row r="218" spans="1:9">
      <c r="A218" s="39">
        <v>43838</v>
      </c>
      <c r="B218" s="787" t="s">
        <v>1701</v>
      </c>
      <c r="C218" s="787" t="s">
        <v>24</v>
      </c>
      <c r="D218" t="s">
        <v>12</v>
      </c>
      <c r="F218" s="118">
        <v>17.399999999999999</v>
      </c>
      <c r="G218" s="4">
        <f t="shared" si="3"/>
        <v>4.7000000000000242</v>
      </c>
    </row>
    <row r="219" spans="1:9">
      <c r="A219" s="39">
        <v>43838</v>
      </c>
      <c r="B219" s="787" t="s">
        <v>1701</v>
      </c>
      <c r="C219" s="787" t="s">
        <v>24</v>
      </c>
      <c r="D219" t="s">
        <v>13</v>
      </c>
      <c r="F219" s="118">
        <v>4.7</v>
      </c>
      <c r="G219" s="4">
        <f t="shared" si="3"/>
        <v>2.3980817331903381E-14</v>
      </c>
    </row>
    <row r="220" spans="1:9">
      <c r="A220" s="41">
        <v>43830</v>
      </c>
      <c r="B220" s="786" t="s">
        <v>10</v>
      </c>
      <c r="C220" s="786" t="s">
        <v>25</v>
      </c>
      <c r="D220" t="s">
        <v>12</v>
      </c>
      <c r="E220" s="4">
        <v>18.2</v>
      </c>
      <c r="F220" s="118"/>
      <c r="G220" s="4">
        <f t="shared" si="3"/>
        <v>18.200000000000024</v>
      </c>
    </row>
    <row r="221" spans="1:9">
      <c r="B221" s="787"/>
      <c r="C221" s="787"/>
      <c r="D221" t="s">
        <v>13</v>
      </c>
      <c r="E221" s="4">
        <v>4.7</v>
      </c>
      <c r="F221" s="118"/>
      <c r="G221" s="4">
        <f t="shared" si="3"/>
        <v>22.900000000000023</v>
      </c>
    </row>
    <row r="222" spans="1:9">
      <c r="B222" s="787"/>
      <c r="C222" s="787"/>
      <c r="D222" t="s">
        <v>14</v>
      </c>
      <c r="E222" s="4">
        <v>500</v>
      </c>
      <c r="F222" s="118"/>
      <c r="G222" s="4">
        <f t="shared" si="3"/>
        <v>522.9</v>
      </c>
    </row>
    <row r="223" spans="1:9">
      <c r="A223" s="39">
        <v>43802</v>
      </c>
      <c r="B223" s="787" t="s">
        <v>1700</v>
      </c>
      <c r="C223" s="787" t="s">
        <v>25</v>
      </c>
      <c r="D223" t="s">
        <v>14</v>
      </c>
      <c r="F223" s="118">
        <v>500</v>
      </c>
      <c r="G223" s="4">
        <f t="shared" si="3"/>
        <v>22.899999999999977</v>
      </c>
    </row>
    <row r="224" spans="1:9">
      <c r="A224" s="39">
        <v>43866</v>
      </c>
      <c r="B224" s="787" t="s">
        <v>1702</v>
      </c>
      <c r="C224" s="787" t="s">
        <v>25</v>
      </c>
      <c r="D224" t="s">
        <v>12</v>
      </c>
      <c r="F224" s="118">
        <v>18.2</v>
      </c>
      <c r="G224" s="4">
        <f t="shared" si="3"/>
        <v>4.699999999999978</v>
      </c>
    </row>
    <row r="225" spans="1:7">
      <c r="A225" s="39">
        <v>43866</v>
      </c>
      <c r="B225" s="787" t="s">
        <v>1702</v>
      </c>
      <c r="C225" s="787" t="s">
        <v>25</v>
      </c>
      <c r="D225" t="s">
        <v>13</v>
      </c>
      <c r="F225" s="118">
        <v>4.7</v>
      </c>
      <c r="G225" s="4">
        <f t="shared" si="3"/>
        <v>-2.2204460492503131E-14</v>
      </c>
    </row>
    <row r="226" spans="1:7">
      <c r="A226" s="41">
        <v>43861</v>
      </c>
      <c r="B226" s="786" t="s">
        <v>10</v>
      </c>
      <c r="C226" s="786" t="s">
        <v>11</v>
      </c>
      <c r="D226" t="s">
        <v>12</v>
      </c>
      <c r="E226" s="4">
        <v>20.9</v>
      </c>
      <c r="F226" s="118"/>
      <c r="G226" s="4">
        <f t="shared" si="3"/>
        <v>20.899999999999977</v>
      </c>
    </row>
    <row r="227" spans="1:7">
      <c r="B227" s="787"/>
      <c r="C227" s="787"/>
      <c r="D227" t="s">
        <v>13</v>
      </c>
      <c r="E227" s="4">
        <v>4.5</v>
      </c>
      <c r="F227" s="118"/>
      <c r="G227" s="4">
        <f t="shared" si="3"/>
        <v>25.399999999999977</v>
      </c>
    </row>
    <row r="228" spans="1:7">
      <c r="B228" s="787"/>
      <c r="C228" s="787"/>
      <c r="D228" t="s">
        <v>14</v>
      </c>
      <c r="E228" s="4">
        <v>500</v>
      </c>
      <c r="F228" s="118"/>
      <c r="G228" s="4">
        <f t="shared" si="3"/>
        <v>525.4</v>
      </c>
    </row>
    <row r="229" spans="1:7">
      <c r="A229" s="39">
        <v>43838</v>
      </c>
      <c r="B229" s="787" t="s">
        <v>1701</v>
      </c>
      <c r="C229" s="787" t="s">
        <v>11</v>
      </c>
      <c r="D229" t="s">
        <v>14</v>
      </c>
      <c r="F229" s="118">
        <v>500</v>
      </c>
      <c r="G229" s="4">
        <f t="shared" si="3"/>
        <v>25.399999999999977</v>
      </c>
    </row>
    <row r="230" spans="1:7">
      <c r="A230" s="39">
        <v>43893</v>
      </c>
      <c r="B230" s="787" t="s">
        <v>1703</v>
      </c>
      <c r="C230" s="787" t="s">
        <v>11</v>
      </c>
      <c r="D230" t="s">
        <v>12</v>
      </c>
      <c r="F230" s="118">
        <v>20.9</v>
      </c>
      <c r="G230" s="4">
        <f t="shared" si="3"/>
        <v>4.4999999999999787</v>
      </c>
    </row>
    <row r="231" spans="1:7">
      <c r="A231" s="39">
        <v>43893</v>
      </c>
      <c r="B231" s="787" t="s">
        <v>1703</v>
      </c>
      <c r="C231" s="787" t="s">
        <v>11</v>
      </c>
      <c r="D231" t="s">
        <v>13</v>
      </c>
      <c r="F231" s="118">
        <v>4.5</v>
      </c>
      <c r="G231" s="4">
        <f t="shared" si="3"/>
        <v>-2.1316282072803006E-14</v>
      </c>
    </row>
    <row r="232" spans="1:7">
      <c r="A232" s="41">
        <v>43890</v>
      </c>
      <c r="B232" s="786" t="s">
        <v>10</v>
      </c>
      <c r="C232" s="786" t="s">
        <v>15</v>
      </c>
      <c r="D232" t="s">
        <v>12</v>
      </c>
      <c r="E232" s="4">
        <v>21.7</v>
      </c>
      <c r="F232" s="118"/>
      <c r="G232" s="4">
        <f t="shared" si="3"/>
        <v>21.699999999999978</v>
      </c>
    </row>
    <row r="233" spans="1:7">
      <c r="B233" s="787"/>
      <c r="C233" s="787"/>
      <c r="D233" t="s">
        <v>13</v>
      </c>
      <c r="E233" s="4">
        <v>4.8</v>
      </c>
      <c r="F233" s="118"/>
      <c r="G233" s="4">
        <f t="shared" si="3"/>
        <v>26.499999999999979</v>
      </c>
    </row>
    <row r="234" spans="1:7">
      <c r="B234" s="787"/>
      <c r="C234" s="787"/>
      <c r="D234" t="s">
        <v>14</v>
      </c>
      <c r="E234" s="4">
        <v>500</v>
      </c>
      <c r="F234" s="118"/>
      <c r="G234" s="4">
        <f t="shared" si="3"/>
        <v>526.5</v>
      </c>
    </row>
    <row r="235" spans="1:7">
      <c r="A235" s="39">
        <v>43866</v>
      </c>
      <c r="B235" s="787" t="s">
        <v>1702</v>
      </c>
      <c r="C235" s="787" t="s">
        <v>15</v>
      </c>
      <c r="D235" t="s">
        <v>14</v>
      </c>
      <c r="F235" s="118">
        <v>500</v>
      </c>
      <c r="G235" s="4">
        <f t="shared" si="3"/>
        <v>26.5</v>
      </c>
    </row>
    <row r="236" spans="1:7">
      <c r="A236" s="39">
        <v>44153</v>
      </c>
      <c r="B236" s="787" t="s">
        <v>1704</v>
      </c>
      <c r="C236" s="787" t="s">
        <v>15</v>
      </c>
      <c r="D236" t="s">
        <v>12</v>
      </c>
      <c r="F236" s="118">
        <v>21.7</v>
      </c>
      <c r="G236" s="4">
        <f t="shared" si="3"/>
        <v>4.8000000000000007</v>
      </c>
    </row>
    <row r="237" spans="1:7">
      <c r="A237" s="39">
        <v>44153</v>
      </c>
      <c r="B237" s="787" t="s">
        <v>1704</v>
      </c>
      <c r="C237" s="787" t="s">
        <v>15</v>
      </c>
      <c r="D237" t="s">
        <v>13</v>
      </c>
      <c r="F237" s="118">
        <v>4.8</v>
      </c>
      <c r="G237" s="4">
        <f t="shared" si="3"/>
        <v>0</v>
      </c>
    </row>
    <row r="238" spans="1:7">
      <c r="A238" s="41">
        <v>43921</v>
      </c>
      <c r="B238" s="786" t="s">
        <v>10</v>
      </c>
      <c r="C238" s="786" t="s">
        <v>16</v>
      </c>
      <c r="D238" t="s">
        <v>12</v>
      </c>
      <c r="E238" s="4">
        <v>19.600000000000001</v>
      </c>
      <c r="F238" s="118"/>
      <c r="G238" s="4">
        <f t="shared" si="3"/>
        <v>19.600000000000001</v>
      </c>
    </row>
    <row r="239" spans="1:7">
      <c r="B239" s="787"/>
      <c r="C239" s="787"/>
      <c r="D239" t="s">
        <v>13</v>
      </c>
      <c r="E239" s="4">
        <v>4.8</v>
      </c>
      <c r="F239" s="118"/>
      <c r="G239" s="4">
        <f t="shared" si="3"/>
        <v>24.400000000000002</v>
      </c>
    </row>
    <row r="240" spans="1:7">
      <c r="B240" s="787"/>
      <c r="C240" s="787"/>
      <c r="D240" t="s">
        <v>14</v>
      </c>
      <c r="E240" s="4">
        <v>500</v>
      </c>
      <c r="F240" s="118"/>
      <c r="G240" s="4">
        <f t="shared" si="3"/>
        <v>524.4</v>
      </c>
    </row>
    <row r="241" spans="1:7">
      <c r="A241" s="39">
        <v>43893</v>
      </c>
      <c r="B241" s="787" t="s">
        <v>1703</v>
      </c>
      <c r="C241" s="787" t="s">
        <v>16</v>
      </c>
      <c r="D241" t="s">
        <v>14</v>
      </c>
      <c r="F241" s="118">
        <v>500</v>
      </c>
      <c r="G241" s="4">
        <f t="shared" si="3"/>
        <v>24.399999999999977</v>
      </c>
    </row>
    <row r="242" spans="1:7">
      <c r="A242" s="39">
        <v>44153</v>
      </c>
      <c r="B242" s="787" t="s">
        <v>1704</v>
      </c>
      <c r="C242" s="787" t="s">
        <v>16</v>
      </c>
      <c r="D242" t="s">
        <v>12</v>
      </c>
      <c r="F242" s="118">
        <v>19.600000000000001</v>
      </c>
      <c r="G242" s="4">
        <f t="shared" si="3"/>
        <v>4.7999999999999758</v>
      </c>
    </row>
    <row r="243" spans="1:7">
      <c r="A243" s="39">
        <v>44153</v>
      </c>
      <c r="B243" s="787" t="s">
        <v>1704</v>
      </c>
      <c r="C243" s="787" t="s">
        <v>16</v>
      </c>
      <c r="D243" t="s">
        <v>13</v>
      </c>
      <c r="F243" s="118">
        <v>3.9</v>
      </c>
      <c r="G243" s="4">
        <f t="shared" si="3"/>
        <v>0.89999999999997593</v>
      </c>
    </row>
    <row r="244" spans="1:7">
      <c r="A244" s="39">
        <v>44158</v>
      </c>
      <c r="B244" s="787" t="s">
        <v>1705</v>
      </c>
      <c r="C244" s="787" t="s">
        <v>16</v>
      </c>
      <c r="D244" t="s">
        <v>13</v>
      </c>
      <c r="F244" s="118">
        <v>0.9</v>
      </c>
      <c r="G244" s="4">
        <f t="shared" si="3"/>
        <v>-2.4091839634365897E-14</v>
      </c>
    </row>
    <row r="245" spans="1:7">
      <c r="A245" s="41">
        <v>43951</v>
      </c>
      <c r="B245" s="786" t="s">
        <v>10</v>
      </c>
      <c r="C245" s="786" t="s">
        <v>17</v>
      </c>
      <c r="D245" t="s">
        <v>12</v>
      </c>
      <c r="E245" s="4">
        <v>13.1</v>
      </c>
      <c r="F245" s="118"/>
      <c r="G245" s="4">
        <f t="shared" si="3"/>
        <v>13.099999999999975</v>
      </c>
    </row>
    <row r="246" spans="1:7">
      <c r="B246" s="787"/>
      <c r="C246" s="787"/>
      <c r="D246" t="s">
        <v>13</v>
      </c>
      <c r="E246" s="4">
        <v>7.7</v>
      </c>
      <c r="F246" s="118"/>
      <c r="G246" s="4">
        <f t="shared" si="3"/>
        <v>20.799999999999976</v>
      </c>
    </row>
    <row r="247" spans="1:7">
      <c r="B247" s="787"/>
      <c r="C247" s="787"/>
      <c r="D247" t="s">
        <v>14</v>
      </c>
      <c r="E247" s="4">
        <v>500</v>
      </c>
      <c r="F247" s="118"/>
      <c r="G247" s="4">
        <f t="shared" si="3"/>
        <v>520.79999999999995</v>
      </c>
    </row>
    <row r="248" spans="1:7">
      <c r="A248" s="39">
        <v>44158</v>
      </c>
      <c r="B248" s="787" t="s">
        <v>1705</v>
      </c>
      <c r="C248" s="787" t="s">
        <v>17</v>
      </c>
      <c r="D248" t="s">
        <v>12</v>
      </c>
      <c r="F248" s="118">
        <v>13.1</v>
      </c>
      <c r="G248" s="4">
        <f t="shared" si="3"/>
        <v>507.69999999999993</v>
      </c>
    </row>
    <row r="249" spans="1:7">
      <c r="A249" s="39">
        <v>44158</v>
      </c>
      <c r="B249" s="787" t="s">
        <v>1705</v>
      </c>
      <c r="C249" s="787" t="s">
        <v>17</v>
      </c>
      <c r="D249" t="s">
        <v>13</v>
      </c>
      <c r="F249" s="118">
        <v>7.7</v>
      </c>
      <c r="G249" s="4">
        <f t="shared" si="3"/>
        <v>499.99999999999994</v>
      </c>
    </row>
    <row r="250" spans="1:7">
      <c r="A250" s="39">
        <v>44181</v>
      </c>
      <c r="B250" s="787" t="s">
        <v>1706</v>
      </c>
      <c r="C250" s="787" t="s">
        <v>17</v>
      </c>
      <c r="D250" t="s">
        <v>14</v>
      </c>
      <c r="F250" s="118">
        <v>500</v>
      </c>
      <c r="G250" s="4">
        <f t="shared" si="3"/>
        <v>0</v>
      </c>
    </row>
    <row r="251" spans="1:7">
      <c r="A251" s="41">
        <v>43982</v>
      </c>
      <c r="B251" s="786" t="s">
        <v>10</v>
      </c>
      <c r="C251" s="786" t="s">
        <v>18</v>
      </c>
      <c r="D251" t="s">
        <v>12</v>
      </c>
      <c r="E251" s="4">
        <v>12.1</v>
      </c>
      <c r="F251" s="118"/>
      <c r="G251" s="4">
        <f t="shared" si="3"/>
        <v>12.1</v>
      </c>
    </row>
    <row r="252" spans="1:7">
      <c r="B252" s="787"/>
      <c r="C252" s="787"/>
      <c r="D252" t="s">
        <v>13</v>
      </c>
      <c r="E252" s="4">
        <v>4.2</v>
      </c>
      <c r="F252" s="118"/>
      <c r="G252" s="4">
        <f t="shared" si="3"/>
        <v>16.3</v>
      </c>
    </row>
    <row r="253" spans="1:7">
      <c r="B253" s="787"/>
      <c r="C253" s="787"/>
      <c r="D253" t="s">
        <v>14</v>
      </c>
      <c r="E253" s="4">
        <v>500</v>
      </c>
      <c r="F253" s="118"/>
      <c r="G253" s="4">
        <f t="shared" si="3"/>
        <v>516.29999999999995</v>
      </c>
    </row>
    <row r="254" spans="1:7">
      <c r="A254" s="39">
        <v>44158</v>
      </c>
      <c r="B254" s="787" t="s">
        <v>1705</v>
      </c>
      <c r="C254" s="787" t="s">
        <v>18</v>
      </c>
      <c r="D254" t="s">
        <v>12</v>
      </c>
      <c r="F254" s="118">
        <v>12.1</v>
      </c>
      <c r="G254" s="4">
        <f t="shared" si="3"/>
        <v>504.19999999999993</v>
      </c>
    </row>
    <row r="255" spans="1:7">
      <c r="A255" s="39">
        <v>44158</v>
      </c>
      <c r="B255" s="787" t="s">
        <v>1705</v>
      </c>
      <c r="C255" s="787" t="s">
        <v>18</v>
      </c>
      <c r="D255" t="s">
        <v>13</v>
      </c>
      <c r="F255" s="118">
        <v>4.2</v>
      </c>
      <c r="G255" s="4">
        <f t="shared" si="3"/>
        <v>499.99999999999994</v>
      </c>
    </row>
    <row r="256" spans="1:7">
      <c r="A256" s="39">
        <v>44196</v>
      </c>
      <c r="B256" s="787" t="s">
        <v>1707</v>
      </c>
      <c r="C256" s="787" t="s">
        <v>18</v>
      </c>
      <c r="D256" t="s">
        <v>14</v>
      </c>
      <c r="F256" s="118">
        <v>300</v>
      </c>
      <c r="G256" s="4">
        <f t="shared" si="3"/>
        <v>199.99999999999994</v>
      </c>
    </row>
    <row r="257" spans="1:7">
      <c r="A257" s="39">
        <v>44226</v>
      </c>
      <c r="B257" s="787" t="s">
        <v>1708</v>
      </c>
      <c r="C257" s="787" t="s">
        <v>18</v>
      </c>
      <c r="D257" t="s">
        <v>14</v>
      </c>
      <c r="F257" s="118">
        <v>200</v>
      </c>
      <c r="G257" s="4">
        <f t="shared" si="3"/>
        <v>0</v>
      </c>
    </row>
    <row r="258" spans="1:7">
      <c r="A258" s="41">
        <v>44012</v>
      </c>
      <c r="B258" s="786" t="s">
        <v>10</v>
      </c>
      <c r="C258" s="786" t="s">
        <v>19</v>
      </c>
      <c r="D258" t="s">
        <v>12</v>
      </c>
      <c r="E258" s="4">
        <v>10.7</v>
      </c>
      <c r="F258" s="118"/>
      <c r="G258" s="4">
        <f t="shared" si="3"/>
        <v>10.7</v>
      </c>
    </row>
    <row r="259" spans="1:7">
      <c r="B259" s="787"/>
      <c r="C259"/>
      <c r="D259" t="s">
        <v>13</v>
      </c>
      <c r="E259" s="4">
        <v>2</v>
      </c>
      <c r="F259" s="118"/>
      <c r="G259" s="4">
        <f t="shared" si="3"/>
        <v>12.7</v>
      </c>
    </row>
    <row r="260" spans="1:7">
      <c r="B260" s="787"/>
      <c r="C260"/>
      <c r="D260" t="s">
        <v>14</v>
      </c>
      <c r="E260" s="4">
        <v>500</v>
      </c>
      <c r="F260" s="118"/>
      <c r="G260" s="4">
        <f t="shared" si="3"/>
        <v>512.70000000000005</v>
      </c>
    </row>
    <row r="261" spans="1:7">
      <c r="A261" s="39">
        <v>44025</v>
      </c>
      <c r="B261" s="787" t="s">
        <v>1709</v>
      </c>
      <c r="C261" s="787" t="s">
        <v>19</v>
      </c>
      <c r="D261" t="s">
        <v>14</v>
      </c>
      <c r="F261" s="118">
        <v>500</v>
      </c>
      <c r="G261" s="4">
        <f t="shared" si="3"/>
        <v>12.700000000000045</v>
      </c>
    </row>
    <row r="262" spans="1:7">
      <c r="A262" s="39">
        <v>44158</v>
      </c>
      <c r="B262" s="787" t="s">
        <v>1705</v>
      </c>
      <c r="C262" s="787" t="s">
        <v>19</v>
      </c>
      <c r="D262" t="s">
        <v>12</v>
      </c>
      <c r="F262" s="118">
        <v>10.7</v>
      </c>
      <c r="G262" s="4">
        <f t="shared" si="3"/>
        <v>2.0000000000000462</v>
      </c>
    </row>
    <row r="263" spans="1:7">
      <c r="A263" s="39">
        <v>44158</v>
      </c>
      <c r="B263" s="787" t="s">
        <v>1705</v>
      </c>
      <c r="C263" s="787" t="s">
        <v>19</v>
      </c>
      <c r="D263" t="s">
        <v>13</v>
      </c>
      <c r="F263" s="118">
        <v>1.2</v>
      </c>
      <c r="G263" s="4">
        <f t="shared" si="3"/>
        <v>0.80000000000004623</v>
      </c>
    </row>
    <row r="264" spans="1:7">
      <c r="A264" s="39">
        <v>44286</v>
      </c>
      <c r="B264" s="787" t="s">
        <v>1710</v>
      </c>
      <c r="C264" s="787" t="s">
        <v>19</v>
      </c>
      <c r="D264" t="s">
        <v>13</v>
      </c>
      <c r="F264" s="118">
        <v>0.8</v>
      </c>
      <c r="G264" s="4">
        <f t="shared" si="3"/>
        <v>4.6185277824406512E-14</v>
      </c>
    </row>
    <row r="265" spans="1:7">
      <c r="A265" s="41">
        <v>44043</v>
      </c>
      <c r="B265" s="786" t="s">
        <v>10</v>
      </c>
      <c r="C265" s="786" t="s">
        <v>20</v>
      </c>
      <c r="D265" t="s">
        <v>12</v>
      </c>
      <c r="E265" s="4">
        <v>16.2</v>
      </c>
      <c r="F265" s="118"/>
      <c r="G265" s="4">
        <f t="shared" si="3"/>
        <v>16.200000000000045</v>
      </c>
    </row>
    <row r="266" spans="1:7">
      <c r="B266" s="787"/>
      <c r="C266"/>
      <c r="D266" t="s">
        <v>13</v>
      </c>
      <c r="E266" s="4">
        <v>6.2</v>
      </c>
      <c r="F266" s="118"/>
      <c r="G266" s="4">
        <f t="shared" si="3"/>
        <v>22.400000000000045</v>
      </c>
    </row>
    <row r="267" spans="1:7">
      <c r="B267" s="787"/>
      <c r="C267"/>
      <c r="D267" t="s">
        <v>14</v>
      </c>
      <c r="E267" s="4">
        <v>500</v>
      </c>
      <c r="F267" s="118"/>
      <c r="G267" s="4">
        <f t="shared" si="3"/>
        <v>522.40000000000009</v>
      </c>
    </row>
    <row r="268" spans="1:7">
      <c r="A268" s="39">
        <v>44057</v>
      </c>
      <c r="B268" s="787" t="s">
        <v>1711</v>
      </c>
      <c r="C268" s="787" t="s">
        <v>20</v>
      </c>
      <c r="D268" t="s">
        <v>14</v>
      </c>
      <c r="F268" s="118">
        <v>500</v>
      </c>
      <c r="G268" s="4">
        <f t="shared" si="3"/>
        <v>22.400000000000091</v>
      </c>
    </row>
    <row r="269" spans="1:7">
      <c r="A269" s="39">
        <v>44158</v>
      </c>
      <c r="B269" s="787" t="s">
        <v>1712</v>
      </c>
      <c r="C269" s="787" t="s">
        <v>20</v>
      </c>
      <c r="D269" t="s">
        <v>12</v>
      </c>
      <c r="F269" s="118">
        <v>16.2</v>
      </c>
      <c r="G269" s="4">
        <f t="shared" si="3"/>
        <v>6.2000000000000917</v>
      </c>
    </row>
    <row r="270" spans="1:7">
      <c r="A270" s="39">
        <v>44158</v>
      </c>
      <c r="B270" s="787" t="s">
        <v>1712</v>
      </c>
      <c r="C270" s="787" t="s">
        <v>20</v>
      </c>
      <c r="D270" t="s">
        <v>13</v>
      </c>
      <c r="F270" s="118">
        <v>6.2</v>
      </c>
      <c r="G270" s="4">
        <f t="shared" si="3"/>
        <v>9.1482377229112899E-14</v>
      </c>
    </row>
    <row r="271" spans="1:7">
      <c r="A271" s="41">
        <v>44074</v>
      </c>
      <c r="B271" s="786" t="s">
        <v>10</v>
      </c>
      <c r="C271" s="786" t="s">
        <v>21</v>
      </c>
      <c r="D271" t="s">
        <v>12</v>
      </c>
      <c r="E271" s="4">
        <v>15.5</v>
      </c>
      <c r="F271" s="118"/>
      <c r="G271" s="4">
        <f t="shared" si="3"/>
        <v>15.500000000000092</v>
      </c>
    </row>
    <row r="272" spans="1:7">
      <c r="B272" s="787"/>
      <c r="C272" s="787"/>
      <c r="D272" t="s">
        <v>13</v>
      </c>
      <c r="E272" s="4">
        <v>4.4000000000000004</v>
      </c>
      <c r="F272" s="118"/>
      <c r="G272" s="4">
        <f t="shared" si="3"/>
        <v>19.900000000000091</v>
      </c>
    </row>
    <row r="273" spans="1:7">
      <c r="B273" s="787"/>
      <c r="C273" s="787"/>
      <c r="D273" t="s">
        <v>14</v>
      </c>
      <c r="E273" s="4">
        <v>500</v>
      </c>
      <c r="F273" s="118"/>
      <c r="G273" s="4">
        <f t="shared" si="3"/>
        <v>519.90000000000009</v>
      </c>
    </row>
    <row r="274" spans="1:7">
      <c r="B274" s="787"/>
      <c r="C274" s="787"/>
      <c r="D274" t="s">
        <v>40</v>
      </c>
      <c r="E274" s="4">
        <v>15</v>
      </c>
      <c r="F274" s="118"/>
      <c r="G274" s="4">
        <f t="shared" si="3"/>
        <v>534.90000000000009</v>
      </c>
    </row>
    <row r="275" spans="1:7">
      <c r="A275" s="39">
        <v>44112</v>
      </c>
      <c r="B275" s="787" t="s">
        <v>1713</v>
      </c>
      <c r="C275" s="787" t="s">
        <v>21</v>
      </c>
      <c r="D275" t="s">
        <v>14</v>
      </c>
      <c r="F275" s="118">
        <v>500</v>
      </c>
      <c r="G275" s="4">
        <f t="shared" si="3"/>
        <v>34.900000000000091</v>
      </c>
    </row>
    <row r="276" spans="1:7">
      <c r="A276" s="39">
        <v>44158</v>
      </c>
      <c r="B276" s="787" t="s">
        <v>1712</v>
      </c>
      <c r="C276" s="787" t="s">
        <v>21</v>
      </c>
      <c r="D276" t="s">
        <v>12</v>
      </c>
      <c r="F276" s="118">
        <v>15.5</v>
      </c>
      <c r="G276" s="4">
        <f t="shared" si="3"/>
        <v>19.400000000000091</v>
      </c>
    </row>
    <row r="277" spans="1:7">
      <c r="A277" s="39">
        <v>44158</v>
      </c>
      <c r="B277" s="787" t="s">
        <v>1712</v>
      </c>
      <c r="C277" s="787" t="s">
        <v>21</v>
      </c>
      <c r="D277" t="s">
        <v>13</v>
      </c>
      <c r="F277" s="118">
        <v>4.4000000000000004</v>
      </c>
      <c r="G277" s="4">
        <f t="shared" si="3"/>
        <v>15.000000000000091</v>
      </c>
    </row>
    <row r="278" spans="1:7">
      <c r="A278" s="39">
        <v>44286</v>
      </c>
      <c r="B278" s="787" t="s">
        <v>1710</v>
      </c>
      <c r="C278" s="787" t="s">
        <v>21</v>
      </c>
      <c r="D278" t="s">
        <v>40</v>
      </c>
      <c r="F278" s="118">
        <v>15</v>
      </c>
      <c r="G278" s="4">
        <f t="shared" si="3"/>
        <v>9.0594198809412774E-14</v>
      </c>
    </row>
    <row r="279" spans="1:7">
      <c r="A279" s="41">
        <v>44104</v>
      </c>
      <c r="B279" s="786" t="s">
        <v>10</v>
      </c>
      <c r="C279" s="786" t="s">
        <v>22</v>
      </c>
      <c r="D279" t="s">
        <v>12</v>
      </c>
      <c r="E279" s="4">
        <v>15.9</v>
      </c>
      <c r="F279" s="118"/>
      <c r="G279" s="4">
        <f t="shared" si="3"/>
        <v>15.900000000000091</v>
      </c>
    </row>
    <row r="280" spans="1:7">
      <c r="B280" s="787"/>
      <c r="C280" s="787"/>
      <c r="D280" t="s">
        <v>13</v>
      </c>
      <c r="E280" s="4">
        <v>5.0999999999999996</v>
      </c>
      <c r="F280" s="118"/>
      <c r="G280" s="4">
        <f t="shared" si="3"/>
        <v>21.000000000000092</v>
      </c>
    </row>
    <row r="281" spans="1:7">
      <c r="B281" s="787"/>
      <c r="C281" s="787"/>
      <c r="D281" t="s">
        <v>14</v>
      </c>
      <c r="E281" s="4">
        <v>500</v>
      </c>
      <c r="F281" s="118"/>
      <c r="G281" s="4">
        <f t="shared" si="3"/>
        <v>521.00000000000011</v>
      </c>
    </row>
    <row r="282" spans="1:7">
      <c r="B282" s="787"/>
      <c r="C282" s="787"/>
      <c r="D282" t="s">
        <v>40</v>
      </c>
      <c r="E282" s="4">
        <v>8.5</v>
      </c>
      <c r="F282" s="118"/>
      <c r="G282" s="4">
        <f t="shared" si="3"/>
        <v>529.50000000000011</v>
      </c>
    </row>
    <row r="283" spans="1:7">
      <c r="A283" s="39">
        <v>44226</v>
      </c>
      <c r="B283" s="787" t="s">
        <v>1708</v>
      </c>
      <c r="C283" s="787" t="s">
        <v>22</v>
      </c>
      <c r="D283" t="s">
        <v>14</v>
      </c>
      <c r="F283" s="118">
        <v>340</v>
      </c>
      <c r="G283" s="4">
        <f t="shared" si="3"/>
        <v>189.50000000000011</v>
      </c>
    </row>
    <row r="284" spans="1:7">
      <c r="A284" s="39">
        <v>44254</v>
      </c>
      <c r="B284" s="787" t="s">
        <v>1714</v>
      </c>
      <c r="C284" s="787" t="s">
        <v>22</v>
      </c>
      <c r="D284" t="s">
        <v>14</v>
      </c>
      <c r="F284" s="118">
        <v>160</v>
      </c>
      <c r="G284" s="4">
        <f t="shared" si="3"/>
        <v>29.500000000000114</v>
      </c>
    </row>
    <row r="285" spans="1:7">
      <c r="A285" s="39">
        <v>44286</v>
      </c>
      <c r="B285" s="787" t="s">
        <v>1710</v>
      </c>
      <c r="C285" s="787" t="s">
        <v>22</v>
      </c>
      <c r="D285" t="s">
        <v>12</v>
      </c>
      <c r="F285" s="118">
        <v>15.9</v>
      </c>
      <c r="G285" s="4">
        <f t="shared" si="3"/>
        <v>13.600000000000113</v>
      </c>
    </row>
    <row r="286" spans="1:7">
      <c r="A286" s="39">
        <v>44286</v>
      </c>
      <c r="B286" s="787" t="s">
        <v>1710</v>
      </c>
      <c r="C286" s="787" t="s">
        <v>22</v>
      </c>
      <c r="D286" t="s">
        <v>13</v>
      </c>
      <c r="F286" s="118">
        <v>5.0999999999999996</v>
      </c>
      <c r="G286" s="4">
        <f t="shared" si="3"/>
        <v>8.5000000000001137</v>
      </c>
    </row>
    <row r="287" spans="1:7">
      <c r="A287" s="39">
        <v>44286</v>
      </c>
      <c r="B287" s="787" t="s">
        <v>1710</v>
      </c>
      <c r="C287" s="787" t="s">
        <v>22</v>
      </c>
      <c r="D287" t="s">
        <v>40</v>
      </c>
      <c r="F287" s="118">
        <v>8.5</v>
      </c>
      <c r="G287" s="4">
        <f t="shared" si="3"/>
        <v>1.1368683772161603E-13</v>
      </c>
    </row>
    <row r="288" spans="1:7">
      <c r="A288" s="41">
        <v>44135</v>
      </c>
      <c r="B288" s="786" t="s">
        <v>10</v>
      </c>
      <c r="C288" s="786" t="s">
        <v>23</v>
      </c>
      <c r="D288" t="s">
        <v>12</v>
      </c>
      <c r="E288" s="4">
        <v>18.7</v>
      </c>
      <c r="F288" s="118"/>
      <c r="G288" s="4">
        <f t="shared" si="3"/>
        <v>18.700000000000113</v>
      </c>
    </row>
    <row r="289" spans="1:7">
      <c r="B289" s="787"/>
      <c r="C289" s="787"/>
      <c r="D289" t="s">
        <v>13</v>
      </c>
      <c r="E289" s="4">
        <v>5.4</v>
      </c>
      <c r="F289" s="118"/>
      <c r="G289" s="4">
        <f t="shared" si="3"/>
        <v>24.100000000000115</v>
      </c>
    </row>
    <row r="290" spans="1:7">
      <c r="B290" s="787"/>
      <c r="C290" s="787"/>
      <c r="D290" t="s">
        <v>14</v>
      </c>
      <c r="E290" s="4">
        <v>500</v>
      </c>
      <c r="F290" s="118"/>
      <c r="G290" s="4">
        <f t="shared" si="3"/>
        <v>524.10000000000014</v>
      </c>
    </row>
    <row r="291" spans="1:7">
      <c r="A291" s="39">
        <v>44142</v>
      </c>
      <c r="B291" s="787" t="s">
        <v>1715</v>
      </c>
      <c r="C291" s="787" t="s">
        <v>23</v>
      </c>
      <c r="D291" t="s">
        <v>14</v>
      </c>
      <c r="F291" s="118">
        <v>500</v>
      </c>
      <c r="G291" s="4">
        <f t="shared" si="3"/>
        <v>24.100000000000136</v>
      </c>
    </row>
    <row r="292" spans="1:7">
      <c r="A292" s="39">
        <v>44286</v>
      </c>
      <c r="B292" s="787" t="s">
        <v>1710</v>
      </c>
      <c r="C292" s="787" t="s">
        <v>23</v>
      </c>
      <c r="D292" t="s">
        <v>12</v>
      </c>
      <c r="F292" s="118">
        <v>18.7</v>
      </c>
      <c r="G292" s="4">
        <f t="shared" ref="G292:G364" si="4">+G291+E292-F292</f>
        <v>5.4000000000001371</v>
      </c>
    </row>
    <row r="293" spans="1:7">
      <c r="A293" s="39">
        <v>44286</v>
      </c>
      <c r="B293" s="787" t="s">
        <v>1710</v>
      </c>
      <c r="C293" s="787" t="s">
        <v>23</v>
      </c>
      <c r="D293" t="s">
        <v>13</v>
      </c>
      <c r="F293" s="118">
        <v>5.4</v>
      </c>
      <c r="G293" s="4">
        <f t="shared" si="4"/>
        <v>1.3677947663381929E-13</v>
      </c>
    </row>
    <row r="294" spans="1:7">
      <c r="A294" s="41">
        <v>44165</v>
      </c>
      <c r="B294" s="786" t="s">
        <v>10</v>
      </c>
      <c r="C294" s="786" t="s">
        <v>24</v>
      </c>
      <c r="D294" t="s">
        <v>12</v>
      </c>
      <c r="E294" s="4">
        <v>17.7</v>
      </c>
      <c r="F294" s="118"/>
      <c r="G294" s="4">
        <f t="shared" si="4"/>
        <v>17.700000000000138</v>
      </c>
    </row>
    <row r="295" spans="1:7">
      <c r="B295" s="787"/>
      <c r="C295" s="787"/>
      <c r="D295" t="s">
        <v>13</v>
      </c>
      <c r="E295" s="4">
        <v>5.6</v>
      </c>
      <c r="F295" s="118"/>
      <c r="G295" s="4">
        <f t="shared" si="4"/>
        <v>23.300000000000139</v>
      </c>
    </row>
    <row r="296" spans="1:7">
      <c r="B296" s="787"/>
      <c r="C296" s="787"/>
      <c r="D296" t="s">
        <v>14</v>
      </c>
      <c r="E296" s="4">
        <v>500</v>
      </c>
      <c r="F296" s="118"/>
      <c r="G296" s="4">
        <f t="shared" si="4"/>
        <v>523.30000000000018</v>
      </c>
    </row>
    <row r="297" spans="1:7">
      <c r="A297" s="39">
        <v>44194</v>
      </c>
      <c r="B297" s="787" t="s">
        <v>1716</v>
      </c>
      <c r="C297" s="787" t="s">
        <v>24</v>
      </c>
      <c r="D297" t="s">
        <v>14</v>
      </c>
      <c r="F297" s="118">
        <v>500</v>
      </c>
      <c r="G297" s="4">
        <f t="shared" si="4"/>
        <v>23.300000000000182</v>
      </c>
    </row>
    <row r="298" spans="1:7">
      <c r="A298" s="39">
        <v>44286</v>
      </c>
      <c r="B298" s="787" t="s">
        <v>1710</v>
      </c>
      <c r="C298" s="787" t="s">
        <v>24</v>
      </c>
      <c r="D298" t="s">
        <v>12</v>
      </c>
      <c r="F298" s="118">
        <v>17.7</v>
      </c>
      <c r="G298" s="4">
        <f t="shared" si="4"/>
        <v>5.6000000000001826</v>
      </c>
    </row>
    <row r="299" spans="1:7">
      <c r="A299" s="39">
        <v>44286</v>
      </c>
      <c r="B299" s="787" t="s">
        <v>1710</v>
      </c>
      <c r="C299" s="787" t="s">
        <v>24</v>
      </c>
      <c r="D299" t="s">
        <v>13</v>
      </c>
      <c r="F299" s="118">
        <v>5.6</v>
      </c>
      <c r="G299" s="4">
        <f t="shared" si="4"/>
        <v>1.829647544582258E-13</v>
      </c>
    </row>
    <row r="300" spans="1:7">
      <c r="A300" s="41">
        <v>44196</v>
      </c>
      <c r="B300" s="786" t="s">
        <v>10</v>
      </c>
      <c r="C300" s="786" t="s">
        <v>25</v>
      </c>
      <c r="D300" t="s">
        <v>12</v>
      </c>
      <c r="E300" s="4">
        <v>20.399999999999999</v>
      </c>
      <c r="F300" s="118"/>
      <c r="G300" s="4">
        <f t="shared" si="4"/>
        <v>20.400000000000183</v>
      </c>
    </row>
    <row r="301" spans="1:7">
      <c r="B301" s="787"/>
      <c r="C301" s="787"/>
      <c r="D301" t="s">
        <v>13</v>
      </c>
      <c r="E301" s="4">
        <v>4.9000000000000004</v>
      </c>
      <c r="F301" s="118"/>
      <c r="G301" s="4">
        <f t="shared" si="4"/>
        <v>25.300000000000182</v>
      </c>
    </row>
    <row r="302" spans="1:7">
      <c r="B302" s="787"/>
      <c r="C302" s="787"/>
      <c r="D302" t="s">
        <v>14</v>
      </c>
      <c r="E302" s="4">
        <v>500</v>
      </c>
      <c r="F302" s="118"/>
      <c r="G302" s="4">
        <f t="shared" si="4"/>
        <v>525.30000000000018</v>
      </c>
    </row>
    <row r="303" spans="1:7">
      <c r="A303" s="39">
        <v>44254</v>
      </c>
      <c r="B303" s="787" t="s">
        <v>1714</v>
      </c>
      <c r="C303" s="787" t="s">
        <v>25</v>
      </c>
      <c r="D303" t="s">
        <v>14</v>
      </c>
      <c r="F303" s="118">
        <v>100</v>
      </c>
      <c r="G303" s="4">
        <f t="shared" si="4"/>
        <v>425.30000000000018</v>
      </c>
    </row>
    <row r="304" spans="1:7">
      <c r="A304" s="39">
        <v>44286</v>
      </c>
      <c r="B304" s="787" t="s">
        <v>1717</v>
      </c>
      <c r="C304" s="787" t="s">
        <v>25</v>
      </c>
      <c r="D304" t="s">
        <v>14</v>
      </c>
      <c r="F304" s="118">
        <v>132</v>
      </c>
      <c r="G304" s="4">
        <f t="shared" si="4"/>
        <v>293.30000000000018</v>
      </c>
    </row>
    <row r="305" spans="1:9">
      <c r="A305" s="39">
        <v>44286</v>
      </c>
      <c r="B305" s="787" t="s">
        <v>1710</v>
      </c>
      <c r="C305" s="787" t="s">
        <v>25</v>
      </c>
      <c r="D305" t="s">
        <v>12</v>
      </c>
      <c r="F305" s="118">
        <v>20.399999999999999</v>
      </c>
      <c r="G305" s="4">
        <f t="shared" si="4"/>
        <v>272.9000000000002</v>
      </c>
    </row>
    <row r="306" spans="1:9">
      <c r="A306" s="39">
        <v>44286</v>
      </c>
      <c r="B306" s="787" t="s">
        <v>1710</v>
      </c>
      <c r="C306" s="787" t="s">
        <v>25</v>
      </c>
      <c r="D306" t="s">
        <v>13</v>
      </c>
      <c r="F306" s="118">
        <v>4.9000000000000004</v>
      </c>
      <c r="G306" s="4">
        <f t="shared" si="4"/>
        <v>268.00000000000023</v>
      </c>
    </row>
    <row r="307" spans="1:9">
      <c r="A307" s="39">
        <v>44336</v>
      </c>
      <c r="B307" s="787" t="s">
        <v>1718</v>
      </c>
      <c r="C307" s="787" t="s">
        <v>25</v>
      </c>
      <c r="D307" t="s">
        <v>14</v>
      </c>
      <c r="F307" s="118">
        <v>268</v>
      </c>
      <c r="G307" s="4">
        <f t="shared" si="4"/>
        <v>0</v>
      </c>
    </row>
    <row r="308" spans="1:9">
      <c r="A308" s="41">
        <v>44227</v>
      </c>
      <c r="B308" s="786" t="s">
        <v>10</v>
      </c>
      <c r="C308" s="786" t="s">
        <v>11</v>
      </c>
      <c r="D308" t="s">
        <v>12</v>
      </c>
      <c r="E308" s="4">
        <v>21.7</v>
      </c>
      <c r="F308" s="118"/>
      <c r="G308" s="4">
        <f t="shared" si="4"/>
        <v>21.7</v>
      </c>
    </row>
    <row r="309" spans="1:9">
      <c r="B309" s="787"/>
      <c r="C309" s="787"/>
      <c r="D309" t="s">
        <v>13</v>
      </c>
      <c r="E309" s="4">
        <v>6.3</v>
      </c>
      <c r="F309" s="118"/>
      <c r="G309" s="4">
        <f t="shared" si="4"/>
        <v>28</v>
      </c>
    </row>
    <row r="310" spans="1:9">
      <c r="B310" s="787"/>
      <c r="C310" s="787"/>
      <c r="D310" t="s">
        <v>14</v>
      </c>
      <c r="E310" s="4">
        <v>250</v>
      </c>
      <c r="F310" s="118"/>
      <c r="G310" s="4">
        <f t="shared" si="4"/>
        <v>278</v>
      </c>
    </row>
    <row r="311" spans="1:9">
      <c r="A311" s="39">
        <v>44336</v>
      </c>
      <c r="B311" s="787" t="s">
        <v>1718</v>
      </c>
      <c r="C311" s="787" t="s">
        <v>11</v>
      </c>
      <c r="D311" t="s">
        <v>14</v>
      </c>
      <c r="F311" s="118">
        <v>82</v>
      </c>
      <c r="G311" s="4">
        <f t="shared" si="4"/>
        <v>196</v>
      </c>
    </row>
    <row r="312" spans="1:9">
      <c r="A312" s="39">
        <v>44355</v>
      </c>
      <c r="B312" s="787" t="s">
        <v>1719</v>
      </c>
      <c r="C312" s="787" t="s">
        <v>11</v>
      </c>
      <c r="D312" t="s">
        <v>14</v>
      </c>
      <c r="F312" s="162">
        <v>168</v>
      </c>
      <c r="G312" s="4">
        <f t="shared" si="4"/>
        <v>28</v>
      </c>
    </row>
    <row r="313" spans="1:9">
      <c r="A313" s="39">
        <v>44926</v>
      </c>
      <c r="B313" s="787" t="s">
        <v>1720</v>
      </c>
      <c r="C313" s="787" t="s">
        <v>11</v>
      </c>
      <c r="D313" t="s">
        <v>12</v>
      </c>
      <c r="F313" s="4">
        <v>21.7</v>
      </c>
      <c r="G313" s="4">
        <f t="shared" si="4"/>
        <v>6.3000000000000007</v>
      </c>
    </row>
    <row r="314" spans="1:9">
      <c r="A314" s="39">
        <v>44926</v>
      </c>
      <c r="B314" s="787" t="s">
        <v>1720</v>
      </c>
      <c r="C314" s="787" t="s">
        <v>11</v>
      </c>
      <c r="D314" t="s">
        <v>13</v>
      </c>
      <c r="F314" s="4">
        <v>6.3</v>
      </c>
      <c r="G314" s="4">
        <f t="shared" si="4"/>
        <v>0</v>
      </c>
    </row>
    <row r="315" spans="1:9">
      <c r="A315" s="41">
        <v>44255</v>
      </c>
      <c r="B315" s="786" t="s">
        <v>10</v>
      </c>
      <c r="C315" s="786" t="s">
        <v>15</v>
      </c>
      <c r="D315" t="s">
        <v>12</v>
      </c>
      <c r="E315" s="4">
        <v>10.9</v>
      </c>
      <c r="F315" s="118"/>
      <c r="G315" s="4">
        <f t="shared" si="4"/>
        <v>10.9</v>
      </c>
    </row>
    <row r="316" spans="1:9">
      <c r="B316" s="787"/>
      <c r="C316" s="787"/>
      <c r="D316" t="s">
        <v>13</v>
      </c>
      <c r="E316" s="4">
        <v>4.7</v>
      </c>
      <c r="F316" s="118"/>
      <c r="G316" s="4">
        <f t="shared" si="4"/>
        <v>15.600000000000001</v>
      </c>
    </row>
    <row r="317" spans="1:9">
      <c r="B317" s="787"/>
      <c r="C317" s="787"/>
      <c r="D317" t="s">
        <v>14</v>
      </c>
      <c r="E317" s="4">
        <v>250</v>
      </c>
      <c r="F317" s="118"/>
      <c r="G317" s="4">
        <f t="shared" si="4"/>
        <v>265.60000000000002</v>
      </c>
    </row>
    <row r="318" spans="1:9">
      <c r="A318" s="39">
        <v>44355</v>
      </c>
      <c r="B318" s="787" t="s">
        <v>1719</v>
      </c>
      <c r="C318" s="787" t="s">
        <v>15</v>
      </c>
      <c r="D318" t="s">
        <v>14</v>
      </c>
      <c r="F318" s="162">
        <v>32</v>
      </c>
      <c r="G318" s="4">
        <f t="shared" si="4"/>
        <v>233.60000000000002</v>
      </c>
      <c r="I318">
        <v>168</v>
      </c>
    </row>
    <row r="319" spans="1:9">
      <c r="A319" s="39">
        <v>44377</v>
      </c>
      <c r="B319" s="787" t="s">
        <v>1721</v>
      </c>
      <c r="C319" s="787" t="s">
        <v>15</v>
      </c>
      <c r="D319" t="s">
        <v>14</v>
      </c>
      <c r="F319" s="162">
        <v>50</v>
      </c>
      <c r="G319" s="4">
        <f t="shared" si="4"/>
        <v>183.60000000000002</v>
      </c>
    </row>
    <row r="320" spans="1:9">
      <c r="A320" s="39">
        <v>44408</v>
      </c>
      <c r="B320" s="787" t="s">
        <v>1722</v>
      </c>
      <c r="C320" s="110" t="s">
        <v>15</v>
      </c>
      <c r="D320" s="111" t="s">
        <v>14</v>
      </c>
      <c r="E320" s="81"/>
      <c r="F320" s="154">
        <v>168</v>
      </c>
      <c r="G320" s="4">
        <f t="shared" si="4"/>
        <v>15.600000000000023</v>
      </c>
    </row>
    <row r="321" spans="1:9">
      <c r="A321" s="39">
        <v>44926</v>
      </c>
      <c r="B321" s="787" t="s">
        <v>1720</v>
      </c>
      <c r="C321" s="787" t="s">
        <v>15</v>
      </c>
      <c r="D321" t="s">
        <v>12</v>
      </c>
      <c r="E321" s="81"/>
      <c r="F321" s="4">
        <v>10.9</v>
      </c>
      <c r="G321" s="4">
        <f t="shared" si="4"/>
        <v>4.7000000000000224</v>
      </c>
    </row>
    <row r="322" spans="1:9">
      <c r="A322" s="39">
        <v>44926</v>
      </c>
      <c r="B322" s="787" t="s">
        <v>1720</v>
      </c>
      <c r="C322" s="787" t="s">
        <v>15</v>
      </c>
      <c r="D322" t="s">
        <v>13</v>
      </c>
      <c r="E322" s="81"/>
      <c r="F322" s="4">
        <v>4.7</v>
      </c>
      <c r="G322" s="4">
        <f t="shared" si="4"/>
        <v>2.2204460492503131E-14</v>
      </c>
    </row>
    <row r="323" spans="1:9">
      <c r="A323" s="41">
        <v>44286</v>
      </c>
      <c r="B323" s="786" t="s">
        <v>10</v>
      </c>
      <c r="C323" s="786" t="s">
        <v>16</v>
      </c>
      <c r="D323" t="s">
        <v>12</v>
      </c>
      <c r="E323" s="4">
        <v>12</v>
      </c>
      <c r="F323" s="118"/>
      <c r="G323" s="4">
        <f t="shared" si="4"/>
        <v>12.000000000000021</v>
      </c>
    </row>
    <row r="324" spans="1:9">
      <c r="B324" s="787"/>
      <c r="C324" s="787"/>
      <c r="D324" t="s">
        <v>13</v>
      </c>
      <c r="E324" s="4">
        <v>2.8</v>
      </c>
      <c r="F324" s="118"/>
      <c r="G324" s="4">
        <f t="shared" si="4"/>
        <v>14.800000000000022</v>
      </c>
      <c r="I324">
        <v>32</v>
      </c>
    </row>
    <row r="325" spans="1:9">
      <c r="B325" s="787"/>
      <c r="C325" s="787"/>
      <c r="D325" t="s">
        <v>14</v>
      </c>
      <c r="E325" s="4">
        <v>250</v>
      </c>
      <c r="F325" s="118"/>
      <c r="G325" s="4">
        <f t="shared" si="4"/>
        <v>264.8</v>
      </c>
    </row>
    <row r="326" spans="1:9">
      <c r="A326" s="39">
        <v>44408</v>
      </c>
      <c r="B326" s="787" t="s">
        <v>1722</v>
      </c>
      <c r="C326" s="787" t="s">
        <v>16</v>
      </c>
      <c r="D326" t="s">
        <v>14</v>
      </c>
      <c r="F326" s="118">
        <v>32</v>
      </c>
      <c r="G326" s="4">
        <f t="shared" si="4"/>
        <v>232.8</v>
      </c>
    </row>
    <row r="327" spans="1:9">
      <c r="A327" s="39">
        <v>44499</v>
      </c>
      <c r="B327" s="787" t="s">
        <v>1723</v>
      </c>
      <c r="C327" s="787" t="s">
        <v>16</v>
      </c>
      <c r="D327" t="s">
        <v>14</v>
      </c>
      <c r="F327" s="154">
        <v>50</v>
      </c>
      <c r="G327" s="4">
        <f t="shared" si="4"/>
        <v>182.8</v>
      </c>
    </row>
    <row r="328" spans="1:9">
      <c r="A328" s="39">
        <v>44620</v>
      </c>
      <c r="B328" s="787" t="s">
        <v>1724</v>
      </c>
      <c r="C328" s="787" t="s">
        <v>16</v>
      </c>
      <c r="D328" t="s">
        <v>14</v>
      </c>
      <c r="F328" s="154">
        <v>100</v>
      </c>
      <c r="G328" s="4">
        <f t="shared" si="4"/>
        <v>82.800000000000011</v>
      </c>
    </row>
    <row r="329" spans="1:9">
      <c r="A329" s="39">
        <v>44926</v>
      </c>
      <c r="B329" s="787" t="s">
        <v>1725</v>
      </c>
      <c r="C329" s="787" t="s">
        <v>16</v>
      </c>
      <c r="D329" t="s">
        <v>14</v>
      </c>
      <c r="F329" s="154">
        <v>68</v>
      </c>
      <c r="G329" s="4">
        <f t="shared" si="4"/>
        <v>14.800000000000011</v>
      </c>
    </row>
    <row r="330" spans="1:9">
      <c r="A330" s="39">
        <v>44926</v>
      </c>
      <c r="B330" s="787" t="s">
        <v>1720</v>
      </c>
      <c r="C330" s="787" t="s">
        <v>16</v>
      </c>
      <c r="D330" t="s">
        <v>12</v>
      </c>
      <c r="F330" s="4">
        <v>12</v>
      </c>
      <c r="G330" s="4">
        <f t="shared" si="4"/>
        <v>2.8000000000000114</v>
      </c>
    </row>
    <row r="331" spans="1:9">
      <c r="A331" s="39">
        <v>44926</v>
      </c>
      <c r="B331" s="787" t="s">
        <v>1720</v>
      </c>
      <c r="C331" s="787" t="s">
        <v>16</v>
      </c>
      <c r="D331" t="s">
        <v>13</v>
      </c>
      <c r="F331" s="4">
        <v>2.8</v>
      </c>
      <c r="G331" s="4">
        <f t="shared" si="4"/>
        <v>1.1546319456101628E-14</v>
      </c>
    </row>
    <row r="332" spans="1:9">
      <c r="A332" s="41">
        <v>44316</v>
      </c>
      <c r="B332" s="786" t="s">
        <v>10</v>
      </c>
      <c r="C332" s="786" t="s">
        <v>17</v>
      </c>
      <c r="D332" t="s">
        <v>12</v>
      </c>
      <c r="E332" s="4">
        <v>11.5</v>
      </c>
      <c r="F332" s="118"/>
      <c r="G332" s="4">
        <f t="shared" si="4"/>
        <v>11.500000000000011</v>
      </c>
    </row>
    <row r="333" spans="1:9">
      <c r="B333" s="787"/>
      <c r="C333" s="787"/>
      <c r="D333" t="s">
        <v>13</v>
      </c>
      <c r="E333" s="4">
        <v>3.8</v>
      </c>
      <c r="F333" s="118"/>
      <c r="G333" s="4">
        <f t="shared" si="4"/>
        <v>15.300000000000011</v>
      </c>
    </row>
    <row r="334" spans="1:9">
      <c r="B334" s="787"/>
      <c r="C334" s="787"/>
      <c r="D334" t="s">
        <v>14</v>
      </c>
      <c r="E334" s="4">
        <v>250</v>
      </c>
      <c r="F334" s="118"/>
      <c r="G334" s="4">
        <f t="shared" si="4"/>
        <v>265.3</v>
      </c>
    </row>
    <row r="335" spans="1:9">
      <c r="A335" s="39">
        <v>44561</v>
      </c>
      <c r="B335" s="787" t="s">
        <v>1726</v>
      </c>
      <c r="C335" s="787" t="s">
        <v>17</v>
      </c>
      <c r="D335" t="s">
        <v>14</v>
      </c>
      <c r="F335" s="154">
        <v>250</v>
      </c>
      <c r="G335" s="4">
        <f t="shared" si="4"/>
        <v>15.300000000000011</v>
      </c>
    </row>
    <row r="336" spans="1:9">
      <c r="A336" s="39">
        <v>44926</v>
      </c>
      <c r="B336" s="787" t="s">
        <v>1720</v>
      </c>
      <c r="C336" s="787" t="s">
        <v>17</v>
      </c>
      <c r="D336" t="s">
        <v>12</v>
      </c>
      <c r="F336" s="4">
        <v>11.5</v>
      </c>
      <c r="G336" s="4">
        <f t="shared" si="4"/>
        <v>3.8000000000000114</v>
      </c>
    </row>
    <row r="337" spans="1:7">
      <c r="A337" s="39">
        <v>44926</v>
      </c>
      <c r="B337" s="787" t="s">
        <v>1720</v>
      </c>
      <c r="C337" s="787" t="s">
        <v>17</v>
      </c>
      <c r="D337" t="s">
        <v>13</v>
      </c>
      <c r="F337" s="4">
        <v>3.8</v>
      </c>
      <c r="G337" s="4">
        <f t="shared" si="4"/>
        <v>1.1546319456101628E-14</v>
      </c>
    </row>
    <row r="338" spans="1:7">
      <c r="A338" s="41">
        <v>44347</v>
      </c>
      <c r="B338" s="786" t="s">
        <v>10</v>
      </c>
      <c r="C338" s="786" t="s">
        <v>18</v>
      </c>
      <c r="D338" t="s">
        <v>12</v>
      </c>
      <c r="E338" s="4">
        <v>9.4</v>
      </c>
      <c r="F338" s="118"/>
      <c r="G338" s="4">
        <f t="shared" si="4"/>
        <v>9.4000000000000128</v>
      </c>
    </row>
    <row r="339" spans="1:7">
      <c r="B339" s="787"/>
      <c r="C339" s="787"/>
      <c r="D339" t="s">
        <v>13</v>
      </c>
      <c r="E339" s="4">
        <v>2.5</v>
      </c>
      <c r="F339" s="118"/>
      <c r="G339" s="4">
        <f t="shared" si="4"/>
        <v>11.900000000000013</v>
      </c>
    </row>
    <row r="340" spans="1:7">
      <c r="B340" s="787"/>
      <c r="C340" s="787"/>
      <c r="D340" t="s">
        <v>14</v>
      </c>
      <c r="E340" s="4">
        <v>250</v>
      </c>
      <c r="F340" s="118"/>
      <c r="G340" s="4">
        <f t="shared" si="4"/>
        <v>261.90000000000003</v>
      </c>
    </row>
    <row r="341" spans="1:7">
      <c r="B341" s="787"/>
      <c r="C341" s="787"/>
      <c r="D341" t="s">
        <v>189</v>
      </c>
      <c r="E341" s="4">
        <v>8.5</v>
      </c>
      <c r="F341" s="118"/>
      <c r="G341" s="4">
        <f t="shared" si="4"/>
        <v>270.40000000000003</v>
      </c>
    </row>
    <row r="342" spans="1:7">
      <c r="A342" s="39">
        <v>44380</v>
      </c>
      <c r="B342" s="787" t="s">
        <v>1727</v>
      </c>
      <c r="C342" s="787" t="s">
        <v>18</v>
      </c>
      <c r="D342" t="s">
        <v>189</v>
      </c>
      <c r="F342" s="118">
        <v>8.5</v>
      </c>
      <c r="G342" s="4">
        <f t="shared" si="4"/>
        <v>261.90000000000003</v>
      </c>
    </row>
    <row r="343" spans="1:7">
      <c r="A343" s="39">
        <v>44651</v>
      </c>
      <c r="B343" s="787" t="s">
        <v>1728</v>
      </c>
      <c r="C343" s="787" t="s">
        <v>18</v>
      </c>
      <c r="D343" t="s">
        <v>14</v>
      </c>
      <c r="F343" s="154">
        <v>200</v>
      </c>
      <c r="G343" s="4">
        <f t="shared" si="4"/>
        <v>61.900000000000034</v>
      </c>
    </row>
    <row r="344" spans="1:7">
      <c r="A344" s="39">
        <v>44926</v>
      </c>
      <c r="B344" s="787" t="s">
        <v>1725</v>
      </c>
      <c r="C344" s="787" t="s">
        <v>18</v>
      </c>
      <c r="D344" t="s">
        <v>14</v>
      </c>
      <c r="F344" s="154">
        <v>50</v>
      </c>
      <c r="G344" s="4">
        <f t="shared" si="4"/>
        <v>11.900000000000034</v>
      </c>
    </row>
    <row r="345" spans="1:7">
      <c r="A345" s="39">
        <v>44926</v>
      </c>
      <c r="B345" s="787" t="s">
        <v>1720</v>
      </c>
      <c r="C345" s="787" t="s">
        <v>18</v>
      </c>
      <c r="D345" t="s">
        <v>12</v>
      </c>
      <c r="F345" s="4">
        <v>9.4</v>
      </c>
      <c r="G345" s="4">
        <f t="shared" si="4"/>
        <v>2.5000000000000338</v>
      </c>
    </row>
    <row r="346" spans="1:7">
      <c r="A346" s="39">
        <v>44926</v>
      </c>
      <c r="B346" s="787" t="s">
        <v>1720</v>
      </c>
      <c r="C346" s="787" t="s">
        <v>18</v>
      </c>
      <c r="D346" t="s">
        <v>13</v>
      </c>
      <c r="F346" s="4">
        <v>2.5</v>
      </c>
      <c r="G346" s="4">
        <f t="shared" si="4"/>
        <v>3.3750779948604759E-14</v>
      </c>
    </row>
    <row r="347" spans="1:7">
      <c r="A347" s="41">
        <v>44377</v>
      </c>
      <c r="B347" s="786" t="s">
        <v>10</v>
      </c>
      <c r="C347" s="786" t="s">
        <v>19</v>
      </c>
      <c r="D347" t="s">
        <v>12</v>
      </c>
      <c r="E347" s="4">
        <v>10.3</v>
      </c>
      <c r="F347" s="118"/>
      <c r="G347" s="4">
        <f t="shared" si="4"/>
        <v>10.300000000000034</v>
      </c>
    </row>
    <row r="348" spans="1:7">
      <c r="B348" s="787"/>
      <c r="C348" s="787"/>
      <c r="D348" t="s">
        <v>13</v>
      </c>
      <c r="E348" s="102">
        <v>4.4000000000000004</v>
      </c>
      <c r="F348" s="118"/>
      <c r="G348" s="4">
        <f t="shared" si="4"/>
        <v>14.700000000000035</v>
      </c>
    </row>
    <row r="349" spans="1:7">
      <c r="B349" s="787"/>
      <c r="C349" s="787"/>
      <c r="D349" t="s">
        <v>14</v>
      </c>
      <c r="E349" s="4">
        <v>500</v>
      </c>
      <c r="F349" s="118"/>
      <c r="G349" s="4">
        <f t="shared" si="4"/>
        <v>514.70000000000005</v>
      </c>
    </row>
    <row r="350" spans="1:7">
      <c r="A350" s="39">
        <v>44377</v>
      </c>
      <c r="B350" s="787" t="s">
        <v>1721</v>
      </c>
      <c r="C350" s="787" t="s">
        <v>19</v>
      </c>
      <c r="D350" t="s">
        <v>14</v>
      </c>
      <c r="F350" s="162">
        <v>250</v>
      </c>
      <c r="G350" s="4">
        <f t="shared" si="4"/>
        <v>264.70000000000005</v>
      </c>
    </row>
    <row r="351" spans="1:7">
      <c r="A351" s="39">
        <v>44865</v>
      </c>
      <c r="B351" s="787" t="s">
        <v>1729</v>
      </c>
      <c r="C351" s="787" t="s">
        <v>19</v>
      </c>
      <c r="D351" t="s">
        <v>14</v>
      </c>
      <c r="F351" s="162">
        <v>100</v>
      </c>
      <c r="G351" s="4">
        <f t="shared" si="4"/>
        <v>164.70000000000005</v>
      </c>
    </row>
    <row r="352" spans="1:7">
      <c r="A352" s="39">
        <v>44895</v>
      </c>
      <c r="B352" s="787" t="s">
        <v>1730</v>
      </c>
      <c r="C352" s="787" t="s">
        <v>19</v>
      </c>
      <c r="D352" t="s">
        <v>14</v>
      </c>
      <c r="F352" s="162">
        <v>100</v>
      </c>
      <c r="G352" s="4">
        <f t="shared" si="4"/>
        <v>64.700000000000045</v>
      </c>
    </row>
    <row r="353" spans="1:14">
      <c r="A353" s="39">
        <v>44926</v>
      </c>
      <c r="B353" s="787" t="s">
        <v>1725</v>
      </c>
      <c r="C353" s="787" t="s">
        <v>19</v>
      </c>
      <c r="D353" t="s">
        <v>14</v>
      </c>
      <c r="F353" s="154">
        <v>50</v>
      </c>
      <c r="G353" s="4">
        <f t="shared" si="4"/>
        <v>14.700000000000045</v>
      </c>
    </row>
    <row r="354" spans="1:14">
      <c r="A354" s="39">
        <v>44926</v>
      </c>
      <c r="B354" s="787" t="s">
        <v>1720</v>
      </c>
      <c r="C354" s="787" t="s">
        <v>19</v>
      </c>
      <c r="D354" t="s">
        <v>12</v>
      </c>
      <c r="F354" s="4">
        <v>10.3</v>
      </c>
      <c r="G354" s="4">
        <f t="shared" si="4"/>
        <v>4.4000000000000448</v>
      </c>
    </row>
    <row r="355" spans="1:14">
      <c r="A355" s="39">
        <v>44926</v>
      </c>
      <c r="B355" s="787" t="s">
        <v>1720</v>
      </c>
      <c r="C355" s="787" t="s">
        <v>19</v>
      </c>
      <c r="D355" t="s">
        <v>13</v>
      </c>
      <c r="F355" s="102">
        <v>4.4000000000000004</v>
      </c>
      <c r="G355" s="4">
        <f t="shared" si="4"/>
        <v>4.4408920985006262E-14</v>
      </c>
    </row>
    <row r="356" spans="1:14">
      <c r="A356" s="52">
        <v>44408</v>
      </c>
      <c r="B356" s="786" t="s">
        <v>10</v>
      </c>
      <c r="C356" s="786" t="s">
        <v>20</v>
      </c>
      <c r="D356" t="s">
        <v>12</v>
      </c>
      <c r="E356" s="4">
        <v>9</v>
      </c>
      <c r="F356" s="118"/>
      <c r="G356" s="4">
        <f t="shared" si="4"/>
        <v>9.0000000000000444</v>
      </c>
      <c r="K356" s="786"/>
      <c r="M356" s="118"/>
    </row>
    <row r="357" spans="1:14">
      <c r="B357" s="787"/>
      <c r="C357" s="787"/>
      <c r="D357" t="s">
        <v>13</v>
      </c>
      <c r="E357" s="4">
        <v>2.8</v>
      </c>
      <c r="F357" s="118"/>
      <c r="G357" s="4">
        <f t="shared" si="4"/>
        <v>11.800000000000043</v>
      </c>
      <c r="K357" s="787"/>
      <c r="M357" s="118"/>
    </row>
    <row r="358" spans="1:14">
      <c r="B358" s="787"/>
      <c r="C358" s="787"/>
      <c r="D358" t="s">
        <v>14</v>
      </c>
      <c r="E358" s="4">
        <v>500</v>
      </c>
      <c r="F358" s="118"/>
      <c r="G358" s="4">
        <f t="shared" si="4"/>
        <v>511.80000000000007</v>
      </c>
      <c r="K358" s="786"/>
      <c r="M358" s="118"/>
    </row>
    <row r="359" spans="1:14">
      <c r="A359" s="39">
        <v>44408</v>
      </c>
      <c r="B359" s="787" t="s">
        <v>1722</v>
      </c>
      <c r="C359" s="787" t="s">
        <v>20</v>
      </c>
      <c r="D359" t="s">
        <v>14</v>
      </c>
      <c r="F359" s="118">
        <v>500</v>
      </c>
      <c r="G359" s="4">
        <f t="shared" si="4"/>
        <v>11.800000000000068</v>
      </c>
      <c r="K359" s="787"/>
      <c r="M359" s="118"/>
    </row>
    <row r="360" spans="1:14">
      <c r="A360" s="39">
        <v>44926</v>
      </c>
      <c r="B360" s="787" t="s">
        <v>1731</v>
      </c>
      <c r="C360" s="787" t="s">
        <v>20</v>
      </c>
      <c r="D360" t="s">
        <v>12</v>
      </c>
      <c r="F360" s="4">
        <v>9</v>
      </c>
      <c r="G360" s="4">
        <f t="shared" si="4"/>
        <v>2.8000000000000682</v>
      </c>
      <c r="K360" s="787"/>
      <c r="M360" s="118"/>
    </row>
    <row r="361" spans="1:14">
      <c r="A361" s="39">
        <v>44926</v>
      </c>
      <c r="B361" s="787" t="s">
        <v>1731</v>
      </c>
      <c r="C361" s="787" t="s">
        <v>20</v>
      </c>
      <c r="D361" t="s">
        <v>13</v>
      </c>
      <c r="F361" s="4">
        <v>2.8</v>
      </c>
      <c r="G361" s="4">
        <f t="shared" si="4"/>
        <v>6.8389738316909643E-14</v>
      </c>
      <c r="K361" s="787"/>
      <c r="M361" s="118"/>
    </row>
    <row r="362" spans="1:14">
      <c r="A362" s="41">
        <v>44439</v>
      </c>
      <c r="B362" s="786" t="s">
        <v>10</v>
      </c>
      <c r="C362" s="786" t="s">
        <v>21</v>
      </c>
      <c r="D362" t="s">
        <v>12</v>
      </c>
      <c r="E362" s="4">
        <v>10.199999999999999</v>
      </c>
      <c r="F362" s="118"/>
      <c r="G362" s="4">
        <f t="shared" si="4"/>
        <v>10.200000000000067</v>
      </c>
      <c r="K362" s="786"/>
      <c r="M362" s="118"/>
    </row>
    <row r="363" spans="1:14">
      <c r="B363" s="787"/>
      <c r="C363" s="787"/>
      <c r="D363" t="s">
        <v>13</v>
      </c>
      <c r="E363" s="4">
        <v>3.1</v>
      </c>
      <c r="F363" s="118"/>
      <c r="G363" s="4">
        <f t="shared" si="4"/>
        <v>13.300000000000066</v>
      </c>
      <c r="M363" s="118"/>
    </row>
    <row r="364" spans="1:14">
      <c r="B364" s="787"/>
      <c r="C364" s="787"/>
      <c r="D364" t="s">
        <v>14</v>
      </c>
      <c r="E364" s="4">
        <v>500</v>
      </c>
      <c r="F364" s="118"/>
      <c r="G364" s="4">
        <f t="shared" si="4"/>
        <v>513.30000000000007</v>
      </c>
      <c r="N364" s="4"/>
    </row>
    <row r="365" spans="1:14">
      <c r="A365" s="39">
        <v>44439</v>
      </c>
      <c r="B365" s="787" t="s">
        <v>1732</v>
      </c>
      <c r="C365" s="787" t="s">
        <v>21</v>
      </c>
      <c r="D365" t="s">
        <v>14</v>
      </c>
      <c r="F365" s="118">
        <v>500</v>
      </c>
      <c r="G365" s="4">
        <f t="shared" ref="G365:G430" si="5">+G364+E365-F365</f>
        <v>13.300000000000068</v>
      </c>
      <c r="K365" s="786"/>
      <c r="M365" s="118"/>
    </row>
    <row r="366" spans="1:14">
      <c r="A366" s="39">
        <v>44926</v>
      </c>
      <c r="B366" s="787" t="s">
        <v>1731</v>
      </c>
      <c r="C366" s="787" t="s">
        <v>21</v>
      </c>
      <c r="D366" t="s">
        <v>12</v>
      </c>
      <c r="F366" s="4">
        <v>10.199999999999999</v>
      </c>
      <c r="G366" s="4">
        <f t="shared" si="5"/>
        <v>3.1000000000000689</v>
      </c>
      <c r="K366" s="786"/>
      <c r="M366" s="118"/>
    </row>
    <row r="367" spans="1:14">
      <c r="A367" s="39">
        <v>44926</v>
      </c>
      <c r="B367" s="787" t="s">
        <v>1731</v>
      </c>
      <c r="C367" s="787" t="s">
        <v>21</v>
      </c>
      <c r="D367" t="s">
        <v>13</v>
      </c>
      <c r="F367" s="4">
        <v>3.1</v>
      </c>
      <c r="G367" s="4">
        <f t="shared" si="5"/>
        <v>6.8833827526759706E-14</v>
      </c>
      <c r="K367" s="786"/>
      <c r="M367" s="118"/>
    </row>
    <row r="368" spans="1:14">
      <c r="A368" s="41">
        <v>44469</v>
      </c>
      <c r="B368" s="786" t="s">
        <v>10</v>
      </c>
      <c r="C368" s="786" t="s">
        <v>22</v>
      </c>
      <c r="D368" t="s">
        <v>12</v>
      </c>
      <c r="E368" s="4">
        <v>10.5</v>
      </c>
      <c r="F368" s="118"/>
      <c r="G368" s="4">
        <f t="shared" si="5"/>
        <v>10.500000000000069</v>
      </c>
      <c r="K368" s="787"/>
      <c r="M368" s="118"/>
    </row>
    <row r="369" spans="1:14">
      <c r="B369" s="787"/>
      <c r="C369" s="787"/>
      <c r="D369" t="s">
        <v>13</v>
      </c>
      <c r="E369" s="4">
        <v>4.7</v>
      </c>
      <c r="F369" s="118"/>
      <c r="G369" s="4">
        <f t="shared" si="5"/>
        <v>15.20000000000007</v>
      </c>
      <c r="K369" s="786"/>
      <c r="M369" s="118"/>
    </row>
    <row r="370" spans="1:14">
      <c r="B370" s="787"/>
      <c r="C370" s="787"/>
      <c r="D370" t="s">
        <v>14</v>
      </c>
      <c r="E370" s="4">
        <v>500</v>
      </c>
      <c r="F370" s="118"/>
      <c r="G370" s="4">
        <f t="shared" si="5"/>
        <v>515.20000000000005</v>
      </c>
      <c r="K370" s="787"/>
      <c r="M370" s="118"/>
    </row>
    <row r="371" spans="1:14">
      <c r="A371" s="39">
        <v>44469</v>
      </c>
      <c r="B371" s="787" t="s">
        <v>1733</v>
      </c>
      <c r="C371" s="787" t="s">
        <v>22</v>
      </c>
      <c r="D371" t="s">
        <v>14</v>
      </c>
      <c r="F371" s="118">
        <v>400</v>
      </c>
      <c r="G371" s="4">
        <f t="shared" si="5"/>
        <v>115.20000000000005</v>
      </c>
      <c r="N371" s="4"/>
    </row>
    <row r="372" spans="1:14">
      <c r="A372" s="39">
        <v>44592</v>
      </c>
      <c r="B372" s="787" t="s">
        <v>1734</v>
      </c>
      <c r="C372" s="787" t="s">
        <v>22</v>
      </c>
      <c r="D372" t="s">
        <v>14</v>
      </c>
      <c r="F372" s="154">
        <v>100</v>
      </c>
      <c r="G372" s="4">
        <f t="shared" si="5"/>
        <v>15.200000000000045</v>
      </c>
      <c r="K372" s="786"/>
      <c r="M372" s="118"/>
    </row>
    <row r="373" spans="1:14">
      <c r="A373" s="39">
        <v>44926</v>
      </c>
      <c r="B373" s="787" t="s">
        <v>1731</v>
      </c>
      <c r="C373" s="787" t="s">
        <v>22</v>
      </c>
      <c r="D373" t="s">
        <v>12</v>
      </c>
      <c r="F373" s="4">
        <v>10.5</v>
      </c>
      <c r="G373" s="4">
        <f t="shared" si="5"/>
        <v>4.7000000000000455</v>
      </c>
      <c r="K373" s="786"/>
      <c r="M373" s="118"/>
    </row>
    <row r="374" spans="1:14">
      <c r="A374" s="39">
        <v>44926</v>
      </c>
      <c r="B374" s="787" t="s">
        <v>1731</v>
      </c>
      <c r="C374" s="787" t="s">
        <v>22</v>
      </c>
      <c r="D374" t="s">
        <v>13</v>
      </c>
      <c r="F374" s="4">
        <v>4.7</v>
      </c>
      <c r="G374" s="4">
        <f t="shared" si="5"/>
        <v>4.5297099404706387E-14</v>
      </c>
      <c r="K374" s="786"/>
      <c r="M374" s="118"/>
    </row>
    <row r="375" spans="1:14">
      <c r="A375" s="41">
        <v>44500</v>
      </c>
      <c r="B375" s="786" t="s">
        <v>10</v>
      </c>
      <c r="C375" s="786" t="s">
        <v>23</v>
      </c>
      <c r="D375" t="s">
        <v>14</v>
      </c>
      <c r="E375" s="4">
        <v>500</v>
      </c>
      <c r="G375" s="4">
        <f t="shared" si="5"/>
        <v>500.00000000000006</v>
      </c>
      <c r="K375" s="787"/>
      <c r="M375" s="170"/>
    </row>
    <row r="376" spans="1:14">
      <c r="A376" s="41"/>
      <c r="B376" s="786"/>
      <c r="C376" s="786"/>
      <c r="D376" t="s">
        <v>12</v>
      </c>
      <c r="E376" s="4">
        <v>10.9</v>
      </c>
      <c r="G376" s="4">
        <f t="shared" si="5"/>
        <v>510.90000000000003</v>
      </c>
      <c r="N376" s="4"/>
    </row>
    <row r="377" spans="1:14">
      <c r="A377" s="41"/>
      <c r="B377" s="786"/>
      <c r="C377" s="786"/>
      <c r="D377" t="s">
        <v>13</v>
      </c>
      <c r="E377" s="4">
        <v>2.6</v>
      </c>
      <c r="G377" s="4">
        <f t="shared" si="5"/>
        <v>513.5</v>
      </c>
      <c r="K377" s="786"/>
      <c r="M377" s="118"/>
    </row>
    <row r="378" spans="1:14">
      <c r="A378" s="39">
        <v>44499</v>
      </c>
      <c r="B378" s="787" t="s">
        <v>1723</v>
      </c>
      <c r="C378" s="787" t="s">
        <v>23</v>
      </c>
      <c r="D378" t="s">
        <v>14</v>
      </c>
      <c r="F378" s="161">
        <v>500</v>
      </c>
      <c r="G378" s="4">
        <f t="shared" si="5"/>
        <v>13.5</v>
      </c>
      <c r="K378" s="787"/>
      <c r="M378" s="118"/>
    </row>
    <row r="379" spans="1:14">
      <c r="A379" s="39">
        <v>44926</v>
      </c>
      <c r="B379" s="787" t="s">
        <v>1731</v>
      </c>
      <c r="C379" s="787" t="s">
        <v>23</v>
      </c>
      <c r="D379" t="s">
        <v>12</v>
      </c>
      <c r="F379" s="4">
        <v>10.9</v>
      </c>
      <c r="G379" s="4">
        <f t="shared" si="5"/>
        <v>2.5999999999999996</v>
      </c>
      <c r="K379" s="787"/>
      <c r="M379" s="118"/>
    </row>
    <row r="380" spans="1:14">
      <c r="A380" s="39">
        <v>44926</v>
      </c>
      <c r="B380" s="787" t="s">
        <v>1731</v>
      </c>
      <c r="C380" s="787" t="s">
        <v>23</v>
      </c>
      <c r="D380" t="s">
        <v>13</v>
      </c>
      <c r="F380" s="4">
        <v>2.6</v>
      </c>
      <c r="G380" s="4">
        <f t="shared" si="5"/>
        <v>0</v>
      </c>
      <c r="K380" s="787"/>
      <c r="M380" s="118"/>
    </row>
    <row r="381" spans="1:14">
      <c r="A381" s="39">
        <v>44530</v>
      </c>
      <c r="B381" s="786" t="s">
        <v>10</v>
      </c>
      <c r="C381" s="786" t="s">
        <v>24</v>
      </c>
      <c r="D381" t="s">
        <v>14</v>
      </c>
      <c r="E381" s="4">
        <v>500</v>
      </c>
      <c r="G381" s="4">
        <f t="shared" si="5"/>
        <v>500</v>
      </c>
      <c r="K381" s="786"/>
      <c r="M381" s="118"/>
    </row>
    <row r="382" spans="1:14">
      <c r="B382" s="786"/>
      <c r="C382" s="786"/>
      <c r="D382" t="s">
        <v>12</v>
      </c>
      <c r="E382" s="4">
        <v>11.6</v>
      </c>
      <c r="G382" s="4">
        <f t="shared" si="5"/>
        <v>511.6</v>
      </c>
      <c r="K382" s="787"/>
      <c r="M382" s="118"/>
    </row>
    <row r="383" spans="1:14">
      <c r="B383" s="786"/>
      <c r="C383" s="786"/>
      <c r="D383" t="s">
        <v>13</v>
      </c>
      <c r="E383" s="4">
        <v>4</v>
      </c>
      <c r="G383" s="4">
        <f t="shared" si="5"/>
        <v>515.6</v>
      </c>
      <c r="K383" s="786"/>
      <c r="M383" s="118"/>
    </row>
    <row r="384" spans="1:14">
      <c r="A384" s="39">
        <v>44530</v>
      </c>
      <c r="B384" s="787" t="s">
        <v>1735</v>
      </c>
      <c r="C384" s="787" t="s">
        <v>24</v>
      </c>
      <c r="D384" t="s">
        <v>14</v>
      </c>
      <c r="F384" s="161">
        <v>450</v>
      </c>
      <c r="G384" s="4">
        <f t="shared" si="5"/>
        <v>65.600000000000023</v>
      </c>
      <c r="K384" s="787"/>
      <c r="M384" s="118"/>
    </row>
    <row r="385" spans="1:13">
      <c r="A385" s="39">
        <v>44681</v>
      </c>
      <c r="B385" s="787" t="s">
        <v>1736</v>
      </c>
      <c r="C385" s="787" t="s">
        <v>24</v>
      </c>
      <c r="D385" t="s">
        <v>14</v>
      </c>
      <c r="F385" s="161">
        <v>50</v>
      </c>
      <c r="G385" s="4">
        <f t="shared" si="5"/>
        <v>15.600000000000023</v>
      </c>
      <c r="K385" s="786"/>
      <c r="M385" s="118"/>
    </row>
    <row r="386" spans="1:13">
      <c r="A386" s="39">
        <v>44926</v>
      </c>
      <c r="B386" s="787" t="s">
        <v>1731</v>
      </c>
      <c r="C386" s="787" t="s">
        <v>24</v>
      </c>
      <c r="D386" t="s">
        <v>12</v>
      </c>
      <c r="F386" s="4">
        <v>11.6</v>
      </c>
      <c r="G386" s="4">
        <f t="shared" si="5"/>
        <v>4.0000000000000231</v>
      </c>
      <c r="K386" s="786"/>
      <c r="M386" s="118"/>
    </row>
    <row r="387" spans="1:13">
      <c r="A387" s="39">
        <v>44926</v>
      </c>
      <c r="B387" s="787" t="s">
        <v>1731</v>
      </c>
      <c r="C387" s="787" t="s">
        <v>24</v>
      </c>
      <c r="D387" t="s">
        <v>13</v>
      </c>
      <c r="F387" s="4">
        <v>4</v>
      </c>
      <c r="G387" s="124">
        <f t="shared" si="5"/>
        <v>2.3092638912203256E-14</v>
      </c>
      <c r="H387" s="124"/>
      <c r="K387" s="786"/>
      <c r="M387" s="118"/>
    </row>
    <row r="388" spans="1:13">
      <c r="A388" s="41">
        <v>44561</v>
      </c>
      <c r="B388" s="786" t="s">
        <v>10</v>
      </c>
      <c r="C388" s="786" t="s">
        <v>25</v>
      </c>
      <c r="D388" t="s">
        <v>12</v>
      </c>
      <c r="E388" s="4">
        <v>12.2</v>
      </c>
      <c r="G388" s="4">
        <f t="shared" si="5"/>
        <v>12.200000000000022</v>
      </c>
      <c r="M388" s="118"/>
    </row>
    <row r="389" spans="1:13">
      <c r="B389" s="787"/>
      <c r="C389" s="786"/>
      <c r="D389" t="s">
        <v>13</v>
      </c>
      <c r="E389" s="4">
        <v>4.4000000000000004</v>
      </c>
      <c r="G389" s="4">
        <f t="shared" si="5"/>
        <v>16.600000000000023</v>
      </c>
      <c r="K389" s="786"/>
      <c r="M389" s="118"/>
    </row>
    <row r="390" spans="1:13">
      <c r="B390" s="787"/>
      <c r="C390" s="786"/>
      <c r="D390" t="s">
        <v>14</v>
      </c>
      <c r="E390" s="4">
        <v>500</v>
      </c>
      <c r="G390" s="4">
        <f t="shared" si="5"/>
        <v>516.6</v>
      </c>
      <c r="M390" s="118"/>
    </row>
    <row r="391" spans="1:13">
      <c r="A391" s="39">
        <v>44561</v>
      </c>
      <c r="B391" s="787" t="s">
        <v>1726</v>
      </c>
      <c r="C391" s="787" t="s">
        <v>25</v>
      </c>
      <c r="D391" t="s">
        <v>14</v>
      </c>
      <c r="F391" s="161">
        <v>500</v>
      </c>
      <c r="G391" s="4">
        <f t="shared" si="5"/>
        <v>16.600000000000023</v>
      </c>
      <c r="M391" s="118"/>
    </row>
    <row r="392" spans="1:13">
      <c r="A392" s="39">
        <v>44926</v>
      </c>
      <c r="B392" s="787" t="s">
        <v>1731</v>
      </c>
      <c r="C392" s="787" t="s">
        <v>25</v>
      </c>
      <c r="D392" t="s">
        <v>12</v>
      </c>
      <c r="F392" s="161">
        <v>8.3000000000000007</v>
      </c>
      <c r="G392" s="4">
        <f t="shared" si="5"/>
        <v>8.300000000000022</v>
      </c>
      <c r="M392" s="118"/>
    </row>
    <row r="393" spans="1:13">
      <c r="A393" s="39">
        <v>44926</v>
      </c>
      <c r="B393" s="787" t="s">
        <v>1731</v>
      </c>
      <c r="C393" s="787" t="s">
        <v>25</v>
      </c>
      <c r="D393" t="s">
        <v>13</v>
      </c>
      <c r="F393" s="161">
        <v>4</v>
      </c>
      <c r="G393" s="4">
        <f t="shared" si="5"/>
        <v>4.300000000000022</v>
      </c>
      <c r="K393" s="786"/>
      <c r="M393" s="118"/>
    </row>
    <row r="394" spans="1:13">
      <c r="A394" s="39">
        <v>44957</v>
      </c>
      <c r="B394" s="787" t="s">
        <v>1737</v>
      </c>
      <c r="C394" s="787" t="s">
        <v>25</v>
      </c>
      <c r="D394" t="s">
        <v>12</v>
      </c>
      <c r="F394" s="161">
        <v>3.9</v>
      </c>
      <c r="G394" s="4">
        <f t="shared" si="5"/>
        <v>0.40000000000002212</v>
      </c>
      <c r="K394" s="786"/>
      <c r="M394" s="118"/>
    </row>
    <row r="395" spans="1:13">
      <c r="A395" s="39">
        <v>44957</v>
      </c>
      <c r="B395" s="787" t="s">
        <v>1737</v>
      </c>
      <c r="C395" s="787" t="s">
        <v>25</v>
      </c>
      <c r="D395" t="s">
        <v>13</v>
      </c>
      <c r="F395" s="161">
        <v>0.4</v>
      </c>
      <c r="G395" s="4">
        <f t="shared" si="5"/>
        <v>2.2093438190040615E-14</v>
      </c>
      <c r="K395" s="786"/>
      <c r="M395" s="118"/>
    </row>
    <row r="396" spans="1:13">
      <c r="A396" s="41">
        <v>44592</v>
      </c>
      <c r="B396" s="786" t="s">
        <v>10</v>
      </c>
      <c r="C396" s="786" t="s">
        <v>11</v>
      </c>
      <c r="D396" t="s">
        <v>12</v>
      </c>
      <c r="E396" s="4">
        <v>13</v>
      </c>
      <c r="G396" s="4">
        <f t="shared" si="5"/>
        <v>13.000000000000021</v>
      </c>
    </row>
    <row r="397" spans="1:13">
      <c r="B397" s="787"/>
      <c r="C397" s="786"/>
      <c r="D397" t="s">
        <v>13</v>
      </c>
      <c r="E397" s="4">
        <v>1.3</v>
      </c>
      <c r="G397" s="4">
        <f t="shared" si="5"/>
        <v>14.300000000000022</v>
      </c>
    </row>
    <row r="398" spans="1:13">
      <c r="B398" s="787"/>
      <c r="C398" s="786"/>
      <c r="D398" t="s">
        <v>14</v>
      </c>
      <c r="E398" s="4">
        <v>500</v>
      </c>
      <c r="G398" s="4">
        <f t="shared" si="5"/>
        <v>514.30000000000007</v>
      </c>
    </row>
    <row r="399" spans="1:13">
      <c r="A399" s="39">
        <v>44592</v>
      </c>
      <c r="B399" s="787" t="s">
        <v>1734</v>
      </c>
      <c r="C399" s="787" t="s">
        <v>11</v>
      </c>
      <c r="D399" t="s">
        <v>14</v>
      </c>
      <c r="F399" s="121">
        <v>500</v>
      </c>
      <c r="G399" s="4">
        <f t="shared" si="5"/>
        <v>14.300000000000068</v>
      </c>
    </row>
    <row r="400" spans="1:13">
      <c r="A400" s="39">
        <v>44957</v>
      </c>
      <c r="B400" s="787" t="s">
        <v>1737</v>
      </c>
      <c r="C400" s="787" t="s">
        <v>11</v>
      </c>
      <c r="D400" t="s">
        <v>12</v>
      </c>
      <c r="F400" s="4">
        <v>13</v>
      </c>
      <c r="G400" s="4">
        <f t="shared" si="5"/>
        <v>1.3000000000000682</v>
      </c>
    </row>
    <row r="401" spans="1:14">
      <c r="A401" s="39">
        <v>44957</v>
      </c>
      <c r="B401" s="787" t="s">
        <v>1737</v>
      </c>
      <c r="C401" s="787" t="s">
        <v>11</v>
      </c>
      <c r="D401" t="s">
        <v>13</v>
      </c>
      <c r="F401" s="4">
        <v>1.3</v>
      </c>
      <c r="G401" s="4">
        <f t="shared" si="5"/>
        <v>6.8167693711984612E-14</v>
      </c>
    </row>
    <row r="402" spans="1:14">
      <c r="A402" s="41">
        <v>44620</v>
      </c>
      <c r="B402" s="786" t="s">
        <v>10</v>
      </c>
      <c r="C402" s="786" t="s">
        <v>15</v>
      </c>
      <c r="D402" t="s">
        <v>12</v>
      </c>
      <c r="E402" s="4">
        <v>22.9</v>
      </c>
      <c r="G402" s="4">
        <f t="shared" si="5"/>
        <v>22.900000000000066</v>
      </c>
    </row>
    <row r="403" spans="1:14">
      <c r="B403" s="787"/>
      <c r="C403" s="786"/>
      <c r="D403" t="s">
        <v>13</v>
      </c>
      <c r="E403" s="4">
        <v>4.3</v>
      </c>
      <c r="G403" s="4">
        <f t="shared" si="5"/>
        <v>27.200000000000067</v>
      </c>
    </row>
    <row r="404" spans="1:14">
      <c r="B404" s="787"/>
      <c r="C404" s="786"/>
      <c r="D404" t="s">
        <v>14</v>
      </c>
      <c r="E404" s="4">
        <v>500</v>
      </c>
      <c r="G404" s="4">
        <f t="shared" si="5"/>
        <v>527.20000000000005</v>
      </c>
    </row>
    <row r="405" spans="1:14">
      <c r="A405" s="39">
        <v>44620</v>
      </c>
      <c r="B405" s="787" t="s">
        <v>1724</v>
      </c>
      <c r="C405" s="787" t="s">
        <v>15</v>
      </c>
      <c r="D405" t="s">
        <v>14</v>
      </c>
      <c r="F405" s="161">
        <v>500</v>
      </c>
      <c r="G405" s="4">
        <f t="shared" si="5"/>
        <v>27.200000000000045</v>
      </c>
    </row>
    <row r="406" spans="1:14">
      <c r="A406" s="39">
        <v>44957</v>
      </c>
      <c r="B406" s="787" t="s">
        <v>1737</v>
      </c>
      <c r="C406" s="787" t="s">
        <v>15</v>
      </c>
      <c r="D406" t="s">
        <v>12</v>
      </c>
      <c r="F406" s="4">
        <v>22.9</v>
      </c>
      <c r="G406" s="4">
        <f t="shared" si="5"/>
        <v>4.3000000000000469</v>
      </c>
    </row>
    <row r="407" spans="1:14">
      <c r="A407" s="39">
        <v>44957</v>
      </c>
      <c r="B407" s="787" t="s">
        <v>1737</v>
      </c>
      <c r="C407" s="787" t="s">
        <v>15</v>
      </c>
      <c r="D407" t="s">
        <v>13</v>
      </c>
      <c r="F407" s="4">
        <v>4.3</v>
      </c>
      <c r="G407" s="4">
        <f t="shared" si="5"/>
        <v>4.7073456244106637E-14</v>
      </c>
    </row>
    <row r="408" spans="1:14">
      <c r="A408" s="41">
        <v>44651</v>
      </c>
      <c r="B408" s="786" t="s">
        <v>10</v>
      </c>
      <c r="C408" s="786" t="s">
        <v>16</v>
      </c>
      <c r="D408" t="s">
        <v>12</v>
      </c>
      <c r="E408" s="4">
        <v>23.1</v>
      </c>
      <c r="G408" s="4">
        <f t="shared" si="5"/>
        <v>23.100000000000048</v>
      </c>
    </row>
    <row r="409" spans="1:14">
      <c r="B409" s="787"/>
      <c r="C409" s="786"/>
      <c r="D409" t="s">
        <v>13</v>
      </c>
      <c r="E409" s="4">
        <v>5.2</v>
      </c>
      <c r="G409" s="4">
        <f t="shared" si="5"/>
        <v>28.300000000000047</v>
      </c>
    </row>
    <row r="410" spans="1:14">
      <c r="B410" s="787"/>
      <c r="C410" s="786"/>
      <c r="D410" t="s">
        <v>14</v>
      </c>
      <c r="E410" s="4">
        <v>500</v>
      </c>
      <c r="G410" s="4">
        <f t="shared" si="5"/>
        <v>528.30000000000007</v>
      </c>
    </row>
    <row r="411" spans="1:14">
      <c r="A411" s="39">
        <v>44651</v>
      </c>
      <c r="B411" s="787" t="s">
        <v>1728</v>
      </c>
      <c r="C411" s="787" t="s">
        <v>16</v>
      </c>
      <c r="D411" t="s">
        <v>14</v>
      </c>
      <c r="F411" s="161">
        <v>500</v>
      </c>
      <c r="G411" s="4">
        <f t="shared" si="5"/>
        <v>28.300000000000068</v>
      </c>
      <c r="M411" s="118"/>
    </row>
    <row r="412" spans="1:14">
      <c r="A412" s="39">
        <v>44957</v>
      </c>
      <c r="B412" s="787" t="s">
        <v>1737</v>
      </c>
      <c r="C412" s="787" t="s">
        <v>16</v>
      </c>
      <c r="D412" t="s">
        <v>12</v>
      </c>
      <c r="F412" s="4">
        <v>23.1</v>
      </c>
      <c r="G412" s="4">
        <f t="shared" si="5"/>
        <v>5.2000000000000668</v>
      </c>
      <c r="M412" s="118"/>
    </row>
    <row r="413" spans="1:14">
      <c r="A413" s="39">
        <v>44957</v>
      </c>
      <c r="B413" s="787" t="s">
        <v>1737</v>
      </c>
      <c r="C413" s="787" t="s">
        <v>16</v>
      </c>
      <c r="D413" t="s">
        <v>13</v>
      </c>
      <c r="F413" s="4">
        <v>5.2</v>
      </c>
      <c r="G413" s="4">
        <f t="shared" si="5"/>
        <v>6.6613381477509392E-14</v>
      </c>
      <c r="M413" s="118"/>
    </row>
    <row r="414" spans="1:14">
      <c r="A414" s="41">
        <v>44681</v>
      </c>
      <c r="B414" s="786" t="s">
        <v>10</v>
      </c>
      <c r="C414" s="786" t="s">
        <v>17</v>
      </c>
      <c r="D414" t="s">
        <v>94</v>
      </c>
      <c r="E414" s="4">
        <v>500</v>
      </c>
      <c r="G414" s="4">
        <f t="shared" si="5"/>
        <v>500.00000000000006</v>
      </c>
      <c r="N414" s="4"/>
    </row>
    <row r="415" spans="1:14">
      <c r="A415" s="39">
        <v>44681</v>
      </c>
      <c r="B415" s="787" t="s">
        <v>1736</v>
      </c>
      <c r="C415" s="787" t="s">
        <v>17</v>
      </c>
      <c r="D415" t="s">
        <v>14</v>
      </c>
      <c r="F415" s="161">
        <v>500</v>
      </c>
      <c r="G415" s="4">
        <f t="shared" si="5"/>
        <v>0</v>
      </c>
      <c r="M415" s="118"/>
    </row>
    <row r="416" spans="1:14">
      <c r="B416" s="787"/>
      <c r="C416" s="786"/>
      <c r="D416" t="s">
        <v>12</v>
      </c>
      <c r="E416" s="4">
        <v>23.3</v>
      </c>
      <c r="G416" s="4">
        <f t="shared" si="5"/>
        <v>23.3</v>
      </c>
      <c r="K416" s="786"/>
    </row>
    <row r="417" spans="1:14">
      <c r="B417" s="787"/>
      <c r="C417" s="786"/>
      <c r="D417" t="s">
        <v>13</v>
      </c>
      <c r="E417" s="4">
        <v>2.8</v>
      </c>
      <c r="G417" s="4">
        <f t="shared" si="5"/>
        <v>26.1</v>
      </c>
      <c r="K417" s="786"/>
    </row>
    <row r="418" spans="1:14">
      <c r="A418" s="39">
        <v>44957</v>
      </c>
      <c r="B418" s="787" t="s">
        <v>1737</v>
      </c>
      <c r="C418" s="787" t="s">
        <v>17</v>
      </c>
      <c r="D418" t="s">
        <v>12</v>
      </c>
      <c r="F418" s="4">
        <v>23.3</v>
      </c>
      <c r="G418" s="4">
        <f t="shared" si="5"/>
        <v>2.8000000000000007</v>
      </c>
      <c r="K418" s="786"/>
    </row>
    <row r="419" spans="1:14">
      <c r="A419" s="39">
        <v>44957</v>
      </c>
      <c r="B419" s="787" t="s">
        <v>1737</v>
      </c>
      <c r="C419" s="787" t="s">
        <v>17</v>
      </c>
      <c r="D419" t="s">
        <v>13</v>
      </c>
      <c r="F419" s="4">
        <v>2.8</v>
      </c>
      <c r="G419" s="4">
        <f t="shared" si="5"/>
        <v>0</v>
      </c>
      <c r="K419" s="786"/>
    </row>
    <row r="420" spans="1:14">
      <c r="A420" s="41">
        <v>44712</v>
      </c>
      <c r="B420" s="786" t="s">
        <v>10</v>
      </c>
      <c r="C420" s="786" t="s">
        <v>18</v>
      </c>
      <c r="D420" t="s">
        <v>12</v>
      </c>
      <c r="E420" s="4">
        <v>22.2</v>
      </c>
      <c r="G420" s="4">
        <f t="shared" si="5"/>
        <v>22.2</v>
      </c>
      <c r="K420" s="786"/>
      <c r="M420" s="118"/>
    </row>
    <row r="421" spans="1:14">
      <c r="B421" s="787"/>
      <c r="C421" s="787"/>
      <c r="D421" t="s">
        <v>13</v>
      </c>
      <c r="E421" s="4">
        <v>9.1</v>
      </c>
      <c r="G421" s="4">
        <f t="shared" si="5"/>
        <v>31.299999999999997</v>
      </c>
      <c r="K421" s="786"/>
      <c r="M421" s="118"/>
    </row>
    <row r="422" spans="1:14">
      <c r="B422" s="787"/>
      <c r="C422" s="787"/>
      <c r="D422" t="s">
        <v>14</v>
      </c>
      <c r="E422" s="4">
        <v>500</v>
      </c>
      <c r="G422" s="4">
        <f t="shared" si="5"/>
        <v>531.29999999999995</v>
      </c>
      <c r="K422" s="786"/>
      <c r="M422" s="118"/>
    </row>
    <row r="423" spans="1:14">
      <c r="B423" s="787"/>
      <c r="C423" s="787"/>
      <c r="D423" t="s">
        <v>691</v>
      </c>
      <c r="E423" s="4">
        <v>6</v>
      </c>
      <c r="G423" s="4">
        <f t="shared" si="5"/>
        <v>537.29999999999995</v>
      </c>
      <c r="K423" s="786"/>
      <c r="M423" s="118"/>
    </row>
    <row r="424" spans="1:14">
      <c r="A424" s="39">
        <v>44712</v>
      </c>
      <c r="B424" s="787" t="s">
        <v>1738</v>
      </c>
      <c r="C424" s="787" t="s">
        <v>18</v>
      </c>
      <c r="D424" t="s">
        <v>14</v>
      </c>
      <c r="F424" s="161">
        <v>450</v>
      </c>
      <c r="G424" s="4">
        <f t="shared" si="5"/>
        <v>87.299999999999955</v>
      </c>
      <c r="K424" s="786"/>
      <c r="M424" s="118"/>
    </row>
    <row r="425" spans="1:14">
      <c r="A425" s="39">
        <v>44926</v>
      </c>
      <c r="B425" s="787" t="s">
        <v>1725</v>
      </c>
      <c r="C425" s="787" t="s">
        <v>18</v>
      </c>
      <c r="D425" t="s">
        <v>14</v>
      </c>
      <c r="F425" s="161">
        <v>50</v>
      </c>
      <c r="G425" s="4">
        <f t="shared" si="5"/>
        <v>37.299999999999955</v>
      </c>
      <c r="M425" s="118"/>
    </row>
    <row r="426" spans="1:14">
      <c r="A426" s="39">
        <v>44957</v>
      </c>
      <c r="B426" s="787" t="s">
        <v>1737</v>
      </c>
      <c r="C426" s="787" t="s">
        <v>18</v>
      </c>
      <c r="D426" t="s">
        <v>12</v>
      </c>
      <c r="F426" s="4">
        <v>22.2</v>
      </c>
      <c r="G426" s="4">
        <f t="shared" si="5"/>
        <v>15.099999999999955</v>
      </c>
      <c r="K426" s="786"/>
      <c r="M426" s="118"/>
    </row>
    <row r="427" spans="1:14">
      <c r="A427" s="39">
        <v>44957</v>
      </c>
      <c r="B427" s="787" t="s">
        <v>1737</v>
      </c>
      <c r="C427" s="787" t="s">
        <v>18</v>
      </c>
      <c r="D427" t="s">
        <v>13</v>
      </c>
      <c r="F427" s="4">
        <v>9.1</v>
      </c>
      <c r="G427" s="4">
        <f t="shared" si="5"/>
        <v>5.9999999999999556</v>
      </c>
      <c r="K427" s="786"/>
      <c r="M427" s="118"/>
    </row>
    <row r="428" spans="1:14">
      <c r="A428" s="39">
        <v>44985</v>
      </c>
      <c r="B428" s="787" t="s">
        <v>1739</v>
      </c>
      <c r="C428" s="787" t="s">
        <v>18</v>
      </c>
      <c r="D428" t="s">
        <v>691</v>
      </c>
      <c r="F428" s="4">
        <v>6</v>
      </c>
      <c r="G428" s="4">
        <f t="shared" si="5"/>
        <v>-4.4408920985006262E-14</v>
      </c>
      <c r="K428" s="786"/>
      <c r="M428" s="118"/>
    </row>
    <row r="429" spans="1:14">
      <c r="A429" s="41">
        <v>44742</v>
      </c>
      <c r="B429" s="786" t="s">
        <v>10</v>
      </c>
      <c r="C429" s="786" t="s">
        <v>19</v>
      </c>
      <c r="D429" t="s">
        <v>12</v>
      </c>
      <c r="E429" s="4">
        <v>21.5</v>
      </c>
      <c r="F429" s="1"/>
      <c r="G429" s="4">
        <f t="shared" si="5"/>
        <v>21.499999999999957</v>
      </c>
      <c r="K429" s="786"/>
      <c r="M429" s="118"/>
    </row>
    <row r="430" spans="1:14">
      <c r="B430" s="787"/>
      <c r="C430" s="787"/>
      <c r="D430" t="s">
        <v>13</v>
      </c>
      <c r="E430" s="4">
        <v>6.9</v>
      </c>
      <c r="F430" s="1"/>
      <c r="G430" s="4">
        <f t="shared" si="5"/>
        <v>28.399999999999956</v>
      </c>
      <c r="M430" s="118"/>
    </row>
    <row r="431" spans="1:14">
      <c r="B431" s="787"/>
      <c r="C431" s="787"/>
      <c r="D431" t="s">
        <v>14</v>
      </c>
      <c r="E431" s="4">
        <v>500</v>
      </c>
      <c r="F431" s="1"/>
      <c r="G431" s="4">
        <f t="shared" ref="G431:G434" si="6">+G430+E431-F431</f>
        <v>528.4</v>
      </c>
      <c r="K431" s="786"/>
      <c r="M431" s="118"/>
    </row>
    <row r="432" spans="1:14">
      <c r="A432" s="39">
        <v>44742</v>
      </c>
      <c r="B432" s="787" t="s">
        <v>1740</v>
      </c>
      <c r="C432" s="787" t="s">
        <v>19</v>
      </c>
      <c r="D432" t="s">
        <v>14</v>
      </c>
      <c r="F432" s="113">
        <v>500</v>
      </c>
      <c r="G432" s="4">
        <f t="shared" si="6"/>
        <v>28.399999999999977</v>
      </c>
      <c r="K432" s="787"/>
      <c r="M432" s="118"/>
      <c r="N432" s="26"/>
    </row>
    <row r="433" spans="1:14">
      <c r="A433" s="39">
        <v>44957</v>
      </c>
      <c r="B433" s="787" t="s">
        <v>1741</v>
      </c>
      <c r="C433" s="787" t="s">
        <v>19</v>
      </c>
      <c r="D433" t="s">
        <v>12</v>
      </c>
      <c r="F433" s="4">
        <v>21.5</v>
      </c>
      <c r="G433" s="4">
        <f t="shared" si="6"/>
        <v>6.8999999999999773</v>
      </c>
      <c r="K433" s="787"/>
      <c r="M433" s="118"/>
      <c r="N433" s="26"/>
    </row>
    <row r="434" spans="1:14">
      <c r="A434" s="39">
        <v>44957</v>
      </c>
      <c r="B434" s="787" t="s">
        <v>1741</v>
      </c>
      <c r="C434" s="787" t="s">
        <v>19</v>
      </c>
      <c r="D434" t="s">
        <v>13</v>
      </c>
      <c r="F434" s="4">
        <v>6.9</v>
      </c>
      <c r="G434" s="4">
        <f t="shared" si="6"/>
        <v>-2.3092638912203256E-14</v>
      </c>
      <c r="K434" s="787"/>
      <c r="M434" s="118"/>
      <c r="N434" s="26"/>
    </row>
    <row r="435" spans="1:14">
      <c r="A435" s="41">
        <v>44773</v>
      </c>
      <c r="B435" s="786" t="s">
        <v>10</v>
      </c>
      <c r="C435" s="786" t="s">
        <v>20</v>
      </c>
      <c r="D435" t="s">
        <v>12</v>
      </c>
      <c r="E435" s="4">
        <v>21.4</v>
      </c>
      <c r="F435" s="4"/>
      <c r="G435" s="4">
        <f t="shared" ref="G435:G442" si="7">+G434+E435-F435</f>
        <v>21.399999999999977</v>
      </c>
      <c r="N435" s="118"/>
    </row>
    <row r="436" spans="1:14">
      <c r="B436" s="787"/>
      <c r="C436" s="786"/>
      <c r="D436" t="s">
        <v>13</v>
      </c>
      <c r="E436" s="4">
        <v>11.7</v>
      </c>
      <c r="F436" s="4"/>
      <c r="G436" s="4">
        <f t="shared" si="7"/>
        <v>33.09999999999998</v>
      </c>
      <c r="K436" s="786"/>
      <c r="M436" s="118"/>
    </row>
    <row r="437" spans="1:14">
      <c r="B437" s="787"/>
      <c r="C437" s="786"/>
      <c r="D437" t="s">
        <v>14</v>
      </c>
      <c r="E437" s="4">
        <v>500</v>
      </c>
      <c r="F437" s="4"/>
      <c r="G437" s="4">
        <f t="shared" si="7"/>
        <v>533.1</v>
      </c>
      <c r="K437" s="787"/>
      <c r="M437" s="118"/>
    </row>
    <row r="438" spans="1:14">
      <c r="A438" s="39">
        <v>44773</v>
      </c>
      <c r="B438" s="787" t="s">
        <v>1742</v>
      </c>
      <c r="C438" s="787" t="s">
        <v>20</v>
      </c>
      <c r="D438" t="s">
        <v>14</v>
      </c>
      <c r="F438" s="81">
        <v>450</v>
      </c>
      <c r="G438" s="4">
        <f t="shared" si="7"/>
        <v>83.100000000000023</v>
      </c>
      <c r="K438" s="786"/>
      <c r="M438" s="118"/>
    </row>
    <row r="439" spans="1:14">
      <c r="A439" s="39">
        <v>44865</v>
      </c>
      <c r="B439" s="787" t="s">
        <v>1729</v>
      </c>
      <c r="C439" s="787" t="s">
        <v>20</v>
      </c>
      <c r="D439" t="s">
        <v>14</v>
      </c>
      <c r="F439" s="81">
        <v>50</v>
      </c>
      <c r="G439" s="4">
        <f t="shared" si="7"/>
        <v>33.100000000000023</v>
      </c>
      <c r="K439" s="786"/>
      <c r="M439" s="118"/>
    </row>
    <row r="440" spans="1:14">
      <c r="A440" s="39">
        <v>44957</v>
      </c>
      <c r="B440" s="787" t="s">
        <v>1741</v>
      </c>
      <c r="C440" s="787" t="s">
        <v>20</v>
      </c>
      <c r="D440" t="s">
        <v>12</v>
      </c>
      <c r="F440" s="4">
        <v>21.4</v>
      </c>
      <c r="G440" s="4">
        <f t="shared" si="7"/>
        <v>11.700000000000024</v>
      </c>
      <c r="K440" s="786"/>
      <c r="M440" s="118"/>
    </row>
    <row r="441" spans="1:14">
      <c r="A441" s="39">
        <v>44957</v>
      </c>
      <c r="B441" s="787" t="s">
        <v>1741</v>
      </c>
      <c r="C441" s="787" t="s">
        <v>20</v>
      </c>
      <c r="D441" t="s">
        <v>13</v>
      </c>
      <c r="F441" s="4">
        <v>11.7</v>
      </c>
      <c r="G441" s="4">
        <f t="shared" si="7"/>
        <v>2.4868995751603507E-14</v>
      </c>
      <c r="M441" s="118"/>
    </row>
    <row r="442" spans="1:14">
      <c r="A442" s="41">
        <v>44804</v>
      </c>
      <c r="B442" s="786" t="s">
        <v>10</v>
      </c>
      <c r="C442" s="786" t="s">
        <v>21</v>
      </c>
      <c r="D442" t="s">
        <v>12</v>
      </c>
      <c r="E442" s="4">
        <v>21.6</v>
      </c>
      <c r="F442" s="4"/>
      <c r="G442" s="4">
        <f t="shared" si="7"/>
        <v>21.600000000000026</v>
      </c>
      <c r="K442" s="786"/>
      <c r="M442" s="118"/>
    </row>
    <row r="443" spans="1:14">
      <c r="B443" s="787"/>
      <c r="C443" s="787"/>
      <c r="D443" t="s">
        <v>13</v>
      </c>
      <c r="E443" s="4">
        <v>7</v>
      </c>
      <c r="F443" s="4"/>
      <c r="G443" s="4">
        <f t="shared" ref="G443:G521" si="8">+G442+E443-F443</f>
        <v>28.600000000000026</v>
      </c>
      <c r="K443" s="787"/>
      <c r="M443" s="118"/>
    </row>
    <row r="444" spans="1:14">
      <c r="B444" s="787"/>
      <c r="C444" s="787"/>
      <c r="D444" t="s">
        <v>14</v>
      </c>
      <c r="E444" s="4">
        <v>500</v>
      </c>
      <c r="F444" s="4"/>
      <c r="G444" s="4">
        <f t="shared" si="8"/>
        <v>528.6</v>
      </c>
      <c r="K444" s="786"/>
      <c r="M444" s="118"/>
    </row>
    <row r="445" spans="1:14">
      <c r="A445" s="39">
        <v>44804</v>
      </c>
      <c r="B445" s="787" t="s">
        <v>1743</v>
      </c>
      <c r="C445" s="787" t="s">
        <v>21</v>
      </c>
      <c r="D445" t="s">
        <v>14</v>
      </c>
      <c r="F445" s="81">
        <v>450</v>
      </c>
      <c r="G445" s="4">
        <f t="shared" si="8"/>
        <v>78.600000000000023</v>
      </c>
      <c r="K445" s="787"/>
      <c r="M445" s="118"/>
    </row>
    <row r="446" spans="1:14">
      <c r="A446" s="39">
        <v>44865</v>
      </c>
      <c r="B446" s="787" t="s">
        <v>1729</v>
      </c>
      <c r="C446" s="787" t="s">
        <v>21</v>
      </c>
      <c r="D446" t="s">
        <v>14</v>
      </c>
      <c r="F446" s="81">
        <v>50</v>
      </c>
      <c r="G446" s="4">
        <f t="shared" si="8"/>
        <v>28.600000000000023</v>
      </c>
      <c r="K446" s="786"/>
      <c r="M446" s="118"/>
    </row>
    <row r="447" spans="1:14">
      <c r="A447" s="39">
        <v>44957</v>
      </c>
      <c r="B447" s="787" t="s">
        <v>1741</v>
      </c>
      <c r="C447" s="787" t="s">
        <v>21</v>
      </c>
      <c r="D447" t="s">
        <v>12</v>
      </c>
      <c r="F447" s="4">
        <v>21.6</v>
      </c>
      <c r="G447" s="4">
        <f t="shared" si="8"/>
        <v>7.0000000000000213</v>
      </c>
      <c r="K447" s="786"/>
      <c r="M447" s="118"/>
    </row>
    <row r="448" spans="1:14">
      <c r="A448" s="39">
        <v>44957</v>
      </c>
      <c r="B448" s="787" t="s">
        <v>1741</v>
      </c>
      <c r="C448" s="787" t="s">
        <v>21</v>
      </c>
      <c r="D448" t="s">
        <v>13</v>
      </c>
      <c r="F448" s="4">
        <v>7</v>
      </c>
      <c r="G448" s="4">
        <f t="shared" si="8"/>
        <v>2.1316282072803006E-14</v>
      </c>
      <c r="K448" s="786"/>
      <c r="M448" s="118"/>
    </row>
    <row r="449" spans="1:15">
      <c r="A449" s="41">
        <v>44834</v>
      </c>
      <c r="B449" s="786" t="s">
        <v>10</v>
      </c>
      <c r="C449" s="786" t="s">
        <v>22</v>
      </c>
      <c r="D449" t="s">
        <v>12</v>
      </c>
      <c r="E449" s="4">
        <v>19.100000000000001</v>
      </c>
      <c r="F449" s="4"/>
      <c r="G449" s="4">
        <f t="shared" si="8"/>
        <v>19.100000000000023</v>
      </c>
      <c r="K449" s="787"/>
      <c r="M449" s="118"/>
    </row>
    <row r="450" spans="1:15">
      <c r="B450" s="787"/>
      <c r="C450" s="787"/>
      <c r="D450" t="s">
        <v>13</v>
      </c>
      <c r="E450" s="4">
        <v>8.1999999999999993</v>
      </c>
      <c r="F450" s="4"/>
      <c r="G450" s="4">
        <f t="shared" si="8"/>
        <v>27.300000000000022</v>
      </c>
      <c r="K450" s="786"/>
      <c r="M450" s="118"/>
    </row>
    <row r="451" spans="1:15">
      <c r="B451" s="787"/>
      <c r="C451" s="787"/>
      <c r="D451" t="s">
        <v>14</v>
      </c>
      <c r="E451" s="4">
        <v>500</v>
      </c>
      <c r="F451" s="4"/>
      <c r="G451" s="4">
        <f t="shared" si="8"/>
        <v>527.30000000000007</v>
      </c>
      <c r="K451" s="787"/>
      <c r="M451" s="118"/>
      <c r="O451" s="121"/>
    </row>
    <row r="452" spans="1:15">
      <c r="A452" s="39">
        <v>44834</v>
      </c>
      <c r="B452" s="787" t="s">
        <v>1744</v>
      </c>
      <c r="C452" s="787" t="s">
        <v>22</v>
      </c>
      <c r="D452" t="s">
        <v>14</v>
      </c>
      <c r="F452" s="81">
        <v>500</v>
      </c>
      <c r="G452" s="4">
        <f t="shared" si="8"/>
        <v>27.300000000000068</v>
      </c>
      <c r="K452" s="786"/>
      <c r="M452" s="118"/>
    </row>
    <row r="453" spans="1:15">
      <c r="A453" s="39">
        <v>44957</v>
      </c>
      <c r="B453" s="787" t="s">
        <v>1741</v>
      </c>
      <c r="C453" s="787" t="s">
        <v>22</v>
      </c>
      <c r="D453" t="s">
        <v>12</v>
      </c>
      <c r="F453" s="4">
        <v>19.100000000000001</v>
      </c>
      <c r="G453" s="4">
        <f t="shared" si="8"/>
        <v>8.2000000000000668</v>
      </c>
      <c r="K453" s="786"/>
      <c r="M453" s="118"/>
    </row>
    <row r="454" spans="1:15">
      <c r="A454" s="39">
        <v>44957</v>
      </c>
      <c r="B454" s="787" t="s">
        <v>1741</v>
      </c>
      <c r="C454" s="787" t="s">
        <v>22</v>
      </c>
      <c r="D454" t="s">
        <v>13</v>
      </c>
      <c r="F454" s="4">
        <v>8.1999999999999993</v>
      </c>
      <c r="G454" s="4">
        <f t="shared" si="8"/>
        <v>6.7501559897209518E-14</v>
      </c>
      <c r="K454" s="786"/>
      <c r="M454" s="118"/>
    </row>
    <row r="455" spans="1:15">
      <c r="A455" s="41">
        <v>44865</v>
      </c>
      <c r="B455" s="786" t="s">
        <v>10</v>
      </c>
      <c r="C455" s="786" t="s">
        <v>23</v>
      </c>
      <c r="D455" t="s">
        <v>12</v>
      </c>
      <c r="E455" s="4">
        <v>19.100000000000001</v>
      </c>
      <c r="F455" s="4"/>
      <c r="G455" s="4">
        <f t="shared" si="8"/>
        <v>19.100000000000069</v>
      </c>
      <c r="K455" s="787"/>
      <c r="M455" s="118"/>
    </row>
    <row r="456" spans="1:15">
      <c r="A456" s="41"/>
      <c r="B456" s="787"/>
      <c r="C456" s="787"/>
      <c r="D456" t="s">
        <v>13</v>
      </c>
      <c r="E456" s="4">
        <v>4.9000000000000004</v>
      </c>
      <c r="F456" s="4"/>
      <c r="G456" s="4">
        <f t="shared" si="8"/>
        <v>24.000000000000071</v>
      </c>
    </row>
    <row r="457" spans="1:15">
      <c r="B457" s="787"/>
      <c r="C457" s="787"/>
      <c r="D457" t="s">
        <v>14</v>
      </c>
      <c r="E457" s="4">
        <v>500</v>
      </c>
      <c r="F457" s="4"/>
      <c r="G457" s="4">
        <f t="shared" si="8"/>
        <v>524.00000000000011</v>
      </c>
    </row>
    <row r="458" spans="1:15">
      <c r="A458" s="39">
        <v>44865</v>
      </c>
      <c r="B458" s="787" t="s">
        <v>1729</v>
      </c>
      <c r="C458" s="787" t="s">
        <v>23</v>
      </c>
      <c r="D458" t="s">
        <v>14</v>
      </c>
      <c r="F458" s="81">
        <v>500</v>
      </c>
      <c r="G458" s="4">
        <f t="shared" si="8"/>
        <v>24.000000000000114</v>
      </c>
    </row>
    <row r="459" spans="1:15">
      <c r="A459" s="39">
        <v>44957</v>
      </c>
      <c r="B459" s="787" t="s">
        <v>1741</v>
      </c>
      <c r="C459" s="787" t="s">
        <v>23</v>
      </c>
      <c r="D459" t="s">
        <v>12</v>
      </c>
      <c r="F459" s="4">
        <v>19.100000000000001</v>
      </c>
      <c r="G459" s="4">
        <f t="shared" si="8"/>
        <v>4.9000000000001123</v>
      </c>
    </row>
    <row r="460" spans="1:15">
      <c r="A460" s="39">
        <v>44957</v>
      </c>
      <c r="B460" s="787" t="s">
        <v>1741</v>
      </c>
      <c r="C460" s="787" t="s">
        <v>23</v>
      </c>
      <c r="D460" t="s">
        <v>13</v>
      </c>
      <c r="F460" s="4">
        <v>4.9000000000000004</v>
      </c>
      <c r="G460" s="4">
        <f t="shared" si="8"/>
        <v>1.1191048088221578E-13</v>
      </c>
      <c r="J460" s="786"/>
      <c r="L460" s="4"/>
    </row>
    <row r="461" spans="1:15">
      <c r="A461" s="41">
        <v>44895</v>
      </c>
      <c r="B461" s="786" t="s">
        <v>10</v>
      </c>
      <c r="C461" s="786" t="s">
        <v>24</v>
      </c>
      <c r="D461" t="s">
        <v>12</v>
      </c>
      <c r="E461" s="4">
        <v>21.3</v>
      </c>
      <c r="F461" s="4"/>
      <c r="G461" s="4">
        <f t="shared" si="8"/>
        <v>21.300000000000111</v>
      </c>
      <c r="J461" s="786"/>
    </row>
    <row r="462" spans="1:15">
      <c r="B462" s="787"/>
      <c r="C462" s="787"/>
      <c r="D462" t="s">
        <v>13</v>
      </c>
      <c r="E462" s="4">
        <v>6.3</v>
      </c>
      <c r="F462" s="4"/>
      <c r="G462" s="4">
        <f t="shared" si="8"/>
        <v>27.600000000000112</v>
      </c>
      <c r="J462" s="786"/>
      <c r="L462" s="4"/>
    </row>
    <row r="463" spans="1:15">
      <c r="B463" s="787"/>
      <c r="C463" s="787"/>
      <c r="D463" t="s">
        <v>14</v>
      </c>
      <c r="E463" s="4">
        <v>500</v>
      </c>
      <c r="F463" s="4"/>
      <c r="G463" s="4">
        <f t="shared" si="8"/>
        <v>527.60000000000014</v>
      </c>
      <c r="J463" s="787"/>
      <c r="L463" s="4"/>
    </row>
    <row r="464" spans="1:15">
      <c r="A464" s="39">
        <v>44895</v>
      </c>
      <c r="B464" s="787" t="s">
        <v>1730</v>
      </c>
      <c r="C464" s="787" t="s">
        <v>24</v>
      </c>
      <c r="D464" t="s">
        <v>14</v>
      </c>
      <c r="F464" s="121">
        <v>500</v>
      </c>
      <c r="G464" s="4">
        <f t="shared" si="8"/>
        <v>27.600000000000136</v>
      </c>
      <c r="J464" s="786"/>
      <c r="L464" s="4"/>
    </row>
    <row r="465" spans="1:12">
      <c r="A465" s="39">
        <v>44957</v>
      </c>
      <c r="B465" s="787" t="s">
        <v>1741</v>
      </c>
      <c r="C465" s="787" t="s">
        <v>24</v>
      </c>
      <c r="D465" t="s">
        <v>12</v>
      </c>
      <c r="F465" s="121">
        <v>21.3</v>
      </c>
      <c r="G465" s="4">
        <f t="shared" si="8"/>
        <v>6.3000000000001357</v>
      </c>
      <c r="J465" s="787"/>
      <c r="L465" s="4"/>
    </row>
    <row r="466" spans="1:12">
      <c r="A466" s="39">
        <v>44957</v>
      </c>
      <c r="B466" s="787" t="s">
        <v>1741</v>
      </c>
      <c r="C466" s="787" t="s">
        <v>24</v>
      </c>
      <c r="D466" t="s">
        <v>13</v>
      </c>
      <c r="F466" s="121">
        <v>5.8</v>
      </c>
      <c r="G466" s="4">
        <f t="shared" si="8"/>
        <v>0.50000000000013589</v>
      </c>
    </row>
    <row r="467" spans="1:12">
      <c r="A467" s="39">
        <v>44985</v>
      </c>
      <c r="B467" s="787" t="s">
        <v>1739</v>
      </c>
      <c r="C467" s="787" t="s">
        <v>24</v>
      </c>
      <c r="D467" t="s">
        <v>13</v>
      </c>
      <c r="F467" s="121">
        <v>0.5</v>
      </c>
      <c r="G467" s="4">
        <f t="shared" si="8"/>
        <v>1.3589129821411916E-13</v>
      </c>
    </row>
    <row r="468" spans="1:12">
      <c r="A468" s="41">
        <v>44926</v>
      </c>
      <c r="B468" s="786" t="s">
        <v>10</v>
      </c>
      <c r="C468" s="786" t="s">
        <v>25</v>
      </c>
      <c r="D468" t="s">
        <v>12</v>
      </c>
      <c r="E468" s="4">
        <v>24.3</v>
      </c>
      <c r="F468" s="4"/>
      <c r="G468" s="4">
        <f t="shared" si="8"/>
        <v>24.300000000000136</v>
      </c>
    </row>
    <row r="469" spans="1:12">
      <c r="B469" s="787"/>
      <c r="C469" s="787"/>
      <c r="D469" t="s">
        <v>13</v>
      </c>
      <c r="E469" s="4">
        <v>5.7</v>
      </c>
      <c r="F469" s="4"/>
      <c r="G469" s="4">
        <f t="shared" si="8"/>
        <v>30.000000000000135</v>
      </c>
      <c r="L469" s="12"/>
    </row>
    <row r="470" spans="1:12">
      <c r="B470" s="787"/>
      <c r="C470" s="787"/>
      <c r="D470" t="s">
        <v>14</v>
      </c>
      <c r="E470" s="4">
        <v>500</v>
      </c>
      <c r="F470" s="4"/>
      <c r="G470" s="4">
        <f t="shared" si="8"/>
        <v>530.00000000000011</v>
      </c>
    </row>
    <row r="471" spans="1:12">
      <c r="A471" s="39">
        <v>44926</v>
      </c>
      <c r="B471" s="787" t="s">
        <v>1725</v>
      </c>
      <c r="C471" s="787" t="s">
        <v>25</v>
      </c>
      <c r="D471" t="s">
        <v>14</v>
      </c>
      <c r="F471" s="121">
        <v>500</v>
      </c>
      <c r="G471" s="4">
        <f t="shared" si="8"/>
        <v>30.000000000000114</v>
      </c>
    </row>
    <row r="472" spans="1:12">
      <c r="A472" s="39">
        <v>44985</v>
      </c>
      <c r="B472" s="787" t="s">
        <v>1739</v>
      </c>
      <c r="C472" s="787" t="s">
        <v>25</v>
      </c>
      <c r="D472" t="s">
        <v>12</v>
      </c>
      <c r="F472" s="121">
        <v>24.3</v>
      </c>
      <c r="G472" s="4">
        <f t="shared" si="8"/>
        <v>5.700000000000113</v>
      </c>
    </row>
    <row r="473" spans="1:12">
      <c r="A473" s="39">
        <v>44985</v>
      </c>
      <c r="B473" s="787" t="s">
        <v>1739</v>
      </c>
      <c r="C473" s="787" t="s">
        <v>25</v>
      </c>
      <c r="D473" t="s">
        <v>13</v>
      </c>
      <c r="F473" s="121">
        <v>5.7</v>
      </c>
      <c r="G473" s="4">
        <f t="shared" si="8"/>
        <v>1.127986593019159E-13</v>
      </c>
    </row>
    <row r="474" spans="1:12">
      <c r="A474" s="41">
        <v>44957</v>
      </c>
      <c r="B474" s="786" t="s">
        <v>10</v>
      </c>
      <c r="C474" s="786" t="s">
        <v>11</v>
      </c>
      <c r="D474" t="s">
        <v>12</v>
      </c>
      <c r="E474" s="4">
        <v>28.2</v>
      </c>
      <c r="F474" s="1"/>
      <c r="G474" s="4">
        <f t="shared" si="8"/>
        <v>28.200000000000113</v>
      </c>
    </row>
    <row r="475" spans="1:12">
      <c r="B475" s="787"/>
      <c r="C475" s="787"/>
      <c r="D475" t="s">
        <v>13</v>
      </c>
      <c r="E475" s="4">
        <v>4.8</v>
      </c>
      <c r="F475" s="1"/>
      <c r="G475" s="4">
        <f t="shared" si="8"/>
        <v>33.000000000000114</v>
      </c>
    </row>
    <row r="476" spans="1:12">
      <c r="B476" s="787"/>
      <c r="C476" s="787"/>
      <c r="D476" t="s">
        <v>14</v>
      </c>
      <c r="E476" s="4">
        <v>500</v>
      </c>
      <c r="F476" s="1"/>
      <c r="G476" s="4">
        <f t="shared" si="8"/>
        <v>533.00000000000011</v>
      </c>
    </row>
    <row r="477" spans="1:12">
      <c r="A477" s="39">
        <v>44957</v>
      </c>
      <c r="B477" s="787" t="s">
        <v>1745</v>
      </c>
      <c r="C477" s="787" t="s">
        <v>11</v>
      </c>
      <c r="D477" t="s">
        <v>14</v>
      </c>
      <c r="F477" s="1">
        <v>500</v>
      </c>
      <c r="G477" s="4">
        <f t="shared" si="8"/>
        <v>33.000000000000114</v>
      </c>
    </row>
    <row r="478" spans="1:12">
      <c r="A478" s="39">
        <v>44985</v>
      </c>
      <c r="B478" s="787" t="s">
        <v>1739</v>
      </c>
      <c r="C478" s="787" t="s">
        <v>11</v>
      </c>
      <c r="D478" t="s">
        <v>12</v>
      </c>
      <c r="F478" s="4">
        <v>28.2</v>
      </c>
      <c r="G478" s="4">
        <f t="shared" si="8"/>
        <v>4.8000000000001144</v>
      </c>
    </row>
    <row r="479" spans="1:12">
      <c r="A479" s="39">
        <v>44985</v>
      </c>
      <c r="B479" s="787" t="s">
        <v>1739</v>
      </c>
      <c r="C479" s="787" t="s">
        <v>11</v>
      </c>
      <c r="D479" t="s">
        <v>13</v>
      </c>
      <c r="F479" s="4">
        <v>4.8</v>
      </c>
      <c r="G479" s="4">
        <f t="shared" si="8"/>
        <v>1.1457501614131615E-13</v>
      </c>
    </row>
    <row r="480" spans="1:12">
      <c r="A480" s="41">
        <v>44985</v>
      </c>
      <c r="B480" s="786" t="s">
        <v>10</v>
      </c>
      <c r="C480" s="786" t="s">
        <v>15</v>
      </c>
      <c r="D480" t="s">
        <v>12</v>
      </c>
      <c r="E480" s="4">
        <v>30.7</v>
      </c>
      <c r="F480" s="1"/>
      <c r="G480" s="4">
        <f t="shared" si="8"/>
        <v>30.700000000000113</v>
      </c>
    </row>
    <row r="481" spans="1:12">
      <c r="B481" s="786"/>
      <c r="C481" s="786"/>
      <c r="D481" t="s">
        <v>13</v>
      </c>
      <c r="E481" s="4">
        <v>1.2</v>
      </c>
      <c r="F481" s="1"/>
      <c r="G481" s="4">
        <f t="shared" si="8"/>
        <v>31.900000000000112</v>
      </c>
    </row>
    <row r="482" spans="1:12">
      <c r="B482" s="786"/>
      <c r="C482" s="786"/>
      <c r="D482" t="s">
        <v>14</v>
      </c>
      <c r="E482" s="4">
        <v>500</v>
      </c>
      <c r="F482" s="1"/>
      <c r="G482" s="4">
        <f t="shared" si="8"/>
        <v>531.90000000000009</v>
      </c>
    </row>
    <row r="483" spans="1:12">
      <c r="A483" s="39">
        <v>44985</v>
      </c>
      <c r="B483" s="787" t="s">
        <v>1746</v>
      </c>
      <c r="C483" s="787" t="s">
        <v>15</v>
      </c>
      <c r="D483" t="s">
        <v>14</v>
      </c>
      <c r="F483" s="1">
        <v>500</v>
      </c>
      <c r="G483" s="4">
        <f t="shared" si="8"/>
        <v>31.900000000000091</v>
      </c>
    </row>
    <row r="484" spans="1:12">
      <c r="A484" s="39">
        <v>44985</v>
      </c>
      <c r="B484" s="787" t="s">
        <v>1739</v>
      </c>
      <c r="C484" s="787" t="s">
        <v>15</v>
      </c>
      <c r="D484" t="s">
        <v>12</v>
      </c>
      <c r="F484" s="1">
        <v>30.5</v>
      </c>
      <c r="G484" s="4">
        <f t="shared" si="8"/>
        <v>1.4000000000000909</v>
      </c>
    </row>
    <row r="485" spans="1:12">
      <c r="A485" s="39">
        <v>45202</v>
      </c>
      <c r="B485" s="787" t="s">
        <v>1747</v>
      </c>
      <c r="C485" s="787" t="s">
        <v>15</v>
      </c>
      <c r="D485" t="s">
        <v>12</v>
      </c>
      <c r="F485" s="1">
        <v>0.2</v>
      </c>
      <c r="G485" s="4">
        <f t="shared" si="8"/>
        <v>1.200000000000091</v>
      </c>
    </row>
    <row r="486" spans="1:12">
      <c r="A486" s="39">
        <v>45202</v>
      </c>
      <c r="B486" s="787" t="s">
        <v>1747</v>
      </c>
      <c r="C486" s="787" t="s">
        <v>15</v>
      </c>
      <c r="D486" t="s">
        <v>13</v>
      </c>
      <c r="F486" s="1">
        <v>1.2</v>
      </c>
      <c r="G486" s="4">
        <f t="shared" si="8"/>
        <v>9.1038288019262836E-14</v>
      </c>
    </row>
    <row r="487" spans="1:12">
      <c r="A487" s="41">
        <v>45016</v>
      </c>
      <c r="B487" s="786" t="s">
        <v>10</v>
      </c>
      <c r="C487" s="786" t="s">
        <v>16</v>
      </c>
      <c r="D487" t="s">
        <v>12</v>
      </c>
      <c r="E487" s="4">
        <v>28.3</v>
      </c>
      <c r="F487" s="1"/>
      <c r="G487" s="4">
        <f t="shared" si="8"/>
        <v>28.300000000000093</v>
      </c>
    </row>
    <row r="488" spans="1:12">
      <c r="B488" s="786"/>
      <c r="C488" s="786"/>
      <c r="D488" t="s">
        <v>13</v>
      </c>
      <c r="E488" s="4">
        <v>1.3</v>
      </c>
      <c r="F488" s="1"/>
      <c r="G488" s="4">
        <f t="shared" si="8"/>
        <v>29.600000000000094</v>
      </c>
    </row>
    <row r="489" spans="1:12">
      <c r="B489" s="786"/>
      <c r="C489" s="786"/>
      <c r="D489" t="s">
        <v>14</v>
      </c>
      <c r="E489" s="4">
        <v>500</v>
      </c>
      <c r="F489" s="1"/>
      <c r="G489" s="4">
        <f t="shared" si="8"/>
        <v>529.60000000000014</v>
      </c>
      <c r="J489" s="786"/>
    </row>
    <row r="490" spans="1:12">
      <c r="A490" s="39">
        <v>45016</v>
      </c>
      <c r="B490" s="787" t="s">
        <v>1748</v>
      </c>
      <c r="C490" s="787" t="s">
        <v>16</v>
      </c>
      <c r="D490" t="s">
        <v>14</v>
      </c>
      <c r="F490" s="4">
        <v>500</v>
      </c>
      <c r="G490" s="4">
        <f t="shared" si="8"/>
        <v>29.600000000000136</v>
      </c>
    </row>
    <row r="491" spans="1:12">
      <c r="A491" s="39">
        <v>45202</v>
      </c>
      <c r="B491" s="787" t="s">
        <v>1747</v>
      </c>
      <c r="C491" s="787" t="s">
        <v>16</v>
      </c>
      <c r="D491" t="s">
        <v>12</v>
      </c>
      <c r="F491" s="4">
        <v>28.3</v>
      </c>
      <c r="G491" s="4">
        <f t="shared" si="8"/>
        <v>1.3000000000001357</v>
      </c>
    </row>
    <row r="492" spans="1:12">
      <c r="A492" s="39">
        <v>45202</v>
      </c>
      <c r="B492" s="787" t="s">
        <v>1747</v>
      </c>
      <c r="C492" s="787" t="s">
        <v>16</v>
      </c>
      <c r="D492" t="s">
        <v>13</v>
      </c>
      <c r="F492" s="4">
        <v>1.3</v>
      </c>
      <c r="G492" s="4">
        <f t="shared" si="8"/>
        <v>1.3566925360919413E-13</v>
      </c>
    </row>
    <row r="493" spans="1:12">
      <c r="A493" s="41">
        <v>45046</v>
      </c>
      <c r="B493" s="786" t="s">
        <v>10</v>
      </c>
      <c r="C493" s="786" t="s">
        <v>17</v>
      </c>
      <c r="D493" t="s">
        <v>12</v>
      </c>
      <c r="E493" s="4">
        <v>29.6</v>
      </c>
      <c r="F493" s="1"/>
      <c r="G493" s="4">
        <f>+G492+E493-F493</f>
        <v>29.600000000000136</v>
      </c>
      <c r="J493" s="786"/>
      <c r="L493" s="4"/>
    </row>
    <row r="494" spans="1:12">
      <c r="B494" s="787"/>
      <c r="C494" s="787"/>
      <c r="D494" t="s">
        <v>13</v>
      </c>
      <c r="E494" s="4">
        <v>1.5</v>
      </c>
      <c r="F494" s="1"/>
      <c r="G494" s="4">
        <f t="shared" ref="G494:G504" si="9">+G493+E494-F494</f>
        <v>31.100000000000136</v>
      </c>
      <c r="J494" s="786"/>
      <c r="L494" s="4"/>
    </row>
    <row r="495" spans="1:12">
      <c r="B495" s="787"/>
      <c r="C495" s="787"/>
      <c r="D495" t="s">
        <v>14</v>
      </c>
      <c r="E495" s="4">
        <v>500</v>
      </c>
      <c r="F495" s="1"/>
      <c r="G495" s="4">
        <f t="shared" si="9"/>
        <v>531.10000000000014</v>
      </c>
      <c r="J495" s="786"/>
      <c r="L495" s="4"/>
    </row>
    <row r="496" spans="1:12">
      <c r="A496" s="39">
        <v>45046</v>
      </c>
      <c r="B496" s="787" t="s">
        <v>1749</v>
      </c>
      <c r="C496" s="787" t="s">
        <v>17</v>
      </c>
      <c r="D496" t="s">
        <v>14</v>
      </c>
      <c r="F496" s="4">
        <v>450</v>
      </c>
      <c r="G496" s="4">
        <f t="shared" si="9"/>
        <v>81.100000000000136</v>
      </c>
      <c r="J496" s="787"/>
      <c r="L496" s="4"/>
    </row>
    <row r="497" spans="1:13">
      <c r="A497" s="39">
        <v>45202</v>
      </c>
      <c r="B497" s="787" t="s">
        <v>1747</v>
      </c>
      <c r="C497" s="787" t="s">
        <v>17</v>
      </c>
      <c r="D497" t="s">
        <v>12</v>
      </c>
      <c r="F497" s="4">
        <v>29.6</v>
      </c>
      <c r="G497" s="4">
        <f t="shared" si="9"/>
        <v>51.500000000000135</v>
      </c>
      <c r="J497" s="787"/>
      <c r="L497" s="4"/>
    </row>
    <row r="498" spans="1:13">
      <c r="A498" s="39">
        <v>45202</v>
      </c>
      <c r="B498" s="787" t="s">
        <v>1747</v>
      </c>
      <c r="C498" s="787" t="s">
        <v>17</v>
      </c>
      <c r="D498" t="s">
        <v>13</v>
      </c>
      <c r="F498" s="4">
        <v>1.5</v>
      </c>
      <c r="G498" s="4">
        <f t="shared" si="9"/>
        <v>50.000000000000135</v>
      </c>
      <c r="J498" s="787"/>
      <c r="L498" s="4"/>
    </row>
    <row r="499" spans="1:13">
      <c r="A499" s="39">
        <v>45262</v>
      </c>
      <c r="B499" s="787" t="s">
        <v>1750</v>
      </c>
      <c r="C499" s="787" t="s">
        <v>17</v>
      </c>
      <c r="D499" t="s">
        <v>14</v>
      </c>
      <c r="F499" s="4">
        <v>50</v>
      </c>
      <c r="G499" s="4">
        <f t="shared" si="9"/>
        <v>1.3500311979441904E-13</v>
      </c>
      <c r="J499" s="787"/>
      <c r="L499" s="4"/>
    </row>
    <row r="500" spans="1:13">
      <c r="A500" s="41">
        <v>45077</v>
      </c>
      <c r="B500" s="786" t="s">
        <v>10</v>
      </c>
      <c r="C500" s="786" t="s">
        <v>18</v>
      </c>
      <c r="D500" t="s">
        <v>12</v>
      </c>
      <c r="E500" s="12">
        <v>27.3</v>
      </c>
      <c r="F500" s="65"/>
      <c r="G500" s="4">
        <f t="shared" si="9"/>
        <v>27.300000000000136</v>
      </c>
    </row>
    <row r="501" spans="1:13">
      <c r="B501" s="786"/>
      <c r="C501" s="786"/>
      <c r="D501" t="s">
        <v>13</v>
      </c>
      <c r="E501" s="12">
        <v>2.1</v>
      </c>
      <c r="F501" s="65"/>
      <c r="G501" s="4">
        <f t="shared" si="9"/>
        <v>29.400000000000137</v>
      </c>
      <c r="J501" s="786"/>
      <c r="L501" s="12"/>
    </row>
    <row r="502" spans="1:13">
      <c r="B502" s="786"/>
      <c r="C502" s="786"/>
      <c r="D502" t="s">
        <v>14</v>
      </c>
      <c r="E502" s="12">
        <v>500</v>
      </c>
      <c r="F502" s="65"/>
      <c r="G502" s="4">
        <f t="shared" si="9"/>
        <v>529.40000000000009</v>
      </c>
      <c r="J502" s="786"/>
      <c r="L502" s="12"/>
    </row>
    <row r="503" spans="1:13">
      <c r="B503" s="786"/>
      <c r="C503" s="786"/>
      <c r="D503" s="188" t="s">
        <v>81</v>
      </c>
      <c r="E503" s="12">
        <v>10</v>
      </c>
      <c r="F503" s="65"/>
      <c r="G503" s="4">
        <f t="shared" si="9"/>
        <v>539.40000000000009</v>
      </c>
      <c r="K503" s="188"/>
      <c r="L503" s="12"/>
    </row>
    <row r="504" spans="1:13">
      <c r="A504" s="39">
        <v>45077</v>
      </c>
      <c r="B504" s="787" t="s">
        <v>1751</v>
      </c>
      <c r="C504" s="787" t="s">
        <v>18</v>
      </c>
      <c r="D504" t="s">
        <v>14</v>
      </c>
      <c r="E504" s="12"/>
      <c r="F504" s="65">
        <v>500</v>
      </c>
      <c r="G504" s="4">
        <f t="shared" si="9"/>
        <v>39.400000000000091</v>
      </c>
      <c r="J504" s="786"/>
      <c r="L504" s="4"/>
    </row>
    <row r="505" spans="1:13">
      <c r="A505" s="39">
        <v>45202</v>
      </c>
      <c r="B505" s="787" t="s">
        <v>1747</v>
      </c>
      <c r="C505" s="787" t="s">
        <v>18</v>
      </c>
      <c r="D505" t="s">
        <v>12</v>
      </c>
      <c r="E505" s="12"/>
      <c r="F505" s="12">
        <v>27.3</v>
      </c>
      <c r="G505" s="4">
        <f t="shared" si="8"/>
        <v>12.10000000000009</v>
      </c>
      <c r="J505" s="786"/>
      <c r="L505" s="4"/>
    </row>
    <row r="506" spans="1:13">
      <c r="A506" s="39">
        <v>45202</v>
      </c>
      <c r="B506" s="787" t="s">
        <v>1747</v>
      </c>
      <c r="C506" s="787" t="s">
        <v>18</v>
      </c>
      <c r="D506" t="s">
        <v>13</v>
      </c>
      <c r="E506" s="12"/>
      <c r="F506" s="12">
        <v>2.1</v>
      </c>
      <c r="G506" s="4">
        <f t="shared" si="8"/>
        <v>10.000000000000091</v>
      </c>
      <c r="J506" s="786"/>
      <c r="L506" s="4"/>
    </row>
    <row r="507" spans="1:13">
      <c r="A507" s="39">
        <v>45202</v>
      </c>
      <c r="B507" s="787" t="s">
        <v>1752</v>
      </c>
      <c r="C507" s="787" t="s">
        <v>18</v>
      </c>
      <c r="D507" s="188" t="s">
        <v>81</v>
      </c>
      <c r="E507" s="12"/>
      <c r="F507" s="65">
        <v>10</v>
      </c>
      <c r="G507" s="4">
        <f t="shared" si="8"/>
        <v>9.0594198809412774E-14</v>
      </c>
      <c r="J507" s="786"/>
      <c r="L507" s="4"/>
    </row>
    <row r="508" spans="1:13">
      <c r="A508" s="41">
        <v>45107</v>
      </c>
      <c r="B508" s="786" t="s">
        <v>10</v>
      </c>
      <c r="C508" s="786" t="s">
        <v>19</v>
      </c>
      <c r="D508" t="s">
        <v>12</v>
      </c>
      <c r="E508" s="4">
        <v>27.9</v>
      </c>
      <c r="F508" s="4"/>
      <c r="G508" s="4">
        <f t="shared" si="8"/>
        <v>27.900000000000091</v>
      </c>
      <c r="M508" s="4"/>
    </row>
    <row r="509" spans="1:13">
      <c r="B509" s="787"/>
      <c r="C509" s="787"/>
      <c r="D509" t="s">
        <v>13</v>
      </c>
      <c r="E509" s="12">
        <v>2</v>
      </c>
      <c r="F509" s="4"/>
      <c r="G509" s="4">
        <f t="shared" si="8"/>
        <v>29.900000000000091</v>
      </c>
    </row>
    <row r="510" spans="1:13">
      <c r="B510" s="787"/>
      <c r="C510" s="787"/>
      <c r="D510" t="s">
        <v>14</v>
      </c>
      <c r="E510" s="12">
        <v>500</v>
      </c>
      <c r="F510" s="4"/>
      <c r="G510" s="4">
        <f t="shared" si="8"/>
        <v>529.90000000000009</v>
      </c>
      <c r="J510" s="787"/>
      <c r="L510" s="12"/>
    </row>
    <row r="511" spans="1:13">
      <c r="A511" s="39">
        <v>45110</v>
      </c>
      <c r="B511" s="787" t="s">
        <v>1753</v>
      </c>
      <c r="C511" s="787" t="s">
        <v>19</v>
      </c>
      <c r="D511" t="s">
        <v>14</v>
      </c>
      <c r="E511" s="12"/>
      <c r="F511" s="4">
        <v>500</v>
      </c>
      <c r="G511" s="4">
        <f t="shared" si="8"/>
        <v>29.900000000000091</v>
      </c>
      <c r="J511" s="786"/>
      <c r="L511" s="4"/>
    </row>
    <row r="512" spans="1:13">
      <c r="A512" s="39">
        <v>45202</v>
      </c>
      <c r="B512" s="787" t="s">
        <v>1747</v>
      </c>
      <c r="C512" s="787" t="s">
        <v>19</v>
      </c>
      <c r="D512" t="s">
        <v>12</v>
      </c>
      <c r="E512" s="12"/>
      <c r="F512" s="4">
        <v>27.9</v>
      </c>
      <c r="G512" s="4">
        <f t="shared" si="8"/>
        <v>2.0000000000000924</v>
      </c>
      <c r="J512" s="786"/>
      <c r="L512" s="4"/>
    </row>
    <row r="513" spans="1:13">
      <c r="A513" s="39">
        <v>45202</v>
      </c>
      <c r="B513" s="787" t="s">
        <v>1747</v>
      </c>
      <c r="C513" s="787" t="s">
        <v>19</v>
      </c>
      <c r="D513" t="s">
        <v>13</v>
      </c>
      <c r="E513" s="12"/>
      <c r="F513" s="12">
        <v>2</v>
      </c>
      <c r="G513" s="4">
        <f t="shared" si="8"/>
        <v>9.2370555648813024E-14</v>
      </c>
      <c r="J513" s="786"/>
      <c r="L513" s="4"/>
    </row>
    <row r="514" spans="1:13">
      <c r="A514" s="41">
        <v>45138</v>
      </c>
      <c r="B514" s="786" t="s">
        <v>10</v>
      </c>
      <c r="C514" s="786" t="s">
        <v>20</v>
      </c>
      <c r="D514" t="s">
        <v>12</v>
      </c>
      <c r="E514" s="4">
        <v>26.2</v>
      </c>
      <c r="F514" s="4"/>
      <c r="G514" s="4">
        <f t="shared" si="8"/>
        <v>26.200000000000092</v>
      </c>
      <c r="J514" s="787"/>
      <c r="L514" s="12"/>
    </row>
    <row r="515" spans="1:13">
      <c r="B515" s="787"/>
      <c r="C515" s="787"/>
      <c r="D515" t="s">
        <v>13</v>
      </c>
      <c r="E515" s="12">
        <v>2</v>
      </c>
      <c r="F515" s="4"/>
      <c r="G515" s="4">
        <f t="shared" si="8"/>
        <v>28.200000000000092</v>
      </c>
      <c r="L515" s="12"/>
    </row>
    <row r="516" spans="1:13">
      <c r="B516" s="787"/>
      <c r="C516" s="787"/>
      <c r="D516" t="s">
        <v>14</v>
      </c>
      <c r="E516" s="12">
        <v>500</v>
      </c>
      <c r="F516" s="4"/>
      <c r="G516" s="4">
        <f t="shared" si="8"/>
        <v>528.20000000000005</v>
      </c>
    </row>
    <row r="517" spans="1:13">
      <c r="A517" s="39">
        <v>45138</v>
      </c>
      <c r="B517" s="787" t="s">
        <v>1754</v>
      </c>
      <c r="C517" s="787" t="s">
        <v>20</v>
      </c>
      <c r="D517" t="s">
        <v>14</v>
      </c>
      <c r="F517" s="1">
        <v>500</v>
      </c>
      <c r="G517" s="4">
        <f t="shared" si="8"/>
        <v>28.200000000000045</v>
      </c>
    </row>
    <row r="518" spans="1:13">
      <c r="A518" s="39">
        <v>45202</v>
      </c>
      <c r="B518" s="787" t="s">
        <v>1747</v>
      </c>
      <c r="C518" s="787" t="s">
        <v>20</v>
      </c>
      <c r="D518" t="s">
        <v>12</v>
      </c>
      <c r="F518" s="4">
        <v>26.2</v>
      </c>
      <c r="G518" s="4">
        <f t="shared" si="8"/>
        <v>2.0000000000000462</v>
      </c>
      <c r="J518" s="786"/>
      <c r="L518" s="4"/>
    </row>
    <row r="519" spans="1:13">
      <c r="A519" s="39">
        <v>45202</v>
      </c>
      <c r="B519" s="787" t="s">
        <v>1747</v>
      </c>
      <c r="C519" s="787" t="s">
        <v>20</v>
      </c>
      <c r="D519" t="s">
        <v>13</v>
      </c>
      <c r="F519" s="12">
        <v>2</v>
      </c>
      <c r="G519" s="4">
        <f t="shared" si="8"/>
        <v>4.6185277824406512E-14</v>
      </c>
      <c r="J519" s="786"/>
      <c r="L519" s="4"/>
    </row>
    <row r="520" spans="1:13">
      <c r="A520" s="41">
        <v>45169</v>
      </c>
      <c r="B520" s="786" t="s">
        <v>10</v>
      </c>
      <c r="C520" s="786" t="s">
        <v>21</v>
      </c>
      <c r="D520" t="s">
        <v>12</v>
      </c>
      <c r="E520" s="4">
        <v>25.1</v>
      </c>
      <c r="F520" s="1"/>
      <c r="G520" s="4">
        <f t="shared" si="8"/>
        <v>25.100000000000048</v>
      </c>
      <c r="J520" s="786"/>
      <c r="M520" s="4"/>
    </row>
    <row r="521" spans="1:13">
      <c r="B521" s="787"/>
      <c r="C521" s="787"/>
      <c r="D521" t="s">
        <v>13</v>
      </c>
      <c r="E521" s="12">
        <v>2.2999999999999998</v>
      </c>
      <c r="G521" s="4">
        <f t="shared" si="8"/>
        <v>27.400000000000048</v>
      </c>
      <c r="J521" s="787"/>
      <c r="M521" s="12"/>
    </row>
    <row r="522" spans="1:13">
      <c r="B522" s="787"/>
      <c r="C522" s="787"/>
      <c r="D522" t="s">
        <v>14</v>
      </c>
      <c r="E522" s="12">
        <v>500</v>
      </c>
      <c r="G522" s="4">
        <f t="shared" ref="G522:G576" si="10">+G521+E522-F522</f>
        <v>527.40000000000009</v>
      </c>
      <c r="L522" s="4"/>
    </row>
    <row r="523" spans="1:13">
      <c r="A523" s="39">
        <v>45169</v>
      </c>
      <c r="B523" s="787" t="s">
        <v>1755</v>
      </c>
      <c r="C523" s="787" t="s">
        <v>411</v>
      </c>
      <c r="D523" t="s">
        <v>14</v>
      </c>
      <c r="F523" s="118">
        <v>400</v>
      </c>
      <c r="G523" s="4">
        <f t="shared" si="10"/>
        <v>127.40000000000009</v>
      </c>
      <c r="J523" s="786"/>
      <c r="L523" s="4"/>
    </row>
    <row r="524" spans="1:13">
      <c r="A524" s="39">
        <v>45202</v>
      </c>
      <c r="B524" s="787" t="s">
        <v>1752</v>
      </c>
      <c r="C524" s="787" t="s">
        <v>411</v>
      </c>
      <c r="D524" t="s">
        <v>12</v>
      </c>
      <c r="F524" s="4">
        <v>25.1</v>
      </c>
      <c r="G524" s="4">
        <f t="shared" si="10"/>
        <v>102.3000000000001</v>
      </c>
      <c r="M524" s="12"/>
    </row>
    <row r="525" spans="1:13">
      <c r="A525" s="39">
        <v>45202</v>
      </c>
      <c r="B525" s="787" t="s">
        <v>1752</v>
      </c>
      <c r="C525" s="787" t="s">
        <v>411</v>
      </c>
      <c r="D525" t="s">
        <v>13</v>
      </c>
      <c r="F525" s="12">
        <v>2.2999999999999998</v>
      </c>
      <c r="G525" s="4">
        <f t="shared" si="10"/>
        <v>100.0000000000001</v>
      </c>
      <c r="M525" s="12"/>
    </row>
    <row r="526" spans="1:13">
      <c r="A526" s="39">
        <v>45262</v>
      </c>
      <c r="B526" s="787" t="s">
        <v>1750</v>
      </c>
      <c r="C526" s="787" t="s">
        <v>411</v>
      </c>
      <c r="D526" t="s">
        <v>14</v>
      </c>
      <c r="F526" s="12">
        <v>100</v>
      </c>
      <c r="G526" s="4">
        <f t="shared" si="10"/>
        <v>0</v>
      </c>
      <c r="M526" s="12"/>
    </row>
    <row r="527" spans="1:13">
      <c r="A527" s="41">
        <v>45199</v>
      </c>
      <c r="B527" s="786" t="s">
        <v>10</v>
      </c>
      <c r="C527" s="786" t="s">
        <v>91</v>
      </c>
      <c r="D527" t="s">
        <v>12</v>
      </c>
      <c r="E527" s="4">
        <v>25</v>
      </c>
      <c r="F527" s="814"/>
      <c r="G527" s="4">
        <f t="shared" si="10"/>
        <v>25</v>
      </c>
      <c r="L527" s="12"/>
    </row>
    <row r="528" spans="1:13">
      <c r="B528" s="787"/>
      <c r="C528" s="787"/>
      <c r="D528" t="s">
        <v>13</v>
      </c>
      <c r="E528" s="12">
        <v>2</v>
      </c>
      <c r="F528" s="118"/>
      <c r="G528" s="4">
        <f t="shared" si="10"/>
        <v>27</v>
      </c>
    </row>
    <row r="529" spans="1:9">
      <c r="B529" s="787"/>
      <c r="C529" s="787"/>
      <c r="D529" t="s">
        <v>14</v>
      </c>
      <c r="E529" s="12">
        <v>500</v>
      </c>
      <c r="F529" s="118"/>
      <c r="G529" s="4">
        <f t="shared" si="10"/>
        <v>527</v>
      </c>
    </row>
    <row r="530" spans="1:9">
      <c r="A530" s="39">
        <v>45199</v>
      </c>
      <c r="B530" s="787" t="s">
        <v>1756</v>
      </c>
      <c r="C530" s="787" t="s">
        <v>91</v>
      </c>
      <c r="D530" t="s">
        <v>14</v>
      </c>
      <c r="F530" s="118">
        <v>350</v>
      </c>
      <c r="G530" s="4">
        <f t="shared" si="10"/>
        <v>177</v>
      </c>
    </row>
    <row r="531" spans="1:9">
      <c r="A531" s="39">
        <v>45262</v>
      </c>
      <c r="B531" s="787" t="s">
        <v>1757</v>
      </c>
      <c r="C531" s="787" t="s">
        <v>91</v>
      </c>
      <c r="D531" t="s">
        <v>12</v>
      </c>
      <c r="F531" s="4">
        <v>25</v>
      </c>
      <c r="G531" s="4">
        <f t="shared" si="10"/>
        <v>152</v>
      </c>
    </row>
    <row r="532" spans="1:9">
      <c r="A532" s="39">
        <v>45262</v>
      </c>
      <c r="B532" s="787" t="s">
        <v>1757</v>
      </c>
      <c r="C532" s="787" t="s">
        <v>91</v>
      </c>
      <c r="D532" t="s">
        <v>13</v>
      </c>
      <c r="F532" s="12">
        <v>2</v>
      </c>
      <c r="G532" s="4">
        <f t="shared" si="10"/>
        <v>150</v>
      </c>
    </row>
    <row r="533" spans="1:9">
      <c r="A533" s="39">
        <v>45262</v>
      </c>
      <c r="B533" s="787" t="s">
        <v>1750</v>
      </c>
      <c r="C533" s="787" t="s">
        <v>91</v>
      </c>
      <c r="D533" t="s">
        <v>14</v>
      </c>
      <c r="F533" s="12">
        <v>150</v>
      </c>
      <c r="G533" s="4">
        <f t="shared" si="10"/>
        <v>0</v>
      </c>
    </row>
    <row r="534" spans="1:9">
      <c r="A534" s="41">
        <v>45230</v>
      </c>
      <c r="B534" s="786" t="s">
        <v>10</v>
      </c>
      <c r="C534" s="786" t="s">
        <v>23</v>
      </c>
      <c r="D534" t="s">
        <v>12</v>
      </c>
      <c r="E534" s="12">
        <v>24.3</v>
      </c>
      <c r="F534" s="65"/>
      <c r="G534" s="4">
        <f t="shared" si="10"/>
        <v>24.3</v>
      </c>
    </row>
    <row r="535" spans="1:9">
      <c r="B535" s="787"/>
      <c r="C535" s="787"/>
      <c r="D535" t="s">
        <v>13</v>
      </c>
      <c r="E535" s="12">
        <v>2</v>
      </c>
      <c r="F535" s="65"/>
      <c r="G535" s="4">
        <f t="shared" si="10"/>
        <v>26.3</v>
      </c>
    </row>
    <row r="536" spans="1:9">
      <c r="B536" s="787"/>
      <c r="C536" s="787"/>
      <c r="D536" t="s">
        <v>14</v>
      </c>
      <c r="E536" s="12">
        <v>500</v>
      </c>
      <c r="F536" s="65"/>
      <c r="G536" s="4">
        <f t="shared" si="10"/>
        <v>526.29999999999995</v>
      </c>
    </row>
    <row r="537" spans="1:9">
      <c r="A537" s="39">
        <v>45230</v>
      </c>
      <c r="B537" s="787" t="s">
        <v>1758</v>
      </c>
      <c r="C537" s="787" t="s">
        <v>23</v>
      </c>
      <c r="D537" t="s">
        <v>14</v>
      </c>
      <c r="E537" s="12"/>
      <c r="F537" s="65">
        <v>350</v>
      </c>
      <c r="G537" s="4">
        <f t="shared" si="10"/>
        <v>176.29999999999995</v>
      </c>
    </row>
    <row r="538" spans="1:9">
      <c r="A538" s="39">
        <v>45262</v>
      </c>
      <c r="B538" s="787" t="s">
        <v>1757</v>
      </c>
      <c r="C538" s="787" t="s">
        <v>23</v>
      </c>
      <c r="D538" t="s">
        <v>12</v>
      </c>
      <c r="F538" s="12">
        <v>24.3</v>
      </c>
      <c r="G538" s="4">
        <f t="shared" si="10"/>
        <v>151.99999999999994</v>
      </c>
    </row>
    <row r="539" spans="1:9">
      <c r="A539" s="39">
        <v>45262</v>
      </c>
      <c r="B539" s="787" t="s">
        <v>1757</v>
      </c>
      <c r="C539" s="787" t="s">
        <v>23</v>
      </c>
      <c r="D539" t="s">
        <v>13</v>
      </c>
      <c r="F539" s="12">
        <v>2</v>
      </c>
      <c r="G539" s="4">
        <f t="shared" si="10"/>
        <v>149.99999999999994</v>
      </c>
    </row>
    <row r="540" spans="1:9">
      <c r="A540" s="39">
        <v>45262</v>
      </c>
      <c r="B540" s="787" t="s">
        <v>1750</v>
      </c>
      <c r="C540" s="787" t="s">
        <v>23</v>
      </c>
      <c r="D540" t="s">
        <v>14</v>
      </c>
      <c r="F540" s="121">
        <v>150</v>
      </c>
      <c r="G540" s="4">
        <f t="shared" si="10"/>
        <v>0</v>
      </c>
    </row>
    <row r="541" spans="1:9">
      <c r="A541" s="52">
        <v>45260</v>
      </c>
      <c r="B541" s="796" t="s">
        <v>10</v>
      </c>
      <c r="C541" s="796" t="s">
        <v>24</v>
      </c>
      <c r="D541" t="s">
        <v>12</v>
      </c>
      <c r="E541" s="12">
        <v>26.4</v>
      </c>
      <c r="F541" s="65"/>
      <c r="G541" s="4">
        <f t="shared" si="10"/>
        <v>26.4</v>
      </c>
      <c r="I541" s="111">
        <v>80</v>
      </c>
    </row>
    <row r="542" spans="1:9">
      <c r="A542" s="52"/>
      <c r="B542" s="796"/>
      <c r="C542" s="796"/>
      <c r="D542" t="s">
        <v>13</v>
      </c>
      <c r="E542" s="12">
        <v>5</v>
      </c>
      <c r="F542" s="65"/>
      <c r="G542" s="4">
        <f t="shared" si="10"/>
        <v>31.4</v>
      </c>
    </row>
    <row r="543" spans="1:9">
      <c r="A543" s="49"/>
      <c r="B543" s="795"/>
      <c r="C543" s="795"/>
      <c r="D543" t="s">
        <v>14</v>
      </c>
      <c r="E543" s="12">
        <v>500</v>
      </c>
      <c r="F543" s="65"/>
      <c r="G543" s="4">
        <f t="shared" si="10"/>
        <v>531.4</v>
      </c>
    </row>
    <row r="544" spans="1:9">
      <c r="A544" s="49">
        <v>45260</v>
      </c>
      <c r="B544" s="795" t="s">
        <v>1759</v>
      </c>
      <c r="C544" s="795" t="s">
        <v>24</v>
      </c>
      <c r="D544" t="s">
        <v>14</v>
      </c>
      <c r="E544" s="12"/>
      <c r="F544" s="65">
        <v>300</v>
      </c>
      <c r="G544" s="4">
        <f t="shared" si="10"/>
        <v>231.39999999999998</v>
      </c>
    </row>
    <row r="545" spans="1:13">
      <c r="A545" s="49">
        <v>45271</v>
      </c>
      <c r="B545" s="795" t="s">
        <v>1760</v>
      </c>
      <c r="C545" s="795" t="s">
        <v>24</v>
      </c>
      <c r="D545" t="s">
        <v>14</v>
      </c>
      <c r="E545" s="34"/>
      <c r="F545" s="34">
        <v>200</v>
      </c>
      <c r="G545" s="4">
        <f t="shared" si="10"/>
        <v>31.399999999999977</v>
      </c>
    </row>
    <row r="546" spans="1:13">
      <c r="A546" s="39">
        <v>45293</v>
      </c>
      <c r="B546" s="795" t="s">
        <v>1761</v>
      </c>
      <c r="C546" s="795" t="s">
        <v>24</v>
      </c>
      <c r="D546" t="s">
        <v>12</v>
      </c>
      <c r="E546" s="34"/>
      <c r="F546" s="12">
        <v>26.4</v>
      </c>
      <c r="G546" s="4">
        <f t="shared" si="10"/>
        <v>4.9999999999999787</v>
      </c>
    </row>
    <row r="547" spans="1:13">
      <c r="A547" s="39">
        <v>45293</v>
      </c>
      <c r="B547" s="795" t="s">
        <v>1761</v>
      </c>
      <c r="C547" s="795" t="s">
        <v>24</v>
      </c>
      <c r="D547" t="s">
        <v>13</v>
      </c>
      <c r="E547" s="34"/>
      <c r="F547" s="12">
        <v>5</v>
      </c>
      <c r="G547" s="4">
        <f t="shared" si="10"/>
        <v>-2.1316282072803006E-14</v>
      </c>
    </row>
    <row r="548" spans="1:13">
      <c r="A548" s="41">
        <v>45291</v>
      </c>
      <c r="B548" s="786" t="s">
        <v>10</v>
      </c>
      <c r="C548" s="786" t="s">
        <v>25</v>
      </c>
      <c r="D548" t="s">
        <v>12</v>
      </c>
      <c r="E548" s="12">
        <v>28.2</v>
      </c>
      <c r="F548" s="65"/>
      <c r="G548" s="4">
        <f t="shared" si="10"/>
        <v>28.199999999999978</v>
      </c>
      <c r="I548" s="12"/>
    </row>
    <row r="549" spans="1:13">
      <c r="B549" s="787"/>
      <c r="C549" s="787"/>
      <c r="D549" t="s">
        <v>13</v>
      </c>
      <c r="E549" s="12">
        <v>5</v>
      </c>
      <c r="F549" s="65"/>
      <c r="G549" s="4">
        <f t="shared" si="10"/>
        <v>33.199999999999974</v>
      </c>
      <c r="I549" s="12"/>
    </row>
    <row r="550" spans="1:13">
      <c r="B550" s="787"/>
      <c r="C550" s="787"/>
      <c r="D550" t="s">
        <v>14</v>
      </c>
      <c r="E550" s="12">
        <v>500</v>
      </c>
      <c r="F550" s="65"/>
      <c r="G550" s="4">
        <f t="shared" si="10"/>
        <v>533.19999999999993</v>
      </c>
      <c r="I550" s="12"/>
    </row>
    <row r="551" spans="1:13">
      <c r="A551" s="39">
        <v>45291</v>
      </c>
      <c r="B551" s="787" t="s">
        <v>1762</v>
      </c>
      <c r="C551" s="787" t="s">
        <v>25</v>
      </c>
      <c r="D551" t="s">
        <v>14</v>
      </c>
      <c r="E551" s="12"/>
      <c r="F551" s="65">
        <v>500</v>
      </c>
      <c r="G551" s="4">
        <f t="shared" si="10"/>
        <v>33.199999999999932</v>
      </c>
    </row>
    <row r="552" spans="1:13">
      <c r="A552" s="39">
        <v>45322</v>
      </c>
      <c r="B552" s="787" t="s">
        <v>1763</v>
      </c>
      <c r="C552" s="787" t="s">
        <v>25</v>
      </c>
      <c r="D552" t="s">
        <v>12</v>
      </c>
      <c r="E552" s="12"/>
      <c r="F552" s="12">
        <v>28.2</v>
      </c>
      <c r="G552" s="4">
        <f t="shared" si="10"/>
        <v>4.9999999999999325</v>
      </c>
    </row>
    <row r="553" spans="1:13">
      <c r="A553" s="39">
        <v>45322</v>
      </c>
      <c r="B553" s="787" t="s">
        <v>1763</v>
      </c>
      <c r="C553" s="787" t="s">
        <v>25</v>
      </c>
      <c r="D553" t="s">
        <v>13</v>
      </c>
      <c r="E553" s="12"/>
      <c r="F553" s="12">
        <v>5</v>
      </c>
      <c r="G553" s="4">
        <f t="shared" si="10"/>
        <v>-6.7501559897209518E-14</v>
      </c>
    </row>
    <row r="554" spans="1:13">
      <c r="A554" s="41">
        <v>45322</v>
      </c>
      <c r="B554" s="786" t="s">
        <v>10</v>
      </c>
      <c r="C554" s="786" t="s">
        <v>11</v>
      </c>
      <c r="D554" t="s">
        <v>12</v>
      </c>
      <c r="E554" s="121">
        <v>31.5</v>
      </c>
      <c r="F554" s="34"/>
      <c r="G554" s="4">
        <f t="shared" si="10"/>
        <v>31.499999999999932</v>
      </c>
    </row>
    <row r="555" spans="1:13">
      <c r="A555"/>
      <c r="B555" s="787"/>
      <c r="C555" s="787"/>
      <c r="D555" t="s">
        <v>13</v>
      </c>
      <c r="E555" s="121">
        <v>8.8000000000000007</v>
      </c>
      <c r="G555" s="4">
        <f t="shared" si="10"/>
        <v>40.299999999999933</v>
      </c>
    </row>
    <row r="556" spans="1:13">
      <c r="A556"/>
      <c r="B556" s="787"/>
      <c r="C556" s="787"/>
      <c r="D556" t="s">
        <v>14</v>
      </c>
      <c r="E556" s="12">
        <v>500</v>
      </c>
      <c r="G556" s="4">
        <f t="shared" si="10"/>
        <v>540.29999999999995</v>
      </c>
    </row>
    <row r="557" spans="1:13" s="365" customFormat="1">
      <c r="A557" s="399">
        <v>45322</v>
      </c>
      <c r="B557" s="807" t="s">
        <v>1764</v>
      </c>
      <c r="C557" s="807" t="s">
        <v>11</v>
      </c>
      <c r="D557" s="365" t="s">
        <v>14</v>
      </c>
      <c r="E557" s="369"/>
      <c r="F557" s="368">
        <v>500</v>
      </c>
      <c r="G557" s="369">
        <f t="shared" si="10"/>
        <v>40.299999999999955</v>
      </c>
      <c r="H557" s="369"/>
      <c r="M557" s="368"/>
    </row>
    <row r="558" spans="1:13">
      <c r="A558" s="39">
        <v>45322</v>
      </c>
      <c r="B558" s="787" t="s">
        <v>1763</v>
      </c>
      <c r="C558" s="787" t="s">
        <v>11</v>
      </c>
      <c r="D558" t="s">
        <v>12</v>
      </c>
      <c r="F558" s="121">
        <v>31.5</v>
      </c>
      <c r="G558" s="4">
        <f t="shared" si="10"/>
        <v>8.7999999999999545</v>
      </c>
    </row>
    <row r="559" spans="1:13">
      <c r="A559" s="39">
        <v>45322</v>
      </c>
      <c r="B559" s="787" t="s">
        <v>1763</v>
      </c>
      <c r="C559" s="787" t="s">
        <v>11</v>
      </c>
      <c r="D559" t="s">
        <v>13</v>
      </c>
      <c r="F559" s="121">
        <v>8.8000000000000007</v>
      </c>
      <c r="G559" s="4">
        <f t="shared" si="10"/>
        <v>-4.6185277824406512E-14</v>
      </c>
    </row>
    <row r="560" spans="1:13">
      <c r="A560" s="41">
        <v>45351</v>
      </c>
      <c r="B560" s="786" t="s">
        <v>10</v>
      </c>
      <c r="C560" s="786" t="s">
        <v>15</v>
      </c>
      <c r="D560" t="s">
        <v>12</v>
      </c>
      <c r="E560" s="12">
        <v>32.6</v>
      </c>
      <c r="F560" s="4"/>
      <c r="G560" s="4">
        <f t="shared" si="10"/>
        <v>32.599999999999952</v>
      </c>
    </row>
    <row r="561" spans="1:13">
      <c r="B561" s="787"/>
      <c r="C561" s="787"/>
      <c r="D561" t="s">
        <v>13</v>
      </c>
      <c r="E561" s="12">
        <v>5</v>
      </c>
      <c r="F561" s="4"/>
      <c r="G561" s="4">
        <f t="shared" si="10"/>
        <v>37.599999999999952</v>
      </c>
      <c r="I561" s="786" t="s">
        <v>15</v>
      </c>
      <c r="J561" t="s">
        <v>12</v>
      </c>
      <c r="K561">
        <v>26.1</v>
      </c>
    </row>
    <row r="562" spans="1:13">
      <c r="B562" s="787"/>
      <c r="C562" s="787"/>
      <c r="D562" t="s">
        <v>14</v>
      </c>
      <c r="E562" s="12">
        <v>500</v>
      </c>
      <c r="F562" s="4"/>
      <c r="G562" s="4">
        <f t="shared" si="10"/>
        <v>537.59999999999991</v>
      </c>
      <c r="J562" t="s">
        <v>13</v>
      </c>
      <c r="K562" s="12">
        <v>5</v>
      </c>
    </row>
    <row r="563" spans="1:13" s="365" customFormat="1">
      <c r="A563" s="364">
        <v>45351</v>
      </c>
      <c r="B563" s="807" t="s">
        <v>1765</v>
      </c>
      <c r="C563" s="807" t="s">
        <v>15</v>
      </c>
      <c r="D563" s="365" t="s">
        <v>14</v>
      </c>
      <c r="E563" s="369"/>
      <c r="F563" s="369">
        <v>500</v>
      </c>
      <c r="G563" s="369">
        <f t="shared" si="10"/>
        <v>37.599999999999909</v>
      </c>
      <c r="H563" s="369"/>
      <c r="I563" s="818" t="s">
        <v>16</v>
      </c>
      <c r="J563" s="365" t="s">
        <v>12</v>
      </c>
      <c r="K563" s="370">
        <v>31.6</v>
      </c>
      <c r="M563" s="368"/>
    </row>
    <row r="564" spans="1:13">
      <c r="A564" s="39">
        <v>45322</v>
      </c>
      <c r="B564" s="787" t="s">
        <v>1763</v>
      </c>
      <c r="C564" s="787" t="s">
        <v>15</v>
      </c>
      <c r="D564" t="s">
        <v>12</v>
      </c>
      <c r="F564" s="4">
        <v>6.5</v>
      </c>
      <c r="G564" s="4">
        <f t="shared" si="10"/>
        <v>31.099999999999909</v>
      </c>
      <c r="I564" s="787"/>
      <c r="J564" t="s">
        <v>13</v>
      </c>
      <c r="K564" s="12">
        <v>5</v>
      </c>
    </row>
    <row r="565" spans="1:13">
      <c r="A565" s="39">
        <v>45441</v>
      </c>
      <c r="B565" s="787" t="s">
        <v>1766</v>
      </c>
      <c r="C565" s="787" t="s">
        <v>15</v>
      </c>
      <c r="D565" t="s">
        <v>12</v>
      </c>
      <c r="F565" s="4">
        <v>26.1</v>
      </c>
      <c r="G565" s="4">
        <f t="shared" si="10"/>
        <v>4.9999999999999076</v>
      </c>
      <c r="I565" s="787"/>
      <c r="K565" s="12"/>
    </row>
    <row r="566" spans="1:13">
      <c r="A566" s="39">
        <v>45441</v>
      </c>
      <c r="B566" s="787" t="s">
        <v>1766</v>
      </c>
      <c r="C566" s="787" t="s">
        <v>15</v>
      </c>
      <c r="D566" t="s">
        <v>13</v>
      </c>
      <c r="F566" s="4">
        <v>5</v>
      </c>
      <c r="G566" s="4">
        <f t="shared" si="10"/>
        <v>-9.2370555648813024E-14</v>
      </c>
      <c r="I566" s="787"/>
      <c r="K566" s="12"/>
    </row>
    <row r="567" spans="1:13">
      <c r="A567" s="41">
        <v>45382</v>
      </c>
      <c r="B567" s="786" t="s">
        <v>10</v>
      </c>
      <c r="C567" s="786" t="s">
        <v>16</v>
      </c>
      <c r="D567" t="s">
        <v>12</v>
      </c>
      <c r="E567" s="12">
        <v>31.6</v>
      </c>
      <c r="F567" s="65"/>
      <c r="G567" s="4">
        <f t="shared" si="10"/>
        <v>31.599999999999909</v>
      </c>
      <c r="I567" s="786" t="s">
        <v>17</v>
      </c>
      <c r="J567" t="s">
        <v>12</v>
      </c>
      <c r="K567" s="12">
        <v>31.4</v>
      </c>
    </row>
    <row r="568" spans="1:13">
      <c r="B568" s="787"/>
      <c r="C568" s="787"/>
      <c r="D568" t="s">
        <v>13</v>
      </c>
      <c r="E568" s="12">
        <v>5</v>
      </c>
      <c r="F568" s="65"/>
      <c r="G568" s="4">
        <f t="shared" si="10"/>
        <v>36.599999999999909</v>
      </c>
      <c r="I568" s="787"/>
      <c r="J568" t="s">
        <v>13</v>
      </c>
      <c r="K568" s="12">
        <v>5</v>
      </c>
    </row>
    <row r="569" spans="1:13">
      <c r="B569" s="787"/>
      <c r="C569" s="787"/>
      <c r="D569" t="s">
        <v>14</v>
      </c>
      <c r="E569" s="12">
        <v>500</v>
      </c>
      <c r="F569" s="65"/>
      <c r="G569" s="4">
        <f t="shared" si="10"/>
        <v>536.59999999999991</v>
      </c>
      <c r="K569">
        <f>SUM(K561:K568)</f>
        <v>104.1</v>
      </c>
    </row>
    <row r="570" spans="1:13" s="365" customFormat="1">
      <c r="A570" s="364">
        <v>45382</v>
      </c>
      <c r="B570" s="807" t="s">
        <v>1767</v>
      </c>
      <c r="C570" s="807" t="s">
        <v>16</v>
      </c>
      <c r="D570" s="365" t="s">
        <v>14</v>
      </c>
      <c r="E570" s="370"/>
      <c r="F570" s="372">
        <v>500</v>
      </c>
      <c r="G570" s="369">
        <f t="shared" si="10"/>
        <v>36.599999999999909</v>
      </c>
      <c r="H570" s="369"/>
      <c r="M570" s="368"/>
    </row>
    <row r="571" spans="1:13">
      <c r="A571" s="39">
        <v>45441</v>
      </c>
      <c r="B571" s="787" t="s">
        <v>1766</v>
      </c>
      <c r="C571" s="787" t="s">
        <v>16</v>
      </c>
      <c r="D571" t="s">
        <v>12</v>
      </c>
      <c r="E571" s="12"/>
      <c r="F571" s="65">
        <v>31.6</v>
      </c>
      <c r="G571" s="4">
        <f t="shared" si="10"/>
        <v>4.9999999999999076</v>
      </c>
    </row>
    <row r="572" spans="1:13">
      <c r="A572" s="39">
        <v>45441</v>
      </c>
      <c r="B572" s="787" t="s">
        <v>1766</v>
      </c>
      <c r="C572" s="787" t="s">
        <v>16</v>
      </c>
      <c r="D572" t="s">
        <v>13</v>
      </c>
      <c r="E572" s="12"/>
      <c r="F572" s="65">
        <v>5</v>
      </c>
      <c r="G572" s="4">
        <f t="shared" si="10"/>
        <v>-9.2370555648813024E-14</v>
      </c>
    </row>
    <row r="573" spans="1:13">
      <c r="A573" s="41">
        <v>45412</v>
      </c>
      <c r="B573" s="786" t="s">
        <v>10</v>
      </c>
      <c r="C573" s="786" t="s">
        <v>17</v>
      </c>
      <c r="D573" t="s">
        <v>12</v>
      </c>
      <c r="E573" s="12">
        <v>31.4</v>
      </c>
      <c r="F573" s="65"/>
      <c r="G573" s="4">
        <f t="shared" si="10"/>
        <v>31.399999999999906</v>
      </c>
    </row>
    <row r="574" spans="1:13">
      <c r="B574" s="787"/>
      <c r="C574" s="787"/>
      <c r="D574" t="s">
        <v>13</v>
      </c>
      <c r="E574" s="12">
        <v>5</v>
      </c>
      <c r="F574" s="65"/>
      <c r="G574" s="4">
        <f t="shared" si="10"/>
        <v>36.399999999999906</v>
      </c>
    </row>
    <row r="575" spans="1:13">
      <c r="B575" s="787"/>
      <c r="C575" s="787"/>
      <c r="D575" t="s">
        <v>14</v>
      </c>
      <c r="E575" s="12">
        <v>500</v>
      </c>
      <c r="F575" s="65"/>
      <c r="G575" s="4">
        <f t="shared" si="10"/>
        <v>536.39999999999986</v>
      </c>
    </row>
    <row r="576" spans="1:13" s="365" customFormat="1">
      <c r="A576" s="364">
        <v>45412</v>
      </c>
      <c r="B576" s="807" t="s">
        <v>1768</v>
      </c>
      <c r="C576" s="807" t="s">
        <v>17</v>
      </c>
      <c r="D576" s="365" t="s">
        <v>14</v>
      </c>
      <c r="E576" s="370"/>
      <c r="F576" s="372">
        <v>480</v>
      </c>
      <c r="G576" s="369">
        <f t="shared" si="10"/>
        <v>56.399999999999864</v>
      </c>
      <c r="H576" s="369"/>
      <c r="M576" s="368"/>
    </row>
    <row r="577" spans="1:13" s="365" customFormat="1">
      <c r="A577" s="364">
        <v>45428</v>
      </c>
      <c r="B577" s="807" t="s">
        <v>1769</v>
      </c>
      <c r="C577" s="807" t="s">
        <v>17</v>
      </c>
      <c r="D577" s="365" t="s">
        <v>14</v>
      </c>
      <c r="E577" s="369"/>
      <c r="F577" s="368">
        <v>20</v>
      </c>
      <c r="G577" s="369">
        <f t="shared" ref="G577:G599" si="11">+G576+E577-F577</f>
        <v>36.399999999999864</v>
      </c>
      <c r="H577" s="369"/>
      <c r="M577" s="368"/>
    </row>
    <row r="578" spans="1:13">
      <c r="A578" s="39">
        <v>45441</v>
      </c>
      <c r="B578" s="787" t="s">
        <v>1766</v>
      </c>
      <c r="C578" s="787" t="s">
        <v>17</v>
      </c>
      <c r="D578" t="s">
        <v>12</v>
      </c>
      <c r="F578" s="121">
        <v>31.4</v>
      </c>
      <c r="G578" s="4">
        <f t="shared" si="11"/>
        <v>4.999999999999865</v>
      </c>
    </row>
    <row r="579" spans="1:13">
      <c r="A579" s="39">
        <v>45441</v>
      </c>
      <c r="B579" s="787" t="s">
        <v>1766</v>
      </c>
      <c r="C579" s="787" t="s">
        <v>17</v>
      </c>
      <c r="D579" t="s">
        <v>13</v>
      </c>
      <c r="F579" s="121">
        <v>5</v>
      </c>
      <c r="G579" s="4">
        <f t="shared" si="11"/>
        <v>-1.3500311979441904E-13</v>
      </c>
    </row>
    <row r="580" spans="1:13">
      <c r="A580" s="41">
        <v>45443</v>
      </c>
      <c r="B580" s="786" t="s">
        <v>10</v>
      </c>
      <c r="C580" s="786" t="s">
        <v>18</v>
      </c>
      <c r="D580" t="s">
        <v>12</v>
      </c>
      <c r="E580" s="12">
        <v>28.6</v>
      </c>
      <c r="F580" s="65"/>
      <c r="G580" s="4">
        <f t="shared" si="11"/>
        <v>28.599999999999866</v>
      </c>
    </row>
    <row r="581" spans="1:13">
      <c r="B581" s="787"/>
      <c r="C581" s="787"/>
      <c r="D581" t="s">
        <v>13</v>
      </c>
      <c r="E581" s="12">
        <v>5</v>
      </c>
      <c r="F581" s="65"/>
      <c r="G581" s="4">
        <f t="shared" si="11"/>
        <v>33.599999999999866</v>
      </c>
    </row>
    <row r="582" spans="1:13">
      <c r="B582" s="787"/>
      <c r="C582" s="787"/>
      <c r="D582" t="s">
        <v>14</v>
      </c>
      <c r="E582" s="12">
        <v>500</v>
      </c>
      <c r="F582" s="65"/>
      <c r="G582" s="4">
        <f t="shared" si="11"/>
        <v>533.59999999999991</v>
      </c>
    </row>
    <row r="583" spans="1:13" s="365" customFormat="1">
      <c r="A583" s="364">
        <v>45443</v>
      </c>
      <c r="B583" s="807" t="s">
        <v>1770</v>
      </c>
      <c r="C583" s="807" t="s">
        <v>18</v>
      </c>
      <c r="D583" s="365" t="s">
        <v>14</v>
      </c>
      <c r="E583" s="370"/>
      <c r="F583" s="372">
        <v>500</v>
      </c>
      <c r="G583" s="369">
        <f t="shared" si="11"/>
        <v>33.599999999999909</v>
      </c>
      <c r="H583" s="369"/>
      <c r="M583" s="368"/>
    </row>
    <row r="584" spans="1:13">
      <c r="A584" s="39">
        <v>45478</v>
      </c>
      <c r="B584" s="787" t="s">
        <v>1771</v>
      </c>
      <c r="C584" s="787" t="s">
        <v>18</v>
      </c>
      <c r="D584" t="s">
        <v>12</v>
      </c>
      <c r="E584" s="12"/>
      <c r="F584" s="65">
        <v>28.6</v>
      </c>
      <c r="G584" s="4">
        <f t="shared" si="11"/>
        <v>4.9999999999999076</v>
      </c>
    </row>
    <row r="585" spans="1:13">
      <c r="A585" s="39">
        <v>45478</v>
      </c>
      <c r="B585" s="787" t="s">
        <v>1771</v>
      </c>
      <c r="C585" s="787" t="s">
        <v>18</v>
      </c>
      <c r="D585" t="s">
        <v>13</v>
      </c>
      <c r="E585" s="12"/>
      <c r="F585" s="65">
        <v>5</v>
      </c>
      <c r="G585" s="4">
        <f t="shared" si="11"/>
        <v>-9.2370555648813024E-14</v>
      </c>
    </row>
    <row r="586" spans="1:13">
      <c r="A586" s="41">
        <v>45473</v>
      </c>
      <c r="B586" s="786" t="s">
        <v>10</v>
      </c>
      <c r="C586" s="786" t="s">
        <v>19</v>
      </c>
      <c r="D586" t="s">
        <v>12</v>
      </c>
      <c r="E586" s="12">
        <v>27.7</v>
      </c>
      <c r="G586" s="4">
        <f t="shared" si="11"/>
        <v>27.699999999999907</v>
      </c>
    </row>
    <row r="587" spans="1:13">
      <c r="B587" s="787"/>
      <c r="C587" s="787"/>
      <c r="D587" t="s">
        <v>13</v>
      </c>
      <c r="E587" s="12">
        <v>7</v>
      </c>
      <c r="G587" s="4">
        <f t="shared" si="11"/>
        <v>34.699999999999903</v>
      </c>
    </row>
    <row r="588" spans="1:13">
      <c r="B588" s="787"/>
      <c r="C588" s="787"/>
      <c r="D588" t="s">
        <v>14</v>
      </c>
      <c r="E588" s="12">
        <v>500</v>
      </c>
      <c r="G588" s="4">
        <f t="shared" si="11"/>
        <v>534.69999999999993</v>
      </c>
    </row>
    <row r="589" spans="1:13" s="365" customFormat="1">
      <c r="A589" s="364">
        <v>45473</v>
      </c>
      <c r="B589" s="807" t="s">
        <v>1772</v>
      </c>
      <c r="C589" s="807" t="s">
        <v>19</v>
      </c>
      <c r="D589" s="365" t="s">
        <v>14</v>
      </c>
      <c r="E589" s="369"/>
      <c r="F589" s="368">
        <v>500</v>
      </c>
      <c r="G589" s="369">
        <f t="shared" si="11"/>
        <v>34.699999999999932</v>
      </c>
      <c r="H589" s="369"/>
      <c r="M589" s="368"/>
    </row>
    <row r="590" spans="1:13">
      <c r="A590" s="39">
        <v>45504</v>
      </c>
      <c r="B590" s="787" t="s">
        <v>1773</v>
      </c>
      <c r="C590" s="787" t="s">
        <v>19</v>
      </c>
      <c r="D590" t="s">
        <v>12</v>
      </c>
      <c r="F590" s="121">
        <v>27.7</v>
      </c>
      <c r="G590" s="4">
        <f t="shared" si="11"/>
        <v>6.9999999999999325</v>
      </c>
    </row>
    <row r="591" spans="1:13">
      <c r="A591" s="39">
        <v>45504</v>
      </c>
      <c r="B591" s="787" t="s">
        <v>1773</v>
      </c>
      <c r="C591" s="787" t="s">
        <v>19</v>
      </c>
      <c r="D591" t="s">
        <v>13</v>
      </c>
      <c r="F591" s="121">
        <v>7</v>
      </c>
      <c r="G591" s="4">
        <f t="shared" si="11"/>
        <v>-6.7501559897209518E-14</v>
      </c>
    </row>
    <row r="592" spans="1:13">
      <c r="A592" s="41">
        <v>45504</v>
      </c>
      <c r="B592" s="786" t="s">
        <v>10</v>
      </c>
      <c r="C592" s="786" t="s">
        <v>20</v>
      </c>
      <c r="D592" t="s">
        <v>12</v>
      </c>
      <c r="E592" s="12">
        <v>27.2</v>
      </c>
      <c r="F592" s="65"/>
      <c r="G592" s="4">
        <f t="shared" si="11"/>
        <v>27.199999999999932</v>
      </c>
    </row>
    <row r="593" spans="1:13">
      <c r="B593" s="787"/>
      <c r="C593" s="787"/>
      <c r="D593" t="s">
        <v>13</v>
      </c>
      <c r="E593" s="12">
        <v>7</v>
      </c>
      <c r="F593" s="65"/>
      <c r="G593" s="4">
        <f t="shared" si="11"/>
        <v>34.199999999999932</v>
      </c>
    </row>
    <row r="594" spans="1:13">
      <c r="B594" s="787"/>
      <c r="C594" s="787"/>
      <c r="D594" t="s">
        <v>14</v>
      </c>
      <c r="E594" s="12">
        <v>500</v>
      </c>
      <c r="F594" s="65"/>
      <c r="G594" s="4">
        <f t="shared" si="11"/>
        <v>534.19999999999993</v>
      </c>
    </row>
    <row r="595" spans="1:13" s="365" customFormat="1">
      <c r="A595" s="364">
        <v>45504</v>
      </c>
      <c r="B595" s="807" t="s">
        <v>1774</v>
      </c>
      <c r="C595" s="807" t="s">
        <v>20</v>
      </c>
      <c r="D595" s="365" t="s">
        <v>14</v>
      </c>
      <c r="E595" s="370"/>
      <c r="F595" s="372">
        <v>500</v>
      </c>
      <c r="G595" s="369">
        <f t="shared" si="11"/>
        <v>34.199999999999932</v>
      </c>
      <c r="H595" s="369"/>
      <c r="M595" s="368"/>
    </row>
    <row r="596" spans="1:13">
      <c r="A596" s="39">
        <v>45535</v>
      </c>
      <c r="B596" s="787" t="s">
        <v>1775</v>
      </c>
      <c r="C596" s="787" t="s">
        <v>20</v>
      </c>
      <c r="D596" t="s">
        <v>12</v>
      </c>
      <c r="F596" s="121">
        <v>20</v>
      </c>
      <c r="G596" s="4">
        <f t="shared" si="11"/>
        <v>14.199999999999932</v>
      </c>
    </row>
    <row r="597" spans="1:13">
      <c r="A597" s="39">
        <v>45544</v>
      </c>
      <c r="B597" s="787" t="s">
        <v>1776</v>
      </c>
      <c r="C597" s="787" t="s">
        <v>20</v>
      </c>
      <c r="D597" t="s">
        <v>12</v>
      </c>
      <c r="F597" s="121">
        <v>7.2</v>
      </c>
      <c r="G597" s="4">
        <f t="shared" si="11"/>
        <v>6.9999999999999316</v>
      </c>
    </row>
    <row r="598" spans="1:13">
      <c r="A598" s="39">
        <v>45544</v>
      </c>
      <c r="B598" s="787" t="s">
        <v>1776</v>
      </c>
      <c r="C598" s="787" t="s">
        <v>20</v>
      </c>
      <c r="D598" t="s">
        <v>13</v>
      </c>
      <c r="F598" s="121">
        <v>7</v>
      </c>
      <c r="G598" s="4">
        <f t="shared" si="11"/>
        <v>-6.8389738316909643E-14</v>
      </c>
    </row>
    <row r="599" spans="1:13">
      <c r="A599" s="41">
        <v>45535</v>
      </c>
      <c r="B599" s="786" t="s">
        <v>10</v>
      </c>
      <c r="C599" s="786" t="s">
        <v>21</v>
      </c>
      <c r="D599" t="s">
        <v>12</v>
      </c>
      <c r="E599" s="12">
        <v>27.3</v>
      </c>
      <c r="F599" s="65"/>
      <c r="G599" s="4">
        <f t="shared" si="11"/>
        <v>27.299999999999933</v>
      </c>
      <c r="J599" s="822" t="s">
        <v>1777</v>
      </c>
      <c r="K599" s="822"/>
      <c r="L599" s="822"/>
    </row>
    <row r="600" spans="1:13">
      <c r="B600" s="787"/>
      <c r="C600" s="787"/>
      <c r="D600" t="s">
        <v>13</v>
      </c>
      <c r="E600" s="12">
        <v>7</v>
      </c>
      <c r="F600" s="65"/>
      <c r="G600" s="4">
        <f>+G599+E600-F600</f>
        <v>34.299999999999933</v>
      </c>
      <c r="I600">
        <v>2024</v>
      </c>
      <c r="J600" s="786" t="s">
        <v>23</v>
      </c>
      <c r="K600" t="s">
        <v>12</v>
      </c>
      <c r="L600" s="12">
        <v>12</v>
      </c>
      <c r="M600" s="12"/>
    </row>
    <row r="601" spans="1:13">
      <c r="B601" s="787"/>
      <c r="C601" s="787"/>
      <c r="D601" t="s">
        <v>14</v>
      </c>
      <c r="E601" s="12">
        <v>500</v>
      </c>
      <c r="F601" s="65"/>
      <c r="G601" s="4">
        <f t="shared" ref="G601:G671" si="12">+G600+E601-F601</f>
        <v>534.29999999999995</v>
      </c>
      <c r="J601" s="787"/>
      <c r="K601" t="s">
        <v>13</v>
      </c>
      <c r="L601" s="12">
        <v>7</v>
      </c>
      <c r="M601" s="12"/>
    </row>
    <row r="602" spans="1:13" s="365" customFormat="1">
      <c r="A602" s="364">
        <v>45535</v>
      </c>
      <c r="B602" s="807" t="s">
        <v>1778</v>
      </c>
      <c r="C602" s="807" t="s">
        <v>21</v>
      </c>
      <c r="D602" s="365" t="s">
        <v>14</v>
      </c>
      <c r="E602" s="370"/>
      <c r="F602" s="372">
        <v>500</v>
      </c>
      <c r="G602" s="369">
        <f t="shared" si="12"/>
        <v>34.299999999999955</v>
      </c>
      <c r="H602" s="369"/>
      <c r="J602" s="818" t="s">
        <v>24</v>
      </c>
      <c r="K602" s="365" t="s">
        <v>12</v>
      </c>
      <c r="L602" s="370">
        <v>17.7</v>
      </c>
      <c r="M602" s="368"/>
    </row>
    <row r="603" spans="1:13">
      <c r="A603" s="39">
        <v>45688</v>
      </c>
      <c r="B603" s="787" t="s">
        <v>1779</v>
      </c>
      <c r="C603" s="787" t="s">
        <v>21</v>
      </c>
      <c r="D603" t="s">
        <v>12</v>
      </c>
      <c r="E603" s="12"/>
      <c r="F603" s="12">
        <v>27.3</v>
      </c>
      <c r="G603" s="4">
        <f t="shared" si="12"/>
        <v>6.9999999999999538</v>
      </c>
      <c r="J603" s="787"/>
      <c r="K603" t="s">
        <v>13</v>
      </c>
      <c r="L603" s="12">
        <v>7</v>
      </c>
    </row>
    <row r="604" spans="1:13">
      <c r="A604" s="39">
        <v>45688</v>
      </c>
      <c r="B604" s="787" t="s">
        <v>1779</v>
      </c>
      <c r="C604" s="787" t="s">
        <v>21</v>
      </c>
      <c r="D604" t="s">
        <v>13</v>
      </c>
      <c r="E604" s="12"/>
      <c r="F604" s="12">
        <v>7</v>
      </c>
      <c r="G604" s="4">
        <f t="shared" si="12"/>
        <v>-4.6185277824406512E-14</v>
      </c>
      <c r="J604" s="786" t="s">
        <v>25</v>
      </c>
      <c r="K604" t="s">
        <v>12</v>
      </c>
      <c r="L604" s="12">
        <v>19.899999999999999</v>
      </c>
      <c r="M604" s="121">
        <f>L604-6.3</f>
        <v>13.599999999999998</v>
      </c>
    </row>
    <row r="605" spans="1:13">
      <c r="A605" s="41">
        <v>45565</v>
      </c>
      <c r="B605" s="786" t="s">
        <v>10</v>
      </c>
      <c r="C605" s="786" t="s">
        <v>91</v>
      </c>
      <c r="D605" t="s">
        <v>12</v>
      </c>
      <c r="E605" s="12">
        <v>27.5</v>
      </c>
      <c r="F605" s="4"/>
      <c r="G605" s="4">
        <f t="shared" si="12"/>
        <v>27.499999999999954</v>
      </c>
      <c r="J605" s="787"/>
      <c r="K605" t="s">
        <v>13</v>
      </c>
      <c r="L605" s="12">
        <v>3</v>
      </c>
    </row>
    <row r="606" spans="1:13">
      <c r="B606" s="787"/>
      <c r="C606" s="787"/>
      <c r="D606" t="s">
        <v>13</v>
      </c>
      <c r="E606" s="12">
        <v>5</v>
      </c>
      <c r="G606" s="4">
        <f t="shared" si="12"/>
        <v>32.499999999999957</v>
      </c>
      <c r="J606" s="786"/>
      <c r="L606" s="12">
        <f>SUM(L600:L605)</f>
        <v>66.599999999999994</v>
      </c>
    </row>
    <row r="607" spans="1:13">
      <c r="B607" s="787"/>
      <c r="C607" s="787"/>
      <c r="D607" t="s">
        <v>14</v>
      </c>
      <c r="E607" s="12">
        <v>500</v>
      </c>
      <c r="G607" s="4">
        <f t="shared" si="12"/>
        <v>532.5</v>
      </c>
      <c r="J607" s="787"/>
      <c r="L607" s="12"/>
    </row>
    <row r="608" spans="1:13" s="233" customFormat="1">
      <c r="A608" s="269">
        <v>45566</v>
      </c>
      <c r="B608" s="270" t="s">
        <v>1780</v>
      </c>
      <c r="C608" s="270" t="s">
        <v>91</v>
      </c>
      <c r="D608" s="233" t="s">
        <v>14</v>
      </c>
      <c r="E608" s="271"/>
      <c r="F608" s="273">
        <v>500</v>
      </c>
      <c r="G608" s="271">
        <f t="shared" si="12"/>
        <v>32.5</v>
      </c>
      <c r="H608" s="271">
        <v>500</v>
      </c>
      <c r="I608" s="233" t="s">
        <v>265</v>
      </c>
      <c r="J608" s="284"/>
      <c r="L608" s="234"/>
      <c r="M608" s="273"/>
    </row>
    <row r="609" spans="1:15">
      <c r="A609" s="39">
        <v>45688</v>
      </c>
      <c r="B609" s="787" t="s">
        <v>1779</v>
      </c>
      <c r="C609" s="787" t="s">
        <v>91</v>
      </c>
      <c r="D609" t="s">
        <v>12</v>
      </c>
      <c r="F609" s="121">
        <v>15.7</v>
      </c>
      <c r="G609" s="4">
        <f t="shared" si="12"/>
        <v>16.8</v>
      </c>
      <c r="J609" s="786"/>
      <c r="L609" s="12"/>
    </row>
    <row r="610" spans="1:15">
      <c r="A610" s="39">
        <v>45688</v>
      </c>
      <c r="B610" s="787" t="s">
        <v>1781</v>
      </c>
      <c r="C610" s="787" t="s">
        <v>91</v>
      </c>
      <c r="D610" t="s">
        <v>12</v>
      </c>
      <c r="F610" s="121">
        <v>11.8</v>
      </c>
      <c r="G610" s="4">
        <f t="shared" si="12"/>
        <v>5</v>
      </c>
      <c r="J610" s="786"/>
      <c r="L610" s="12"/>
    </row>
    <row r="611" spans="1:15">
      <c r="A611" s="39">
        <v>45688</v>
      </c>
      <c r="B611" s="787" t="s">
        <v>1781</v>
      </c>
      <c r="C611" s="787" t="s">
        <v>91</v>
      </c>
      <c r="D611" t="s">
        <v>13</v>
      </c>
      <c r="F611" s="121">
        <v>5</v>
      </c>
      <c r="G611" s="4">
        <f t="shared" si="12"/>
        <v>0</v>
      </c>
      <c r="J611" s="786"/>
      <c r="L611" s="12"/>
    </row>
    <row r="612" spans="1:15">
      <c r="A612" s="41">
        <v>45596</v>
      </c>
      <c r="B612" s="786" t="s">
        <v>10</v>
      </c>
      <c r="C612" s="786" t="s">
        <v>23</v>
      </c>
      <c r="D612" t="s">
        <v>12</v>
      </c>
      <c r="E612" s="12">
        <v>15.2</v>
      </c>
      <c r="G612" s="4">
        <f t="shared" si="12"/>
        <v>15.2</v>
      </c>
      <c r="J612" s="787"/>
      <c r="L612" s="12"/>
      <c r="O612" s="26"/>
    </row>
    <row r="613" spans="1:15">
      <c r="B613" s="787"/>
      <c r="C613" s="787"/>
      <c r="D613" t="s">
        <v>13</v>
      </c>
      <c r="E613" s="12">
        <v>7</v>
      </c>
      <c r="G613" s="4">
        <f t="shared" si="12"/>
        <v>22.2</v>
      </c>
      <c r="J613" s="786"/>
      <c r="L613" s="12"/>
    </row>
    <row r="614" spans="1:15">
      <c r="B614" s="787"/>
      <c r="C614" s="787"/>
      <c r="D614" t="s">
        <v>14</v>
      </c>
      <c r="E614" s="12">
        <v>500</v>
      </c>
      <c r="G614" s="4">
        <f t="shared" si="12"/>
        <v>522.20000000000005</v>
      </c>
      <c r="J614" s="787"/>
      <c r="L614" s="12"/>
    </row>
    <row r="615" spans="1:15" s="378" customFormat="1">
      <c r="A615" s="377">
        <v>45601</v>
      </c>
      <c r="B615" s="801" t="s">
        <v>1782</v>
      </c>
      <c r="C615" s="801" t="s">
        <v>23</v>
      </c>
      <c r="D615" s="378" t="s">
        <v>14</v>
      </c>
      <c r="E615" s="419"/>
      <c r="F615" s="379">
        <v>500</v>
      </c>
      <c r="G615" s="419">
        <f t="shared" si="12"/>
        <v>22.200000000000045</v>
      </c>
      <c r="H615" s="419"/>
      <c r="L615" s="380"/>
      <c r="M615" s="380"/>
    </row>
    <row r="616" spans="1:15">
      <c r="A616" s="39">
        <v>45688</v>
      </c>
      <c r="B616" s="787" t="s">
        <v>1781</v>
      </c>
      <c r="C616" s="787" t="s">
        <v>23</v>
      </c>
      <c r="D616" t="s">
        <v>12</v>
      </c>
      <c r="F616" s="121">
        <v>3.2</v>
      </c>
      <c r="G616" s="4">
        <f t="shared" si="12"/>
        <v>19.000000000000046</v>
      </c>
      <c r="L616" s="12"/>
      <c r="M616" s="12"/>
    </row>
    <row r="617" spans="1:15">
      <c r="A617" s="39">
        <v>45692</v>
      </c>
      <c r="B617" s="787" t="s">
        <v>1783</v>
      </c>
      <c r="C617" s="787" t="s">
        <v>23</v>
      </c>
      <c r="D617" t="s">
        <v>12</v>
      </c>
      <c r="F617" s="121">
        <v>12</v>
      </c>
      <c r="G617" s="4">
        <f t="shared" si="12"/>
        <v>7.0000000000000462</v>
      </c>
      <c r="L617" s="12"/>
      <c r="M617" s="12"/>
    </row>
    <row r="618" spans="1:15">
      <c r="A618" s="39">
        <v>45692</v>
      </c>
      <c r="B618" s="787" t="s">
        <v>1783</v>
      </c>
      <c r="C618" s="787" t="s">
        <v>23</v>
      </c>
      <c r="D618" t="s">
        <v>13</v>
      </c>
      <c r="F618" s="121">
        <v>7</v>
      </c>
      <c r="G618" s="4">
        <f t="shared" si="12"/>
        <v>4.6185277824406512E-14</v>
      </c>
      <c r="L618" s="12"/>
      <c r="M618" s="12"/>
    </row>
    <row r="619" spans="1:15">
      <c r="A619" s="41">
        <v>45626</v>
      </c>
      <c r="B619" s="786" t="s">
        <v>10</v>
      </c>
      <c r="C619" s="786" t="s">
        <v>24</v>
      </c>
      <c r="D619" t="s">
        <v>12</v>
      </c>
      <c r="E619" s="12">
        <v>17.7</v>
      </c>
      <c r="F619" s="65"/>
      <c r="G619" s="4">
        <f t="shared" si="12"/>
        <v>17.700000000000045</v>
      </c>
    </row>
    <row r="620" spans="1:15">
      <c r="B620" s="787"/>
      <c r="C620" s="787"/>
      <c r="D620" t="s">
        <v>13</v>
      </c>
      <c r="E620" s="12">
        <v>7</v>
      </c>
      <c r="F620" s="65"/>
      <c r="G620" s="4">
        <f t="shared" si="12"/>
        <v>24.700000000000045</v>
      </c>
      <c r="J620" s="786"/>
      <c r="L620" s="12"/>
    </row>
    <row r="621" spans="1:15">
      <c r="B621" s="787"/>
      <c r="C621" s="787"/>
      <c r="D621" t="s">
        <v>14</v>
      </c>
      <c r="E621" s="12">
        <v>500</v>
      </c>
      <c r="F621" s="65"/>
      <c r="G621" s="4">
        <f t="shared" si="12"/>
        <v>524.70000000000005</v>
      </c>
      <c r="L621" s="26"/>
    </row>
    <row r="622" spans="1:15" s="378" customFormat="1">
      <c r="A622" s="377">
        <v>45626</v>
      </c>
      <c r="B622" s="801" t="s">
        <v>1784</v>
      </c>
      <c r="C622" s="801" t="s">
        <v>24</v>
      </c>
      <c r="D622" s="378" t="s">
        <v>14</v>
      </c>
      <c r="E622" s="380"/>
      <c r="F622" s="418">
        <v>500</v>
      </c>
      <c r="G622" s="419">
        <f t="shared" si="12"/>
        <v>24.700000000000045</v>
      </c>
      <c r="H622" s="419"/>
      <c r="J622" s="425"/>
      <c r="L622" s="380"/>
      <c r="M622" s="379"/>
    </row>
    <row r="623" spans="1:15">
      <c r="A623" s="39">
        <v>45692</v>
      </c>
      <c r="B623" s="787" t="s">
        <v>1783</v>
      </c>
      <c r="C623" s="787" t="s">
        <v>24</v>
      </c>
      <c r="D623" t="s">
        <v>12</v>
      </c>
      <c r="E623" s="12"/>
      <c r="F623" s="65">
        <v>17.7</v>
      </c>
      <c r="G623" s="4">
        <f t="shared" si="12"/>
        <v>7.0000000000000462</v>
      </c>
      <c r="J623" s="786"/>
      <c r="L623" s="12"/>
    </row>
    <row r="624" spans="1:15">
      <c r="A624" s="39">
        <v>45692</v>
      </c>
      <c r="B624" s="787" t="s">
        <v>1783</v>
      </c>
      <c r="C624" s="787" t="s">
        <v>24</v>
      </c>
      <c r="D624" t="s">
        <v>13</v>
      </c>
      <c r="E624" s="12"/>
      <c r="F624" s="65">
        <v>7</v>
      </c>
      <c r="G624" s="4">
        <f t="shared" si="12"/>
        <v>4.6185277824406512E-14</v>
      </c>
      <c r="J624" s="786"/>
      <c r="L624" s="12"/>
    </row>
    <row r="625" spans="1:14">
      <c r="A625" s="41">
        <v>45657</v>
      </c>
      <c r="B625" s="786" t="s">
        <v>10</v>
      </c>
      <c r="C625" s="786" t="s">
        <v>25</v>
      </c>
      <c r="D625" t="s">
        <v>12</v>
      </c>
      <c r="E625" s="12">
        <v>19.899999999999999</v>
      </c>
      <c r="F625" s="65"/>
      <c r="G625" s="4">
        <f t="shared" si="12"/>
        <v>19.900000000000045</v>
      </c>
      <c r="J625" s="787"/>
      <c r="L625" s="12"/>
    </row>
    <row r="626" spans="1:14">
      <c r="B626" s="787"/>
      <c r="C626" s="787"/>
      <c r="D626" t="s">
        <v>13</v>
      </c>
      <c r="E626" s="12">
        <v>3</v>
      </c>
      <c r="F626" s="65"/>
      <c r="G626" s="4">
        <f t="shared" si="12"/>
        <v>22.900000000000045</v>
      </c>
      <c r="J626" s="786"/>
      <c r="L626" s="12"/>
    </row>
    <row r="627" spans="1:14">
      <c r="B627" s="787"/>
      <c r="C627" s="787"/>
      <c r="D627" t="s">
        <v>14</v>
      </c>
      <c r="E627" s="12">
        <v>500</v>
      </c>
      <c r="F627" s="65"/>
      <c r="G627" s="4">
        <f t="shared" si="12"/>
        <v>522.90000000000009</v>
      </c>
      <c r="J627" s="787"/>
      <c r="L627" s="12"/>
    </row>
    <row r="628" spans="1:14" s="378" customFormat="1">
      <c r="A628" s="377">
        <v>45657</v>
      </c>
      <c r="B628" s="801" t="s">
        <v>1785</v>
      </c>
      <c r="C628" s="801" t="s">
        <v>25</v>
      </c>
      <c r="D628" s="378" t="s">
        <v>14</v>
      </c>
      <c r="E628" s="380"/>
      <c r="F628" s="418">
        <v>500</v>
      </c>
      <c r="G628" s="419">
        <f t="shared" si="12"/>
        <v>22.900000000000091</v>
      </c>
      <c r="H628" s="419"/>
      <c r="J628" s="425"/>
      <c r="L628" s="380"/>
      <c r="M628" s="379"/>
    </row>
    <row r="629" spans="1:14">
      <c r="A629" s="39">
        <v>45692</v>
      </c>
      <c r="B629" s="787" t="s">
        <v>1783</v>
      </c>
      <c r="C629" s="787" t="s">
        <v>25</v>
      </c>
      <c r="D629" t="s">
        <v>12</v>
      </c>
      <c r="E629" s="12"/>
      <c r="F629" s="65">
        <v>6.3</v>
      </c>
      <c r="G629" s="4">
        <f t="shared" si="12"/>
        <v>16.60000000000009</v>
      </c>
      <c r="J629" s="786"/>
      <c r="L629" s="12"/>
    </row>
    <row r="630" spans="1:14">
      <c r="A630" s="39">
        <v>45693</v>
      </c>
      <c r="B630" s="787" t="s">
        <v>1786</v>
      </c>
      <c r="C630" s="787" t="s">
        <v>25</v>
      </c>
      <c r="D630" t="s">
        <v>12</v>
      </c>
      <c r="E630" s="12"/>
      <c r="F630" s="65">
        <v>13.6</v>
      </c>
      <c r="G630" s="4">
        <f t="shared" si="12"/>
        <v>3.0000000000000906</v>
      </c>
      <c r="J630" s="787"/>
      <c r="K630" s="787"/>
      <c r="M630" s="12"/>
      <c r="N630" s="65"/>
    </row>
    <row r="631" spans="1:14">
      <c r="A631" s="39">
        <v>45693</v>
      </c>
      <c r="B631" s="787" t="s">
        <v>1786</v>
      </c>
      <c r="C631" s="787" t="s">
        <v>25</v>
      </c>
      <c r="D631" t="s">
        <v>13</v>
      </c>
      <c r="E631" s="12"/>
      <c r="F631" s="65">
        <v>3</v>
      </c>
      <c r="G631" s="4">
        <f t="shared" si="12"/>
        <v>9.0594198809412774E-14</v>
      </c>
      <c r="J631" s="787"/>
      <c r="K631" s="787"/>
      <c r="M631" s="12"/>
      <c r="N631" s="65"/>
    </row>
    <row r="632" spans="1:14">
      <c r="A632" s="9">
        <v>45688</v>
      </c>
      <c r="B632" s="786" t="s">
        <v>10</v>
      </c>
      <c r="C632" s="786" t="s">
        <v>11</v>
      </c>
      <c r="D632" t="s">
        <v>12</v>
      </c>
      <c r="E632" s="121">
        <v>18.3</v>
      </c>
      <c r="G632" s="4">
        <f t="shared" si="12"/>
        <v>18.30000000000009</v>
      </c>
      <c r="J632" s="787"/>
      <c r="K632" s="787"/>
      <c r="M632" s="12"/>
      <c r="N632" s="65"/>
    </row>
    <row r="633" spans="1:14">
      <c r="A633"/>
      <c r="B633" s="787"/>
      <c r="C633" s="787"/>
      <c r="D633" t="s">
        <v>13</v>
      </c>
      <c r="E633" s="121">
        <v>3</v>
      </c>
      <c r="G633" s="4">
        <f t="shared" si="12"/>
        <v>21.30000000000009</v>
      </c>
      <c r="J633" s="787"/>
      <c r="K633" s="787"/>
      <c r="M633" s="12"/>
      <c r="N633" s="65"/>
    </row>
    <row r="634" spans="1:14">
      <c r="A634"/>
      <c r="B634" s="787"/>
      <c r="C634" s="787"/>
      <c r="D634" t="s">
        <v>14</v>
      </c>
      <c r="E634" s="121">
        <v>500</v>
      </c>
      <c r="G634" s="4">
        <f t="shared" si="12"/>
        <v>521.30000000000007</v>
      </c>
      <c r="J634" s="787"/>
      <c r="K634" s="787"/>
      <c r="M634" s="12"/>
      <c r="N634" s="65"/>
    </row>
    <row r="635" spans="1:14" s="127" customFormat="1">
      <c r="A635" s="285">
        <v>45688</v>
      </c>
      <c r="B635" s="797" t="s">
        <v>1787</v>
      </c>
      <c r="C635" s="797" t="s">
        <v>11</v>
      </c>
      <c r="D635" s="127" t="s">
        <v>14</v>
      </c>
      <c r="E635" s="266"/>
      <c r="F635" s="266">
        <v>500</v>
      </c>
      <c r="G635" s="128">
        <f t="shared" si="12"/>
        <v>21.300000000000068</v>
      </c>
      <c r="H635" s="128"/>
      <c r="J635" s="791"/>
      <c r="K635" s="791"/>
      <c r="M635" s="266"/>
      <c r="N635" s="266"/>
    </row>
    <row r="636" spans="1:14">
      <c r="A636" s="39">
        <v>45716</v>
      </c>
      <c r="B636" s="787" t="s">
        <v>1788</v>
      </c>
      <c r="C636" s="787" t="s">
        <v>11</v>
      </c>
      <c r="D636" t="s">
        <v>12</v>
      </c>
      <c r="F636" s="121">
        <v>18.3</v>
      </c>
      <c r="G636" s="4">
        <f t="shared" si="12"/>
        <v>3.0000000000000675</v>
      </c>
    </row>
    <row r="637" spans="1:14">
      <c r="A637" s="39">
        <v>45716</v>
      </c>
      <c r="B637" s="787" t="s">
        <v>1788</v>
      </c>
      <c r="C637" s="787" t="s">
        <v>11</v>
      </c>
      <c r="D637" t="s">
        <v>13</v>
      </c>
      <c r="F637" s="121">
        <v>3</v>
      </c>
      <c r="G637" s="4">
        <f t="shared" si="12"/>
        <v>6.7501559897209518E-14</v>
      </c>
    </row>
    <row r="638" spans="1:14">
      <c r="A638" s="41">
        <v>45716</v>
      </c>
      <c r="B638" s="786" t="s">
        <v>10</v>
      </c>
      <c r="C638" s="786" t="s">
        <v>15</v>
      </c>
      <c r="D638" t="s">
        <v>12</v>
      </c>
      <c r="E638" s="4">
        <v>22.6</v>
      </c>
      <c r="G638" s="4">
        <f t="shared" si="12"/>
        <v>22.600000000000069</v>
      </c>
    </row>
    <row r="639" spans="1:14">
      <c r="B639" s="787"/>
      <c r="C639" s="787"/>
      <c r="D639" t="s">
        <v>13</v>
      </c>
      <c r="E639" s="4">
        <v>3</v>
      </c>
      <c r="G639" s="4">
        <f t="shared" si="12"/>
        <v>25.600000000000069</v>
      </c>
    </row>
    <row r="640" spans="1:14">
      <c r="B640" s="787"/>
      <c r="C640" s="787"/>
      <c r="D640" t="s">
        <v>14</v>
      </c>
      <c r="E640" s="4">
        <v>500</v>
      </c>
      <c r="G640" s="4">
        <f t="shared" si="12"/>
        <v>525.6</v>
      </c>
    </row>
    <row r="641" spans="1:13" s="127" customFormat="1">
      <c r="A641" s="126">
        <v>45716</v>
      </c>
      <c r="B641" s="797" t="s">
        <v>1789</v>
      </c>
      <c r="C641" s="797" t="s">
        <v>15</v>
      </c>
      <c r="D641" s="127" t="s">
        <v>14</v>
      </c>
      <c r="E641" s="128"/>
      <c r="F641" s="266">
        <v>500</v>
      </c>
      <c r="G641" s="128">
        <f t="shared" si="12"/>
        <v>25.600000000000023</v>
      </c>
      <c r="H641" s="128"/>
      <c r="K641" s="791" t="s">
        <v>15</v>
      </c>
      <c r="L641" s="127" t="s">
        <v>12</v>
      </c>
      <c r="M641" s="266">
        <v>2.6</v>
      </c>
    </row>
    <row r="642" spans="1:13">
      <c r="A642" s="39">
        <v>45747</v>
      </c>
      <c r="B642" s="787" t="s">
        <v>1790</v>
      </c>
      <c r="C642" s="787" t="s">
        <v>15</v>
      </c>
      <c r="D642" t="s">
        <v>12</v>
      </c>
      <c r="F642" s="121">
        <v>20</v>
      </c>
      <c r="G642" s="4">
        <f t="shared" si="12"/>
        <v>5.6000000000000227</v>
      </c>
      <c r="L642" t="s">
        <v>13</v>
      </c>
      <c r="M642" s="4">
        <v>3</v>
      </c>
    </row>
    <row r="643" spans="1:13">
      <c r="A643" s="39">
        <v>45780</v>
      </c>
      <c r="B643" s="787" t="s">
        <v>1791</v>
      </c>
      <c r="C643" s="787" t="s">
        <v>15</v>
      </c>
      <c r="D643" t="s">
        <v>12</v>
      </c>
      <c r="F643" s="121">
        <v>2.6</v>
      </c>
      <c r="G643" s="4">
        <f t="shared" si="12"/>
        <v>3.0000000000000226</v>
      </c>
      <c r="M643" s="4"/>
    </row>
    <row r="644" spans="1:13">
      <c r="A644" s="39">
        <v>45780</v>
      </c>
      <c r="B644" s="787" t="s">
        <v>1791</v>
      </c>
      <c r="C644" s="787" t="s">
        <v>15</v>
      </c>
      <c r="D644" t="s">
        <v>13</v>
      </c>
      <c r="F644" s="121">
        <v>3</v>
      </c>
      <c r="G644" s="4">
        <f t="shared" si="12"/>
        <v>2.2648549702353193E-14</v>
      </c>
      <c r="M644" s="4"/>
    </row>
    <row r="645" spans="1:13">
      <c r="A645" s="41">
        <v>45747</v>
      </c>
      <c r="B645" s="786" t="s">
        <v>10</v>
      </c>
      <c r="C645" s="786" t="s">
        <v>16</v>
      </c>
      <c r="D645" t="s">
        <v>12</v>
      </c>
      <c r="E645" s="121">
        <v>19.7</v>
      </c>
      <c r="G645" s="4">
        <f t="shared" si="12"/>
        <v>19.700000000000021</v>
      </c>
      <c r="K645" s="786" t="s">
        <v>16</v>
      </c>
      <c r="L645" t="s">
        <v>12</v>
      </c>
      <c r="M645" s="121">
        <v>19.7</v>
      </c>
    </row>
    <row r="646" spans="1:13">
      <c r="B646" s="787"/>
      <c r="C646" s="787"/>
      <c r="D646" t="s">
        <v>13</v>
      </c>
      <c r="E646" s="121">
        <v>3</v>
      </c>
      <c r="G646" s="4">
        <f t="shared" si="12"/>
        <v>22.700000000000021</v>
      </c>
      <c r="L646" t="s">
        <v>13</v>
      </c>
      <c r="M646" s="121">
        <v>3</v>
      </c>
    </row>
    <row r="647" spans="1:13">
      <c r="B647" s="787"/>
      <c r="C647" s="787"/>
      <c r="D647" t="s">
        <v>14</v>
      </c>
      <c r="E647" s="121">
        <v>500</v>
      </c>
      <c r="G647" s="4">
        <f t="shared" si="12"/>
        <v>522.70000000000005</v>
      </c>
      <c r="M647" s="121">
        <f>SUM(M641:M646)</f>
        <v>28.299999999999997</v>
      </c>
    </row>
    <row r="648" spans="1:13" s="127" customFormat="1">
      <c r="A648" s="126">
        <v>45747</v>
      </c>
      <c r="B648" s="797" t="s">
        <v>1792</v>
      </c>
      <c r="C648" s="797" t="s">
        <v>16</v>
      </c>
      <c r="D648" s="127" t="s">
        <v>14</v>
      </c>
      <c r="E648" s="266"/>
      <c r="F648" s="266">
        <v>500</v>
      </c>
      <c r="G648" s="128">
        <f t="shared" si="12"/>
        <v>22.700000000000045</v>
      </c>
      <c r="H648" s="128"/>
      <c r="M648" s="266"/>
    </row>
    <row r="649" spans="1:13">
      <c r="A649" s="39">
        <v>45780</v>
      </c>
      <c r="B649" s="787" t="s">
        <v>1791</v>
      </c>
      <c r="C649" s="787" t="s">
        <v>16</v>
      </c>
      <c r="D649" t="s">
        <v>12</v>
      </c>
      <c r="E649" s="121"/>
      <c r="F649" s="121">
        <v>19.7</v>
      </c>
      <c r="G649" s="4">
        <f t="shared" si="12"/>
        <v>3.0000000000000462</v>
      </c>
    </row>
    <row r="650" spans="1:13">
      <c r="A650" s="39">
        <v>45780</v>
      </c>
      <c r="B650" s="787" t="s">
        <v>1791</v>
      </c>
      <c r="C650" s="787" t="s">
        <v>16</v>
      </c>
      <c r="D650" t="s">
        <v>13</v>
      </c>
      <c r="E650" s="121"/>
      <c r="F650" s="121">
        <v>3</v>
      </c>
      <c r="G650" s="4">
        <f t="shared" si="12"/>
        <v>4.6185277824406512E-14</v>
      </c>
      <c r="K650" s="786" t="s">
        <v>17</v>
      </c>
      <c r="L650" t="s">
        <v>12</v>
      </c>
      <c r="M650" s="121">
        <v>18.2</v>
      </c>
    </row>
    <row r="651" spans="1:13">
      <c r="A651" s="41">
        <v>45777</v>
      </c>
      <c r="B651" s="786" t="s">
        <v>10</v>
      </c>
      <c r="C651" s="786" t="s">
        <v>17</v>
      </c>
      <c r="D651" t="s">
        <v>12</v>
      </c>
      <c r="E651" s="121">
        <v>18.2</v>
      </c>
      <c r="G651" s="4">
        <f t="shared" si="12"/>
        <v>18.200000000000045</v>
      </c>
      <c r="K651" s="787"/>
      <c r="L651" t="s">
        <v>13</v>
      </c>
      <c r="M651" s="121">
        <v>3</v>
      </c>
    </row>
    <row r="652" spans="1:13">
      <c r="B652" s="787"/>
      <c r="C652" s="787"/>
      <c r="D652" t="s">
        <v>13</v>
      </c>
      <c r="E652" s="121">
        <v>3</v>
      </c>
      <c r="G652" s="4">
        <f t="shared" si="12"/>
        <v>21.200000000000045</v>
      </c>
      <c r="K652" s="786" t="s">
        <v>18</v>
      </c>
      <c r="L652" t="s">
        <v>12</v>
      </c>
      <c r="M652" s="12">
        <v>18.7</v>
      </c>
    </row>
    <row r="653" spans="1:13">
      <c r="B653" s="787"/>
      <c r="C653" s="787"/>
      <c r="D653" t="s">
        <v>14</v>
      </c>
      <c r="E653" s="121">
        <v>500</v>
      </c>
      <c r="G653" s="4">
        <f t="shared" si="12"/>
        <v>521.20000000000005</v>
      </c>
      <c r="K653" s="787"/>
      <c r="L653" t="s">
        <v>13</v>
      </c>
      <c r="M653" s="12">
        <v>5</v>
      </c>
    </row>
    <row r="654" spans="1:13" s="127" customFormat="1">
      <c r="A654" s="126">
        <v>45777</v>
      </c>
      <c r="B654" s="797" t="s">
        <v>1793</v>
      </c>
      <c r="C654" s="797" t="s">
        <v>17</v>
      </c>
      <c r="D654" s="127" t="s">
        <v>14</v>
      </c>
      <c r="E654" s="266"/>
      <c r="F654" s="266">
        <v>500</v>
      </c>
      <c r="G654" s="128">
        <f t="shared" si="12"/>
        <v>21.200000000000045</v>
      </c>
      <c r="H654" s="128"/>
      <c r="M654" s="266">
        <f>SUM(M650:M653)</f>
        <v>44.9</v>
      </c>
    </row>
    <row r="655" spans="1:13">
      <c r="A655" s="39">
        <v>45841</v>
      </c>
      <c r="B655" s="787" t="s">
        <v>1794</v>
      </c>
      <c r="C655" s="787" t="s">
        <v>17</v>
      </c>
      <c r="D655" t="s">
        <v>12</v>
      </c>
      <c r="E655" s="121"/>
      <c r="F655" s="121">
        <v>18.2</v>
      </c>
      <c r="G655" s="4">
        <f t="shared" si="12"/>
        <v>3.0000000000000462</v>
      </c>
    </row>
    <row r="656" spans="1:13">
      <c r="A656" s="39">
        <v>45841</v>
      </c>
      <c r="B656" s="787" t="s">
        <v>1794</v>
      </c>
      <c r="C656" s="787" t="s">
        <v>17</v>
      </c>
      <c r="D656" t="s">
        <v>13</v>
      </c>
      <c r="E656" s="121"/>
      <c r="F656" s="121">
        <v>3</v>
      </c>
      <c r="G656" s="4">
        <f t="shared" si="12"/>
        <v>4.6185277824406512E-14</v>
      </c>
    </row>
    <row r="657" spans="1:13">
      <c r="A657" s="41">
        <v>45808</v>
      </c>
      <c r="B657" s="786" t="s">
        <v>10</v>
      </c>
      <c r="C657" s="786" t="s">
        <v>18</v>
      </c>
      <c r="D657" t="s">
        <v>12</v>
      </c>
      <c r="E657" s="12">
        <v>18.7</v>
      </c>
      <c r="F657" s="65"/>
      <c r="G657" s="4">
        <f t="shared" si="12"/>
        <v>18.700000000000045</v>
      </c>
    </row>
    <row r="658" spans="1:13">
      <c r="B658" s="787"/>
      <c r="C658" s="787"/>
      <c r="D658" t="s">
        <v>13</v>
      </c>
      <c r="E658" s="12">
        <v>5</v>
      </c>
      <c r="F658" s="65"/>
      <c r="G658" s="4">
        <f t="shared" si="12"/>
        <v>23.700000000000045</v>
      </c>
    </row>
    <row r="659" spans="1:13">
      <c r="B659" s="787"/>
      <c r="C659" s="787"/>
      <c r="D659" t="s">
        <v>14</v>
      </c>
      <c r="E659" s="12">
        <v>500</v>
      </c>
      <c r="F659" s="65"/>
      <c r="G659" s="4">
        <f t="shared" si="12"/>
        <v>523.70000000000005</v>
      </c>
    </row>
    <row r="660" spans="1:13" s="127" customFormat="1">
      <c r="A660" s="126">
        <v>45808</v>
      </c>
      <c r="B660" s="797" t="s">
        <v>1795</v>
      </c>
      <c r="C660" s="797" t="s">
        <v>18</v>
      </c>
      <c r="D660" s="127" t="s">
        <v>14</v>
      </c>
      <c r="E660" s="129"/>
      <c r="F660" s="267">
        <v>500</v>
      </c>
      <c r="G660" s="128">
        <f t="shared" si="12"/>
        <v>23.700000000000045</v>
      </c>
      <c r="H660" s="128"/>
      <c r="M660" s="266"/>
    </row>
    <row r="661" spans="1:13">
      <c r="A661" s="39">
        <v>45841</v>
      </c>
      <c r="B661" s="787" t="s">
        <v>1794</v>
      </c>
      <c r="C661" s="787" t="s">
        <v>18</v>
      </c>
      <c r="D661" t="s">
        <v>12</v>
      </c>
      <c r="F661" s="121">
        <v>18.7</v>
      </c>
      <c r="G661" s="4">
        <f t="shared" si="12"/>
        <v>5.0000000000000462</v>
      </c>
    </row>
    <row r="662" spans="1:13">
      <c r="A662" s="39">
        <v>45841</v>
      </c>
      <c r="B662" s="787" t="s">
        <v>1794</v>
      </c>
      <c r="C662" s="787" t="s">
        <v>18</v>
      </c>
      <c r="D662" t="s">
        <v>13</v>
      </c>
      <c r="F662" s="121">
        <v>5</v>
      </c>
      <c r="G662" s="4">
        <f t="shared" si="12"/>
        <v>4.6185277824406512E-14</v>
      </c>
    </row>
    <row r="663" spans="1:13">
      <c r="A663" s="41">
        <v>45838</v>
      </c>
      <c r="B663" s="786" t="s">
        <v>10</v>
      </c>
      <c r="C663" s="786" t="s">
        <v>19</v>
      </c>
      <c r="D663" t="s">
        <v>12</v>
      </c>
      <c r="E663" s="12">
        <v>16.899999999999999</v>
      </c>
      <c r="F663" s="65"/>
      <c r="G663" s="4">
        <f t="shared" si="12"/>
        <v>16.900000000000045</v>
      </c>
    </row>
    <row r="664" spans="1:13">
      <c r="B664" s="787"/>
      <c r="C664" s="787"/>
      <c r="D664" t="s">
        <v>13</v>
      </c>
      <c r="E664" s="12">
        <v>4</v>
      </c>
      <c r="F664" s="65"/>
      <c r="G664" s="4">
        <f t="shared" si="12"/>
        <v>20.900000000000045</v>
      </c>
    </row>
    <row r="665" spans="1:13">
      <c r="B665" s="787"/>
      <c r="C665" s="787"/>
      <c r="D665" t="s">
        <v>14</v>
      </c>
      <c r="E665" s="12">
        <v>500</v>
      </c>
      <c r="F665" s="65"/>
      <c r="G665" s="4">
        <f t="shared" si="12"/>
        <v>520.90000000000009</v>
      </c>
    </row>
    <row r="666" spans="1:13" s="127" customFormat="1">
      <c r="A666" s="126">
        <v>45838</v>
      </c>
      <c r="B666" s="797" t="s">
        <v>1796</v>
      </c>
      <c r="C666" s="797" t="s">
        <v>19</v>
      </c>
      <c r="D666" s="127" t="s">
        <v>14</v>
      </c>
      <c r="E666" s="129"/>
      <c r="F666" s="267">
        <v>500</v>
      </c>
      <c r="G666" s="128">
        <f t="shared" si="12"/>
        <v>20.900000000000091</v>
      </c>
      <c r="H666" s="128"/>
      <c r="M666" s="266"/>
    </row>
    <row r="667" spans="1:13">
      <c r="A667" s="39">
        <v>45869</v>
      </c>
      <c r="B667" s="787" t="s">
        <v>1797</v>
      </c>
      <c r="C667" s="787" t="s">
        <v>19</v>
      </c>
      <c r="D667" t="s">
        <v>12</v>
      </c>
      <c r="F667" s="121">
        <v>16.899999999999999</v>
      </c>
      <c r="G667" s="4">
        <f t="shared" si="12"/>
        <v>4.0000000000000924</v>
      </c>
    </row>
    <row r="668" spans="1:13">
      <c r="A668" s="39">
        <v>45869</v>
      </c>
      <c r="B668" s="787" t="s">
        <v>1797</v>
      </c>
      <c r="C668" s="787" t="s">
        <v>19</v>
      </c>
      <c r="D668" t="s">
        <v>13</v>
      </c>
      <c r="F668" s="121">
        <v>3.1</v>
      </c>
      <c r="G668" s="4">
        <f t="shared" si="12"/>
        <v>0.90000000000009228</v>
      </c>
    </row>
    <row r="669" spans="1:13">
      <c r="A669" s="39">
        <v>46002</v>
      </c>
      <c r="B669" s="787" t="s">
        <v>1798</v>
      </c>
      <c r="C669" s="787" t="s">
        <v>19</v>
      </c>
      <c r="D669" t="s">
        <v>13</v>
      </c>
      <c r="F669" s="121">
        <v>0.9</v>
      </c>
      <c r="G669" s="4">
        <f t="shared" si="12"/>
        <v>9.2259533346350509E-14</v>
      </c>
    </row>
    <row r="670" spans="1:13">
      <c r="A670" s="41">
        <v>45869</v>
      </c>
      <c r="B670" s="786" t="s">
        <v>10</v>
      </c>
      <c r="C670" s="786" t="s">
        <v>20</v>
      </c>
      <c r="D670" t="s">
        <v>12</v>
      </c>
      <c r="E670" s="4">
        <v>18.600000000000001</v>
      </c>
      <c r="G670" s="4">
        <f t="shared" si="12"/>
        <v>18.600000000000094</v>
      </c>
    </row>
    <row r="671" spans="1:13">
      <c r="B671" s="787"/>
      <c r="C671" s="787"/>
      <c r="D671" t="s">
        <v>13</v>
      </c>
      <c r="E671" s="4">
        <v>4</v>
      </c>
      <c r="G671" s="4">
        <f t="shared" si="12"/>
        <v>22.600000000000094</v>
      </c>
    </row>
    <row r="672" spans="1:13">
      <c r="B672" s="787"/>
      <c r="C672" s="787"/>
      <c r="D672" t="s">
        <v>14</v>
      </c>
      <c r="E672" s="4">
        <v>500</v>
      </c>
      <c r="G672" s="4">
        <f t="shared" ref="G672:G674" si="13">+G671+E672-F672</f>
        <v>522.60000000000014</v>
      </c>
    </row>
    <row r="673" spans="1:13" s="127" customFormat="1">
      <c r="A673" s="126">
        <v>45869</v>
      </c>
      <c r="B673" s="797" t="s">
        <v>1799</v>
      </c>
      <c r="C673" s="797" t="s">
        <v>20</v>
      </c>
      <c r="D673" s="127" t="s">
        <v>14</v>
      </c>
      <c r="E673" s="128"/>
      <c r="F673" s="266">
        <v>500</v>
      </c>
      <c r="G673" s="4">
        <f t="shared" si="13"/>
        <v>22.600000000000136</v>
      </c>
      <c r="H673" s="128"/>
      <c r="M673" s="266"/>
    </row>
    <row r="674" spans="1:13" s="127" customFormat="1">
      <c r="A674" s="126">
        <v>45996</v>
      </c>
      <c r="B674" s="797" t="s">
        <v>1800</v>
      </c>
      <c r="C674" s="797" t="s">
        <v>20</v>
      </c>
      <c r="D674" t="s">
        <v>12</v>
      </c>
      <c r="E674" s="128"/>
      <c r="F674" s="266">
        <v>18.600000000000001</v>
      </c>
      <c r="G674" s="4">
        <f t="shared" si="13"/>
        <v>4.000000000000135</v>
      </c>
      <c r="H674" s="128"/>
      <c r="M674" s="266"/>
    </row>
    <row r="675" spans="1:13" s="127" customFormat="1">
      <c r="A675" s="126">
        <v>46002</v>
      </c>
      <c r="B675" s="797" t="s">
        <v>1798</v>
      </c>
      <c r="C675" s="797" t="s">
        <v>20</v>
      </c>
      <c r="D675" t="s">
        <v>13</v>
      </c>
      <c r="E675" s="128"/>
      <c r="F675" s="266">
        <v>4</v>
      </c>
      <c r="G675" s="46">
        <f t="shared" ref="G675:G741" si="14">+G674+E675-F675</f>
        <v>1.3500311979441904E-13</v>
      </c>
      <c r="H675" s="128"/>
      <c r="M675" s="266"/>
    </row>
    <row r="676" spans="1:13">
      <c r="A676" s="133">
        <v>45899</v>
      </c>
      <c r="B676" s="786" t="s">
        <v>10</v>
      </c>
      <c r="C676" s="786" t="s">
        <v>21</v>
      </c>
      <c r="D676" t="s">
        <v>12</v>
      </c>
      <c r="E676" s="4">
        <v>19</v>
      </c>
      <c r="G676" s="46">
        <f t="shared" si="14"/>
        <v>19.000000000000135</v>
      </c>
    </row>
    <row r="677" spans="1:13">
      <c r="A677" s="106"/>
      <c r="B677" s="787"/>
      <c r="C677" s="787"/>
      <c r="D677" t="s">
        <v>13</v>
      </c>
      <c r="E677" s="4">
        <v>6</v>
      </c>
      <c r="G677" s="46">
        <f t="shared" si="14"/>
        <v>25.000000000000135</v>
      </c>
    </row>
    <row r="678" spans="1:13">
      <c r="A678" s="106"/>
      <c r="B678" s="232"/>
      <c r="C678" s="787"/>
      <c r="D678" t="s">
        <v>14</v>
      </c>
      <c r="E678" s="4">
        <v>500</v>
      </c>
      <c r="G678" s="46">
        <f t="shared" si="14"/>
        <v>525.00000000000011</v>
      </c>
    </row>
    <row r="679" spans="1:13" s="127" customFormat="1">
      <c r="A679" s="126">
        <v>45900</v>
      </c>
      <c r="B679" s="540" t="s">
        <v>1801</v>
      </c>
      <c r="C679" s="797" t="s">
        <v>21</v>
      </c>
      <c r="D679" s="127" t="s">
        <v>14</v>
      </c>
      <c r="E679" s="128"/>
      <c r="F679" s="266">
        <v>500</v>
      </c>
      <c r="G679" s="46">
        <f t="shared" si="14"/>
        <v>25.000000000000114</v>
      </c>
      <c r="H679" s="128"/>
      <c r="M679" s="266"/>
    </row>
    <row r="680" spans="1:13" s="127" customFormat="1">
      <c r="A680" s="126">
        <v>45996</v>
      </c>
      <c r="B680" s="540" t="s">
        <v>1800</v>
      </c>
      <c r="C680" s="797" t="s">
        <v>21</v>
      </c>
      <c r="D680" t="s">
        <v>12</v>
      </c>
      <c r="E680" s="128"/>
      <c r="F680" s="266">
        <v>19</v>
      </c>
      <c r="G680" s="46">
        <f t="shared" si="14"/>
        <v>6.0000000000001137</v>
      </c>
      <c r="H680" s="128"/>
      <c r="M680" s="266"/>
    </row>
    <row r="681" spans="1:13" s="127" customFormat="1">
      <c r="A681" s="126">
        <v>46002</v>
      </c>
      <c r="B681" s="797" t="s">
        <v>1798</v>
      </c>
      <c r="C681" s="797" t="s">
        <v>21</v>
      </c>
      <c r="D681" t="s">
        <v>13</v>
      </c>
      <c r="E681" s="128"/>
      <c r="F681" s="266">
        <v>6</v>
      </c>
      <c r="G681" s="46">
        <f t="shared" si="14"/>
        <v>1.1368683772161603E-13</v>
      </c>
      <c r="H681" s="128"/>
      <c r="M681" s="266"/>
    </row>
    <row r="682" spans="1:13">
      <c r="A682" s="133">
        <v>45930</v>
      </c>
      <c r="B682" s="786" t="s">
        <v>10</v>
      </c>
      <c r="C682" s="786" t="s">
        <v>91</v>
      </c>
      <c r="D682" t="s">
        <v>12</v>
      </c>
      <c r="E682" s="4">
        <v>18.5</v>
      </c>
      <c r="G682" s="46">
        <f t="shared" si="14"/>
        <v>18.500000000000114</v>
      </c>
      <c r="H682" s="271">
        <f>SUM(H557:H679)</f>
        <v>500</v>
      </c>
      <c r="I682" s="233" t="s">
        <v>297</v>
      </c>
      <c r="K682" s="820" t="s">
        <v>1777</v>
      </c>
      <c r="L682" s="820"/>
      <c r="M682" s="820"/>
    </row>
    <row r="683" spans="1:13">
      <c r="A683" s="106"/>
      <c r="B683" s="787"/>
      <c r="C683" s="787"/>
      <c r="D683" t="s">
        <v>13</v>
      </c>
      <c r="E683" s="4">
        <v>4</v>
      </c>
      <c r="G683" s="46">
        <f t="shared" si="14"/>
        <v>22.500000000000114</v>
      </c>
      <c r="J683" s="10">
        <v>2025</v>
      </c>
      <c r="K683" s="786" t="s">
        <v>19</v>
      </c>
      <c r="L683" t="s">
        <v>13</v>
      </c>
      <c r="M683" s="121">
        <v>0.9</v>
      </c>
    </row>
    <row r="684" spans="1:13">
      <c r="A684" s="106"/>
      <c r="B684" s="787"/>
      <c r="C684" s="787"/>
      <c r="D684" t="s">
        <v>14</v>
      </c>
      <c r="E684" s="4">
        <v>500</v>
      </c>
      <c r="G684" s="46">
        <f t="shared" si="14"/>
        <v>522.50000000000011</v>
      </c>
      <c r="K684" s="786" t="s">
        <v>20</v>
      </c>
      <c r="L684" t="s">
        <v>13</v>
      </c>
      <c r="M684" s="4">
        <v>4</v>
      </c>
    </row>
    <row r="685" spans="1:13">
      <c r="A685" s="106">
        <v>45930</v>
      </c>
      <c r="B685" s="787" t="s">
        <v>1802</v>
      </c>
      <c r="C685" s="787" t="s">
        <v>91</v>
      </c>
      <c r="D685" t="s">
        <v>14</v>
      </c>
      <c r="F685" s="4">
        <v>500</v>
      </c>
      <c r="G685" s="46">
        <f t="shared" si="14"/>
        <v>22.500000000000114</v>
      </c>
      <c r="K685" s="786" t="s">
        <v>21</v>
      </c>
      <c r="L685" t="s">
        <v>13</v>
      </c>
      <c r="M685" s="4">
        <v>6</v>
      </c>
    </row>
    <row r="686" spans="1:13">
      <c r="A686" s="106">
        <v>45996</v>
      </c>
      <c r="B686" s="787" t="s">
        <v>1800</v>
      </c>
      <c r="C686" s="787" t="s">
        <v>91</v>
      </c>
      <c r="D686" t="s">
        <v>12</v>
      </c>
      <c r="F686" s="4">
        <v>18.5</v>
      </c>
      <c r="G686" s="46">
        <f t="shared" si="14"/>
        <v>4.0000000000001137</v>
      </c>
      <c r="K686" s="786" t="s">
        <v>91</v>
      </c>
      <c r="L686" t="s">
        <v>13</v>
      </c>
      <c r="M686" s="4">
        <v>4</v>
      </c>
    </row>
    <row r="687" spans="1:13">
      <c r="A687" s="106">
        <v>46002</v>
      </c>
      <c r="B687" s="797" t="s">
        <v>1798</v>
      </c>
      <c r="C687" s="797" t="s">
        <v>91</v>
      </c>
      <c r="D687" t="s">
        <v>13</v>
      </c>
      <c r="E687" s="128"/>
      <c r="F687" s="266">
        <v>4</v>
      </c>
      <c r="G687" s="46">
        <f t="shared" si="14"/>
        <v>1.1368683772161603E-13</v>
      </c>
      <c r="K687" s="786"/>
      <c r="M687" s="4"/>
    </row>
    <row r="688" spans="1:13">
      <c r="A688" s="41">
        <v>45961</v>
      </c>
      <c r="B688" s="786" t="s">
        <v>10</v>
      </c>
      <c r="C688" s="786" t="s">
        <v>23</v>
      </c>
      <c r="D688" t="s">
        <v>12</v>
      </c>
      <c r="E688" s="4">
        <v>10</v>
      </c>
      <c r="G688" s="46">
        <f t="shared" si="14"/>
        <v>10.000000000000114</v>
      </c>
      <c r="K688" s="786" t="s">
        <v>23</v>
      </c>
      <c r="L688" t="s">
        <v>13</v>
      </c>
      <c r="M688" s="4">
        <v>6</v>
      </c>
    </row>
    <row r="689" spans="1:13">
      <c r="B689" s="787"/>
      <c r="C689" s="787"/>
      <c r="D689" t="s">
        <v>13</v>
      </c>
      <c r="E689" s="4">
        <v>6</v>
      </c>
      <c r="G689" s="46">
        <f t="shared" si="14"/>
        <v>16.000000000000114</v>
      </c>
      <c r="K689" s="787"/>
      <c r="M689" s="4">
        <f>SUM(M683:M688)</f>
        <v>20.9</v>
      </c>
    </row>
    <row r="690" spans="1:13">
      <c r="B690" s="787"/>
      <c r="C690" s="787"/>
      <c r="D690" t="s">
        <v>14</v>
      </c>
      <c r="E690" s="4">
        <v>500</v>
      </c>
      <c r="G690" s="46">
        <f t="shared" si="14"/>
        <v>516.00000000000011</v>
      </c>
      <c r="K690" s="786"/>
      <c r="M690" s="4"/>
    </row>
    <row r="691" spans="1:13">
      <c r="A691" s="39">
        <v>45961</v>
      </c>
      <c r="B691" s="787" t="s">
        <v>1803</v>
      </c>
      <c r="C691" s="787" t="s">
        <v>23</v>
      </c>
      <c r="D691" t="s">
        <v>14</v>
      </c>
      <c r="F691" s="4">
        <v>500</v>
      </c>
      <c r="G691" s="46">
        <f t="shared" si="14"/>
        <v>16.000000000000114</v>
      </c>
      <c r="K691" s="787"/>
      <c r="M691" s="4"/>
    </row>
    <row r="692" spans="1:13">
      <c r="A692" s="39">
        <v>45996</v>
      </c>
      <c r="B692" s="787" t="s">
        <v>1800</v>
      </c>
      <c r="C692" s="787" t="s">
        <v>23</v>
      </c>
      <c r="D692" t="s">
        <v>12</v>
      </c>
      <c r="F692" s="4">
        <v>10</v>
      </c>
      <c r="G692" s="46">
        <f t="shared" si="14"/>
        <v>6.0000000000001137</v>
      </c>
      <c r="K692" s="787"/>
      <c r="M692" s="4"/>
    </row>
    <row r="693" spans="1:13">
      <c r="A693" s="39">
        <v>46002</v>
      </c>
      <c r="B693" s="797" t="s">
        <v>1798</v>
      </c>
      <c r="C693" s="797" t="s">
        <v>23</v>
      </c>
      <c r="D693" t="s">
        <v>13</v>
      </c>
      <c r="E693" s="128"/>
      <c r="F693" s="266">
        <v>6</v>
      </c>
      <c r="G693" s="46">
        <f t="shared" si="14"/>
        <v>1.1368683772161603E-13</v>
      </c>
      <c r="K693" s="787"/>
      <c r="M693" s="4"/>
    </row>
    <row r="694" spans="1:13">
      <c r="A694" s="41">
        <v>45991</v>
      </c>
      <c r="B694" s="786" t="s">
        <v>10</v>
      </c>
      <c r="C694" s="786" t="s">
        <v>24</v>
      </c>
      <c r="D694" t="s">
        <v>12</v>
      </c>
      <c r="E694" s="4">
        <v>24.8</v>
      </c>
      <c r="G694" s="46">
        <f t="shared" si="14"/>
        <v>24.800000000000114</v>
      </c>
      <c r="K694" s="786"/>
      <c r="M694" s="4"/>
    </row>
    <row r="695" spans="1:13">
      <c r="B695" s="787"/>
      <c r="C695" s="787"/>
      <c r="D695" t="s">
        <v>13</v>
      </c>
      <c r="E695" s="4">
        <v>5</v>
      </c>
      <c r="G695" s="46">
        <f t="shared" si="14"/>
        <v>29.800000000000114</v>
      </c>
      <c r="M695" s="4"/>
    </row>
    <row r="696" spans="1:13">
      <c r="B696" s="787"/>
      <c r="C696" s="787"/>
      <c r="D696" t="s">
        <v>14</v>
      </c>
      <c r="E696" s="4">
        <v>500</v>
      </c>
      <c r="G696" s="46">
        <f t="shared" si="14"/>
        <v>529.80000000000007</v>
      </c>
      <c r="M696"/>
    </row>
    <row r="697" spans="1:13">
      <c r="A697" s="39">
        <v>45991</v>
      </c>
      <c r="B697" s="787" t="s">
        <v>1804</v>
      </c>
      <c r="C697" s="787" t="s">
        <v>24</v>
      </c>
      <c r="D697" t="s">
        <v>14</v>
      </c>
      <c r="F697" s="121">
        <v>500</v>
      </c>
      <c r="G697" s="46">
        <f t="shared" si="14"/>
        <v>29.800000000000068</v>
      </c>
      <c r="M697"/>
    </row>
    <row r="698" spans="1:13">
      <c r="A698" s="39">
        <v>46088</v>
      </c>
      <c r="B698" s="787" t="s">
        <v>1805</v>
      </c>
      <c r="C698" s="787" t="s">
        <v>24</v>
      </c>
      <c r="D698" t="s">
        <v>12</v>
      </c>
      <c r="F698" s="121">
        <v>24.8</v>
      </c>
      <c r="G698" s="46">
        <f t="shared" si="14"/>
        <v>5.0000000000000675</v>
      </c>
      <c r="M698"/>
    </row>
    <row r="699" spans="1:13">
      <c r="A699" s="39">
        <v>46088</v>
      </c>
      <c r="B699" s="787" t="s">
        <v>1805</v>
      </c>
      <c r="C699" s="787" t="s">
        <v>24</v>
      </c>
      <c r="D699" t="s">
        <v>13</v>
      </c>
      <c r="F699" s="121">
        <v>5</v>
      </c>
      <c r="G699" s="46">
        <f t="shared" si="14"/>
        <v>6.7501559897209518E-14</v>
      </c>
      <c r="M699"/>
    </row>
    <row r="700" spans="1:13">
      <c r="A700" s="41">
        <v>46022</v>
      </c>
      <c r="B700" s="786" t="s">
        <v>10</v>
      </c>
      <c r="C700" s="786" t="s">
        <v>25</v>
      </c>
      <c r="D700" t="s">
        <v>12</v>
      </c>
      <c r="E700" s="4">
        <v>15.5</v>
      </c>
      <c r="G700" s="46">
        <f t="shared" si="14"/>
        <v>15.500000000000068</v>
      </c>
      <c r="M700"/>
    </row>
    <row r="701" spans="1:13">
      <c r="B701" s="787"/>
      <c r="C701" s="787"/>
      <c r="D701" t="s">
        <v>13</v>
      </c>
      <c r="E701" s="4">
        <v>5</v>
      </c>
      <c r="G701" s="46">
        <f t="shared" si="14"/>
        <v>20.500000000000068</v>
      </c>
      <c r="M701"/>
    </row>
    <row r="702" spans="1:13">
      <c r="B702" s="787"/>
      <c r="C702" s="787"/>
      <c r="D702" t="s">
        <v>14</v>
      </c>
      <c r="E702" s="4">
        <v>500</v>
      </c>
      <c r="G702" s="46">
        <f t="shared" si="14"/>
        <v>520.50000000000011</v>
      </c>
      <c r="M702"/>
    </row>
    <row r="703" spans="1:13">
      <c r="A703" s="39">
        <v>46021</v>
      </c>
      <c r="B703" s="787" t="s">
        <v>1806</v>
      </c>
      <c r="C703" s="787" t="s">
        <v>25</v>
      </c>
      <c r="D703" t="s">
        <v>14</v>
      </c>
      <c r="F703" s="121">
        <v>500</v>
      </c>
      <c r="G703" s="46">
        <f t="shared" si="14"/>
        <v>20.500000000000114</v>
      </c>
      <c r="M703"/>
    </row>
    <row r="704" spans="1:13">
      <c r="A704" s="39">
        <v>46088</v>
      </c>
      <c r="B704" s="787" t="s">
        <v>1805</v>
      </c>
      <c r="C704" s="787" t="s">
        <v>25</v>
      </c>
      <c r="D704" t="s">
        <v>12</v>
      </c>
      <c r="F704" s="121">
        <v>15.5</v>
      </c>
      <c r="G704" s="46">
        <f t="shared" si="14"/>
        <v>5.0000000000001137</v>
      </c>
      <c r="M704"/>
    </row>
    <row r="705" spans="1:13">
      <c r="A705" s="39">
        <v>46088</v>
      </c>
      <c r="B705" s="787" t="s">
        <v>1805</v>
      </c>
      <c r="C705" s="787" t="s">
        <v>25</v>
      </c>
      <c r="D705" t="s">
        <v>13</v>
      </c>
      <c r="F705" s="121">
        <v>5</v>
      </c>
      <c r="G705" s="46">
        <f t="shared" si="14"/>
        <v>1.1368683772161603E-13</v>
      </c>
      <c r="M705"/>
    </row>
    <row r="706" spans="1:13">
      <c r="A706" s="133">
        <v>46053</v>
      </c>
      <c r="B706" s="786" t="s">
        <v>10</v>
      </c>
      <c r="C706" s="786" t="s">
        <v>11</v>
      </c>
      <c r="D706" t="s">
        <v>12</v>
      </c>
      <c r="E706" s="4">
        <v>16.100000000000001</v>
      </c>
      <c r="G706" s="46">
        <f t="shared" si="14"/>
        <v>16.100000000000115</v>
      </c>
      <c r="M706"/>
    </row>
    <row r="707" spans="1:13">
      <c r="A707" s="106"/>
      <c r="B707" s="787"/>
      <c r="C707" s="787"/>
      <c r="D707" t="s">
        <v>13</v>
      </c>
      <c r="E707" s="4">
        <v>3</v>
      </c>
      <c r="G707" s="46">
        <f t="shared" si="14"/>
        <v>19.100000000000115</v>
      </c>
      <c r="M707"/>
    </row>
    <row r="708" spans="1:13">
      <c r="A708" s="106"/>
      <c r="B708" s="787"/>
      <c r="C708" s="787"/>
      <c r="D708" t="s">
        <v>14</v>
      </c>
      <c r="E708" s="4">
        <v>500</v>
      </c>
      <c r="G708" s="46">
        <f t="shared" si="14"/>
        <v>519.10000000000014</v>
      </c>
      <c r="M708"/>
    </row>
    <row r="709" spans="1:13">
      <c r="A709" s="39">
        <v>46053</v>
      </c>
      <c r="B709" s="787" t="s">
        <v>1807</v>
      </c>
      <c r="C709" s="787" t="s">
        <v>11</v>
      </c>
      <c r="D709" t="s">
        <v>14</v>
      </c>
      <c r="F709" s="121">
        <v>500</v>
      </c>
      <c r="G709" s="46">
        <f t="shared" si="14"/>
        <v>19.100000000000136</v>
      </c>
      <c r="M709"/>
    </row>
    <row r="710" spans="1:13">
      <c r="A710" s="39">
        <v>46088</v>
      </c>
      <c r="B710" s="787" t="s">
        <v>1805</v>
      </c>
      <c r="C710" s="787" t="s">
        <v>11</v>
      </c>
      <c r="D710" t="s">
        <v>12</v>
      </c>
      <c r="F710" s="121">
        <v>16.100000000000001</v>
      </c>
      <c r="G710" s="46">
        <f t="shared" si="14"/>
        <v>3.000000000000135</v>
      </c>
    </row>
    <row r="711" spans="1:13">
      <c r="A711" s="39">
        <v>46088</v>
      </c>
      <c r="B711" s="787" t="s">
        <v>1805</v>
      </c>
      <c r="C711" s="787" t="s">
        <v>11</v>
      </c>
      <c r="D711" t="s">
        <v>13</v>
      </c>
      <c r="F711" s="121">
        <v>3</v>
      </c>
      <c r="G711" s="46">
        <f t="shared" si="14"/>
        <v>1.3500311979441904E-13</v>
      </c>
      <c r="J711" s="820" t="s">
        <v>1777</v>
      </c>
      <c r="K711" s="820"/>
      <c r="L711" s="820"/>
    </row>
    <row r="712" spans="1:13">
      <c r="A712" s="41">
        <v>46081</v>
      </c>
      <c r="B712" s="786" t="s">
        <v>10</v>
      </c>
      <c r="C712" s="786" t="s">
        <v>15</v>
      </c>
      <c r="D712" t="s">
        <v>12</v>
      </c>
      <c r="E712" s="121">
        <v>14.5</v>
      </c>
      <c r="G712" s="46">
        <f t="shared" si="14"/>
        <v>14.500000000000135</v>
      </c>
      <c r="I712" s="10">
        <v>2026</v>
      </c>
      <c r="J712" s="786" t="s">
        <v>15</v>
      </c>
      <c r="K712" t="s">
        <v>12</v>
      </c>
      <c r="L712" s="121">
        <v>14.5</v>
      </c>
    </row>
    <row r="713" spans="1:13">
      <c r="B713" s="787"/>
      <c r="C713" s="787"/>
      <c r="D713" t="s">
        <v>13</v>
      </c>
      <c r="E713" s="121">
        <v>6</v>
      </c>
      <c r="G713" s="4">
        <f t="shared" si="14"/>
        <v>20.500000000000135</v>
      </c>
      <c r="J713" s="787"/>
      <c r="K713" t="s">
        <v>13</v>
      </c>
      <c r="L713" s="121">
        <v>6</v>
      </c>
    </row>
    <row r="714" spans="1:13">
      <c r="B714" s="787"/>
      <c r="C714" s="787"/>
      <c r="D714" t="s">
        <v>14</v>
      </c>
      <c r="E714" s="121">
        <v>500</v>
      </c>
      <c r="G714" s="4">
        <f t="shared" si="14"/>
        <v>520.50000000000011</v>
      </c>
      <c r="J714" s="786" t="s">
        <v>16</v>
      </c>
      <c r="K714" t="s">
        <v>12</v>
      </c>
      <c r="L714" s="4">
        <v>12.9</v>
      </c>
    </row>
    <row r="715" spans="1:13">
      <c r="A715" s="39">
        <v>46081</v>
      </c>
      <c r="B715" s="787" t="s">
        <v>1808</v>
      </c>
      <c r="C715" s="787" t="s">
        <v>15</v>
      </c>
      <c r="D715" t="s">
        <v>14</v>
      </c>
      <c r="E715" s="121"/>
      <c r="F715" s="121">
        <v>500</v>
      </c>
      <c r="G715" s="4">
        <f t="shared" si="14"/>
        <v>20.500000000000114</v>
      </c>
      <c r="J715" s="787"/>
      <c r="K715" t="s">
        <v>13</v>
      </c>
      <c r="L715" s="121">
        <v>6</v>
      </c>
    </row>
    <row r="716" spans="1:13">
      <c r="A716" s="41">
        <v>46112</v>
      </c>
      <c r="B716" s="786" t="s">
        <v>10</v>
      </c>
      <c r="C716" s="786" t="s">
        <v>16</v>
      </c>
      <c r="D716" t="s">
        <v>12</v>
      </c>
      <c r="E716" s="4">
        <v>12.9</v>
      </c>
      <c r="G716" s="4">
        <f t="shared" si="14"/>
        <v>33.400000000000112</v>
      </c>
      <c r="L716" s="161">
        <f>SUM(L712:L715)</f>
        <v>39.4</v>
      </c>
    </row>
    <row r="717" spans="1:13">
      <c r="B717" s="787"/>
      <c r="C717" s="787"/>
      <c r="D717" t="s">
        <v>13</v>
      </c>
      <c r="E717" s="121">
        <v>6</v>
      </c>
      <c r="G717" s="4">
        <f t="shared" si="14"/>
        <v>39.400000000000112</v>
      </c>
    </row>
    <row r="718" spans="1:13">
      <c r="B718" s="787"/>
      <c r="C718" s="787"/>
      <c r="D718" t="s">
        <v>14</v>
      </c>
      <c r="E718" s="4">
        <v>500</v>
      </c>
      <c r="G718" s="4">
        <f t="shared" si="14"/>
        <v>539.40000000000009</v>
      </c>
    </row>
    <row r="719" spans="1:13">
      <c r="A719" s="39">
        <v>46111</v>
      </c>
      <c r="B719" s="787" t="s">
        <v>1809</v>
      </c>
      <c r="C719" s="787" t="s">
        <v>16</v>
      </c>
      <c r="D719" t="s">
        <v>14</v>
      </c>
      <c r="F719" s="121">
        <v>500</v>
      </c>
      <c r="G719" s="4">
        <f t="shared" si="14"/>
        <v>39.400000000000091</v>
      </c>
    </row>
    <row r="720" spans="1:13">
      <c r="A720" s="41">
        <v>46142</v>
      </c>
      <c r="B720" s="786" t="s">
        <v>10</v>
      </c>
      <c r="C720" s="786" t="s">
        <v>17</v>
      </c>
      <c r="D720" t="s">
        <v>12</v>
      </c>
      <c r="G720" s="4">
        <f t="shared" si="14"/>
        <v>39.400000000000091</v>
      </c>
    </row>
    <row r="721" spans="1:7">
      <c r="B721" s="787"/>
      <c r="C721" s="787"/>
      <c r="D721" t="s">
        <v>13</v>
      </c>
      <c r="G721" s="4">
        <f t="shared" si="14"/>
        <v>39.400000000000091</v>
      </c>
    </row>
    <row r="722" spans="1:7">
      <c r="B722" s="787"/>
      <c r="C722" s="787"/>
      <c r="D722" t="s">
        <v>14</v>
      </c>
      <c r="E722" s="4">
        <v>500</v>
      </c>
      <c r="G722" s="4">
        <f t="shared" si="14"/>
        <v>539.40000000000009</v>
      </c>
    </row>
    <row r="723" spans="1:7">
      <c r="A723" s="39">
        <v>46142</v>
      </c>
      <c r="B723" s="787" t="s">
        <v>1810</v>
      </c>
      <c r="C723" s="787" t="s">
        <v>17</v>
      </c>
      <c r="D723" t="s">
        <v>14</v>
      </c>
      <c r="F723" s="121">
        <v>500</v>
      </c>
      <c r="G723" s="4">
        <f t="shared" si="14"/>
        <v>39.400000000000091</v>
      </c>
    </row>
    <row r="724" spans="1:7">
      <c r="B724" s="787"/>
      <c r="C724" s="787"/>
      <c r="G724" s="4">
        <f t="shared" si="14"/>
        <v>39.400000000000091</v>
      </c>
    </row>
    <row r="725" spans="1:7">
      <c r="B725" s="787"/>
      <c r="C725" s="787"/>
      <c r="G725" s="4">
        <f t="shared" si="14"/>
        <v>39.400000000000091</v>
      </c>
    </row>
    <row r="726" spans="1:7">
      <c r="B726" s="787"/>
      <c r="C726" s="787"/>
      <c r="G726" s="4">
        <f t="shared" si="14"/>
        <v>39.400000000000091</v>
      </c>
    </row>
    <row r="727" spans="1:7">
      <c r="B727" s="787"/>
      <c r="C727" s="787"/>
      <c r="G727" s="4">
        <f t="shared" si="14"/>
        <v>39.400000000000091</v>
      </c>
    </row>
    <row r="728" spans="1:7">
      <c r="B728" s="787"/>
      <c r="C728" s="787"/>
      <c r="G728" s="4">
        <f t="shared" si="14"/>
        <v>39.400000000000091</v>
      </c>
    </row>
    <row r="729" spans="1:7">
      <c r="B729" s="787"/>
      <c r="C729" s="787"/>
      <c r="G729" s="4">
        <f t="shared" si="14"/>
        <v>39.400000000000091</v>
      </c>
    </row>
    <row r="730" spans="1:7">
      <c r="B730" s="787"/>
      <c r="C730" s="787"/>
      <c r="G730" s="4">
        <f t="shared" si="14"/>
        <v>39.400000000000091</v>
      </c>
    </row>
    <row r="731" spans="1:7">
      <c r="B731" s="787"/>
      <c r="C731" s="787"/>
      <c r="G731" s="4">
        <f t="shared" si="14"/>
        <v>39.400000000000091</v>
      </c>
    </row>
    <row r="732" spans="1:7">
      <c r="B732" s="787"/>
      <c r="C732" s="787"/>
      <c r="G732" s="4">
        <f t="shared" si="14"/>
        <v>39.400000000000091</v>
      </c>
    </row>
    <row r="733" spans="1:7">
      <c r="B733" s="787"/>
      <c r="C733" s="787"/>
      <c r="G733" s="4">
        <f t="shared" si="14"/>
        <v>39.400000000000091</v>
      </c>
    </row>
    <row r="734" spans="1:7">
      <c r="B734" s="787"/>
      <c r="C734" s="787"/>
      <c r="G734" s="4">
        <f t="shared" si="14"/>
        <v>39.400000000000091</v>
      </c>
    </row>
    <row r="735" spans="1:7">
      <c r="B735" s="787"/>
      <c r="C735" s="787"/>
      <c r="G735" s="4">
        <f t="shared" si="14"/>
        <v>39.400000000000091</v>
      </c>
    </row>
    <row r="736" spans="1:7">
      <c r="B736" s="787"/>
      <c r="C736" s="787"/>
      <c r="G736" s="4">
        <f t="shared" si="14"/>
        <v>39.400000000000091</v>
      </c>
    </row>
    <row r="737" spans="2:7">
      <c r="B737" s="787"/>
      <c r="C737" s="787"/>
      <c r="G737" s="4">
        <f t="shared" si="14"/>
        <v>39.400000000000091</v>
      </c>
    </row>
    <row r="738" spans="2:7">
      <c r="B738" s="787"/>
      <c r="C738" s="787"/>
      <c r="G738" s="4">
        <f t="shared" si="14"/>
        <v>39.400000000000091</v>
      </c>
    </row>
    <row r="739" spans="2:7">
      <c r="B739" s="787"/>
      <c r="C739" s="787"/>
      <c r="G739" s="4">
        <f t="shared" si="14"/>
        <v>39.400000000000091</v>
      </c>
    </row>
    <row r="740" spans="2:7">
      <c r="B740" s="787"/>
      <c r="C740" s="787"/>
      <c r="G740" s="4">
        <f t="shared" si="14"/>
        <v>39.400000000000091</v>
      </c>
    </row>
    <row r="741" spans="2:7">
      <c r="B741" s="787"/>
      <c r="C741" s="787"/>
      <c r="G741" s="4">
        <f t="shared" si="14"/>
        <v>39.400000000000091</v>
      </c>
    </row>
    <row r="742" spans="2:7">
      <c r="B742" s="787"/>
      <c r="C742" s="787"/>
      <c r="G742" s="4">
        <f t="shared" ref="G742:G805" si="15">+G741+E742-F742</f>
        <v>39.400000000000091</v>
      </c>
    </row>
    <row r="743" spans="2:7">
      <c r="B743" s="787"/>
      <c r="C743" s="787"/>
      <c r="G743" s="4">
        <f t="shared" si="15"/>
        <v>39.400000000000091</v>
      </c>
    </row>
    <row r="744" spans="2:7">
      <c r="B744" s="787"/>
      <c r="C744" s="787"/>
      <c r="G744" s="4">
        <f t="shared" si="15"/>
        <v>39.400000000000091</v>
      </c>
    </row>
    <row r="745" spans="2:7">
      <c r="B745" s="787"/>
      <c r="C745" s="787"/>
      <c r="G745" s="4">
        <f t="shared" si="15"/>
        <v>39.400000000000091</v>
      </c>
    </row>
    <row r="746" spans="2:7">
      <c r="B746" s="787"/>
      <c r="C746" s="787"/>
      <c r="G746" s="4">
        <f t="shared" si="15"/>
        <v>39.400000000000091</v>
      </c>
    </row>
    <row r="747" spans="2:7">
      <c r="B747" s="787"/>
      <c r="C747" s="787"/>
      <c r="G747" s="4">
        <f t="shared" si="15"/>
        <v>39.400000000000091</v>
      </c>
    </row>
    <row r="748" spans="2:7">
      <c r="B748" s="787"/>
      <c r="C748" s="787"/>
      <c r="G748" s="4">
        <f t="shared" si="15"/>
        <v>39.400000000000091</v>
      </c>
    </row>
    <row r="749" spans="2:7">
      <c r="B749" s="787"/>
      <c r="C749" s="787"/>
      <c r="G749" s="4">
        <f t="shared" si="15"/>
        <v>39.400000000000091</v>
      </c>
    </row>
    <row r="750" spans="2:7">
      <c r="B750" s="787"/>
      <c r="C750" s="787"/>
      <c r="G750" s="4">
        <f t="shared" si="15"/>
        <v>39.400000000000091</v>
      </c>
    </row>
    <row r="751" spans="2:7">
      <c r="B751" s="787"/>
      <c r="C751" s="787"/>
      <c r="G751" s="4">
        <f t="shared" si="15"/>
        <v>39.400000000000091</v>
      </c>
    </row>
    <row r="752" spans="2:7">
      <c r="B752" s="787"/>
      <c r="C752" s="787"/>
      <c r="G752" s="4">
        <f t="shared" si="15"/>
        <v>39.400000000000091</v>
      </c>
    </row>
    <row r="753" spans="2:7">
      <c r="B753" s="787"/>
      <c r="C753" s="787"/>
      <c r="G753" s="4">
        <f t="shared" si="15"/>
        <v>39.400000000000091</v>
      </c>
    </row>
    <row r="754" spans="2:7">
      <c r="B754" s="787"/>
      <c r="C754" s="787"/>
      <c r="G754" s="4">
        <f t="shared" si="15"/>
        <v>39.400000000000091</v>
      </c>
    </row>
    <row r="755" spans="2:7">
      <c r="B755" s="787"/>
      <c r="C755" s="787"/>
      <c r="G755" s="4">
        <f t="shared" si="15"/>
        <v>39.400000000000091</v>
      </c>
    </row>
    <row r="756" spans="2:7">
      <c r="B756" s="787"/>
      <c r="C756" s="787"/>
      <c r="G756" s="4">
        <f t="shared" si="15"/>
        <v>39.400000000000091</v>
      </c>
    </row>
    <row r="757" spans="2:7">
      <c r="B757" s="787"/>
      <c r="C757" s="787"/>
      <c r="G757" s="4">
        <f t="shared" si="15"/>
        <v>39.400000000000091</v>
      </c>
    </row>
    <row r="758" spans="2:7">
      <c r="B758" s="787"/>
      <c r="C758" s="787"/>
      <c r="G758" s="4">
        <f t="shared" si="15"/>
        <v>39.400000000000091</v>
      </c>
    </row>
    <row r="759" spans="2:7">
      <c r="B759" s="787"/>
      <c r="C759" s="787"/>
      <c r="G759" s="4">
        <f t="shared" si="15"/>
        <v>39.400000000000091</v>
      </c>
    </row>
    <row r="760" spans="2:7">
      <c r="B760" s="787"/>
      <c r="C760" s="787"/>
      <c r="G760" s="4">
        <f t="shared" si="15"/>
        <v>39.400000000000091</v>
      </c>
    </row>
    <row r="761" spans="2:7">
      <c r="B761" s="787"/>
      <c r="C761" s="787"/>
      <c r="G761" s="4">
        <f t="shared" si="15"/>
        <v>39.400000000000091</v>
      </c>
    </row>
    <row r="762" spans="2:7">
      <c r="B762" s="787"/>
      <c r="C762" s="787"/>
      <c r="G762" s="4">
        <f t="shared" si="15"/>
        <v>39.400000000000091</v>
      </c>
    </row>
    <row r="763" spans="2:7">
      <c r="B763" s="787"/>
      <c r="C763" s="787"/>
      <c r="G763" s="4">
        <f t="shared" si="15"/>
        <v>39.400000000000091</v>
      </c>
    </row>
    <row r="764" spans="2:7">
      <c r="B764" s="787"/>
      <c r="C764" s="787"/>
      <c r="G764" s="4">
        <f t="shared" si="15"/>
        <v>39.400000000000091</v>
      </c>
    </row>
    <row r="765" spans="2:7">
      <c r="B765" s="787"/>
      <c r="C765" s="787"/>
      <c r="G765" s="4">
        <f t="shared" si="15"/>
        <v>39.400000000000091</v>
      </c>
    </row>
    <row r="766" spans="2:7">
      <c r="B766" s="787"/>
      <c r="C766" s="787"/>
      <c r="G766" s="4">
        <f t="shared" si="15"/>
        <v>39.400000000000091</v>
      </c>
    </row>
    <row r="767" spans="2:7">
      <c r="B767" s="787"/>
      <c r="C767" s="787"/>
      <c r="G767" s="4">
        <f t="shared" si="15"/>
        <v>39.400000000000091</v>
      </c>
    </row>
    <row r="768" spans="2:7">
      <c r="B768" s="787"/>
      <c r="C768" s="787"/>
      <c r="G768" s="4">
        <f t="shared" si="15"/>
        <v>39.400000000000091</v>
      </c>
    </row>
    <row r="769" spans="2:7">
      <c r="B769" s="787"/>
      <c r="C769" s="787"/>
      <c r="G769" s="4">
        <f t="shared" si="15"/>
        <v>39.400000000000091</v>
      </c>
    </row>
    <row r="770" spans="2:7">
      <c r="B770" s="787"/>
      <c r="C770" s="787"/>
      <c r="G770" s="4">
        <f t="shared" si="15"/>
        <v>39.400000000000091</v>
      </c>
    </row>
    <row r="771" spans="2:7">
      <c r="B771" s="787"/>
      <c r="C771" s="787"/>
      <c r="G771" s="4">
        <f t="shared" si="15"/>
        <v>39.400000000000091</v>
      </c>
    </row>
    <row r="772" spans="2:7">
      <c r="B772" s="787"/>
      <c r="C772" s="787"/>
      <c r="G772" s="4">
        <f t="shared" si="15"/>
        <v>39.400000000000091</v>
      </c>
    </row>
    <row r="773" spans="2:7">
      <c r="B773" s="787"/>
      <c r="C773" s="787"/>
      <c r="G773" s="4">
        <f t="shared" si="15"/>
        <v>39.400000000000091</v>
      </c>
    </row>
    <row r="774" spans="2:7">
      <c r="B774" s="787"/>
      <c r="C774" s="787"/>
      <c r="G774" s="4">
        <f t="shared" si="15"/>
        <v>39.400000000000091</v>
      </c>
    </row>
    <row r="775" spans="2:7">
      <c r="B775" s="787"/>
      <c r="C775" s="787"/>
      <c r="G775" s="4">
        <f t="shared" si="15"/>
        <v>39.400000000000091</v>
      </c>
    </row>
    <row r="776" spans="2:7">
      <c r="B776" s="787"/>
      <c r="C776" s="787"/>
      <c r="G776" s="4">
        <f t="shared" si="15"/>
        <v>39.400000000000091</v>
      </c>
    </row>
    <row r="777" spans="2:7">
      <c r="B777" s="787"/>
      <c r="C777" s="787"/>
      <c r="G777" s="4">
        <f t="shared" si="15"/>
        <v>39.400000000000091</v>
      </c>
    </row>
    <row r="778" spans="2:7">
      <c r="B778" s="787"/>
      <c r="C778" s="787"/>
      <c r="G778" s="4">
        <f t="shared" si="15"/>
        <v>39.400000000000091</v>
      </c>
    </row>
    <row r="779" spans="2:7">
      <c r="B779" s="787"/>
      <c r="C779" s="787"/>
      <c r="G779" s="4">
        <f t="shared" si="15"/>
        <v>39.400000000000091</v>
      </c>
    </row>
    <row r="780" spans="2:7">
      <c r="B780" s="787"/>
      <c r="C780" s="787"/>
      <c r="G780" s="4">
        <f t="shared" si="15"/>
        <v>39.400000000000091</v>
      </c>
    </row>
    <row r="781" spans="2:7">
      <c r="B781" s="787"/>
      <c r="C781" s="787"/>
      <c r="G781" s="4">
        <f t="shared" si="15"/>
        <v>39.400000000000091</v>
      </c>
    </row>
    <row r="782" spans="2:7">
      <c r="B782" s="787"/>
      <c r="C782" s="787"/>
      <c r="G782" s="4">
        <f t="shared" si="15"/>
        <v>39.400000000000091</v>
      </c>
    </row>
    <row r="783" spans="2:7">
      <c r="B783" s="787"/>
      <c r="C783" s="787"/>
      <c r="G783" s="4">
        <f t="shared" si="15"/>
        <v>39.400000000000091</v>
      </c>
    </row>
    <row r="784" spans="2:7">
      <c r="B784" s="787"/>
      <c r="C784" s="787"/>
      <c r="G784" s="4">
        <f t="shared" si="15"/>
        <v>39.400000000000091</v>
      </c>
    </row>
    <row r="785" spans="2:7">
      <c r="B785" s="787"/>
      <c r="C785" s="787"/>
      <c r="G785" s="4">
        <f t="shared" si="15"/>
        <v>39.400000000000091</v>
      </c>
    </row>
    <row r="786" spans="2:7">
      <c r="B786" s="787"/>
      <c r="C786" s="787"/>
      <c r="G786" s="4">
        <f t="shared" si="15"/>
        <v>39.400000000000091</v>
      </c>
    </row>
    <row r="787" spans="2:7">
      <c r="B787" s="787"/>
      <c r="C787" s="787"/>
      <c r="G787" s="4">
        <f t="shared" si="15"/>
        <v>39.400000000000091</v>
      </c>
    </row>
    <row r="788" spans="2:7">
      <c r="B788" s="787"/>
      <c r="C788" s="787"/>
      <c r="G788" s="4">
        <f t="shared" si="15"/>
        <v>39.400000000000091</v>
      </c>
    </row>
    <row r="789" spans="2:7">
      <c r="B789" s="787"/>
      <c r="C789" s="787"/>
      <c r="G789" s="4">
        <f t="shared" si="15"/>
        <v>39.400000000000091</v>
      </c>
    </row>
    <row r="790" spans="2:7">
      <c r="B790" s="787"/>
      <c r="C790" s="787"/>
      <c r="G790" s="4">
        <f t="shared" si="15"/>
        <v>39.400000000000091</v>
      </c>
    </row>
    <row r="791" spans="2:7">
      <c r="B791" s="787"/>
      <c r="C791" s="787"/>
      <c r="G791" s="4">
        <f t="shared" si="15"/>
        <v>39.400000000000091</v>
      </c>
    </row>
    <row r="792" spans="2:7">
      <c r="B792" s="787"/>
      <c r="C792" s="787"/>
      <c r="G792" s="4">
        <f t="shared" si="15"/>
        <v>39.400000000000091</v>
      </c>
    </row>
    <row r="793" spans="2:7">
      <c r="B793" s="787"/>
      <c r="C793" s="787"/>
      <c r="G793" s="4">
        <f t="shared" si="15"/>
        <v>39.400000000000091</v>
      </c>
    </row>
    <row r="794" spans="2:7">
      <c r="B794" s="787"/>
      <c r="C794" s="787"/>
      <c r="G794" s="4">
        <f t="shared" si="15"/>
        <v>39.400000000000091</v>
      </c>
    </row>
    <row r="795" spans="2:7">
      <c r="B795" s="787"/>
      <c r="C795" s="787"/>
      <c r="G795" s="4">
        <f t="shared" si="15"/>
        <v>39.400000000000091</v>
      </c>
    </row>
    <row r="796" spans="2:7">
      <c r="B796" s="787"/>
      <c r="C796" s="787"/>
      <c r="G796" s="4">
        <f t="shared" si="15"/>
        <v>39.400000000000091</v>
      </c>
    </row>
    <row r="797" spans="2:7">
      <c r="B797" s="787"/>
      <c r="C797" s="787"/>
      <c r="G797" s="4">
        <f t="shared" si="15"/>
        <v>39.400000000000091</v>
      </c>
    </row>
    <row r="798" spans="2:7">
      <c r="B798" s="787"/>
      <c r="C798" s="787"/>
      <c r="G798" s="4">
        <f t="shared" si="15"/>
        <v>39.400000000000091</v>
      </c>
    </row>
    <row r="799" spans="2:7">
      <c r="B799" s="787"/>
      <c r="C799" s="787"/>
      <c r="G799" s="4">
        <f t="shared" si="15"/>
        <v>39.400000000000091</v>
      </c>
    </row>
    <row r="800" spans="2:7">
      <c r="B800" s="787"/>
      <c r="C800" s="787"/>
      <c r="G800" s="4">
        <f t="shared" si="15"/>
        <v>39.400000000000091</v>
      </c>
    </row>
    <row r="801" spans="2:7">
      <c r="B801" s="787"/>
      <c r="C801" s="787"/>
      <c r="G801" s="4">
        <f t="shared" si="15"/>
        <v>39.400000000000091</v>
      </c>
    </row>
    <row r="802" spans="2:7">
      <c r="B802" s="787"/>
      <c r="C802" s="787"/>
      <c r="G802" s="4">
        <f t="shared" si="15"/>
        <v>39.400000000000091</v>
      </c>
    </row>
    <row r="803" spans="2:7">
      <c r="B803" s="787"/>
      <c r="C803" s="787"/>
      <c r="G803" s="4">
        <f t="shared" si="15"/>
        <v>39.400000000000091</v>
      </c>
    </row>
    <row r="804" spans="2:7">
      <c r="B804" s="787"/>
      <c r="C804" s="787"/>
      <c r="G804" s="4">
        <f t="shared" si="15"/>
        <v>39.400000000000091</v>
      </c>
    </row>
    <row r="805" spans="2:7">
      <c r="B805" s="787"/>
      <c r="C805" s="787"/>
      <c r="G805" s="4">
        <f t="shared" si="15"/>
        <v>39.400000000000091</v>
      </c>
    </row>
    <row r="806" spans="2:7">
      <c r="B806" s="787"/>
      <c r="C806" s="787"/>
      <c r="G806" s="4">
        <f t="shared" ref="G806:G869" si="16">+G805+E806-F806</f>
        <v>39.400000000000091</v>
      </c>
    </row>
    <row r="807" spans="2:7">
      <c r="B807" s="787"/>
      <c r="C807" s="787"/>
      <c r="G807" s="4">
        <f t="shared" si="16"/>
        <v>39.400000000000091</v>
      </c>
    </row>
    <row r="808" spans="2:7">
      <c r="B808" s="787"/>
      <c r="C808" s="787"/>
      <c r="G808" s="4">
        <f t="shared" si="16"/>
        <v>39.400000000000091</v>
      </c>
    </row>
    <row r="809" spans="2:7">
      <c r="B809" s="787"/>
      <c r="C809" s="787"/>
      <c r="G809" s="4">
        <f t="shared" si="16"/>
        <v>39.400000000000091</v>
      </c>
    </row>
    <row r="810" spans="2:7">
      <c r="B810" s="787"/>
      <c r="C810" s="787"/>
      <c r="G810" s="4">
        <f t="shared" si="16"/>
        <v>39.400000000000091</v>
      </c>
    </row>
    <row r="811" spans="2:7">
      <c r="B811" s="787"/>
      <c r="C811" s="787"/>
      <c r="G811" s="4">
        <f t="shared" si="16"/>
        <v>39.400000000000091</v>
      </c>
    </row>
    <row r="812" spans="2:7">
      <c r="B812" s="787"/>
      <c r="C812" s="787"/>
      <c r="G812" s="4">
        <f t="shared" si="16"/>
        <v>39.400000000000091</v>
      </c>
    </row>
    <row r="813" spans="2:7">
      <c r="B813" s="787"/>
      <c r="C813" s="787"/>
      <c r="G813" s="4">
        <f t="shared" si="16"/>
        <v>39.400000000000091</v>
      </c>
    </row>
    <row r="814" spans="2:7">
      <c r="B814" s="787"/>
      <c r="C814" s="787"/>
      <c r="G814" s="4">
        <f t="shared" si="16"/>
        <v>39.400000000000091</v>
      </c>
    </row>
    <row r="815" spans="2:7">
      <c r="B815" s="787"/>
      <c r="C815" s="787"/>
      <c r="G815" s="4">
        <f t="shared" si="16"/>
        <v>39.400000000000091</v>
      </c>
    </row>
    <row r="816" spans="2:7">
      <c r="B816" s="787"/>
      <c r="C816" s="787"/>
      <c r="G816" s="4">
        <f t="shared" si="16"/>
        <v>39.400000000000091</v>
      </c>
    </row>
    <row r="817" spans="2:7">
      <c r="B817" s="787"/>
      <c r="C817" s="787"/>
      <c r="G817" s="4">
        <f t="shared" si="16"/>
        <v>39.400000000000091</v>
      </c>
    </row>
    <row r="818" spans="2:7">
      <c r="B818" s="787"/>
      <c r="C818" s="787"/>
      <c r="G818" s="4">
        <f t="shared" si="16"/>
        <v>39.400000000000091</v>
      </c>
    </row>
    <row r="819" spans="2:7">
      <c r="B819" s="787"/>
      <c r="C819" s="787"/>
      <c r="G819" s="4">
        <f t="shared" si="16"/>
        <v>39.400000000000091</v>
      </c>
    </row>
    <row r="820" spans="2:7">
      <c r="B820" s="787"/>
      <c r="C820" s="787"/>
      <c r="G820" s="4">
        <f t="shared" si="16"/>
        <v>39.400000000000091</v>
      </c>
    </row>
    <row r="821" spans="2:7">
      <c r="B821" s="787"/>
      <c r="C821" s="787"/>
      <c r="G821" s="4">
        <f t="shared" si="16"/>
        <v>39.400000000000091</v>
      </c>
    </row>
    <row r="822" spans="2:7">
      <c r="B822" s="787"/>
      <c r="C822" s="787"/>
      <c r="G822" s="4">
        <f t="shared" si="16"/>
        <v>39.400000000000091</v>
      </c>
    </row>
    <row r="823" spans="2:7">
      <c r="B823" s="787"/>
      <c r="C823" s="787"/>
      <c r="G823" s="4">
        <f t="shared" si="16"/>
        <v>39.400000000000091</v>
      </c>
    </row>
    <row r="824" spans="2:7">
      <c r="B824" s="787"/>
      <c r="C824" s="787"/>
      <c r="G824" s="4">
        <f t="shared" si="16"/>
        <v>39.400000000000091</v>
      </c>
    </row>
    <row r="825" spans="2:7">
      <c r="B825" s="787"/>
      <c r="C825" s="787"/>
      <c r="G825" s="4">
        <f t="shared" si="16"/>
        <v>39.400000000000091</v>
      </c>
    </row>
    <row r="826" spans="2:7">
      <c r="B826" s="787"/>
      <c r="C826" s="787"/>
      <c r="G826" s="4">
        <f t="shared" si="16"/>
        <v>39.400000000000091</v>
      </c>
    </row>
    <row r="827" spans="2:7">
      <c r="B827" s="787"/>
      <c r="C827" s="787"/>
      <c r="G827" s="4">
        <f t="shared" si="16"/>
        <v>39.400000000000091</v>
      </c>
    </row>
    <row r="828" spans="2:7">
      <c r="B828" s="787"/>
      <c r="C828" s="787"/>
      <c r="G828" s="4">
        <f t="shared" si="16"/>
        <v>39.400000000000091</v>
      </c>
    </row>
    <row r="829" spans="2:7">
      <c r="B829" s="787"/>
      <c r="C829" s="787"/>
      <c r="G829" s="4">
        <f t="shared" si="16"/>
        <v>39.400000000000091</v>
      </c>
    </row>
    <row r="830" spans="2:7">
      <c r="B830" s="787"/>
      <c r="C830" s="787"/>
      <c r="G830" s="4">
        <f t="shared" si="16"/>
        <v>39.400000000000091</v>
      </c>
    </row>
    <row r="831" spans="2:7">
      <c r="B831" s="787"/>
      <c r="C831" s="787"/>
      <c r="G831" s="4">
        <f t="shared" si="16"/>
        <v>39.400000000000091</v>
      </c>
    </row>
    <row r="832" spans="2:7">
      <c r="B832" s="787"/>
      <c r="C832" s="787"/>
      <c r="G832" s="4">
        <f t="shared" si="16"/>
        <v>39.400000000000091</v>
      </c>
    </row>
    <row r="833" spans="2:7">
      <c r="B833" s="787"/>
      <c r="C833" s="787"/>
      <c r="G833" s="4">
        <f t="shared" si="16"/>
        <v>39.400000000000091</v>
      </c>
    </row>
    <row r="834" spans="2:7">
      <c r="B834" s="787"/>
      <c r="C834" s="787"/>
      <c r="G834" s="4">
        <f t="shared" si="16"/>
        <v>39.400000000000091</v>
      </c>
    </row>
    <row r="835" spans="2:7">
      <c r="B835" s="787"/>
      <c r="C835" s="787"/>
      <c r="G835" s="4">
        <f t="shared" si="16"/>
        <v>39.400000000000091</v>
      </c>
    </row>
    <row r="836" spans="2:7">
      <c r="B836" s="787"/>
      <c r="C836" s="787"/>
      <c r="G836" s="4">
        <f t="shared" si="16"/>
        <v>39.400000000000091</v>
      </c>
    </row>
    <row r="837" spans="2:7">
      <c r="B837" s="787"/>
      <c r="C837" s="787"/>
      <c r="G837" s="4">
        <f t="shared" si="16"/>
        <v>39.400000000000091</v>
      </c>
    </row>
    <row r="838" spans="2:7">
      <c r="B838" s="787"/>
      <c r="C838" s="787"/>
      <c r="G838" s="4">
        <f t="shared" si="16"/>
        <v>39.400000000000091</v>
      </c>
    </row>
    <row r="839" spans="2:7">
      <c r="B839" s="787"/>
      <c r="C839" s="787"/>
      <c r="G839" s="4">
        <f t="shared" si="16"/>
        <v>39.400000000000091</v>
      </c>
    </row>
    <row r="840" spans="2:7">
      <c r="B840" s="787"/>
      <c r="C840" s="787"/>
      <c r="G840" s="4">
        <f t="shared" si="16"/>
        <v>39.400000000000091</v>
      </c>
    </row>
    <row r="841" spans="2:7">
      <c r="B841" s="787"/>
      <c r="C841" s="787"/>
      <c r="G841" s="4">
        <f t="shared" si="16"/>
        <v>39.400000000000091</v>
      </c>
    </row>
    <row r="842" spans="2:7">
      <c r="B842" s="787"/>
      <c r="C842" s="787"/>
      <c r="G842" s="4">
        <f t="shared" si="16"/>
        <v>39.400000000000091</v>
      </c>
    </row>
    <row r="843" spans="2:7">
      <c r="B843" s="787"/>
      <c r="C843" s="787"/>
      <c r="G843" s="4">
        <f t="shared" si="16"/>
        <v>39.400000000000091</v>
      </c>
    </row>
    <row r="844" spans="2:7">
      <c r="B844" s="787"/>
      <c r="C844" s="787"/>
      <c r="G844" s="4">
        <f t="shared" si="16"/>
        <v>39.400000000000091</v>
      </c>
    </row>
    <row r="845" spans="2:7">
      <c r="B845" s="787"/>
      <c r="C845" s="787"/>
      <c r="G845" s="4">
        <f t="shared" si="16"/>
        <v>39.400000000000091</v>
      </c>
    </row>
    <row r="846" spans="2:7">
      <c r="B846" s="787"/>
      <c r="C846" s="787"/>
      <c r="G846" s="4">
        <f t="shared" si="16"/>
        <v>39.400000000000091</v>
      </c>
    </row>
    <row r="847" spans="2:7">
      <c r="B847" s="787"/>
      <c r="C847" s="787"/>
      <c r="G847" s="4">
        <f t="shared" si="16"/>
        <v>39.400000000000091</v>
      </c>
    </row>
    <row r="848" spans="2:7">
      <c r="B848" s="787"/>
      <c r="C848" s="787"/>
      <c r="G848" s="4">
        <f t="shared" si="16"/>
        <v>39.400000000000091</v>
      </c>
    </row>
    <row r="849" spans="2:7">
      <c r="B849" s="787"/>
      <c r="C849" s="787"/>
      <c r="G849" s="4">
        <f t="shared" si="16"/>
        <v>39.400000000000091</v>
      </c>
    </row>
    <row r="850" spans="2:7">
      <c r="B850" s="787"/>
      <c r="C850" s="787"/>
      <c r="G850" s="4">
        <f t="shared" si="16"/>
        <v>39.400000000000091</v>
      </c>
    </row>
    <row r="851" spans="2:7">
      <c r="B851" s="787"/>
      <c r="C851" s="787"/>
      <c r="G851" s="4">
        <f t="shared" si="16"/>
        <v>39.400000000000091</v>
      </c>
    </row>
    <row r="852" spans="2:7">
      <c r="B852" s="787"/>
      <c r="C852" s="787"/>
      <c r="G852" s="4">
        <f t="shared" si="16"/>
        <v>39.400000000000091</v>
      </c>
    </row>
    <row r="853" spans="2:7">
      <c r="B853" s="787"/>
      <c r="C853" s="787"/>
      <c r="G853" s="4">
        <f t="shared" si="16"/>
        <v>39.400000000000091</v>
      </c>
    </row>
    <row r="854" spans="2:7">
      <c r="B854" s="787"/>
      <c r="C854" s="787"/>
      <c r="G854" s="4">
        <f t="shared" si="16"/>
        <v>39.400000000000091</v>
      </c>
    </row>
    <row r="855" spans="2:7">
      <c r="B855" s="787"/>
      <c r="C855" s="787"/>
      <c r="G855" s="4">
        <f t="shared" si="16"/>
        <v>39.400000000000091</v>
      </c>
    </row>
    <row r="856" spans="2:7">
      <c r="B856" s="787"/>
      <c r="C856" s="787"/>
      <c r="G856" s="4">
        <f t="shared" si="16"/>
        <v>39.400000000000091</v>
      </c>
    </row>
    <row r="857" spans="2:7">
      <c r="B857" s="787"/>
      <c r="C857" s="787"/>
      <c r="G857" s="4">
        <f t="shared" si="16"/>
        <v>39.400000000000091</v>
      </c>
    </row>
    <row r="858" spans="2:7">
      <c r="B858" s="787"/>
      <c r="C858" s="787"/>
      <c r="G858" s="4">
        <f t="shared" si="16"/>
        <v>39.400000000000091</v>
      </c>
    </row>
    <row r="859" spans="2:7">
      <c r="B859" s="787"/>
      <c r="C859" s="787"/>
      <c r="G859" s="4">
        <f t="shared" si="16"/>
        <v>39.400000000000091</v>
      </c>
    </row>
    <row r="860" spans="2:7">
      <c r="B860" s="787"/>
      <c r="C860" s="787"/>
      <c r="G860" s="4">
        <f t="shared" si="16"/>
        <v>39.400000000000091</v>
      </c>
    </row>
    <row r="861" spans="2:7">
      <c r="B861" s="787"/>
      <c r="C861" s="787"/>
      <c r="G861" s="4">
        <f t="shared" si="16"/>
        <v>39.400000000000091</v>
      </c>
    </row>
    <row r="862" spans="2:7">
      <c r="B862" s="787"/>
      <c r="C862" s="787"/>
      <c r="G862" s="4">
        <f t="shared" si="16"/>
        <v>39.400000000000091</v>
      </c>
    </row>
    <row r="863" spans="2:7">
      <c r="B863" s="787"/>
      <c r="C863" s="787"/>
      <c r="G863" s="4">
        <f t="shared" si="16"/>
        <v>39.400000000000091</v>
      </c>
    </row>
    <row r="864" spans="2:7">
      <c r="B864" s="787"/>
      <c r="C864" s="787"/>
      <c r="G864" s="4">
        <f t="shared" si="16"/>
        <v>39.400000000000091</v>
      </c>
    </row>
    <row r="865" spans="2:7">
      <c r="B865" s="787"/>
      <c r="C865" s="787"/>
      <c r="G865" s="4">
        <f t="shared" si="16"/>
        <v>39.400000000000091</v>
      </c>
    </row>
    <row r="866" spans="2:7">
      <c r="B866" s="787"/>
      <c r="C866" s="787"/>
      <c r="G866" s="4">
        <f t="shared" si="16"/>
        <v>39.400000000000091</v>
      </c>
    </row>
    <row r="867" spans="2:7">
      <c r="B867" s="787"/>
      <c r="C867" s="787"/>
      <c r="G867" s="4">
        <f t="shared" si="16"/>
        <v>39.400000000000091</v>
      </c>
    </row>
    <row r="868" spans="2:7">
      <c r="B868" s="787"/>
      <c r="C868" s="787"/>
      <c r="G868" s="4">
        <f t="shared" si="16"/>
        <v>39.400000000000091</v>
      </c>
    </row>
    <row r="869" spans="2:7">
      <c r="B869" s="787"/>
      <c r="C869" s="787"/>
      <c r="G869" s="4">
        <f t="shared" si="16"/>
        <v>39.400000000000091</v>
      </c>
    </row>
    <row r="870" spans="2:7">
      <c r="B870" s="787"/>
      <c r="C870" s="787"/>
      <c r="G870" s="4">
        <f t="shared" ref="G870:G933" si="17">+G869+E870-F870</f>
        <v>39.400000000000091</v>
      </c>
    </row>
    <row r="871" spans="2:7">
      <c r="B871" s="787"/>
      <c r="C871" s="787"/>
      <c r="G871" s="4">
        <f t="shared" si="17"/>
        <v>39.400000000000091</v>
      </c>
    </row>
    <row r="872" spans="2:7">
      <c r="B872" s="787"/>
      <c r="C872" s="787"/>
      <c r="G872" s="4">
        <f t="shared" si="17"/>
        <v>39.400000000000091</v>
      </c>
    </row>
    <row r="873" spans="2:7">
      <c r="B873" s="787"/>
      <c r="C873" s="787"/>
      <c r="G873" s="4">
        <f t="shared" si="17"/>
        <v>39.400000000000091</v>
      </c>
    </row>
    <row r="874" spans="2:7">
      <c r="B874" s="787"/>
      <c r="C874" s="787"/>
      <c r="G874" s="4">
        <f t="shared" si="17"/>
        <v>39.400000000000091</v>
      </c>
    </row>
    <row r="875" spans="2:7">
      <c r="B875" s="787"/>
      <c r="C875" s="787"/>
      <c r="G875" s="4">
        <f t="shared" si="17"/>
        <v>39.400000000000091</v>
      </c>
    </row>
    <row r="876" spans="2:7">
      <c r="B876" s="787"/>
      <c r="C876" s="787"/>
      <c r="G876" s="4">
        <f t="shared" si="17"/>
        <v>39.400000000000091</v>
      </c>
    </row>
    <row r="877" spans="2:7">
      <c r="B877" s="787"/>
      <c r="C877" s="787"/>
      <c r="G877" s="4">
        <f t="shared" si="17"/>
        <v>39.400000000000091</v>
      </c>
    </row>
    <row r="878" spans="2:7">
      <c r="B878" s="787"/>
      <c r="C878" s="787"/>
      <c r="G878" s="4">
        <f t="shared" si="17"/>
        <v>39.400000000000091</v>
      </c>
    </row>
    <row r="879" spans="2:7">
      <c r="B879" s="787"/>
      <c r="C879" s="787"/>
      <c r="G879" s="4">
        <f t="shared" si="17"/>
        <v>39.400000000000091</v>
      </c>
    </row>
    <row r="880" spans="2:7">
      <c r="B880" s="787"/>
      <c r="C880" s="787"/>
      <c r="G880" s="4">
        <f t="shared" si="17"/>
        <v>39.400000000000091</v>
      </c>
    </row>
    <row r="881" spans="2:7">
      <c r="B881" s="787"/>
      <c r="C881" s="787"/>
      <c r="G881" s="4">
        <f t="shared" si="17"/>
        <v>39.400000000000091</v>
      </c>
    </row>
    <row r="882" spans="2:7">
      <c r="B882" s="787"/>
      <c r="C882" s="787"/>
      <c r="G882" s="4">
        <f t="shared" si="17"/>
        <v>39.400000000000091</v>
      </c>
    </row>
    <row r="883" spans="2:7">
      <c r="B883" s="787"/>
      <c r="C883" s="787"/>
      <c r="G883" s="4">
        <f t="shared" si="17"/>
        <v>39.400000000000091</v>
      </c>
    </row>
    <row r="884" spans="2:7">
      <c r="B884" s="787"/>
      <c r="C884" s="787"/>
      <c r="G884" s="4">
        <f t="shared" si="17"/>
        <v>39.400000000000091</v>
      </c>
    </row>
    <row r="885" spans="2:7">
      <c r="B885" s="787"/>
      <c r="C885" s="787"/>
      <c r="G885" s="4">
        <f t="shared" si="17"/>
        <v>39.400000000000091</v>
      </c>
    </row>
    <row r="886" spans="2:7">
      <c r="B886" s="787"/>
      <c r="C886" s="787"/>
      <c r="G886" s="4">
        <f t="shared" si="17"/>
        <v>39.400000000000091</v>
      </c>
    </row>
    <row r="887" spans="2:7">
      <c r="B887" s="787"/>
      <c r="C887" s="787"/>
      <c r="G887" s="4">
        <f t="shared" si="17"/>
        <v>39.400000000000091</v>
      </c>
    </row>
    <row r="888" spans="2:7">
      <c r="B888" s="787"/>
      <c r="C888" s="787"/>
      <c r="G888" s="4">
        <f t="shared" si="17"/>
        <v>39.400000000000091</v>
      </c>
    </row>
    <row r="889" spans="2:7">
      <c r="B889" s="787"/>
      <c r="C889" s="787"/>
      <c r="G889" s="4">
        <f t="shared" si="17"/>
        <v>39.400000000000091</v>
      </c>
    </row>
    <row r="890" spans="2:7">
      <c r="B890" s="787"/>
      <c r="C890" s="787"/>
      <c r="G890" s="4">
        <f t="shared" si="17"/>
        <v>39.400000000000091</v>
      </c>
    </row>
    <row r="891" spans="2:7">
      <c r="B891" s="787"/>
      <c r="C891" s="787"/>
      <c r="G891" s="4">
        <f t="shared" si="17"/>
        <v>39.400000000000091</v>
      </c>
    </row>
    <row r="892" spans="2:7">
      <c r="B892" s="787"/>
      <c r="C892" s="787"/>
      <c r="G892" s="4">
        <f t="shared" si="17"/>
        <v>39.400000000000091</v>
      </c>
    </row>
    <row r="893" spans="2:7">
      <c r="B893" s="787"/>
      <c r="C893" s="787"/>
      <c r="G893" s="4">
        <f t="shared" si="17"/>
        <v>39.400000000000091</v>
      </c>
    </row>
    <row r="894" spans="2:7">
      <c r="B894" s="787"/>
      <c r="C894" s="787"/>
      <c r="G894" s="4">
        <f t="shared" si="17"/>
        <v>39.400000000000091</v>
      </c>
    </row>
    <row r="895" spans="2:7">
      <c r="B895" s="787"/>
      <c r="C895" s="787"/>
      <c r="G895" s="4">
        <f t="shared" si="17"/>
        <v>39.400000000000091</v>
      </c>
    </row>
    <row r="896" spans="2:7">
      <c r="B896" s="787"/>
      <c r="C896" s="787"/>
      <c r="G896" s="4">
        <f t="shared" si="17"/>
        <v>39.400000000000091</v>
      </c>
    </row>
    <row r="897" spans="2:7">
      <c r="B897" s="787"/>
      <c r="C897" s="787"/>
      <c r="G897" s="4">
        <f t="shared" si="17"/>
        <v>39.400000000000091</v>
      </c>
    </row>
    <row r="898" spans="2:7">
      <c r="B898" s="787"/>
      <c r="C898" s="787"/>
      <c r="G898" s="4">
        <f t="shared" si="17"/>
        <v>39.400000000000091</v>
      </c>
    </row>
    <row r="899" spans="2:7">
      <c r="B899" s="787"/>
      <c r="C899" s="787"/>
      <c r="G899" s="4">
        <f t="shared" si="17"/>
        <v>39.400000000000091</v>
      </c>
    </row>
    <row r="900" spans="2:7">
      <c r="B900" s="787"/>
      <c r="C900" s="787"/>
      <c r="G900" s="4">
        <f t="shared" si="17"/>
        <v>39.400000000000091</v>
      </c>
    </row>
    <row r="901" spans="2:7">
      <c r="B901" s="787"/>
      <c r="C901" s="787"/>
      <c r="G901" s="4">
        <f t="shared" si="17"/>
        <v>39.400000000000091</v>
      </c>
    </row>
    <row r="902" spans="2:7">
      <c r="B902" s="787"/>
      <c r="C902" s="787"/>
      <c r="G902" s="4">
        <f t="shared" si="17"/>
        <v>39.400000000000091</v>
      </c>
    </row>
    <row r="903" spans="2:7">
      <c r="B903" s="787"/>
      <c r="C903" s="787"/>
      <c r="G903" s="4">
        <f t="shared" si="17"/>
        <v>39.400000000000091</v>
      </c>
    </row>
    <row r="904" spans="2:7">
      <c r="B904" s="787"/>
      <c r="C904" s="787"/>
      <c r="G904" s="4">
        <f t="shared" si="17"/>
        <v>39.400000000000091</v>
      </c>
    </row>
    <row r="905" spans="2:7">
      <c r="B905" s="787"/>
      <c r="C905" s="787"/>
      <c r="G905" s="4">
        <f t="shared" si="17"/>
        <v>39.400000000000091</v>
      </c>
    </row>
    <row r="906" spans="2:7">
      <c r="B906" s="787"/>
      <c r="C906" s="787"/>
      <c r="G906" s="4">
        <f t="shared" si="17"/>
        <v>39.400000000000091</v>
      </c>
    </row>
    <row r="907" spans="2:7">
      <c r="B907" s="787"/>
      <c r="C907" s="787"/>
      <c r="G907" s="4">
        <f t="shared" si="17"/>
        <v>39.400000000000091</v>
      </c>
    </row>
    <row r="908" spans="2:7">
      <c r="B908" s="787"/>
      <c r="C908" s="787"/>
      <c r="G908" s="4">
        <f t="shared" si="17"/>
        <v>39.400000000000091</v>
      </c>
    </row>
    <row r="909" spans="2:7">
      <c r="B909" s="787"/>
      <c r="C909" s="787"/>
      <c r="G909" s="4">
        <f t="shared" si="17"/>
        <v>39.400000000000091</v>
      </c>
    </row>
    <row r="910" spans="2:7">
      <c r="B910" s="787"/>
      <c r="C910" s="787"/>
      <c r="G910" s="4">
        <f t="shared" si="17"/>
        <v>39.400000000000091</v>
      </c>
    </row>
    <row r="911" spans="2:7">
      <c r="B911" s="787"/>
      <c r="C911" s="787"/>
      <c r="G911" s="4">
        <f t="shared" si="17"/>
        <v>39.400000000000091</v>
      </c>
    </row>
    <row r="912" spans="2:7">
      <c r="B912" s="787"/>
      <c r="C912" s="787"/>
      <c r="G912" s="4">
        <f t="shared" si="17"/>
        <v>39.400000000000091</v>
      </c>
    </row>
    <row r="913" spans="2:7">
      <c r="B913" s="787"/>
      <c r="C913" s="787"/>
      <c r="G913" s="4">
        <f t="shared" si="17"/>
        <v>39.400000000000091</v>
      </c>
    </row>
    <row r="914" spans="2:7">
      <c r="B914" s="787"/>
      <c r="C914" s="787"/>
      <c r="G914" s="4">
        <f t="shared" si="17"/>
        <v>39.400000000000091</v>
      </c>
    </row>
    <row r="915" spans="2:7">
      <c r="B915" s="787"/>
      <c r="C915" s="787"/>
      <c r="G915" s="4">
        <f t="shared" si="17"/>
        <v>39.400000000000091</v>
      </c>
    </row>
    <row r="916" spans="2:7">
      <c r="B916" s="787"/>
      <c r="C916" s="787"/>
      <c r="G916" s="4">
        <f t="shared" si="17"/>
        <v>39.400000000000091</v>
      </c>
    </row>
    <row r="917" spans="2:7">
      <c r="B917" s="787"/>
      <c r="C917" s="787"/>
      <c r="G917" s="4">
        <f t="shared" si="17"/>
        <v>39.400000000000091</v>
      </c>
    </row>
    <row r="918" spans="2:7">
      <c r="B918" s="787"/>
      <c r="C918" s="787"/>
      <c r="G918" s="4">
        <f t="shared" si="17"/>
        <v>39.400000000000091</v>
      </c>
    </row>
    <row r="919" spans="2:7">
      <c r="B919" s="787"/>
      <c r="C919" s="787"/>
      <c r="G919" s="4">
        <f t="shared" si="17"/>
        <v>39.400000000000091</v>
      </c>
    </row>
    <row r="920" spans="2:7">
      <c r="B920" s="787"/>
      <c r="C920" s="787"/>
      <c r="G920" s="4">
        <f t="shared" si="17"/>
        <v>39.400000000000091</v>
      </c>
    </row>
    <row r="921" spans="2:7">
      <c r="B921" s="787"/>
      <c r="C921" s="787"/>
      <c r="G921" s="4">
        <f t="shared" si="17"/>
        <v>39.400000000000091</v>
      </c>
    </row>
    <row r="922" spans="2:7">
      <c r="B922" s="787"/>
      <c r="C922" s="787"/>
      <c r="G922" s="4">
        <f t="shared" si="17"/>
        <v>39.400000000000091</v>
      </c>
    </row>
    <row r="923" spans="2:7">
      <c r="B923" s="787"/>
      <c r="C923" s="787"/>
      <c r="G923" s="4">
        <f t="shared" si="17"/>
        <v>39.400000000000091</v>
      </c>
    </row>
    <row r="924" spans="2:7">
      <c r="B924" s="787"/>
      <c r="C924" s="787"/>
      <c r="G924" s="4">
        <f t="shared" si="17"/>
        <v>39.400000000000091</v>
      </c>
    </row>
    <row r="925" spans="2:7">
      <c r="B925" s="787"/>
      <c r="C925" s="787"/>
      <c r="G925" s="4">
        <f t="shared" si="17"/>
        <v>39.400000000000091</v>
      </c>
    </row>
    <row r="926" spans="2:7">
      <c r="B926" s="787"/>
      <c r="C926" s="787"/>
      <c r="G926" s="4">
        <f t="shared" si="17"/>
        <v>39.400000000000091</v>
      </c>
    </row>
    <row r="927" spans="2:7">
      <c r="B927" s="787"/>
      <c r="C927" s="787"/>
      <c r="G927" s="4">
        <f t="shared" si="17"/>
        <v>39.400000000000091</v>
      </c>
    </row>
    <row r="928" spans="2:7">
      <c r="B928" s="787"/>
      <c r="C928" s="787"/>
      <c r="G928" s="4">
        <f t="shared" si="17"/>
        <v>39.400000000000091</v>
      </c>
    </row>
    <row r="929" spans="2:7">
      <c r="B929" s="787"/>
      <c r="C929" s="787"/>
      <c r="G929" s="4">
        <f t="shared" si="17"/>
        <v>39.400000000000091</v>
      </c>
    </row>
    <row r="930" spans="2:7">
      <c r="B930" s="787"/>
      <c r="C930" s="787"/>
      <c r="G930" s="4">
        <f t="shared" si="17"/>
        <v>39.400000000000091</v>
      </c>
    </row>
    <row r="931" spans="2:7">
      <c r="B931" s="787"/>
      <c r="C931" s="787"/>
      <c r="G931" s="4">
        <f t="shared" si="17"/>
        <v>39.400000000000091</v>
      </c>
    </row>
    <row r="932" spans="2:7">
      <c r="B932" s="787"/>
      <c r="C932" s="787"/>
      <c r="G932" s="4">
        <f t="shared" si="17"/>
        <v>39.400000000000091</v>
      </c>
    </row>
    <row r="933" spans="2:7">
      <c r="B933" s="787"/>
      <c r="C933" s="787"/>
      <c r="G933" s="4">
        <f t="shared" si="17"/>
        <v>39.400000000000091</v>
      </c>
    </row>
    <row r="934" spans="2:7">
      <c r="B934" s="787"/>
      <c r="C934" s="787"/>
      <c r="G934" s="4">
        <f t="shared" ref="G934:G997" si="18">+G933+E934-F934</f>
        <v>39.400000000000091</v>
      </c>
    </row>
    <row r="935" spans="2:7">
      <c r="B935" s="787"/>
      <c r="C935" s="787"/>
      <c r="G935" s="4">
        <f t="shared" si="18"/>
        <v>39.400000000000091</v>
      </c>
    </row>
    <row r="936" spans="2:7">
      <c r="B936" s="787"/>
      <c r="C936" s="787"/>
      <c r="G936" s="4">
        <f t="shared" si="18"/>
        <v>39.400000000000091</v>
      </c>
    </row>
    <row r="937" spans="2:7">
      <c r="B937" s="787"/>
      <c r="C937" s="787"/>
      <c r="G937" s="4">
        <f t="shared" si="18"/>
        <v>39.400000000000091</v>
      </c>
    </row>
    <row r="938" spans="2:7">
      <c r="B938" s="787"/>
      <c r="C938" s="787"/>
      <c r="G938" s="4">
        <f t="shared" si="18"/>
        <v>39.400000000000091</v>
      </c>
    </row>
    <row r="939" spans="2:7">
      <c r="B939" s="787"/>
      <c r="C939" s="787"/>
      <c r="G939" s="4">
        <f t="shared" si="18"/>
        <v>39.400000000000091</v>
      </c>
    </row>
    <row r="940" spans="2:7">
      <c r="B940" s="787"/>
      <c r="C940" s="787"/>
      <c r="G940" s="4">
        <f t="shared" si="18"/>
        <v>39.400000000000091</v>
      </c>
    </row>
    <row r="941" spans="2:7">
      <c r="B941" s="787"/>
      <c r="C941" s="787"/>
      <c r="G941" s="4">
        <f t="shared" si="18"/>
        <v>39.400000000000091</v>
      </c>
    </row>
    <row r="942" spans="2:7">
      <c r="B942" s="787"/>
      <c r="C942" s="787"/>
      <c r="G942" s="4">
        <f t="shared" si="18"/>
        <v>39.400000000000091</v>
      </c>
    </row>
    <row r="943" spans="2:7">
      <c r="B943" s="787"/>
      <c r="C943" s="787"/>
      <c r="G943" s="4">
        <f t="shared" si="18"/>
        <v>39.400000000000091</v>
      </c>
    </row>
    <row r="944" spans="2:7">
      <c r="B944" s="787"/>
      <c r="C944" s="787"/>
      <c r="G944" s="4">
        <f t="shared" si="18"/>
        <v>39.400000000000091</v>
      </c>
    </row>
    <row r="945" spans="2:7">
      <c r="B945" s="787"/>
      <c r="C945" s="787"/>
      <c r="G945" s="4">
        <f t="shared" si="18"/>
        <v>39.400000000000091</v>
      </c>
    </row>
    <row r="946" spans="2:7">
      <c r="B946" s="787"/>
      <c r="C946" s="787"/>
      <c r="G946" s="4">
        <f t="shared" si="18"/>
        <v>39.400000000000091</v>
      </c>
    </row>
    <row r="947" spans="2:7">
      <c r="B947" s="787"/>
      <c r="C947" s="787"/>
      <c r="G947" s="4">
        <f t="shared" si="18"/>
        <v>39.400000000000091</v>
      </c>
    </row>
    <row r="948" spans="2:7">
      <c r="B948" s="787"/>
      <c r="C948" s="787"/>
      <c r="G948" s="4">
        <f t="shared" si="18"/>
        <v>39.400000000000091</v>
      </c>
    </row>
    <row r="949" spans="2:7">
      <c r="B949" s="787"/>
      <c r="C949" s="787"/>
      <c r="G949" s="4">
        <f t="shared" si="18"/>
        <v>39.400000000000091</v>
      </c>
    </row>
    <row r="950" spans="2:7">
      <c r="B950" s="787"/>
      <c r="C950" s="787"/>
      <c r="G950" s="4">
        <f t="shared" si="18"/>
        <v>39.400000000000091</v>
      </c>
    </row>
    <row r="951" spans="2:7">
      <c r="B951" s="787"/>
      <c r="C951" s="787"/>
      <c r="G951" s="4">
        <f t="shared" si="18"/>
        <v>39.400000000000091</v>
      </c>
    </row>
    <row r="952" spans="2:7">
      <c r="B952" s="787"/>
      <c r="C952" s="787"/>
      <c r="G952" s="4">
        <f t="shared" si="18"/>
        <v>39.400000000000091</v>
      </c>
    </row>
    <row r="953" spans="2:7">
      <c r="B953" s="787"/>
      <c r="C953" s="787"/>
      <c r="G953" s="4">
        <f t="shared" si="18"/>
        <v>39.400000000000091</v>
      </c>
    </row>
    <row r="954" spans="2:7">
      <c r="B954" s="787"/>
      <c r="C954" s="787"/>
      <c r="G954" s="4">
        <f t="shared" si="18"/>
        <v>39.400000000000091</v>
      </c>
    </row>
    <row r="955" spans="2:7">
      <c r="B955" s="787"/>
      <c r="C955" s="787"/>
      <c r="G955" s="4">
        <f t="shared" si="18"/>
        <v>39.400000000000091</v>
      </c>
    </row>
    <row r="956" spans="2:7">
      <c r="B956" s="787"/>
      <c r="C956" s="787"/>
      <c r="G956" s="4">
        <f t="shared" si="18"/>
        <v>39.400000000000091</v>
      </c>
    </row>
    <row r="957" spans="2:7">
      <c r="B957" s="787"/>
      <c r="C957" s="787"/>
      <c r="G957" s="4">
        <f t="shared" si="18"/>
        <v>39.400000000000091</v>
      </c>
    </row>
    <row r="958" spans="2:7">
      <c r="B958" s="787"/>
      <c r="C958" s="787"/>
      <c r="G958" s="4">
        <f t="shared" si="18"/>
        <v>39.400000000000091</v>
      </c>
    </row>
    <row r="959" spans="2:7">
      <c r="B959" s="787"/>
      <c r="C959" s="787"/>
      <c r="G959" s="4">
        <f t="shared" si="18"/>
        <v>39.400000000000091</v>
      </c>
    </row>
    <row r="960" spans="2:7">
      <c r="B960" s="787"/>
      <c r="C960" s="787"/>
      <c r="G960" s="4">
        <f t="shared" si="18"/>
        <v>39.400000000000091</v>
      </c>
    </row>
    <row r="961" spans="2:7">
      <c r="B961" s="787"/>
      <c r="C961" s="787"/>
      <c r="G961" s="4">
        <f t="shared" si="18"/>
        <v>39.400000000000091</v>
      </c>
    </row>
    <row r="962" spans="2:7">
      <c r="B962" s="787"/>
      <c r="C962" s="787"/>
      <c r="G962" s="4">
        <f t="shared" si="18"/>
        <v>39.400000000000091</v>
      </c>
    </row>
    <row r="963" spans="2:7">
      <c r="B963" s="787"/>
      <c r="C963" s="787"/>
      <c r="G963" s="4">
        <f t="shared" si="18"/>
        <v>39.400000000000091</v>
      </c>
    </row>
    <row r="964" spans="2:7">
      <c r="B964" s="787"/>
      <c r="C964" s="787"/>
      <c r="G964" s="4">
        <f t="shared" si="18"/>
        <v>39.400000000000091</v>
      </c>
    </row>
    <row r="965" spans="2:7">
      <c r="B965" s="787"/>
      <c r="C965" s="787"/>
      <c r="G965" s="4">
        <f t="shared" si="18"/>
        <v>39.400000000000091</v>
      </c>
    </row>
    <row r="966" spans="2:7">
      <c r="B966" s="787"/>
      <c r="C966" s="787"/>
      <c r="G966" s="4">
        <f t="shared" si="18"/>
        <v>39.400000000000091</v>
      </c>
    </row>
    <row r="967" spans="2:7">
      <c r="B967" s="787"/>
      <c r="C967" s="787"/>
      <c r="G967" s="4">
        <f t="shared" si="18"/>
        <v>39.400000000000091</v>
      </c>
    </row>
    <row r="968" spans="2:7">
      <c r="B968" s="787"/>
      <c r="C968" s="787"/>
      <c r="G968" s="4">
        <f t="shared" si="18"/>
        <v>39.400000000000091</v>
      </c>
    </row>
    <row r="969" spans="2:7">
      <c r="B969" s="787"/>
      <c r="C969" s="787"/>
      <c r="G969" s="4">
        <f t="shared" si="18"/>
        <v>39.400000000000091</v>
      </c>
    </row>
    <row r="970" spans="2:7">
      <c r="B970" s="787"/>
      <c r="C970" s="787"/>
      <c r="G970" s="4">
        <f t="shared" si="18"/>
        <v>39.400000000000091</v>
      </c>
    </row>
    <row r="971" spans="2:7">
      <c r="B971" s="787"/>
      <c r="C971" s="787"/>
      <c r="G971" s="4">
        <f t="shared" si="18"/>
        <v>39.400000000000091</v>
      </c>
    </row>
    <row r="972" spans="2:7">
      <c r="B972" s="787"/>
      <c r="C972" s="787"/>
      <c r="G972" s="4">
        <f t="shared" si="18"/>
        <v>39.400000000000091</v>
      </c>
    </row>
    <row r="973" spans="2:7">
      <c r="B973" s="787"/>
      <c r="C973" s="787"/>
      <c r="G973" s="4">
        <f t="shared" si="18"/>
        <v>39.400000000000091</v>
      </c>
    </row>
    <row r="974" spans="2:7">
      <c r="B974" s="787"/>
      <c r="C974" s="787"/>
      <c r="G974" s="4">
        <f t="shared" si="18"/>
        <v>39.400000000000091</v>
      </c>
    </row>
    <row r="975" spans="2:7">
      <c r="B975" s="787"/>
      <c r="C975" s="787"/>
      <c r="G975" s="4">
        <f t="shared" si="18"/>
        <v>39.400000000000091</v>
      </c>
    </row>
    <row r="976" spans="2:7">
      <c r="B976" s="787"/>
      <c r="C976" s="787"/>
      <c r="G976" s="4">
        <f t="shared" si="18"/>
        <v>39.400000000000091</v>
      </c>
    </row>
    <row r="977" spans="2:7">
      <c r="B977" s="787"/>
      <c r="C977" s="787"/>
      <c r="G977" s="4">
        <f t="shared" si="18"/>
        <v>39.400000000000091</v>
      </c>
    </row>
    <row r="978" spans="2:7">
      <c r="B978" s="787"/>
      <c r="C978" s="787"/>
      <c r="G978" s="4">
        <f t="shared" si="18"/>
        <v>39.400000000000091</v>
      </c>
    </row>
    <row r="979" spans="2:7">
      <c r="B979" s="787"/>
      <c r="C979" s="787"/>
      <c r="G979" s="4">
        <f t="shared" si="18"/>
        <v>39.400000000000091</v>
      </c>
    </row>
    <row r="980" spans="2:7">
      <c r="B980" s="787"/>
      <c r="C980" s="787"/>
      <c r="G980" s="4">
        <f t="shared" si="18"/>
        <v>39.400000000000091</v>
      </c>
    </row>
    <row r="981" spans="2:7">
      <c r="B981" s="787"/>
      <c r="C981" s="787"/>
      <c r="G981" s="4">
        <f t="shared" si="18"/>
        <v>39.400000000000091</v>
      </c>
    </row>
    <row r="982" spans="2:7">
      <c r="B982" s="787"/>
      <c r="C982" s="787"/>
      <c r="G982" s="4">
        <f t="shared" si="18"/>
        <v>39.400000000000091</v>
      </c>
    </row>
    <row r="983" spans="2:7">
      <c r="B983" s="787"/>
      <c r="C983" s="787"/>
      <c r="G983" s="4">
        <f t="shared" si="18"/>
        <v>39.400000000000091</v>
      </c>
    </row>
    <row r="984" spans="2:7">
      <c r="B984" s="787"/>
      <c r="C984" s="787"/>
      <c r="G984" s="4">
        <f t="shared" si="18"/>
        <v>39.400000000000091</v>
      </c>
    </row>
    <row r="985" spans="2:7">
      <c r="B985" s="787"/>
      <c r="C985" s="787"/>
      <c r="G985" s="4">
        <f t="shared" si="18"/>
        <v>39.400000000000091</v>
      </c>
    </row>
    <row r="986" spans="2:7">
      <c r="B986" s="787"/>
      <c r="C986" s="787"/>
      <c r="G986" s="4">
        <f t="shared" si="18"/>
        <v>39.400000000000091</v>
      </c>
    </row>
    <row r="987" spans="2:7">
      <c r="B987" s="787"/>
      <c r="C987" s="787"/>
      <c r="G987" s="4">
        <f t="shared" si="18"/>
        <v>39.400000000000091</v>
      </c>
    </row>
    <row r="988" spans="2:7">
      <c r="B988" s="787"/>
      <c r="C988" s="787"/>
      <c r="G988" s="4">
        <f t="shared" si="18"/>
        <v>39.400000000000091</v>
      </c>
    </row>
    <row r="989" spans="2:7">
      <c r="B989" s="787"/>
      <c r="C989" s="787"/>
      <c r="G989" s="4">
        <f t="shared" si="18"/>
        <v>39.400000000000091</v>
      </c>
    </row>
    <row r="990" spans="2:7">
      <c r="B990" s="787"/>
      <c r="C990" s="787"/>
      <c r="G990" s="4">
        <f t="shared" si="18"/>
        <v>39.400000000000091</v>
      </c>
    </row>
    <row r="991" spans="2:7">
      <c r="B991" s="787"/>
      <c r="C991" s="787"/>
      <c r="G991" s="4">
        <f t="shared" si="18"/>
        <v>39.400000000000091</v>
      </c>
    </row>
    <row r="992" spans="2:7">
      <c r="B992" s="787"/>
      <c r="C992" s="787"/>
      <c r="G992" s="4">
        <f t="shared" si="18"/>
        <v>39.400000000000091</v>
      </c>
    </row>
    <row r="993" spans="2:7">
      <c r="B993" s="787"/>
      <c r="C993" s="787"/>
      <c r="G993" s="4">
        <f t="shared" si="18"/>
        <v>39.400000000000091</v>
      </c>
    </row>
    <row r="994" spans="2:7">
      <c r="B994" s="787"/>
      <c r="C994" s="787"/>
      <c r="G994" s="4">
        <f t="shared" si="18"/>
        <v>39.400000000000091</v>
      </c>
    </row>
    <row r="995" spans="2:7">
      <c r="B995" s="787"/>
      <c r="C995" s="787"/>
      <c r="G995" s="4">
        <f t="shared" si="18"/>
        <v>39.400000000000091</v>
      </c>
    </row>
    <row r="996" spans="2:7">
      <c r="B996" s="787"/>
      <c r="C996" s="787"/>
      <c r="G996" s="4">
        <f t="shared" si="18"/>
        <v>39.400000000000091</v>
      </c>
    </row>
    <row r="997" spans="2:7">
      <c r="B997" s="787"/>
      <c r="C997" s="787"/>
      <c r="G997" s="4">
        <f t="shared" si="18"/>
        <v>39.400000000000091</v>
      </c>
    </row>
    <row r="998" spans="2:7">
      <c r="B998" s="787"/>
      <c r="C998" s="787"/>
      <c r="G998" s="4">
        <f t="shared" ref="G998:G1012" si="19">+G997+E998-F998</f>
        <v>39.400000000000091</v>
      </c>
    </row>
    <row r="999" spans="2:7">
      <c r="B999" s="787"/>
      <c r="C999" s="787"/>
      <c r="G999" s="4">
        <f t="shared" si="19"/>
        <v>39.400000000000091</v>
      </c>
    </row>
    <row r="1000" spans="2:7">
      <c r="B1000" s="787"/>
      <c r="C1000" s="787"/>
      <c r="G1000" s="4">
        <f t="shared" si="19"/>
        <v>39.400000000000091</v>
      </c>
    </row>
    <row r="1001" spans="2:7">
      <c r="B1001" s="787"/>
      <c r="C1001" s="787"/>
      <c r="G1001" s="4">
        <f t="shared" si="19"/>
        <v>39.400000000000091</v>
      </c>
    </row>
    <row r="1002" spans="2:7">
      <c r="B1002" s="787"/>
      <c r="C1002" s="787"/>
      <c r="G1002" s="4">
        <f t="shared" si="19"/>
        <v>39.400000000000091</v>
      </c>
    </row>
    <row r="1003" spans="2:7">
      <c r="B1003" s="787"/>
      <c r="C1003" s="787"/>
      <c r="G1003" s="4">
        <f t="shared" si="19"/>
        <v>39.400000000000091</v>
      </c>
    </row>
    <row r="1004" spans="2:7">
      <c r="B1004" s="787"/>
      <c r="C1004" s="787"/>
      <c r="G1004" s="4">
        <f t="shared" si="19"/>
        <v>39.400000000000091</v>
      </c>
    </row>
    <row r="1005" spans="2:7">
      <c r="B1005" s="787"/>
      <c r="C1005" s="787"/>
      <c r="G1005" s="4">
        <f t="shared" si="19"/>
        <v>39.400000000000091</v>
      </c>
    </row>
    <row r="1006" spans="2:7">
      <c r="B1006" s="787"/>
      <c r="C1006" s="787"/>
      <c r="G1006" s="4">
        <f t="shared" si="19"/>
        <v>39.400000000000091</v>
      </c>
    </row>
    <row r="1007" spans="2:7">
      <c r="B1007" s="787"/>
      <c r="C1007" s="787"/>
      <c r="G1007" s="4">
        <f t="shared" si="19"/>
        <v>39.400000000000091</v>
      </c>
    </row>
    <row r="1008" spans="2:7">
      <c r="B1008" s="787"/>
      <c r="C1008" s="787"/>
      <c r="G1008" s="4">
        <f t="shared" si="19"/>
        <v>39.400000000000091</v>
      </c>
    </row>
    <row r="1009" spans="2:7">
      <c r="B1009" s="787"/>
      <c r="C1009" s="787"/>
      <c r="G1009" s="4">
        <f t="shared" si="19"/>
        <v>39.400000000000091</v>
      </c>
    </row>
    <row r="1010" spans="2:7">
      <c r="B1010" s="787"/>
      <c r="C1010" s="787"/>
      <c r="G1010" s="4">
        <f t="shared" si="19"/>
        <v>39.400000000000091</v>
      </c>
    </row>
    <row r="1011" spans="2:7">
      <c r="B1011" s="787"/>
      <c r="C1011" s="787"/>
      <c r="G1011" s="4">
        <f t="shared" si="19"/>
        <v>39.400000000000091</v>
      </c>
    </row>
    <row r="1012" spans="2:7">
      <c r="B1012" s="787"/>
      <c r="C1012" s="787"/>
      <c r="G1012" s="4">
        <f t="shared" si="19"/>
        <v>39.400000000000091</v>
      </c>
    </row>
  </sheetData>
  <mergeCells count="4">
    <mergeCell ref="B3:F3"/>
    <mergeCell ref="J599:L599"/>
    <mergeCell ref="K682:M682"/>
    <mergeCell ref="J711:L71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tabColor rgb="FF00B0F0"/>
  </sheetPr>
  <dimension ref="A2:O815"/>
  <sheetViews>
    <sheetView topLeftCell="A577" workbookViewId="0">
      <selection activeCell="F592" sqref="F592"/>
    </sheetView>
  </sheetViews>
  <sheetFormatPr defaultColWidth="11.42578125" defaultRowHeight="15"/>
  <cols>
    <col min="1" max="1" width="11.140625" style="39" bestFit="1" customWidth="1"/>
    <col min="2" max="2" width="19.5703125" style="6" customWidth="1"/>
    <col min="3" max="3" width="11.85546875" style="6" bestFit="1" customWidth="1"/>
    <col min="4" max="4" width="29.140625" bestFit="1" customWidth="1"/>
    <col min="5" max="5" width="9" style="4" bestFit="1" customWidth="1"/>
    <col min="6" max="6" width="9.28515625" style="4" bestFit="1" customWidth="1"/>
    <col min="7" max="7" width="12.42578125" style="4" bestFit="1" customWidth="1"/>
    <col min="8" max="8" width="14.140625" customWidth="1"/>
    <col min="9" max="9" width="12.5703125" customWidth="1"/>
    <col min="10" max="10" width="18.140625" bestFit="1" customWidth="1"/>
  </cols>
  <sheetData>
    <row r="2" spans="1:9">
      <c r="A2" s="840" t="s">
        <v>1811</v>
      </c>
      <c r="B2" s="840"/>
      <c r="C2" s="840"/>
      <c r="D2" s="840"/>
      <c r="E2" s="840"/>
      <c r="F2" s="840"/>
      <c r="G2" s="840"/>
    </row>
    <row r="3" spans="1:9">
      <c r="A3" s="840"/>
      <c r="B3" s="840"/>
      <c r="C3" s="840"/>
      <c r="D3" s="840"/>
      <c r="E3" s="840"/>
      <c r="F3" s="840"/>
      <c r="G3" s="840"/>
    </row>
    <row r="5" spans="1:9" s="6" customFormat="1" ht="30">
      <c r="A5" s="40" t="s">
        <v>1</v>
      </c>
      <c r="B5" s="804" t="s">
        <v>2</v>
      </c>
      <c r="C5" s="804" t="s">
        <v>3</v>
      </c>
      <c r="D5" s="804" t="s">
        <v>4</v>
      </c>
      <c r="E5" s="13" t="s">
        <v>5</v>
      </c>
      <c r="F5" s="13" t="s">
        <v>6</v>
      </c>
      <c r="G5" s="14" t="s">
        <v>7</v>
      </c>
      <c r="H5" s="787"/>
      <c r="I5" s="787"/>
    </row>
    <row r="6" spans="1:9">
      <c r="B6" s="787"/>
      <c r="C6" s="786"/>
      <c r="D6" s="10"/>
      <c r="E6" s="11"/>
      <c r="F6" s="11"/>
      <c r="G6" s="1">
        <v>0</v>
      </c>
    </row>
    <row r="7" spans="1:9">
      <c r="A7" s="41">
        <v>43697</v>
      </c>
      <c r="B7" s="786" t="s">
        <v>10</v>
      </c>
      <c r="C7" s="786" t="s">
        <v>21</v>
      </c>
      <c r="D7" t="s">
        <v>12</v>
      </c>
      <c r="E7" s="1"/>
      <c r="F7" s="11"/>
      <c r="G7" s="1">
        <f>+G6+E7-F7</f>
        <v>0</v>
      </c>
    </row>
    <row r="8" spans="1:9">
      <c r="B8" s="787"/>
      <c r="C8" s="787"/>
      <c r="D8" t="s">
        <v>13</v>
      </c>
      <c r="G8" s="1">
        <f t="shared" ref="G8:G88" si="0">+G7+E8-F8</f>
        <v>0</v>
      </c>
    </row>
    <row r="9" spans="1:9">
      <c r="B9" s="787"/>
      <c r="C9" s="787"/>
      <c r="D9" t="s">
        <v>338</v>
      </c>
      <c r="E9" s="4">
        <v>210</v>
      </c>
      <c r="G9" s="1">
        <f t="shared" si="0"/>
        <v>210</v>
      </c>
      <c r="I9" t="s">
        <v>1812</v>
      </c>
    </row>
    <row r="10" spans="1:9">
      <c r="B10" s="787"/>
      <c r="C10" s="787"/>
      <c r="D10" t="s">
        <v>14</v>
      </c>
      <c r="E10" s="4">
        <v>84</v>
      </c>
      <c r="G10" s="1">
        <f t="shared" si="0"/>
        <v>294</v>
      </c>
    </row>
    <row r="11" spans="1:9">
      <c r="A11" s="39">
        <v>43691</v>
      </c>
      <c r="B11" s="787" t="s">
        <v>1813</v>
      </c>
      <c r="C11" s="787" t="s">
        <v>21</v>
      </c>
      <c r="D11" t="s">
        <v>338</v>
      </c>
      <c r="F11" s="4">
        <v>210</v>
      </c>
      <c r="G11" s="1">
        <f t="shared" si="0"/>
        <v>84</v>
      </c>
    </row>
    <row r="12" spans="1:9">
      <c r="A12" s="39">
        <v>43999</v>
      </c>
      <c r="B12" s="787" t="s">
        <v>1814</v>
      </c>
      <c r="C12" s="787" t="s">
        <v>21</v>
      </c>
      <c r="D12" s="2" t="s">
        <v>14</v>
      </c>
      <c r="E12" s="16"/>
      <c r="F12" s="16">
        <v>84</v>
      </c>
      <c r="G12" s="1">
        <f t="shared" si="0"/>
        <v>0</v>
      </c>
    </row>
    <row r="13" spans="1:9">
      <c r="A13" s="41">
        <v>43738</v>
      </c>
      <c r="B13" s="786" t="s">
        <v>10</v>
      </c>
      <c r="C13" s="786" t="s">
        <v>91</v>
      </c>
      <c r="D13" t="s">
        <v>12</v>
      </c>
      <c r="E13" s="1">
        <v>7.7</v>
      </c>
      <c r="G13" s="1">
        <f t="shared" si="0"/>
        <v>7.7</v>
      </c>
    </row>
    <row r="14" spans="1:9">
      <c r="B14" s="787"/>
      <c r="C14" s="787"/>
      <c r="D14" t="s">
        <v>13</v>
      </c>
      <c r="E14" s="4">
        <v>6.6</v>
      </c>
      <c r="G14" s="1">
        <f t="shared" si="0"/>
        <v>14.3</v>
      </c>
    </row>
    <row r="15" spans="1:9">
      <c r="B15" s="787"/>
      <c r="C15" s="787"/>
      <c r="D15" t="s">
        <v>14</v>
      </c>
      <c r="E15" s="4">
        <v>210</v>
      </c>
      <c r="G15" s="1">
        <f t="shared" si="0"/>
        <v>224.3</v>
      </c>
    </row>
    <row r="16" spans="1:9">
      <c r="A16" s="39">
        <v>43738</v>
      </c>
      <c r="B16" s="787" t="s">
        <v>1815</v>
      </c>
      <c r="C16" s="787" t="s">
        <v>91</v>
      </c>
      <c r="D16" t="s">
        <v>14</v>
      </c>
      <c r="F16" s="4">
        <v>199</v>
      </c>
      <c r="G16" s="1">
        <f t="shared" si="0"/>
        <v>25.300000000000011</v>
      </c>
    </row>
    <row r="17" spans="1:9">
      <c r="A17" s="39">
        <v>43894</v>
      </c>
      <c r="B17" s="787" t="s">
        <v>1816</v>
      </c>
      <c r="C17" s="787" t="s">
        <v>91</v>
      </c>
      <c r="D17" t="s">
        <v>12</v>
      </c>
      <c r="F17" s="4">
        <v>7.7</v>
      </c>
      <c r="G17" s="1">
        <f t="shared" si="0"/>
        <v>17.600000000000012</v>
      </c>
    </row>
    <row r="18" spans="1:9">
      <c r="A18" s="39">
        <v>43894</v>
      </c>
      <c r="B18" s="787" t="s">
        <v>1816</v>
      </c>
      <c r="C18" s="787" t="s">
        <v>91</v>
      </c>
      <c r="D18" t="s">
        <v>13</v>
      </c>
      <c r="F18" s="4">
        <v>6.6</v>
      </c>
      <c r="G18" s="1">
        <f t="shared" si="0"/>
        <v>11.000000000000012</v>
      </c>
    </row>
    <row r="19" spans="1:9">
      <c r="A19" s="39">
        <v>43999</v>
      </c>
      <c r="B19" s="787" t="s">
        <v>1814</v>
      </c>
      <c r="C19" s="787" t="s">
        <v>91</v>
      </c>
      <c r="D19" s="2" t="s">
        <v>14</v>
      </c>
      <c r="E19" s="16"/>
      <c r="F19" s="16">
        <v>11</v>
      </c>
      <c r="G19" s="1">
        <f t="shared" si="0"/>
        <v>0</v>
      </c>
    </row>
    <row r="20" spans="1:9">
      <c r="A20" s="41">
        <v>43769</v>
      </c>
      <c r="B20" s="786" t="s">
        <v>10</v>
      </c>
      <c r="C20" s="786" t="s">
        <v>23</v>
      </c>
      <c r="D20" t="s">
        <v>12</v>
      </c>
      <c r="E20" s="4">
        <v>7.8</v>
      </c>
      <c r="G20" s="1">
        <f t="shared" si="0"/>
        <v>7.8</v>
      </c>
    </row>
    <row r="21" spans="1:9">
      <c r="B21" s="787"/>
      <c r="C21" s="787"/>
      <c r="D21" t="s">
        <v>13</v>
      </c>
      <c r="E21" s="4">
        <v>6.3</v>
      </c>
      <c r="G21" s="1">
        <f t="shared" si="0"/>
        <v>14.1</v>
      </c>
    </row>
    <row r="22" spans="1:9">
      <c r="B22" s="787"/>
      <c r="C22" s="787"/>
      <c r="D22" t="s">
        <v>14</v>
      </c>
      <c r="E22" s="4">
        <v>210</v>
      </c>
      <c r="G22" s="1">
        <f t="shared" si="0"/>
        <v>224.1</v>
      </c>
    </row>
    <row r="23" spans="1:9" ht="15.75" customHeight="1">
      <c r="A23" s="39">
        <v>43769</v>
      </c>
      <c r="B23" s="787" t="s">
        <v>1817</v>
      </c>
      <c r="C23" s="787" t="s">
        <v>23</v>
      </c>
      <c r="D23" t="s">
        <v>14</v>
      </c>
      <c r="F23" s="4">
        <v>210</v>
      </c>
      <c r="G23" s="1">
        <f t="shared" si="0"/>
        <v>14.099999999999994</v>
      </c>
      <c r="H23" s="12"/>
      <c r="I23" s="27"/>
    </row>
    <row r="24" spans="1:9" ht="15.75" customHeight="1">
      <c r="A24" s="39">
        <v>43894</v>
      </c>
      <c r="B24" s="787" t="s">
        <v>1816</v>
      </c>
      <c r="C24" s="787" t="s">
        <v>23</v>
      </c>
      <c r="D24" t="s">
        <v>12</v>
      </c>
      <c r="F24" s="4">
        <v>7.8</v>
      </c>
      <c r="G24" s="1">
        <f t="shared" si="0"/>
        <v>6.2999999999999945</v>
      </c>
      <c r="H24" s="12"/>
      <c r="I24" s="27"/>
    </row>
    <row r="25" spans="1:9" ht="15.75" customHeight="1">
      <c r="A25" s="39">
        <v>43894</v>
      </c>
      <c r="B25" s="787" t="s">
        <v>1816</v>
      </c>
      <c r="C25" s="787" t="s">
        <v>23</v>
      </c>
      <c r="D25" t="s">
        <v>13</v>
      </c>
      <c r="F25" s="4">
        <v>6.3</v>
      </c>
      <c r="G25" s="1">
        <f t="shared" si="0"/>
        <v>0</v>
      </c>
      <c r="H25" s="12"/>
      <c r="I25" s="27"/>
    </row>
    <row r="26" spans="1:9" ht="15.75" customHeight="1">
      <c r="A26" s="41">
        <v>43799</v>
      </c>
      <c r="B26" s="786" t="s">
        <v>10</v>
      </c>
      <c r="C26" s="786" t="s">
        <v>24</v>
      </c>
      <c r="D26" t="s">
        <v>12</v>
      </c>
      <c r="E26" s="4">
        <v>8.6999999999999993</v>
      </c>
      <c r="G26" s="1">
        <f t="shared" si="0"/>
        <v>8.6999999999999993</v>
      </c>
      <c r="H26" s="12"/>
      <c r="I26" s="27"/>
    </row>
    <row r="27" spans="1:9" ht="15.75" customHeight="1">
      <c r="B27" s="787"/>
      <c r="C27" s="787"/>
      <c r="D27" t="s">
        <v>13</v>
      </c>
      <c r="E27" s="4">
        <v>6.6</v>
      </c>
      <c r="G27" s="1">
        <f t="shared" si="0"/>
        <v>15.299999999999999</v>
      </c>
      <c r="H27" s="12"/>
      <c r="I27" s="27"/>
    </row>
    <row r="28" spans="1:9" ht="15.75" customHeight="1">
      <c r="B28" s="787"/>
      <c r="C28" s="787"/>
      <c r="D28" t="s">
        <v>14</v>
      </c>
      <c r="E28" s="4">
        <v>210</v>
      </c>
      <c r="G28" s="1">
        <f t="shared" si="0"/>
        <v>225.3</v>
      </c>
      <c r="H28" s="12"/>
      <c r="I28" s="27"/>
    </row>
    <row r="29" spans="1:9" ht="15.75" customHeight="1">
      <c r="A29" s="39">
        <v>43799</v>
      </c>
      <c r="B29" s="787" t="s">
        <v>1818</v>
      </c>
      <c r="C29" s="787" t="s">
        <v>24</v>
      </c>
      <c r="D29" t="s">
        <v>14</v>
      </c>
      <c r="F29" s="4">
        <v>171</v>
      </c>
      <c r="G29" s="1">
        <f t="shared" si="0"/>
        <v>54.300000000000011</v>
      </c>
      <c r="H29" s="12"/>
      <c r="I29" s="27"/>
    </row>
    <row r="30" spans="1:9" ht="15.75" customHeight="1">
      <c r="A30" s="39">
        <v>43999</v>
      </c>
      <c r="B30" s="787" t="s">
        <v>1814</v>
      </c>
      <c r="C30" s="787" t="s">
        <v>24</v>
      </c>
      <c r="D30" s="2" t="s">
        <v>14</v>
      </c>
      <c r="E30" s="16"/>
      <c r="F30" s="16">
        <v>39</v>
      </c>
      <c r="G30" s="1">
        <f t="shared" si="0"/>
        <v>15.300000000000011</v>
      </c>
      <c r="H30" s="12"/>
      <c r="I30" s="27"/>
    </row>
    <row r="31" spans="1:9" ht="15.75" customHeight="1">
      <c r="A31" s="39">
        <v>43894</v>
      </c>
      <c r="B31" s="787" t="s">
        <v>1816</v>
      </c>
      <c r="C31" s="787" t="s">
        <v>24</v>
      </c>
      <c r="D31" t="s">
        <v>12</v>
      </c>
      <c r="F31" s="4">
        <v>8.6999999999999993</v>
      </c>
      <c r="G31" s="1">
        <f t="shared" si="0"/>
        <v>6.6000000000000121</v>
      </c>
      <c r="H31" s="12"/>
      <c r="I31" s="27"/>
    </row>
    <row r="32" spans="1:9" ht="15.75" customHeight="1">
      <c r="A32" s="39">
        <v>43894</v>
      </c>
      <c r="B32" s="787" t="s">
        <v>1816</v>
      </c>
      <c r="C32" s="787" t="s">
        <v>24</v>
      </c>
      <c r="D32" t="s">
        <v>13</v>
      </c>
      <c r="F32" s="4">
        <v>6.6</v>
      </c>
      <c r="G32" s="1">
        <f t="shared" si="0"/>
        <v>1.2434497875801753E-14</v>
      </c>
      <c r="H32" s="12"/>
      <c r="I32" s="27"/>
    </row>
    <row r="33" spans="1:9" ht="15.75" customHeight="1">
      <c r="A33" s="41">
        <v>43830</v>
      </c>
      <c r="B33" s="786" t="s">
        <v>10</v>
      </c>
      <c r="C33" s="786" t="s">
        <v>25</v>
      </c>
      <c r="D33" t="s">
        <v>12</v>
      </c>
      <c r="E33" s="4">
        <v>9.1</v>
      </c>
      <c r="G33" s="1">
        <f t="shared" si="0"/>
        <v>9.1000000000000121</v>
      </c>
      <c r="H33" s="12"/>
      <c r="I33" s="27"/>
    </row>
    <row r="34" spans="1:9" ht="15.75" customHeight="1">
      <c r="B34" s="787"/>
      <c r="C34" s="787"/>
      <c r="D34" t="s">
        <v>13</v>
      </c>
      <c r="E34" s="4">
        <v>6.6</v>
      </c>
      <c r="G34" s="1">
        <f t="shared" si="0"/>
        <v>15.700000000000012</v>
      </c>
      <c r="H34" s="12"/>
      <c r="I34" s="27"/>
    </row>
    <row r="35" spans="1:9" ht="15.75" customHeight="1">
      <c r="B35" s="787"/>
      <c r="C35" s="787"/>
      <c r="D35" t="s">
        <v>14</v>
      </c>
      <c r="E35" s="4">
        <v>210</v>
      </c>
      <c r="G35" s="1">
        <f t="shared" si="0"/>
        <v>225.70000000000002</v>
      </c>
      <c r="H35" s="12"/>
      <c r="I35" s="27"/>
    </row>
    <row r="36" spans="1:9" ht="15.75" customHeight="1">
      <c r="A36" s="39">
        <v>43830</v>
      </c>
      <c r="B36" s="787" t="s">
        <v>1819</v>
      </c>
      <c r="C36" s="787" t="s">
        <v>25</v>
      </c>
      <c r="D36" t="s">
        <v>14</v>
      </c>
      <c r="F36" s="4">
        <v>210</v>
      </c>
      <c r="G36" s="1">
        <f t="shared" si="0"/>
        <v>15.700000000000017</v>
      </c>
      <c r="H36" s="12"/>
      <c r="I36" s="27"/>
    </row>
    <row r="37" spans="1:9" ht="15.75" customHeight="1">
      <c r="A37" s="39">
        <v>43894</v>
      </c>
      <c r="B37" s="787" t="s">
        <v>1816</v>
      </c>
      <c r="C37" s="787" t="s">
        <v>25</v>
      </c>
      <c r="D37" t="s">
        <v>12</v>
      </c>
      <c r="F37" s="4">
        <v>9.1</v>
      </c>
      <c r="G37" s="1">
        <f t="shared" si="0"/>
        <v>6.6000000000000174</v>
      </c>
      <c r="H37" s="12"/>
      <c r="I37" s="27"/>
    </row>
    <row r="38" spans="1:9" ht="15.75" customHeight="1">
      <c r="A38" s="39">
        <v>43894</v>
      </c>
      <c r="B38" s="787" t="s">
        <v>1816</v>
      </c>
      <c r="C38" s="787" t="s">
        <v>25</v>
      </c>
      <c r="D38" t="s">
        <v>13</v>
      </c>
      <c r="F38" s="4">
        <v>6.6</v>
      </c>
      <c r="G38" s="1">
        <f t="shared" si="0"/>
        <v>1.7763568394002505E-14</v>
      </c>
      <c r="H38" s="12"/>
      <c r="I38" s="27"/>
    </row>
    <row r="39" spans="1:9" ht="15.75" customHeight="1">
      <c r="A39" s="41">
        <v>43861</v>
      </c>
      <c r="B39" s="786" t="s">
        <v>10</v>
      </c>
      <c r="C39" s="786" t="s">
        <v>11</v>
      </c>
      <c r="D39" t="s">
        <v>12</v>
      </c>
      <c r="E39" s="4">
        <v>11.6</v>
      </c>
      <c r="G39" s="1">
        <f t="shared" si="0"/>
        <v>11.600000000000017</v>
      </c>
      <c r="H39" s="12"/>
      <c r="I39" s="27"/>
    </row>
    <row r="40" spans="1:9" ht="15.75" customHeight="1">
      <c r="B40" s="787"/>
      <c r="C40" s="787"/>
      <c r="D40" t="s">
        <v>13</v>
      </c>
      <c r="E40" s="4">
        <v>6.3</v>
      </c>
      <c r="G40" s="1">
        <f t="shared" si="0"/>
        <v>17.900000000000016</v>
      </c>
      <c r="H40" s="12"/>
      <c r="I40" s="27"/>
    </row>
    <row r="41" spans="1:9" ht="15.75" customHeight="1">
      <c r="B41" s="787"/>
      <c r="C41" s="787"/>
      <c r="D41" t="s">
        <v>14</v>
      </c>
      <c r="E41" s="4">
        <v>210</v>
      </c>
      <c r="G41" s="1">
        <f t="shared" si="0"/>
        <v>227.9</v>
      </c>
      <c r="H41" s="12"/>
      <c r="I41" s="27"/>
    </row>
    <row r="42" spans="1:9" ht="15.75" customHeight="1">
      <c r="A42" s="39">
        <v>43861</v>
      </c>
      <c r="B42" s="787" t="s">
        <v>1820</v>
      </c>
      <c r="C42" s="787" t="s">
        <v>11</v>
      </c>
      <c r="D42" t="s">
        <v>14</v>
      </c>
      <c r="F42" s="4">
        <v>210</v>
      </c>
      <c r="G42" s="1">
        <f t="shared" si="0"/>
        <v>17.900000000000006</v>
      </c>
      <c r="H42" s="12"/>
      <c r="I42" s="27"/>
    </row>
    <row r="43" spans="1:9" ht="15.75" customHeight="1">
      <c r="A43" s="39">
        <v>43999</v>
      </c>
      <c r="B43" s="787" t="s">
        <v>1814</v>
      </c>
      <c r="C43" s="787" t="s">
        <v>11</v>
      </c>
      <c r="D43" s="2" t="s">
        <v>12</v>
      </c>
      <c r="E43" s="16"/>
      <c r="F43" s="16">
        <v>11.6</v>
      </c>
      <c r="G43" s="1">
        <f t="shared" si="0"/>
        <v>6.300000000000006</v>
      </c>
      <c r="H43" s="12"/>
      <c r="I43" s="27"/>
    </row>
    <row r="44" spans="1:9" ht="15.75" customHeight="1">
      <c r="A44" s="39">
        <v>43999</v>
      </c>
      <c r="B44" s="787" t="s">
        <v>1814</v>
      </c>
      <c r="C44" s="787" t="s">
        <v>11</v>
      </c>
      <c r="D44" s="2" t="s">
        <v>13</v>
      </c>
      <c r="E44" s="16"/>
      <c r="F44" s="16">
        <v>6.3</v>
      </c>
      <c r="G44" s="1">
        <f t="shared" si="0"/>
        <v>0</v>
      </c>
      <c r="H44" s="12"/>
      <c r="I44" s="27"/>
    </row>
    <row r="45" spans="1:9" ht="15.75" customHeight="1">
      <c r="A45" s="41">
        <v>43890</v>
      </c>
      <c r="B45" s="786" t="s">
        <v>10</v>
      </c>
      <c r="C45" s="786" t="s">
        <v>15</v>
      </c>
      <c r="D45" t="s">
        <v>12</v>
      </c>
      <c r="E45" s="4">
        <v>12</v>
      </c>
      <c r="G45" s="1">
        <f t="shared" si="0"/>
        <v>12</v>
      </c>
      <c r="H45" s="12"/>
      <c r="I45" s="27"/>
    </row>
    <row r="46" spans="1:9" ht="15.75" customHeight="1">
      <c r="B46" s="787"/>
      <c r="C46" s="787"/>
      <c r="D46" t="s">
        <v>13</v>
      </c>
      <c r="E46" s="4">
        <v>6.7</v>
      </c>
      <c r="G46" s="1">
        <f t="shared" si="0"/>
        <v>18.7</v>
      </c>
      <c r="H46" s="12"/>
      <c r="I46" s="27"/>
    </row>
    <row r="47" spans="1:9" ht="15.75" customHeight="1">
      <c r="B47" s="787"/>
      <c r="C47" s="787"/>
      <c r="D47" t="s">
        <v>14</v>
      </c>
      <c r="E47" s="4">
        <v>210</v>
      </c>
      <c r="G47" s="1">
        <f t="shared" si="0"/>
        <v>228.7</v>
      </c>
      <c r="H47" s="12"/>
      <c r="I47" s="27"/>
    </row>
    <row r="48" spans="1:9" ht="15.75" customHeight="1">
      <c r="A48" s="39">
        <v>43890</v>
      </c>
      <c r="B48" s="787" t="s">
        <v>1821</v>
      </c>
      <c r="C48" s="787" t="s">
        <v>15</v>
      </c>
      <c r="D48" t="s">
        <v>14</v>
      </c>
      <c r="F48" s="4">
        <v>180</v>
      </c>
      <c r="G48" s="1">
        <f t="shared" si="0"/>
        <v>48.699999999999989</v>
      </c>
      <c r="H48" s="12"/>
      <c r="I48" s="27"/>
    </row>
    <row r="49" spans="1:9" ht="15.75" customHeight="1">
      <c r="A49" s="39">
        <v>43999</v>
      </c>
      <c r="B49" s="787" t="s">
        <v>1814</v>
      </c>
      <c r="C49" s="787" t="s">
        <v>15</v>
      </c>
      <c r="D49" s="2" t="s">
        <v>14</v>
      </c>
      <c r="E49" s="16"/>
      <c r="F49" s="16">
        <v>30</v>
      </c>
      <c r="G49" s="1">
        <f t="shared" si="0"/>
        <v>18.699999999999989</v>
      </c>
      <c r="H49" s="12"/>
      <c r="I49" s="27"/>
    </row>
    <row r="50" spans="1:9" ht="15.75" customHeight="1">
      <c r="A50" s="39">
        <v>43999</v>
      </c>
      <c r="B50" s="787" t="s">
        <v>1814</v>
      </c>
      <c r="C50" s="787" t="s">
        <v>15</v>
      </c>
      <c r="D50" s="2" t="s">
        <v>12</v>
      </c>
      <c r="E50" s="16"/>
      <c r="F50" s="16">
        <v>12</v>
      </c>
      <c r="G50" s="1">
        <f t="shared" si="0"/>
        <v>6.6999999999999886</v>
      </c>
      <c r="H50" s="12"/>
      <c r="I50" s="27"/>
    </row>
    <row r="51" spans="1:9" ht="15.75" customHeight="1">
      <c r="A51" s="39">
        <v>43999</v>
      </c>
      <c r="B51" s="787" t="s">
        <v>1814</v>
      </c>
      <c r="C51" s="787" t="s">
        <v>15</v>
      </c>
      <c r="D51" s="2" t="s">
        <v>13</v>
      </c>
      <c r="E51" s="16"/>
      <c r="F51" s="16">
        <v>6.7</v>
      </c>
      <c r="G51" s="1">
        <f t="shared" si="0"/>
        <v>-1.1546319456101628E-14</v>
      </c>
      <c r="H51" s="12"/>
      <c r="I51" s="27"/>
    </row>
    <row r="52" spans="1:9" ht="15.75" customHeight="1">
      <c r="A52" s="41">
        <v>43921</v>
      </c>
      <c r="B52" s="786" t="s">
        <v>10</v>
      </c>
      <c r="C52" s="786" t="s">
        <v>16</v>
      </c>
      <c r="D52" t="s">
        <v>12</v>
      </c>
      <c r="E52" s="4">
        <v>12.6</v>
      </c>
      <c r="G52" s="1">
        <f t="shared" si="0"/>
        <v>12.599999999999987</v>
      </c>
      <c r="H52" s="12"/>
      <c r="I52" s="27"/>
    </row>
    <row r="53" spans="1:9" ht="15.75" customHeight="1">
      <c r="B53" s="787"/>
      <c r="C53" s="787"/>
      <c r="D53" t="s">
        <v>13</v>
      </c>
      <c r="E53" s="4">
        <v>6.7</v>
      </c>
      <c r="G53" s="1">
        <f t="shared" si="0"/>
        <v>19.299999999999986</v>
      </c>
      <c r="H53" s="12"/>
      <c r="I53" s="27"/>
    </row>
    <row r="54" spans="1:9" ht="15.75" customHeight="1">
      <c r="B54" s="787"/>
      <c r="C54" s="787"/>
      <c r="D54" t="s">
        <v>14</v>
      </c>
      <c r="E54" s="4">
        <v>210</v>
      </c>
      <c r="G54" s="1">
        <f t="shared" si="0"/>
        <v>229.29999999999998</v>
      </c>
      <c r="H54" s="12"/>
      <c r="I54" s="27"/>
    </row>
    <row r="55" spans="1:9" ht="15.75" customHeight="1">
      <c r="A55" s="39">
        <v>43969</v>
      </c>
      <c r="B55" s="787" t="s">
        <v>1822</v>
      </c>
      <c r="C55" s="787" t="s">
        <v>16</v>
      </c>
      <c r="D55" t="s">
        <v>14</v>
      </c>
      <c r="F55" s="4">
        <v>93</v>
      </c>
      <c r="G55" s="1">
        <f t="shared" si="0"/>
        <v>136.29999999999998</v>
      </c>
      <c r="H55" s="12"/>
      <c r="I55" s="27"/>
    </row>
    <row r="56" spans="1:9" ht="15.75" customHeight="1">
      <c r="A56" s="39">
        <v>43999</v>
      </c>
      <c r="B56" s="787" t="s">
        <v>1814</v>
      </c>
      <c r="C56" s="787" t="s">
        <v>16</v>
      </c>
      <c r="D56" s="2" t="s">
        <v>14</v>
      </c>
      <c r="E56" s="16"/>
      <c r="F56" s="16">
        <v>117</v>
      </c>
      <c r="G56" s="1">
        <f t="shared" si="0"/>
        <v>19.299999999999983</v>
      </c>
      <c r="H56" s="12"/>
      <c r="I56" s="27"/>
    </row>
    <row r="57" spans="1:9" ht="15.75" customHeight="1">
      <c r="A57" s="39">
        <v>44154</v>
      </c>
      <c r="B57" s="787" t="s">
        <v>1823</v>
      </c>
      <c r="C57" s="787" t="s">
        <v>16</v>
      </c>
      <c r="D57" s="2" t="s">
        <v>12</v>
      </c>
      <c r="E57" s="16"/>
      <c r="F57" s="16">
        <v>12.6</v>
      </c>
      <c r="G57" s="1">
        <f t="shared" si="0"/>
        <v>6.6999999999999833</v>
      </c>
      <c r="H57" s="12"/>
      <c r="I57" s="27"/>
    </row>
    <row r="58" spans="1:9" ht="15.75" customHeight="1">
      <c r="A58" s="39">
        <v>44154</v>
      </c>
      <c r="B58" s="787" t="s">
        <v>1823</v>
      </c>
      <c r="C58" s="787" t="s">
        <v>16</v>
      </c>
      <c r="D58" s="2" t="s">
        <v>13</v>
      </c>
      <c r="E58" s="16"/>
      <c r="F58" s="16">
        <v>6.7</v>
      </c>
      <c r="G58" s="1">
        <f t="shared" si="0"/>
        <v>-1.6875389974302379E-14</v>
      </c>
      <c r="H58" s="12"/>
      <c r="I58" s="27"/>
    </row>
    <row r="59" spans="1:9" ht="15.75" customHeight="1">
      <c r="A59" s="41">
        <v>43951</v>
      </c>
      <c r="B59" s="786" t="s">
        <v>10</v>
      </c>
      <c r="C59" s="786" t="s">
        <v>17</v>
      </c>
      <c r="D59" t="s">
        <v>12</v>
      </c>
      <c r="E59" s="4">
        <v>13.1</v>
      </c>
      <c r="G59" s="1">
        <f t="shared" si="0"/>
        <v>13.099999999999984</v>
      </c>
      <c r="H59" s="12"/>
      <c r="I59" s="27"/>
    </row>
    <row r="60" spans="1:9" ht="15.75" customHeight="1">
      <c r="B60" s="787"/>
      <c r="C60" s="787"/>
      <c r="D60" t="s">
        <v>13</v>
      </c>
      <c r="E60" s="4">
        <v>10.8</v>
      </c>
      <c r="G60" s="1">
        <f t="shared" si="0"/>
        <v>23.899999999999984</v>
      </c>
      <c r="H60" s="12"/>
      <c r="I60" s="27"/>
    </row>
    <row r="61" spans="1:9" ht="15.75" customHeight="1">
      <c r="B61" s="787"/>
      <c r="C61" s="787"/>
      <c r="D61" t="s">
        <v>14</v>
      </c>
      <c r="E61" s="4">
        <v>210</v>
      </c>
      <c r="G61" s="1">
        <f t="shared" si="0"/>
        <v>233.89999999999998</v>
      </c>
      <c r="H61" s="12"/>
      <c r="I61" s="27"/>
    </row>
    <row r="62" spans="1:9" ht="15.75" customHeight="1">
      <c r="A62" s="39">
        <v>43969</v>
      </c>
      <c r="B62" s="787" t="s">
        <v>1822</v>
      </c>
      <c r="C62" s="787" t="s">
        <v>17</v>
      </c>
      <c r="D62" t="s">
        <v>14</v>
      </c>
      <c r="F62" s="4">
        <v>175</v>
      </c>
      <c r="G62" s="1">
        <f t="shared" si="0"/>
        <v>58.899999999999977</v>
      </c>
      <c r="H62" s="12"/>
      <c r="I62" s="27"/>
    </row>
    <row r="63" spans="1:9" ht="15.75" customHeight="1">
      <c r="A63" s="39">
        <v>43999</v>
      </c>
      <c r="B63" s="787" t="s">
        <v>1814</v>
      </c>
      <c r="C63" s="787" t="s">
        <v>17</v>
      </c>
      <c r="D63" s="2" t="s">
        <v>14</v>
      </c>
      <c r="E63" s="16"/>
      <c r="F63" s="16">
        <v>35</v>
      </c>
      <c r="G63" s="1">
        <f t="shared" si="0"/>
        <v>23.899999999999977</v>
      </c>
      <c r="H63" s="12"/>
      <c r="I63" s="27"/>
    </row>
    <row r="64" spans="1:9" ht="15.75" customHeight="1">
      <c r="A64" s="39">
        <v>44154</v>
      </c>
      <c r="B64" s="787" t="s">
        <v>1823</v>
      </c>
      <c r="C64" s="787" t="s">
        <v>17</v>
      </c>
      <c r="D64" s="2" t="s">
        <v>12</v>
      </c>
      <c r="E64" s="16"/>
      <c r="F64" s="16">
        <v>13.1</v>
      </c>
      <c r="G64" s="1">
        <f t="shared" si="0"/>
        <v>10.799999999999978</v>
      </c>
      <c r="H64" s="12"/>
      <c r="I64" s="27"/>
    </row>
    <row r="65" spans="1:9" ht="15.75" customHeight="1">
      <c r="A65" s="39">
        <v>44154</v>
      </c>
      <c r="B65" s="787" t="s">
        <v>1823</v>
      </c>
      <c r="C65" s="787" t="s">
        <v>17</v>
      </c>
      <c r="D65" s="2" t="s">
        <v>13</v>
      </c>
      <c r="E65" s="16"/>
      <c r="F65" s="16">
        <v>10.8</v>
      </c>
      <c r="G65" s="1">
        <f t="shared" si="0"/>
        <v>-2.3092638912203256E-14</v>
      </c>
      <c r="H65" s="12"/>
      <c r="I65" s="27"/>
    </row>
    <row r="66" spans="1:9" ht="15.75" customHeight="1">
      <c r="A66" s="41">
        <v>43982</v>
      </c>
      <c r="B66" s="786" t="s">
        <v>10</v>
      </c>
      <c r="C66" s="786" t="s">
        <v>18</v>
      </c>
      <c r="D66" t="s">
        <v>12</v>
      </c>
      <c r="E66" s="4">
        <v>12.1</v>
      </c>
      <c r="G66" s="1">
        <f t="shared" si="0"/>
        <v>12.099999999999977</v>
      </c>
      <c r="H66" s="12"/>
      <c r="I66" s="27"/>
    </row>
    <row r="67" spans="1:9" ht="15.75" customHeight="1">
      <c r="B67" s="787"/>
      <c r="C67" s="787"/>
      <c r="D67" t="s">
        <v>13</v>
      </c>
      <c r="E67" s="4">
        <v>5.8</v>
      </c>
      <c r="G67" s="1">
        <f t="shared" si="0"/>
        <v>17.899999999999977</v>
      </c>
      <c r="H67" s="12"/>
      <c r="I67" s="27"/>
    </row>
    <row r="68" spans="1:9" ht="15.75" customHeight="1">
      <c r="B68" s="787"/>
      <c r="C68" s="787"/>
      <c r="D68" t="s">
        <v>14</v>
      </c>
      <c r="E68" s="4">
        <v>210</v>
      </c>
      <c r="G68" s="1">
        <f t="shared" si="0"/>
        <v>227.89999999999998</v>
      </c>
      <c r="H68" s="12"/>
      <c r="I68" s="27"/>
    </row>
    <row r="69" spans="1:9" ht="15.75" customHeight="1">
      <c r="A69" s="39">
        <v>43981</v>
      </c>
      <c r="B69" s="787" t="s">
        <v>1824</v>
      </c>
      <c r="C69" s="787" t="s">
        <v>18</v>
      </c>
      <c r="D69" t="s">
        <v>14</v>
      </c>
      <c r="F69" s="4">
        <v>170</v>
      </c>
      <c r="G69" s="1">
        <f t="shared" si="0"/>
        <v>57.899999999999977</v>
      </c>
      <c r="H69" s="12"/>
      <c r="I69" s="27"/>
    </row>
    <row r="70" spans="1:9" ht="15.75" customHeight="1">
      <c r="A70" s="39">
        <v>43999</v>
      </c>
      <c r="B70" s="787" t="s">
        <v>1814</v>
      </c>
      <c r="C70" s="787" t="s">
        <v>18</v>
      </c>
      <c r="D70" t="s">
        <v>14</v>
      </c>
      <c r="F70" s="16">
        <v>40</v>
      </c>
      <c r="G70" s="1">
        <f t="shared" si="0"/>
        <v>17.899999999999977</v>
      </c>
      <c r="H70" s="12"/>
      <c r="I70" s="27"/>
    </row>
    <row r="71" spans="1:9" ht="15.75" customHeight="1">
      <c r="A71" s="39">
        <v>44154</v>
      </c>
      <c r="B71" s="787" t="s">
        <v>1823</v>
      </c>
      <c r="C71" s="787" t="s">
        <v>18</v>
      </c>
      <c r="D71" t="s">
        <v>12</v>
      </c>
      <c r="F71" s="16">
        <v>12.1</v>
      </c>
      <c r="G71" s="1">
        <f t="shared" si="0"/>
        <v>5.7999999999999776</v>
      </c>
      <c r="H71" s="12"/>
      <c r="I71" s="27"/>
    </row>
    <row r="72" spans="1:9" ht="15.75" customHeight="1">
      <c r="A72" s="39">
        <v>44154</v>
      </c>
      <c r="B72" s="787" t="s">
        <v>1823</v>
      </c>
      <c r="C72" s="787" t="s">
        <v>18</v>
      </c>
      <c r="D72" t="s">
        <v>13</v>
      </c>
      <c r="F72" s="16">
        <v>5.8</v>
      </c>
      <c r="G72" s="1">
        <f t="shared" si="0"/>
        <v>-2.2204460492503131E-14</v>
      </c>
      <c r="H72" s="12"/>
      <c r="I72" s="27"/>
    </row>
    <row r="73" spans="1:9" ht="15.75" customHeight="1">
      <c r="A73" s="41">
        <v>44012</v>
      </c>
      <c r="B73" s="786" t="s">
        <v>10</v>
      </c>
      <c r="C73" s="786" t="s">
        <v>19</v>
      </c>
      <c r="D73" t="s">
        <v>12</v>
      </c>
      <c r="E73" s="4">
        <v>10.7</v>
      </c>
      <c r="F73" s="16"/>
      <c r="G73" s="1">
        <f t="shared" si="0"/>
        <v>10.699999999999978</v>
      </c>
      <c r="H73" s="12"/>
      <c r="I73" s="27"/>
    </row>
    <row r="74" spans="1:9" ht="15.75" customHeight="1">
      <c r="B74" s="787"/>
      <c r="C74" s="787"/>
      <c r="D74" t="s">
        <v>13</v>
      </c>
      <c r="E74" s="4">
        <v>2.8</v>
      </c>
      <c r="F74" s="16"/>
      <c r="G74" s="1">
        <f t="shared" si="0"/>
        <v>13.499999999999979</v>
      </c>
      <c r="H74" s="12"/>
      <c r="I74" s="27"/>
    </row>
    <row r="75" spans="1:9" ht="15.75" customHeight="1">
      <c r="B75" s="787"/>
      <c r="C75" s="787"/>
      <c r="D75" t="s">
        <v>14</v>
      </c>
      <c r="E75" s="4">
        <v>210</v>
      </c>
      <c r="F75" s="16"/>
      <c r="G75" s="1">
        <f t="shared" si="0"/>
        <v>223.49999999999997</v>
      </c>
      <c r="H75" s="12"/>
      <c r="I75" s="27"/>
    </row>
    <row r="76" spans="1:9" ht="15.75" customHeight="1">
      <c r="A76" s="39">
        <v>44104</v>
      </c>
      <c r="B76" s="787" t="s">
        <v>1825</v>
      </c>
      <c r="C76" s="787" t="s">
        <v>19</v>
      </c>
      <c r="D76" t="s">
        <v>14</v>
      </c>
      <c r="F76" s="16">
        <v>210</v>
      </c>
      <c r="G76" s="1">
        <f t="shared" si="0"/>
        <v>13.499999999999972</v>
      </c>
      <c r="H76" s="12"/>
      <c r="I76" s="27"/>
    </row>
    <row r="77" spans="1:9" ht="15.75" customHeight="1">
      <c r="A77" s="39">
        <v>44154</v>
      </c>
      <c r="B77" s="787" t="s">
        <v>1823</v>
      </c>
      <c r="C77" s="787" t="s">
        <v>19</v>
      </c>
      <c r="D77" t="s">
        <v>12</v>
      </c>
      <c r="F77" s="16">
        <v>10.7</v>
      </c>
      <c r="G77" s="1">
        <f t="shared" si="0"/>
        <v>2.7999999999999723</v>
      </c>
      <c r="H77" s="12"/>
      <c r="I77" s="27"/>
    </row>
    <row r="78" spans="1:9" ht="15.75" customHeight="1">
      <c r="A78" s="39">
        <v>44154</v>
      </c>
      <c r="B78" s="787" t="s">
        <v>1823</v>
      </c>
      <c r="C78" s="787" t="s">
        <v>19</v>
      </c>
      <c r="D78" t="s">
        <v>13</v>
      </c>
      <c r="F78" s="16">
        <v>2.8</v>
      </c>
      <c r="G78" s="1">
        <f t="shared" si="0"/>
        <v>-2.7533531010703882E-14</v>
      </c>
      <c r="H78" s="12"/>
      <c r="I78" s="27"/>
    </row>
    <row r="79" spans="1:9" ht="15.75" customHeight="1">
      <c r="A79" s="41">
        <v>44043</v>
      </c>
      <c r="B79" s="786" t="s">
        <v>10</v>
      </c>
      <c r="C79" s="786" t="s">
        <v>20</v>
      </c>
      <c r="D79" t="s">
        <v>12</v>
      </c>
      <c r="E79" s="4">
        <v>12.8</v>
      </c>
      <c r="F79" s="16"/>
      <c r="G79" s="1">
        <f t="shared" si="0"/>
        <v>12.799999999999972</v>
      </c>
      <c r="H79" s="12"/>
      <c r="I79" s="27"/>
    </row>
    <row r="80" spans="1:9" ht="15.75" customHeight="1">
      <c r="B80" s="787"/>
      <c r="C80" s="787"/>
      <c r="D80" t="s">
        <v>13</v>
      </c>
      <c r="E80" s="4">
        <v>9</v>
      </c>
      <c r="F80" s="16"/>
      <c r="G80" s="1">
        <f t="shared" si="0"/>
        <v>21.799999999999972</v>
      </c>
      <c r="H80" s="12"/>
      <c r="I80" s="27"/>
    </row>
    <row r="81" spans="1:9" ht="15.75" customHeight="1">
      <c r="B81" s="787"/>
      <c r="C81" s="787"/>
      <c r="D81" t="s">
        <v>14</v>
      </c>
      <c r="E81" s="4">
        <v>210</v>
      </c>
      <c r="F81" s="16"/>
      <c r="G81" s="1">
        <f t="shared" si="0"/>
        <v>231.79999999999998</v>
      </c>
      <c r="H81" s="12"/>
      <c r="I81" s="27"/>
    </row>
    <row r="82" spans="1:9" ht="15.75" customHeight="1">
      <c r="A82" s="39">
        <v>44043</v>
      </c>
      <c r="B82" s="787" t="s">
        <v>1826</v>
      </c>
      <c r="C82" s="787" t="s">
        <v>20</v>
      </c>
      <c r="D82" t="s">
        <v>14</v>
      </c>
      <c r="F82" s="16">
        <v>205</v>
      </c>
      <c r="G82" s="1">
        <f t="shared" si="0"/>
        <v>26.799999999999983</v>
      </c>
      <c r="H82" s="28"/>
      <c r="I82" s="27"/>
    </row>
    <row r="83" spans="1:9" ht="15.75" customHeight="1">
      <c r="A83" s="39">
        <v>44154</v>
      </c>
      <c r="B83" s="787" t="s">
        <v>1827</v>
      </c>
      <c r="C83" s="787" t="s">
        <v>20</v>
      </c>
      <c r="D83" t="s">
        <v>12</v>
      </c>
      <c r="F83" s="16">
        <v>12.8</v>
      </c>
      <c r="G83" s="1">
        <f t="shared" si="0"/>
        <v>13.999999999999982</v>
      </c>
      <c r="H83" s="28"/>
      <c r="I83" s="27"/>
    </row>
    <row r="84" spans="1:9" ht="15.75" customHeight="1">
      <c r="A84" s="39">
        <v>44154</v>
      </c>
      <c r="B84" s="787" t="s">
        <v>1827</v>
      </c>
      <c r="C84" s="787" t="s">
        <v>20</v>
      </c>
      <c r="D84" t="s">
        <v>13</v>
      </c>
      <c r="F84" s="16">
        <v>9</v>
      </c>
      <c r="G84" s="1">
        <f t="shared" si="0"/>
        <v>4.9999999999999822</v>
      </c>
      <c r="H84" s="28"/>
      <c r="I84" s="27"/>
    </row>
    <row r="85" spans="1:9" ht="15.75" customHeight="1">
      <c r="A85" s="39">
        <v>44179</v>
      </c>
      <c r="B85" s="787" t="s">
        <v>1828</v>
      </c>
      <c r="C85" s="787" t="s">
        <v>20</v>
      </c>
      <c r="D85" t="s">
        <v>14</v>
      </c>
      <c r="F85" s="16">
        <v>5</v>
      </c>
      <c r="G85" s="1">
        <f t="shared" si="0"/>
        <v>-1.7763568394002505E-14</v>
      </c>
      <c r="H85" s="28"/>
      <c r="I85" s="27"/>
    </row>
    <row r="86" spans="1:9" ht="15.75" customHeight="1">
      <c r="A86" s="41">
        <v>44074</v>
      </c>
      <c r="B86" s="786" t="s">
        <v>10</v>
      </c>
      <c r="C86" s="786" t="s">
        <v>21</v>
      </c>
      <c r="D86" t="s">
        <v>12</v>
      </c>
      <c r="E86" s="4">
        <v>13.8</v>
      </c>
      <c r="F86" s="16"/>
      <c r="G86" s="1">
        <f t="shared" si="0"/>
        <v>13.799999999999983</v>
      </c>
      <c r="H86" s="12"/>
      <c r="I86" s="27"/>
    </row>
    <row r="87" spans="1:9" ht="15.75" customHeight="1">
      <c r="B87" s="787"/>
      <c r="C87" s="787"/>
      <c r="D87" t="s">
        <v>13</v>
      </c>
      <c r="E87" s="4">
        <v>6.2</v>
      </c>
      <c r="F87" s="16"/>
      <c r="G87" s="1">
        <f t="shared" si="0"/>
        <v>19.999999999999982</v>
      </c>
      <c r="H87" s="12"/>
      <c r="I87" s="27"/>
    </row>
    <row r="88" spans="1:9" ht="15.75" customHeight="1">
      <c r="B88" s="787"/>
      <c r="C88" s="787"/>
      <c r="D88" t="s">
        <v>14</v>
      </c>
      <c r="E88" s="4">
        <v>210</v>
      </c>
      <c r="G88" s="1">
        <f t="shared" si="0"/>
        <v>229.99999999999997</v>
      </c>
      <c r="H88" s="12"/>
      <c r="I88" s="27"/>
    </row>
    <row r="89" spans="1:9" ht="15.75" customHeight="1">
      <c r="B89" s="787"/>
      <c r="C89" s="787"/>
      <c r="D89" t="s">
        <v>40</v>
      </c>
      <c r="E89" s="4">
        <v>15</v>
      </c>
      <c r="G89" s="1">
        <f t="shared" ref="G89:G164" si="1">+G88+E89-F89</f>
        <v>244.99999999999997</v>
      </c>
      <c r="H89" s="12"/>
      <c r="I89" s="27"/>
    </row>
    <row r="90" spans="1:9">
      <c r="A90" s="39">
        <v>44074</v>
      </c>
      <c r="B90" s="787" t="s">
        <v>1829</v>
      </c>
      <c r="C90" s="787" t="s">
        <v>21</v>
      </c>
      <c r="D90" t="s">
        <v>14</v>
      </c>
      <c r="F90" s="4">
        <v>87</v>
      </c>
      <c r="G90" s="1">
        <f t="shared" si="1"/>
        <v>157.99999999999997</v>
      </c>
    </row>
    <row r="91" spans="1:9">
      <c r="A91" s="39">
        <v>44154</v>
      </c>
      <c r="B91" s="787" t="s">
        <v>1827</v>
      </c>
      <c r="C91" s="787" t="s">
        <v>21</v>
      </c>
      <c r="D91" t="s">
        <v>12</v>
      </c>
      <c r="F91" s="4">
        <v>13.8</v>
      </c>
      <c r="G91" s="1">
        <f t="shared" si="1"/>
        <v>144.19999999999996</v>
      </c>
    </row>
    <row r="92" spans="1:9">
      <c r="A92" s="39">
        <v>44154</v>
      </c>
      <c r="B92" s="787" t="s">
        <v>1827</v>
      </c>
      <c r="C92" s="787" t="s">
        <v>21</v>
      </c>
      <c r="D92" t="s">
        <v>13</v>
      </c>
      <c r="F92" s="4">
        <v>6.2</v>
      </c>
      <c r="G92" s="1">
        <f t="shared" si="1"/>
        <v>137.99999999999997</v>
      </c>
    </row>
    <row r="93" spans="1:9">
      <c r="A93" s="39">
        <v>44048</v>
      </c>
      <c r="B93" s="787"/>
      <c r="C93" s="787" t="s">
        <v>21</v>
      </c>
      <c r="D93" t="s">
        <v>40</v>
      </c>
      <c r="F93" s="4">
        <v>3.5</v>
      </c>
      <c r="G93" s="1">
        <f t="shared" si="1"/>
        <v>134.49999999999997</v>
      </c>
    </row>
    <row r="94" spans="1:9">
      <c r="A94" s="39">
        <v>44179</v>
      </c>
      <c r="B94" s="787" t="s">
        <v>1828</v>
      </c>
      <c r="C94" s="787" t="s">
        <v>21</v>
      </c>
      <c r="D94" t="s">
        <v>14</v>
      </c>
      <c r="F94" s="4">
        <v>85</v>
      </c>
      <c r="G94" s="1">
        <f t="shared" si="1"/>
        <v>49.499999999999972</v>
      </c>
    </row>
    <row r="95" spans="1:9">
      <c r="A95" s="39">
        <v>44216</v>
      </c>
      <c r="B95" s="787" t="s">
        <v>1830</v>
      </c>
      <c r="C95" s="787" t="s">
        <v>21</v>
      </c>
      <c r="D95" t="s">
        <v>40</v>
      </c>
      <c r="F95" s="4">
        <v>11.5</v>
      </c>
      <c r="G95" s="1">
        <f t="shared" si="1"/>
        <v>37.999999999999972</v>
      </c>
    </row>
    <row r="96" spans="1:9">
      <c r="A96" s="39">
        <v>44216</v>
      </c>
      <c r="B96" s="787" t="s">
        <v>1831</v>
      </c>
      <c r="C96" s="787" t="s">
        <v>21</v>
      </c>
      <c r="D96" t="s">
        <v>14</v>
      </c>
      <c r="F96" s="4">
        <v>38</v>
      </c>
      <c r="G96" s="1">
        <f t="shared" si="1"/>
        <v>0</v>
      </c>
    </row>
    <row r="97" spans="1:7">
      <c r="A97" s="41">
        <v>44104</v>
      </c>
      <c r="B97" s="786" t="s">
        <v>10</v>
      </c>
      <c r="C97" s="786" t="s">
        <v>91</v>
      </c>
      <c r="D97" t="s">
        <v>12</v>
      </c>
      <c r="E97" s="4">
        <v>14.2</v>
      </c>
      <c r="G97" s="1">
        <f t="shared" si="1"/>
        <v>14.2</v>
      </c>
    </row>
    <row r="98" spans="1:7">
      <c r="B98" s="787"/>
      <c r="C98" s="787"/>
      <c r="D98" t="s">
        <v>13</v>
      </c>
      <c r="E98" s="4">
        <v>7.2</v>
      </c>
      <c r="G98" s="1">
        <f t="shared" si="1"/>
        <v>21.4</v>
      </c>
    </row>
    <row r="99" spans="1:7">
      <c r="B99" s="787"/>
      <c r="C99" s="787"/>
      <c r="D99" t="s">
        <v>14</v>
      </c>
      <c r="E99" s="4">
        <v>210</v>
      </c>
      <c r="G99" s="1">
        <f t="shared" si="1"/>
        <v>231.4</v>
      </c>
    </row>
    <row r="100" spans="1:7">
      <c r="B100" s="787"/>
      <c r="C100" s="787"/>
      <c r="D100" t="s">
        <v>40</v>
      </c>
      <c r="E100" s="4">
        <v>8.5</v>
      </c>
      <c r="G100" s="1">
        <f t="shared" si="1"/>
        <v>239.9</v>
      </c>
    </row>
    <row r="101" spans="1:7">
      <c r="A101" s="39">
        <v>44079</v>
      </c>
      <c r="B101" s="787"/>
      <c r="C101" s="787" t="s">
        <v>91</v>
      </c>
      <c r="D101" t="s">
        <v>40</v>
      </c>
      <c r="F101" s="4">
        <v>1.5</v>
      </c>
      <c r="G101" s="1">
        <f t="shared" si="1"/>
        <v>238.4</v>
      </c>
    </row>
    <row r="102" spans="1:7">
      <c r="A102" s="39">
        <v>44216</v>
      </c>
      <c r="B102" s="787" t="s">
        <v>1830</v>
      </c>
      <c r="C102" s="787" t="s">
        <v>91</v>
      </c>
      <c r="D102" t="s">
        <v>12</v>
      </c>
      <c r="F102" s="4">
        <v>14.2</v>
      </c>
      <c r="G102" s="1">
        <f t="shared" si="1"/>
        <v>224.20000000000002</v>
      </c>
    </row>
    <row r="103" spans="1:7">
      <c r="A103" s="39">
        <v>44216</v>
      </c>
      <c r="B103" s="787" t="s">
        <v>1830</v>
      </c>
      <c r="C103" s="787" t="s">
        <v>91</v>
      </c>
      <c r="D103" t="s">
        <v>13</v>
      </c>
      <c r="F103" s="4">
        <v>7.2</v>
      </c>
      <c r="G103" s="1">
        <f t="shared" si="1"/>
        <v>217.00000000000003</v>
      </c>
    </row>
    <row r="104" spans="1:7">
      <c r="A104" s="39">
        <v>44216</v>
      </c>
      <c r="B104" s="787" t="s">
        <v>1830</v>
      </c>
      <c r="C104" s="787" t="s">
        <v>91</v>
      </c>
      <c r="D104" t="s">
        <v>40</v>
      </c>
      <c r="F104" s="4">
        <v>7</v>
      </c>
      <c r="G104" s="1">
        <f t="shared" si="1"/>
        <v>210.00000000000003</v>
      </c>
    </row>
    <row r="105" spans="1:7">
      <c r="A105" s="39">
        <v>44216</v>
      </c>
      <c r="B105" s="787" t="s">
        <v>1831</v>
      </c>
      <c r="C105" s="787" t="s">
        <v>91</v>
      </c>
      <c r="D105" t="s">
        <v>14</v>
      </c>
      <c r="F105" s="4">
        <v>210</v>
      </c>
      <c r="G105" s="1">
        <f t="shared" si="1"/>
        <v>0</v>
      </c>
    </row>
    <row r="106" spans="1:7">
      <c r="A106" s="41">
        <v>44135</v>
      </c>
      <c r="B106" s="786" t="s">
        <v>10</v>
      </c>
      <c r="C106" s="786" t="s">
        <v>23</v>
      </c>
      <c r="D106" t="s">
        <v>12</v>
      </c>
      <c r="E106" s="4">
        <v>16.600000000000001</v>
      </c>
      <c r="G106" s="1">
        <f t="shared" si="1"/>
        <v>16.600000000000001</v>
      </c>
    </row>
    <row r="107" spans="1:7">
      <c r="B107" s="787"/>
      <c r="C107" s="787"/>
      <c r="D107" t="s">
        <v>13</v>
      </c>
      <c r="E107" s="4">
        <v>7.6</v>
      </c>
      <c r="G107" s="1">
        <f t="shared" si="1"/>
        <v>24.200000000000003</v>
      </c>
    </row>
    <row r="108" spans="1:7">
      <c r="B108" s="787"/>
      <c r="C108" s="787"/>
      <c r="D108" t="s">
        <v>14</v>
      </c>
      <c r="E108" s="4">
        <v>210</v>
      </c>
      <c r="G108" s="1">
        <f t="shared" si="1"/>
        <v>234.2</v>
      </c>
    </row>
    <row r="109" spans="1:7">
      <c r="A109" s="39">
        <v>44135</v>
      </c>
      <c r="B109" s="787" t="s">
        <v>1832</v>
      </c>
      <c r="C109" s="787" t="s">
        <v>23</v>
      </c>
      <c r="D109" t="s">
        <v>14</v>
      </c>
      <c r="F109" s="4">
        <v>210</v>
      </c>
      <c r="G109" s="1">
        <f t="shared" si="1"/>
        <v>24.199999999999989</v>
      </c>
    </row>
    <row r="110" spans="1:7">
      <c r="A110" s="39">
        <v>44216</v>
      </c>
      <c r="B110" s="787" t="s">
        <v>1830</v>
      </c>
      <c r="C110" s="787" t="s">
        <v>23</v>
      </c>
      <c r="D110" t="s">
        <v>12</v>
      </c>
      <c r="F110" s="4">
        <v>16.600000000000001</v>
      </c>
      <c r="G110" s="1">
        <f t="shared" si="1"/>
        <v>7.5999999999999872</v>
      </c>
    </row>
    <row r="111" spans="1:7">
      <c r="A111" s="39">
        <v>44216</v>
      </c>
      <c r="B111" s="787" t="s">
        <v>1830</v>
      </c>
      <c r="C111" s="787" t="s">
        <v>23</v>
      </c>
      <c r="D111" t="s">
        <v>13</v>
      </c>
      <c r="F111" s="4">
        <v>7.6</v>
      </c>
      <c r="G111" s="1">
        <f t="shared" si="1"/>
        <v>-1.2434497875801753E-14</v>
      </c>
    </row>
    <row r="112" spans="1:7">
      <c r="A112" s="41">
        <v>44165</v>
      </c>
      <c r="B112" s="786" t="s">
        <v>10</v>
      </c>
      <c r="C112" s="786" t="s">
        <v>24</v>
      </c>
      <c r="D112" t="s">
        <v>12</v>
      </c>
      <c r="E112" s="4">
        <v>15.8</v>
      </c>
      <c r="G112" s="1">
        <f t="shared" si="1"/>
        <v>15.799999999999988</v>
      </c>
    </row>
    <row r="113" spans="1:7">
      <c r="B113" s="787"/>
      <c r="C113" s="787"/>
      <c r="D113" t="s">
        <v>13</v>
      </c>
      <c r="E113" s="4">
        <v>7.8</v>
      </c>
      <c r="G113" s="1">
        <f t="shared" si="1"/>
        <v>23.599999999999987</v>
      </c>
    </row>
    <row r="114" spans="1:7">
      <c r="B114" s="787"/>
      <c r="C114" s="787"/>
      <c r="D114" t="s">
        <v>14</v>
      </c>
      <c r="E114" s="4">
        <v>210</v>
      </c>
      <c r="G114" s="1">
        <f t="shared" si="1"/>
        <v>233.6</v>
      </c>
    </row>
    <row r="115" spans="1:7">
      <c r="A115" s="39">
        <v>44165</v>
      </c>
      <c r="B115" s="787" t="s">
        <v>1833</v>
      </c>
      <c r="C115" s="787" t="s">
        <v>24</v>
      </c>
      <c r="D115" t="s">
        <v>14</v>
      </c>
      <c r="F115" s="4">
        <v>210</v>
      </c>
      <c r="G115" s="1">
        <f t="shared" si="1"/>
        <v>23.599999999999994</v>
      </c>
    </row>
    <row r="116" spans="1:7">
      <c r="A116" s="39">
        <v>44216</v>
      </c>
      <c r="B116" s="787" t="s">
        <v>1830</v>
      </c>
      <c r="C116" s="787" t="s">
        <v>24</v>
      </c>
      <c r="D116" t="s">
        <v>12</v>
      </c>
      <c r="F116" s="4">
        <v>15.8</v>
      </c>
      <c r="G116" s="1">
        <f t="shared" si="1"/>
        <v>7.7999999999999936</v>
      </c>
    </row>
    <row r="117" spans="1:7">
      <c r="A117" s="39">
        <v>44216</v>
      </c>
      <c r="B117" s="787" t="s">
        <v>1830</v>
      </c>
      <c r="C117" s="787" t="s">
        <v>24</v>
      </c>
      <c r="D117" t="s">
        <v>13</v>
      </c>
      <c r="F117" s="4">
        <v>7.8</v>
      </c>
      <c r="G117" s="1">
        <f t="shared" si="1"/>
        <v>0</v>
      </c>
    </row>
    <row r="118" spans="1:7">
      <c r="A118" s="41">
        <v>44196</v>
      </c>
      <c r="B118" s="786" t="s">
        <v>10</v>
      </c>
      <c r="C118" s="786" t="s">
        <v>25</v>
      </c>
      <c r="D118" t="s">
        <v>12</v>
      </c>
      <c r="E118" s="4">
        <v>18.100000000000001</v>
      </c>
      <c r="G118" s="1">
        <f t="shared" si="1"/>
        <v>18.100000000000001</v>
      </c>
    </row>
    <row r="119" spans="1:7">
      <c r="B119" s="787"/>
      <c r="C119" s="787"/>
      <c r="D119" t="s">
        <v>13</v>
      </c>
      <c r="E119" s="4">
        <v>6.9</v>
      </c>
      <c r="G119" s="1">
        <f t="shared" si="1"/>
        <v>25</v>
      </c>
    </row>
    <row r="120" spans="1:7">
      <c r="B120" s="787"/>
      <c r="C120" s="787"/>
      <c r="D120" t="s">
        <v>14</v>
      </c>
      <c r="E120" s="4">
        <v>210</v>
      </c>
      <c r="G120" s="1">
        <f t="shared" si="1"/>
        <v>235</v>
      </c>
    </row>
    <row r="121" spans="1:7">
      <c r="A121" s="39">
        <v>44196</v>
      </c>
      <c r="B121" s="787" t="s">
        <v>1834</v>
      </c>
      <c r="C121" s="787" t="s">
        <v>25</v>
      </c>
      <c r="D121" t="s">
        <v>14</v>
      </c>
      <c r="F121" s="4">
        <v>210</v>
      </c>
      <c r="G121" s="1">
        <f t="shared" si="1"/>
        <v>25</v>
      </c>
    </row>
    <row r="122" spans="1:7">
      <c r="A122" s="39">
        <v>44286</v>
      </c>
      <c r="B122" s="787" t="s">
        <v>1835</v>
      </c>
      <c r="C122" s="787" t="s">
        <v>25</v>
      </c>
      <c r="D122" t="s">
        <v>12</v>
      </c>
      <c r="F122" s="4">
        <v>5</v>
      </c>
      <c r="G122" s="1">
        <f t="shared" si="1"/>
        <v>20</v>
      </c>
    </row>
    <row r="123" spans="1:7">
      <c r="A123" s="39">
        <v>44358</v>
      </c>
      <c r="B123" s="787" t="s">
        <v>1836</v>
      </c>
      <c r="C123" s="787" t="s">
        <v>25</v>
      </c>
      <c r="D123" t="s">
        <v>12</v>
      </c>
      <c r="F123" s="4">
        <v>13.1</v>
      </c>
      <c r="G123" s="1">
        <f t="shared" si="1"/>
        <v>6.9</v>
      </c>
    </row>
    <row r="124" spans="1:7">
      <c r="A124" s="39">
        <v>44358</v>
      </c>
      <c r="B124" s="787" t="s">
        <v>1836</v>
      </c>
      <c r="C124" s="787" t="s">
        <v>25</v>
      </c>
      <c r="D124" t="s">
        <v>13</v>
      </c>
      <c r="F124" s="4">
        <v>6.9</v>
      </c>
      <c r="G124" s="1">
        <f t="shared" si="1"/>
        <v>0</v>
      </c>
    </row>
    <row r="125" spans="1:7">
      <c r="A125" s="41">
        <v>44227</v>
      </c>
      <c r="B125" s="786" t="s">
        <v>10</v>
      </c>
      <c r="C125" s="786" t="s">
        <v>11</v>
      </c>
      <c r="D125" t="s">
        <v>12</v>
      </c>
      <c r="E125" s="4">
        <v>26.5</v>
      </c>
      <c r="G125" s="1">
        <f t="shared" si="1"/>
        <v>26.5</v>
      </c>
    </row>
    <row r="126" spans="1:7">
      <c r="B126" s="787"/>
      <c r="C126" s="787"/>
      <c r="D126" t="s">
        <v>13</v>
      </c>
      <c r="E126" s="4">
        <v>8.8000000000000007</v>
      </c>
      <c r="G126" s="1">
        <f t="shared" si="1"/>
        <v>35.299999999999997</v>
      </c>
    </row>
    <row r="127" spans="1:7">
      <c r="B127" s="787"/>
      <c r="C127" s="787"/>
      <c r="D127" t="s">
        <v>14</v>
      </c>
      <c r="E127" s="4">
        <v>210</v>
      </c>
      <c r="G127" s="1">
        <f t="shared" si="1"/>
        <v>245.3</v>
      </c>
    </row>
    <row r="128" spans="1:7">
      <c r="A128" s="39">
        <v>44226</v>
      </c>
      <c r="B128" s="787" t="s">
        <v>1837</v>
      </c>
      <c r="C128" s="787" t="s">
        <v>11</v>
      </c>
      <c r="D128" t="s">
        <v>14</v>
      </c>
      <c r="F128" s="4">
        <v>210</v>
      </c>
      <c r="G128" s="1">
        <f t="shared" si="1"/>
        <v>35.300000000000011</v>
      </c>
    </row>
    <row r="129" spans="1:7">
      <c r="A129" s="39">
        <v>44358</v>
      </c>
      <c r="B129" s="787" t="s">
        <v>1836</v>
      </c>
      <c r="C129" s="787" t="s">
        <v>11</v>
      </c>
      <c r="D129" t="s">
        <v>12</v>
      </c>
      <c r="F129" s="4">
        <v>26.5</v>
      </c>
      <c r="G129" s="1">
        <f t="shared" si="1"/>
        <v>8.8000000000000114</v>
      </c>
    </row>
    <row r="130" spans="1:7">
      <c r="A130" s="39">
        <v>44358</v>
      </c>
      <c r="B130" s="787" t="s">
        <v>1836</v>
      </c>
      <c r="C130" s="787" t="s">
        <v>11</v>
      </c>
      <c r="D130" t="s">
        <v>13</v>
      </c>
      <c r="F130" s="4">
        <v>3.5</v>
      </c>
      <c r="G130" s="1">
        <f t="shared" si="1"/>
        <v>5.3000000000000114</v>
      </c>
    </row>
    <row r="131" spans="1:7">
      <c r="A131" s="39">
        <v>44449</v>
      </c>
      <c r="B131" s="787" t="s">
        <v>1838</v>
      </c>
      <c r="C131" s="787" t="s">
        <v>11</v>
      </c>
      <c r="D131" t="s">
        <v>13</v>
      </c>
      <c r="F131" s="4">
        <v>5.3</v>
      </c>
      <c r="G131" s="1">
        <f t="shared" si="1"/>
        <v>1.1546319456101628E-14</v>
      </c>
    </row>
    <row r="132" spans="1:7">
      <c r="A132" s="41">
        <v>44255</v>
      </c>
      <c r="B132" s="786" t="s">
        <v>10</v>
      </c>
      <c r="C132" s="786" t="s">
        <v>15</v>
      </c>
      <c r="D132" t="s">
        <v>12</v>
      </c>
      <c r="E132" s="4">
        <v>24</v>
      </c>
      <c r="G132" s="1">
        <f t="shared" si="1"/>
        <v>24.000000000000011</v>
      </c>
    </row>
    <row r="133" spans="1:7">
      <c r="B133" s="787"/>
      <c r="C133" s="787"/>
      <c r="D133" t="s">
        <v>13</v>
      </c>
      <c r="E133" s="4">
        <v>8.6999999999999993</v>
      </c>
      <c r="G133" s="1">
        <f t="shared" si="1"/>
        <v>32.70000000000001</v>
      </c>
    </row>
    <row r="134" spans="1:7">
      <c r="B134" s="787"/>
      <c r="C134" s="787"/>
      <c r="D134" t="s">
        <v>14</v>
      </c>
      <c r="E134" s="4">
        <v>210</v>
      </c>
      <c r="G134" s="1">
        <f t="shared" si="1"/>
        <v>242.70000000000002</v>
      </c>
    </row>
    <row r="135" spans="1:7">
      <c r="A135" s="39">
        <v>44254</v>
      </c>
      <c r="B135" s="787" t="s">
        <v>1839</v>
      </c>
      <c r="C135" s="787" t="s">
        <v>15</v>
      </c>
      <c r="D135" t="s">
        <v>14</v>
      </c>
      <c r="F135" s="4">
        <v>189</v>
      </c>
      <c r="G135" s="1">
        <f t="shared" si="1"/>
        <v>53.700000000000017</v>
      </c>
    </row>
    <row r="136" spans="1:7">
      <c r="A136" s="39">
        <v>44449</v>
      </c>
      <c r="B136" s="787" t="s">
        <v>1838</v>
      </c>
      <c r="C136" s="787" t="s">
        <v>15</v>
      </c>
      <c r="D136" t="s">
        <v>12</v>
      </c>
      <c r="F136" s="4">
        <v>24</v>
      </c>
      <c r="G136" s="1">
        <f t="shared" si="1"/>
        <v>29.700000000000017</v>
      </c>
    </row>
    <row r="137" spans="1:7">
      <c r="A137" s="39">
        <v>44449</v>
      </c>
      <c r="B137" s="787" t="s">
        <v>1838</v>
      </c>
      <c r="C137" s="787" t="s">
        <v>15</v>
      </c>
      <c r="D137" t="s">
        <v>13</v>
      </c>
      <c r="F137" s="4">
        <v>8.6999999999999993</v>
      </c>
      <c r="G137" s="1">
        <f t="shared" si="1"/>
        <v>21.000000000000018</v>
      </c>
    </row>
    <row r="138" spans="1:7">
      <c r="A138" s="39">
        <v>44663</v>
      </c>
      <c r="B138" s="787" t="s">
        <v>1840</v>
      </c>
      <c r="C138" s="787" t="s">
        <v>15</v>
      </c>
      <c r="D138" t="s">
        <v>14</v>
      </c>
      <c r="F138" s="4">
        <v>21</v>
      </c>
      <c r="G138" s="1">
        <f t="shared" si="1"/>
        <v>0</v>
      </c>
    </row>
    <row r="139" spans="1:7">
      <c r="A139" s="41">
        <v>44286</v>
      </c>
      <c r="B139" s="786" t="s">
        <v>10</v>
      </c>
      <c r="C139" s="786" t="s">
        <v>16</v>
      </c>
      <c r="D139" t="s">
        <v>12</v>
      </c>
      <c r="E139" s="4">
        <v>26.3</v>
      </c>
      <c r="G139" s="1">
        <f t="shared" si="1"/>
        <v>26.3</v>
      </c>
    </row>
    <row r="140" spans="1:7">
      <c r="B140" s="787"/>
      <c r="C140" s="787"/>
      <c r="D140" t="s">
        <v>13</v>
      </c>
      <c r="E140" s="4">
        <v>6.8</v>
      </c>
      <c r="G140" s="1">
        <f t="shared" si="1"/>
        <v>33.1</v>
      </c>
    </row>
    <row r="141" spans="1:7">
      <c r="B141" s="787"/>
      <c r="C141" s="787"/>
      <c r="D141" t="s">
        <v>14</v>
      </c>
      <c r="E141" s="4">
        <v>210</v>
      </c>
      <c r="G141" s="1">
        <f t="shared" si="1"/>
        <v>243.1</v>
      </c>
    </row>
    <row r="142" spans="1:7">
      <c r="A142" s="39">
        <v>44286</v>
      </c>
      <c r="B142" s="787" t="s">
        <v>1841</v>
      </c>
      <c r="C142" s="787" t="s">
        <v>16</v>
      </c>
      <c r="D142" t="s">
        <v>14</v>
      </c>
      <c r="F142" s="4">
        <v>210</v>
      </c>
      <c r="G142" s="1">
        <f t="shared" si="1"/>
        <v>33.099999999999994</v>
      </c>
    </row>
    <row r="143" spans="1:7">
      <c r="A143" s="39">
        <v>44449</v>
      </c>
      <c r="B143" s="787" t="s">
        <v>1838</v>
      </c>
      <c r="C143" s="787" t="s">
        <v>16</v>
      </c>
      <c r="D143" t="s">
        <v>12</v>
      </c>
      <c r="F143" s="4">
        <v>12</v>
      </c>
      <c r="G143" s="1">
        <f t="shared" si="1"/>
        <v>21.099999999999994</v>
      </c>
    </row>
    <row r="144" spans="1:7">
      <c r="A144" s="39">
        <v>44460</v>
      </c>
      <c r="B144" s="787" t="s">
        <v>1842</v>
      </c>
      <c r="C144" s="787" t="s">
        <v>16</v>
      </c>
      <c r="D144" t="s">
        <v>12</v>
      </c>
      <c r="F144" s="4">
        <v>14.3</v>
      </c>
      <c r="G144" s="1">
        <f t="shared" si="1"/>
        <v>6.7999999999999936</v>
      </c>
    </row>
    <row r="145" spans="1:7">
      <c r="A145" s="39">
        <v>44460</v>
      </c>
      <c r="B145" s="787" t="s">
        <v>1842</v>
      </c>
      <c r="C145" s="787" t="s">
        <v>16</v>
      </c>
      <c r="D145" t="s">
        <v>13</v>
      </c>
      <c r="F145" s="4">
        <v>6.8</v>
      </c>
      <c r="G145" s="1">
        <f t="shared" si="1"/>
        <v>0</v>
      </c>
    </row>
    <row r="146" spans="1:7">
      <c r="A146" s="41">
        <v>44316</v>
      </c>
      <c r="B146" s="786" t="s">
        <v>10</v>
      </c>
      <c r="C146" s="786" t="s">
        <v>17</v>
      </c>
      <c r="D146" t="s">
        <v>12</v>
      </c>
      <c r="E146" s="4">
        <v>25.4</v>
      </c>
      <c r="G146" s="1">
        <f t="shared" si="1"/>
        <v>25.4</v>
      </c>
    </row>
    <row r="147" spans="1:7">
      <c r="B147" s="787"/>
      <c r="C147" s="787"/>
      <c r="D147" t="s">
        <v>13</v>
      </c>
      <c r="E147" s="4">
        <v>7.8</v>
      </c>
      <c r="G147" s="1">
        <f t="shared" si="1"/>
        <v>33.199999999999996</v>
      </c>
    </row>
    <row r="148" spans="1:7">
      <c r="B148" s="787"/>
      <c r="C148" s="787"/>
      <c r="D148" t="s">
        <v>14</v>
      </c>
      <c r="E148" s="4">
        <v>210</v>
      </c>
      <c r="G148" s="1">
        <f t="shared" si="1"/>
        <v>243.2</v>
      </c>
    </row>
    <row r="149" spans="1:7">
      <c r="A149" s="39">
        <v>44316</v>
      </c>
      <c r="B149" s="787" t="s">
        <v>1843</v>
      </c>
      <c r="C149" s="787" t="s">
        <v>17</v>
      </c>
      <c r="D149" t="s">
        <v>14</v>
      </c>
      <c r="F149" s="4">
        <v>210</v>
      </c>
      <c r="G149" s="1">
        <f t="shared" si="1"/>
        <v>33.199999999999989</v>
      </c>
    </row>
    <row r="150" spans="1:7">
      <c r="A150" s="39">
        <v>44460</v>
      </c>
      <c r="B150" s="787" t="s">
        <v>1842</v>
      </c>
      <c r="C150" s="787" t="s">
        <v>17</v>
      </c>
      <c r="D150" t="s">
        <v>12</v>
      </c>
      <c r="F150" s="4">
        <v>25.4</v>
      </c>
      <c r="G150" s="1">
        <f t="shared" si="1"/>
        <v>7.7999999999999901</v>
      </c>
    </row>
    <row r="151" spans="1:7">
      <c r="A151" s="39">
        <v>44460</v>
      </c>
      <c r="B151" s="787" t="s">
        <v>1842</v>
      </c>
      <c r="C151" s="787" t="s">
        <v>17</v>
      </c>
      <c r="D151" t="s">
        <v>13</v>
      </c>
      <c r="F151" s="4">
        <v>7.8</v>
      </c>
      <c r="G151" s="1">
        <f t="shared" si="1"/>
        <v>-9.7699626167013776E-15</v>
      </c>
    </row>
    <row r="152" spans="1:7">
      <c r="A152" s="41">
        <v>44347</v>
      </c>
      <c r="B152" s="786" t="s">
        <v>10</v>
      </c>
      <c r="C152" s="786" t="s">
        <v>18</v>
      </c>
      <c r="D152" t="s">
        <v>12</v>
      </c>
      <c r="E152" s="4">
        <v>20.6</v>
      </c>
      <c r="G152" s="1">
        <f t="shared" si="1"/>
        <v>20.599999999999991</v>
      </c>
    </row>
    <row r="153" spans="1:7">
      <c r="B153" s="787"/>
      <c r="C153" s="787"/>
      <c r="D153" t="s">
        <v>13</v>
      </c>
      <c r="E153" s="4">
        <v>6.5</v>
      </c>
      <c r="G153" s="1">
        <f t="shared" si="1"/>
        <v>27.099999999999991</v>
      </c>
    </row>
    <row r="154" spans="1:7">
      <c r="B154" s="787"/>
      <c r="C154" s="787"/>
      <c r="D154" t="s">
        <v>14</v>
      </c>
      <c r="E154" s="4">
        <v>210</v>
      </c>
      <c r="G154" s="1">
        <f t="shared" si="1"/>
        <v>237.1</v>
      </c>
    </row>
    <row r="155" spans="1:7">
      <c r="B155" s="787"/>
      <c r="C155" s="787"/>
      <c r="D155" t="s">
        <v>189</v>
      </c>
      <c r="E155" s="4">
        <v>8.5</v>
      </c>
      <c r="G155" s="1">
        <f t="shared" si="1"/>
        <v>245.6</v>
      </c>
    </row>
    <row r="156" spans="1:7">
      <c r="A156" s="39">
        <v>44347</v>
      </c>
      <c r="B156" s="787" t="s">
        <v>1844</v>
      </c>
      <c r="C156" s="787" t="s">
        <v>18</v>
      </c>
      <c r="D156" t="s">
        <v>14</v>
      </c>
      <c r="F156" s="4">
        <v>197</v>
      </c>
      <c r="G156" s="1">
        <f t="shared" si="1"/>
        <v>48.599999999999994</v>
      </c>
    </row>
    <row r="157" spans="1:7">
      <c r="A157" s="39">
        <v>44452</v>
      </c>
      <c r="B157" s="787" t="s">
        <v>1845</v>
      </c>
      <c r="C157" s="787" t="s">
        <v>18</v>
      </c>
      <c r="D157" t="s">
        <v>189</v>
      </c>
      <c r="F157" s="4">
        <v>8.5</v>
      </c>
      <c r="G157" s="1">
        <f t="shared" si="1"/>
        <v>40.099999999999994</v>
      </c>
    </row>
    <row r="158" spans="1:7">
      <c r="A158" s="39">
        <v>44460</v>
      </c>
      <c r="B158" s="787" t="s">
        <v>1842</v>
      </c>
      <c r="C158" s="787" t="s">
        <v>18</v>
      </c>
      <c r="D158" t="s">
        <v>12</v>
      </c>
      <c r="F158" s="4">
        <v>20.6</v>
      </c>
      <c r="G158" s="1">
        <f t="shared" si="1"/>
        <v>19.499999999999993</v>
      </c>
    </row>
    <row r="159" spans="1:7">
      <c r="A159" s="39">
        <v>44460</v>
      </c>
      <c r="B159" s="787" t="s">
        <v>1842</v>
      </c>
      <c r="C159" s="787" t="s">
        <v>18</v>
      </c>
      <c r="D159" t="s">
        <v>13</v>
      </c>
      <c r="F159" s="4">
        <v>6.5</v>
      </c>
      <c r="G159" s="1">
        <f t="shared" si="1"/>
        <v>12.999999999999993</v>
      </c>
    </row>
    <row r="160" spans="1:7">
      <c r="A160" s="39">
        <v>44663</v>
      </c>
      <c r="B160" s="787" t="s">
        <v>1840</v>
      </c>
      <c r="C160" s="787" t="s">
        <v>18</v>
      </c>
      <c r="D160" t="s">
        <v>14</v>
      </c>
      <c r="F160" s="4">
        <v>13</v>
      </c>
      <c r="G160" s="1">
        <f t="shared" si="1"/>
        <v>0</v>
      </c>
    </row>
    <row r="161" spans="1:7">
      <c r="A161" s="41">
        <v>44377</v>
      </c>
      <c r="B161" s="786" t="s">
        <v>10</v>
      </c>
      <c r="C161" s="786" t="s">
        <v>19</v>
      </c>
      <c r="D161" t="s">
        <v>12</v>
      </c>
      <c r="E161" s="4">
        <v>22.6</v>
      </c>
      <c r="G161" s="1">
        <f t="shared" si="1"/>
        <v>22.6</v>
      </c>
    </row>
    <row r="162" spans="1:7">
      <c r="B162" s="787"/>
      <c r="C162" s="787"/>
      <c r="D162" t="s">
        <v>13</v>
      </c>
      <c r="E162" s="102">
        <v>8.4</v>
      </c>
      <c r="G162" s="1">
        <f t="shared" si="1"/>
        <v>31</v>
      </c>
    </row>
    <row r="163" spans="1:7">
      <c r="B163" s="787"/>
      <c r="C163" s="787"/>
      <c r="D163" t="s">
        <v>14</v>
      </c>
      <c r="E163" s="4">
        <v>210</v>
      </c>
      <c r="G163" s="1">
        <f t="shared" si="1"/>
        <v>241</v>
      </c>
    </row>
    <row r="164" spans="1:7">
      <c r="A164" s="39">
        <v>44377</v>
      </c>
      <c r="B164" s="787" t="s">
        <v>1846</v>
      </c>
      <c r="C164" s="787" t="s">
        <v>19</v>
      </c>
      <c r="D164" t="s">
        <v>14</v>
      </c>
      <c r="F164" s="4">
        <v>175</v>
      </c>
      <c r="G164" s="1">
        <f t="shared" si="1"/>
        <v>66</v>
      </c>
    </row>
    <row r="165" spans="1:7">
      <c r="A165" s="39">
        <v>44460</v>
      </c>
      <c r="B165" s="787" t="s">
        <v>1842</v>
      </c>
      <c r="C165" s="787" t="s">
        <v>19</v>
      </c>
      <c r="D165" t="s">
        <v>12</v>
      </c>
      <c r="F165" s="4">
        <v>18.600000000000001</v>
      </c>
      <c r="G165" s="1">
        <f t="shared" ref="G165:G248" si="2">+G164+E165-F165</f>
        <v>47.4</v>
      </c>
    </row>
    <row r="166" spans="1:7">
      <c r="A166" s="39">
        <v>44550</v>
      </c>
      <c r="B166" s="787" t="s">
        <v>1847</v>
      </c>
      <c r="C166" s="787" t="s">
        <v>19</v>
      </c>
      <c r="D166" t="s">
        <v>12</v>
      </c>
      <c r="F166" s="4">
        <v>4</v>
      </c>
      <c r="G166" s="1">
        <f t="shared" si="2"/>
        <v>43.4</v>
      </c>
    </row>
    <row r="167" spans="1:7">
      <c r="A167" s="39">
        <v>44550</v>
      </c>
      <c r="B167" s="787" t="s">
        <v>1847</v>
      </c>
      <c r="C167" s="787" t="s">
        <v>19</v>
      </c>
      <c r="D167" t="s">
        <v>13</v>
      </c>
      <c r="F167" s="4">
        <v>8.4</v>
      </c>
      <c r="G167" s="1">
        <f t="shared" si="2"/>
        <v>35</v>
      </c>
    </row>
    <row r="168" spans="1:7">
      <c r="A168" s="39">
        <v>44663</v>
      </c>
      <c r="B168" s="787" t="s">
        <v>1840</v>
      </c>
      <c r="C168" s="787" t="s">
        <v>19</v>
      </c>
      <c r="D168" t="s">
        <v>14</v>
      </c>
      <c r="F168" s="4">
        <v>35</v>
      </c>
      <c r="G168" s="1">
        <f t="shared" si="2"/>
        <v>0</v>
      </c>
    </row>
    <row r="169" spans="1:7">
      <c r="A169" s="52">
        <v>44408</v>
      </c>
      <c r="B169" s="786" t="s">
        <v>10</v>
      </c>
      <c r="C169" s="786" t="s">
        <v>20</v>
      </c>
      <c r="D169" t="s">
        <v>12</v>
      </c>
      <c r="E169" s="4">
        <v>19.8</v>
      </c>
      <c r="G169" s="1">
        <f t="shared" si="2"/>
        <v>19.8</v>
      </c>
    </row>
    <row r="170" spans="1:7">
      <c r="B170" s="787"/>
      <c r="C170" s="787"/>
      <c r="D170" t="s">
        <v>13</v>
      </c>
      <c r="E170" s="4">
        <v>5.8</v>
      </c>
      <c r="G170" s="1">
        <f t="shared" si="2"/>
        <v>25.6</v>
      </c>
    </row>
    <row r="171" spans="1:7">
      <c r="B171" s="787"/>
      <c r="C171" s="787"/>
      <c r="D171" t="s">
        <v>14</v>
      </c>
      <c r="E171" s="4">
        <v>210</v>
      </c>
      <c r="G171" s="1">
        <f t="shared" si="2"/>
        <v>235.6</v>
      </c>
    </row>
    <row r="172" spans="1:7">
      <c r="A172" s="39">
        <v>44043</v>
      </c>
      <c r="B172" s="787" t="s">
        <v>1848</v>
      </c>
      <c r="C172" s="787" t="s">
        <v>20</v>
      </c>
      <c r="D172" t="s">
        <v>14</v>
      </c>
      <c r="F172" s="4">
        <v>201</v>
      </c>
      <c r="G172" s="1">
        <f t="shared" si="2"/>
        <v>34.599999999999994</v>
      </c>
    </row>
    <row r="173" spans="1:7">
      <c r="A173" s="39">
        <v>44550</v>
      </c>
      <c r="B173" s="787" t="s">
        <v>1847</v>
      </c>
      <c r="C173" s="787" t="s">
        <v>20</v>
      </c>
      <c r="D173" t="s">
        <v>12</v>
      </c>
      <c r="F173" s="4">
        <v>19.8</v>
      </c>
      <c r="G173" s="1">
        <f t="shared" si="2"/>
        <v>14.799999999999994</v>
      </c>
    </row>
    <row r="174" spans="1:7">
      <c r="A174" s="39">
        <v>44550</v>
      </c>
      <c r="B174" s="787" t="s">
        <v>1847</v>
      </c>
      <c r="C174" s="787" t="s">
        <v>20</v>
      </c>
      <c r="D174" t="s">
        <v>13</v>
      </c>
      <c r="F174" s="4">
        <v>5.8</v>
      </c>
      <c r="G174" s="1">
        <f t="shared" si="2"/>
        <v>8.9999999999999929</v>
      </c>
    </row>
    <row r="175" spans="1:7">
      <c r="A175" s="39">
        <v>44663</v>
      </c>
      <c r="B175" s="787" t="s">
        <v>1840</v>
      </c>
      <c r="C175" s="787" t="s">
        <v>20</v>
      </c>
      <c r="D175" t="s">
        <v>14</v>
      </c>
      <c r="F175" s="4">
        <v>9</v>
      </c>
      <c r="G175" s="1">
        <f t="shared" si="2"/>
        <v>0</v>
      </c>
    </row>
    <row r="176" spans="1:7">
      <c r="A176" s="41">
        <v>44439</v>
      </c>
      <c r="B176" s="786" t="s">
        <v>10</v>
      </c>
      <c r="C176" s="786" t="s">
        <v>21</v>
      </c>
      <c r="D176" t="s">
        <v>12</v>
      </c>
      <c r="E176" s="4">
        <v>22.4</v>
      </c>
      <c r="G176" s="1">
        <f t="shared" si="2"/>
        <v>22.4</v>
      </c>
    </row>
    <row r="177" spans="1:7">
      <c r="B177" s="787"/>
      <c r="C177" s="787"/>
      <c r="D177" t="s">
        <v>13</v>
      </c>
      <c r="E177" s="4">
        <v>6.1</v>
      </c>
      <c r="G177" s="1">
        <f t="shared" si="2"/>
        <v>28.5</v>
      </c>
    </row>
    <row r="178" spans="1:7">
      <c r="B178" s="787"/>
      <c r="C178" s="787"/>
      <c r="D178" t="s">
        <v>14</v>
      </c>
      <c r="E178" s="4">
        <v>210</v>
      </c>
      <c r="G178" s="1">
        <f t="shared" si="2"/>
        <v>238.5</v>
      </c>
    </row>
    <row r="179" spans="1:7">
      <c r="A179" s="39">
        <v>44439</v>
      </c>
      <c r="B179" s="787" t="s">
        <v>1849</v>
      </c>
      <c r="C179" s="787" t="s">
        <v>21</v>
      </c>
      <c r="D179" t="s">
        <v>14</v>
      </c>
      <c r="F179" s="4">
        <v>202</v>
      </c>
      <c r="G179" s="1">
        <f t="shared" si="2"/>
        <v>36.5</v>
      </c>
    </row>
    <row r="180" spans="1:7">
      <c r="A180" s="39">
        <v>44550</v>
      </c>
      <c r="B180" s="787" t="s">
        <v>1847</v>
      </c>
      <c r="C180" s="787" t="s">
        <v>21</v>
      </c>
      <c r="D180" t="s">
        <v>12</v>
      </c>
      <c r="F180" s="4">
        <v>22.4</v>
      </c>
      <c r="G180" s="1">
        <f t="shared" si="2"/>
        <v>14.100000000000001</v>
      </c>
    </row>
    <row r="181" spans="1:7">
      <c r="A181" s="39">
        <v>44550</v>
      </c>
      <c r="B181" s="787" t="s">
        <v>1847</v>
      </c>
      <c r="C181" s="787" t="s">
        <v>21</v>
      </c>
      <c r="D181" t="s">
        <v>13</v>
      </c>
      <c r="F181" s="4">
        <v>6.1</v>
      </c>
      <c r="G181" s="1">
        <f t="shared" si="2"/>
        <v>8.0000000000000018</v>
      </c>
    </row>
    <row r="182" spans="1:7">
      <c r="A182" s="39">
        <v>44663</v>
      </c>
      <c r="B182" s="787" t="s">
        <v>1840</v>
      </c>
      <c r="C182" s="787" t="s">
        <v>21</v>
      </c>
      <c r="D182" t="s">
        <v>14</v>
      </c>
      <c r="F182" s="4">
        <v>8</v>
      </c>
      <c r="G182" s="1">
        <f t="shared" si="2"/>
        <v>0</v>
      </c>
    </row>
    <row r="183" spans="1:7">
      <c r="A183" s="41">
        <v>44469</v>
      </c>
      <c r="B183" s="786" t="s">
        <v>10</v>
      </c>
      <c r="C183" s="786" t="s">
        <v>22</v>
      </c>
      <c r="D183" t="s">
        <v>12</v>
      </c>
      <c r="E183" s="4">
        <v>23.2</v>
      </c>
      <c r="G183" s="1">
        <f t="shared" si="2"/>
        <v>23.2</v>
      </c>
    </row>
    <row r="184" spans="1:7">
      <c r="B184" s="787"/>
      <c r="C184" s="787"/>
      <c r="D184" t="s">
        <v>13</v>
      </c>
      <c r="E184" s="4">
        <v>7.7</v>
      </c>
      <c r="G184" s="1">
        <f t="shared" si="2"/>
        <v>30.9</v>
      </c>
    </row>
    <row r="185" spans="1:7">
      <c r="B185" s="787"/>
      <c r="C185" s="787"/>
      <c r="D185" t="s">
        <v>14</v>
      </c>
      <c r="E185" s="4">
        <v>210</v>
      </c>
      <c r="G185" s="1">
        <f t="shared" si="2"/>
        <v>240.9</v>
      </c>
    </row>
    <row r="186" spans="1:7">
      <c r="A186" s="39">
        <v>44469</v>
      </c>
      <c r="B186" s="787" t="s">
        <v>1850</v>
      </c>
      <c r="C186" s="787" t="s">
        <v>22</v>
      </c>
      <c r="D186" t="s">
        <v>14</v>
      </c>
      <c r="F186" s="4">
        <v>188</v>
      </c>
      <c r="G186" s="1">
        <f t="shared" si="2"/>
        <v>52.900000000000006</v>
      </c>
    </row>
    <row r="187" spans="1:7">
      <c r="A187" s="39">
        <v>44550</v>
      </c>
      <c r="B187" s="787" t="s">
        <v>1847</v>
      </c>
      <c r="C187" s="787" t="s">
        <v>22</v>
      </c>
      <c r="D187" t="s">
        <v>12</v>
      </c>
      <c r="F187" s="4">
        <v>23.2</v>
      </c>
      <c r="G187" s="1">
        <f t="shared" si="2"/>
        <v>29.700000000000006</v>
      </c>
    </row>
    <row r="188" spans="1:7">
      <c r="A188" s="39">
        <v>44550</v>
      </c>
      <c r="B188" s="787" t="s">
        <v>1847</v>
      </c>
      <c r="C188" s="787" t="s">
        <v>22</v>
      </c>
      <c r="D188" t="s">
        <v>13</v>
      </c>
      <c r="F188" s="4">
        <v>7.7</v>
      </c>
      <c r="G188" s="1">
        <f t="shared" si="2"/>
        <v>22.000000000000007</v>
      </c>
    </row>
    <row r="189" spans="1:7">
      <c r="A189" s="39">
        <v>44663</v>
      </c>
      <c r="B189" s="787" t="s">
        <v>1840</v>
      </c>
      <c r="C189" s="787" t="s">
        <v>22</v>
      </c>
      <c r="D189" t="s">
        <v>14</v>
      </c>
      <c r="F189" s="4">
        <v>22</v>
      </c>
      <c r="G189" s="1">
        <f t="shared" si="2"/>
        <v>0</v>
      </c>
    </row>
    <row r="190" spans="1:7">
      <c r="A190" s="39">
        <v>44500</v>
      </c>
      <c r="B190" s="786" t="s">
        <v>10</v>
      </c>
      <c r="C190" s="786" t="s">
        <v>23</v>
      </c>
      <c r="D190" t="s">
        <v>14</v>
      </c>
      <c r="E190" s="4">
        <v>210</v>
      </c>
      <c r="G190" s="1">
        <f t="shared" si="2"/>
        <v>210</v>
      </c>
    </row>
    <row r="191" spans="1:7">
      <c r="B191" s="786"/>
      <c r="C191" s="786"/>
      <c r="D191" t="s">
        <v>12</v>
      </c>
      <c r="E191" s="4">
        <v>24</v>
      </c>
      <c r="G191" s="1">
        <f t="shared" si="2"/>
        <v>234</v>
      </c>
    </row>
    <row r="192" spans="1:7">
      <c r="B192" s="786"/>
      <c r="C192" s="786"/>
      <c r="D192" t="s">
        <v>13</v>
      </c>
      <c r="E192" s="4">
        <v>5.6</v>
      </c>
      <c r="G192" s="1">
        <f t="shared" si="2"/>
        <v>239.6</v>
      </c>
    </row>
    <row r="193" spans="1:7">
      <c r="A193" s="39">
        <v>44499</v>
      </c>
      <c r="B193" s="787" t="s">
        <v>1851</v>
      </c>
      <c r="C193" s="787" t="s">
        <v>23</v>
      </c>
      <c r="D193" t="s">
        <v>14</v>
      </c>
      <c r="F193" s="4">
        <v>184</v>
      </c>
      <c r="G193" s="1">
        <f t="shared" si="2"/>
        <v>55.599999999999994</v>
      </c>
    </row>
    <row r="194" spans="1:7">
      <c r="A194" s="39">
        <v>44550</v>
      </c>
      <c r="B194" s="787" t="s">
        <v>1847</v>
      </c>
      <c r="C194" s="787" t="s">
        <v>23</v>
      </c>
      <c r="D194" t="s">
        <v>12</v>
      </c>
      <c r="F194" s="4">
        <v>2.6</v>
      </c>
      <c r="G194" s="1">
        <f t="shared" si="2"/>
        <v>52.999999999999993</v>
      </c>
    </row>
    <row r="195" spans="1:7">
      <c r="A195" s="39">
        <v>44663</v>
      </c>
      <c r="B195" s="787" t="s">
        <v>1840</v>
      </c>
      <c r="C195" s="787" t="s">
        <v>23</v>
      </c>
      <c r="D195" t="s">
        <v>14</v>
      </c>
      <c r="F195" s="4">
        <v>26</v>
      </c>
      <c r="G195" s="1">
        <f t="shared" si="2"/>
        <v>26.999999999999993</v>
      </c>
    </row>
    <row r="196" spans="1:7">
      <c r="A196" s="39">
        <v>44663</v>
      </c>
      <c r="B196" s="787" t="s">
        <v>1852</v>
      </c>
      <c r="C196" s="787" t="s">
        <v>23</v>
      </c>
      <c r="D196" t="s">
        <v>12</v>
      </c>
      <c r="F196" s="4">
        <v>21.4</v>
      </c>
      <c r="G196" s="1">
        <f t="shared" si="2"/>
        <v>5.5999999999999943</v>
      </c>
    </row>
    <row r="197" spans="1:7">
      <c r="A197" s="39">
        <v>44663</v>
      </c>
      <c r="B197" s="787" t="s">
        <v>1852</v>
      </c>
      <c r="C197" s="787" t="s">
        <v>23</v>
      </c>
      <c r="D197" t="s">
        <v>13</v>
      </c>
      <c r="F197" s="4">
        <v>5.6</v>
      </c>
      <c r="G197" s="1">
        <f t="shared" si="2"/>
        <v>0</v>
      </c>
    </row>
    <row r="198" spans="1:7">
      <c r="A198" s="39">
        <v>44530</v>
      </c>
      <c r="B198" s="786" t="s">
        <v>10</v>
      </c>
      <c r="C198" s="786" t="s">
        <v>24</v>
      </c>
      <c r="D198" t="s">
        <v>14</v>
      </c>
      <c r="E198" s="4">
        <v>210</v>
      </c>
      <c r="G198" s="1">
        <f t="shared" si="2"/>
        <v>210</v>
      </c>
    </row>
    <row r="199" spans="1:7">
      <c r="B199" s="786"/>
      <c r="C199" s="786"/>
      <c r="D199" t="s">
        <v>12</v>
      </c>
      <c r="E199" s="4">
        <v>25.6</v>
      </c>
      <c r="G199" s="1">
        <f t="shared" si="2"/>
        <v>235.6</v>
      </c>
    </row>
    <row r="200" spans="1:7">
      <c r="B200" s="786"/>
      <c r="C200" s="786"/>
      <c r="D200" t="s">
        <v>13</v>
      </c>
      <c r="E200" s="4">
        <v>7</v>
      </c>
      <c r="G200" s="1">
        <f t="shared" si="2"/>
        <v>242.6</v>
      </c>
    </row>
    <row r="201" spans="1:7">
      <c r="A201" s="39">
        <v>44530</v>
      </c>
      <c r="B201" s="787" t="s">
        <v>1853</v>
      </c>
      <c r="C201" s="787" t="s">
        <v>24</v>
      </c>
      <c r="D201" t="s">
        <v>14</v>
      </c>
      <c r="F201" s="4">
        <v>175</v>
      </c>
      <c r="G201" s="1">
        <f t="shared" si="2"/>
        <v>67.599999999999994</v>
      </c>
    </row>
    <row r="202" spans="1:7">
      <c r="A202" s="39">
        <v>44663</v>
      </c>
      <c r="B202" s="787" t="s">
        <v>1854</v>
      </c>
      <c r="C202" s="787" t="s">
        <v>24</v>
      </c>
      <c r="D202" t="s">
        <v>14</v>
      </c>
      <c r="F202" s="4">
        <v>35</v>
      </c>
      <c r="G202" s="1">
        <f t="shared" si="2"/>
        <v>32.599999999999994</v>
      </c>
    </row>
    <row r="203" spans="1:7">
      <c r="A203" s="39">
        <v>44663</v>
      </c>
      <c r="B203" s="787" t="s">
        <v>1852</v>
      </c>
      <c r="C203" s="787" t="s">
        <v>24</v>
      </c>
      <c r="D203" t="s">
        <v>12</v>
      </c>
      <c r="F203" s="4">
        <v>25.6</v>
      </c>
      <c r="G203" s="1">
        <f t="shared" si="2"/>
        <v>6.9999999999999929</v>
      </c>
    </row>
    <row r="204" spans="1:7">
      <c r="A204" s="39">
        <v>44663</v>
      </c>
      <c r="B204" s="787" t="s">
        <v>1852</v>
      </c>
      <c r="C204" s="787" t="s">
        <v>24</v>
      </c>
      <c r="D204" t="s">
        <v>13</v>
      </c>
      <c r="F204" s="4">
        <v>7</v>
      </c>
      <c r="G204" s="1">
        <f t="shared" si="2"/>
        <v>-7.1054273576010019E-15</v>
      </c>
    </row>
    <row r="205" spans="1:7">
      <c r="A205" s="41">
        <v>44561</v>
      </c>
      <c r="B205" s="786" t="s">
        <v>10</v>
      </c>
      <c r="C205" s="786" t="s">
        <v>25</v>
      </c>
      <c r="D205" t="s">
        <v>12</v>
      </c>
      <c r="E205" s="4">
        <v>26.9</v>
      </c>
      <c r="G205" s="1">
        <f t="shared" si="2"/>
        <v>26.899999999999991</v>
      </c>
    </row>
    <row r="206" spans="1:7">
      <c r="B206" s="786"/>
      <c r="C206" s="786"/>
      <c r="D206" t="s">
        <v>13</v>
      </c>
      <c r="E206" s="4">
        <v>7.4</v>
      </c>
      <c r="G206" s="1">
        <f t="shared" si="2"/>
        <v>34.29999999999999</v>
      </c>
    </row>
    <row r="207" spans="1:7">
      <c r="B207" s="787"/>
      <c r="C207" s="787"/>
      <c r="D207" t="s">
        <v>14</v>
      </c>
      <c r="E207" s="4">
        <v>210</v>
      </c>
      <c r="G207" s="1">
        <f t="shared" si="2"/>
        <v>244.29999999999998</v>
      </c>
    </row>
    <row r="208" spans="1:7">
      <c r="A208" s="39">
        <v>44561</v>
      </c>
      <c r="B208" s="787" t="s">
        <v>1855</v>
      </c>
      <c r="C208" s="787" t="s">
        <v>25</v>
      </c>
      <c r="D208" t="s">
        <v>14</v>
      </c>
      <c r="E208"/>
      <c r="F208" s="12">
        <v>204</v>
      </c>
      <c r="G208" s="1">
        <f t="shared" si="2"/>
        <v>40.299999999999983</v>
      </c>
    </row>
    <row r="209" spans="1:7">
      <c r="A209" s="39">
        <v>44663</v>
      </c>
      <c r="B209" s="787" t="s">
        <v>1854</v>
      </c>
      <c r="C209" s="787" t="s">
        <v>25</v>
      </c>
      <c r="D209" t="s">
        <v>14</v>
      </c>
      <c r="E209"/>
      <c r="F209" s="12">
        <v>6</v>
      </c>
      <c r="G209" s="1">
        <f t="shared" si="2"/>
        <v>34.299999999999983</v>
      </c>
    </row>
    <row r="210" spans="1:7">
      <c r="A210" s="39">
        <v>44663</v>
      </c>
      <c r="B210" s="787" t="s">
        <v>1852</v>
      </c>
      <c r="C210" s="787" t="s">
        <v>25</v>
      </c>
      <c r="D210" t="s">
        <v>12</v>
      </c>
      <c r="E210"/>
      <c r="F210" s="4">
        <v>26.9</v>
      </c>
      <c r="G210" s="1">
        <f t="shared" si="2"/>
        <v>7.3999999999999844</v>
      </c>
    </row>
    <row r="211" spans="1:7">
      <c r="A211" s="39">
        <v>44663</v>
      </c>
      <c r="B211" s="787" t="s">
        <v>1852</v>
      </c>
      <c r="C211" s="787" t="s">
        <v>25</v>
      </c>
      <c r="D211" t="s">
        <v>13</v>
      </c>
      <c r="E211"/>
      <c r="F211" s="4">
        <v>7.4</v>
      </c>
      <c r="G211" s="1">
        <f t="shared" si="2"/>
        <v>-1.5987211554602254E-14</v>
      </c>
    </row>
    <row r="212" spans="1:7">
      <c r="A212" s="41">
        <v>44592</v>
      </c>
      <c r="B212" s="786" t="s">
        <v>10</v>
      </c>
      <c r="C212" s="786" t="s">
        <v>11</v>
      </c>
      <c r="D212" t="s">
        <v>12</v>
      </c>
      <c r="E212" s="4">
        <v>28.4</v>
      </c>
      <c r="G212" s="1">
        <f t="shared" si="2"/>
        <v>28.399999999999984</v>
      </c>
    </row>
    <row r="213" spans="1:7">
      <c r="B213" s="787"/>
      <c r="C213" s="787"/>
      <c r="D213" t="s">
        <v>13</v>
      </c>
      <c r="E213" s="4">
        <v>4.3</v>
      </c>
      <c r="G213" s="1">
        <f t="shared" si="2"/>
        <v>32.699999999999982</v>
      </c>
    </row>
    <row r="214" spans="1:7">
      <c r="B214" s="787"/>
      <c r="C214" s="787"/>
      <c r="D214" t="s">
        <v>14</v>
      </c>
      <c r="E214" s="4">
        <v>210</v>
      </c>
      <c r="G214" s="1">
        <f t="shared" si="2"/>
        <v>242.7</v>
      </c>
    </row>
    <row r="215" spans="1:7">
      <c r="A215" s="39">
        <v>44592</v>
      </c>
      <c r="B215" s="787" t="s">
        <v>1856</v>
      </c>
      <c r="C215" s="787" t="s">
        <v>11</v>
      </c>
      <c r="D215" t="s">
        <v>14</v>
      </c>
      <c r="F215" s="4">
        <v>210</v>
      </c>
      <c r="G215" s="1">
        <f t="shared" si="2"/>
        <v>32.699999999999989</v>
      </c>
    </row>
    <row r="216" spans="1:7">
      <c r="A216" s="39">
        <v>44663</v>
      </c>
      <c r="B216" s="787" t="s">
        <v>1852</v>
      </c>
      <c r="C216" s="787" t="s">
        <v>11</v>
      </c>
      <c r="D216" t="s">
        <v>12</v>
      </c>
      <c r="F216" s="4">
        <v>28.4</v>
      </c>
      <c r="G216" s="1">
        <f t="shared" si="2"/>
        <v>4.2999999999999901</v>
      </c>
    </row>
    <row r="217" spans="1:7">
      <c r="A217" s="39">
        <v>44663</v>
      </c>
      <c r="B217" s="787" t="s">
        <v>1852</v>
      </c>
      <c r="C217" s="787" t="s">
        <v>11</v>
      </c>
      <c r="D217" t="s">
        <v>13</v>
      </c>
      <c r="F217" s="4">
        <v>4.3</v>
      </c>
      <c r="G217" s="1">
        <f t="shared" si="2"/>
        <v>-9.7699626167013776E-15</v>
      </c>
    </row>
    <row r="218" spans="1:7">
      <c r="A218" s="41">
        <v>44620</v>
      </c>
      <c r="B218" s="786" t="s">
        <v>10</v>
      </c>
      <c r="C218" s="786" t="s">
        <v>15</v>
      </c>
      <c r="D218" t="s">
        <v>12</v>
      </c>
      <c r="E218" s="4">
        <v>20.399999999999999</v>
      </c>
      <c r="G218" s="1">
        <f t="shared" si="2"/>
        <v>20.399999999999988</v>
      </c>
    </row>
    <row r="219" spans="1:7">
      <c r="B219" s="787"/>
      <c r="C219" s="787"/>
      <c r="D219" t="s">
        <v>13</v>
      </c>
      <c r="E219" s="4">
        <v>7.3</v>
      </c>
      <c r="G219" s="1">
        <f t="shared" si="2"/>
        <v>27.699999999999989</v>
      </c>
    </row>
    <row r="220" spans="1:7">
      <c r="B220" s="787"/>
      <c r="C220" s="787"/>
      <c r="D220" t="s">
        <v>14</v>
      </c>
      <c r="E220" s="4">
        <v>210</v>
      </c>
      <c r="G220" s="1">
        <f t="shared" si="2"/>
        <v>237.7</v>
      </c>
    </row>
    <row r="221" spans="1:7">
      <c r="A221" s="39">
        <v>44620</v>
      </c>
      <c r="B221" s="787" t="s">
        <v>1857</v>
      </c>
      <c r="C221" s="787" t="s">
        <v>15</v>
      </c>
      <c r="D221" t="s">
        <v>14</v>
      </c>
      <c r="F221" s="4">
        <v>192</v>
      </c>
      <c r="G221" s="1">
        <f t="shared" si="2"/>
        <v>45.699999999999989</v>
      </c>
    </row>
    <row r="222" spans="1:7">
      <c r="A222" s="39">
        <v>44663</v>
      </c>
      <c r="B222" s="787" t="s">
        <v>1854</v>
      </c>
      <c r="C222" s="787" t="s">
        <v>15</v>
      </c>
      <c r="D222" t="s">
        <v>14</v>
      </c>
      <c r="F222" s="4">
        <v>18</v>
      </c>
      <c r="G222" s="1">
        <f t="shared" si="2"/>
        <v>27.699999999999989</v>
      </c>
    </row>
    <row r="223" spans="1:7">
      <c r="A223" s="39">
        <v>44663</v>
      </c>
      <c r="B223" s="787" t="s">
        <v>1858</v>
      </c>
      <c r="C223" s="787" t="s">
        <v>15</v>
      </c>
      <c r="D223" t="s">
        <v>12</v>
      </c>
      <c r="F223" s="4">
        <v>20.399999999999999</v>
      </c>
      <c r="G223" s="1">
        <f t="shared" si="2"/>
        <v>7.2999999999999901</v>
      </c>
    </row>
    <row r="224" spans="1:7">
      <c r="A224" s="39">
        <v>44663</v>
      </c>
      <c r="B224" s="787" t="s">
        <v>1858</v>
      </c>
      <c r="C224" s="787" t="s">
        <v>15</v>
      </c>
      <c r="D224" t="s">
        <v>13</v>
      </c>
      <c r="F224" s="4">
        <v>7.3</v>
      </c>
      <c r="G224" s="1">
        <f t="shared" si="2"/>
        <v>-9.7699626167013776E-15</v>
      </c>
    </row>
    <row r="225" spans="1:14">
      <c r="A225" s="41">
        <v>44651</v>
      </c>
      <c r="B225" s="786" t="s">
        <v>10</v>
      </c>
      <c r="C225" s="786" t="s">
        <v>16</v>
      </c>
      <c r="D225" t="s">
        <v>12</v>
      </c>
      <c r="E225" s="4">
        <v>20.6</v>
      </c>
      <c r="G225" s="1">
        <f t="shared" si="2"/>
        <v>20.599999999999991</v>
      </c>
    </row>
    <row r="226" spans="1:14">
      <c r="B226" s="787"/>
      <c r="C226" s="787"/>
      <c r="D226" t="s">
        <v>13</v>
      </c>
      <c r="E226" s="4">
        <v>8.1999999999999993</v>
      </c>
      <c r="G226" s="1">
        <f t="shared" si="2"/>
        <v>28.79999999999999</v>
      </c>
    </row>
    <row r="227" spans="1:14">
      <c r="B227" s="787"/>
      <c r="C227" s="787"/>
      <c r="D227" t="s">
        <v>14</v>
      </c>
      <c r="E227" s="4">
        <v>210</v>
      </c>
      <c r="G227" s="1">
        <f t="shared" si="2"/>
        <v>238.79999999999998</v>
      </c>
    </row>
    <row r="228" spans="1:14">
      <c r="A228" s="39">
        <v>44651</v>
      </c>
      <c r="B228" s="787" t="s">
        <v>1859</v>
      </c>
      <c r="C228" s="787" t="s">
        <v>16</v>
      </c>
      <c r="D228" t="s">
        <v>14</v>
      </c>
      <c r="F228" s="4">
        <v>198</v>
      </c>
      <c r="G228" s="1">
        <f t="shared" si="2"/>
        <v>40.799999999999983</v>
      </c>
    </row>
    <row r="229" spans="1:14">
      <c r="A229" s="39">
        <v>44663</v>
      </c>
      <c r="B229" s="787" t="s">
        <v>1854</v>
      </c>
      <c r="C229" s="787" t="s">
        <v>16</v>
      </c>
      <c r="D229" t="s">
        <v>14</v>
      </c>
      <c r="F229" s="4">
        <v>12</v>
      </c>
      <c r="G229" s="1">
        <f t="shared" si="2"/>
        <v>28.799999999999983</v>
      </c>
    </row>
    <row r="230" spans="1:14">
      <c r="A230" s="39">
        <v>44827</v>
      </c>
      <c r="B230" s="787" t="s">
        <v>1860</v>
      </c>
      <c r="C230" s="787" t="s">
        <v>16</v>
      </c>
      <c r="D230" t="s">
        <v>12</v>
      </c>
      <c r="F230" s="4">
        <v>20.6</v>
      </c>
      <c r="G230" s="1">
        <f t="shared" si="2"/>
        <v>8.1999999999999815</v>
      </c>
    </row>
    <row r="231" spans="1:14">
      <c r="A231" s="39">
        <v>44827</v>
      </c>
      <c r="B231" s="787" t="s">
        <v>1860</v>
      </c>
      <c r="C231" s="787" t="s">
        <v>16</v>
      </c>
      <c r="D231" t="s">
        <v>13</v>
      </c>
      <c r="F231" s="4">
        <v>8.1999999999999993</v>
      </c>
      <c r="G231" s="1">
        <f t="shared" si="2"/>
        <v>-1.7763568394002505E-14</v>
      </c>
    </row>
    <row r="232" spans="1:14">
      <c r="A232" s="41">
        <v>44681</v>
      </c>
      <c r="B232" s="786" t="s">
        <v>10</v>
      </c>
      <c r="C232" s="786" t="s">
        <v>17</v>
      </c>
      <c r="D232" t="s">
        <v>14</v>
      </c>
      <c r="E232" s="4">
        <v>210</v>
      </c>
      <c r="G232" s="1">
        <f t="shared" si="2"/>
        <v>209.99999999999997</v>
      </c>
    </row>
    <row r="233" spans="1:14">
      <c r="A233" s="39">
        <v>44681</v>
      </c>
      <c r="B233" s="787" t="s">
        <v>1861</v>
      </c>
      <c r="C233" s="787" t="s">
        <v>17</v>
      </c>
      <c r="D233" t="s">
        <v>14</v>
      </c>
      <c r="F233" s="4">
        <v>195</v>
      </c>
      <c r="G233" s="1">
        <f t="shared" si="2"/>
        <v>14.999999999999972</v>
      </c>
    </row>
    <row r="234" spans="1:14">
      <c r="B234" s="787"/>
      <c r="C234" s="787"/>
      <c r="D234" t="s">
        <v>12</v>
      </c>
      <c r="E234" s="4">
        <v>20.7</v>
      </c>
      <c r="G234" s="1">
        <f t="shared" si="2"/>
        <v>35.699999999999974</v>
      </c>
      <c r="J234" s="786"/>
      <c r="K234" s="786"/>
      <c r="N234" s="4"/>
    </row>
    <row r="235" spans="1:14">
      <c r="B235" s="787"/>
      <c r="C235" s="787"/>
      <c r="D235" t="s">
        <v>13</v>
      </c>
      <c r="E235" s="4">
        <v>5.8</v>
      </c>
      <c r="G235" s="1">
        <f t="shared" si="2"/>
        <v>41.499999999999972</v>
      </c>
      <c r="J235" s="787"/>
      <c r="K235" s="787"/>
      <c r="N235" s="4"/>
    </row>
    <row r="236" spans="1:14">
      <c r="A236" s="39">
        <v>44827</v>
      </c>
      <c r="B236" s="787" t="s">
        <v>1860</v>
      </c>
      <c r="C236" s="787" t="s">
        <v>17</v>
      </c>
      <c r="D236" t="s">
        <v>12</v>
      </c>
      <c r="F236" s="4">
        <v>20.7</v>
      </c>
      <c r="G236" s="1">
        <f t="shared" si="2"/>
        <v>20.799999999999972</v>
      </c>
      <c r="J236" s="787"/>
      <c r="K236" s="787"/>
      <c r="N236" s="4"/>
    </row>
    <row r="237" spans="1:14">
      <c r="A237" s="39">
        <v>44827</v>
      </c>
      <c r="B237" s="787" t="s">
        <v>1860</v>
      </c>
      <c r="C237" s="787" t="s">
        <v>17</v>
      </c>
      <c r="D237" t="s">
        <v>13</v>
      </c>
      <c r="F237" s="4">
        <v>5.8</v>
      </c>
      <c r="G237" s="1">
        <f t="shared" si="2"/>
        <v>14.999999999999972</v>
      </c>
      <c r="J237" s="787"/>
      <c r="K237" s="787"/>
      <c r="N237" s="4"/>
    </row>
    <row r="238" spans="1:14">
      <c r="A238" s="39">
        <v>45026</v>
      </c>
      <c r="B238" s="787" t="s">
        <v>1862</v>
      </c>
      <c r="C238" s="787" t="s">
        <v>17</v>
      </c>
      <c r="D238" t="s">
        <v>14</v>
      </c>
      <c r="F238" s="4">
        <v>15</v>
      </c>
      <c r="G238" s="1">
        <f t="shared" si="2"/>
        <v>-2.8421709430404007E-14</v>
      </c>
      <c r="J238" s="787"/>
      <c r="K238" s="787"/>
      <c r="N238" s="4"/>
    </row>
    <row r="239" spans="1:14">
      <c r="A239" s="41">
        <v>44712</v>
      </c>
      <c r="B239" s="786" t="s">
        <v>10</v>
      </c>
      <c r="C239" s="786" t="s">
        <v>18</v>
      </c>
      <c r="D239" t="s">
        <v>12</v>
      </c>
      <c r="E239" s="4">
        <v>32.1</v>
      </c>
      <c r="G239" s="1">
        <f>+G238+E239-F239</f>
        <v>32.099999999999973</v>
      </c>
      <c r="J239" s="786"/>
      <c r="K239" s="786"/>
      <c r="N239" s="4"/>
    </row>
    <row r="240" spans="1:14">
      <c r="B240" s="787"/>
      <c r="C240" s="787"/>
      <c r="D240" t="s">
        <v>13</v>
      </c>
      <c r="E240" s="4">
        <v>12.1</v>
      </c>
      <c r="G240" s="1">
        <f t="shared" si="2"/>
        <v>44.199999999999974</v>
      </c>
      <c r="N240" s="4"/>
    </row>
    <row r="241" spans="1:14">
      <c r="B241" s="787"/>
      <c r="C241" s="787"/>
      <c r="D241" t="s">
        <v>14</v>
      </c>
      <c r="E241" s="4">
        <v>210</v>
      </c>
      <c r="G241" s="1">
        <f t="shared" si="2"/>
        <v>254.2</v>
      </c>
      <c r="J241" s="786"/>
      <c r="K241" s="786"/>
      <c r="N241" s="4"/>
    </row>
    <row r="242" spans="1:14">
      <c r="A242" s="39">
        <v>44712</v>
      </c>
      <c r="B242" s="787" t="s">
        <v>10</v>
      </c>
      <c r="C242" s="787" t="s">
        <v>18</v>
      </c>
      <c r="D242" t="s">
        <v>14</v>
      </c>
      <c r="F242" s="4">
        <v>210</v>
      </c>
      <c r="G242" s="1">
        <f t="shared" si="2"/>
        <v>44.199999999999989</v>
      </c>
      <c r="J242" s="787"/>
      <c r="K242" s="787"/>
      <c r="N242" s="4"/>
    </row>
    <row r="243" spans="1:14">
      <c r="A243" s="39">
        <v>44827</v>
      </c>
      <c r="B243" s="787" t="s">
        <v>1860</v>
      </c>
      <c r="C243" s="787" t="s">
        <v>18</v>
      </c>
      <c r="D243" t="s">
        <v>12</v>
      </c>
      <c r="F243" s="4">
        <v>32.1</v>
      </c>
      <c r="G243" s="1">
        <f t="shared" si="2"/>
        <v>12.099999999999987</v>
      </c>
      <c r="J243" s="787"/>
      <c r="K243" s="787"/>
      <c r="N243" s="4"/>
    </row>
    <row r="244" spans="1:14">
      <c r="A244" s="39">
        <v>44827</v>
      </c>
      <c r="B244" s="787" t="s">
        <v>1860</v>
      </c>
      <c r="C244" s="787" t="s">
        <v>18</v>
      </c>
      <c r="D244" t="s">
        <v>13</v>
      </c>
      <c r="F244" s="4">
        <v>12.1</v>
      </c>
      <c r="G244" s="1">
        <f t="shared" si="2"/>
        <v>0</v>
      </c>
      <c r="N244" s="4"/>
    </row>
    <row r="245" spans="1:14">
      <c r="A245" s="41">
        <v>44742</v>
      </c>
      <c r="B245" s="786" t="s">
        <v>10</v>
      </c>
      <c r="C245" s="786" t="s">
        <v>19</v>
      </c>
      <c r="D245" t="s">
        <v>12</v>
      </c>
      <c r="E245" s="4">
        <v>31.1</v>
      </c>
      <c r="F245" s="1"/>
      <c r="G245" s="1">
        <f t="shared" si="2"/>
        <v>31.1</v>
      </c>
      <c r="J245" s="786"/>
      <c r="K245" s="786"/>
      <c r="M245" s="4"/>
      <c r="N245" s="4"/>
    </row>
    <row r="246" spans="1:14">
      <c r="B246" s="787"/>
      <c r="C246" s="787"/>
      <c r="D246" t="s">
        <v>13</v>
      </c>
      <c r="E246" s="4">
        <v>8.9</v>
      </c>
      <c r="F246" s="1"/>
      <c r="G246" s="1">
        <f t="shared" si="2"/>
        <v>40</v>
      </c>
      <c r="J246" s="787"/>
      <c r="K246" s="787"/>
      <c r="M246" s="4"/>
    </row>
    <row r="247" spans="1:14">
      <c r="B247" s="787"/>
      <c r="C247" s="787"/>
      <c r="D247" t="s">
        <v>14</v>
      </c>
      <c r="E247" s="4">
        <v>210</v>
      </c>
      <c r="F247" s="1"/>
      <c r="G247" s="1">
        <f t="shared" si="2"/>
        <v>250</v>
      </c>
      <c r="J247" s="786"/>
      <c r="K247" s="786"/>
      <c r="M247" s="4"/>
    </row>
    <row r="248" spans="1:14">
      <c r="A248" s="39">
        <v>44742</v>
      </c>
      <c r="B248" s="787" t="s">
        <v>1863</v>
      </c>
      <c r="C248" s="787" t="s">
        <v>19</v>
      </c>
      <c r="D248" t="s">
        <v>14</v>
      </c>
      <c r="F248" s="1">
        <v>210</v>
      </c>
      <c r="G248" s="1">
        <f t="shared" si="2"/>
        <v>40</v>
      </c>
      <c r="J248" s="786"/>
      <c r="K248" s="786"/>
      <c r="M248" s="4"/>
    </row>
    <row r="249" spans="1:14">
      <c r="A249" s="39">
        <v>44827</v>
      </c>
      <c r="B249" s="787" t="s">
        <v>1860</v>
      </c>
      <c r="C249" s="787" t="s">
        <v>19</v>
      </c>
      <c r="D249" t="s">
        <v>12</v>
      </c>
      <c r="F249" s="1">
        <v>22.9</v>
      </c>
      <c r="G249" s="1">
        <f t="shared" ref="G249:G253" si="3">+G248+E249-F249</f>
        <v>17.100000000000001</v>
      </c>
      <c r="J249" s="786"/>
      <c r="K249" s="786"/>
      <c r="M249" s="4"/>
    </row>
    <row r="250" spans="1:14">
      <c r="A250" s="39">
        <v>44831</v>
      </c>
      <c r="B250" s="787" t="s">
        <v>1864</v>
      </c>
      <c r="C250" s="787" t="s">
        <v>19</v>
      </c>
      <c r="D250" t="s">
        <v>12</v>
      </c>
      <c r="F250" s="1">
        <v>8.1999999999999993</v>
      </c>
      <c r="G250" s="1">
        <f t="shared" si="3"/>
        <v>8.9000000000000021</v>
      </c>
      <c r="J250" s="786"/>
      <c r="K250" s="786"/>
      <c r="M250" s="4"/>
    </row>
    <row r="251" spans="1:14">
      <c r="A251" s="39">
        <v>44831</v>
      </c>
      <c r="B251" s="787" t="s">
        <v>1864</v>
      </c>
      <c r="C251" s="787" t="s">
        <v>19</v>
      </c>
      <c r="D251" t="s">
        <v>13</v>
      </c>
      <c r="F251" s="1">
        <v>8.9</v>
      </c>
      <c r="G251" s="1">
        <f t="shared" si="3"/>
        <v>0</v>
      </c>
      <c r="J251" s="786"/>
      <c r="K251" s="786"/>
      <c r="M251" s="4"/>
    </row>
    <row r="252" spans="1:14">
      <c r="A252" s="41">
        <v>44773</v>
      </c>
      <c r="B252" s="786" t="s">
        <v>10</v>
      </c>
      <c r="C252" s="786" t="s">
        <v>20</v>
      </c>
      <c r="D252" t="s">
        <v>12</v>
      </c>
      <c r="E252" s="4">
        <v>31</v>
      </c>
      <c r="G252" s="1">
        <f t="shared" si="3"/>
        <v>31</v>
      </c>
      <c r="J252" s="786"/>
      <c r="K252" s="786"/>
      <c r="M252" s="4"/>
    </row>
    <row r="253" spans="1:14">
      <c r="B253" s="787"/>
      <c r="C253" s="786"/>
      <c r="D253" t="s">
        <v>13</v>
      </c>
      <c r="E253" s="4">
        <v>11.7</v>
      </c>
      <c r="G253" s="1">
        <f t="shared" si="3"/>
        <v>42.7</v>
      </c>
      <c r="J253" s="787"/>
      <c r="K253" s="787"/>
      <c r="M253" s="4"/>
    </row>
    <row r="254" spans="1:14">
      <c r="B254" s="787"/>
      <c r="C254" s="786"/>
      <c r="D254" t="s">
        <v>14</v>
      </c>
      <c r="E254" s="4">
        <v>210</v>
      </c>
      <c r="G254" s="1">
        <f t="shared" ref="G254:G321" si="4">+G253+E254-F254</f>
        <v>252.7</v>
      </c>
    </row>
    <row r="255" spans="1:14">
      <c r="A255" s="39">
        <v>44773</v>
      </c>
      <c r="B255" s="787" t="s">
        <v>1865</v>
      </c>
      <c r="C255" s="787" t="s">
        <v>20</v>
      </c>
      <c r="D255" t="s">
        <v>14</v>
      </c>
      <c r="F255" s="4">
        <v>179</v>
      </c>
      <c r="G255" s="1">
        <f t="shared" si="4"/>
        <v>73.699999999999989</v>
      </c>
      <c r="M255" s="12"/>
      <c r="N255" s="12"/>
    </row>
    <row r="256" spans="1:14">
      <c r="A256" s="39">
        <v>44831</v>
      </c>
      <c r="B256" s="787" t="s">
        <v>1864</v>
      </c>
      <c r="C256" s="787" t="s">
        <v>20</v>
      </c>
      <c r="D256" t="s">
        <v>12</v>
      </c>
      <c r="F256" s="4">
        <v>31</v>
      </c>
      <c r="G256" s="1">
        <f t="shared" si="4"/>
        <v>42.699999999999989</v>
      </c>
      <c r="M256" s="12"/>
      <c r="N256" s="12"/>
    </row>
    <row r="257" spans="1:14">
      <c r="A257" s="39">
        <v>44831</v>
      </c>
      <c r="B257" s="787" t="s">
        <v>1864</v>
      </c>
      <c r="C257" s="787" t="s">
        <v>20</v>
      </c>
      <c r="D257" t="s">
        <v>13</v>
      </c>
      <c r="F257" s="4">
        <v>11.7</v>
      </c>
      <c r="G257" s="1">
        <f t="shared" si="4"/>
        <v>30.999999999999989</v>
      </c>
      <c r="M257" s="12"/>
      <c r="N257" s="12"/>
    </row>
    <row r="258" spans="1:14">
      <c r="A258" s="39">
        <v>45026</v>
      </c>
      <c r="B258" s="787" t="s">
        <v>1862</v>
      </c>
      <c r="C258" s="787" t="s">
        <v>20</v>
      </c>
      <c r="D258" t="s">
        <v>14</v>
      </c>
      <c r="F258" s="4">
        <v>31</v>
      </c>
      <c r="G258" s="1">
        <f t="shared" si="4"/>
        <v>0</v>
      </c>
      <c r="M258" s="12"/>
      <c r="N258" s="12"/>
    </row>
    <row r="259" spans="1:14">
      <c r="A259" s="41">
        <v>44804</v>
      </c>
      <c r="B259" s="786" t="s">
        <v>10</v>
      </c>
      <c r="C259" s="786" t="s">
        <v>21</v>
      </c>
      <c r="D259" t="s">
        <v>12</v>
      </c>
      <c r="E259" s="4">
        <v>31.2</v>
      </c>
      <c r="G259" s="1">
        <f t="shared" si="4"/>
        <v>31.2</v>
      </c>
    </row>
    <row r="260" spans="1:14">
      <c r="B260" s="787"/>
      <c r="C260" s="787"/>
      <c r="D260" t="s">
        <v>13</v>
      </c>
      <c r="E260" s="4">
        <v>9</v>
      </c>
      <c r="G260" s="1">
        <f t="shared" si="4"/>
        <v>40.200000000000003</v>
      </c>
      <c r="K260" s="787"/>
    </row>
    <row r="261" spans="1:14">
      <c r="B261" s="787"/>
      <c r="C261" s="787"/>
      <c r="D261" t="s">
        <v>14</v>
      </c>
      <c r="E261" s="4">
        <v>210</v>
      </c>
      <c r="G261" s="1">
        <f t="shared" si="4"/>
        <v>250.2</v>
      </c>
    </row>
    <row r="262" spans="1:14">
      <c r="A262" s="39">
        <v>44804</v>
      </c>
      <c r="B262" s="787" t="s">
        <v>1866</v>
      </c>
      <c r="C262" s="787" t="s">
        <v>21</v>
      </c>
      <c r="D262" t="s">
        <v>14</v>
      </c>
      <c r="F262" s="4">
        <v>201</v>
      </c>
      <c r="G262" s="1">
        <f t="shared" si="4"/>
        <v>49.199999999999989</v>
      </c>
      <c r="H262" s="786"/>
      <c r="K262" s="4"/>
    </row>
    <row r="263" spans="1:14">
      <c r="A263" s="39">
        <v>44831</v>
      </c>
      <c r="B263" s="787" t="s">
        <v>1864</v>
      </c>
      <c r="C263" s="787" t="s">
        <v>21</v>
      </c>
      <c r="D263" t="s">
        <v>12</v>
      </c>
      <c r="F263" s="4">
        <v>31.2</v>
      </c>
      <c r="G263" s="1">
        <f t="shared" si="4"/>
        <v>17.999999999999989</v>
      </c>
      <c r="H263" s="786"/>
      <c r="K263" s="4"/>
    </row>
    <row r="264" spans="1:14">
      <c r="A264" s="39">
        <v>44831</v>
      </c>
      <c r="B264" s="787" t="s">
        <v>1864</v>
      </c>
      <c r="C264" s="787" t="s">
        <v>21</v>
      </c>
      <c r="D264" t="s">
        <v>13</v>
      </c>
      <c r="F264" s="4">
        <v>9</v>
      </c>
      <c r="G264" s="1">
        <f t="shared" si="4"/>
        <v>8.9999999999999893</v>
      </c>
      <c r="H264" s="786"/>
      <c r="K264" s="4"/>
    </row>
    <row r="265" spans="1:14">
      <c r="A265" s="39">
        <v>45026</v>
      </c>
      <c r="B265" s="787" t="s">
        <v>1862</v>
      </c>
      <c r="C265" s="787" t="s">
        <v>21</v>
      </c>
      <c r="D265" t="s">
        <v>14</v>
      </c>
      <c r="F265" s="4">
        <v>9</v>
      </c>
      <c r="G265" s="1">
        <f t="shared" si="4"/>
        <v>0</v>
      </c>
      <c r="H265" s="786"/>
      <c r="K265" s="4"/>
    </row>
    <row r="266" spans="1:14">
      <c r="A266" s="41">
        <v>44834</v>
      </c>
      <c r="B266" s="786" t="s">
        <v>10</v>
      </c>
      <c r="C266" s="786" t="s">
        <v>22</v>
      </c>
      <c r="D266" t="s">
        <v>12</v>
      </c>
      <c r="E266" s="4">
        <v>48.9</v>
      </c>
      <c r="G266" s="1">
        <f t="shared" si="4"/>
        <v>48.9</v>
      </c>
      <c r="L266" s="4"/>
    </row>
    <row r="267" spans="1:14">
      <c r="B267" s="787"/>
      <c r="C267" s="787"/>
      <c r="D267" t="s">
        <v>13</v>
      </c>
      <c r="E267" s="4">
        <v>10.199999999999999</v>
      </c>
      <c r="G267" s="1">
        <f t="shared" si="4"/>
        <v>59.099999999999994</v>
      </c>
      <c r="H267" s="787"/>
      <c r="L267" s="4"/>
    </row>
    <row r="268" spans="1:14">
      <c r="B268" s="787"/>
      <c r="C268" s="787"/>
      <c r="D268" t="s">
        <v>14</v>
      </c>
      <c r="E268" s="4">
        <v>350</v>
      </c>
      <c r="G268" s="1">
        <f t="shared" si="4"/>
        <v>409.1</v>
      </c>
      <c r="H268" s="787"/>
      <c r="K268" s="4"/>
    </row>
    <row r="269" spans="1:14">
      <c r="A269" s="39">
        <v>44834</v>
      </c>
      <c r="B269" s="787" t="s">
        <v>1867</v>
      </c>
      <c r="C269" s="787" t="s">
        <v>22</v>
      </c>
      <c r="D269" t="s">
        <v>14</v>
      </c>
      <c r="F269" s="4">
        <v>185</v>
      </c>
      <c r="G269" s="1">
        <f t="shared" si="4"/>
        <v>224.10000000000002</v>
      </c>
      <c r="H269" s="786"/>
      <c r="L269" s="4"/>
    </row>
    <row r="270" spans="1:14">
      <c r="A270" s="39">
        <v>45026</v>
      </c>
      <c r="B270" s="787" t="s">
        <v>1862</v>
      </c>
      <c r="C270" s="787" t="s">
        <v>22</v>
      </c>
      <c r="D270" t="s">
        <v>14</v>
      </c>
      <c r="F270" s="4">
        <v>25</v>
      </c>
      <c r="G270" s="1">
        <f t="shared" si="4"/>
        <v>199.10000000000002</v>
      </c>
      <c r="H270" s="786"/>
      <c r="L270" s="4"/>
    </row>
    <row r="271" spans="1:14">
      <c r="A271" s="39">
        <v>45026</v>
      </c>
      <c r="B271" s="787" t="s">
        <v>1868</v>
      </c>
      <c r="C271" s="787" t="s">
        <v>22</v>
      </c>
      <c r="D271" t="s">
        <v>12</v>
      </c>
      <c r="F271" s="4">
        <v>48.9</v>
      </c>
      <c r="G271" s="1">
        <f t="shared" si="4"/>
        <v>150.20000000000002</v>
      </c>
      <c r="H271" s="786"/>
      <c r="L271" s="4"/>
    </row>
    <row r="272" spans="1:14">
      <c r="A272" s="39">
        <v>45026</v>
      </c>
      <c r="B272" s="787" t="s">
        <v>1868</v>
      </c>
      <c r="C272" s="787" t="s">
        <v>22</v>
      </c>
      <c r="D272" t="s">
        <v>13</v>
      </c>
      <c r="F272" s="4">
        <v>10.199999999999999</v>
      </c>
      <c r="G272" s="1">
        <f t="shared" si="4"/>
        <v>140.00000000000003</v>
      </c>
      <c r="H272" s="786"/>
      <c r="L272" s="4"/>
    </row>
    <row r="273" spans="1:13">
      <c r="A273" s="39">
        <v>45063</v>
      </c>
      <c r="B273" s="787" t="s">
        <v>1869</v>
      </c>
      <c r="C273" s="787" t="s">
        <v>22</v>
      </c>
      <c r="D273" t="s">
        <v>14</v>
      </c>
      <c r="F273" s="4">
        <v>140</v>
      </c>
      <c r="G273" s="1">
        <f t="shared" si="4"/>
        <v>0</v>
      </c>
      <c r="H273" s="786"/>
      <c r="L273" s="4"/>
    </row>
    <row r="274" spans="1:13">
      <c r="A274" s="41">
        <v>44865</v>
      </c>
      <c r="B274" s="786" t="s">
        <v>10</v>
      </c>
      <c r="C274" s="786" t="s">
        <v>23</v>
      </c>
      <c r="D274" t="s">
        <v>12</v>
      </c>
      <c r="E274" s="4">
        <v>48.7</v>
      </c>
      <c r="G274" s="1">
        <f t="shared" si="4"/>
        <v>48.7</v>
      </c>
      <c r="H274" s="787"/>
      <c r="L274" s="4"/>
    </row>
    <row r="275" spans="1:13">
      <c r="B275" s="787"/>
      <c r="C275" s="787"/>
      <c r="D275" t="s">
        <v>13</v>
      </c>
      <c r="E275" s="4">
        <v>6.9</v>
      </c>
      <c r="G275" s="1">
        <f t="shared" si="4"/>
        <v>55.6</v>
      </c>
      <c r="H275" s="786"/>
      <c r="L275" s="4"/>
    </row>
    <row r="276" spans="1:13">
      <c r="B276" s="787"/>
      <c r="C276" s="787"/>
      <c r="D276" t="s">
        <v>14</v>
      </c>
      <c r="E276" s="4">
        <v>350</v>
      </c>
      <c r="G276" s="1">
        <f t="shared" si="4"/>
        <v>405.6</v>
      </c>
      <c r="H276" s="787"/>
      <c r="L276" s="4"/>
    </row>
    <row r="277" spans="1:13">
      <c r="A277" s="39">
        <v>44865</v>
      </c>
      <c r="B277" s="787" t="s">
        <v>1870</v>
      </c>
      <c r="C277" s="787" t="s">
        <v>23</v>
      </c>
      <c r="D277" t="s">
        <v>14</v>
      </c>
      <c r="F277" s="4">
        <v>350</v>
      </c>
      <c r="G277" s="1">
        <f t="shared" si="4"/>
        <v>55.600000000000023</v>
      </c>
      <c r="H277" s="786"/>
      <c r="L277" s="4"/>
    </row>
    <row r="278" spans="1:13">
      <c r="A278" s="39">
        <v>45026</v>
      </c>
      <c r="B278" s="787" t="s">
        <v>1868</v>
      </c>
      <c r="C278" s="787" t="s">
        <v>23</v>
      </c>
      <c r="D278" t="s">
        <v>12</v>
      </c>
      <c r="F278" s="4">
        <v>48.7</v>
      </c>
      <c r="G278" s="1">
        <f t="shared" si="4"/>
        <v>6.9000000000000199</v>
      </c>
      <c r="H278" s="786"/>
      <c r="L278" s="4"/>
    </row>
    <row r="279" spans="1:13">
      <c r="A279" s="39">
        <v>45026</v>
      </c>
      <c r="B279" s="787" t="s">
        <v>1868</v>
      </c>
      <c r="C279" s="787" t="s">
        <v>23</v>
      </c>
      <c r="D279" t="s">
        <v>13</v>
      </c>
      <c r="F279" s="4">
        <v>6.9</v>
      </c>
      <c r="G279" s="1">
        <f t="shared" si="4"/>
        <v>1.9539925233402755E-14</v>
      </c>
      <c r="H279" s="786"/>
      <c r="L279" s="4"/>
    </row>
    <row r="280" spans="1:13">
      <c r="A280" s="41">
        <v>44895</v>
      </c>
      <c r="B280" s="786" t="s">
        <v>10</v>
      </c>
      <c r="C280" s="786" t="s">
        <v>24</v>
      </c>
      <c r="D280" t="s">
        <v>12</v>
      </c>
      <c r="E280" s="4">
        <v>78.099999999999994</v>
      </c>
      <c r="G280" s="1">
        <f t="shared" si="4"/>
        <v>78.100000000000009</v>
      </c>
      <c r="H280" s="787"/>
      <c r="L280" s="4"/>
    </row>
    <row r="281" spans="1:13">
      <c r="B281" s="787"/>
      <c r="C281" s="787"/>
      <c r="D281" t="s">
        <v>13</v>
      </c>
      <c r="E281" s="4">
        <v>8.3000000000000007</v>
      </c>
      <c r="G281" s="1">
        <f t="shared" si="4"/>
        <v>86.4</v>
      </c>
      <c r="L281" s="4"/>
    </row>
    <row r="282" spans="1:13">
      <c r="B282" s="787"/>
      <c r="C282" s="787"/>
      <c r="D282" t="s">
        <v>14</v>
      </c>
      <c r="E282" s="4">
        <v>350</v>
      </c>
      <c r="G282" s="1">
        <f t="shared" si="4"/>
        <v>436.4</v>
      </c>
      <c r="H282" s="787"/>
      <c r="L282" s="4"/>
    </row>
    <row r="283" spans="1:13">
      <c r="A283" s="39">
        <v>44895</v>
      </c>
      <c r="B283" s="787" t="s">
        <v>1871</v>
      </c>
      <c r="C283" s="787" t="s">
        <v>24</v>
      </c>
      <c r="D283" t="s">
        <v>14</v>
      </c>
      <c r="F283" s="4">
        <v>350</v>
      </c>
      <c r="G283" s="1">
        <f t="shared" si="4"/>
        <v>86.399999999999977</v>
      </c>
      <c r="L283" s="4"/>
    </row>
    <row r="284" spans="1:13">
      <c r="A284" s="39">
        <v>45026</v>
      </c>
      <c r="B284" s="787" t="s">
        <v>1868</v>
      </c>
      <c r="C284" s="787" t="s">
        <v>24</v>
      </c>
      <c r="D284" t="s">
        <v>12</v>
      </c>
      <c r="F284" s="4">
        <v>78.099999999999994</v>
      </c>
      <c r="G284" s="1">
        <f t="shared" si="4"/>
        <v>8.2999999999999829</v>
      </c>
      <c r="L284" s="4"/>
    </row>
    <row r="285" spans="1:13">
      <c r="A285" s="39">
        <v>45026</v>
      </c>
      <c r="B285" s="787" t="s">
        <v>1868</v>
      </c>
      <c r="C285" s="787" t="s">
        <v>24</v>
      </c>
      <c r="D285" t="s">
        <v>13</v>
      </c>
      <c r="F285" s="4">
        <v>8.3000000000000007</v>
      </c>
      <c r="G285" s="1">
        <f t="shared" si="4"/>
        <v>-1.7763568394002505E-14</v>
      </c>
      <c r="L285" s="4"/>
    </row>
    <row r="286" spans="1:13">
      <c r="A286" s="41">
        <v>44926</v>
      </c>
      <c r="B286" s="786" t="s">
        <v>10</v>
      </c>
      <c r="C286" s="786" t="s">
        <v>25</v>
      </c>
      <c r="D286" t="s">
        <v>12</v>
      </c>
      <c r="E286" s="4">
        <v>89.2</v>
      </c>
      <c r="G286" s="1">
        <f t="shared" si="4"/>
        <v>89.199999999999989</v>
      </c>
      <c r="L286" s="4"/>
    </row>
    <row r="287" spans="1:13">
      <c r="B287" s="787"/>
      <c r="C287" s="787"/>
      <c r="D287" t="s">
        <v>13</v>
      </c>
      <c r="E287" s="4">
        <v>7.7</v>
      </c>
      <c r="G287" s="1">
        <f t="shared" si="4"/>
        <v>96.899999999999991</v>
      </c>
      <c r="K287" s="4"/>
    </row>
    <row r="288" spans="1:13">
      <c r="B288" s="787"/>
      <c r="C288" s="787"/>
      <c r="D288" t="s">
        <v>14</v>
      </c>
      <c r="E288" s="4">
        <v>350</v>
      </c>
      <c r="G288" s="1">
        <f t="shared" si="4"/>
        <v>446.9</v>
      </c>
      <c r="K288" s="12"/>
      <c r="L288" s="12"/>
      <c r="M288" s="12"/>
    </row>
    <row r="289" spans="1:12">
      <c r="A289" s="39">
        <v>44926</v>
      </c>
      <c r="B289" s="787" t="s">
        <v>1872</v>
      </c>
      <c r="C289" s="787" t="s">
        <v>25</v>
      </c>
      <c r="D289" t="s">
        <v>14</v>
      </c>
      <c r="F289" s="4">
        <v>350</v>
      </c>
      <c r="G289" s="1">
        <f t="shared" si="4"/>
        <v>96.899999999999977</v>
      </c>
    </row>
    <row r="290" spans="1:12">
      <c r="A290" s="39">
        <v>45026</v>
      </c>
      <c r="B290" s="787" t="s">
        <v>1868</v>
      </c>
      <c r="C290" s="787" t="s">
        <v>25</v>
      </c>
      <c r="D290" t="s">
        <v>12</v>
      </c>
      <c r="F290" s="4">
        <v>89.2</v>
      </c>
      <c r="G290" s="1">
        <f t="shared" si="4"/>
        <v>7.6999999999999744</v>
      </c>
    </row>
    <row r="291" spans="1:12">
      <c r="A291" s="39">
        <v>45026</v>
      </c>
      <c r="B291" s="787" t="s">
        <v>1868</v>
      </c>
      <c r="C291" s="787" t="s">
        <v>25</v>
      </c>
      <c r="D291" t="s">
        <v>13</v>
      </c>
      <c r="F291" s="4">
        <v>7.7</v>
      </c>
      <c r="G291" s="1">
        <f t="shared" si="4"/>
        <v>-2.5757174171303632E-14</v>
      </c>
    </row>
    <row r="292" spans="1:12">
      <c r="A292" s="41">
        <v>44957</v>
      </c>
      <c r="B292" s="786" t="s">
        <v>10</v>
      </c>
      <c r="C292" s="786" t="s">
        <v>11</v>
      </c>
      <c r="D292" t="s">
        <v>12</v>
      </c>
      <c r="E292" s="4">
        <v>74.400000000000006</v>
      </c>
      <c r="F292" s="1"/>
      <c r="G292" s="1">
        <f t="shared" si="4"/>
        <v>74.399999999999977</v>
      </c>
    </row>
    <row r="293" spans="1:12">
      <c r="B293" s="787"/>
      <c r="C293" s="787"/>
      <c r="D293" t="s">
        <v>13</v>
      </c>
      <c r="E293" s="4">
        <v>6.8</v>
      </c>
      <c r="F293" s="1"/>
      <c r="G293" s="1">
        <f t="shared" si="4"/>
        <v>81.199999999999974</v>
      </c>
    </row>
    <row r="294" spans="1:12">
      <c r="B294" s="787"/>
      <c r="C294" s="787"/>
      <c r="D294" t="s">
        <v>14</v>
      </c>
      <c r="E294" s="4">
        <v>350</v>
      </c>
      <c r="F294" s="1"/>
      <c r="G294" s="1">
        <f t="shared" si="4"/>
        <v>431.2</v>
      </c>
      <c r="L294" s="26"/>
    </row>
    <row r="295" spans="1:12">
      <c r="A295" s="39">
        <v>44957</v>
      </c>
      <c r="B295" s="787" t="s">
        <v>1873</v>
      </c>
      <c r="C295" s="787" t="s">
        <v>11</v>
      </c>
      <c r="D295" t="s">
        <v>14</v>
      </c>
      <c r="F295" s="1">
        <v>350</v>
      </c>
      <c r="G295" s="1">
        <f t="shared" si="4"/>
        <v>81.199999999999989</v>
      </c>
    </row>
    <row r="296" spans="1:12">
      <c r="A296" s="39">
        <v>45026</v>
      </c>
      <c r="B296" s="787" t="s">
        <v>1868</v>
      </c>
      <c r="C296" s="787" t="s">
        <v>11</v>
      </c>
      <c r="D296" t="s">
        <v>12</v>
      </c>
      <c r="F296" s="4">
        <v>74.400000000000006</v>
      </c>
      <c r="G296" s="1">
        <f t="shared" si="4"/>
        <v>6.7999999999999829</v>
      </c>
    </row>
    <row r="297" spans="1:12">
      <c r="A297" s="39">
        <v>45026</v>
      </c>
      <c r="B297" s="787" t="s">
        <v>1868</v>
      </c>
      <c r="C297" s="787" t="s">
        <v>11</v>
      </c>
      <c r="D297" t="s">
        <v>13</v>
      </c>
      <c r="F297" s="4">
        <v>6.8</v>
      </c>
      <c r="G297" s="113">
        <f t="shared" si="4"/>
        <v>-1.6875389974302379E-14</v>
      </c>
    </row>
    <row r="298" spans="1:12">
      <c r="A298" s="41">
        <v>44985</v>
      </c>
      <c r="B298" s="786" t="s">
        <v>10</v>
      </c>
      <c r="C298" s="786" t="s">
        <v>15</v>
      </c>
      <c r="D298" t="s">
        <v>12</v>
      </c>
      <c r="E298" s="4">
        <v>81.5</v>
      </c>
      <c r="F298" s="1"/>
      <c r="G298" s="1">
        <f t="shared" si="4"/>
        <v>81.499999999999986</v>
      </c>
    </row>
    <row r="299" spans="1:12">
      <c r="B299" s="786"/>
      <c r="C299" s="786"/>
      <c r="D299" t="s">
        <v>13</v>
      </c>
      <c r="E299" s="4">
        <v>1.2</v>
      </c>
      <c r="F299" s="1"/>
      <c r="G299" s="1">
        <f t="shared" si="4"/>
        <v>82.699999999999989</v>
      </c>
    </row>
    <row r="300" spans="1:12">
      <c r="B300" s="786"/>
      <c r="C300" s="786"/>
      <c r="D300" t="s">
        <v>14</v>
      </c>
      <c r="E300" s="4">
        <v>350</v>
      </c>
      <c r="F300" s="1"/>
      <c r="G300" s="1">
        <f t="shared" si="4"/>
        <v>432.7</v>
      </c>
    </row>
    <row r="301" spans="1:12">
      <c r="A301" s="39">
        <v>44985</v>
      </c>
      <c r="B301" s="787" t="s">
        <v>1874</v>
      </c>
      <c r="C301" s="787" t="s">
        <v>15</v>
      </c>
      <c r="D301" t="s">
        <v>14</v>
      </c>
      <c r="F301" s="1">
        <v>276</v>
      </c>
      <c r="G301" s="1">
        <f t="shared" si="4"/>
        <v>156.69999999999999</v>
      </c>
    </row>
    <row r="302" spans="1:12">
      <c r="A302" s="39">
        <v>45026</v>
      </c>
      <c r="B302" s="787" t="s">
        <v>1868</v>
      </c>
      <c r="C302" s="787" t="s">
        <v>15</v>
      </c>
      <c r="D302" t="s">
        <v>12</v>
      </c>
      <c r="F302" s="4">
        <v>81.5</v>
      </c>
      <c r="G302" s="1">
        <f t="shared" ref="G302:G308" si="5">+G301+E302-F302</f>
        <v>75.199999999999989</v>
      </c>
      <c r="H302" s="786"/>
      <c r="K302" s="4"/>
    </row>
    <row r="303" spans="1:12">
      <c r="A303" s="39">
        <v>45026</v>
      </c>
      <c r="B303" s="787" t="s">
        <v>1868</v>
      </c>
      <c r="C303" s="787" t="s">
        <v>15</v>
      </c>
      <c r="D303" t="s">
        <v>13</v>
      </c>
      <c r="F303" s="4">
        <v>1.2</v>
      </c>
      <c r="G303" s="1">
        <f t="shared" si="5"/>
        <v>73.999999999999986</v>
      </c>
      <c r="H303" s="786"/>
      <c r="J303" s="4"/>
    </row>
    <row r="304" spans="1:12">
      <c r="A304" s="39">
        <v>45063</v>
      </c>
      <c r="B304" s="787" t="s">
        <v>1869</v>
      </c>
      <c r="C304" s="787" t="s">
        <v>15</v>
      </c>
      <c r="D304" t="s">
        <v>14</v>
      </c>
      <c r="F304" s="4">
        <v>33.700000000000003</v>
      </c>
      <c r="G304" s="1">
        <f t="shared" si="5"/>
        <v>40.299999999999983</v>
      </c>
      <c r="H304" s="786"/>
      <c r="J304" s="4"/>
    </row>
    <row r="305" spans="1:12">
      <c r="A305" s="39">
        <v>45156</v>
      </c>
      <c r="B305" s="787" t="s">
        <v>1875</v>
      </c>
      <c r="C305" s="787" t="s">
        <v>15</v>
      </c>
      <c r="D305" t="s">
        <v>14</v>
      </c>
      <c r="F305" s="4">
        <v>40.299900000000001</v>
      </c>
      <c r="G305" s="1">
        <f t="shared" si="5"/>
        <v>9.9999999982003374E-5</v>
      </c>
      <c r="H305" s="786"/>
      <c r="J305" s="4"/>
    </row>
    <row r="306" spans="1:12">
      <c r="A306" s="41">
        <v>45016</v>
      </c>
      <c r="B306" s="786" t="s">
        <v>10</v>
      </c>
      <c r="C306" s="786" t="s">
        <v>16</v>
      </c>
      <c r="D306" t="s">
        <v>12</v>
      </c>
      <c r="E306" s="4">
        <v>75</v>
      </c>
      <c r="G306" s="1">
        <f t="shared" si="5"/>
        <v>75.000099999999975</v>
      </c>
      <c r="H306" s="822"/>
      <c r="I306" s="822"/>
      <c r="J306" s="822"/>
      <c r="K306" s="4"/>
    </row>
    <row r="307" spans="1:12">
      <c r="B307" s="786"/>
      <c r="C307" s="786"/>
      <c r="D307" t="s">
        <v>13</v>
      </c>
      <c r="E307" s="4">
        <v>1.3</v>
      </c>
      <c r="G307" s="1">
        <f t="shared" si="5"/>
        <v>76.300099999999972</v>
      </c>
      <c r="H307" s="786"/>
      <c r="J307" s="118"/>
    </row>
    <row r="308" spans="1:12">
      <c r="B308" s="786"/>
      <c r="C308" s="786"/>
      <c r="D308" t="s">
        <v>14</v>
      </c>
      <c r="E308" s="4">
        <v>350</v>
      </c>
      <c r="G308" s="1">
        <f t="shared" si="5"/>
        <v>426.30009999999999</v>
      </c>
      <c r="H308" s="786"/>
      <c r="J308" s="118"/>
    </row>
    <row r="309" spans="1:12">
      <c r="A309" s="39">
        <v>45016</v>
      </c>
      <c r="B309" s="787" t="s">
        <v>1876</v>
      </c>
      <c r="C309" s="787" t="s">
        <v>16</v>
      </c>
      <c r="D309" t="s">
        <v>14</v>
      </c>
      <c r="F309" s="4">
        <v>350</v>
      </c>
      <c r="G309" s="1">
        <f t="shared" si="4"/>
        <v>76.300099999999986</v>
      </c>
      <c r="H309" s="787"/>
      <c r="J309" s="118"/>
    </row>
    <row r="310" spans="1:12">
      <c r="A310" s="39">
        <v>45063</v>
      </c>
      <c r="B310" s="787" t="s">
        <v>1877</v>
      </c>
      <c r="C310" s="787" t="s">
        <v>16</v>
      </c>
      <c r="D310" t="s">
        <v>12</v>
      </c>
      <c r="F310" s="4">
        <v>75</v>
      </c>
      <c r="G310" s="1">
        <f t="shared" si="4"/>
        <v>1.3000999999999863</v>
      </c>
      <c r="J310" s="121"/>
    </row>
    <row r="311" spans="1:12">
      <c r="A311" s="39">
        <v>45063</v>
      </c>
      <c r="B311" s="787" t="s">
        <v>1877</v>
      </c>
      <c r="C311" s="787" t="s">
        <v>16</v>
      </c>
      <c r="D311" t="s">
        <v>13</v>
      </c>
      <c r="F311" s="4">
        <v>1.3</v>
      </c>
      <c r="G311" s="1">
        <f t="shared" si="4"/>
        <v>9.9999999986222221E-5</v>
      </c>
      <c r="H311" s="786"/>
      <c r="J311" s="121"/>
    </row>
    <row r="312" spans="1:12">
      <c r="A312" s="41">
        <v>45046</v>
      </c>
      <c r="B312" s="786" t="s">
        <v>10</v>
      </c>
      <c r="C312" s="786" t="s">
        <v>17</v>
      </c>
      <c r="D312" t="s">
        <v>12</v>
      </c>
      <c r="E312" s="4">
        <v>27</v>
      </c>
      <c r="F312" s="1"/>
      <c r="G312" s="1">
        <f t="shared" si="4"/>
        <v>27.000099999999986</v>
      </c>
      <c r="H312" s="786"/>
      <c r="J312" s="121"/>
      <c r="K312" s="12"/>
    </row>
    <row r="313" spans="1:12">
      <c r="B313" s="787"/>
      <c r="C313" s="787"/>
      <c r="D313" t="s">
        <v>13</v>
      </c>
      <c r="E313" s="4">
        <v>1.5</v>
      </c>
      <c r="F313" s="1"/>
      <c r="G313" s="1">
        <f t="shared" si="4"/>
        <v>28.500099999999986</v>
      </c>
      <c r="I313" s="188"/>
      <c r="J313" s="121"/>
    </row>
    <row r="314" spans="1:12">
      <c r="B314" s="787"/>
      <c r="C314" s="787"/>
      <c r="D314" t="s">
        <v>14</v>
      </c>
      <c r="E314" s="4">
        <v>350</v>
      </c>
      <c r="F314" s="1"/>
      <c r="G314" s="1">
        <f t="shared" ref="G314:G320" si="6">+G313+E314-F314</f>
        <v>378.50009999999997</v>
      </c>
      <c r="J314" s="121"/>
    </row>
    <row r="315" spans="1:12">
      <c r="A315" s="39">
        <v>45046</v>
      </c>
      <c r="B315" s="787" t="s">
        <v>1878</v>
      </c>
      <c r="C315" s="787" t="s">
        <v>17</v>
      </c>
      <c r="D315" t="s">
        <v>14</v>
      </c>
      <c r="F315" s="4">
        <v>288</v>
      </c>
      <c r="G315" s="1">
        <f t="shared" si="6"/>
        <v>90.500099999999975</v>
      </c>
      <c r="H315" s="786"/>
      <c r="J315" s="118"/>
    </row>
    <row r="316" spans="1:12">
      <c r="A316" s="39">
        <v>45153</v>
      </c>
      <c r="B316" s="787" t="s">
        <v>1879</v>
      </c>
      <c r="C316" s="787" t="s">
        <v>17</v>
      </c>
      <c r="D316" t="s">
        <v>12</v>
      </c>
      <c r="F316" s="4">
        <v>27</v>
      </c>
      <c r="G316" s="1">
        <f t="shared" si="6"/>
        <v>63.500099999999975</v>
      </c>
      <c r="H316" s="786"/>
      <c r="J316" s="118"/>
    </row>
    <row r="317" spans="1:12">
      <c r="A317" s="39">
        <v>45153</v>
      </c>
      <c r="B317" s="787" t="s">
        <v>1879</v>
      </c>
      <c r="C317" s="787" t="s">
        <v>1880</v>
      </c>
      <c r="D317" t="s">
        <v>13</v>
      </c>
      <c r="F317" s="4">
        <v>1.5</v>
      </c>
      <c r="G317" s="1">
        <f t="shared" si="6"/>
        <v>62.000099999999975</v>
      </c>
      <c r="H317" s="786"/>
      <c r="J317" s="118"/>
    </row>
    <row r="318" spans="1:12">
      <c r="A318" s="39">
        <v>45153</v>
      </c>
      <c r="B318" s="787" t="s">
        <v>1875</v>
      </c>
      <c r="C318" s="787" t="s">
        <v>1880</v>
      </c>
      <c r="D318" t="s">
        <v>14</v>
      </c>
      <c r="F318" s="4">
        <v>61.999899999999997</v>
      </c>
      <c r="G318" s="1">
        <f t="shared" si="6"/>
        <v>1.999999999782176E-4</v>
      </c>
      <c r="H318" s="786"/>
      <c r="J318" s="118"/>
    </row>
    <row r="319" spans="1:12">
      <c r="A319" s="41">
        <v>45077</v>
      </c>
      <c r="B319" s="786" t="s">
        <v>10</v>
      </c>
      <c r="C319" s="786" t="s">
        <v>18</v>
      </c>
      <c r="D319" t="s">
        <v>12</v>
      </c>
      <c r="E319" s="12">
        <v>25</v>
      </c>
      <c r="F319" s="65"/>
      <c r="G319" s="1">
        <f t="shared" si="6"/>
        <v>25.000199999999978</v>
      </c>
      <c r="H319" s="787"/>
      <c r="J319" s="118"/>
    </row>
    <row r="320" spans="1:12">
      <c r="B320" s="786"/>
      <c r="C320" s="786"/>
      <c r="D320" t="s">
        <v>13</v>
      </c>
      <c r="E320" s="12">
        <v>2.1</v>
      </c>
      <c r="F320" s="65"/>
      <c r="G320" s="1">
        <f t="shared" si="6"/>
        <v>27.10019999999998</v>
      </c>
      <c r="J320" s="121"/>
      <c r="L320" s="121"/>
    </row>
    <row r="321" spans="1:11">
      <c r="B321" s="786"/>
      <c r="C321" s="786"/>
      <c r="D321" t="s">
        <v>14</v>
      </c>
      <c r="E321" s="12">
        <v>350</v>
      </c>
      <c r="F321" s="65"/>
      <c r="G321" s="1">
        <f t="shared" si="4"/>
        <v>377.10019999999997</v>
      </c>
      <c r="H321" s="786"/>
      <c r="J321" s="121"/>
    </row>
    <row r="322" spans="1:11">
      <c r="A322" s="39">
        <v>45077</v>
      </c>
      <c r="B322" s="787" t="s">
        <v>1881</v>
      </c>
      <c r="C322" s="787" t="s">
        <v>18</v>
      </c>
      <c r="D322" t="s">
        <v>14</v>
      </c>
      <c r="E322" s="12"/>
      <c r="F322" s="65">
        <v>307</v>
      </c>
      <c r="G322" s="1">
        <f t="shared" ref="G322:G327" si="7">+G321+E322-F322</f>
        <v>70.100199999999973</v>
      </c>
      <c r="J322" s="121"/>
    </row>
    <row r="323" spans="1:11">
      <c r="B323" s="787"/>
      <c r="C323" s="787"/>
      <c r="D323" s="188" t="s">
        <v>81</v>
      </c>
      <c r="E323" s="12">
        <v>10</v>
      </c>
      <c r="G323" s="1">
        <f t="shared" si="7"/>
        <v>80.100199999999973</v>
      </c>
    </row>
    <row r="324" spans="1:11">
      <c r="A324" s="39">
        <v>45153</v>
      </c>
      <c r="B324" s="787" t="s">
        <v>1879</v>
      </c>
      <c r="C324" s="787" t="s">
        <v>18</v>
      </c>
      <c r="D324" s="188" t="s">
        <v>12</v>
      </c>
      <c r="E324" s="12"/>
      <c r="F324" s="4">
        <v>25</v>
      </c>
      <c r="G324" s="1">
        <f t="shared" si="7"/>
        <v>55.100199999999973</v>
      </c>
    </row>
    <row r="325" spans="1:11">
      <c r="A325" s="39">
        <v>45153</v>
      </c>
      <c r="B325" s="787" t="s">
        <v>1879</v>
      </c>
      <c r="C325" s="787" t="s">
        <v>18</v>
      </c>
      <c r="D325" s="188" t="s">
        <v>13</v>
      </c>
      <c r="E325" s="12"/>
      <c r="F325" s="4">
        <v>2.1</v>
      </c>
      <c r="G325" s="1">
        <f t="shared" si="7"/>
        <v>53.000199999999971</v>
      </c>
    </row>
    <row r="326" spans="1:11">
      <c r="A326" s="39">
        <v>45153</v>
      </c>
      <c r="B326" s="787" t="s">
        <v>1879</v>
      </c>
      <c r="C326" s="787" t="s">
        <v>18</v>
      </c>
      <c r="D326" s="188" t="s">
        <v>1882</v>
      </c>
      <c r="E326" s="12"/>
      <c r="F326" s="4">
        <v>10</v>
      </c>
      <c r="G326" s="1">
        <f t="shared" si="7"/>
        <v>43.000199999999971</v>
      </c>
    </row>
    <row r="327" spans="1:11">
      <c r="A327" s="39">
        <v>45153</v>
      </c>
      <c r="B327" s="787" t="s">
        <v>1883</v>
      </c>
      <c r="C327" s="787" t="s">
        <v>18</v>
      </c>
      <c r="D327" s="188" t="s">
        <v>14</v>
      </c>
      <c r="E327" s="12"/>
      <c r="F327" s="4">
        <v>42.999899999999997</v>
      </c>
      <c r="G327" s="1">
        <f t="shared" si="7"/>
        <v>2.9999999997443183E-4</v>
      </c>
    </row>
    <row r="328" spans="1:11">
      <c r="A328" s="41">
        <v>45107</v>
      </c>
      <c r="B328" s="786" t="s">
        <v>10</v>
      </c>
      <c r="C328" s="786" t="s">
        <v>19</v>
      </c>
      <c r="D328" t="s">
        <v>12</v>
      </c>
      <c r="E328" s="4">
        <v>25.4</v>
      </c>
      <c r="G328" s="1">
        <f t="shared" ref="G328:G392" si="8">+G327+E328-F328</f>
        <v>25.400299999999973</v>
      </c>
    </row>
    <row r="329" spans="1:11">
      <c r="B329" s="787"/>
      <c r="C329" s="787"/>
      <c r="D329" t="s">
        <v>13</v>
      </c>
      <c r="E329" s="4">
        <v>2</v>
      </c>
      <c r="G329" s="1">
        <f t="shared" si="8"/>
        <v>27.400299999999973</v>
      </c>
    </row>
    <row r="330" spans="1:11">
      <c r="B330" s="787"/>
      <c r="C330" s="787"/>
      <c r="D330" t="s">
        <v>14</v>
      </c>
      <c r="E330" s="4">
        <v>350</v>
      </c>
      <c r="G330" s="1">
        <f t="shared" si="8"/>
        <v>377.40029999999996</v>
      </c>
    </row>
    <row r="331" spans="1:11">
      <c r="A331" s="39">
        <v>45110</v>
      </c>
      <c r="B331" s="787" t="s">
        <v>1884</v>
      </c>
      <c r="C331" s="787" t="s">
        <v>19</v>
      </c>
      <c r="D331" t="s">
        <v>14</v>
      </c>
      <c r="F331" s="4">
        <v>315</v>
      </c>
      <c r="G331" s="1">
        <f t="shared" si="8"/>
        <v>62.400299999999959</v>
      </c>
    </row>
    <row r="332" spans="1:11">
      <c r="A332" s="39">
        <v>45153</v>
      </c>
      <c r="B332" s="787" t="s">
        <v>1879</v>
      </c>
      <c r="C332" s="787" t="s">
        <v>19</v>
      </c>
      <c r="D332" t="s">
        <v>12</v>
      </c>
      <c r="F332" s="4">
        <v>25.4</v>
      </c>
      <c r="G332" s="1">
        <f t="shared" si="8"/>
        <v>37.00029999999996</v>
      </c>
    </row>
    <row r="333" spans="1:11">
      <c r="A333" s="39">
        <v>45153</v>
      </c>
      <c r="B333" s="787" t="s">
        <v>1879</v>
      </c>
      <c r="C333" s="787" t="s">
        <v>19</v>
      </c>
      <c r="D333" t="s">
        <v>13</v>
      </c>
      <c r="F333" s="4">
        <v>2</v>
      </c>
      <c r="G333" s="1">
        <f t="shared" si="8"/>
        <v>35.00029999999996</v>
      </c>
    </row>
    <row r="334" spans="1:11">
      <c r="A334" s="39">
        <v>45154</v>
      </c>
      <c r="B334" s="787" t="s">
        <v>1885</v>
      </c>
      <c r="C334" s="787" t="s">
        <v>19</v>
      </c>
      <c r="D334" t="s">
        <v>14</v>
      </c>
      <c r="F334" s="4">
        <v>24</v>
      </c>
      <c r="G334" s="1">
        <f t="shared" si="8"/>
        <v>11.00029999999996</v>
      </c>
    </row>
    <row r="335" spans="1:11">
      <c r="A335" s="39">
        <v>45259</v>
      </c>
      <c r="B335" s="787" t="s">
        <v>1886</v>
      </c>
      <c r="C335" s="787" t="s">
        <v>19</v>
      </c>
      <c r="D335" t="s">
        <v>14</v>
      </c>
      <c r="F335" s="4">
        <v>11</v>
      </c>
      <c r="G335" s="1">
        <f t="shared" si="8"/>
        <v>2.9999999996022098E-4</v>
      </c>
    </row>
    <row r="336" spans="1:11">
      <c r="A336" s="41">
        <v>45138</v>
      </c>
      <c r="B336" s="786" t="s">
        <v>10</v>
      </c>
      <c r="C336" s="786" t="s">
        <v>20</v>
      </c>
      <c r="D336" t="s">
        <v>12</v>
      </c>
      <c r="E336" s="4">
        <v>24</v>
      </c>
      <c r="G336" s="1">
        <f t="shared" si="8"/>
        <v>24.00029999999996</v>
      </c>
      <c r="I336" s="786"/>
      <c r="K336" s="1"/>
    </row>
    <row r="337" spans="1:14">
      <c r="B337" s="787"/>
      <c r="C337" s="787"/>
      <c r="D337" t="s">
        <v>13</v>
      </c>
      <c r="E337" s="4">
        <v>2</v>
      </c>
      <c r="G337" s="1">
        <f t="shared" si="8"/>
        <v>26.00029999999996</v>
      </c>
      <c r="I337" s="786"/>
      <c r="K337" s="4"/>
    </row>
    <row r="338" spans="1:14">
      <c r="B338" s="787"/>
      <c r="C338" s="787"/>
      <c r="D338" t="s">
        <v>14</v>
      </c>
      <c r="E338" s="4">
        <v>350</v>
      </c>
      <c r="G338" s="1">
        <f t="shared" si="8"/>
        <v>376.00029999999998</v>
      </c>
      <c r="L338" s="10"/>
      <c r="M338" s="10"/>
      <c r="N338" s="26"/>
    </row>
    <row r="339" spans="1:14">
      <c r="A339" s="39">
        <v>45138</v>
      </c>
      <c r="B339" s="787" t="s">
        <v>1887</v>
      </c>
      <c r="C339" s="787" t="s">
        <v>20</v>
      </c>
      <c r="D339" t="s">
        <v>14</v>
      </c>
      <c r="F339" s="4">
        <v>296</v>
      </c>
      <c r="G339" s="1">
        <f t="shared" si="8"/>
        <v>80.000299999999982</v>
      </c>
      <c r="I339" s="10"/>
      <c r="J339" s="10"/>
      <c r="K339" s="10"/>
    </row>
    <row r="340" spans="1:14">
      <c r="A340" s="39">
        <v>45153</v>
      </c>
      <c r="B340" s="787" t="s">
        <v>1875</v>
      </c>
      <c r="C340" s="787" t="s">
        <v>20</v>
      </c>
      <c r="D340" t="s">
        <v>14</v>
      </c>
      <c r="F340" s="4">
        <v>11.6999</v>
      </c>
      <c r="G340" s="1">
        <f t="shared" si="8"/>
        <v>68.300399999999982</v>
      </c>
      <c r="I340" s="786"/>
      <c r="L340" s="1"/>
    </row>
    <row r="341" spans="1:14">
      <c r="A341" s="39">
        <v>45154</v>
      </c>
      <c r="B341" s="787" t="s">
        <v>1888</v>
      </c>
      <c r="C341" s="787" t="s">
        <v>20</v>
      </c>
      <c r="D341" t="s">
        <v>12</v>
      </c>
      <c r="F341" s="4">
        <v>24</v>
      </c>
      <c r="G341" s="1">
        <f t="shared" si="8"/>
        <v>44.300399999999982</v>
      </c>
      <c r="I341" s="786"/>
      <c r="L341" s="4"/>
    </row>
    <row r="342" spans="1:14">
      <c r="A342" s="39">
        <v>45154</v>
      </c>
      <c r="B342" s="787" t="s">
        <v>1888</v>
      </c>
      <c r="C342" s="787" t="s">
        <v>20</v>
      </c>
      <c r="D342" t="s">
        <v>13</v>
      </c>
      <c r="F342" s="4">
        <v>2</v>
      </c>
      <c r="G342" s="1">
        <f t="shared" si="8"/>
        <v>42.300399999999982</v>
      </c>
      <c r="I342" s="786"/>
      <c r="K342" s="4"/>
    </row>
    <row r="343" spans="1:14">
      <c r="A343" s="39">
        <v>45259</v>
      </c>
      <c r="B343" s="787" t="s">
        <v>1886</v>
      </c>
      <c r="C343" s="787" t="s">
        <v>20</v>
      </c>
      <c r="D343" t="s">
        <v>14</v>
      </c>
      <c r="F343" s="4">
        <v>42.3</v>
      </c>
      <c r="G343" s="1">
        <f t="shared" si="8"/>
        <v>3.9999999998485691E-4</v>
      </c>
      <c r="I343" s="786"/>
      <c r="K343" s="4"/>
    </row>
    <row r="344" spans="1:14">
      <c r="A344" s="41">
        <v>45169</v>
      </c>
      <c r="B344" s="786" t="s">
        <v>10</v>
      </c>
      <c r="C344" s="786" t="s">
        <v>21</v>
      </c>
      <c r="D344" t="s">
        <v>12</v>
      </c>
      <c r="E344" s="4">
        <v>22.9</v>
      </c>
      <c r="G344" s="1">
        <f t="shared" si="8"/>
        <v>22.900399999999983</v>
      </c>
      <c r="I344" s="787"/>
      <c r="K344" s="4"/>
    </row>
    <row r="345" spans="1:14">
      <c r="B345" s="787"/>
      <c r="C345" s="787"/>
      <c r="D345" t="s">
        <v>13</v>
      </c>
      <c r="E345" s="4">
        <v>2.2999999999999998</v>
      </c>
      <c r="G345" s="1">
        <f t="shared" si="8"/>
        <v>25.200399999999984</v>
      </c>
      <c r="L345" s="4"/>
    </row>
    <row r="346" spans="1:14">
      <c r="B346" s="787"/>
      <c r="C346" s="787"/>
      <c r="D346" t="s">
        <v>14</v>
      </c>
      <c r="E346" s="4">
        <v>350</v>
      </c>
      <c r="G346" s="1">
        <f t="shared" si="8"/>
        <v>375.2004</v>
      </c>
      <c r="I346" s="786"/>
      <c r="K346" s="4"/>
    </row>
    <row r="347" spans="1:14">
      <c r="A347" s="39">
        <v>45169</v>
      </c>
      <c r="B347" s="787" t="s">
        <v>1889</v>
      </c>
      <c r="C347" s="787" t="s">
        <v>21</v>
      </c>
      <c r="D347" t="s">
        <v>14</v>
      </c>
      <c r="F347" s="4">
        <v>320</v>
      </c>
      <c r="G347" s="1">
        <f t="shared" si="8"/>
        <v>55.200400000000002</v>
      </c>
      <c r="I347" s="787"/>
      <c r="K347" s="12"/>
    </row>
    <row r="348" spans="1:14">
      <c r="A348" s="39">
        <v>45259</v>
      </c>
      <c r="B348" s="787" t="s">
        <v>1886</v>
      </c>
      <c r="C348" s="787" t="s">
        <v>21</v>
      </c>
      <c r="D348" t="s">
        <v>14</v>
      </c>
      <c r="F348" s="4">
        <v>30</v>
      </c>
      <c r="G348" s="1">
        <f t="shared" si="8"/>
        <v>25.200400000000002</v>
      </c>
      <c r="I348" s="787"/>
      <c r="K348" s="12"/>
    </row>
    <row r="349" spans="1:14">
      <c r="A349" s="39">
        <v>45259</v>
      </c>
      <c r="B349" s="787" t="s">
        <v>1890</v>
      </c>
      <c r="C349" s="787" t="s">
        <v>21</v>
      </c>
      <c r="D349" t="s">
        <v>12</v>
      </c>
      <c r="F349" s="4">
        <v>22.9</v>
      </c>
      <c r="G349" s="1">
        <f t="shared" si="8"/>
        <v>2.3004000000000033</v>
      </c>
      <c r="I349" s="787"/>
      <c r="K349" s="12"/>
    </row>
    <row r="350" spans="1:14">
      <c r="A350" s="39">
        <v>45259</v>
      </c>
      <c r="B350" s="787" t="s">
        <v>1890</v>
      </c>
      <c r="C350" s="787" t="s">
        <v>21</v>
      </c>
      <c r="D350" t="s">
        <v>13</v>
      </c>
      <c r="F350" s="4">
        <v>2.2999999999999998</v>
      </c>
      <c r="G350" s="1">
        <f t="shared" si="8"/>
        <v>4.0000000000350866E-4</v>
      </c>
      <c r="I350" s="787"/>
      <c r="K350" s="12"/>
    </row>
    <row r="351" spans="1:14">
      <c r="A351" s="41">
        <v>45199</v>
      </c>
      <c r="B351" s="786" t="s">
        <v>10</v>
      </c>
      <c r="C351" s="786" t="s">
        <v>91</v>
      </c>
      <c r="D351" t="s">
        <v>12</v>
      </c>
      <c r="E351" s="4">
        <v>22.8</v>
      </c>
      <c r="G351" s="1">
        <f t="shared" si="8"/>
        <v>22.800400000000003</v>
      </c>
      <c r="I351" s="786"/>
      <c r="K351" s="12"/>
    </row>
    <row r="352" spans="1:14">
      <c r="B352" s="787"/>
      <c r="C352" s="787"/>
      <c r="D352" t="s">
        <v>13</v>
      </c>
      <c r="E352" s="12">
        <v>2</v>
      </c>
      <c r="G352" s="1">
        <f t="shared" si="8"/>
        <v>24.800400000000003</v>
      </c>
      <c r="I352" s="787"/>
      <c r="K352" s="12"/>
    </row>
    <row r="353" spans="1:12">
      <c r="B353" s="787"/>
      <c r="C353" s="787"/>
      <c r="D353" t="s">
        <v>14</v>
      </c>
      <c r="E353" s="4">
        <v>350</v>
      </c>
      <c r="G353" s="1">
        <f t="shared" si="8"/>
        <v>374.80040000000002</v>
      </c>
      <c r="K353" s="12"/>
    </row>
    <row r="354" spans="1:12">
      <c r="A354" s="39">
        <v>45199</v>
      </c>
      <c r="B354" s="787" t="s">
        <v>1891</v>
      </c>
      <c r="C354" s="787" t="s">
        <v>91</v>
      </c>
      <c r="D354" t="s">
        <v>14</v>
      </c>
      <c r="F354" s="4">
        <v>350</v>
      </c>
      <c r="G354" s="1">
        <f t="shared" si="8"/>
        <v>24.800400000000025</v>
      </c>
    </row>
    <row r="355" spans="1:12">
      <c r="A355" s="39">
        <v>45259</v>
      </c>
      <c r="B355" s="787" t="s">
        <v>1890</v>
      </c>
      <c r="C355" s="787" t="s">
        <v>91</v>
      </c>
      <c r="D355" t="s">
        <v>12</v>
      </c>
      <c r="F355" s="4">
        <v>22.8</v>
      </c>
      <c r="G355" s="1">
        <f t="shared" si="8"/>
        <v>2.0004000000000239</v>
      </c>
    </row>
    <row r="356" spans="1:12">
      <c r="A356" s="39">
        <v>45259</v>
      </c>
      <c r="B356" s="787" t="s">
        <v>1890</v>
      </c>
      <c r="C356" s="787" t="s">
        <v>91</v>
      </c>
      <c r="D356" t="s">
        <v>13</v>
      </c>
      <c r="F356" s="12">
        <v>2</v>
      </c>
      <c r="G356" s="1">
        <f t="shared" si="8"/>
        <v>4.0000000002393676E-4</v>
      </c>
    </row>
    <row r="357" spans="1:12">
      <c r="A357" s="41">
        <v>45230</v>
      </c>
      <c r="B357" s="786" t="s">
        <v>10</v>
      </c>
      <c r="C357" s="786" t="s">
        <v>23</v>
      </c>
      <c r="D357" t="s">
        <v>12</v>
      </c>
      <c r="E357" s="12">
        <v>22.2</v>
      </c>
      <c r="F357" s="65"/>
      <c r="G357" s="1">
        <f t="shared" si="8"/>
        <v>22.200400000000023</v>
      </c>
    </row>
    <row r="358" spans="1:12">
      <c r="B358" s="787"/>
      <c r="C358" s="787"/>
      <c r="D358" t="s">
        <v>13</v>
      </c>
      <c r="E358" s="12">
        <v>2</v>
      </c>
      <c r="F358" s="65"/>
      <c r="G358" s="1">
        <f t="shared" si="8"/>
        <v>24.200400000000023</v>
      </c>
    </row>
    <row r="359" spans="1:12">
      <c r="B359" s="787"/>
      <c r="C359" s="787"/>
      <c r="D359" t="s">
        <v>14</v>
      </c>
      <c r="E359" s="12">
        <v>350</v>
      </c>
      <c r="F359" s="65"/>
      <c r="G359" s="1">
        <f t="shared" si="8"/>
        <v>374.2004</v>
      </c>
    </row>
    <row r="360" spans="1:12">
      <c r="A360" s="39">
        <v>45230</v>
      </c>
      <c r="B360" s="787" t="s">
        <v>1892</v>
      </c>
      <c r="C360" s="787" t="s">
        <v>23</v>
      </c>
      <c r="D360" t="s">
        <v>14</v>
      </c>
      <c r="E360" s="12"/>
      <c r="F360" s="65">
        <v>350</v>
      </c>
      <c r="G360" s="1">
        <f t="shared" si="8"/>
        <v>24.200400000000002</v>
      </c>
    </row>
    <row r="361" spans="1:12">
      <c r="A361" s="39">
        <v>45259</v>
      </c>
      <c r="B361" s="787" t="s">
        <v>1890</v>
      </c>
      <c r="C361" s="787" t="s">
        <v>23</v>
      </c>
      <c r="D361" t="s">
        <v>12</v>
      </c>
      <c r="F361" s="12">
        <v>22.2</v>
      </c>
      <c r="G361" s="1">
        <f t="shared" si="8"/>
        <v>2.0004000000000026</v>
      </c>
    </row>
    <row r="362" spans="1:12">
      <c r="A362" s="39">
        <v>45259</v>
      </c>
      <c r="B362" s="787" t="s">
        <v>1890</v>
      </c>
      <c r="C362" s="787" t="s">
        <v>23</v>
      </c>
      <c r="D362" t="s">
        <v>13</v>
      </c>
      <c r="F362" s="12">
        <v>2</v>
      </c>
      <c r="G362" s="1">
        <f t="shared" si="8"/>
        <v>4.0000000000262048E-4</v>
      </c>
    </row>
    <row r="363" spans="1:12">
      <c r="A363" s="52">
        <v>45260</v>
      </c>
      <c r="B363" s="796" t="s">
        <v>10</v>
      </c>
      <c r="C363" s="796" t="s">
        <v>24</v>
      </c>
      <c r="D363" t="s">
        <v>12</v>
      </c>
      <c r="E363" s="12">
        <v>24.1</v>
      </c>
      <c r="F363" s="65"/>
      <c r="G363" s="1">
        <f t="shared" si="8"/>
        <v>24.100400000000004</v>
      </c>
    </row>
    <row r="364" spans="1:12">
      <c r="A364" s="52"/>
      <c r="B364" s="796"/>
      <c r="C364" s="796"/>
      <c r="D364" t="s">
        <v>13</v>
      </c>
      <c r="E364" s="12">
        <v>10</v>
      </c>
      <c r="F364" s="65"/>
      <c r="G364" s="1">
        <f t="shared" si="8"/>
        <v>34.100400000000008</v>
      </c>
    </row>
    <row r="365" spans="1:12">
      <c r="A365" s="49"/>
      <c r="B365" s="795"/>
      <c r="C365" s="795"/>
      <c r="D365" t="s">
        <v>14</v>
      </c>
      <c r="E365" s="12">
        <v>350</v>
      </c>
      <c r="F365" s="65"/>
      <c r="G365" s="1">
        <f t="shared" si="8"/>
        <v>384.10040000000004</v>
      </c>
      <c r="J365" s="796"/>
      <c r="L365" s="12"/>
    </row>
    <row r="366" spans="1:12">
      <c r="A366" s="49">
        <v>45260</v>
      </c>
      <c r="B366" s="795" t="s">
        <v>1893</v>
      </c>
      <c r="C366" s="795" t="s">
        <v>24</v>
      </c>
      <c r="D366" t="s">
        <v>14</v>
      </c>
      <c r="E366" s="12"/>
      <c r="F366" s="65">
        <v>350</v>
      </c>
      <c r="G366" s="1">
        <f t="shared" si="8"/>
        <v>34.100400000000036</v>
      </c>
      <c r="J366" s="796"/>
      <c r="L366" s="12"/>
    </row>
    <row r="367" spans="1:12">
      <c r="A367" s="49">
        <v>45299</v>
      </c>
      <c r="B367" s="795" t="s">
        <v>1894</v>
      </c>
      <c r="C367" s="795" t="s">
        <v>24</v>
      </c>
      <c r="D367" t="s">
        <v>12</v>
      </c>
      <c r="E367" s="12"/>
      <c r="F367" s="12">
        <v>24.1</v>
      </c>
      <c r="G367" s="1">
        <f t="shared" si="8"/>
        <v>10.000400000000035</v>
      </c>
      <c r="J367" s="796"/>
      <c r="L367" s="12"/>
    </row>
    <row r="368" spans="1:12">
      <c r="A368" s="49">
        <v>45299</v>
      </c>
      <c r="B368" s="795" t="s">
        <v>1894</v>
      </c>
      <c r="C368" s="795" t="s">
        <v>24</v>
      </c>
      <c r="D368" t="s">
        <v>13</v>
      </c>
      <c r="E368" s="12"/>
      <c r="F368" s="12">
        <v>10</v>
      </c>
      <c r="G368" s="1">
        <f t="shared" si="8"/>
        <v>4.000000000345949E-4</v>
      </c>
      <c r="J368" s="796"/>
      <c r="L368" s="12"/>
    </row>
    <row r="369" spans="1:14">
      <c r="A369" s="41">
        <v>45291</v>
      </c>
      <c r="B369" s="786" t="s">
        <v>10</v>
      </c>
      <c r="C369" s="786" t="s">
        <v>25</v>
      </c>
      <c r="D369" t="s">
        <v>12</v>
      </c>
      <c r="E369" s="12">
        <v>25.7</v>
      </c>
      <c r="F369" s="65"/>
      <c r="G369" s="1">
        <f t="shared" si="8"/>
        <v>25.700400000000034</v>
      </c>
    </row>
    <row r="370" spans="1:14">
      <c r="B370" s="787"/>
      <c r="C370" s="787"/>
      <c r="D370" t="s">
        <v>13</v>
      </c>
      <c r="E370" s="12">
        <v>5</v>
      </c>
      <c r="F370" s="65"/>
      <c r="G370" s="1">
        <f t="shared" si="8"/>
        <v>30.700400000000034</v>
      </c>
      <c r="M370">
        <v>233.3</v>
      </c>
    </row>
    <row r="371" spans="1:14">
      <c r="B371" s="787"/>
      <c r="C371" s="787"/>
      <c r="D371" t="s">
        <v>14</v>
      </c>
      <c r="E371" s="12">
        <v>350</v>
      </c>
      <c r="F371" s="65"/>
      <c r="G371" s="1">
        <f t="shared" si="8"/>
        <v>380.70040000000006</v>
      </c>
      <c r="M371">
        <v>215</v>
      </c>
    </row>
    <row r="372" spans="1:14">
      <c r="A372" s="39">
        <v>45291</v>
      </c>
      <c r="B372" s="787" t="s">
        <v>1895</v>
      </c>
      <c r="C372" s="787" t="s">
        <v>25</v>
      </c>
      <c r="D372" t="s">
        <v>14</v>
      </c>
      <c r="E372" s="12"/>
      <c r="F372" s="65">
        <v>350</v>
      </c>
      <c r="G372" s="1">
        <f t="shared" si="8"/>
        <v>30.700400000000059</v>
      </c>
      <c r="M372">
        <f>M370-M371</f>
        <v>18.300000000000011</v>
      </c>
    </row>
    <row r="373" spans="1:14">
      <c r="A373" s="39">
        <v>45322</v>
      </c>
      <c r="B373" s="787" t="s">
        <v>1896</v>
      </c>
      <c r="C373" s="787" t="s">
        <v>25</v>
      </c>
      <c r="D373" t="s">
        <v>12</v>
      </c>
      <c r="E373" s="12"/>
      <c r="F373" s="65">
        <v>25.7</v>
      </c>
      <c r="G373" s="1">
        <f t="shared" si="8"/>
        <v>5.0004000000000595</v>
      </c>
    </row>
    <row r="374" spans="1:14">
      <c r="A374" s="39">
        <v>45322</v>
      </c>
      <c r="B374" s="787" t="s">
        <v>1896</v>
      </c>
      <c r="C374" s="787" t="s">
        <v>25</v>
      </c>
      <c r="D374" t="s">
        <v>13</v>
      </c>
      <c r="E374" s="12"/>
      <c r="F374" s="65">
        <v>5</v>
      </c>
      <c r="G374" s="1">
        <f t="shared" si="8"/>
        <v>4.000000000594639E-4</v>
      </c>
    </row>
    <row r="375" spans="1:14">
      <c r="A375" s="41">
        <v>45322</v>
      </c>
      <c r="B375" s="786" t="s">
        <v>10</v>
      </c>
      <c r="C375" s="786" t="s">
        <v>11</v>
      </c>
      <c r="D375" t="s">
        <v>12</v>
      </c>
      <c r="E375" s="12">
        <v>19.100000000000001</v>
      </c>
      <c r="F375" s="121"/>
      <c r="G375" s="1">
        <f t="shared" si="8"/>
        <v>19.100400000000061</v>
      </c>
      <c r="M375" s="26">
        <f>M372+G383</f>
        <v>18.300400000000124</v>
      </c>
    </row>
    <row r="376" spans="1:14">
      <c r="B376" s="787"/>
      <c r="C376" s="787"/>
      <c r="D376" t="s">
        <v>13</v>
      </c>
      <c r="E376" s="12">
        <v>5.6</v>
      </c>
      <c r="F376" s="121"/>
      <c r="G376" s="1">
        <f t="shared" si="8"/>
        <v>24.700400000000059</v>
      </c>
      <c r="M376">
        <v>41.9</v>
      </c>
    </row>
    <row r="377" spans="1:14">
      <c r="B377" s="787"/>
      <c r="C377" s="787"/>
      <c r="D377" t="s">
        <v>14</v>
      </c>
      <c r="E377" s="12">
        <v>233.3</v>
      </c>
      <c r="F377" s="121"/>
      <c r="G377" s="1">
        <f t="shared" si="8"/>
        <v>258.00040000000007</v>
      </c>
      <c r="M377" s="26">
        <f>SUM(M375:M376)</f>
        <v>60.200400000000123</v>
      </c>
      <c r="N377" s="26">
        <f>101-M377</f>
        <v>40.799599999999877</v>
      </c>
    </row>
    <row r="378" spans="1:14">
      <c r="B378" s="787"/>
      <c r="C378" s="787"/>
      <c r="D378" t="s">
        <v>338</v>
      </c>
      <c r="E378" s="12">
        <v>1000</v>
      </c>
      <c r="F378" s="121"/>
      <c r="G378" s="1">
        <f t="shared" si="8"/>
        <v>1258.0004000000001</v>
      </c>
    </row>
    <row r="379" spans="1:14" s="365" customFormat="1">
      <c r="A379" s="364">
        <v>45301</v>
      </c>
      <c r="B379" s="807" t="s">
        <v>1897</v>
      </c>
      <c r="C379" s="807" t="s">
        <v>11</v>
      </c>
      <c r="D379" s="365" t="s">
        <v>338</v>
      </c>
      <c r="E379" s="370"/>
      <c r="F379" s="368">
        <v>1000</v>
      </c>
      <c r="G379" s="386">
        <f t="shared" si="8"/>
        <v>258.00040000000013</v>
      </c>
    </row>
    <row r="380" spans="1:14" s="365" customFormat="1">
      <c r="A380" s="364">
        <v>45322</v>
      </c>
      <c r="B380" s="807" t="s">
        <v>1898</v>
      </c>
      <c r="C380" s="807" t="s">
        <v>11</v>
      </c>
      <c r="D380" s="365" t="s">
        <v>14</v>
      </c>
      <c r="E380" s="369"/>
      <c r="F380" s="369">
        <v>18.3</v>
      </c>
      <c r="G380" s="386">
        <f t="shared" si="8"/>
        <v>239.70040000000012</v>
      </c>
    </row>
    <row r="381" spans="1:14" s="365" customFormat="1">
      <c r="A381" s="364">
        <v>45322</v>
      </c>
      <c r="B381" s="807" t="s">
        <v>1899</v>
      </c>
      <c r="C381" s="807" t="s">
        <v>11</v>
      </c>
      <c r="D381" s="365" t="s">
        <v>14</v>
      </c>
      <c r="E381" s="369"/>
      <c r="F381" s="369">
        <v>215</v>
      </c>
      <c r="G381" s="386">
        <f t="shared" si="8"/>
        <v>24.700400000000116</v>
      </c>
    </row>
    <row r="382" spans="1:14">
      <c r="A382" s="39">
        <v>45344</v>
      </c>
      <c r="B382" s="787" t="s">
        <v>1900</v>
      </c>
      <c r="C382" s="787" t="s">
        <v>11</v>
      </c>
      <c r="D382" t="s">
        <v>12</v>
      </c>
      <c r="F382" s="4">
        <v>19.100000000000001</v>
      </c>
      <c r="G382" s="1">
        <f t="shared" si="8"/>
        <v>5.6004000000001142</v>
      </c>
    </row>
    <row r="383" spans="1:14">
      <c r="A383" s="39">
        <v>45344</v>
      </c>
      <c r="B383" s="787" t="s">
        <v>1900</v>
      </c>
      <c r="C383" s="787" t="s">
        <v>11</v>
      </c>
      <c r="D383" t="s">
        <v>13</v>
      </c>
      <c r="F383" s="4">
        <v>5.6</v>
      </c>
      <c r="G383" s="1">
        <f t="shared" si="8"/>
        <v>4.0000000011453096E-4</v>
      </c>
    </row>
    <row r="384" spans="1:14">
      <c r="A384" s="41">
        <v>45351</v>
      </c>
      <c r="B384" s="786" t="s">
        <v>10</v>
      </c>
      <c r="C384" s="786" t="s">
        <v>15</v>
      </c>
      <c r="D384" t="s">
        <v>12</v>
      </c>
      <c r="E384" s="12">
        <v>14.9</v>
      </c>
      <c r="G384" s="1">
        <f t="shared" si="8"/>
        <v>14.900400000000115</v>
      </c>
    </row>
    <row r="385" spans="1:7">
      <c r="B385" s="787"/>
      <c r="C385" s="787"/>
      <c r="D385" t="s">
        <v>13</v>
      </c>
      <c r="E385" s="12">
        <v>5</v>
      </c>
      <c r="G385" s="1">
        <f t="shared" si="8"/>
        <v>19.900400000000115</v>
      </c>
    </row>
    <row r="386" spans="1:7">
      <c r="B386" s="787"/>
      <c r="C386" s="787"/>
      <c r="D386" t="s">
        <v>14</v>
      </c>
      <c r="E386" s="12">
        <v>300</v>
      </c>
      <c r="G386" s="1">
        <f t="shared" si="8"/>
        <v>319.9004000000001</v>
      </c>
    </row>
    <row r="387" spans="1:7" s="365" customFormat="1">
      <c r="A387" s="364">
        <v>45351</v>
      </c>
      <c r="B387" s="807" t="s">
        <v>1901</v>
      </c>
      <c r="C387" s="807" t="s">
        <v>15</v>
      </c>
      <c r="D387" s="365" t="s">
        <v>14</v>
      </c>
      <c r="E387" s="369"/>
      <c r="F387" s="369">
        <v>190</v>
      </c>
      <c r="G387" s="386">
        <f t="shared" si="8"/>
        <v>129.9004000000001</v>
      </c>
    </row>
    <row r="388" spans="1:7">
      <c r="A388" s="39">
        <v>45371</v>
      </c>
      <c r="B388" s="787" t="s">
        <v>1902</v>
      </c>
      <c r="C388" s="787" t="s">
        <v>15</v>
      </c>
      <c r="D388" t="s">
        <v>12</v>
      </c>
      <c r="F388" s="12">
        <v>14.9</v>
      </c>
      <c r="G388" s="1">
        <f t="shared" si="8"/>
        <v>115.0004000000001</v>
      </c>
    </row>
    <row r="389" spans="1:7">
      <c r="A389" s="39">
        <v>45371</v>
      </c>
      <c r="B389" s="787" t="s">
        <v>1902</v>
      </c>
      <c r="C389" s="787" t="s">
        <v>15</v>
      </c>
      <c r="D389" t="s">
        <v>13</v>
      </c>
      <c r="F389" s="12">
        <v>5</v>
      </c>
      <c r="G389" s="1">
        <f t="shared" si="8"/>
        <v>110.0004000000001</v>
      </c>
    </row>
    <row r="390" spans="1:7" s="365" customFormat="1">
      <c r="A390" s="364">
        <v>45371</v>
      </c>
      <c r="B390" s="807" t="s">
        <v>1903</v>
      </c>
      <c r="C390" s="807" t="s">
        <v>15</v>
      </c>
      <c r="D390" s="365" t="s">
        <v>14</v>
      </c>
      <c r="E390" s="369"/>
      <c r="F390" s="369">
        <v>110</v>
      </c>
      <c r="G390" s="386">
        <f t="shared" si="8"/>
        <v>4.0000000009854375E-4</v>
      </c>
    </row>
    <row r="391" spans="1:7">
      <c r="A391" s="41">
        <v>45382</v>
      </c>
      <c r="B391" s="786" t="s">
        <v>10</v>
      </c>
      <c r="C391" s="786" t="s">
        <v>16</v>
      </c>
      <c r="D391" t="s">
        <v>12</v>
      </c>
      <c r="E391" s="12">
        <v>39.799999999999997</v>
      </c>
      <c r="F391" s="65"/>
      <c r="G391" s="1">
        <f t="shared" si="8"/>
        <v>39.800400000000096</v>
      </c>
    </row>
    <row r="392" spans="1:7">
      <c r="B392" s="787"/>
      <c r="C392" s="787"/>
      <c r="D392" t="s">
        <v>13</v>
      </c>
      <c r="E392" s="12">
        <v>5</v>
      </c>
      <c r="F392" s="65"/>
      <c r="G392" s="1">
        <f t="shared" si="8"/>
        <v>44.800400000000096</v>
      </c>
    </row>
    <row r="393" spans="1:7">
      <c r="B393" s="787"/>
      <c r="C393" s="787"/>
      <c r="D393" t="s">
        <v>14</v>
      </c>
      <c r="E393" s="12">
        <v>600</v>
      </c>
      <c r="F393" s="65"/>
      <c r="G393" s="1">
        <f t="shared" ref="G393:G459" si="9">+G392+E393-F393</f>
        <v>644.80040000000008</v>
      </c>
    </row>
    <row r="394" spans="1:7" s="365" customFormat="1">
      <c r="A394" s="364">
        <v>45382</v>
      </c>
      <c r="B394" s="807" t="s">
        <v>1904</v>
      </c>
      <c r="C394" s="807" t="s">
        <v>16</v>
      </c>
      <c r="D394" s="365" t="s">
        <v>14</v>
      </c>
      <c r="E394" s="370"/>
      <c r="F394" s="372">
        <v>470</v>
      </c>
      <c r="G394" s="386">
        <f t="shared" si="9"/>
        <v>174.80040000000008</v>
      </c>
    </row>
    <row r="395" spans="1:7" s="365" customFormat="1">
      <c r="A395" s="364">
        <v>45448</v>
      </c>
      <c r="B395" s="807" t="s">
        <v>1905</v>
      </c>
      <c r="C395" s="807" t="s">
        <v>16</v>
      </c>
      <c r="D395" s="365" t="s">
        <v>14</v>
      </c>
      <c r="E395" s="370"/>
      <c r="F395" s="372">
        <v>130</v>
      </c>
      <c r="G395" s="386">
        <f t="shared" si="9"/>
        <v>44.800400000000081</v>
      </c>
    </row>
    <row r="396" spans="1:7">
      <c r="A396" s="39">
        <v>45483</v>
      </c>
      <c r="B396" s="787" t="s">
        <v>1906</v>
      </c>
      <c r="C396" s="787" t="s">
        <v>16</v>
      </c>
      <c r="D396" t="s">
        <v>12</v>
      </c>
      <c r="E396" s="12"/>
      <c r="F396" s="12">
        <v>39.799999999999997</v>
      </c>
      <c r="G396" s="1">
        <f t="shared" si="9"/>
        <v>5.0004000000000843</v>
      </c>
    </row>
    <row r="397" spans="1:7">
      <c r="A397" s="39">
        <v>45483</v>
      </c>
      <c r="B397" s="787" t="s">
        <v>1906</v>
      </c>
      <c r="C397" s="787" t="s">
        <v>16</v>
      </c>
      <c r="D397" t="s">
        <v>13</v>
      </c>
      <c r="E397" s="12"/>
      <c r="F397" s="12">
        <v>5</v>
      </c>
      <c r="G397" s="1">
        <f t="shared" si="9"/>
        <v>4.000000000843329E-4</v>
      </c>
    </row>
    <row r="398" spans="1:7">
      <c r="A398" s="41">
        <v>45412</v>
      </c>
      <c r="B398" s="786" t="s">
        <v>10</v>
      </c>
      <c r="C398" s="786" t="s">
        <v>17</v>
      </c>
      <c r="D398" t="s">
        <v>12</v>
      </c>
      <c r="E398" s="12">
        <v>39.6</v>
      </c>
      <c r="F398" s="65"/>
      <c r="G398" s="1">
        <f t="shared" si="9"/>
        <v>39.600400000000086</v>
      </c>
    </row>
    <row r="399" spans="1:7">
      <c r="B399" s="787"/>
      <c r="C399" s="787"/>
      <c r="D399" t="s">
        <v>13</v>
      </c>
      <c r="E399" s="12">
        <v>5</v>
      </c>
      <c r="F399" s="65"/>
      <c r="G399" s="1">
        <f t="shared" si="9"/>
        <v>44.600400000000086</v>
      </c>
    </row>
    <row r="400" spans="1:7">
      <c r="B400" s="787"/>
      <c r="C400" s="787"/>
      <c r="D400" t="s">
        <v>14</v>
      </c>
      <c r="E400" s="12">
        <v>600</v>
      </c>
      <c r="F400" s="65"/>
      <c r="G400" s="1">
        <f t="shared" si="9"/>
        <v>644.60040000000004</v>
      </c>
    </row>
    <row r="401" spans="1:12" s="365" customFormat="1">
      <c r="A401" s="364">
        <v>45412</v>
      </c>
      <c r="B401" s="807" t="s">
        <v>1907</v>
      </c>
      <c r="C401" s="807" t="s">
        <v>17</v>
      </c>
      <c r="D401" s="365" t="s">
        <v>14</v>
      </c>
      <c r="E401" s="370"/>
      <c r="F401" s="372">
        <v>535</v>
      </c>
      <c r="G401" s="386">
        <f t="shared" si="9"/>
        <v>109.60040000000004</v>
      </c>
    </row>
    <row r="402" spans="1:12" s="365" customFormat="1">
      <c r="A402" s="364">
        <v>45448</v>
      </c>
      <c r="B402" s="807" t="s">
        <v>1905</v>
      </c>
      <c r="C402" s="807" t="s">
        <v>17</v>
      </c>
      <c r="D402" s="365" t="s">
        <v>14</v>
      </c>
      <c r="E402" s="370"/>
      <c r="F402" s="372">
        <v>65</v>
      </c>
      <c r="G402" s="386">
        <f t="shared" si="9"/>
        <v>44.600400000000036</v>
      </c>
      <c r="H402" s="383"/>
      <c r="I402" s="807"/>
      <c r="K402" s="370"/>
    </row>
    <row r="403" spans="1:12">
      <c r="A403" s="39">
        <v>45483</v>
      </c>
      <c r="B403" s="787" t="s">
        <v>1906</v>
      </c>
      <c r="C403" s="787" t="s">
        <v>17</v>
      </c>
      <c r="D403" t="s">
        <v>12</v>
      </c>
      <c r="E403" s="12"/>
      <c r="F403" s="12">
        <v>39.6</v>
      </c>
      <c r="G403" s="1">
        <f t="shared" si="9"/>
        <v>5.0004000000000346</v>
      </c>
      <c r="H403" s="26"/>
      <c r="I403" s="787"/>
      <c r="K403" s="12"/>
    </row>
    <row r="404" spans="1:12">
      <c r="A404" s="39">
        <v>45483</v>
      </c>
      <c r="B404" s="787" t="s">
        <v>1906</v>
      </c>
      <c r="C404" s="787" t="s">
        <v>17</v>
      </c>
      <c r="D404" t="s">
        <v>13</v>
      </c>
      <c r="E404" s="12"/>
      <c r="F404" s="12">
        <v>5</v>
      </c>
      <c r="G404" s="1">
        <f t="shared" si="9"/>
        <v>4.000000000345949E-4</v>
      </c>
      <c r="H404" s="26"/>
      <c r="I404" s="787"/>
      <c r="K404" s="12"/>
    </row>
    <row r="405" spans="1:12">
      <c r="A405" s="41">
        <v>45443</v>
      </c>
      <c r="B405" s="786" t="s">
        <v>10</v>
      </c>
      <c r="C405" s="786" t="s">
        <v>18</v>
      </c>
      <c r="D405" t="s">
        <v>12</v>
      </c>
      <c r="E405" s="12">
        <v>36</v>
      </c>
      <c r="F405" s="65"/>
      <c r="G405" s="1">
        <f t="shared" si="9"/>
        <v>36.000400000000035</v>
      </c>
      <c r="I405" s="786"/>
      <c r="K405" s="12"/>
    </row>
    <row r="406" spans="1:12">
      <c r="B406" s="787"/>
      <c r="C406" s="787"/>
      <c r="D406" t="s">
        <v>13</v>
      </c>
      <c r="E406" s="12">
        <v>5</v>
      </c>
      <c r="F406" s="65"/>
      <c r="G406" s="1">
        <f t="shared" si="9"/>
        <v>41.000400000000035</v>
      </c>
      <c r="I406" s="787"/>
      <c r="K406" s="12"/>
    </row>
    <row r="407" spans="1:12">
      <c r="B407" s="787"/>
      <c r="C407" s="787"/>
      <c r="D407" t="s">
        <v>14</v>
      </c>
      <c r="E407" s="12">
        <v>600</v>
      </c>
      <c r="F407" s="65"/>
      <c r="G407" s="1">
        <f t="shared" si="9"/>
        <v>641.00040000000001</v>
      </c>
      <c r="I407" s="786"/>
      <c r="K407" s="12"/>
    </row>
    <row r="408" spans="1:12">
      <c r="B408" s="787"/>
      <c r="C408" s="787"/>
      <c r="D408" t="s">
        <v>907</v>
      </c>
      <c r="E408" s="12">
        <v>10</v>
      </c>
      <c r="F408" s="65"/>
      <c r="G408" s="1">
        <f t="shared" si="9"/>
        <v>651.00040000000001</v>
      </c>
      <c r="K408" s="12"/>
    </row>
    <row r="409" spans="1:12" s="365" customFormat="1">
      <c r="A409" s="364">
        <v>45443</v>
      </c>
      <c r="B409" s="807" t="s">
        <v>1908</v>
      </c>
      <c r="C409" s="807" t="s">
        <v>18</v>
      </c>
      <c r="D409" s="365" t="s">
        <v>14</v>
      </c>
      <c r="E409" s="370"/>
      <c r="F409" s="372">
        <v>460</v>
      </c>
      <c r="G409" s="386">
        <f t="shared" si="9"/>
        <v>191.00040000000001</v>
      </c>
      <c r="K409" s="368"/>
    </row>
    <row r="410" spans="1:12" s="365" customFormat="1">
      <c r="A410" s="364">
        <v>45448</v>
      </c>
      <c r="B410" s="807" t="s">
        <v>1905</v>
      </c>
      <c r="C410" s="807" t="s">
        <v>18</v>
      </c>
      <c r="D410" s="365" t="s">
        <v>14</v>
      </c>
      <c r="E410" s="369"/>
      <c r="F410" s="369">
        <v>125</v>
      </c>
      <c r="G410" s="386">
        <f t="shared" si="9"/>
        <v>66.000400000000013</v>
      </c>
      <c r="K410" s="370"/>
    </row>
    <row r="411" spans="1:12">
      <c r="A411" s="39">
        <v>45483</v>
      </c>
      <c r="B411" s="787" t="s">
        <v>1906</v>
      </c>
      <c r="C411" s="787" t="s">
        <v>18</v>
      </c>
      <c r="D411" t="s">
        <v>12</v>
      </c>
      <c r="F411" s="12">
        <v>36</v>
      </c>
      <c r="G411" s="1">
        <f t="shared" si="9"/>
        <v>30.000400000000013</v>
      </c>
      <c r="K411" s="12"/>
    </row>
    <row r="412" spans="1:12">
      <c r="A412" s="39">
        <v>45483</v>
      </c>
      <c r="B412" s="787" t="s">
        <v>1906</v>
      </c>
      <c r="C412" s="787" t="s">
        <v>18</v>
      </c>
      <c r="D412" t="s">
        <v>13</v>
      </c>
      <c r="F412" s="12">
        <v>5</v>
      </c>
      <c r="G412" s="1">
        <f t="shared" si="9"/>
        <v>25.000400000000013</v>
      </c>
      <c r="K412" s="12"/>
    </row>
    <row r="413" spans="1:12">
      <c r="A413" s="39">
        <v>45483</v>
      </c>
      <c r="B413" s="787" t="s">
        <v>1906</v>
      </c>
      <c r="C413" s="787" t="s">
        <v>18</v>
      </c>
      <c r="D413" t="s">
        <v>907</v>
      </c>
      <c r="F413" s="12">
        <v>10</v>
      </c>
      <c r="G413" s="1">
        <f t="shared" si="9"/>
        <v>15.000400000000013</v>
      </c>
      <c r="I413" s="822" t="s">
        <v>1909</v>
      </c>
      <c r="J413" s="822"/>
      <c r="K413" s="822"/>
    </row>
    <row r="414" spans="1:12" s="365" customFormat="1">
      <c r="A414" s="364">
        <v>45483</v>
      </c>
      <c r="B414" s="807" t="s">
        <v>1910</v>
      </c>
      <c r="C414" s="807" t="s">
        <v>18</v>
      </c>
      <c r="D414" s="365" t="s">
        <v>14</v>
      </c>
      <c r="E414" s="369"/>
      <c r="F414" s="370">
        <v>15</v>
      </c>
      <c r="G414" s="386">
        <f t="shared" si="9"/>
        <v>4.0000000001327862E-4</v>
      </c>
      <c r="H414" s="365">
        <v>2024</v>
      </c>
      <c r="I414" s="818" t="s">
        <v>19</v>
      </c>
      <c r="J414" s="365" t="s">
        <v>12</v>
      </c>
      <c r="L414" s="370">
        <v>35</v>
      </c>
    </row>
    <row r="415" spans="1:12">
      <c r="A415" s="41">
        <v>45473</v>
      </c>
      <c r="B415" s="786" t="s">
        <v>10</v>
      </c>
      <c r="C415" s="786" t="s">
        <v>19</v>
      </c>
      <c r="D415" t="s">
        <v>12</v>
      </c>
      <c r="E415" s="12">
        <v>35</v>
      </c>
      <c r="G415" s="1">
        <f t="shared" si="9"/>
        <v>35.000400000000013</v>
      </c>
      <c r="J415" t="s">
        <v>13</v>
      </c>
      <c r="L415" s="12">
        <v>7</v>
      </c>
    </row>
    <row r="416" spans="1:12">
      <c r="B416" s="787"/>
      <c r="C416" s="787"/>
      <c r="D416" t="s">
        <v>13</v>
      </c>
      <c r="E416" s="12">
        <v>7</v>
      </c>
      <c r="G416" s="1">
        <f t="shared" si="9"/>
        <v>42.000400000000013</v>
      </c>
      <c r="J416" t="s">
        <v>14</v>
      </c>
      <c r="L416">
        <v>85</v>
      </c>
    </row>
    <row r="417" spans="1:12">
      <c r="B417" s="787"/>
      <c r="C417" s="787"/>
      <c r="D417" t="s">
        <v>14</v>
      </c>
      <c r="E417" s="12">
        <v>600</v>
      </c>
      <c r="G417" s="1">
        <f t="shared" si="9"/>
        <v>642.00040000000001</v>
      </c>
      <c r="I417" s="786" t="s">
        <v>20</v>
      </c>
      <c r="J417" t="s">
        <v>14</v>
      </c>
      <c r="K417" s="12">
        <v>225</v>
      </c>
      <c r="L417">
        <v>125</v>
      </c>
    </row>
    <row r="418" spans="1:12" s="365" customFormat="1">
      <c r="A418" s="364">
        <v>45473</v>
      </c>
      <c r="B418" s="807" t="s">
        <v>1911</v>
      </c>
      <c r="C418" s="807" t="s">
        <v>19</v>
      </c>
      <c r="D418" s="365" t="s">
        <v>14</v>
      </c>
      <c r="E418" s="369"/>
      <c r="F418" s="369">
        <v>480</v>
      </c>
      <c r="G418" s="386">
        <f t="shared" si="9"/>
        <v>162.00040000000001</v>
      </c>
      <c r="K418" s="370">
        <f>SUM(K414:K417)</f>
        <v>225</v>
      </c>
      <c r="L418" s="370">
        <f>SUM(L414:L417)</f>
        <v>252</v>
      </c>
    </row>
    <row r="419" spans="1:12" s="365" customFormat="1">
      <c r="A419" s="364">
        <v>45483</v>
      </c>
      <c r="B419" s="807" t="s">
        <v>1910</v>
      </c>
      <c r="C419" s="807" t="s">
        <v>19</v>
      </c>
      <c r="D419" s="365" t="s">
        <v>14</v>
      </c>
      <c r="E419" s="369"/>
      <c r="F419" s="429">
        <v>35</v>
      </c>
      <c r="G419" s="386">
        <f t="shared" si="9"/>
        <v>127.00040000000001</v>
      </c>
      <c r="H419" s="430"/>
      <c r="L419" s="383"/>
    </row>
    <row r="420" spans="1:12" s="365" customFormat="1">
      <c r="A420" s="364">
        <v>45511</v>
      </c>
      <c r="B420" s="807" t="s">
        <v>1912</v>
      </c>
      <c r="C420" s="807" t="s">
        <v>19</v>
      </c>
      <c r="D420" s="365" t="s">
        <v>14</v>
      </c>
      <c r="E420" s="369"/>
      <c r="F420" s="429">
        <v>85</v>
      </c>
      <c r="G420" s="386">
        <f t="shared" si="9"/>
        <v>42.000400000000013</v>
      </c>
      <c r="H420" s="430"/>
      <c r="L420" s="383"/>
    </row>
    <row r="421" spans="1:12">
      <c r="A421" s="39">
        <v>45511</v>
      </c>
      <c r="B421" s="787" t="s">
        <v>1913</v>
      </c>
      <c r="C421" s="787" t="s">
        <v>19</v>
      </c>
      <c r="D421" t="s">
        <v>12</v>
      </c>
      <c r="F421" s="231">
        <v>35</v>
      </c>
      <c r="G421" s="1">
        <f t="shared" si="9"/>
        <v>7.0004000000000133</v>
      </c>
      <c r="H421" s="232"/>
      <c r="L421" s="26"/>
    </row>
    <row r="422" spans="1:12">
      <c r="A422" s="39">
        <v>45511</v>
      </c>
      <c r="B422" s="787" t="s">
        <v>1913</v>
      </c>
      <c r="C422" s="787" t="s">
        <v>19</v>
      </c>
      <c r="D422" t="s">
        <v>13</v>
      </c>
      <c r="F422" s="231">
        <v>7</v>
      </c>
      <c r="G422" s="1">
        <f t="shared" si="9"/>
        <v>4.0000000001327862E-4</v>
      </c>
      <c r="H422" s="232"/>
      <c r="L422" s="26"/>
    </row>
    <row r="423" spans="1:12">
      <c r="A423" s="41">
        <v>45504</v>
      </c>
      <c r="B423" s="786" t="s">
        <v>10</v>
      </c>
      <c r="C423" s="786" t="s">
        <v>20</v>
      </c>
      <c r="D423" t="s">
        <v>12</v>
      </c>
      <c r="E423" s="12">
        <v>34.299999999999997</v>
      </c>
      <c r="F423" s="65"/>
      <c r="G423" s="1">
        <f t="shared" si="9"/>
        <v>34.30040000000001</v>
      </c>
    </row>
    <row r="424" spans="1:12">
      <c r="B424" s="787"/>
      <c r="C424" s="787"/>
      <c r="D424" t="s">
        <v>13</v>
      </c>
      <c r="E424" s="12">
        <v>7</v>
      </c>
      <c r="F424" s="65"/>
      <c r="G424" s="1">
        <f t="shared" si="9"/>
        <v>41.30040000000001</v>
      </c>
    </row>
    <row r="425" spans="1:12">
      <c r="B425" s="787"/>
      <c r="C425" s="787"/>
      <c r="D425" t="s">
        <v>14</v>
      </c>
      <c r="E425" s="12">
        <v>600</v>
      </c>
      <c r="F425" s="65"/>
      <c r="G425" s="1">
        <f t="shared" si="9"/>
        <v>641.30039999999997</v>
      </c>
    </row>
    <row r="426" spans="1:12" s="365" customFormat="1">
      <c r="A426" s="364">
        <v>45504</v>
      </c>
      <c r="B426" s="807" t="s">
        <v>1914</v>
      </c>
      <c r="C426" s="807" t="s">
        <v>20</v>
      </c>
      <c r="D426" s="365" t="s">
        <v>14</v>
      </c>
      <c r="E426" s="370"/>
      <c r="F426" s="372">
        <v>275</v>
      </c>
      <c r="G426" s="386">
        <f t="shared" si="9"/>
        <v>366.30039999999997</v>
      </c>
    </row>
    <row r="427" spans="1:12" s="365" customFormat="1">
      <c r="A427" s="364">
        <v>45511</v>
      </c>
      <c r="B427" s="807" t="s">
        <v>1915</v>
      </c>
      <c r="C427" s="807" t="s">
        <v>20</v>
      </c>
      <c r="D427" s="365" t="s">
        <v>14</v>
      </c>
      <c r="E427" s="369"/>
      <c r="F427" s="369">
        <v>125</v>
      </c>
      <c r="G427" s="386">
        <f t="shared" si="9"/>
        <v>241.30039999999997</v>
      </c>
    </row>
    <row r="428" spans="1:12">
      <c r="A428" s="39">
        <v>45546</v>
      </c>
      <c r="B428" s="787" t="s">
        <v>1916</v>
      </c>
      <c r="C428" s="787" t="s">
        <v>20</v>
      </c>
      <c r="D428" t="s">
        <v>12</v>
      </c>
      <c r="F428" s="4">
        <v>34.299999999999997</v>
      </c>
      <c r="G428" s="1">
        <f t="shared" si="9"/>
        <v>207.00039999999996</v>
      </c>
    </row>
    <row r="429" spans="1:12">
      <c r="A429" s="39">
        <v>45546</v>
      </c>
      <c r="B429" s="787" t="s">
        <v>1916</v>
      </c>
      <c r="C429" s="787" t="s">
        <v>20</v>
      </c>
      <c r="D429" t="s">
        <v>13</v>
      </c>
      <c r="F429" s="4">
        <v>7</v>
      </c>
      <c r="G429" s="1">
        <f t="shared" si="9"/>
        <v>200.00039999999996</v>
      </c>
    </row>
    <row r="430" spans="1:12" s="365" customFormat="1">
      <c r="A430" s="364">
        <v>45546</v>
      </c>
      <c r="B430" s="807" t="s">
        <v>1917</v>
      </c>
      <c r="C430" s="807" t="s">
        <v>20</v>
      </c>
      <c r="D430" s="365" t="s">
        <v>14</v>
      </c>
      <c r="E430" s="369"/>
      <c r="F430" s="369">
        <v>100</v>
      </c>
      <c r="G430" s="386">
        <f t="shared" si="9"/>
        <v>100.00039999999996</v>
      </c>
      <c r="I430" s="818"/>
      <c r="L430" s="370"/>
    </row>
    <row r="431" spans="1:12" s="378" customFormat="1">
      <c r="A431" s="377">
        <v>45602</v>
      </c>
      <c r="B431" s="801" t="s">
        <v>1918</v>
      </c>
      <c r="C431" s="801" t="s">
        <v>20</v>
      </c>
      <c r="D431" s="378" t="s">
        <v>14</v>
      </c>
      <c r="E431" s="419"/>
      <c r="F431" s="419">
        <v>100</v>
      </c>
      <c r="G431" s="446">
        <f t="shared" si="9"/>
        <v>3.999999999564352E-4</v>
      </c>
      <c r="I431" s="425"/>
      <c r="L431" s="380"/>
    </row>
    <row r="432" spans="1:12">
      <c r="A432" s="41">
        <v>45535</v>
      </c>
      <c r="B432" s="786" t="s">
        <v>10</v>
      </c>
      <c r="C432" s="786" t="s">
        <v>21</v>
      </c>
      <c r="D432" t="s">
        <v>12</v>
      </c>
      <c r="E432" s="12">
        <v>34.4</v>
      </c>
      <c r="F432" s="65"/>
      <c r="G432" s="1">
        <f t="shared" si="9"/>
        <v>34.400399999999955</v>
      </c>
      <c r="L432" s="12"/>
    </row>
    <row r="433" spans="1:13">
      <c r="B433" s="787"/>
      <c r="C433" s="787"/>
      <c r="D433" t="s">
        <v>13</v>
      </c>
      <c r="E433" s="12">
        <v>7</v>
      </c>
      <c r="F433" s="65"/>
      <c r="G433" s="1">
        <f t="shared" si="9"/>
        <v>41.400399999999955</v>
      </c>
      <c r="I433" s="786"/>
      <c r="L433" s="12"/>
    </row>
    <row r="434" spans="1:13">
      <c r="B434" s="787"/>
      <c r="C434" s="787"/>
      <c r="D434" t="s">
        <v>14</v>
      </c>
      <c r="E434" s="12">
        <v>600</v>
      </c>
      <c r="F434" s="65"/>
      <c r="G434" s="1">
        <f t="shared" si="9"/>
        <v>641.40039999999999</v>
      </c>
      <c r="I434" s="787"/>
    </row>
    <row r="435" spans="1:13" s="365" customFormat="1">
      <c r="A435" s="364">
        <v>45535</v>
      </c>
      <c r="B435" s="807" t="s">
        <v>1919</v>
      </c>
      <c r="C435" s="807" t="s">
        <v>21</v>
      </c>
      <c r="D435" s="365" t="s">
        <v>14</v>
      </c>
      <c r="E435" s="370"/>
      <c r="F435" s="372">
        <v>430</v>
      </c>
      <c r="G435" s="386">
        <f t="shared" si="9"/>
        <v>211.40039999999999</v>
      </c>
      <c r="L435" s="370"/>
    </row>
    <row r="436" spans="1:13" s="365" customFormat="1">
      <c r="A436" s="364">
        <v>45546</v>
      </c>
      <c r="B436" s="807" t="s">
        <v>1917</v>
      </c>
      <c r="C436" s="807" t="s">
        <v>21</v>
      </c>
      <c r="D436" s="365" t="s">
        <v>14</v>
      </c>
      <c r="E436" s="369"/>
      <c r="F436" s="369">
        <v>70</v>
      </c>
      <c r="G436" s="386">
        <f t="shared" si="9"/>
        <v>141.40039999999999</v>
      </c>
      <c r="L436" s="370"/>
    </row>
    <row r="437" spans="1:13">
      <c r="A437" s="39">
        <v>45602</v>
      </c>
      <c r="B437" s="787" t="s">
        <v>1920</v>
      </c>
      <c r="C437" s="787" t="s">
        <v>21</v>
      </c>
      <c r="D437" t="s">
        <v>12</v>
      </c>
      <c r="F437" s="4">
        <v>34.4</v>
      </c>
      <c r="G437" s="1">
        <f t="shared" si="9"/>
        <v>107.00039999999998</v>
      </c>
    </row>
    <row r="438" spans="1:13">
      <c r="A438" s="39">
        <v>45602</v>
      </c>
      <c r="B438" s="787" t="s">
        <v>1920</v>
      </c>
      <c r="C438" s="787" t="s">
        <v>21</v>
      </c>
      <c r="D438" t="s">
        <v>13</v>
      </c>
      <c r="F438" s="4">
        <v>7</v>
      </c>
      <c r="G438" s="1">
        <f t="shared" si="9"/>
        <v>100.00039999999998</v>
      </c>
    </row>
    <row r="439" spans="1:13" s="378" customFormat="1">
      <c r="A439" s="377">
        <v>45616</v>
      </c>
      <c r="B439" s="801" t="s">
        <v>1921</v>
      </c>
      <c r="C439" s="801" t="s">
        <v>21</v>
      </c>
      <c r="D439" s="378" t="s">
        <v>14</v>
      </c>
      <c r="E439" s="419"/>
      <c r="F439" s="419">
        <v>100</v>
      </c>
      <c r="G439" s="446">
        <f t="shared" si="9"/>
        <v>3.9999999998485691E-4</v>
      </c>
      <c r="L439" s="379"/>
    </row>
    <row r="440" spans="1:13">
      <c r="A440" s="41">
        <v>45565</v>
      </c>
      <c r="B440" s="786" t="s">
        <v>10</v>
      </c>
      <c r="C440" s="786" t="s">
        <v>91</v>
      </c>
      <c r="D440" t="s">
        <v>12</v>
      </c>
      <c r="E440" s="121">
        <v>34.6</v>
      </c>
      <c r="F440" s="121"/>
      <c r="G440" s="1">
        <f t="shared" si="9"/>
        <v>34.600399999999986</v>
      </c>
      <c r="L440" s="121"/>
    </row>
    <row r="441" spans="1:13">
      <c r="B441" s="787"/>
      <c r="C441" s="787"/>
      <c r="D441" t="s">
        <v>13</v>
      </c>
      <c r="E441" s="121">
        <v>5</v>
      </c>
      <c r="F441" s="121"/>
      <c r="G441" s="1">
        <f t="shared" si="9"/>
        <v>39.600399999999986</v>
      </c>
      <c r="I441" s="786"/>
      <c r="L441" s="12"/>
    </row>
    <row r="442" spans="1:13">
      <c r="B442" s="787"/>
      <c r="C442" s="787"/>
      <c r="D442" t="s">
        <v>14</v>
      </c>
      <c r="E442" s="12">
        <v>600</v>
      </c>
      <c r="F442" s="121"/>
      <c r="G442" s="1">
        <f t="shared" si="9"/>
        <v>639.60040000000004</v>
      </c>
      <c r="I442" s="787"/>
      <c r="L442" s="12"/>
    </row>
    <row r="443" spans="1:13" s="365" customFormat="1">
      <c r="A443" s="364">
        <v>45565</v>
      </c>
      <c r="B443" s="807" t="s">
        <v>1922</v>
      </c>
      <c r="C443" s="807" t="s">
        <v>91</v>
      </c>
      <c r="D443" s="365" t="s">
        <v>14</v>
      </c>
      <c r="E443" s="368"/>
      <c r="F443" s="368">
        <v>460</v>
      </c>
      <c r="G443" s="386">
        <f t="shared" si="9"/>
        <v>179.60040000000004</v>
      </c>
      <c r="I443" s="818"/>
    </row>
    <row r="444" spans="1:13" s="378" customFormat="1">
      <c r="A444" s="377">
        <v>45616</v>
      </c>
      <c r="B444" s="801" t="s">
        <v>1921</v>
      </c>
      <c r="C444" s="801" t="s">
        <v>91</v>
      </c>
      <c r="D444" s="378" t="s">
        <v>14</v>
      </c>
      <c r="E444" s="379"/>
      <c r="F444" s="379">
        <v>110</v>
      </c>
      <c r="G444" s="446">
        <f t="shared" si="9"/>
        <v>69.600400000000036</v>
      </c>
      <c r="L444" s="380"/>
    </row>
    <row r="445" spans="1:13" s="378" customFormat="1">
      <c r="A445" s="377">
        <v>45630</v>
      </c>
      <c r="B445" s="801" t="s">
        <v>1923</v>
      </c>
      <c r="C445" s="801" t="s">
        <v>91</v>
      </c>
      <c r="D445" s="378" t="s">
        <v>14</v>
      </c>
      <c r="E445" s="379"/>
      <c r="F445" s="379">
        <v>30</v>
      </c>
      <c r="G445" s="446">
        <f t="shared" si="9"/>
        <v>39.600400000000036</v>
      </c>
      <c r="L445" s="380"/>
    </row>
    <row r="446" spans="1:13">
      <c r="A446" s="39">
        <v>45665</v>
      </c>
      <c r="B446" s="787" t="s">
        <v>1924</v>
      </c>
      <c r="C446" s="787" t="s">
        <v>91</v>
      </c>
      <c r="D446" t="s">
        <v>12</v>
      </c>
      <c r="E446" s="121"/>
      <c r="F446" s="121">
        <v>34.6</v>
      </c>
      <c r="G446" s="1">
        <f t="shared" si="9"/>
        <v>5.0004000000000346</v>
      </c>
      <c r="L446" s="12"/>
    </row>
    <row r="447" spans="1:13">
      <c r="A447" s="39">
        <v>45665</v>
      </c>
      <c r="B447" s="787" t="s">
        <v>1924</v>
      </c>
      <c r="C447" s="787" t="s">
        <v>91</v>
      </c>
      <c r="D447" t="s">
        <v>13</v>
      </c>
      <c r="E447" s="121"/>
      <c r="F447" s="121">
        <v>5</v>
      </c>
      <c r="G447" s="1">
        <f t="shared" si="9"/>
        <v>4.000000000345949E-4</v>
      </c>
      <c r="L447" s="12"/>
    </row>
    <row r="448" spans="1:13">
      <c r="A448" s="41">
        <v>45596</v>
      </c>
      <c r="B448" s="786" t="s">
        <v>10</v>
      </c>
      <c r="C448" s="786" t="s">
        <v>23</v>
      </c>
      <c r="D448" t="s">
        <v>12</v>
      </c>
      <c r="E448" s="12">
        <v>7</v>
      </c>
      <c r="G448" s="1">
        <f t="shared" si="9"/>
        <v>7.0004000000000346</v>
      </c>
      <c r="I448" s="786"/>
      <c r="K448" s="12"/>
      <c r="M448" s="26"/>
    </row>
    <row r="449" spans="1:11">
      <c r="B449" s="787"/>
      <c r="C449" s="787"/>
      <c r="D449" t="s">
        <v>13</v>
      </c>
      <c r="E449" s="12">
        <v>7</v>
      </c>
      <c r="G449" s="1">
        <f t="shared" si="9"/>
        <v>14.000400000000035</v>
      </c>
      <c r="K449" s="121"/>
    </row>
    <row r="450" spans="1:11">
      <c r="B450" s="787"/>
      <c r="C450" s="787"/>
      <c r="D450" t="s">
        <v>14</v>
      </c>
      <c r="E450" s="12">
        <v>600</v>
      </c>
      <c r="G450" s="1">
        <f t="shared" si="9"/>
        <v>614.00040000000001</v>
      </c>
    </row>
    <row r="451" spans="1:11" s="378" customFormat="1">
      <c r="A451" s="377">
        <v>45596</v>
      </c>
      <c r="B451" s="801" t="s">
        <v>1925</v>
      </c>
      <c r="C451" s="801" t="s">
        <v>23</v>
      </c>
      <c r="D451" s="378" t="s">
        <v>14</v>
      </c>
      <c r="E451" s="419"/>
      <c r="F451" s="419">
        <v>420</v>
      </c>
      <c r="G451" s="446">
        <f t="shared" si="9"/>
        <v>194.00040000000001</v>
      </c>
    </row>
    <row r="452" spans="1:11" s="378" customFormat="1">
      <c r="A452" s="377">
        <v>45630</v>
      </c>
      <c r="B452" s="801" t="s">
        <v>1923</v>
      </c>
      <c r="C452" s="801" t="s">
        <v>23</v>
      </c>
      <c r="D452" s="378" t="s">
        <v>14</v>
      </c>
      <c r="E452" s="419"/>
      <c r="F452" s="419">
        <v>180</v>
      </c>
      <c r="G452" s="446">
        <f t="shared" si="9"/>
        <v>14.000400000000013</v>
      </c>
    </row>
    <row r="453" spans="1:11">
      <c r="A453" s="39">
        <v>45665</v>
      </c>
      <c r="B453" s="787" t="s">
        <v>1924</v>
      </c>
      <c r="C453" s="787" t="s">
        <v>23</v>
      </c>
      <c r="D453" t="s">
        <v>12</v>
      </c>
      <c r="F453" s="4">
        <v>7</v>
      </c>
      <c r="G453" s="1">
        <f t="shared" si="9"/>
        <v>7.0004000000000133</v>
      </c>
    </row>
    <row r="454" spans="1:11">
      <c r="A454" s="39">
        <v>45665</v>
      </c>
      <c r="B454" s="787" t="s">
        <v>1924</v>
      </c>
      <c r="C454" s="787" t="s">
        <v>23</v>
      </c>
      <c r="D454" t="s">
        <v>13</v>
      </c>
      <c r="F454" s="4">
        <v>7</v>
      </c>
      <c r="G454" s="1">
        <f t="shared" si="9"/>
        <v>4.0000000001327862E-4</v>
      </c>
    </row>
    <row r="455" spans="1:11">
      <c r="A455" s="41">
        <v>45626</v>
      </c>
      <c r="B455" s="786" t="s">
        <v>10</v>
      </c>
      <c r="C455" s="786" t="s">
        <v>24</v>
      </c>
      <c r="D455" t="s">
        <v>12</v>
      </c>
      <c r="E455" s="12">
        <v>8</v>
      </c>
      <c r="F455" s="65"/>
      <c r="G455" s="1">
        <f t="shared" si="9"/>
        <v>8.0004000000000133</v>
      </c>
    </row>
    <row r="456" spans="1:11">
      <c r="B456" s="787"/>
      <c r="C456" s="787"/>
      <c r="D456" t="s">
        <v>13</v>
      </c>
      <c r="E456" s="12">
        <v>7</v>
      </c>
      <c r="F456" s="65"/>
      <c r="G456" s="1">
        <f t="shared" si="9"/>
        <v>15.000400000000013</v>
      </c>
    </row>
    <row r="457" spans="1:11">
      <c r="B457" s="787"/>
      <c r="C457" s="787"/>
      <c r="D457" t="s">
        <v>14</v>
      </c>
      <c r="E457" s="12">
        <v>600</v>
      </c>
      <c r="F457" s="65"/>
      <c r="G457" s="1">
        <f t="shared" si="9"/>
        <v>615.00040000000001</v>
      </c>
    </row>
    <row r="458" spans="1:11" s="378" customFormat="1">
      <c r="A458" s="377">
        <v>45626</v>
      </c>
      <c r="B458" s="801" t="s">
        <v>1926</v>
      </c>
      <c r="C458" s="801" t="s">
        <v>24</v>
      </c>
      <c r="D458" s="378" t="s">
        <v>14</v>
      </c>
      <c r="E458" s="380"/>
      <c r="F458" s="418">
        <v>425</v>
      </c>
      <c r="G458" s="446">
        <f t="shared" si="9"/>
        <v>190.00040000000001</v>
      </c>
    </row>
    <row r="459" spans="1:11" s="378" customFormat="1">
      <c r="A459" s="377">
        <v>45630</v>
      </c>
      <c r="B459" s="801" t="s">
        <v>1923</v>
      </c>
      <c r="C459" s="801" t="s">
        <v>24</v>
      </c>
      <c r="D459" s="378" t="s">
        <v>14</v>
      </c>
      <c r="E459" s="419"/>
      <c r="F459" s="419">
        <v>70</v>
      </c>
      <c r="G459" s="446">
        <f t="shared" si="9"/>
        <v>120.00040000000001</v>
      </c>
    </row>
    <row r="460" spans="1:11">
      <c r="A460" s="39">
        <v>45665</v>
      </c>
      <c r="B460" s="787" t="s">
        <v>1924</v>
      </c>
      <c r="C460" s="787" t="s">
        <v>24</v>
      </c>
      <c r="D460" t="s">
        <v>12</v>
      </c>
      <c r="F460" s="4">
        <v>8</v>
      </c>
      <c r="G460" s="1">
        <f t="shared" ref="G460:G531" si="10">+G459+E460-F460</f>
        <v>112.00040000000001</v>
      </c>
    </row>
    <row r="461" spans="1:11">
      <c r="A461" s="39">
        <v>45665</v>
      </c>
      <c r="B461" s="787" t="s">
        <v>1924</v>
      </c>
      <c r="C461" s="787" t="s">
        <v>24</v>
      </c>
      <c r="D461" t="s">
        <v>13</v>
      </c>
      <c r="F461" s="4">
        <v>7</v>
      </c>
      <c r="G461" s="1">
        <f t="shared" si="10"/>
        <v>105.00040000000001</v>
      </c>
    </row>
    <row r="462" spans="1:11" s="127" customFormat="1">
      <c r="A462" s="126">
        <v>45665</v>
      </c>
      <c r="B462" s="797" t="s">
        <v>1927</v>
      </c>
      <c r="C462" s="797" t="s">
        <v>24</v>
      </c>
      <c r="D462" s="127" t="s">
        <v>14</v>
      </c>
      <c r="E462" s="128"/>
      <c r="F462" s="128">
        <v>105</v>
      </c>
      <c r="G462" s="294">
        <f t="shared" si="10"/>
        <v>4.0000000001327862E-4</v>
      </c>
    </row>
    <row r="463" spans="1:11">
      <c r="A463" s="41">
        <v>45657</v>
      </c>
      <c r="B463" s="786" t="s">
        <v>10</v>
      </c>
      <c r="C463" s="786" t="s">
        <v>25</v>
      </c>
      <c r="D463" t="s">
        <v>12</v>
      </c>
      <c r="E463" s="12">
        <v>10.5</v>
      </c>
      <c r="F463" s="65"/>
      <c r="G463" s="1">
        <f t="shared" si="10"/>
        <v>10.500400000000013</v>
      </c>
    </row>
    <row r="464" spans="1:11">
      <c r="B464" s="787"/>
      <c r="C464" s="787"/>
      <c r="D464" t="s">
        <v>13</v>
      </c>
      <c r="E464" s="12">
        <v>3</v>
      </c>
      <c r="F464" s="65"/>
      <c r="G464" s="1">
        <f t="shared" si="10"/>
        <v>13.500400000000013</v>
      </c>
    </row>
    <row r="465" spans="1:12">
      <c r="B465" s="787"/>
      <c r="C465" s="787"/>
      <c r="D465" t="s">
        <v>14</v>
      </c>
      <c r="E465" s="12">
        <v>600</v>
      </c>
      <c r="F465" s="65"/>
      <c r="G465" s="1">
        <f t="shared" si="10"/>
        <v>613.50040000000001</v>
      </c>
    </row>
    <row r="466" spans="1:12" s="378" customFormat="1">
      <c r="A466" s="377">
        <v>45657</v>
      </c>
      <c r="B466" s="801" t="s">
        <v>1928</v>
      </c>
      <c r="C466" s="801" t="s">
        <v>25</v>
      </c>
      <c r="D466" s="378" t="s">
        <v>14</v>
      </c>
      <c r="E466" s="380"/>
      <c r="F466" s="418">
        <v>435</v>
      </c>
      <c r="G466" s="446">
        <f t="shared" si="10"/>
        <v>178.50040000000001</v>
      </c>
    </row>
    <row r="467" spans="1:12" s="127" customFormat="1">
      <c r="A467" s="126">
        <v>45665</v>
      </c>
      <c r="B467" s="797" t="s">
        <v>1927</v>
      </c>
      <c r="C467" s="797" t="s">
        <v>25</v>
      </c>
      <c r="D467" s="127" t="s">
        <v>14</v>
      </c>
      <c r="E467" s="128"/>
      <c r="F467" s="128">
        <v>126.4</v>
      </c>
      <c r="G467" s="294">
        <f t="shared" si="10"/>
        <v>52.100400000000008</v>
      </c>
    </row>
    <row r="468" spans="1:12">
      <c r="A468" s="39">
        <v>45714</v>
      </c>
      <c r="B468" s="787" t="s">
        <v>1929</v>
      </c>
      <c r="C468" s="787" t="s">
        <v>25</v>
      </c>
      <c r="D468" t="s">
        <v>12</v>
      </c>
      <c r="F468" s="4">
        <v>10.5</v>
      </c>
      <c r="G468" s="1">
        <f t="shared" si="10"/>
        <v>41.600400000000008</v>
      </c>
      <c r="I468" s="787"/>
      <c r="J468" s="787"/>
      <c r="K468" s="787"/>
    </row>
    <row r="469" spans="1:12">
      <c r="A469" s="39">
        <v>45714</v>
      </c>
      <c r="B469" s="787" t="s">
        <v>1929</v>
      </c>
      <c r="C469" s="787" t="s">
        <v>25</v>
      </c>
      <c r="D469" t="s">
        <v>13</v>
      </c>
      <c r="F469" s="4">
        <v>3</v>
      </c>
      <c r="G469" s="1">
        <f t="shared" si="10"/>
        <v>38.600400000000008</v>
      </c>
      <c r="I469" s="787"/>
      <c r="J469" s="787"/>
      <c r="K469" s="787"/>
    </row>
    <row r="470" spans="1:12" s="348" customFormat="1">
      <c r="A470" s="346">
        <v>45714</v>
      </c>
      <c r="B470" s="347" t="s">
        <v>1930</v>
      </c>
      <c r="C470" s="347" t="s">
        <v>25</v>
      </c>
      <c r="D470" s="348" t="s">
        <v>14</v>
      </c>
      <c r="E470" s="349"/>
      <c r="F470" s="349">
        <v>28.6</v>
      </c>
      <c r="G470" s="350">
        <f t="shared" si="10"/>
        <v>10.000400000000006</v>
      </c>
    </row>
    <row r="471" spans="1:12">
      <c r="A471" s="41">
        <v>45688</v>
      </c>
      <c r="B471" s="786" t="s">
        <v>10</v>
      </c>
      <c r="C471" s="786" t="s">
        <v>11</v>
      </c>
      <c r="D471" t="s">
        <v>12</v>
      </c>
      <c r="E471" s="121">
        <v>8</v>
      </c>
      <c r="F471" s="121"/>
      <c r="G471" s="1">
        <f t="shared" si="10"/>
        <v>18.000400000000006</v>
      </c>
    </row>
    <row r="472" spans="1:12">
      <c r="B472" s="787"/>
      <c r="C472" s="787"/>
      <c r="D472" t="s">
        <v>13</v>
      </c>
      <c r="E472" s="121">
        <v>3</v>
      </c>
      <c r="F472" s="121"/>
      <c r="G472" s="1">
        <f t="shared" si="10"/>
        <v>21.000400000000006</v>
      </c>
      <c r="L472" s="4"/>
    </row>
    <row r="473" spans="1:12">
      <c r="B473" s="787"/>
      <c r="C473" s="787"/>
      <c r="D473" t="s">
        <v>14</v>
      </c>
      <c r="E473" s="121">
        <v>600</v>
      </c>
      <c r="F473" s="121"/>
      <c r="G473" s="1">
        <f t="shared" si="10"/>
        <v>621.00040000000001</v>
      </c>
      <c r="L473" s="4"/>
    </row>
    <row r="474" spans="1:12" s="127" customFormat="1">
      <c r="A474" s="126">
        <v>45688</v>
      </c>
      <c r="B474" s="797" t="s">
        <v>1931</v>
      </c>
      <c r="C474" s="797" t="s">
        <v>11</v>
      </c>
      <c r="D474" s="127" t="s">
        <v>14</v>
      </c>
      <c r="E474" s="266"/>
      <c r="F474" s="266">
        <v>500</v>
      </c>
      <c r="G474" s="294">
        <f t="shared" si="10"/>
        <v>121.00040000000001</v>
      </c>
      <c r="L474" s="128"/>
    </row>
    <row r="475" spans="1:12">
      <c r="A475" s="39">
        <v>45714</v>
      </c>
      <c r="B475" s="787" t="s">
        <v>1929</v>
      </c>
      <c r="C475" s="787" t="s">
        <v>11</v>
      </c>
      <c r="D475" t="s">
        <v>12</v>
      </c>
      <c r="F475" s="4">
        <v>8</v>
      </c>
      <c r="G475" s="1">
        <f t="shared" si="10"/>
        <v>113.00040000000001</v>
      </c>
      <c r="L475" s="121"/>
    </row>
    <row r="476" spans="1:12">
      <c r="A476" s="39">
        <v>45714</v>
      </c>
      <c r="B476" s="787" t="s">
        <v>1929</v>
      </c>
      <c r="C476" s="787" t="s">
        <v>11</v>
      </c>
      <c r="D476" t="s">
        <v>13</v>
      </c>
      <c r="F476" s="4">
        <v>3</v>
      </c>
      <c r="G476" s="1">
        <f t="shared" si="10"/>
        <v>110.00040000000001</v>
      </c>
      <c r="I476" s="787"/>
      <c r="K476" s="121"/>
      <c r="L476" s="121"/>
    </row>
    <row r="477" spans="1:12" s="348" customFormat="1">
      <c r="A477" s="346">
        <v>45714</v>
      </c>
      <c r="B477" s="347" t="s">
        <v>1930</v>
      </c>
      <c r="C477" s="347" t="s">
        <v>11</v>
      </c>
      <c r="D477" s="348" t="s">
        <v>14</v>
      </c>
      <c r="E477" s="349"/>
      <c r="F477" s="349">
        <v>66.900000000000006</v>
      </c>
      <c r="G477" s="350">
        <f t="shared" si="10"/>
        <v>43.100400000000008</v>
      </c>
      <c r="K477" s="351"/>
      <c r="L477" s="351"/>
    </row>
    <row r="478" spans="1:12" s="127" customFormat="1">
      <c r="A478" s="126">
        <v>45763</v>
      </c>
      <c r="B478" s="797" t="s">
        <v>1932</v>
      </c>
      <c r="C478" s="797" t="s">
        <v>11</v>
      </c>
      <c r="D478" s="127" t="s">
        <v>14</v>
      </c>
      <c r="E478" s="128"/>
      <c r="F478" s="128">
        <v>43.1</v>
      </c>
      <c r="G478" s="294">
        <f t="shared" si="10"/>
        <v>4.000000000061732E-4</v>
      </c>
      <c r="K478" s="129"/>
      <c r="L478" s="129"/>
    </row>
    <row r="479" spans="1:12">
      <c r="A479" s="41">
        <v>45716</v>
      </c>
      <c r="B479" s="786" t="s">
        <v>10</v>
      </c>
      <c r="C479" s="786" t="s">
        <v>15</v>
      </c>
      <c r="D479" t="s">
        <v>12</v>
      </c>
      <c r="E479" s="4">
        <v>14</v>
      </c>
      <c r="F479" s="121"/>
      <c r="G479" s="1">
        <f t="shared" si="10"/>
        <v>14.000400000000006</v>
      </c>
    </row>
    <row r="480" spans="1:12">
      <c r="B480" s="787"/>
      <c r="C480" s="787"/>
      <c r="D480" t="s">
        <v>13</v>
      </c>
      <c r="E480" s="4">
        <v>3</v>
      </c>
      <c r="F480" s="121"/>
      <c r="G480" s="1">
        <f t="shared" si="10"/>
        <v>17.000400000000006</v>
      </c>
    </row>
    <row r="481" spans="1:15">
      <c r="B481" s="787"/>
      <c r="C481" s="787"/>
      <c r="D481" t="s">
        <v>14</v>
      </c>
      <c r="E481" s="4">
        <v>600</v>
      </c>
      <c r="F481" s="121"/>
      <c r="G481" s="1">
        <f t="shared" si="10"/>
        <v>617.00040000000001</v>
      </c>
    </row>
    <row r="482" spans="1:15" s="127" customFormat="1">
      <c r="A482" s="126">
        <v>45716</v>
      </c>
      <c r="B482" s="797" t="s">
        <v>1933</v>
      </c>
      <c r="C482" s="797" t="s">
        <v>15</v>
      </c>
      <c r="D482" s="127" t="s">
        <v>14</v>
      </c>
      <c r="E482" s="128"/>
      <c r="F482" s="266">
        <v>360</v>
      </c>
      <c r="G482" s="294">
        <f t="shared" si="10"/>
        <v>257.00040000000001</v>
      </c>
    </row>
    <row r="483" spans="1:15">
      <c r="A483" s="39">
        <v>45763</v>
      </c>
      <c r="B483" s="787" t="s">
        <v>1934</v>
      </c>
      <c r="C483" s="787" t="s">
        <v>15</v>
      </c>
      <c r="D483" t="s">
        <v>12</v>
      </c>
      <c r="F483" s="121">
        <v>14</v>
      </c>
      <c r="G483" s="1">
        <f t="shared" si="10"/>
        <v>243.00040000000001</v>
      </c>
    </row>
    <row r="484" spans="1:15">
      <c r="A484" s="39">
        <v>45763</v>
      </c>
      <c r="B484" s="787" t="s">
        <v>1934</v>
      </c>
      <c r="C484" s="787" t="s">
        <v>15</v>
      </c>
      <c r="D484" t="s">
        <v>13</v>
      </c>
      <c r="F484" s="121">
        <v>3</v>
      </c>
      <c r="G484" s="1">
        <f t="shared" si="10"/>
        <v>240.00040000000001</v>
      </c>
    </row>
    <row r="485" spans="1:15" s="127" customFormat="1">
      <c r="A485" s="126">
        <v>45763</v>
      </c>
      <c r="B485" s="797" t="s">
        <v>1932</v>
      </c>
      <c r="C485" s="797" t="s">
        <v>15</v>
      </c>
      <c r="D485" s="127" t="s">
        <v>14</v>
      </c>
      <c r="E485" s="128"/>
      <c r="F485" s="266">
        <v>240</v>
      </c>
      <c r="G485" s="294">
        <f t="shared" si="10"/>
        <v>4.0000000001327862E-4</v>
      </c>
    </row>
    <row r="486" spans="1:15">
      <c r="A486" s="41">
        <v>45747</v>
      </c>
      <c r="B486" s="786" t="s">
        <v>10</v>
      </c>
      <c r="C486" s="786" t="s">
        <v>16</v>
      </c>
      <c r="D486" t="s">
        <v>12</v>
      </c>
      <c r="E486" s="121">
        <v>14</v>
      </c>
      <c r="F486" s="121"/>
      <c r="G486" s="1">
        <f t="shared" si="10"/>
        <v>14.000400000000013</v>
      </c>
    </row>
    <row r="487" spans="1:15">
      <c r="B487" s="787"/>
      <c r="C487" s="787"/>
      <c r="D487" t="s">
        <v>13</v>
      </c>
      <c r="E487" s="121">
        <v>3</v>
      </c>
      <c r="F487" s="121"/>
      <c r="G487" s="1">
        <f t="shared" si="10"/>
        <v>17.000400000000013</v>
      </c>
    </row>
    <row r="488" spans="1:15">
      <c r="B488" s="787"/>
      <c r="C488" s="787"/>
      <c r="D488" t="s">
        <v>14</v>
      </c>
      <c r="E488" s="121">
        <v>600</v>
      </c>
      <c r="F488" s="121"/>
      <c r="G488" s="1">
        <f t="shared" si="10"/>
        <v>617.00040000000001</v>
      </c>
      <c r="O488">
        <v>3000</v>
      </c>
    </row>
    <row r="489" spans="1:15" s="127" customFormat="1">
      <c r="A489" s="126">
        <v>45747</v>
      </c>
      <c r="B489" s="797" t="s">
        <v>1935</v>
      </c>
      <c r="C489" s="797" t="s">
        <v>16</v>
      </c>
      <c r="D489" s="127" t="s">
        <v>14</v>
      </c>
      <c r="E489" s="266"/>
      <c r="F489" s="266">
        <v>430</v>
      </c>
      <c r="G489" s="294">
        <f t="shared" si="10"/>
        <v>187.00040000000001</v>
      </c>
      <c r="O489" s="127">
        <f>O488*12%</f>
        <v>360</v>
      </c>
    </row>
    <row r="490" spans="1:15" s="127" customFormat="1">
      <c r="A490" s="126">
        <v>45796</v>
      </c>
      <c r="B490" s="797" t="s">
        <v>1936</v>
      </c>
      <c r="C490" s="797" t="s">
        <v>16</v>
      </c>
      <c r="D490" s="127" t="s">
        <v>14</v>
      </c>
      <c r="E490" s="266"/>
      <c r="F490" s="266">
        <v>160</v>
      </c>
      <c r="G490" s="294">
        <f t="shared" si="10"/>
        <v>27.000400000000013</v>
      </c>
    </row>
    <row r="491" spans="1:15">
      <c r="A491" s="39">
        <v>45798</v>
      </c>
      <c r="B491" s="787" t="s">
        <v>1937</v>
      </c>
      <c r="C491" s="787" t="s">
        <v>16</v>
      </c>
      <c r="D491" t="s">
        <v>12</v>
      </c>
      <c r="E491" s="121"/>
      <c r="F491" s="121">
        <v>14</v>
      </c>
      <c r="G491" s="1">
        <f t="shared" si="10"/>
        <v>13.000400000000013</v>
      </c>
    </row>
    <row r="492" spans="1:15">
      <c r="A492" s="39">
        <v>45798</v>
      </c>
      <c r="B492" s="787" t="s">
        <v>1937</v>
      </c>
      <c r="C492" s="787" t="s">
        <v>16</v>
      </c>
      <c r="D492" t="s">
        <v>13</v>
      </c>
      <c r="E492" s="121"/>
      <c r="F492" s="121">
        <v>3</v>
      </c>
      <c r="G492" s="1">
        <f t="shared" si="10"/>
        <v>10.000400000000013</v>
      </c>
    </row>
    <row r="493" spans="1:15" s="127" customFormat="1">
      <c r="A493" s="126">
        <v>45798</v>
      </c>
      <c r="B493" s="797" t="s">
        <v>1938</v>
      </c>
      <c r="C493" s="797" t="s">
        <v>16</v>
      </c>
      <c r="D493" s="127" t="s">
        <v>14</v>
      </c>
      <c r="E493" s="266"/>
      <c r="F493" s="266">
        <v>10</v>
      </c>
      <c r="G493" s="294">
        <f t="shared" si="10"/>
        <v>4.0000000001327862E-4</v>
      </c>
    </row>
    <row r="494" spans="1:15">
      <c r="A494" s="41">
        <v>45777</v>
      </c>
      <c r="B494" s="786" t="s">
        <v>10</v>
      </c>
      <c r="C494" s="786" t="s">
        <v>17</v>
      </c>
      <c r="D494" t="s">
        <v>12</v>
      </c>
      <c r="E494" s="121">
        <v>14</v>
      </c>
      <c r="G494" s="1">
        <f>+G493+E494-F494</f>
        <v>14.000400000000013</v>
      </c>
      <c r="O494">
        <f>O488-O489</f>
        <v>2640</v>
      </c>
    </row>
    <row r="495" spans="1:15">
      <c r="B495" s="787"/>
      <c r="C495" s="787"/>
      <c r="D495" t="s">
        <v>13</v>
      </c>
      <c r="E495" s="121">
        <v>3</v>
      </c>
      <c r="G495" s="1">
        <f t="shared" si="10"/>
        <v>17.000400000000013</v>
      </c>
      <c r="L495" s="121"/>
      <c r="O495">
        <v>0</v>
      </c>
    </row>
    <row r="496" spans="1:15">
      <c r="B496" s="787"/>
      <c r="C496" s="787"/>
      <c r="D496" t="s">
        <v>14</v>
      </c>
      <c r="E496" s="121">
        <v>600</v>
      </c>
      <c r="G496" s="1">
        <f t="shared" si="10"/>
        <v>617.00040000000001</v>
      </c>
      <c r="L496" s="12"/>
    </row>
    <row r="497" spans="1:12" s="127" customFormat="1">
      <c r="A497" s="126">
        <v>45777</v>
      </c>
      <c r="B497" s="797" t="s">
        <v>1939</v>
      </c>
      <c r="C497" s="797" t="s">
        <v>17</v>
      </c>
      <c r="D497" s="127" t="s">
        <v>14</v>
      </c>
      <c r="E497" s="128"/>
      <c r="F497" s="128">
        <v>460</v>
      </c>
      <c r="G497" s="294">
        <f t="shared" si="10"/>
        <v>157.00040000000001</v>
      </c>
      <c r="L497" s="129"/>
    </row>
    <row r="498" spans="1:12">
      <c r="A498" s="39">
        <v>45798</v>
      </c>
      <c r="B498" s="787" t="s">
        <v>1937</v>
      </c>
      <c r="C498" s="787" t="s">
        <v>17</v>
      </c>
      <c r="D498" t="s">
        <v>12</v>
      </c>
      <c r="F498" s="4">
        <v>14</v>
      </c>
      <c r="G498" s="1">
        <f t="shared" si="10"/>
        <v>143.00040000000001</v>
      </c>
      <c r="L498" s="12"/>
    </row>
    <row r="499" spans="1:12">
      <c r="A499" s="39">
        <v>45798</v>
      </c>
      <c r="B499" s="787" t="s">
        <v>1937</v>
      </c>
      <c r="C499" s="787" t="s">
        <v>17</v>
      </c>
      <c r="D499" t="s">
        <v>13</v>
      </c>
      <c r="F499" s="4">
        <v>3</v>
      </c>
      <c r="G499" s="1">
        <f t="shared" si="10"/>
        <v>140.00040000000001</v>
      </c>
    </row>
    <row r="500" spans="1:12" s="127" customFormat="1">
      <c r="A500" s="126">
        <v>45798</v>
      </c>
      <c r="B500" s="797" t="s">
        <v>1938</v>
      </c>
      <c r="C500" s="797" t="s">
        <v>17</v>
      </c>
      <c r="D500" s="127" t="s">
        <v>14</v>
      </c>
      <c r="E500" s="128"/>
      <c r="F500" s="128">
        <v>56</v>
      </c>
      <c r="G500" s="294">
        <f t="shared" si="10"/>
        <v>84.000400000000013</v>
      </c>
      <c r="K500" s="266"/>
      <c r="L500" s="266"/>
    </row>
    <row r="501" spans="1:12" s="127" customFormat="1">
      <c r="A501" s="126">
        <v>45840</v>
      </c>
      <c r="B501" s="797" t="s">
        <v>1940</v>
      </c>
      <c r="C501" s="797" t="s">
        <v>17</v>
      </c>
      <c r="D501" s="127" t="s">
        <v>14</v>
      </c>
      <c r="E501" s="128"/>
      <c r="F501" s="128">
        <v>84</v>
      </c>
      <c r="G501" s="294">
        <f t="shared" si="10"/>
        <v>4.0000000001327862E-4</v>
      </c>
      <c r="K501" s="266"/>
      <c r="L501" s="266"/>
    </row>
    <row r="502" spans="1:12">
      <c r="A502" s="41">
        <v>45808</v>
      </c>
      <c r="B502" s="786" t="s">
        <v>10</v>
      </c>
      <c r="C502" s="786" t="s">
        <v>18</v>
      </c>
      <c r="D502" t="s">
        <v>12</v>
      </c>
      <c r="E502" s="12">
        <v>14</v>
      </c>
      <c r="F502" s="65"/>
      <c r="G502" s="1">
        <f t="shared" si="10"/>
        <v>14.000400000000013</v>
      </c>
      <c r="K502" s="121"/>
    </row>
    <row r="503" spans="1:12">
      <c r="B503" s="787"/>
      <c r="C503" s="787"/>
      <c r="D503" t="s">
        <v>13</v>
      </c>
      <c r="E503" s="12">
        <v>5</v>
      </c>
      <c r="F503" s="65"/>
      <c r="G503" s="1">
        <f t="shared" si="10"/>
        <v>19.000400000000013</v>
      </c>
    </row>
    <row r="504" spans="1:12">
      <c r="B504" s="787"/>
      <c r="C504" s="787"/>
      <c r="D504" t="s">
        <v>14</v>
      </c>
      <c r="E504" s="12">
        <v>600</v>
      </c>
      <c r="F504" s="65"/>
      <c r="G504" s="1">
        <f t="shared" si="10"/>
        <v>619.00040000000001</v>
      </c>
    </row>
    <row r="505" spans="1:12" s="127" customFormat="1">
      <c r="A505" s="126">
        <v>45808</v>
      </c>
      <c r="B505" s="797" t="s">
        <v>1941</v>
      </c>
      <c r="C505" s="797" t="s">
        <v>18</v>
      </c>
      <c r="D505" s="127" t="s">
        <v>14</v>
      </c>
      <c r="E505" s="129"/>
      <c r="F505" s="267">
        <v>570</v>
      </c>
      <c r="G505" s="294">
        <f t="shared" si="10"/>
        <v>49.000400000000013</v>
      </c>
    </row>
    <row r="506" spans="1:12">
      <c r="A506" s="39">
        <v>45840</v>
      </c>
      <c r="B506" s="787" t="s">
        <v>1942</v>
      </c>
      <c r="C506" s="787" t="s">
        <v>18</v>
      </c>
      <c r="D506" t="s">
        <v>12</v>
      </c>
      <c r="F506" s="4">
        <v>14</v>
      </c>
      <c r="G506" s="1">
        <f t="shared" si="10"/>
        <v>35.000400000000013</v>
      </c>
      <c r="I506" s="786"/>
    </row>
    <row r="507" spans="1:12">
      <c r="A507" s="39">
        <v>45840</v>
      </c>
      <c r="B507" s="787" t="s">
        <v>1942</v>
      </c>
      <c r="C507" s="787" t="s">
        <v>18</v>
      </c>
      <c r="D507" t="s">
        <v>13</v>
      </c>
      <c r="F507" s="4">
        <v>5</v>
      </c>
      <c r="G507" s="1">
        <f t="shared" si="10"/>
        <v>30.000400000000013</v>
      </c>
      <c r="I507" s="786"/>
      <c r="K507" s="12"/>
    </row>
    <row r="508" spans="1:12" s="127" customFormat="1">
      <c r="A508" s="126">
        <v>45840</v>
      </c>
      <c r="B508" s="797" t="s">
        <v>1940</v>
      </c>
      <c r="C508" s="797" t="s">
        <v>18</v>
      </c>
      <c r="D508" s="127" t="s">
        <v>14</v>
      </c>
      <c r="E508" s="128"/>
      <c r="F508" s="128">
        <v>30</v>
      </c>
      <c r="G508" s="294">
        <f t="shared" si="10"/>
        <v>4.0000000001327862E-4</v>
      </c>
      <c r="I508" s="842" t="s">
        <v>1909</v>
      </c>
      <c r="J508" s="842"/>
      <c r="K508" s="842"/>
    </row>
    <row r="509" spans="1:12">
      <c r="A509" s="41">
        <v>45838</v>
      </c>
      <c r="B509" s="786" t="s">
        <v>10</v>
      </c>
      <c r="C509" s="786" t="s">
        <v>19</v>
      </c>
      <c r="D509" t="s">
        <v>12</v>
      </c>
      <c r="E509" s="12">
        <v>11.5</v>
      </c>
      <c r="F509" s="65"/>
      <c r="G509" s="1">
        <f t="shared" si="10"/>
        <v>11.500400000000013</v>
      </c>
      <c r="H509">
        <v>2025</v>
      </c>
      <c r="I509" s="786" t="s">
        <v>19</v>
      </c>
      <c r="J509" t="s">
        <v>12</v>
      </c>
      <c r="K509" s="12">
        <v>11.5</v>
      </c>
    </row>
    <row r="510" spans="1:12">
      <c r="B510" s="787"/>
      <c r="C510" s="787"/>
      <c r="D510" t="s">
        <v>13</v>
      </c>
      <c r="E510" s="12">
        <v>4</v>
      </c>
      <c r="F510" s="65"/>
      <c r="G510" s="1">
        <f t="shared" si="10"/>
        <v>15.500400000000013</v>
      </c>
      <c r="I510" s="787"/>
      <c r="J510" t="s">
        <v>13</v>
      </c>
      <c r="K510" s="12">
        <v>4</v>
      </c>
    </row>
    <row r="511" spans="1:12">
      <c r="B511" s="787"/>
      <c r="C511" s="787"/>
      <c r="D511" t="s">
        <v>14</v>
      </c>
      <c r="E511" s="12">
        <v>600</v>
      </c>
      <c r="F511" s="65"/>
      <c r="G511" s="1">
        <f t="shared" si="10"/>
        <v>615.50040000000001</v>
      </c>
      <c r="I511" s="787"/>
      <c r="J511" t="s">
        <v>14</v>
      </c>
      <c r="K511" s="12">
        <v>40</v>
      </c>
    </row>
    <row r="512" spans="1:12" s="127" customFormat="1">
      <c r="A512" s="126">
        <v>45838</v>
      </c>
      <c r="B512" s="797" t="s">
        <v>1943</v>
      </c>
      <c r="C512" s="797" t="s">
        <v>19</v>
      </c>
      <c r="D512" s="127" t="s">
        <v>14</v>
      </c>
      <c r="E512" s="129"/>
      <c r="F512" s="267">
        <v>540</v>
      </c>
      <c r="G512" s="294">
        <f t="shared" si="10"/>
        <v>75.500400000000013</v>
      </c>
      <c r="I512" s="791" t="s">
        <v>20</v>
      </c>
      <c r="J512" s="127" t="s">
        <v>14</v>
      </c>
      <c r="K512" s="128">
        <v>275</v>
      </c>
    </row>
    <row r="513" spans="1:13" s="127" customFormat="1">
      <c r="A513" s="126">
        <v>45840</v>
      </c>
      <c r="B513" s="797" t="s">
        <v>1940</v>
      </c>
      <c r="C513" s="797" t="s">
        <v>19</v>
      </c>
      <c r="D513" s="127" t="s">
        <v>14</v>
      </c>
      <c r="E513" s="128"/>
      <c r="F513" s="128">
        <v>20</v>
      </c>
      <c r="G513" s="294">
        <f t="shared" si="10"/>
        <v>55.500400000000013</v>
      </c>
      <c r="I513" s="791"/>
      <c r="K513" s="266">
        <f>SUM(K509:K512)</f>
        <v>330.5</v>
      </c>
    </row>
    <row r="514" spans="1:13" s="339" customFormat="1">
      <c r="A514" s="337">
        <v>45882</v>
      </c>
      <c r="B514" s="338" t="s">
        <v>1944</v>
      </c>
      <c r="C514" s="338" t="s">
        <v>19</v>
      </c>
      <c r="D514" s="339" t="s">
        <v>14</v>
      </c>
      <c r="E514" s="340"/>
      <c r="F514" s="340">
        <v>40</v>
      </c>
      <c r="G514" s="341">
        <f t="shared" si="10"/>
        <v>15.500400000000013</v>
      </c>
      <c r="I514" s="342"/>
      <c r="K514" s="343"/>
    </row>
    <row r="515" spans="1:13">
      <c r="A515" s="39">
        <v>45896</v>
      </c>
      <c r="B515" s="787" t="s">
        <v>1945</v>
      </c>
      <c r="C515" s="787" t="s">
        <v>19</v>
      </c>
      <c r="D515" t="s">
        <v>12</v>
      </c>
      <c r="F515" s="4">
        <v>11.5</v>
      </c>
      <c r="G515" s="1">
        <f t="shared" si="10"/>
        <v>4.0004000000000133</v>
      </c>
      <c r="I515" s="786"/>
      <c r="K515" s="121"/>
    </row>
    <row r="516" spans="1:13">
      <c r="A516" s="39">
        <v>45896</v>
      </c>
      <c r="B516" s="787" t="s">
        <v>1945</v>
      </c>
      <c r="C516" s="787" t="s">
        <v>19</v>
      </c>
      <c r="D516" t="s">
        <v>13</v>
      </c>
      <c r="F516" s="4">
        <v>4</v>
      </c>
      <c r="G516" s="1">
        <f t="shared" si="10"/>
        <v>4.0000000001327862E-4</v>
      </c>
      <c r="I516" s="786"/>
      <c r="K516" s="121"/>
    </row>
    <row r="517" spans="1:13">
      <c r="A517" s="41">
        <v>45869</v>
      </c>
      <c r="B517" s="786" t="s">
        <v>10</v>
      </c>
      <c r="C517" s="786" t="s">
        <v>20</v>
      </c>
      <c r="D517" t="s">
        <v>12</v>
      </c>
      <c r="E517" s="4">
        <v>10</v>
      </c>
      <c r="G517" s="1">
        <f t="shared" si="10"/>
        <v>10.000400000000013</v>
      </c>
    </row>
    <row r="518" spans="1:13">
      <c r="B518" s="787"/>
      <c r="C518" s="787"/>
      <c r="D518" t="s">
        <v>13</v>
      </c>
      <c r="E518" s="4">
        <v>4</v>
      </c>
      <c r="G518" s="1">
        <f t="shared" si="10"/>
        <v>14.000400000000013</v>
      </c>
      <c r="I518" s="822" t="s">
        <v>1909</v>
      </c>
      <c r="J518" s="822"/>
      <c r="K518" s="822"/>
    </row>
    <row r="519" spans="1:13">
      <c r="B519" s="787"/>
      <c r="C519" s="787"/>
      <c r="D519" t="s">
        <v>14</v>
      </c>
      <c r="E519" s="4">
        <v>600</v>
      </c>
      <c r="G519" s="1">
        <f t="shared" si="10"/>
        <v>614.00040000000001</v>
      </c>
      <c r="H519">
        <v>2025</v>
      </c>
      <c r="I519" s="786" t="s">
        <v>19</v>
      </c>
      <c r="J519" t="s">
        <v>12</v>
      </c>
    </row>
    <row r="520" spans="1:13" s="127" customFormat="1">
      <c r="A520" s="126">
        <v>45869</v>
      </c>
      <c r="B520" s="797" t="s">
        <v>1946</v>
      </c>
      <c r="C520" s="797" t="s">
        <v>20</v>
      </c>
      <c r="D520" s="127" t="s">
        <v>14</v>
      </c>
      <c r="E520" s="128"/>
      <c r="F520" s="128">
        <v>325</v>
      </c>
      <c r="G520" s="294">
        <f t="shared" si="10"/>
        <v>289.00040000000001</v>
      </c>
      <c r="I520" s="797"/>
      <c r="J520" s="127" t="s">
        <v>13</v>
      </c>
      <c r="L520" s="129">
        <v>11.5</v>
      </c>
    </row>
    <row r="521" spans="1:13" s="339" customFormat="1">
      <c r="A521" s="337">
        <v>45882</v>
      </c>
      <c r="B521" s="338" t="s">
        <v>1944</v>
      </c>
      <c r="C521" s="338" t="s">
        <v>20</v>
      </c>
      <c r="D521" s="339" t="s">
        <v>14</v>
      </c>
      <c r="E521" s="340"/>
      <c r="F521" s="340">
        <v>60</v>
      </c>
      <c r="G521" s="341">
        <f t="shared" si="10"/>
        <v>229.00040000000001</v>
      </c>
      <c r="H521" s="339" t="s">
        <v>1947</v>
      </c>
      <c r="I521" s="342" t="s">
        <v>20</v>
      </c>
      <c r="J521" s="339" t="s">
        <v>12</v>
      </c>
      <c r="L521" s="344">
        <v>4</v>
      </c>
    </row>
    <row r="522" spans="1:13">
      <c r="A522" s="39">
        <v>45896</v>
      </c>
      <c r="B522" s="787" t="s">
        <v>1945</v>
      </c>
      <c r="C522" s="787" t="s">
        <v>20</v>
      </c>
      <c r="D522" t="s">
        <v>12</v>
      </c>
      <c r="F522" s="4">
        <v>10</v>
      </c>
      <c r="G522" s="1">
        <f t="shared" si="10"/>
        <v>219.00040000000001</v>
      </c>
      <c r="I522" s="787"/>
      <c r="J522" t="s">
        <v>13</v>
      </c>
      <c r="L522" s="4">
        <v>10</v>
      </c>
    </row>
    <row r="523" spans="1:13">
      <c r="A523" s="39">
        <v>45896</v>
      </c>
      <c r="B523" s="787" t="s">
        <v>1945</v>
      </c>
      <c r="C523" s="787" t="s">
        <v>20</v>
      </c>
      <c r="D523" t="s">
        <v>13</v>
      </c>
      <c r="F523" s="4">
        <v>4</v>
      </c>
      <c r="G523" s="1">
        <f t="shared" si="10"/>
        <v>215.00040000000001</v>
      </c>
      <c r="J523" t="s">
        <v>14</v>
      </c>
      <c r="K523" s="26">
        <f>E519-F520-F521</f>
        <v>215</v>
      </c>
      <c r="L523" s="4">
        <v>4</v>
      </c>
    </row>
    <row r="524" spans="1:13" s="127" customFormat="1">
      <c r="A524" s="126">
        <v>45896</v>
      </c>
      <c r="B524" s="797" t="s">
        <v>1948</v>
      </c>
      <c r="C524" s="797" t="s">
        <v>20</v>
      </c>
      <c r="D524" s="127" t="s">
        <v>14</v>
      </c>
      <c r="E524" s="128"/>
      <c r="F524" s="128">
        <v>10.5</v>
      </c>
      <c r="G524" s="56">
        <f t="shared" si="10"/>
        <v>204.50040000000001</v>
      </c>
      <c r="K524" s="129">
        <f>SUM(K519:K523)</f>
        <v>215</v>
      </c>
      <c r="L524" s="129">
        <f>SUM(L519:L523)</f>
        <v>29.5</v>
      </c>
      <c r="M524" s="275">
        <f>40-L524</f>
        <v>10.5</v>
      </c>
    </row>
    <row r="525" spans="1:13">
      <c r="A525" s="39">
        <v>45924</v>
      </c>
      <c r="B525" s="787" t="s">
        <v>1949</v>
      </c>
      <c r="C525" s="787" t="s">
        <v>20</v>
      </c>
      <c r="D525" t="s">
        <v>14</v>
      </c>
      <c r="E525" s="46"/>
      <c r="F525" s="46">
        <v>100</v>
      </c>
      <c r="G525" s="56">
        <f t="shared" si="10"/>
        <v>104.50040000000001</v>
      </c>
      <c r="K525" s="12"/>
      <c r="L525" s="12"/>
      <c r="M525" s="26"/>
    </row>
    <row r="526" spans="1:13">
      <c r="A526" s="39">
        <v>45939</v>
      </c>
      <c r="B526" s="787" t="s">
        <v>1950</v>
      </c>
      <c r="C526" s="787" t="s">
        <v>20</v>
      </c>
      <c r="D526" t="s">
        <v>14</v>
      </c>
      <c r="E526" s="46"/>
      <c r="F526" s="46">
        <v>84</v>
      </c>
      <c r="G526" s="56">
        <f t="shared" si="10"/>
        <v>20.500400000000013</v>
      </c>
      <c r="K526" s="12"/>
      <c r="L526" s="12"/>
      <c r="M526" s="26"/>
    </row>
    <row r="527" spans="1:13">
      <c r="A527" s="39">
        <v>45946</v>
      </c>
      <c r="B527" s="787" t="s">
        <v>1951</v>
      </c>
      <c r="C527" s="787" t="s">
        <v>20</v>
      </c>
      <c r="D527" t="s">
        <v>14</v>
      </c>
      <c r="E527" s="46"/>
      <c r="F527" s="46">
        <v>20.5</v>
      </c>
      <c r="G527" s="56">
        <f t="shared" si="10"/>
        <v>4.0000000001327862E-4</v>
      </c>
      <c r="K527" s="12"/>
      <c r="L527" s="12"/>
      <c r="M527" s="26"/>
    </row>
    <row r="528" spans="1:13">
      <c r="A528" s="133">
        <v>45899</v>
      </c>
      <c r="B528" s="786" t="s">
        <v>10</v>
      </c>
      <c r="C528" s="786" t="s">
        <v>21</v>
      </c>
      <c r="D528" t="s">
        <v>12</v>
      </c>
      <c r="E528" s="4">
        <v>10</v>
      </c>
      <c r="G528" s="56">
        <f t="shared" si="10"/>
        <v>10.000400000000013</v>
      </c>
    </row>
    <row r="529" spans="1:12">
      <c r="A529" s="106"/>
      <c r="B529" s="787"/>
      <c r="C529" s="787"/>
      <c r="D529" t="s">
        <v>13</v>
      </c>
      <c r="E529" s="4">
        <v>6</v>
      </c>
      <c r="G529" s="56">
        <f t="shared" si="10"/>
        <v>16.000400000000013</v>
      </c>
    </row>
    <row r="530" spans="1:12">
      <c r="A530" s="106"/>
      <c r="B530" s="232"/>
      <c r="C530" s="787"/>
      <c r="D530" t="s">
        <v>14</v>
      </c>
      <c r="E530" s="4">
        <v>600</v>
      </c>
      <c r="G530" s="56">
        <f t="shared" si="10"/>
        <v>616.00040000000001</v>
      </c>
    </row>
    <row r="531" spans="1:12" s="127" customFormat="1">
      <c r="A531" s="126">
        <v>45900</v>
      </c>
      <c r="B531" s="538" t="s">
        <v>1952</v>
      </c>
      <c r="C531" s="797" t="s">
        <v>21</v>
      </c>
      <c r="D531" s="127" t="s">
        <v>14</v>
      </c>
      <c r="E531" s="128"/>
      <c r="F531" s="128">
        <v>425</v>
      </c>
      <c r="G531" s="56">
        <f t="shared" si="10"/>
        <v>191.00040000000001</v>
      </c>
    </row>
    <row r="532" spans="1:12" s="348" customFormat="1">
      <c r="A532" s="346">
        <v>45714</v>
      </c>
      <c r="B532" s="347" t="s">
        <v>1930</v>
      </c>
      <c r="C532" s="347" t="s">
        <v>21</v>
      </c>
      <c r="D532" s="348" t="s">
        <v>14</v>
      </c>
      <c r="E532" s="349"/>
      <c r="F532" s="349">
        <v>10</v>
      </c>
      <c r="G532" s="56">
        <f t="shared" ref="G532:G593" si="11">+G531+E532-F532</f>
        <v>181.00040000000001</v>
      </c>
      <c r="H532" s="348" t="s">
        <v>1953</v>
      </c>
      <c r="I532" s="841" t="s">
        <v>1909</v>
      </c>
      <c r="J532" s="841"/>
      <c r="K532" s="841"/>
    </row>
    <row r="533" spans="1:12">
      <c r="A533" s="39">
        <v>45939</v>
      </c>
      <c r="B533" s="787" t="s">
        <v>1954</v>
      </c>
      <c r="C533" s="787" t="s">
        <v>21</v>
      </c>
      <c r="D533" t="s">
        <v>12</v>
      </c>
      <c r="E533" s="46"/>
      <c r="F533" s="46">
        <v>10</v>
      </c>
      <c r="G533" s="56">
        <f t="shared" si="11"/>
        <v>171.00040000000001</v>
      </c>
      <c r="I533" s="786"/>
      <c r="J533" s="786"/>
      <c r="K533" s="786"/>
    </row>
    <row r="534" spans="1:12">
      <c r="A534" s="39">
        <v>45939</v>
      </c>
      <c r="B534" s="787" t="s">
        <v>1954</v>
      </c>
      <c r="C534" s="787" t="s">
        <v>21</v>
      </c>
      <c r="D534" t="s">
        <v>13</v>
      </c>
      <c r="E534" s="46"/>
      <c r="F534" s="46">
        <v>6</v>
      </c>
      <c r="G534" s="56">
        <f t="shared" si="11"/>
        <v>165.00040000000001</v>
      </c>
      <c r="I534" s="786"/>
      <c r="J534" s="786"/>
      <c r="K534" s="786"/>
    </row>
    <row r="535" spans="1:12">
      <c r="A535" s="39">
        <v>45946</v>
      </c>
      <c r="B535" s="787" t="s">
        <v>1955</v>
      </c>
      <c r="C535" s="787" t="s">
        <v>21</v>
      </c>
      <c r="D535" t="s">
        <v>14</v>
      </c>
      <c r="E535" s="46"/>
      <c r="F535" s="46">
        <v>99.5</v>
      </c>
      <c r="G535" s="56">
        <f t="shared" si="11"/>
        <v>65.500400000000013</v>
      </c>
      <c r="I535" s="786" t="s">
        <v>1293</v>
      </c>
      <c r="J535" s="786">
        <v>45136700</v>
      </c>
      <c r="K535" s="786"/>
    </row>
    <row r="536" spans="1:12">
      <c r="A536" s="39">
        <v>45966</v>
      </c>
      <c r="B536" s="787" t="s">
        <v>1956</v>
      </c>
      <c r="C536" s="787" t="s">
        <v>21</v>
      </c>
      <c r="D536" t="s">
        <v>14</v>
      </c>
      <c r="E536" s="46"/>
      <c r="F536" s="46">
        <v>65.5</v>
      </c>
      <c r="G536" s="56">
        <f t="shared" si="11"/>
        <v>4.0000000001327862E-4</v>
      </c>
      <c r="I536" s="786"/>
      <c r="J536" s="786"/>
      <c r="K536" s="786"/>
    </row>
    <row r="537" spans="1:12">
      <c r="A537" s="133">
        <v>45930</v>
      </c>
      <c r="B537" s="786" t="s">
        <v>10</v>
      </c>
      <c r="C537" s="786" t="s">
        <v>91</v>
      </c>
      <c r="D537" t="s">
        <v>12</v>
      </c>
      <c r="E537" s="4">
        <v>10</v>
      </c>
      <c r="G537" s="56">
        <f t="shared" si="11"/>
        <v>10.000400000000013</v>
      </c>
      <c r="H537" s="10"/>
      <c r="I537" s="786"/>
      <c r="K537" s="26"/>
    </row>
    <row r="538" spans="1:12">
      <c r="A538" s="106"/>
      <c r="B538" s="787"/>
      <c r="C538" s="787"/>
      <c r="D538" t="s">
        <v>13</v>
      </c>
      <c r="E538" s="4">
        <v>4</v>
      </c>
      <c r="G538" s="56">
        <f t="shared" si="11"/>
        <v>14.000400000000013</v>
      </c>
      <c r="I538" s="820" t="s">
        <v>1909</v>
      </c>
      <c r="J538" s="820"/>
      <c r="K538" s="820"/>
    </row>
    <row r="539" spans="1:12">
      <c r="A539" s="106"/>
      <c r="B539" s="787"/>
      <c r="C539" s="787"/>
      <c r="D539" t="s">
        <v>14</v>
      </c>
      <c r="E539" s="4">
        <v>600</v>
      </c>
      <c r="G539" s="56">
        <f t="shared" si="11"/>
        <v>614.00040000000001</v>
      </c>
      <c r="H539" s="10">
        <v>2025</v>
      </c>
      <c r="I539" s="786" t="s">
        <v>23</v>
      </c>
      <c r="J539" t="s">
        <v>12</v>
      </c>
      <c r="K539" s="4">
        <v>10</v>
      </c>
    </row>
    <row r="540" spans="1:12">
      <c r="A540" s="106">
        <v>45930</v>
      </c>
      <c r="B540" s="787" t="s">
        <v>1957</v>
      </c>
      <c r="C540" s="787" t="s">
        <v>91</v>
      </c>
      <c r="D540" t="s">
        <v>14</v>
      </c>
      <c r="F540" s="4">
        <v>525</v>
      </c>
      <c r="G540" s="56">
        <f t="shared" si="11"/>
        <v>89.000400000000013</v>
      </c>
      <c r="I540" s="800"/>
      <c r="J540" t="s">
        <v>13</v>
      </c>
      <c r="K540" s="4">
        <v>6</v>
      </c>
    </row>
    <row r="541" spans="1:12">
      <c r="A541" s="39">
        <v>45966</v>
      </c>
      <c r="B541" s="787" t="s">
        <v>1956</v>
      </c>
      <c r="C541" s="787" t="s">
        <v>91</v>
      </c>
      <c r="D541" t="s">
        <v>14</v>
      </c>
      <c r="F541" s="4">
        <v>75</v>
      </c>
      <c r="G541" s="56">
        <f t="shared" si="11"/>
        <v>14.000400000000013</v>
      </c>
      <c r="I541" s="786" t="s">
        <v>24</v>
      </c>
      <c r="J541" t="s">
        <v>12</v>
      </c>
      <c r="K541" s="4">
        <v>10</v>
      </c>
    </row>
    <row r="542" spans="1:12">
      <c r="A542" s="39">
        <v>45966</v>
      </c>
      <c r="B542" s="787" t="s">
        <v>1958</v>
      </c>
      <c r="C542" s="787" t="s">
        <v>91</v>
      </c>
      <c r="D542" t="s">
        <v>12</v>
      </c>
      <c r="F542" s="4">
        <v>10</v>
      </c>
      <c r="G542" s="56">
        <f t="shared" si="11"/>
        <v>4.0004000000000133</v>
      </c>
      <c r="I542" s="786"/>
      <c r="J542" t="s">
        <v>13</v>
      </c>
      <c r="K542" s="4">
        <v>5</v>
      </c>
    </row>
    <row r="543" spans="1:12">
      <c r="A543" s="39">
        <v>45966</v>
      </c>
      <c r="B543" s="787" t="s">
        <v>1958</v>
      </c>
      <c r="C543" s="787" t="s">
        <v>91</v>
      </c>
      <c r="D543" t="s">
        <v>13</v>
      </c>
      <c r="F543" s="4">
        <v>4</v>
      </c>
      <c r="G543" s="56">
        <f t="shared" si="11"/>
        <v>4.0000000001327862E-4</v>
      </c>
      <c r="I543" s="800"/>
      <c r="J543" t="s">
        <v>14</v>
      </c>
      <c r="K543" s="46">
        <f>E555-F558-F557-F556</f>
        <v>104.5</v>
      </c>
    </row>
    <row r="544" spans="1:12">
      <c r="A544" s="41">
        <v>45961</v>
      </c>
      <c r="B544" s="786" t="s">
        <v>10</v>
      </c>
      <c r="C544" s="786" t="s">
        <v>23</v>
      </c>
      <c r="D544" t="s">
        <v>12</v>
      </c>
      <c r="E544" s="4">
        <v>10</v>
      </c>
      <c r="G544" s="56">
        <f t="shared" si="11"/>
        <v>10.000400000000013</v>
      </c>
      <c r="I544" s="526"/>
      <c r="J544" s="527">
        <v>140</v>
      </c>
      <c r="K544" s="81">
        <f>SUM(K539:K543)</f>
        <v>135.5</v>
      </c>
      <c r="L544" s="26">
        <f>J544-K544</f>
        <v>4.5</v>
      </c>
    </row>
    <row r="545" spans="1:11">
      <c r="B545" s="787"/>
      <c r="C545" s="787"/>
      <c r="D545" t="s">
        <v>13</v>
      </c>
      <c r="E545" s="4">
        <v>6</v>
      </c>
      <c r="G545" s="56">
        <f t="shared" si="11"/>
        <v>16.000400000000013</v>
      </c>
      <c r="I545" s="527"/>
      <c r="J545" s="527"/>
      <c r="K545" s="580"/>
    </row>
    <row r="546" spans="1:11">
      <c r="B546" s="787"/>
      <c r="C546" s="787"/>
      <c r="D546" t="s">
        <v>14</v>
      </c>
      <c r="E546" s="4">
        <v>600</v>
      </c>
      <c r="G546" s="56">
        <f t="shared" si="11"/>
        <v>616.00040000000001</v>
      </c>
      <c r="I546" s="800"/>
      <c r="J546" s="527"/>
      <c r="K546" s="529"/>
    </row>
    <row r="547" spans="1:11">
      <c r="A547" s="39">
        <v>45961</v>
      </c>
      <c r="B547" s="787" t="s">
        <v>1959</v>
      </c>
      <c r="C547" s="787" t="s">
        <v>23</v>
      </c>
      <c r="D547" t="s">
        <v>14</v>
      </c>
      <c r="F547" s="4">
        <v>140</v>
      </c>
      <c r="G547" s="56">
        <f t="shared" si="11"/>
        <v>476.00040000000001</v>
      </c>
      <c r="I547" s="4"/>
      <c r="J547" s="527"/>
      <c r="K547" s="529"/>
    </row>
    <row r="548" spans="1:11">
      <c r="A548" s="39">
        <v>45966</v>
      </c>
      <c r="B548" s="787" t="s">
        <v>1956</v>
      </c>
      <c r="C548" s="787" t="s">
        <v>23</v>
      </c>
      <c r="D548" t="s">
        <v>14</v>
      </c>
      <c r="F548" s="4">
        <v>155.5</v>
      </c>
      <c r="G548" s="56">
        <f t="shared" si="11"/>
        <v>320.50040000000001</v>
      </c>
      <c r="I548" s="4"/>
      <c r="J548" s="527"/>
      <c r="K548" s="527"/>
    </row>
    <row r="549" spans="1:11">
      <c r="A549" s="39">
        <v>45980</v>
      </c>
      <c r="B549" s="787" t="s">
        <v>1960</v>
      </c>
      <c r="C549" s="787" t="s">
        <v>23</v>
      </c>
      <c r="D549" t="s">
        <v>14</v>
      </c>
      <c r="F549" s="4">
        <v>160</v>
      </c>
      <c r="G549" s="56">
        <f t="shared" si="11"/>
        <v>160.50040000000001</v>
      </c>
      <c r="I549" s="12"/>
    </row>
    <row r="550" spans="1:11">
      <c r="A550" s="39">
        <v>45994</v>
      </c>
      <c r="B550" s="787" t="s">
        <v>1961</v>
      </c>
      <c r="C550" s="787" t="s">
        <v>23</v>
      </c>
      <c r="D550" t="s">
        <v>14</v>
      </c>
      <c r="F550" s="4">
        <v>144.5</v>
      </c>
      <c r="G550" s="56">
        <f t="shared" si="11"/>
        <v>16.000400000000013</v>
      </c>
      <c r="I550" s="12"/>
    </row>
    <row r="551" spans="1:11">
      <c r="A551" s="39">
        <v>46020</v>
      </c>
      <c r="B551" s="787" t="s">
        <v>1962</v>
      </c>
      <c r="C551" s="787" t="s">
        <v>23</v>
      </c>
      <c r="D551" t="s">
        <v>12</v>
      </c>
      <c r="F551" s="4">
        <v>10</v>
      </c>
      <c r="G551" s="56">
        <f t="shared" si="11"/>
        <v>6.0004000000000133</v>
      </c>
      <c r="I551" s="12"/>
    </row>
    <row r="552" spans="1:11">
      <c r="A552" s="39">
        <v>46020</v>
      </c>
      <c r="B552" s="787" t="s">
        <v>1962</v>
      </c>
      <c r="C552" s="787" t="s">
        <v>23</v>
      </c>
      <c r="D552" t="s">
        <v>13</v>
      </c>
      <c r="F552" s="4">
        <v>6</v>
      </c>
      <c r="G552" s="56">
        <f t="shared" si="11"/>
        <v>4.0000000001327862E-4</v>
      </c>
      <c r="I552" s="12"/>
    </row>
    <row r="553" spans="1:11">
      <c r="A553" s="41">
        <v>45991</v>
      </c>
      <c r="B553" s="786" t="s">
        <v>10</v>
      </c>
      <c r="C553" s="786" t="s">
        <v>24</v>
      </c>
      <c r="D553" t="s">
        <v>12</v>
      </c>
      <c r="E553" s="4">
        <v>10</v>
      </c>
      <c r="G553" s="56">
        <f t="shared" si="11"/>
        <v>10.000400000000013</v>
      </c>
      <c r="I553" s="26"/>
    </row>
    <row r="554" spans="1:11">
      <c r="B554" s="787"/>
      <c r="C554" s="787"/>
      <c r="D554" t="s">
        <v>13</v>
      </c>
      <c r="E554" s="4">
        <v>5</v>
      </c>
      <c r="G554" s="56">
        <f t="shared" si="11"/>
        <v>15.000400000000013</v>
      </c>
    </row>
    <row r="555" spans="1:11">
      <c r="B555" s="787"/>
      <c r="C555" s="787"/>
      <c r="D555" t="s">
        <v>14</v>
      </c>
      <c r="E555" s="4">
        <v>600</v>
      </c>
      <c r="G555" s="56">
        <f t="shared" si="11"/>
        <v>615.00040000000001</v>
      </c>
    </row>
    <row r="556" spans="1:11">
      <c r="A556" s="39">
        <v>45991</v>
      </c>
      <c r="B556" s="787" t="s">
        <v>1963</v>
      </c>
      <c r="C556" s="787" t="s">
        <v>24</v>
      </c>
      <c r="D556" t="s">
        <v>14</v>
      </c>
      <c r="F556" s="4">
        <v>50</v>
      </c>
      <c r="G556" s="56">
        <f t="shared" si="11"/>
        <v>565.00040000000001</v>
      </c>
    </row>
    <row r="557" spans="1:11">
      <c r="A557" s="39">
        <v>45994</v>
      </c>
      <c r="B557" s="787" t="s">
        <v>1961</v>
      </c>
      <c r="C557" s="787" t="s">
        <v>24</v>
      </c>
      <c r="D557" t="s">
        <v>14</v>
      </c>
      <c r="F557" s="4">
        <v>205.5</v>
      </c>
      <c r="G557" s="56">
        <f t="shared" si="11"/>
        <v>359.50040000000001</v>
      </c>
    </row>
    <row r="558" spans="1:11">
      <c r="A558" s="39">
        <v>46007</v>
      </c>
      <c r="B558" s="787" t="s">
        <v>1964</v>
      </c>
      <c r="C558" s="787" t="s">
        <v>24</v>
      </c>
      <c r="D558" t="s">
        <v>14</v>
      </c>
      <c r="F558" s="4">
        <v>240</v>
      </c>
      <c r="G558" s="56">
        <f t="shared" si="11"/>
        <v>119.50040000000001</v>
      </c>
    </row>
    <row r="559" spans="1:11">
      <c r="A559" s="39">
        <v>46020</v>
      </c>
      <c r="B559" s="787" t="s">
        <v>1962</v>
      </c>
      <c r="C559" s="787" t="s">
        <v>24</v>
      </c>
      <c r="D559" t="s">
        <v>12</v>
      </c>
      <c r="F559" s="4">
        <v>10</v>
      </c>
      <c r="G559" s="56">
        <f t="shared" si="11"/>
        <v>109.50040000000001</v>
      </c>
    </row>
    <row r="560" spans="1:11">
      <c r="A560" s="39">
        <v>46020</v>
      </c>
      <c r="B560" s="787" t="s">
        <v>1962</v>
      </c>
      <c r="C560" s="787" t="s">
        <v>24</v>
      </c>
      <c r="D560" t="s">
        <v>13</v>
      </c>
      <c r="F560" s="4">
        <v>5</v>
      </c>
      <c r="G560" s="56">
        <f t="shared" si="11"/>
        <v>104.50040000000001</v>
      </c>
    </row>
    <row r="561" spans="1:12">
      <c r="A561" s="39">
        <v>46020</v>
      </c>
      <c r="B561" s="787" t="s">
        <v>1965</v>
      </c>
      <c r="C561" s="787" t="s">
        <v>24</v>
      </c>
      <c r="D561" t="s">
        <v>14</v>
      </c>
      <c r="F561" s="4">
        <v>104.5</v>
      </c>
      <c r="G561" s="56">
        <f t="shared" si="11"/>
        <v>4.0000000001327862E-4</v>
      </c>
    </row>
    <row r="562" spans="1:12">
      <c r="A562" s="41">
        <v>46022</v>
      </c>
      <c r="B562" s="786" t="s">
        <v>10</v>
      </c>
      <c r="C562" s="786" t="s">
        <v>25</v>
      </c>
      <c r="D562" t="s">
        <v>12</v>
      </c>
      <c r="E562" s="4">
        <v>10</v>
      </c>
      <c r="G562" s="56">
        <f t="shared" si="11"/>
        <v>10.000400000000013</v>
      </c>
    </row>
    <row r="563" spans="1:12">
      <c r="B563" s="787"/>
      <c r="C563" s="787"/>
      <c r="D563" t="s">
        <v>13</v>
      </c>
      <c r="E563" s="4">
        <v>5</v>
      </c>
      <c r="G563" s="56">
        <f t="shared" si="11"/>
        <v>15.000400000000013</v>
      </c>
    </row>
    <row r="564" spans="1:12">
      <c r="B564" s="787"/>
      <c r="C564" s="787"/>
      <c r="D564" t="s">
        <v>14</v>
      </c>
      <c r="E564" s="4">
        <v>600</v>
      </c>
      <c r="G564" s="56">
        <f t="shared" si="11"/>
        <v>615.00040000000001</v>
      </c>
    </row>
    <row r="565" spans="1:12">
      <c r="A565" s="39">
        <v>46021</v>
      </c>
      <c r="B565" s="787" t="s">
        <v>1966</v>
      </c>
      <c r="C565" s="787" t="s">
        <v>25</v>
      </c>
      <c r="D565" t="s">
        <v>14</v>
      </c>
      <c r="F565" s="4">
        <v>20</v>
      </c>
      <c r="G565" s="56">
        <f t="shared" si="11"/>
        <v>595.00040000000001</v>
      </c>
    </row>
    <row r="566" spans="1:12">
      <c r="A566" s="39">
        <v>46029</v>
      </c>
      <c r="B566" s="787" t="s">
        <v>1967</v>
      </c>
      <c r="C566" s="787" t="s">
        <v>25</v>
      </c>
      <c r="D566" t="s">
        <v>14</v>
      </c>
      <c r="F566" s="4">
        <v>400</v>
      </c>
      <c r="G566" s="56">
        <f t="shared" si="11"/>
        <v>195.00040000000001</v>
      </c>
    </row>
    <row r="567" spans="1:12">
      <c r="A567" s="39">
        <v>46043</v>
      </c>
      <c r="B567" s="787" t="s">
        <v>1968</v>
      </c>
      <c r="C567" s="787" t="s">
        <v>25</v>
      </c>
      <c r="D567" t="s">
        <v>14</v>
      </c>
      <c r="F567" s="4">
        <v>180</v>
      </c>
      <c r="G567" s="56">
        <f t="shared" si="11"/>
        <v>15.000400000000013</v>
      </c>
      <c r="J567" s="820" t="s">
        <v>1909</v>
      </c>
      <c r="K567" s="820"/>
      <c r="L567" s="820"/>
    </row>
    <row r="568" spans="1:12">
      <c r="A568" s="39">
        <v>46043</v>
      </c>
      <c r="B568" s="787" t="s">
        <v>1969</v>
      </c>
      <c r="C568" s="787" t="s">
        <v>25</v>
      </c>
      <c r="D568" t="s">
        <v>12</v>
      </c>
      <c r="F568" s="4">
        <v>10</v>
      </c>
      <c r="G568" s="56">
        <f t="shared" si="11"/>
        <v>5.0004000000000133</v>
      </c>
      <c r="I568" s="10">
        <v>2026</v>
      </c>
      <c r="J568" s="786" t="s">
        <v>11</v>
      </c>
      <c r="K568" t="s">
        <v>12</v>
      </c>
      <c r="L568" s="4">
        <v>15</v>
      </c>
    </row>
    <row r="569" spans="1:12">
      <c r="A569" s="39">
        <v>46043</v>
      </c>
      <c r="B569" s="787" t="s">
        <v>1970</v>
      </c>
      <c r="C569" s="787" t="s">
        <v>25</v>
      </c>
      <c r="D569" t="s">
        <v>13</v>
      </c>
      <c r="F569" s="4">
        <v>5</v>
      </c>
      <c r="G569" s="56">
        <f t="shared" si="11"/>
        <v>4.0000000001327862E-4</v>
      </c>
      <c r="K569" t="s">
        <v>13</v>
      </c>
      <c r="L569" s="4">
        <v>3</v>
      </c>
    </row>
    <row r="570" spans="1:12">
      <c r="A570" s="133">
        <v>46053</v>
      </c>
      <c r="B570" s="786" t="s">
        <v>10</v>
      </c>
      <c r="C570" s="786" t="s">
        <v>11</v>
      </c>
      <c r="D570" t="s">
        <v>12</v>
      </c>
      <c r="E570" s="4">
        <v>15</v>
      </c>
      <c r="G570" s="56">
        <f t="shared" si="11"/>
        <v>15.000400000000013</v>
      </c>
      <c r="K570" t="s">
        <v>14</v>
      </c>
      <c r="L570" s="694">
        <v>60</v>
      </c>
    </row>
    <row r="571" spans="1:12">
      <c r="A571" s="106"/>
      <c r="B571" s="787"/>
      <c r="C571" s="787"/>
      <c r="D571" t="s">
        <v>13</v>
      </c>
      <c r="E571" s="4">
        <v>3</v>
      </c>
      <c r="G571" s="56">
        <f t="shared" si="11"/>
        <v>18.000400000000013</v>
      </c>
      <c r="J571" s="786" t="s">
        <v>15</v>
      </c>
      <c r="K571" t="s">
        <v>14</v>
      </c>
      <c r="L571" s="121">
        <v>600</v>
      </c>
    </row>
    <row r="572" spans="1:12">
      <c r="A572" s="106"/>
      <c r="B572" s="787"/>
      <c r="C572" s="787"/>
      <c r="D572" t="s">
        <v>14</v>
      </c>
      <c r="E572" s="4">
        <v>600</v>
      </c>
      <c r="G572" s="56">
        <f t="shared" si="11"/>
        <v>618.00040000000001</v>
      </c>
      <c r="L572" s="135">
        <f>SUM(L568:L571)</f>
        <v>678</v>
      </c>
    </row>
    <row r="573" spans="1:12">
      <c r="A573" s="39">
        <v>46053</v>
      </c>
      <c r="B573" s="787" t="s">
        <v>1971</v>
      </c>
      <c r="C573" s="787" t="s">
        <v>11</v>
      </c>
      <c r="D573" t="s">
        <v>14</v>
      </c>
      <c r="F573" s="4">
        <v>40</v>
      </c>
      <c r="G573" s="56">
        <f t="shared" si="11"/>
        <v>578.00040000000001</v>
      </c>
    </row>
    <row r="574" spans="1:12">
      <c r="A574" s="39">
        <v>46063</v>
      </c>
      <c r="B574" s="631" t="s">
        <v>1972</v>
      </c>
      <c r="C574" s="787" t="s">
        <v>11</v>
      </c>
      <c r="D574" t="s">
        <v>14</v>
      </c>
      <c r="F574" s="4">
        <v>500</v>
      </c>
      <c r="G574" s="56">
        <f t="shared" si="11"/>
        <v>78.000400000000013</v>
      </c>
    </row>
    <row r="575" spans="1:12">
      <c r="A575" s="39">
        <v>46092</v>
      </c>
      <c r="B575" s="631" t="s">
        <v>1973</v>
      </c>
      <c r="C575" s="787" t="s">
        <v>11</v>
      </c>
      <c r="D575" t="s">
        <v>14</v>
      </c>
      <c r="F575" s="4">
        <v>60</v>
      </c>
      <c r="G575" s="56">
        <f t="shared" si="11"/>
        <v>18.000400000000013</v>
      </c>
    </row>
    <row r="576" spans="1:12">
      <c r="A576" s="39">
        <v>46092</v>
      </c>
      <c r="B576" s="631" t="s">
        <v>1974</v>
      </c>
      <c r="C576" s="787" t="s">
        <v>11</v>
      </c>
      <c r="D576" t="s">
        <v>12</v>
      </c>
      <c r="F576" s="4">
        <v>15</v>
      </c>
      <c r="G576" s="56">
        <f t="shared" si="11"/>
        <v>3.0004000000000133</v>
      </c>
    </row>
    <row r="577" spans="1:12">
      <c r="A577" s="39">
        <v>46092</v>
      </c>
      <c r="B577" s="631" t="s">
        <v>1974</v>
      </c>
      <c r="C577" s="787" t="s">
        <v>11</v>
      </c>
      <c r="D577" t="s">
        <v>13</v>
      </c>
      <c r="F577" s="4">
        <v>3</v>
      </c>
      <c r="G577" s="56">
        <f t="shared" si="11"/>
        <v>4.0000000001327862E-4</v>
      </c>
      <c r="I577" s="820" t="s">
        <v>1909</v>
      </c>
      <c r="J577" s="820"/>
      <c r="K577" s="820"/>
    </row>
    <row r="578" spans="1:12">
      <c r="A578" s="41">
        <v>46081</v>
      </c>
      <c r="B578" s="786" t="s">
        <v>10</v>
      </c>
      <c r="C578" s="786" t="s">
        <v>15</v>
      </c>
      <c r="D578" t="s">
        <v>12</v>
      </c>
      <c r="E578" s="121">
        <v>14.4</v>
      </c>
      <c r="G578" s="56">
        <f t="shared" si="11"/>
        <v>14.400400000000014</v>
      </c>
      <c r="H578" s="10">
        <v>2026</v>
      </c>
      <c r="I578" s="786" t="s">
        <v>15</v>
      </c>
      <c r="J578" t="s">
        <v>12</v>
      </c>
      <c r="K578" s="121">
        <v>14.4</v>
      </c>
    </row>
    <row r="579" spans="1:12">
      <c r="B579" s="787"/>
      <c r="C579" s="787"/>
      <c r="D579" t="s">
        <v>13</v>
      </c>
      <c r="E579" s="121">
        <v>6</v>
      </c>
      <c r="G579" s="56">
        <f t="shared" si="11"/>
        <v>20.400400000000012</v>
      </c>
      <c r="I579" s="787"/>
      <c r="J579" t="s">
        <v>13</v>
      </c>
      <c r="K579" s="121">
        <v>6</v>
      </c>
    </row>
    <row r="580" spans="1:12">
      <c r="B580" s="787"/>
      <c r="C580" s="787"/>
      <c r="D580" t="s">
        <v>14</v>
      </c>
      <c r="E580" s="121">
        <v>600</v>
      </c>
      <c r="G580" s="56">
        <f t="shared" si="11"/>
        <v>620.40039999999999</v>
      </c>
      <c r="I580" s="786" t="s">
        <v>16</v>
      </c>
      <c r="J580" t="s">
        <v>12</v>
      </c>
      <c r="K580" s="4">
        <v>5.6</v>
      </c>
    </row>
    <row r="581" spans="1:12">
      <c r="A581" s="39">
        <v>46092</v>
      </c>
      <c r="B581" s="787" t="s">
        <v>1973</v>
      </c>
      <c r="C581" s="787" t="s">
        <v>15</v>
      </c>
      <c r="D581" t="s">
        <v>14</v>
      </c>
      <c r="F581" s="4">
        <v>542</v>
      </c>
      <c r="G581" s="56">
        <f t="shared" si="11"/>
        <v>78.400399999999991</v>
      </c>
      <c r="J581" t="s">
        <v>13</v>
      </c>
      <c r="K581" s="121">
        <v>6</v>
      </c>
      <c r="L581" s="4"/>
    </row>
    <row r="582" spans="1:12">
      <c r="A582" s="39">
        <v>46120</v>
      </c>
      <c r="B582" s="787" t="s">
        <v>1975</v>
      </c>
      <c r="C582" s="787" t="s">
        <v>15</v>
      </c>
      <c r="D582" t="s">
        <v>14</v>
      </c>
      <c r="F582" s="4">
        <v>58</v>
      </c>
      <c r="G582" s="56">
        <f t="shared" si="11"/>
        <v>20.400399999999991</v>
      </c>
      <c r="I582" s="786"/>
      <c r="J582" t="s">
        <v>14</v>
      </c>
      <c r="K582" s="4">
        <v>58</v>
      </c>
      <c r="L582" s="4"/>
    </row>
    <row r="583" spans="1:12">
      <c r="A583" s="41">
        <v>46112</v>
      </c>
      <c r="B583" s="786" t="s">
        <v>10</v>
      </c>
      <c r="C583" s="786" t="s">
        <v>16</v>
      </c>
      <c r="D583" t="s">
        <v>12</v>
      </c>
      <c r="E583" s="4">
        <v>5.6</v>
      </c>
      <c r="G583" s="56">
        <f t="shared" si="11"/>
        <v>26.000399999999992</v>
      </c>
      <c r="K583" s="161">
        <f>SUM(K578:K582)</f>
        <v>90</v>
      </c>
    </row>
    <row r="584" spans="1:12">
      <c r="B584" s="787"/>
      <c r="C584" s="787"/>
      <c r="D584" t="s">
        <v>13</v>
      </c>
      <c r="E584" s="121">
        <v>6</v>
      </c>
      <c r="G584" s="56">
        <f t="shared" si="11"/>
        <v>32.000399999999992</v>
      </c>
    </row>
    <row r="585" spans="1:12">
      <c r="B585" s="787"/>
      <c r="C585" s="787"/>
      <c r="D585" t="s">
        <v>14</v>
      </c>
      <c r="E585" s="4">
        <v>600</v>
      </c>
      <c r="G585" s="56">
        <f t="shared" si="11"/>
        <v>632.00040000000001</v>
      </c>
    </row>
    <row r="586" spans="1:12">
      <c r="A586" s="39">
        <v>46120</v>
      </c>
      <c r="B586" s="787" t="s">
        <v>1975</v>
      </c>
      <c r="C586" s="787" t="s">
        <v>16</v>
      </c>
      <c r="D586" t="s">
        <v>14</v>
      </c>
      <c r="F586" s="4">
        <v>242</v>
      </c>
      <c r="G586" s="56">
        <f t="shared" si="11"/>
        <v>390.00040000000001</v>
      </c>
    </row>
    <row r="587" spans="1:12">
      <c r="A587" s="39">
        <v>46134</v>
      </c>
      <c r="B587" s="787" t="s">
        <v>1976</v>
      </c>
      <c r="C587" s="787" t="s">
        <v>16</v>
      </c>
      <c r="D587" t="s">
        <v>14</v>
      </c>
      <c r="F587" s="4">
        <v>300</v>
      </c>
      <c r="G587" s="56">
        <f t="shared" si="11"/>
        <v>90.000400000000013</v>
      </c>
    </row>
    <row r="588" spans="1:12">
      <c r="A588" s="41">
        <v>46142</v>
      </c>
      <c r="B588" s="786" t="s">
        <v>10</v>
      </c>
      <c r="C588" s="786" t="s">
        <v>17</v>
      </c>
      <c r="D588" t="s">
        <v>12</v>
      </c>
      <c r="G588" s="56">
        <f t="shared" si="11"/>
        <v>90.000400000000013</v>
      </c>
    </row>
    <row r="589" spans="1:12">
      <c r="B589" s="787"/>
      <c r="C589" s="787"/>
      <c r="D589" t="s">
        <v>13</v>
      </c>
      <c r="G589" s="56">
        <f t="shared" si="11"/>
        <v>90.000400000000013</v>
      </c>
    </row>
    <row r="590" spans="1:12">
      <c r="B590" s="787"/>
      <c r="C590" s="787"/>
      <c r="D590" t="s">
        <v>14</v>
      </c>
      <c r="E590" s="4">
        <v>600</v>
      </c>
      <c r="G590" s="56">
        <f t="shared" si="11"/>
        <v>690.00040000000001</v>
      </c>
    </row>
    <row r="591" spans="1:12">
      <c r="A591" s="39">
        <v>46142</v>
      </c>
      <c r="B591" s="787" t="s">
        <v>1977</v>
      </c>
      <c r="C591" s="787" t="s">
        <v>17</v>
      </c>
      <c r="D591" t="s">
        <v>14</v>
      </c>
      <c r="F591" s="4">
        <v>50</v>
      </c>
      <c r="G591" s="56">
        <f t="shared" si="11"/>
        <v>640.00040000000001</v>
      </c>
    </row>
    <row r="592" spans="1:12">
      <c r="B592" s="787"/>
      <c r="C592" s="787"/>
      <c r="G592" s="56">
        <f t="shared" si="11"/>
        <v>640.00040000000001</v>
      </c>
    </row>
    <row r="593" spans="2:7">
      <c r="B593" s="787"/>
      <c r="C593" s="787"/>
      <c r="G593" s="56">
        <f t="shared" si="11"/>
        <v>640.00040000000001</v>
      </c>
    </row>
    <row r="594" spans="2:7">
      <c r="B594" s="787"/>
      <c r="C594" s="787"/>
      <c r="G594" s="56">
        <f t="shared" ref="G584:G634" si="12">+G593+E594-F595</f>
        <v>640.00040000000001</v>
      </c>
    </row>
    <row r="595" spans="2:7">
      <c r="B595" s="787"/>
      <c r="C595" s="787"/>
      <c r="G595" s="56">
        <f t="shared" si="12"/>
        <v>640.00040000000001</v>
      </c>
    </row>
    <row r="596" spans="2:7">
      <c r="B596" s="787"/>
      <c r="C596" s="787"/>
      <c r="G596" s="56">
        <f t="shared" si="12"/>
        <v>640.00040000000001</v>
      </c>
    </row>
    <row r="597" spans="2:7">
      <c r="B597" s="787"/>
      <c r="C597" s="787"/>
      <c r="G597" s="56">
        <f t="shared" si="12"/>
        <v>640.00040000000001</v>
      </c>
    </row>
    <row r="598" spans="2:7">
      <c r="B598" s="787"/>
      <c r="C598" s="787"/>
      <c r="G598" s="56">
        <f t="shared" si="12"/>
        <v>640.00040000000001</v>
      </c>
    </row>
    <row r="599" spans="2:7">
      <c r="B599" s="787"/>
      <c r="C599" s="787"/>
      <c r="G599" s="56">
        <f t="shared" si="12"/>
        <v>640.00040000000001</v>
      </c>
    </row>
    <row r="600" spans="2:7">
      <c r="B600" s="787"/>
      <c r="C600" s="787"/>
      <c r="G600" s="56">
        <f t="shared" si="12"/>
        <v>640.00040000000001</v>
      </c>
    </row>
    <row r="601" spans="2:7">
      <c r="B601" s="787"/>
      <c r="C601" s="787"/>
      <c r="G601" s="56">
        <f t="shared" si="12"/>
        <v>640.00040000000001</v>
      </c>
    </row>
    <row r="602" spans="2:7">
      <c r="B602" s="787"/>
      <c r="C602" s="787"/>
      <c r="G602" s="56">
        <f t="shared" si="12"/>
        <v>640.00040000000001</v>
      </c>
    </row>
    <row r="603" spans="2:7">
      <c r="B603" s="787"/>
      <c r="C603" s="787"/>
      <c r="G603" s="56">
        <f t="shared" si="12"/>
        <v>640.00040000000001</v>
      </c>
    </row>
    <row r="604" spans="2:7">
      <c r="B604" s="787"/>
      <c r="C604" s="787"/>
      <c r="G604" s="56">
        <f t="shared" si="12"/>
        <v>640.00040000000001</v>
      </c>
    </row>
    <row r="605" spans="2:7">
      <c r="B605" s="787"/>
      <c r="C605" s="787"/>
      <c r="G605" s="56">
        <f t="shared" si="12"/>
        <v>640.00040000000001</v>
      </c>
    </row>
    <row r="606" spans="2:7">
      <c r="B606" s="787"/>
      <c r="C606" s="787"/>
      <c r="G606" s="56">
        <f t="shared" si="12"/>
        <v>640.00040000000001</v>
      </c>
    </row>
    <row r="607" spans="2:7">
      <c r="B607" s="787"/>
      <c r="C607" s="787"/>
      <c r="G607" s="56">
        <f t="shared" si="12"/>
        <v>640.00040000000001</v>
      </c>
    </row>
    <row r="608" spans="2:7">
      <c r="B608" s="787"/>
      <c r="C608" s="787"/>
      <c r="G608" s="56">
        <f t="shared" si="12"/>
        <v>640.00040000000001</v>
      </c>
    </row>
    <row r="609" spans="2:7">
      <c r="B609" s="787"/>
      <c r="C609" s="787"/>
      <c r="G609" s="56">
        <f t="shared" si="12"/>
        <v>640.00040000000001</v>
      </c>
    </row>
    <row r="610" spans="2:7">
      <c r="B610" s="787"/>
      <c r="C610" s="787"/>
      <c r="G610" s="56">
        <f t="shared" si="12"/>
        <v>640.00040000000001</v>
      </c>
    </row>
    <row r="611" spans="2:7">
      <c r="B611" s="787"/>
      <c r="C611" s="787"/>
      <c r="G611" s="56">
        <f t="shared" si="12"/>
        <v>640.00040000000001</v>
      </c>
    </row>
    <row r="612" spans="2:7">
      <c r="B612" s="787"/>
      <c r="C612" s="787"/>
      <c r="G612" s="56">
        <f t="shared" si="12"/>
        <v>640.00040000000001</v>
      </c>
    </row>
    <row r="613" spans="2:7">
      <c r="B613" s="787"/>
      <c r="C613" s="787"/>
      <c r="G613" s="56">
        <f t="shared" si="12"/>
        <v>640.00040000000001</v>
      </c>
    </row>
    <row r="614" spans="2:7">
      <c r="B614" s="787"/>
      <c r="C614" s="787"/>
      <c r="G614" s="56">
        <f t="shared" si="12"/>
        <v>640.00040000000001</v>
      </c>
    </row>
    <row r="615" spans="2:7">
      <c r="B615" s="787"/>
      <c r="C615" s="787"/>
      <c r="G615" s="56">
        <f t="shared" si="12"/>
        <v>640.00040000000001</v>
      </c>
    </row>
    <row r="616" spans="2:7">
      <c r="B616" s="787"/>
      <c r="C616" s="787"/>
      <c r="G616" s="56">
        <f t="shared" si="12"/>
        <v>640.00040000000001</v>
      </c>
    </row>
    <row r="617" spans="2:7">
      <c r="B617" s="787"/>
      <c r="C617" s="787"/>
      <c r="G617" s="56">
        <f t="shared" si="12"/>
        <v>640.00040000000001</v>
      </c>
    </row>
    <row r="618" spans="2:7">
      <c r="B618" s="787"/>
      <c r="C618" s="787"/>
      <c r="G618" s="56">
        <f t="shared" si="12"/>
        <v>640.00040000000001</v>
      </c>
    </row>
    <row r="619" spans="2:7">
      <c r="B619" s="787"/>
      <c r="C619" s="787"/>
      <c r="G619" s="56">
        <f t="shared" si="12"/>
        <v>640.00040000000001</v>
      </c>
    </row>
    <row r="620" spans="2:7">
      <c r="B620" s="787"/>
      <c r="C620" s="787"/>
      <c r="G620" s="56">
        <f t="shared" si="12"/>
        <v>640.00040000000001</v>
      </c>
    </row>
    <row r="621" spans="2:7">
      <c r="B621" s="787"/>
      <c r="C621" s="787"/>
      <c r="G621" s="56">
        <f t="shared" si="12"/>
        <v>640.00040000000001</v>
      </c>
    </row>
    <row r="622" spans="2:7">
      <c r="B622" s="787"/>
      <c r="C622" s="787"/>
      <c r="G622" s="56">
        <f t="shared" si="12"/>
        <v>640.00040000000001</v>
      </c>
    </row>
    <row r="623" spans="2:7">
      <c r="B623" s="787"/>
      <c r="C623" s="787"/>
      <c r="G623" s="56">
        <f t="shared" si="12"/>
        <v>640.00040000000001</v>
      </c>
    </row>
    <row r="624" spans="2:7">
      <c r="B624" s="787"/>
      <c r="C624" s="787"/>
      <c r="G624" s="56">
        <f t="shared" si="12"/>
        <v>640.00040000000001</v>
      </c>
    </row>
    <row r="625" spans="2:7">
      <c r="B625" s="787"/>
      <c r="C625" s="787"/>
      <c r="G625" s="56">
        <f t="shared" si="12"/>
        <v>640.00040000000001</v>
      </c>
    </row>
    <row r="626" spans="2:7">
      <c r="B626" s="787"/>
      <c r="C626" s="787"/>
      <c r="G626" s="56">
        <f t="shared" si="12"/>
        <v>640.00040000000001</v>
      </c>
    </row>
    <row r="627" spans="2:7">
      <c r="B627" s="787"/>
      <c r="C627" s="787"/>
      <c r="G627" s="56">
        <f t="shared" si="12"/>
        <v>640.00040000000001</v>
      </c>
    </row>
    <row r="628" spans="2:7">
      <c r="B628" s="787"/>
      <c r="C628" s="787"/>
      <c r="G628" s="56">
        <f t="shared" si="12"/>
        <v>640.00040000000001</v>
      </c>
    </row>
    <row r="629" spans="2:7">
      <c r="B629" s="787"/>
      <c r="C629" s="787"/>
      <c r="G629" s="56">
        <f t="shared" si="12"/>
        <v>640.00040000000001</v>
      </c>
    </row>
    <row r="630" spans="2:7">
      <c r="B630" s="787"/>
      <c r="C630" s="787"/>
      <c r="G630" s="56">
        <f t="shared" si="12"/>
        <v>640.00040000000001</v>
      </c>
    </row>
    <row r="631" spans="2:7">
      <c r="B631" s="787"/>
      <c r="C631" s="787"/>
      <c r="G631" s="56">
        <f t="shared" si="12"/>
        <v>640.00040000000001</v>
      </c>
    </row>
    <row r="632" spans="2:7">
      <c r="B632" s="787"/>
      <c r="C632" s="787"/>
      <c r="G632" s="56">
        <f t="shared" si="12"/>
        <v>640.00040000000001</v>
      </c>
    </row>
    <row r="633" spans="2:7">
      <c r="B633" s="787"/>
      <c r="C633" s="787"/>
      <c r="G633" s="56">
        <f t="shared" si="12"/>
        <v>640.00040000000001</v>
      </c>
    </row>
    <row r="634" spans="2:7">
      <c r="B634" s="787"/>
      <c r="C634" s="787"/>
      <c r="G634" s="56">
        <f t="shared" si="12"/>
        <v>640.00040000000001</v>
      </c>
    </row>
    <row r="635" spans="2:7">
      <c r="B635" s="787"/>
      <c r="C635" s="787"/>
      <c r="G635" s="56">
        <f t="shared" ref="G635:G698" si="13">+G634+E635-F636</f>
        <v>640.00040000000001</v>
      </c>
    </row>
    <row r="636" spans="2:7">
      <c r="B636" s="787"/>
      <c r="C636" s="787"/>
      <c r="G636" s="56">
        <f t="shared" si="13"/>
        <v>640.00040000000001</v>
      </c>
    </row>
    <row r="637" spans="2:7">
      <c r="B637" s="787"/>
      <c r="C637" s="787"/>
      <c r="G637" s="56">
        <f t="shared" si="13"/>
        <v>640.00040000000001</v>
      </c>
    </row>
    <row r="638" spans="2:7">
      <c r="B638" s="787"/>
      <c r="C638" s="787"/>
      <c r="G638" s="56">
        <f t="shared" si="13"/>
        <v>640.00040000000001</v>
      </c>
    </row>
    <row r="639" spans="2:7">
      <c r="B639" s="787"/>
      <c r="C639" s="787"/>
      <c r="G639" s="56">
        <f t="shared" si="13"/>
        <v>640.00040000000001</v>
      </c>
    </row>
    <row r="640" spans="2:7">
      <c r="B640" s="787"/>
      <c r="C640" s="787"/>
      <c r="G640" s="56">
        <f t="shared" si="13"/>
        <v>640.00040000000001</v>
      </c>
    </row>
    <row r="641" spans="2:7">
      <c r="B641" s="787"/>
      <c r="C641" s="787"/>
      <c r="G641" s="56">
        <f t="shared" si="13"/>
        <v>640.00040000000001</v>
      </c>
    </row>
    <row r="642" spans="2:7">
      <c r="B642" s="787"/>
      <c r="C642" s="787"/>
      <c r="G642" s="56">
        <f t="shared" si="13"/>
        <v>640.00040000000001</v>
      </c>
    </row>
    <row r="643" spans="2:7">
      <c r="B643" s="787"/>
      <c r="C643" s="787"/>
      <c r="G643" s="56">
        <f t="shared" si="13"/>
        <v>640.00040000000001</v>
      </c>
    </row>
    <row r="644" spans="2:7">
      <c r="B644" s="787"/>
      <c r="C644" s="787"/>
      <c r="G644" s="56">
        <f t="shared" si="13"/>
        <v>640.00040000000001</v>
      </c>
    </row>
    <row r="645" spans="2:7">
      <c r="B645" s="787"/>
      <c r="C645" s="787"/>
      <c r="G645" s="56">
        <f t="shared" si="13"/>
        <v>640.00040000000001</v>
      </c>
    </row>
    <row r="646" spans="2:7">
      <c r="B646" s="787"/>
      <c r="C646" s="787"/>
      <c r="G646" s="56">
        <f t="shared" si="13"/>
        <v>640.00040000000001</v>
      </c>
    </row>
    <row r="647" spans="2:7">
      <c r="B647" s="787"/>
      <c r="C647" s="787"/>
      <c r="G647" s="56">
        <f t="shared" si="13"/>
        <v>640.00040000000001</v>
      </c>
    </row>
    <row r="648" spans="2:7">
      <c r="B648" s="787"/>
      <c r="C648" s="787"/>
      <c r="G648" s="56">
        <f t="shared" si="13"/>
        <v>640.00040000000001</v>
      </c>
    </row>
    <row r="649" spans="2:7">
      <c r="B649" s="787"/>
      <c r="C649" s="787"/>
      <c r="G649" s="56">
        <f t="shared" si="13"/>
        <v>640.00040000000001</v>
      </c>
    </row>
    <row r="650" spans="2:7">
      <c r="B650" s="787"/>
      <c r="C650" s="787"/>
      <c r="G650" s="56">
        <f t="shared" si="13"/>
        <v>640.00040000000001</v>
      </c>
    </row>
    <row r="651" spans="2:7">
      <c r="B651" s="787"/>
      <c r="C651" s="787"/>
      <c r="G651" s="56">
        <f t="shared" si="13"/>
        <v>640.00040000000001</v>
      </c>
    </row>
    <row r="652" spans="2:7">
      <c r="B652" s="787"/>
      <c r="C652" s="787"/>
      <c r="G652" s="56">
        <f t="shared" si="13"/>
        <v>640.00040000000001</v>
      </c>
    </row>
    <row r="653" spans="2:7">
      <c r="B653" s="787"/>
      <c r="C653" s="787"/>
      <c r="G653" s="56">
        <f t="shared" si="13"/>
        <v>640.00040000000001</v>
      </c>
    </row>
    <row r="654" spans="2:7">
      <c r="B654" s="787"/>
      <c r="C654" s="787"/>
      <c r="G654" s="56">
        <f t="shared" si="13"/>
        <v>640.00040000000001</v>
      </c>
    </row>
    <row r="655" spans="2:7">
      <c r="B655" s="787"/>
      <c r="C655" s="787"/>
      <c r="G655" s="56">
        <f t="shared" si="13"/>
        <v>640.00040000000001</v>
      </c>
    </row>
    <row r="656" spans="2:7">
      <c r="B656" s="787"/>
      <c r="C656" s="787"/>
      <c r="G656" s="56">
        <f t="shared" si="13"/>
        <v>640.00040000000001</v>
      </c>
    </row>
    <row r="657" spans="2:7">
      <c r="B657" s="787"/>
      <c r="C657" s="787"/>
      <c r="G657" s="56">
        <f t="shared" si="13"/>
        <v>640.00040000000001</v>
      </c>
    </row>
    <row r="658" spans="2:7">
      <c r="B658" s="787"/>
      <c r="C658" s="787"/>
      <c r="G658" s="56">
        <f t="shared" si="13"/>
        <v>640.00040000000001</v>
      </c>
    </row>
    <row r="659" spans="2:7">
      <c r="B659" s="787"/>
      <c r="C659" s="787"/>
      <c r="G659" s="56">
        <f t="shared" si="13"/>
        <v>640.00040000000001</v>
      </c>
    </row>
    <row r="660" spans="2:7">
      <c r="B660" s="787"/>
      <c r="C660" s="787"/>
      <c r="G660" s="56">
        <f t="shared" si="13"/>
        <v>640.00040000000001</v>
      </c>
    </row>
    <row r="661" spans="2:7">
      <c r="B661" s="787"/>
      <c r="C661" s="787"/>
      <c r="G661" s="56">
        <f t="shared" si="13"/>
        <v>640.00040000000001</v>
      </c>
    </row>
    <row r="662" spans="2:7">
      <c r="B662" s="787"/>
      <c r="C662" s="787"/>
      <c r="G662" s="56">
        <f t="shared" si="13"/>
        <v>640.00040000000001</v>
      </c>
    </row>
    <row r="663" spans="2:7">
      <c r="B663" s="787"/>
      <c r="C663" s="787"/>
      <c r="G663" s="56">
        <f t="shared" si="13"/>
        <v>640.00040000000001</v>
      </c>
    </row>
    <row r="664" spans="2:7">
      <c r="B664" s="787"/>
      <c r="C664" s="787"/>
      <c r="G664" s="56">
        <f t="shared" si="13"/>
        <v>640.00040000000001</v>
      </c>
    </row>
    <row r="665" spans="2:7">
      <c r="B665" s="787"/>
      <c r="C665" s="787"/>
      <c r="G665" s="56">
        <f t="shared" si="13"/>
        <v>640.00040000000001</v>
      </c>
    </row>
    <row r="666" spans="2:7">
      <c r="B666" s="787"/>
      <c r="C666" s="787"/>
      <c r="G666" s="56">
        <f t="shared" si="13"/>
        <v>640.00040000000001</v>
      </c>
    </row>
    <row r="667" spans="2:7">
      <c r="B667" s="787"/>
      <c r="C667" s="787"/>
      <c r="G667" s="56">
        <f t="shared" si="13"/>
        <v>640.00040000000001</v>
      </c>
    </row>
    <row r="668" spans="2:7">
      <c r="B668" s="787"/>
      <c r="C668" s="787"/>
      <c r="G668" s="56">
        <f t="shared" si="13"/>
        <v>640.00040000000001</v>
      </c>
    </row>
    <row r="669" spans="2:7">
      <c r="B669" s="787"/>
      <c r="C669" s="787"/>
      <c r="G669" s="56">
        <f t="shared" si="13"/>
        <v>640.00040000000001</v>
      </c>
    </row>
    <row r="670" spans="2:7">
      <c r="B670" s="787"/>
      <c r="C670" s="787"/>
      <c r="G670" s="56">
        <f t="shared" si="13"/>
        <v>640.00040000000001</v>
      </c>
    </row>
    <row r="671" spans="2:7">
      <c r="B671" s="787"/>
      <c r="C671" s="787"/>
      <c r="G671" s="56">
        <f t="shared" si="13"/>
        <v>640.00040000000001</v>
      </c>
    </row>
    <row r="672" spans="2:7">
      <c r="B672" s="787"/>
      <c r="C672" s="787"/>
      <c r="G672" s="56">
        <f t="shared" si="13"/>
        <v>640.00040000000001</v>
      </c>
    </row>
    <row r="673" spans="2:7">
      <c r="B673" s="787"/>
      <c r="C673" s="787"/>
      <c r="G673" s="56">
        <f t="shared" si="13"/>
        <v>640.00040000000001</v>
      </c>
    </row>
    <row r="674" spans="2:7">
      <c r="B674" s="787"/>
      <c r="C674" s="787"/>
      <c r="G674" s="56">
        <f t="shared" si="13"/>
        <v>640.00040000000001</v>
      </c>
    </row>
    <row r="675" spans="2:7">
      <c r="B675" s="787"/>
      <c r="C675" s="787"/>
      <c r="G675" s="56">
        <f t="shared" si="13"/>
        <v>640.00040000000001</v>
      </c>
    </row>
    <row r="676" spans="2:7">
      <c r="B676" s="787"/>
      <c r="C676" s="787"/>
      <c r="G676" s="56">
        <f t="shared" si="13"/>
        <v>640.00040000000001</v>
      </c>
    </row>
    <row r="677" spans="2:7">
      <c r="B677" s="787"/>
      <c r="C677" s="787"/>
      <c r="G677" s="56">
        <f t="shared" si="13"/>
        <v>640.00040000000001</v>
      </c>
    </row>
    <row r="678" spans="2:7">
      <c r="B678" s="787"/>
      <c r="C678" s="787"/>
      <c r="G678" s="56">
        <f t="shared" si="13"/>
        <v>640.00040000000001</v>
      </c>
    </row>
    <row r="679" spans="2:7">
      <c r="B679" s="787"/>
      <c r="C679" s="787"/>
      <c r="G679" s="56">
        <f t="shared" si="13"/>
        <v>640.00040000000001</v>
      </c>
    </row>
    <row r="680" spans="2:7">
      <c r="B680" s="787"/>
      <c r="C680" s="787"/>
      <c r="G680" s="56">
        <f t="shared" si="13"/>
        <v>640.00040000000001</v>
      </c>
    </row>
    <row r="681" spans="2:7">
      <c r="B681" s="787"/>
      <c r="C681" s="787"/>
      <c r="G681" s="56">
        <f t="shared" si="13"/>
        <v>640.00040000000001</v>
      </c>
    </row>
    <row r="682" spans="2:7">
      <c r="B682" s="787"/>
      <c r="C682" s="787"/>
      <c r="G682" s="56">
        <f t="shared" si="13"/>
        <v>640.00040000000001</v>
      </c>
    </row>
    <row r="683" spans="2:7">
      <c r="B683" s="787"/>
      <c r="C683" s="787"/>
      <c r="G683" s="56">
        <f t="shared" si="13"/>
        <v>640.00040000000001</v>
      </c>
    </row>
    <row r="684" spans="2:7">
      <c r="B684" s="787"/>
      <c r="C684" s="787"/>
      <c r="G684" s="56">
        <f t="shared" si="13"/>
        <v>640.00040000000001</v>
      </c>
    </row>
    <row r="685" spans="2:7">
      <c r="B685" s="787"/>
      <c r="C685" s="787"/>
      <c r="G685" s="56">
        <f t="shared" si="13"/>
        <v>640.00040000000001</v>
      </c>
    </row>
    <row r="686" spans="2:7">
      <c r="B686" s="787"/>
      <c r="C686" s="787"/>
      <c r="G686" s="56">
        <f t="shared" si="13"/>
        <v>640.00040000000001</v>
      </c>
    </row>
    <row r="687" spans="2:7">
      <c r="B687" s="787"/>
      <c r="C687" s="787"/>
      <c r="G687" s="56">
        <f t="shared" si="13"/>
        <v>640.00040000000001</v>
      </c>
    </row>
    <row r="688" spans="2:7">
      <c r="B688" s="787"/>
      <c r="C688" s="787"/>
      <c r="G688" s="56">
        <f t="shared" si="13"/>
        <v>640.00040000000001</v>
      </c>
    </row>
    <row r="689" spans="2:7">
      <c r="B689" s="787"/>
      <c r="C689" s="787"/>
      <c r="G689" s="56">
        <f t="shared" si="13"/>
        <v>640.00040000000001</v>
      </c>
    </row>
    <row r="690" spans="2:7">
      <c r="B690" s="787"/>
      <c r="C690" s="787"/>
      <c r="G690" s="56">
        <f t="shared" si="13"/>
        <v>640.00040000000001</v>
      </c>
    </row>
    <row r="691" spans="2:7">
      <c r="B691" s="787"/>
      <c r="C691" s="787"/>
      <c r="G691" s="56">
        <f t="shared" si="13"/>
        <v>640.00040000000001</v>
      </c>
    </row>
    <row r="692" spans="2:7">
      <c r="B692" s="787"/>
      <c r="C692" s="787"/>
      <c r="G692" s="56">
        <f t="shared" si="13"/>
        <v>640.00040000000001</v>
      </c>
    </row>
    <row r="693" spans="2:7">
      <c r="B693" s="787"/>
      <c r="C693" s="787"/>
      <c r="G693" s="56">
        <f t="shared" si="13"/>
        <v>640.00040000000001</v>
      </c>
    </row>
    <row r="694" spans="2:7">
      <c r="B694" s="787"/>
      <c r="C694" s="787"/>
      <c r="G694" s="56">
        <f t="shared" si="13"/>
        <v>640.00040000000001</v>
      </c>
    </row>
    <row r="695" spans="2:7">
      <c r="B695" s="787"/>
      <c r="C695" s="787"/>
      <c r="G695" s="56">
        <f t="shared" si="13"/>
        <v>640.00040000000001</v>
      </c>
    </row>
    <row r="696" spans="2:7">
      <c r="B696" s="787"/>
      <c r="C696" s="787"/>
      <c r="G696" s="56">
        <f t="shared" si="13"/>
        <v>640.00040000000001</v>
      </c>
    </row>
    <row r="697" spans="2:7">
      <c r="B697" s="787"/>
      <c r="C697" s="787"/>
      <c r="G697" s="56">
        <f t="shared" si="13"/>
        <v>640.00040000000001</v>
      </c>
    </row>
    <row r="698" spans="2:7">
      <c r="B698" s="787"/>
      <c r="C698" s="787"/>
      <c r="G698" s="56">
        <f t="shared" si="13"/>
        <v>640.00040000000001</v>
      </c>
    </row>
    <row r="699" spans="2:7">
      <c r="B699" s="787"/>
      <c r="C699" s="787"/>
      <c r="G699" s="56">
        <f t="shared" ref="G699:G762" si="14">+G698+E699-F700</f>
        <v>640.00040000000001</v>
      </c>
    </row>
    <row r="700" spans="2:7">
      <c r="B700" s="787"/>
      <c r="C700" s="787"/>
      <c r="G700" s="56">
        <f t="shared" si="14"/>
        <v>640.00040000000001</v>
      </c>
    </row>
    <row r="701" spans="2:7">
      <c r="B701" s="787"/>
      <c r="C701" s="787"/>
      <c r="G701" s="56">
        <f t="shared" si="14"/>
        <v>640.00040000000001</v>
      </c>
    </row>
    <row r="702" spans="2:7">
      <c r="B702" s="787"/>
      <c r="C702" s="787"/>
      <c r="G702" s="56">
        <f t="shared" si="14"/>
        <v>640.00040000000001</v>
      </c>
    </row>
    <row r="703" spans="2:7">
      <c r="B703" s="787"/>
      <c r="C703" s="787"/>
      <c r="G703" s="56">
        <f t="shared" si="14"/>
        <v>640.00040000000001</v>
      </c>
    </row>
    <row r="704" spans="2:7">
      <c r="B704" s="787"/>
      <c r="C704" s="787"/>
      <c r="G704" s="56">
        <f t="shared" si="14"/>
        <v>640.00040000000001</v>
      </c>
    </row>
    <row r="705" spans="2:7">
      <c r="B705" s="787"/>
      <c r="C705" s="787"/>
      <c r="G705" s="56">
        <f t="shared" si="14"/>
        <v>640.00040000000001</v>
      </c>
    </row>
    <row r="706" spans="2:7">
      <c r="B706" s="787"/>
      <c r="C706" s="787"/>
      <c r="G706" s="56">
        <f t="shared" si="14"/>
        <v>640.00040000000001</v>
      </c>
    </row>
    <row r="707" spans="2:7">
      <c r="B707" s="787"/>
      <c r="C707" s="787"/>
      <c r="G707" s="56">
        <f t="shared" si="14"/>
        <v>640.00040000000001</v>
      </c>
    </row>
    <row r="708" spans="2:7">
      <c r="B708" s="787"/>
      <c r="C708" s="787"/>
      <c r="G708" s="56">
        <f t="shared" si="14"/>
        <v>640.00040000000001</v>
      </c>
    </row>
    <row r="709" spans="2:7">
      <c r="B709" s="787"/>
      <c r="C709" s="787"/>
      <c r="G709" s="56">
        <f t="shared" si="14"/>
        <v>640.00040000000001</v>
      </c>
    </row>
    <row r="710" spans="2:7">
      <c r="B710" s="787"/>
      <c r="C710" s="787"/>
      <c r="G710" s="56">
        <f t="shared" si="14"/>
        <v>640.00040000000001</v>
      </c>
    </row>
    <row r="711" spans="2:7">
      <c r="B711" s="787"/>
      <c r="C711" s="787"/>
      <c r="G711" s="56">
        <f t="shared" si="14"/>
        <v>640.00040000000001</v>
      </c>
    </row>
    <row r="712" spans="2:7">
      <c r="B712" s="787"/>
      <c r="C712" s="787"/>
      <c r="G712" s="56">
        <f t="shared" si="14"/>
        <v>640.00040000000001</v>
      </c>
    </row>
    <row r="713" spans="2:7">
      <c r="B713" s="787"/>
      <c r="C713" s="787"/>
      <c r="G713" s="56">
        <f t="shared" si="14"/>
        <v>640.00040000000001</v>
      </c>
    </row>
    <row r="714" spans="2:7">
      <c r="B714" s="787"/>
      <c r="C714" s="787"/>
      <c r="G714" s="56">
        <f t="shared" si="14"/>
        <v>640.00040000000001</v>
      </c>
    </row>
    <row r="715" spans="2:7">
      <c r="B715" s="787"/>
      <c r="C715" s="787"/>
      <c r="G715" s="56">
        <f t="shared" si="14"/>
        <v>640.00040000000001</v>
      </c>
    </row>
    <row r="716" spans="2:7">
      <c r="B716" s="787"/>
      <c r="C716" s="787"/>
      <c r="G716" s="56">
        <f t="shared" si="14"/>
        <v>640.00040000000001</v>
      </c>
    </row>
    <row r="717" spans="2:7">
      <c r="B717" s="787"/>
      <c r="C717" s="787"/>
      <c r="G717" s="56">
        <f t="shared" si="14"/>
        <v>640.00040000000001</v>
      </c>
    </row>
    <row r="718" spans="2:7">
      <c r="B718" s="787"/>
      <c r="C718" s="787"/>
      <c r="G718" s="56">
        <f t="shared" si="14"/>
        <v>640.00040000000001</v>
      </c>
    </row>
    <row r="719" spans="2:7">
      <c r="B719" s="787"/>
      <c r="C719" s="787"/>
      <c r="G719" s="56">
        <f t="shared" si="14"/>
        <v>640.00040000000001</v>
      </c>
    </row>
    <row r="720" spans="2:7">
      <c r="B720" s="787"/>
      <c r="C720" s="787"/>
      <c r="G720" s="56">
        <f t="shared" si="14"/>
        <v>640.00040000000001</v>
      </c>
    </row>
    <row r="721" spans="2:7">
      <c r="B721" s="787"/>
      <c r="C721" s="787"/>
      <c r="G721" s="56">
        <f t="shared" si="14"/>
        <v>640.00040000000001</v>
      </c>
    </row>
    <row r="722" spans="2:7">
      <c r="B722" s="787"/>
      <c r="C722" s="787"/>
      <c r="G722" s="56">
        <f t="shared" si="14"/>
        <v>640.00040000000001</v>
      </c>
    </row>
    <row r="723" spans="2:7">
      <c r="B723" s="787"/>
      <c r="C723" s="787"/>
      <c r="G723" s="56">
        <f t="shared" si="14"/>
        <v>640.00040000000001</v>
      </c>
    </row>
    <row r="724" spans="2:7">
      <c r="B724" s="787"/>
      <c r="C724" s="787"/>
      <c r="G724" s="56">
        <f t="shared" si="14"/>
        <v>640.00040000000001</v>
      </c>
    </row>
    <row r="725" spans="2:7">
      <c r="B725" s="787"/>
      <c r="C725" s="787"/>
      <c r="G725" s="56">
        <f t="shared" si="14"/>
        <v>640.00040000000001</v>
      </c>
    </row>
    <row r="726" spans="2:7">
      <c r="B726" s="787"/>
      <c r="C726" s="787"/>
      <c r="G726" s="56">
        <f t="shared" si="14"/>
        <v>640.00040000000001</v>
      </c>
    </row>
    <row r="727" spans="2:7">
      <c r="B727" s="787"/>
      <c r="C727" s="787"/>
      <c r="G727" s="56">
        <f t="shared" si="14"/>
        <v>640.00040000000001</v>
      </c>
    </row>
    <row r="728" spans="2:7">
      <c r="B728" s="787"/>
      <c r="C728" s="787"/>
      <c r="G728" s="56">
        <f t="shared" si="14"/>
        <v>640.00040000000001</v>
      </c>
    </row>
    <row r="729" spans="2:7">
      <c r="B729" s="787"/>
      <c r="C729" s="787"/>
      <c r="G729" s="56">
        <f t="shared" si="14"/>
        <v>640.00040000000001</v>
      </c>
    </row>
    <row r="730" spans="2:7">
      <c r="B730" s="787"/>
      <c r="C730" s="787"/>
      <c r="G730" s="56">
        <f t="shared" si="14"/>
        <v>640.00040000000001</v>
      </c>
    </row>
    <row r="731" spans="2:7">
      <c r="B731" s="787"/>
      <c r="C731" s="787"/>
      <c r="G731" s="56">
        <f t="shared" si="14"/>
        <v>640.00040000000001</v>
      </c>
    </row>
    <row r="732" spans="2:7">
      <c r="B732" s="787"/>
      <c r="C732" s="787"/>
      <c r="G732" s="56">
        <f t="shared" si="14"/>
        <v>640.00040000000001</v>
      </c>
    </row>
    <row r="733" spans="2:7">
      <c r="B733" s="787"/>
      <c r="C733" s="787"/>
      <c r="G733" s="56">
        <f t="shared" si="14"/>
        <v>640.00040000000001</v>
      </c>
    </row>
    <row r="734" spans="2:7">
      <c r="B734" s="787"/>
      <c r="C734" s="787"/>
      <c r="G734" s="56">
        <f t="shared" si="14"/>
        <v>640.00040000000001</v>
      </c>
    </row>
    <row r="735" spans="2:7">
      <c r="B735" s="787"/>
      <c r="C735" s="787"/>
      <c r="G735" s="56">
        <f t="shared" si="14"/>
        <v>640.00040000000001</v>
      </c>
    </row>
    <row r="736" spans="2:7">
      <c r="B736" s="787"/>
      <c r="C736" s="787"/>
      <c r="G736" s="56">
        <f t="shared" si="14"/>
        <v>640.00040000000001</v>
      </c>
    </row>
    <row r="737" spans="2:7">
      <c r="B737" s="787"/>
      <c r="C737" s="787"/>
      <c r="G737" s="56">
        <f t="shared" si="14"/>
        <v>640.00040000000001</v>
      </c>
    </row>
    <row r="738" spans="2:7">
      <c r="B738" s="787"/>
      <c r="C738" s="787"/>
      <c r="G738" s="56">
        <f t="shared" si="14"/>
        <v>640.00040000000001</v>
      </c>
    </row>
    <row r="739" spans="2:7">
      <c r="B739" s="787"/>
      <c r="C739" s="787"/>
      <c r="G739" s="56">
        <f t="shared" si="14"/>
        <v>640.00040000000001</v>
      </c>
    </row>
    <row r="740" spans="2:7">
      <c r="B740" s="787"/>
      <c r="C740" s="787"/>
      <c r="G740" s="56">
        <f t="shared" si="14"/>
        <v>640.00040000000001</v>
      </c>
    </row>
    <row r="741" spans="2:7">
      <c r="B741" s="787"/>
      <c r="C741" s="787"/>
      <c r="G741" s="56">
        <f t="shared" si="14"/>
        <v>640.00040000000001</v>
      </c>
    </row>
    <row r="742" spans="2:7">
      <c r="B742" s="787"/>
      <c r="C742" s="787"/>
      <c r="G742" s="56">
        <f t="shared" si="14"/>
        <v>640.00040000000001</v>
      </c>
    </row>
    <row r="743" spans="2:7">
      <c r="B743" s="787"/>
      <c r="C743" s="787"/>
      <c r="G743" s="56">
        <f t="shared" si="14"/>
        <v>640.00040000000001</v>
      </c>
    </row>
    <row r="744" spans="2:7">
      <c r="B744" s="787"/>
      <c r="C744" s="787"/>
      <c r="G744" s="56">
        <f t="shared" si="14"/>
        <v>640.00040000000001</v>
      </c>
    </row>
    <row r="745" spans="2:7">
      <c r="B745" s="787"/>
      <c r="C745" s="787"/>
      <c r="G745" s="56">
        <f t="shared" si="14"/>
        <v>640.00040000000001</v>
      </c>
    </row>
    <row r="746" spans="2:7">
      <c r="B746" s="787"/>
      <c r="C746" s="787"/>
      <c r="G746" s="56">
        <f t="shared" si="14"/>
        <v>640.00040000000001</v>
      </c>
    </row>
    <row r="747" spans="2:7">
      <c r="B747" s="787"/>
      <c r="C747" s="787"/>
      <c r="G747" s="56">
        <f t="shared" si="14"/>
        <v>640.00040000000001</v>
      </c>
    </row>
    <row r="748" spans="2:7">
      <c r="B748" s="787"/>
      <c r="C748" s="787"/>
      <c r="G748" s="56">
        <f t="shared" si="14"/>
        <v>640.00040000000001</v>
      </c>
    </row>
    <row r="749" spans="2:7">
      <c r="B749" s="787"/>
      <c r="C749" s="787"/>
      <c r="G749" s="56">
        <f t="shared" si="14"/>
        <v>640.00040000000001</v>
      </c>
    </row>
    <row r="750" spans="2:7">
      <c r="B750" s="787"/>
      <c r="C750" s="787"/>
      <c r="G750" s="56">
        <f t="shared" si="14"/>
        <v>640.00040000000001</v>
      </c>
    </row>
    <row r="751" spans="2:7">
      <c r="B751" s="787"/>
      <c r="C751" s="787"/>
      <c r="G751" s="56">
        <f t="shared" si="14"/>
        <v>640.00040000000001</v>
      </c>
    </row>
    <row r="752" spans="2:7">
      <c r="B752" s="787"/>
      <c r="C752" s="787"/>
      <c r="G752" s="56">
        <f t="shared" si="14"/>
        <v>640.00040000000001</v>
      </c>
    </row>
    <row r="753" spans="2:7">
      <c r="B753" s="787"/>
      <c r="C753" s="787"/>
      <c r="G753" s="56">
        <f t="shared" si="14"/>
        <v>640.00040000000001</v>
      </c>
    </row>
    <row r="754" spans="2:7">
      <c r="B754" s="787"/>
      <c r="C754" s="787"/>
      <c r="G754" s="56">
        <f t="shared" si="14"/>
        <v>640.00040000000001</v>
      </c>
    </row>
    <row r="755" spans="2:7">
      <c r="B755" s="787"/>
      <c r="C755" s="787"/>
      <c r="G755" s="56">
        <f t="shared" si="14"/>
        <v>640.00040000000001</v>
      </c>
    </row>
    <row r="756" spans="2:7">
      <c r="B756" s="787"/>
      <c r="C756" s="787"/>
      <c r="G756" s="56">
        <f t="shared" si="14"/>
        <v>640.00040000000001</v>
      </c>
    </row>
    <row r="757" spans="2:7">
      <c r="B757" s="787"/>
      <c r="C757" s="787"/>
      <c r="G757" s="56">
        <f t="shared" si="14"/>
        <v>640.00040000000001</v>
      </c>
    </row>
    <row r="758" spans="2:7">
      <c r="B758" s="787"/>
      <c r="C758" s="787"/>
      <c r="G758" s="56">
        <f t="shared" si="14"/>
        <v>640.00040000000001</v>
      </c>
    </row>
    <row r="759" spans="2:7">
      <c r="B759" s="787"/>
      <c r="C759" s="787"/>
      <c r="G759" s="56">
        <f t="shared" si="14"/>
        <v>640.00040000000001</v>
      </c>
    </row>
    <row r="760" spans="2:7">
      <c r="B760" s="787"/>
      <c r="C760" s="787"/>
      <c r="G760" s="56">
        <f t="shared" si="14"/>
        <v>640.00040000000001</v>
      </c>
    </row>
    <row r="761" spans="2:7">
      <c r="B761" s="787"/>
      <c r="C761" s="787"/>
      <c r="G761" s="56">
        <f t="shared" si="14"/>
        <v>640.00040000000001</v>
      </c>
    </row>
    <row r="762" spans="2:7">
      <c r="B762" s="787"/>
      <c r="C762" s="787"/>
      <c r="G762" s="56">
        <f t="shared" si="14"/>
        <v>640.00040000000001</v>
      </c>
    </row>
    <row r="763" spans="2:7">
      <c r="B763" s="787"/>
      <c r="C763" s="787"/>
      <c r="G763" s="56">
        <f t="shared" ref="G763:G815" si="15">+G762+E763-F764</f>
        <v>640.00040000000001</v>
      </c>
    </row>
    <row r="764" spans="2:7">
      <c r="B764" s="787"/>
      <c r="C764" s="787"/>
      <c r="G764" s="56">
        <f t="shared" si="15"/>
        <v>640.00040000000001</v>
      </c>
    </row>
    <row r="765" spans="2:7">
      <c r="B765" s="787"/>
      <c r="C765" s="787"/>
      <c r="G765" s="56">
        <f t="shared" si="15"/>
        <v>640.00040000000001</v>
      </c>
    </row>
    <row r="766" spans="2:7">
      <c r="B766" s="787"/>
      <c r="C766" s="787"/>
      <c r="G766" s="56">
        <f t="shared" si="15"/>
        <v>640.00040000000001</v>
      </c>
    </row>
    <row r="767" spans="2:7">
      <c r="B767" s="787"/>
      <c r="C767" s="787"/>
      <c r="G767" s="56">
        <f t="shared" si="15"/>
        <v>640.00040000000001</v>
      </c>
    </row>
    <row r="768" spans="2:7">
      <c r="B768" s="787"/>
      <c r="C768" s="787"/>
      <c r="G768" s="56">
        <f t="shared" si="15"/>
        <v>640.00040000000001</v>
      </c>
    </row>
    <row r="769" spans="2:7">
      <c r="B769" s="787"/>
      <c r="C769" s="787"/>
      <c r="G769" s="56">
        <f t="shared" si="15"/>
        <v>640.00040000000001</v>
      </c>
    </row>
    <row r="770" spans="2:7">
      <c r="B770" s="787"/>
      <c r="C770" s="787"/>
      <c r="G770" s="56">
        <f t="shared" si="15"/>
        <v>640.00040000000001</v>
      </c>
    </row>
    <row r="771" spans="2:7">
      <c r="B771" s="787"/>
      <c r="C771" s="787"/>
      <c r="G771" s="56">
        <f t="shared" si="15"/>
        <v>640.00040000000001</v>
      </c>
    </row>
    <row r="772" spans="2:7">
      <c r="B772" s="787"/>
      <c r="C772" s="787"/>
      <c r="G772" s="56">
        <f t="shared" si="15"/>
        <v>640.00040000000001</v>
      </c>
    </row>
    <row r="773" spans="2:7">
      <c r="B773" s="787"/>
      <c r="C773" s="787"/>
      <c r="G773" s="56">
        <f t="shared" si="15"/>
        <v>640.00040000000001</v>
      </c>
    </row>
    <row r="774" spans="2:7">
      <c r="B774" s="787"/>
      <c r="C774" s="787"/>
      <c r="G774" s="56">
        <f t="shared" si="15"/>
        <v>640.00040000000001</v>
      </c>
    </row>
    <row r="775" spans="2:7">
      <c r="B775" s="787"/>
      <c r="C775" s="787"/>
      <c r="G775" s="56">
        <f t="shared" si="15"/>
        <v>640.00040000000001</v>
      </c>
    </row>
    <row r="776" spans="2:7">
      <c r="B776" s="787"/>
      <c r="C776" s="787"/>
      <c r="G776" s="56">
        <f t="shared" si="15"/>
        <v>640.00040000000001</v>
      </c>
    </row>
    <row r="777" spans="2:7">
      <c r="B777" s="787"/>
      <c r="C777" s="787"/>
      <c r="G777" s="56">
        <f t="shared" si="15"/>
        <v>640.00040000000001</v>
      </c>
    </row>
    <row r="778" spans="2:7">
      <c r="B778" s="787"/>
      <c r="C778" s="787"/>
      <c r="G778" s="56">
        <f t="shared" si="15"/>
        <v>640.00040000000001</v>
      </c>
    </row>
    <row r="779" spans="2:7">
      <c r="B779" s="787"/>
      <c r="C779" s="787"/>
      <c r="G779" s="56">
        <f t="shared" si="15"/>
        <v>640.00040000000001</v>
      </c>
    </row>
    <row r="780" spans="2:7">
      <c r="B780" s="787"/>
      <c r="C780" s="787"/>
      <c r="G780" s="56">
        <f t="shared" si="15"/>
        <v>640.00040000000001</v>
      </c>
    </row>
    <row r="781" spans="2:7">
      <c r="B781" s="787"/>
      <c r="C781" s="787"/>
      <c r="G781" s="56">
        <f t="shared" si="15"/>
        <v>640.00040000000001</v>
      </c>
    </row>
    <row r="782" spans="2:7">
      <c r="B782" s="787"/>
      <c r="C782" s="787"/>
      <c r="G782" s="56">
        <f t="shared" si="15"/>
        <v>640.00040000000001</v>
      </c>
    </row>
    <row r="783" spans="2:7">
      <c r="B783" s="787"/>
      <c r="C783" s="787"/>
      <c r="G783" s="56">
        <f t="shared" si="15"/>
        <v>640.00040000000001</v>
      </c>
    </row>
    <row r="784" spans="2:7">
      <c r="B784" s="787"/>
      <c r="C784" s="787"/>
      <c r="G784" s="56">
        <f t="shared" si="15"/>
        <v>640.00040000000001</v>
      </c>
    </row>
    <row r="785" spans="2:7">
      <c r="B785" s="787"/>
      <c r="C785" s="787"/>
      <c r="G785" s="56">
        <f t="shared" si="15"/>
        <v>640.00040000000001</v>
      </c>
    </row>
    <row r="786" spans="2:7">
      <c r="B786" s="787"/>
      <c r="C786" s="787"/>
      <c r="G786" s="56">
        <f t="shared" si="15"/>
        <v>640.00040000000001</v>
      </c>
    </row>
    <row r="787" spans="2:7">
      <c r="B787" s="787"/>
      <c r="C787" s="787"/>
      <c r="G787" s="56">
        <f t="shared" si="15"/>
        <v>640.00040000000001</v>
      </c>
    </row>
    <row r="788" spans="2:7">
      <c r="B788" s="787"/>
      <c r="C788" s="787"/>
      <c r="G788" s="56">
        <f t="shared" si="15"/>
        <v>640.00040000000001</v>
      </c>
    </row>
    <row r="789" spans="2:7">
      <c r="B789" s="787"/>
      <c r="C789" s="787"/>
      <c r="G789" s="56">
        <f t="shared" si="15"/>
        <v>640.00040000000001</v>
      </c>
    </row>
    <row r="790" spans="2:7">
      <c r="B790" s="787"/>
      <c r="C790" s="787"/>
      <c r="G790" s="56">
        <f t="shared" si="15"/>
        <v>640.00040000000001</v>
      </c>
    </row>
    <row r="791" spans="2:7">
      <c r="B791" s="787"/>
      <c r="C791" s="787"/>
      <c r="G791" s="56">
        <f t="shared" si="15"/>
        <v>640.00040000000001</v>
      </c>
    </row>
    <row r="792" spans="2:7">
      <c r="B792" s="787"/>
      <c r="C792" s="787"/>
      <c r="G792" s="56">
        <f t="shared" si="15"/>
        <v>640.00040000000001</v>
      </c>
    </row>
    <row r="793" spans="2:7">
      <c r="B793" s="787"/>
      <c r="C793" s="787"/>
      <c r="G793" s="56">
        <f t="shared" si="15"/>
        <v>640.00040000000001</v>
      </c>
    </row>
    <row r="794" spans="2:7">
      <c r="B794" s="787"/>
      <c r="C794" s="787"/>
      <c r="G794" s="56">
        <f t="shared" si="15"/>
        <v>640.00040000000001</v>
      </c>
    </row>
    <row r="795" spans="2:7">
      <c r="B795" s="787"/>
      <c r="C795" s="787"/>
      <c r="G795" s="56">
        <f t="shared" si="15"/>
        <v>640.00040000000001</v>
      </c>
    </row>
    <row r="796" spans="2:7">
      <c r="B796" s="787"/>
      <c r="C796" s="787"/>
      <c r="G796" s="56">
        <f t="shared" si="15"/>
        <v>640.00040000000001</v>
      </c>
    </row>
    <row r="797" spans="2:7">
      <c r="B797" s="787"/>
      <c r="C797" s="787"/>
      <c r="G797" s="56">
        <f t="shared" si="15"/>
        <v>640.00040000000001</v>
      </c>
    </row>
    <row r="798" spans="2:7">
      <c r="B798" s="787"/>
      <c r="C798" s="787"/>
      <c r="G798" s="56">
        <f t="shared" si="15"/>
        <v>640.00040000000001</v>
      </c>
    </row>
    <row r="799" spans="2:7">
      <c r="B799" s="787"/>
      <c r="C799" s="787"/>
      <c r="G799" s="56">
        <f t="shared" si="15"/>
        <v>640.00040000000001</v>
      </c>
    </row>
    <row r="800" spans="2:7">
      <c r="B800" s="787"/>
      <c r="C800" s="787"/>
      <c r="G800" s="56">
        <f t="shared" si="15"/>
        <v>640.00040000000001</v>
      </c>
    </row>
    <row r="801" spans="2:7">
      <c r="B801" s="787"/>
      <c r="C801" s="787"/>
      <c r="G801" s="56">
        <f t="shared" si="15"/>
        <v>640.00040000000001</v>
      </c>
    </row>
    <row r="802" spans="2:7">
      <c r="B802" s="787"/>
      <c r="C802" s="787"/>
      <c r="G802" s="56">
        <f t="shared" si="15"/>
        <v>640.00040000000001</v>
      </c>
    </row>
    <row r="803" spans="2:7">
      <c r="B803" s="787"/>
      <c r="C803" s="787"/>
      <c r="G803" s="56">
        <f t="shared" si="15"/>
        <v>640.00040000000001</v>
      </c>
    </row>
    <row r="804" spans="2:7">
      <c r="B804" s="787"/>
      <c r="C804" s="787"/>
      <c r="G804" s="56">
        <f t="shared" si="15"/>
        <v>640.00040000000001</v>
      </c>
    </row>
    <row r="805" spans="2:7">
      <c r="B805" s="787"/>
      <c r="C805" s="787"/>
      <c r="G805" s="56">
        <f t="shared" si="15"/>
        <v>640.00040000000001</v>
      </c>
    </row>
    <row r="806" spans="2:7">
      <c r="B806" s="787"/>
      <c r="C806" s="787"/>
      <c r="G806" s="56">
        <f t="shared" si="15"/>
        <v>640.00040000000001</v>
      </c>
    </row>
    <row r="807" spans="2:7">
      <c r="B807" s="787"/>
      <c r="C807" s="787"/>
      <c r="G807" s="56">
        <f t="shared" si="15"/>
        <v>640.00040000000001</v>
      </c>
    </row>
    <row r="808" spans="2:7">
      <c r="B808" s="787"/>
      <c r="C808" s="787"/>
      <c r="G808" s="56">
        <f t="shared" si="15"/>
        <v>640.00040000000001</v>
      </c>
    </row>
    <row r="809" spans="2:7">
      <c r="B809" s="787"/>
      <c r="C809" s="787"/>
      <c r="G809" s="56">
        <f t="shared" si="15"/>
        <v>640.00040000000001</v>
      </c>
    </row>
    <row r="810" spans="2:7">
      <c r="B810" s="787"/>
      <c r="C810" s="787"/>
      <c r="G810" s="56">
        <f t="shared" si="15"/>
        <v>640.00040000000001</v>
      </c>
    </row>
    <row r="811" spans="2:7">
      <c r="B811" s="787"/>
      <c r="C811" s="787"/>
      <c r="G811" s="56">
        <f t="shared" si="15"/>
        <v>640.00040000000001</v>
      </c>
    </row>
    <row r="812" spans="2:7">
      <c r="B812" s="787"/>
      <c r="C812" s="787"/>
      <c r="G812" s="56">
        <f t="shared" si="15"/>
        <v>640.00040000000001</v>
      </c>
    </row>
    <row r="813" spans="2:7">
      <c r="B813" s="787"/>
      <c r="C813" s="787"/>
      <c r="G813" s="56">
        <f t="shared" si="15"/>
        <v>640.00040000000001</v>
      </c>
    </row>
    <row r="814" spans="2:7">
      <c r="B814" s="787"/>
      <c r="C814" s="787"/>
      <c r="G814" s="56">
        <f t="shared" si="15"/>
        <v>640.00040000000001</v>
      </c>
    </row>
    <row r="815" spans="2:7">
      <c r="B815" s="787"/>
      <c r="C815" s="787"/>
      <c r="G815" s="56">
        <f t="shared" si="15"/>
        <v>640.00040000000001</v>
      </c>
    </row>
  </sheetData>
  <mergeCells count="9">
    <mergeCell ref="I577:K577"/>
    <mergeCell ref="J567:L567"/>
    <mergeCell ref="I538:K538"/>
    <mergeCell ref="A2:G3"/>
    <mergeCell ref="I532:K532"/>
    <mergeCell ref="I518:K518"/>
    <mergeCell ref="H306:J306"/>
    <mergeCell ref="I413:K413"/>
    <mergeCell ref="I508:K508"/>
  </mergeCells>
  <phoneticPr fontId="14" type="noConversion"/>
  <pageMargins left="0.7" right="0.7" top="0.75" bottom="0.75" header="0.3" footer="0.3"/>
  <pageSetup paperSize="9" scale="110" fitToWidth="0" fitToHeight="0"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187AA-0C3C-4141-A7F6-522B2135EE7A}">
  <sheetPr>
    <tabColor rgb="FF00B0F0"/>
  </sheetPr>
  <dimension ref="A3:P1016"/>
  <sheetViews>
    <sheetView topLeftCell="A732" zoomScaleNormal="100" workbookViewId="0">
      <selection activeCell="E751" sqref="E751"/>
    </sheetView>
  </sheetViews>
  <sheetFormatPr defaultColWidth="11.42578125" defaultRowHeight="15"/>
  <cols>
    <col min="1" max="1" width="11.42578125" style="39"/>
    <col min="2" max="2" width="12.7109375" style="6" bestFit="1" customWidth="1"/>
    <col min="3" max="3" width="14.7109375" style="6" customWidth="1"/>
    <col min="4" max="4" width="22.85546875" bestFit="1" customWidth="1"/>
    <col min="5" max="5" width="11.42578125" style="16"/>
    <col min="6" max="6" width="11.42578125" style="121"/>
    <col min="7" max="7" width="12.42578125" bestFit="1" customWidth="1"/>
    <col min="10" max="10" width="11.5703125" customWidth="1"/>
    <col min="11" max="11" width="23.28515625" customWidth="1"/>
    <col min="12" max="12" width="9.42578125" bestFit="1" customWidth="1"/>
  </cols>
  <sheetData>
    <row r="3" spans="1:7">
      <c r="B3" s="820" t="s">
        <v>1978</v>
      </c>
      <c r="C3" s="820"/>
      <c r="D3" s="820"/>
      <c r="E3" s="820"/>
      <c r="F3" s="820"/>
      <c r="G3" s="820"/>
    </row>
    <row r="5" spans="1:7" s="7" customFormat="1" ht="30">
      <c r="A5" s="40" t="s">
        <v>1</v>
      </c>
      <c r="B5" s="804" t="s">
        <v>2</v>
      </c>
      <c r="C5" s="804" t="s">
        <v>3</v>
      </c>
      <c r="D5" s="804" t="s">
        <v>4</v>
      </c>
      <c r="E5" s="13" t="s">
        <v>5</v>
      </c>
      <c r="F5" s="131" t="s">
        <v>6</v>
      </c>
      <c r="G5" s="14" t="s">
        <v>7</v>
      </c>
    </row>
    <row r="6" spans="1:7">
      <c r="A6" s="39">
        <v>42736</v>
      </c>
      <c r="B6" s="787" t="s">
        <v>8</v>
      </c>
      <c r="C6" s="787"/>
      <c r="F6" s="118"/>
      <c r="G6" s="4">
        <v>116.6</v>
      </c>
    </row>
    <row r="7" spans="1:7">
      <c r="A7" s="39">
        <v>42802</v>
      </c>
      <c r="B7" s="787">
        <v>12360</v>
      </c>
      <c r="C7" s="787" t="s">
        <v>1323</v>
      </c>
      <c r="F7" s="118">
        <v>30</v>
      </c>
      <c r="G7" s="4">
        <f t="shared" ref="G7:G70" si="0">+G6+E7-F7</f>
        <v>86.6</v>
      </c>
    </row>
    <row r="8" spans="1:7">
      <c r="A8" s="39">
        <v>42773</v>
      </c>
      <c r="B8" s="787">
        <v>12224</v>
      </c>
      <c r="C8" s="787" t="s">
        <v>1323</v>
      </c>
      <c r="F8" s="118">
        <v>30</v>
      </c>
      <c r="G8" s="4">
        <f t="shared" si="0"/>
        <v>56.599999999999994</v>
      </c>
    </row>
    <row r="9" spans="1:7">
      <c r="A9" s="39">
        <v>42753</v>
      </c>
      <c r="B9" s="787">
        <v>12111</v>
      </c>
      <c r="C9" s="787" t="s">
        <v>1323</v>
      </c>
      <c r="F9" s="118">
        <v>56.6</v>
      </c>
      <c r="G9" s="4">
        <f t="shared" si="0"/>
        <v>0</v>
      </c>
    </row>
    <row r="10" spans="1:7">
      <c r="A10" s="41">
        <v>42766</v>
      </c>
      <c r="B10" s="786" t="s">
        <v>10</v>
      </c>
      <c r="C10" s="786" t="s">
        <v>11</v>
      </c>
      <c r="D10" t="s">
        <v>12</v>
      </c>
      <c r="E10" s="16">
        <v>13.5</v>
      </c>
      <c r="F10" s="118"/>
      <c r="G10" s="4">
        <f t="shared" si="0"/>
        <v>13.5</v>
      </c>
    </row>
    <row r="11" spans="1:7">
      <c r="B11" s="787"/>
      <c r="C11" s="787"/>
      <c r="D11" t="s">
        <v>13</v>
      </c>
      <c r="E11" s="16">
        <v>21</v>
      </c>
      <c r="F11" s="118"/>
      <c r="G11" s="4">
        <f t="shared" si="0"/>
        <v>34.5</v>
      </c>
    </row>
    <row r="12" spans="1:7">
      <c r="B12" s="787"/>
      <c r="C12" s="787"/>
      <c r="D12" t="s">
        <v>14</v>
      </c>
      <c r="E12" s="16">
        <v>300</v>
      </c>
      <c r="F12" s="118"/>
      <c r="G12" s="4">
        <f t="shared" si="0"/>
        <v>334.5</v>
      </c>
    </row>
    <row r="13" spans="1:7">
      <c r="A13" s="39">
        <v>42802</v>
      </c>
      <c r="B13" s="787">
        <v>12360</v>
      </c>
      <c r="C13" s="787" t="s">
        <v>11</v>
      </c>
      <c r="D13" t="s">
        <v>12</v>
      </c>
      <c r="F13" s="118">
        <v>13.5</v>
      </c>
      <c r="G13" s="4">
        <f t="shared" si="0"/>
        <v>321</v>
      </c>
    </row>
    <row r="14" spans="1:7">
      <c r="A14" s="39">
        <v>42802</v>
      </c>
      <c r="B14" s="787">
        <v>12360</v>
      </c>
      <c r="C14" s="787" t="s">
        <v>11</v>
      </c>
      <c r="D14" t="s">
        <v>13</v>
      </c>
      <c r="F14" s="118">
        <v>21</v>
      </c>
      <c r="G14" s="4">
        <f t="shared" si="0"/>
        <v>300</v>
      </c>
    </row>
    <row r="15" spans="1:7">
      <c r="A15" s="39">
        <v>42802</v>
      </c>
      <c r="B15" s="787">
        <v>12360</v>
      </c>
      <c r="C15" s="787" t="s">
        <v>11</v>
      </c>
      <c r="D15" t="s">
        <v>14</v>
      </c>
      <c r="F15" s="118">
        <v>300</v>
      </c>
      <c r="G15" s="4">
        <f t="shared" si="0"/>
        <v>0</v>
      </c>
    </row>
    <row r="16" spans="1:7">
      <c r="A16" s="41">
        <v>42794</v>
      </c>
      <c r="B16" s="786" t="s">
        <v>10</v>
      </c>
      <c r="C16" s="786" t="s">
        <v>15</v>
      </c>
      <c r="D16" t="s">
        <v>12</v>
      </c>
      <c r="E16" s="16">
        <v>13</v>
      </c>
      <c r="F16" s="118"/>
      <c r="G16" s="4">
        <f t="shared" si="0"/>
        <v>13</v>
      </c>
    </row>
    <row r="17" spans="1:7">
      <c r="B17" s="787"/>
      <c r="C17" s="787"/>
      <c r="D17" t="s">
        <v>13</v>
      </c>
      <c r="E17" s="16">
        <v>15</v>
      </c>
      <c r="F17" s="118"/>
      <c r="G17" s="4">
        <f t="shared" si="0"/>
        <v>28</v>
      </c>
    </row>
    <row r="18" spans="1:7">
      <c r="B18" s="787"/>
      <c r="C18" s="787"/>
      <c r="D18" t="s">
        <v>14</v>
      </c>
      <c r="E18" s="16">
        <v>300</v>
      </c>
      <c r="F18" s="118"/>
      <c r="G18" s="4">
        <f t="shared" si="0"/>
        <v>328</v>
      </c>
    </row>
    <row r="19" spans="1:7">
      <c r="A19" s="39">
        <v>42802</v>
      </c>
      <c r="B19" s="787">
        <v>12361</v>
      </c>
      <c r="C19" s="787" t="s">
        <v>15</v>
      </c>
      <c r="D19" t="s">
        <v>14</v>
      </c>
      <c r="F19" s="118">
        <v>150</v>
      </c>
      <c r="G19" s="4">
        <f t="shared" si="0"/>
        <v>178</v>
      </c>
    </row>
    <row r="20" spans="1:7">
      <c r="A20" s="39">
        <v>42808</v>
      </c>
      <c r="B20" s="787">
        <v>12397</v>
      </c>
      <c r="C20" s="787" t="s">
        <v>15</v>
      </c>
      <c r="F20" s="118">
        <v>150</v>
      </c>
      <c r="G20" s="4">
        <f t="shared" si="0"/>
        <v>28</v>
      </c>
    </row>
    <row r="21" spans="1:7">
      <c r="A21" s="39">
        <v>42845</v>
      </c>
      <c r="B21" s="787">
        <v>12563</v>
      </c>
      <c r="C21" s="787" t="s">
        <v>15</v>
      </c>
      <c r="D21" t="s">
        <v>12</v>
      </c>
      <c r="F21" s="118">
        <v>13</v>
      </c>
      <c r="G21" s="4">
        <f t="shared" si="0"/>
        <v>15</v>
      </c>
    </row>
    <row r="22" spans="1:7">
      <c r="A22" s="39">
        <v>42845</v>
      </c>
      <c r="B22" s="787">
        <v>12563</v>
      </c>
      <c r="C22" s="787" t="s">
        <v>15</v>
      </c>
      <c r="D22" t="s">
        <v>13</v>
      </c>
      <c r="F22" s="118">
        <v>15</v>
      </c>
      <c r="G22" s="4">
        <f t="shared" si="0"/>
        <v>0</v>
      </c>
    </row>
    <row r="23" spans="1:7">
      <c r="A23" s="41">
        <v>42825</v>
      </c>
      <c r="B23" s="786" t="s">
        <v>10</v>
      </c>
      <c r="C23" s="786" t="s">
        <v>16</v>
      </c>
      <c r="D23" t="s">
        <v>12</v>
      </c>
      <c r="E23" s="16">
        <v>13</v>
      </c>
      <c r="F23" s="118"/>
      <c r="G23" s="4">
        <f t="shared" si="0"/>
        <v>13</v>
      </c>
    </row>
    <row r="24" spans="1:7">
      <c r="B24" s="787"/>
      <c r="C24" s="787"/>
      <c r="D24" t="s">
        <v>13</v>
      </c>
      <c r="E24" s="16">
        <v>15</v>
      </c>
      <c r="F24" s="118"/>
      <c r="G24" s="4">
        <f t="shared" si="0"/>
        <v>28</v>
      </c>
    </row>
    <row r="25" spans="1:7">
      <c r="B25" s="787"/>
      <c r="C25" s="787"/>
      <c r="D25" t="s">
        <v>14</v>
      </c>
      <c r="E25" s="16">
        <v>300</v>
      </c>
      <c r="F25" s="118"/>
      <c r="G25" s="4">
        <f t="shared" si="0"/>
        <v>328</v>
      </c>
    </row>
    <row r="26" spans="1:7">
      <c r="A26" s="39">
        <v>42845</v>
      </c>
      <c r="B26" s="787">
        <v>12563</v>
      </c>
      <c r="C26" s="787" t="s">
        <v>16</v>
      </c>
      <c r="D26" t="s">
        <v>14</v>
      </c>
      <c r="F26" s="118">
        <v>300</v>
      </c>
      <c r="G26" s="4">
        <f t="shared" si="0"/>
        <v>28</v>
      </c>
    </row>
    <row r="27" spans="1:7">
      <c r="A27" s="39">
        <v>42920</v>
      </c>
      <c r="B27" s="787">
        <v>12950</v>
      </c>
      <c r="C27" s="787" t="s">
        <v>16</v>
      </c>
      <c r="D27" t="s">
        <v>12</v>
      </c>
      <c r="F27" s="118">
        <v>13</v>
      </c>
      <c r="G27" s="4">
        <f t="shared" si="0"/>
        <v>15</v>
      </c>
    </row>
    <row r="28" spans="1:7">
      <c r="A28" s="39">
        <v>42920</v>
      </c>
      <c r="B28" s="787">
        <v>12950</v>
      </c>
      <c r="C28" s="787" t="s">
        <v>16</v>
      </c>
      <c r="D28" t="s">
        <v>13</v>
      </c>
      <c r="F28" s="118">
        <v>15</v>
      </c>
      <c r="G28" s="4">
        <f t="shared" si="0"/>
        <v>0</v>
      </c>
    </row>
    <row r="29" spans="1:7">
      <c r="A29" s="41">
        <v>42855</v>
      </c>
      <c r="B29" s="786" t="s">
        <v>10</v>
      </c>
      <c r="C29" s="786" t="s">
        <v>17</v>
      </c>
      <c r="D29" t="s">
        <v>12</v>
      </c>
      <c r="E29" s="16">
        <v>13</v>
      </c>
      <c r="F29" s="118"/>
      <c r="G29" s="4">
        <f t="shared" si="0"/>
        <v>13</v>
      </c>
    </row>
    <row r="30" spans="1:7">
      <c r="B30" s="787"/>
      <c r="C30" s="787"/>
      <c r="D30" t="s">
        <v>13</v>
      </c>
      <c r="E30" s="16">
        <v>15</v>
      </c>
      <c r="F30" s="118"/>
      <c r="G30" s="4">
        <f t="shared" si="0"/>
        <v>28</v>
      </c>
    </row>
    <row r="31" spans="1:7">
      <c r="B31" s="787"/>
      <c r="C31" s="787"/>
      <c r="D31" t="s">
        <v>14</v>
      </c>
      <c r="E31" s="16">
        <v>300</v>
      </c>
      <c r="F31" s="118"/>
      <c r="G31" s="4">
        <f t="shared" si="0"/>
        <v>328</v>
      </c>
    </row>
    <row r="32" spans="1:7">
      <c r="A32" s="39">
        <v>42867</v>
      </c>
      <c r="B32" s="787">
        <v>12676</v>
      </c>
      <c r="C32" s="787" t="s">
        <v>17</v>
      </c>
      <c r="D32" t="s">
        <v>14</v>
      </c>
      <c r="F32" s="118">
        <v>300</v>
      </c>
      <c r="G32" s="4">
        <f t="shared" si="0"/>
        <v>28</v>
      </c>
    </row>
    <row r="33" spans="1:7">
      <c r="A33" s="39">
        <v>42920</v>
      </c>
      <c r="B33" s="787">
        <v>12950</v>
      </c>
      <c r="C33" s="787" t="s">
        <v>17</v>
      </c>
      <c r="D33" t="s">
        <v>12</v>
      </c>
      <c r="F33" s="118">
        <v>13</v>
      </c>
      <c r="G33" s="4">
        <f t="shared" si="0"/>
        <v>15</v>
      </c>
    </row>
    <row r="34" spans="1:7">
      <c r="A34" s="39">
        <v>42920</v>
      </c>
      <c r="B34" s="787">
        <v>12950</v>
      </c>
      <c r="C34" s="787" t="s">
        <v>17</v>
      </c>
      <c r="D34" t="s">
        <v>13</v>
      </c>
      <c r="F34" s="118">
        <v>15</v>
      </c>
      <c r="G34" s="4">
        <f t="shared" si="0"/>
        <v>0</v>
      </c>
    </row>
    <row r="35" spans="1:7">
      <c r="A35" s="41">
        <v>42886</v>
      </c>
      <c r="B35" s="786" t="s">
        <v>10</v>
      </c>
      <c r="C35" s="786" t="s">
        <v>18</v>
      </c>
      <c r="D35" t="s">
        <v>12</v>
      </c>
      <c r="E35" s="16">
        <v>13</v>
      </c>
      <c r="F35" s="118"/>
      <c r="G35" s="4">
        <f t="shared" si="0"/>
        <v>13</v>
      </c>
    </row>
    <row r="36" spans="1:7">
      <c r="B36" s="787"/>
      <c r="C36" s="787"/>
      <c r="D36" t="s">
        <v>13</v>
      </c>
      <c r="E36" s="16">
        <v>14.7</v>
      </c>
      <c r="F36" s="118"/>
      <c r="G36" s="4">
        <f t="shared" si="0"/>
        <v>27.7</v>
      </c>
    </row>
    <row r="37" spans="1:7">
      <c r="B37" s="787"/>
      <c r="C37" s="787"/>
      <c r="D37" t="s">
        <v>14</v>
      </c>
      <c r="E37" s="16">
        <v>300</v>
      </c>
      <c r="F37" s="118"/>
      <c r="G37" s="4">
        <f t="shared" si="0"/>
        <v>327.7</v>
      </c>
    </row>
    <row r="38" spans="1:7">
      <c r="A38" s="39">
        <v>42920</v>
      </c>
      <c r="B38" s="787">
        <v>12949</v>
      </c>
      <c r="C38" s="787" t="s">
        <v>18</v>
      </c>
      <c r="D38" t="s">
        <v>14</v>
      </c>
      <c r="F38" s="118">
        <v>300</v>
      </c>
      <c r="G38" s="4">
        <f t="shared" si="0"/>
        <v>27.699999999999989</v>
      </c>
    </row>
    <row r="39" spans="1:7">
      <c r="A39" s="39">
        <v>43122</v>
      </c>
      <c r="B39" s="787">
        <v>14117</v>
      </c>
      <c r="C39" s="787" t="s">
        <v>18</v>
      </c>
      <c r="D39" t="s">
        <v>12</v>
      </c>
      <c r="F39" s="118">
        <v>13</v>
      </c>
      <c r="G39" s="4">
        <f t="shared" si="0"/>
        <v>14.699999999999989</v>
      </c>
    </row>
    <row r="40" spans="1:7">
      <c r="A40" s="39">
        <v>43122</v>
      </c>
      <c r="B40" s="787">
        <v>14117</v>
      </c>
      <c r="C40" s="787" t="s">
        <v>18</v>
      </c>
      <c r="D40" t="s">
        <v>13</v>
      </c>
      <c r="F40" s="118">
        <v>14.7</v>
      </c>
      <c r="G40" s="4">
        <f t="shared" si="0"/>
        <v>0</v>
      </c>
    </row>
    <row r="41" spans="1:7">
      <c r="A41" s="41">
        <v>42916</v>
      </c>
      <c r="B41" s="786" t="s">
        <v>10</v>
      </c>
      <c r="C41" s="786" t="s">
        <v>19</v>
      </c>
      <c r="D41" t="s">
        <v>12</v>
      </c>
      <c r="E41" s="16">
        <v>12.5</v>
      </c>
      <c r="F41" s="118"/>
      <c r="G41" s="4">
        <f t="shared" si="0"/>
        <v>12.5</v>
      </c>
    </row>
    <row r="42" spans="1:7">
      <c r="B42" s="787"/>
      <c r="C42" s="787"/>
      <c r="D42" t="s">
        <v>13</v>
      </c>
      <c r="E42" s="16">
        <v>14.7</v>
      </c>
      <c r="F42" s="118"/>
      <c r="G42" s="4">
        <f t="shared" si="0"/>
        <v>27.2</v>
      </c>
    </row>
    <row r="43" spans="1:7">
      <c r="B43" s="787"/>
      <c r="C43" s="787"/>
      <c r="D43" t="s">
        <v>14</v>
      </c>
      <c r="E43" s="16">
        <v>300</v>
      </c>
      <c r="F43" s="118"/>
      <c r="G43" s="4">
        <f t="shared" si="0"/>
        <v>327.2</v>
      </c>
    </row>
    <row r="44" spans="1:7">
      <c r="A44" s="39">
        <v>43008</v>
      </c>
      <c r="B44" s="787">
        <v>13569</v>
      </c>
      <c r="C44" s="787" t="s">
        <v>19</v>
      </c>
      <c r="D44" t="s">
        <v>14</v>
      </c>
      <c r="F44" s="118">
        <v>160</v>
      </c>
      <c r="G44" s="4">
        <f t="shared" si="0"/>
        <v>167.2</v>
      </c>
    </row>
    <row r="45" spans="1:7">
      <c r="A45" s="39">
        <v>43122</v>
      </c>
      <c r="B45" s="787">
        <v>14117</v>
      </c>
      <c r="C45" s="787" t="s">
        <v>19</v>
      </c>
      <c r="D45" t="s">
        <v>12</v>
      </c>
      <c r="F45" s="118">
        <v>12.5</v>
      </c>
      <c r="G45" s="4">
        <f t="shared" si="0"/>
        <v>154.69999999999999</v>
      </c>
    </row>
    <row r="46" spans="1:7">
      <c r="A46" s="39">
        <v>43122</v>
      </c>
      <c r="B46" s="787">
        <v>14117</v>
      </c>
      <c r="C46" s="787" t="s">
        <v>19</v>
      </c>
      <c r="D46" t="s">
        <v>13</v>
      </c>
      <c r="F46" s="118">
        <v>14.7</v>
      </c>
      <c r="G46" s="4">
        <f t="shared" si="0"/>
        <v>140</v>
      </c>
    </row>
    <row r="47" spans="1:7">
      <c r="A47" s="39">
        <v>43122</v>
      </c>
      <c r="B47" s="787">
        <v>14117</v>
      </c>
      <c r="C47" s="787" t="s">
        <v>19</v>
      </c>
      <c r="D47" t="s">
        <v>14</v>
      </c>
      <c r="F47" s="118">
        <v>140</v>
      </c>
      <c r="G47" s="4">
        <f t="shared" si="0"/>
        <v>0</v>
      </c>
    </row>
    <row r="48" spans="1:7">
      <c r="A48" s="41">
        <v>42947</v>
      </c>
      <c r="B48" s="786" t="s">
        <v>10</v>
      </c>
      <c r="C48" s="786" t="s">
        <v>20</v>
      </c>
      <c r="D48" t="s">
        <v>12</v>
      </c>
      <c r="E48" s="16">
        <v>13</v>
      </c>
      <c r="F48" s="118"/>
      <c r="G48" s="4">
        <f t="shared" si="0"/>
        <v>13</v>
      </c>
    </row>
    <row r="49" spans="1:7">
      <c r="B49" s="787"/>
      <c r="C49" s="787"/>
      <c r="D49" t="s">
        <v>13</v>
      </c>
      <c r="E49" s="16">
        <v>14.7</v>
      </c>
      <c r="F49" s="118"/>
      <c r="G49" s="4">
        <f t="shared" si="0"/>
        <v>27.7</v>
      </c>
    </row>
    <row r="50" spans="1:7">
      <c r="B50" s="787"/>
      <c r="C50" s="787"/>
      <c r="D50" t="s">
        <v>14</v>
      </c>
      <c r="E50" s="16">
        <v>300</v>
      </c>
      <c r="F50" s="118"/>
      <c r="G50" s="4">
        <f t="shared" si="0"/>
        <v>327.7</v>
      </c>
    </row>
    <row r="51" spans="1:7">
      <c r="A51" s="39">
        <v>43098</v>
      </c>
      <c r="B51" s="787">
        <v>13998</v>
      </c>
      <c r="C51" s="787" t="s">
        <v>20</v>
      </c>
      <c r="D51" t="s">
        <v>14</v>
      </c>
      <c r="F51" s="118">
        <v>300</v>
      </c>
      <c r="G51" s="4">
        <f t="shared" si="0"/>
        <v>27.699999999999989</v>
      </c>
    </row>
    <row r="52" spans="1:7">
      <c r="A52" s="39">
        <v>43122</v>
      </c>
      <c r="B52" s="787">
        <v>14117</v>
      </c>
      <c r="C52" s="787" t="s">
        <v>20</v>
      </c>
      <c r="D52" t="s">
        <v>12</v>
      </c>
      <c r="F52" s="118">
        <v>13</v>
      </c>
      <c r="G52" s="4">
        <f t="shared" si="0"/>
        <v>14.699999999999989</v>
      </c>
    </row>
    <row r="53" spans="1:7">
      <c r="A53" s="39">
        <v>43122</v>
      </c>
      <c r="B53" s="787">
        <v>14117</v>
      </c>
      <c r="C53" s="787" t="s">
        <v>20</v>
      </c>
      <c r="D53" t="s">
        <v>13</v>
      </c>
      <c r="F53" s="118">
        <v>14.7</v>
      </c>
      <c r="G53" s="4">
        <f t="shared" si="0"/>
        <v>0</v>
      </c>
    </row>
    <row r="54" spans="1:7">
      <c r="A54" s="41">
        <v>42978</v>
      </c>
      <c r="B54" s="786" t="s">
        <v>10</v>
      </c>
      <c r="C54" s="786" t="s">
        <v>21</v>
      </c>
      <c r="D54" t="s">
        <v>12</v>
      </c>
      <c r="E54" s="16">
        <v>13</v>
      </c>
      <c r="F54" s="118"/>
      <c r="G54" s="4">
        <f t="shared" si="0"/>
        <v>13</v>
      </c>
    </row>
    <row r="55" spans="1:7">
      <c r="B55" s="787"/>
      <c r="C55" s="787"/>
      <c r="D55" t="s">
        <v>13</v>
      </c>
      <c r="E55" s="16">
        <v>14.7</v>
      </c>
      <c r="F55" s="118"/>
      <c r="G55" s="4">
        <f t="shared" si="0"/>
        <v>27.7</v>
      </c>
    </row>
    <row r="56" spans="1:7">
      <c r="B56" s="787"/>
      <c r="C56" s="787"/>
      <c r="D56" t="s">
        <v>14</v>
      </c>
      <c r="E56" s="16">
        <v>300</v>
      </c>
      <c r="F56" s="118"/>
      <c r="G56" s="4">
        <f t="shared" si="0"/>
        <v>327.7</v>
      </c>
    </row>
    <row r="57" spans="1:7">
      <c r="A57" s="39">
        <v>43122</v>
      </c>
      <c r="B57" s="787">
        <v>14118</v>
      </c>
      <c r="C57" s="787" t="s">
        <v>21</v>
      </c>
      <c r="D57" t="s">
        <v>12</v>
      </c>
      <c r="F57" s="118">
        <v>13</v>
      </c>
      <c r="G57" s="4">
        <f t="shared" si="0"/>
        <v>314.7</v>
      </c>
    </row>
    <row r="58" spans="1:7">
      <c r="A58" s="39">
        <v>43122</v>
      </c>
      <c r="B58" s="787">
        <v>14118</v>
      </c>
      <c r="C58" s="787" t="s">
        <v>21</v>
      </c>
      <c r="D58" t="s">
        <v>13</v>
      </c>
      <c r="F58" s="118">
        <v>14.7</v>
      </c>
      <c r="G58" s="4">
        <f t="shared" si="0"/>
        <v>300</v>
      </c>
    </row>
    <row r="59" spans="1:7">
      <c r="A59" s="39">
        <v>43122</v>
      </c>
      <c r="B59" s="787">
        <v>14118</v>
      </c>
      <c r="C59" s="787" t="s">
        <v>21</v>
      </c>
      <c r="D59" t="s">
        <v>14</v>
      </c>
      <c r="F59" s="118">
        <v>300</v>
      </c>
      <c r="G59" s="4">
        <f t="shared" si="0"/>
        <v>0</v>
      </c>
    </row>
    <row r="60" spans="1:7">
      <c r="A60" s="41">
        <v>43008</v>
      </c>
      <c r="B60" s="786" t="s">
        <v>10</v>
      </c>
      <c r="C60" s="786" t="s">
        <v>22</v>
      </c>
      <c r="D60" t="s">
        <v>12</v>
      </c>
      <c r="E60" s="16">
        <v>8</v>
      </c>
      <c r="F60" s="118"/>
      <c r="G60" s="4">
        <f t="shared" si="0"/>
        <v>8</v>
      </c>
    </row>
    <row r="61" spans="1:7">
      <c r="B61" s="787"/>
      <c r="C61" s="787"/>
      <c r="D61" t="s">
        <v>13</v>
      </c>
      <c r="E61" s="16">
        <v>14.7</v>
      </c>
      <c r="F61" s="118"/>
      <c r="G61" s="4">
        <f t="shared" si="0"/>
        <v>22.7</v>
      </c>
    </row>
    <row r="62" spans="1:7">
      <c r="B62" s="787"/>
      <c r="C62" s="787"/>
      <c r="D62" t="s">
        <v>14</v>
      </c>
      <c r="E62" s="16">
        <v>300</v>
      </c>
      <c r="F62" s="118"/>
      <c r="G62" s="4">
        <f t="shared" si="0"/>
        <v>322.7</v>
      </c>
    </row>
    <row r="63" spans="1:7">
      <c r="A63" s="39">
        <v>43122</v>
      </c>
      <c r="B63" s="787">
        <v>14118</v>
      </c>
      <c r="C63" s="787" t="s">
        <v>22</v>
      </c>
      <c r="D63" t="s">
        <v>14</v>
      </c>
      <c r="F63" s="118">
        <v>149.69999999999999</v>
      </c>
      <c r="G63" s="4">
        <f t="shared" si="0"/>
        <v>173</v>
      </c>
    </row>
    <row r="64" spans="1:7">
      <c r="A64" s="39">
        <v>43123</v>
      </c>
      <c r="B64" s="787">
        <v>14129</v>
      </c>
      <c r="C64" s="787" t="s">
        <v>22</v>
      </c>
      <c r="D64" t="s">
        <v>12</v>
      </c>
      <c r="F64" s="118">
        <v>8</v>
      </c>
      <c r="G64" s="4">
        <f t="shared" si="0"/>
        <v>165</v>
      </c>
    </row>
    <row r="65" spans="1:8">
      <c r="A65" s="39">
        <v>43123</v>
      </c>
      <c r="B65" s="787">
        <v>14129</v>
      </c>
      <c r="C65" s="787" t="s">
        <v>22</v>
      </c>
      <c r="D65" t="s">
        <v>13</v>
      </c>
      <c r="F65" s="118">
        <v>14.7</v>
      </c>
      <c r="G65" s="4">
        <f t="shared" si="0"/>
        <v>150.30000000000001</v>
      </c>
    </row>
    <row r="66" spans="1:8">
      <c r="A66" s="39">
        <v>43124</v>
      </c>
      <c r="B66" s="787">
        <v>14138</v>
      </c>
      <c r="C66" s="787" t="s">
        <v>22</v>
      </c>
      <c r="D66" t="s">
        <v>14</v>
      </c>
      <c r="F66" s="118">
        <v>30</v>
      </c>
      <c r="G66" s="4">
        <f t="shared" si="0"/>
        <v>120.30000000000001</v>
      </c>
    </row>
    <row r="67" spans="1:8">
      <c r="A67" s="39">
        <v>43129</v>
      </c>
      <c r="B67" s="787">
        <v>14151</v>
      </c>
      <c r="C67" s="787" t="s">
        <v>22</v>
      </c>
      <c r="D67" t="s">
        <v>14</v>
      </c>
      <c r="F67" s="118">
        <v>90</v>
      </c>
      <c r="G67" s="4">
        <f t="shared" si="0"/>
        <v>30.300000000000011</v>
      </c>
    </row>
    <row r="68" spans="1:8">
      <c r="A68" s="39">
        <v>43132</v>
      </c>
      <c r="B68" s="787">
        <v>14175</v>
      </c>
      <c r="C68" s="787" t="s">
        <v>22</v>
      </c>
      <c r="D68" t="s">
        <v>14</v>
      </c>
      <c r="F68" s="118">
        <v>30.3</v>
      </c>
      <c r="G68" s="4">
        <f t="shared" si="0"/>
        <v>0</v>
      </c>
    </row>
    <row r="69" spans="1:8">
      <c r="A69" s="41">
        <v>43039</v>
      </c>
      <c r="B69" s="786" t="s">
        <v>10</v>
      </c>
      <c r="C69" s="786" t="s">
        <v>23</v>
      </c>
      <c r="D69" t="s">
        <v>12</v>
      </c>
      <c r="E69" s="16">
        <v>8</v>
      </c>
      <c r="F69" s="118"/>
      <c r="G69" s="4">
        <f t="shared" si="0"/>
        <v>8</v>
      </c>
    </row>
    <row r="70" spans="1:8">
      <c r="B70" s="787"/>
      <c r="C70" s="787"/>
      <c r="D70" t="s">
        <v>13</v>
      </c>
      <c r="E70" s="16">
        <v>14.7</v>
      </c>
      <c r="F70" s="118"/>
      <c r="G70" s="4">
        <f t="shared" si="0"/>
        <v>22.7</v>
      </c>
    </row>
    <row r="71" spans="1:8">
      <c r="B71" s="787"/>
      <c r="C71" s="787"/>
      <c r="D71" t="s">
        <v>14</v>
      </c>
      <c r="E71" s="16">
        <v>300</v>
      </c>
      <c r="F71" s="118"/>
      <c r="G71" s="4">
        <f t="shared" ref="G71:G134" si="1">+G70+E71-F71</f>
        <v>322.7</v>
      </c>
    </row>
    <row r="72" spans="1:8">
      <c r="A72" s="41">
        <v>43039</v>
      </c>
      <c r="B72" s="787">
        <v>13741</v>
      </c>
      <c r="C72" s="787" t="s">
        <v>23</v>
      </c>
      <c r="D72" t="s">
        <v>14</v>
      </c>
      <c r="F72" s="118">
        <v>180</v>
      </c>
      <c r="G72" s="4">
        <f t="shared" si="1"/>
        <v>142.69999999999999</v>
      </c>
      <c r="H72" s="12"/>
    </row>
    <row r="73" spans="1:8">
      <c r="A73" s="41">
        <v>43123</v>
      </c>
      <c r="B73" s="787">
        <v>14129</v>
      </c>
      <c r="C73" s="787" t="s">
        <v>23</v>
      </c>
      <c r="D73" t="s">
        <v>12</v>
      </c>
      <c r="F73" s="118">
        <v>7.3</v>
      </c>
      <c r="G73" s="4">
        <f t="shared" si="1"/>
        <v>135.39999999999998</v>
      </c>
    </row>
    <row r="74" spans="1:8">
      <c r="A74" s="41">
        <v>43132</v>
      </c>
      <c r="B74" s="787">
        <v>14175</v>
      </c>
      <c r="C74" s="787" t="s">
        <v>23</v>
      </c>
      <c r="D74" t="s">
        <v>14</v>
      </c>
      <c r="F74" s="118">
        <v>29.7</v>
      </c>
      <c r="G74" s="4">
        <f t="shared" si="1"/>
        <v>105.69999999999997</v>
      </c>
      <c r="H74" s="12"/>
    </row>
    <row r="75" spans="1:8">
      <c r="A75" s="41">
        <v>43145</v>
      </c>
      <c r="B75" s="787">
        <v>14217</v>
      </c>
      <c r="C75" s="787" t="s">
        <v>23</v>
      </c>
      <c r="D75" t="s">
        <v>12</v>
      </c>
      <c r="F75" s="118">
        <v>0.7</v>
      </c>
      <c r="G75" s="4">
        <f t="shared" si="1"/>
        <v>104.99999999999997</v>
      </c>
      <c r="H75" s="12"/>
    </row>
    <row r="76" spans="1:8">
      <c r="A76" s="41">
        <v>43145</v>
      </c>
      <c r="B76" s="787">
        <v>14217</v>
      </c>
      <c r="C76" s="787" t="s">
        <v>23</v>
      </c>
      <c r="D76" t="s">
        <v>13</v>
      </c>
      <c r="F76" s="118">
        <v>14.7</v>
      </c>
      <c r="G76" s="4">
        <f t="shared" si="1"/>
        <v>90.299999999999969</v>
      </c>
      <c r="H76" s="12"/>
    </row>
    <row r="77" spans="1:8">
      <c r="A77" s="41">
        <v>43145</v>
      </c>
      <c r="B77" s="787">
        <v>14217</v>
      </c>
      <c r="C77" s="787" t="s">
        <v>23</v>
      </c>
      <c r="D77" t="s">
        <v>14</v>
      </c>
      <c r="F77" s="118">
        <v>90.3</v>
      </c>
      <c r="G77" s="4">
        <f t="shared" si="1"/>
        <v>0</v>
      </c>
      <c r="H77" s="12"/>
    </row>
    <row r="78" spans="1:8">
      <c r="A78" s="41">
        <v>43069</v>
      </c>
      <c r="B78" s="786" t="s">
        <v>10</v>
      </c>
      <c r="C78" s="786" t="s">
        <v>24</v>
      </c>
      <c r="D78" t="s">
        <v>12</v>
      </c>
      <c r="E78" s="16">
        <v>8.1999999999999993</v>
      </c>
      <c r="F78" s="118"/>
      <c r="G78" s="4">
        <f t="shared" si="1"/>
        <v>8.1999999999999993</v>
      </c>
    </row>
    <row r="79" spans="1:8">
      <c r="B79" s="787"/>
      <c r="C79" s="787"/>
      <c r="D79" t="s">
        <v>13</v>
      </c>
      <c r="E79" s="16">
        <v>14.7</v>
      </c>
      <c r="F79" s="118"/>
      <c r="G79" s="4">
        <f t="shared" si="1"/>
        <v>22.9</v>
      </c>
    </row>
    <row r="80" spans="1:8">
      <c r="B80" s="787"/>
      <c r="C80" s="787"/>
      <c r="D80" t="s">
        <v>14</v>
      </c>
      <c r="E80" s="16">
        <v>300</v>
      </c>
      <c r="F80" s="118"/>
      <c r="G80" s="4">
        <f t="shared" si="1"/>
        <v>322.89999999999998</v>
      </c>
    </row>
    <row r="81" spans="1:7">
      <c r="A81" s="39">
        <v>43145</v>
      </c>
      <c r="B81" s="787">
        <v>14217</v>
      </c>
      <c r="C81" s="787" t="s">
        <v>24</v>
      </c>
      <c r="D81" t="s">
        <v>14</v>
      </c>
      <c r="F81" s="118">
        <v>44.3</v>
      </c>
      <c r="G81" s="4">
        <f t="shared" si="1"/>
        <v>278.59999999999997</v>
      </c>
    </row>
    <row r="82" spans="1:7">
      <c r="A82" s="39">
        <v>43147</v>
      </c>
      <c r="B82" s="787">
        <v>14224</v>
      </c>
      <c r="C82" s="787" t="s">
        <v>24</v>
      </c>
      <c r="D82" t="s">
        <v>14</v>
      </c>
      <c r="F82" s="118">
        <v>60</v>
      </c>
      <c r="G82" s="4">
        <f t="shared" si="1"/>
        <v>218.59999999999997</v>
      </c>
    </row>
    <row r="83" spans="1:7">
      <c r="A83" s="39">
        <v>43151</v>
      </c>
      <c r="B83" s="787">
        <v>14236</v>
      </c>
      <c r="C83" s="787" t="s">
        <v>24</v>
      </c>
      <c r="D83" t="s">
        <v>14</v>
      </c>
      <c r="F83" s="118">
        <v>60</v>
      </c>
      <c r="G83" s="4">
        <f t="shared" si="1"/>
        <v>158.59999999999997</v>
      </c>
    </row>
    <row r="84" spans="1:7">
      <c r="A84" s="39">
        <v>43154</v>
      </c>
      <c r="B84" s="787">
        <v>14244</v>
      </c>
      <c r="C84" s="787" t="s">
        <v>24</v>
      </c>
      <c r="D84" t="s">
        <v>14</v>
      </c>
      <c r="F84" s="118">
        <v>90</v>
      </c>
      <c r="G84" s="4">
        <f t="shared" si="1"/>
        <v>68.599999999999966</v>
      </c>
    </row>
    <row r="85" spans="1:7">
      <c r="A85" s="39">
        <v>43159</v>
      </c>
      <c r="B85" s="787">
        <v>14270</v>
      </c>
      <c r="C85" s="787" t="s">
        <v>24</v>
      </c>
      <c r="D85" t="s">
        <v>14</v>
      </c>
      <c r="F85" s="118">
        <v>45.7</v>
      </c>
      <c r="G85" s="4">
        <f t="shared" si="1"/>
        <v>22.899999999999963</v>
      </c>
    </row>
    <row r="86" spans="1:7">
      <c r="A86" s="39">
        <v>43159</v>
      </c>
      <c r="B86" s="787">
        <v>14270</v>
      </c>
      <c r="C86" s="787" t="s">
        <v>24</v>
      </c>
      <c r="D86" t="s">
        <v>12</v>
      </c>
      <c r="F86" s="118">
        <v>8.1999999999999993</v>
      </c>
      <c r="G86" s="4">
        <f t="shared" si="1"/>
        <v>14.699999999999964</v>
      </c>
    </row>
    <row r="87" spans="1:7">
      <c r="A87" s="39">
        <v>43159</v>
      </c>
      <c r="B87" s="787">
        <v>14270</v>
      </c>
      <c r="C87" s="787" t="s">
        <v>24</v>
      </c>
      <c r="D87" t="s">
        <v>13</v>
      </c>
      <c r="F87" s="118">
        <v>6.1</v>
      </c>
      <c r="G87" s="4">
        <f t="shared" si="1"/>
        <v>8.5999999999999641</v>
      </c>
    </row>
    <row r="88" spans="1:7">
      <c r="A88" s="39">
        <v>43167</v>
      </c>
      <c r="B88" s="787">
        <v>14344</v>
      </c>
      <c r="C88" s="787" t="s">
        <v>24</v>
      </c>
      <c r="D88" t="s">
        <v>13</v>
      </c>
      <c r="F88" s="118">
        <v>8.6</v>
      </c>
      <c r="G88" s="4">
        <f t="shared" si="1"/>
        <v>-3.5527136788005009E-14</v>
      </c>
    </row>
    <row r="89" spans="1:7">
      <c r="A89" s="41">
        <v>43100</v>
      </c>
      <c r="B89" s="786" t="s">
        <v>10</v>
      </c>
      <c r="C89" s="786" t="s">
        <v>25</v>
      </c>
      <c r="D89" t="s">
        <v>12</v>
      </c>
      <c r="E89" s="16">
        <v>8.9</v>
      </c>
      <c r="F89" s="118"/>
      <c r="G89" s="4">
        <f t="shared" si="1"/>
        <v>8.8999999999999648</v>
      </c>
    </row>
    <row r="90" spans="1:7">
      <c r="B90" s="787"/>
      <c r="C90" s="787"/>
      <c r="D90" t="s">
        <v>13</v>
      </c>
      <c r="E90" s="16">
        <v>14.7</v>
      </c>
      <c r="F90" s="118"/>
      <c r="G90" s="4">
        <f t="shared" si="1"/>
        <v>23.599999999999966</v>
      </c>
    </row>
    <row r="91" spans="1:7">
      <c r="B91" s="787"/>
      <c r="C91" s="787"/>
      <c r="D91" t="s">
        <v>14</v>
      </c>
      <c r="E91" s="16">
        <v>300</v>
      </c>
      <c r="F91" s="118"/>
      <c r="G91" s="4">
        <f t="shared" si="1"/>
        <v>323.59999999999997</v>
      </c>
    </row>
    <row r="92" spans="1:7">
      <c r="A92" s="39">
        <v>43118</v>
      </c>
      <c r="B92" s="787">
        <v>14097</v>
      </c>
      <c r="C92" s="787" t="s">
        <v>25</v>
      </c>
      <c r="D92" t="s">
        <v>12</v>
      </c>
      <c r="F92" s="118">
        <v>8.9</v>
      </c>
      <c r="G92" s="4">
        <f t="shared" si="1"/>
        <v>314.7</v>
      </c>
    </row>
    <row r="93" spans="1:7">
      <c r="A93" s="39">
        <v>43118</v>
      </c>
      <c r="B93" s="787">
        <v>14097</v>
      </c>
      <c r="C93" s="787" t="s">
        <v>25</v>
      </c>
      <c r="D93" t="s">
        <v>13</v>
      </c>
      <c r="F93" s="118">
        <v>14.7</v>
      </c>
      <c r="G93" s="4">
        <f t="shared" si="1"/>
        <v>300</v>
      </c>
    </row>
    <row r="94" spans="1:7">
      <c r="A94" s="39">
        <v>43167</v>
      </c>
      <c r="B94" s="787">
        <v>14344</v>
      </c>
      <c r="C94" s="787" t="s">
        <v>25</v>
      </c>
      <c r="D94" t="s">
        <v>14</v>
      </c>
      <c r="F94" s="118">
        <v>200</v>
      </c>
      <c r="G94" s="4">
        <f t="shared" si="1"/>
        <v>100</v>
      </c>
    </row>
    <row r="95" spans="1:7">
      <c r="A95" s="39">
        <v>43173</v>
      </c>
      <c r="B95" s="787">
        <v>14360</v>
      </c>
      <c r="C95" s="787" t="s">
        <v>25</v>
      </c>
      <c r="D95" t="s">
        <v>12</v>
      </c>
      <c r="F95" s="118">
        <v>100</v>
      </c>
      <c r="G95" s="4">
        <f t="shared" si="1"/>
        <v>0</v>
      </c>
    </row>
    <row r="96" spans="1:7">
      <c r="A96" s="41">
        <v>43131</v>
      </c>
      <c r="B96" s="786" t="s">
        <v>10</v>
      </c>
      <c r="C96" s="786" t="s">
        <v>11</v>
      </c>
      <c r="D96" t="s">
        <v>12</v>
      </c>
      <c r="E96" s="16">
        <v>8</v>
      </c>
      <c r="F96" s="118"/>
      <c r="G96" s="4">
        <f t="shared" si="1"/>
        <v>8</v>
      </c>
    </row>
    <row r="97" spans="1:7">
      <c r="B97" s="787"/>
      <c r="C97" s="787"/>
      <c r="D97" t="s">
        <v>13</v>
      </c>
      <c r="E97" s="16">
        <v>14.7</v>
      </c>
      <c r="F97" s="118"/>
      <c r="G97" s="4">
        <f t="shared" si="1"/>
        <v>22.7</v>
      </c>
    </row>
    <row r="98" spans="1:7">
      <c r="B98" s="787"/>
      <c r="C98" s="787"/>
      <c r="D98" t="s">
        <v>14</v>
      </c>
      <c r="E98" s="16">
        <v>300</v>
      </c>
      <c r="F98" s="118"/>
      <c r="G98" s="4">
        <f t="shared" si="1"/>
        <v>322.7</v>
      </c>
    </row>
    <row r="99" spans="1:7">
      <c r="A99" s="39">
        <v>43193</v>
      </c>
      <c r="B99" s="787">
        <v>14434</v>
      </c>
      <c r="C99" s="787" t="s">
        <v>11</v>
      </c>
      <c r="D99" t="s">
        <v>14</v>
      </c>
      <c r="F99" s="118">
        <v>150</v>
      </c>
      <c r="G99" s="4">
        <f t="shared" si="1"/>
        <v>172.7</v>
      </c>
    </row>
    <row r="100" spans="1:7">
      <c r="A100" s="39">
        <v>43241</v>
      </c>
      <c r="B100" s="787">
        <v>14627</v>
      </c>
      <c r="C100" s="787" t="s">
        <v>11</v>
      </c>
      <c r="D100" t="s">
        <v>14</v>
      </c>
      <c r="F100" s="118">
        <v>150</v>
      </c>
      <c r="G100" s="4">
        <f t="shared" si="1"/>
        <v>22.699999999999989</v>
      </c>
    </row>
    <row r="101" spans="1:7">
      <c r="A101" s="39">
        <v>43241</v>
      </c>
      <c r="B101" s="787">
        <v>14627</v>
      </c>
      <c r="C101" s="787" t="s">
        <v>11</v>
      </c>
      <c r="D101" t="s">
        <v>12</v>
      </c>
      <c r="F101" s="118">
        <v>8</v>
      </c>
      <c r="G101" s="4">
        <f t="shared" si="1"/>
        <v>14.699999999999989</v>
      </c>
    </row>
    <row r="102" spans="1:7">
      <c r="A102" s="39">
        <v>43241</v>
      </c>
      <c r="B102" s="787">
        <v>14627</v>
      </c>
      <c r="C102" s="787" t="s">
        <v>11</v>
      </c>
      <c r="D102" t="s">
        <v>13</v>
      </c>
      <c r="F102" s="118">
        <v>14.7</v>
      </c>
      <c r="G102" s="4">
        <f t="shared" si="1"/>
        <v>0</v>
      </c>
    </row>
    <row r="103" spans="1:7">
      <c r="A103" s="41">
        <v>43159</v>
      </c>
      <c r="B103" s="786" t="s">
        <v>10</v>
      </c>
      <c r="C103" s="786" t="s">
        <v>15</v>
      </c>
      <c r="D103" t="s">
        <v>12</v>
      </c>
      <c r="E103" s="16">
        <v>9.9</v>
      </c>
      <c r="F103" s="118"/>
      <c r="G103" s="4">
        <f t="shared" si="1"/>
        <v>9.9</v>
      </c>
    </row>
    <row r="104" spans="1:7">
      <c r="B104" s="787"/>
      <c r="C104" s="787"/>
      <c r="D104" t="s">
        <v>13</v>
      </c>
      <c r="E104" s="16">
        <v>14.7</v>
      </c>
      <c r="F104" s="118"/>
      <c r="G104" s="4">
        <f t="shared" si="1"/>
        <v>24.6</v>
      </c>
    </row>
    <row r="105" spans="1:7">
      <c r="B105" s="787"/>
      <c r="C105" s="787"/>
      <c r="D105" t="s">
        <v>14</v>
      </c>
      <c r="E105" s="16">
        <v>300</v>
      </c>
      <c r="F105" s="118"/>
      <c r="G105" s="4">
        <f t="shared" si="1"/>
        <v>324.60000000000002</v>
      </c>
    </row>
    <row r="106" spans="1:7">
      <c r="B106" s="787"/>
      <c r="C106" s="787"/>
      <c r="D106" t="s">
        <v>69</v>
      </c>
      <c r="E106" s="16">
        <v>6</v>
      </c>
      <c r="F106" s="118"/>
      <c r="G106" s="4">
        <f t="shared" si="1"/>
        <v>330.6</v>
      </c>
    </row>
    <row r="107" spans="1:7">
      <c r="A107" s="39">
        <v>43241</v>
      </c>
      <c r="B107" s="787">
        <v>14627</v>
      </c>
      <c r="C107" s="787" t="s">
        <v>15</v>
      </c>
      <c r="D107" t="s">
        <v>12</v>
      </c>
      <c r="F107" s="118">
        <v>9.9</v>
      </c>
      <c r="G107" s="4">
        <f t="shared" si="1"/>
        <v>320.70000000000005</v>
      </c>
    </row>
    <row r="108" spans="1:7">
      <c r="A108" s="39">
        <v>43241</v>
      </c>
      <c r="B108" s="787">
        <v>14627</v>
      </c>
      <c r="C108" s="787" t="s">
        <v>15</v>
      </c>
      <c r="D108" t="s">
        <v>13</v>
      </c>
      <c r="F108" s="118">
        <v>14.7</v>
      </c>
      <c r="G108" s="4">
        <f t="shared" si="1"/>
        <v>306.00000000000006</v>
      </c>
    </row>
    <row r="109" spans="1:7">
      <c r="A109" s="39">
        <v>43256</v>
      </c>
      <c r="B109" s="787">
        <v>14750</v>
      </c>
      <c r="C109" s="787" t="s">
        <v>15</v>
      </c>
      <c r="D109" t="s">
        <v>14</v>
      </c>
      <c r="F109" s="118">
        <v>300</v>
      </c>
      <c r="G109" s="4">
        <f t="shared" si="1"/>
        <v>6.0000000000000568</v>
      </c>
    </row>
    <row r="110" spans="1:7">
      <c r="A110" s="39">
        <v>43374</v>
      </c>
      <c r="B110" s="787">
        <v>15302</v>
      </c>
      <c r="C110" s="787" t="s">
        <v>15</v>
      </c>
      <c r="D110" t="s">
        <v>69</v>
      </c>
      <c r="F110" s="118">
        <v>6</v>
      </c>
      <c r="G110" s="4">
        <f t="shared" si="1"/>
        <v>5.6843418860808015E-14</v>
      </c>
    </row>
    <row r="111" spans="1:7">
      <c r="A111" s="41">
        <v>43190</v>
      </c>
      <c r="B111" s="786" t="s">
        <v>10</v>
      </c>
      <c r="C111" s="786" t="s">
        <v>16</v>
      </c>
      <c r="D111" t="s">
        <v>12</v>
      </c>
      <c r="E111" s="16">
        <v>9.5</v>
      </c>
      <c r="F111" s="118"/>
      <c r="G111" s="4">
        <f t="shared" si="1"/>
        <v>9.5000000000000568</v>
      </c>
    </row>
    <row r="112" spans="1:7">
      <c r="B112" s="787"/>
      <c r="C112" s="787"/>
      <c r="D112" t="s">
        <v>13</v>
      </c>
      <c r="E112" s="16">
        <v>14.7</v>
      </c>
      <c r="F112" s="118"/>
      <c r="G112" s="4">
        <f t="shared" si="1"/>
        <v>24.200000000000056</v>
      </c>
    </row>
    <row r="113" spans="1:7">
      <c r="B113" s="787"/>
      <c r="C113" s="787"/>
      <c r="D113" t="s">
        <v>14</v>
      </c>
      <c r="E113" s="16">
        <v>300</v>
      </c>
      <c r="F113" s="118"/>
      <c r="G113" s="4">
        <f t="shared" si="1"/>
        <v>324.20000000000005</v>
      </c>
    </row>
    <row r="114" spans="1:7">
      <c r="A114" s="39">
        <v>43256</v>
      </c>
      <c r="B114" s="787">
        <v>14750</v>
      </c>
      <c r="C114" s="787" t="s">
        <v>16</v>
      </c>
      <c r="D114" t="s">
        <v>14</v>
      </c>
      <c r="F114" s="118">
        <v>300</v>
      </c>
      <c r="G114" s="4">
        <f t="shared" si="1"/>
        <v>24.200000000000045</v>
      </c>
    </row>
    <row r="115" spans="1:7">
      <c r="A115" s="39">
        <v>43349</v>
      </c>
      <c r="B115" s="787">
        <v>15166</v>
      </c>
      <c r="C115" s="787" t="s">
        <v>16</v>
      </c>
      <c r="D115" t="s">
        <v>12</v>
      </c>
      <c r="F115" s="118">
        <v>9.5</v>
      </c>
      <c r="G115" s="4">
        <f t="shared" si="1"/>
        <v>14.700000000000045</v>
      </c>
    </row>
    <row r="116" spans="1:7">
      <c r="A116" s="39">
        <v>43349</v>
      </c>
      <c r="B116" s="787">
        <v>15166</v>
      </c>
      <c r="C116" s="787" t="s">
        <v>16</v>
      </c>
      <c r="D116" t="s">
        <v>13</v>
      </c>
      <c r="F116" s="118">
        <v>14.7</v>
      </c>
      <c r="G116" s="4">
        <f t="shared" si="1"/>
        <v>4.6185277824406512E-14</v>
      </c>
    </row>
    <row r="117" spans="1:7">
      <c r="A117" s="41">
        <v>43220</v>
      </c>
      <c r="B117" s="786" t="s">
        <v>10</v>
      </c>
      <c r="C117" s="786" t="s">
        <v>17</v>
      </c>
      <c r="D117" t="s">
        <v>12</v>
      </c>
      <c r="E117" s="16">
        <v>9.8000000000000007</v>
      </c>
      <c r="F117" s="118"/>
      <c r="G117" s="4">
        <f t="shared" si="1"/>
        <v>9.8000000000000469</v>
      </c>
    </row>
    <row r="118" spans="1:7">
      <c r="B118" s="787"/>
      <c r="C118" s="787"/>
      <c r="D118" t="s">
        <v>13</v>
      </c>
      <c r="E118" s="16">
        <v>14.7</v>
      </c>
      <c r="F118" s="118"/>
      <c r="G118" s="4">
        <f t="shared" si="1"/>
        <v>24.500000000000046</v>
      </c>
    </row>
    <row r="119" spans="1:7">
      <c r="B119" s="787"/>
      <c r="C119" s="787"/>
      <c r="D119" t="s">
        <v>14</v>
      </c>
      <c r="E119" s="16">
        <v>300</v>
      </c>
      <c r="F119" s="118"/>
      <c r="G119" s="4">
        <f t="shared" si="1"/>
        <v>324.50000000000006</v>
      </c>
    </row>
    <row r="120" spans="1:7">
      <c r="A120" s="39">
        <v>43243</v>
      </c>
      <c r="B120" s="787">
        <v>14647</v>
      </c>
      <c r="C120" s="787" t="s">
        <v>17</v>
      </c>
      <c r="D120" t="s">
        <v>12</v>
      </c>
      <c r="F120" s="118">
        <v>9.8000000000000007</v>
      </c>
      <c r="G120" s="4">
        <f t="shared" si="1"/>
        <v>314.70000000000005</v>
      </c>
    </row>
    <row r="121" spans="1:7">
      <c r="A121" s="39">
        <v>43243</v>
      </c>
      <c r="B121" s="787">
        <v>14647</v>
      </c>
      <c r="C121" s="787" t="s">
        <v>17</v>
      </c>
      <c r="D121" t="s">
        <v>13</v>
      </c>
      <c r="F121" s="118">
        <v>14.7</v>
      </c>
      <c r="G121" s="4">
        <f t="shared" si="1"/>
        <v>300.00000000000006</v>
      </c>
    </row>
    <row r="122" spans="1:7">
      <c r="A122" s="39">
        <v>43256</v>
      </c>
      <c r="B122" s="787">
        <v>14750</v>
      </c>
      <c r="C122" s="787" t="s">
        <v>17</v>
      </c>
      <c r="D122" t="s">
        <v>14</v>
      </c>
      <c r="F122" s="118">
        <v>300</v>
      </c>
      <c r="G122" s="4">
        <f t="shared" si="1"/>
        <v>0</v>
      </c>
    </row>
    <row r="123" spans="1:7">
      <c r="A123" s="41">
        <v>43251</v>
      </c>
      <c r="B123" s="786" t="s">
        <v>10</v>
      </c>
      <c r="C123" s="786" t="s">
        <v>18</v>
      </c>
      <c r="D123" t="s">
        <v>12</v>
      </c>
      <c r="E123" s="16">
        <v>9.1</v>
      </c>
      <c r="F123" s="118"/>
      <c r="G123" s="4">
        <f t="shared" si="1"/>
        <v>9.1</v>
      </c>
    </row>
    <row r="124" spans="1:7">
      <c r="B124" s="787"/>
      <c r="C124" s="787"/>
      <c r="D124" t="s">
        <v>13</v>
      </c>
      <c r="E124" s="16">
        <v>14.7</v>
      </c>
      <c r="F124" s="118"/>
      <c r="G124" s="4">
        <f t="shared" si="1"/>
        <v>23.799999999999997</v>
      </c>
    </row>
    <row r="125" spans="1:7">
      <c r="B125" s="787"/>
      <c r="C125" s="787"/>
      <c r="D125" t="s">
        <v>14</v>
      </c>
      <c r="E125" s="16">
        <v>300</v>
      </c>
      <c r="F125" s="118"/>
      <c r="G125" s="4">
        <f t="shared" si="1"/>
        <v>323.8</v>
      </c>
    </row>
    <row r="126" spans="1:7">
      <c r="A126" s="39">
        <v>43349</v>
      </c>
      <c r="B126" s="787">
        <v>15166</v>
      </c>
      <c r="C126" s="787" t="s">
        <v>18</v>
      </c>
      <c r="D126" t="s">
        <v>12</v>
      </c>
      <c r="F126" s="118">
        <v>9.1</v>
      </c>
      <c r="G126" s="4">
        <f t="shared" si="1"/>
        <v>314.7</v>
      </c>
    </row>
    <row r="127" spans="1:7">
      <c r="A127" s="39">
        <v>43349</v>
      </c>
      <c r="B127" s="787">
        <v>15166</v>
      </c>
      <c r="C127" s="787" t="s">
        <v>18</v>
      </c>
      <c r="D127" t="s">
        <v>13</v>
      </c>
      <c r="F127" s="118">
        <v>14.7</v>
      </c>
      <c r="G127" s="4">
        <f t="shared" si="1"/>
        <v>300</v>
      </c>
    </row>
    <row r="128" spans="1:7">
      <c r="A128" s="39">
        <v>43374</v>
      </c>
      <c r="B128" s="787">
        <v>15302</v>
      </c>
      <c r="C128" s="787" t="s">
        <v>18</v>
      </c>
      <c r="D128" t="s">
        <v>14</v>
      </c>
      <c r="F128" s="118">
        <v>300</v>
      </c>
      <c r="G128" s="4">
        <f t="shared" si="1"/>
        <v>0</v>
      </c>
    </row>
    <row r="129" spans="1:7">
      <c r="A129" s="41">
        <v>43281</v>
      </c>
      <c r="B129" s="786" t="s">
        <v>10</v>
      </c>
      <c r="C129" s="786" t="s">
        <v>19</v>
      </c>
      <c r="D129" t="s">
        <v>12</v>
      </c>
      <c r="E129" s="16">
        <v>8.4</v>
      </c>
      <c r="F129" s="118"/>
      <c r="G129" s="4">
        <f t="shared" si="1"/>
        <v>8.4</v>
      </c>
    </row>
    <row r="130" spans="1:7">
      <c r="B130" s="787"/>
      <c r="C130" s="787"/>
      <c r="D130" t="s">
        <v>13</v>
      </c>
      <c r="E130" s="16">
        <v>14.7</v>
      </c>
      <c r="F130" s="118"/>
      <c r="G130" s="4">
        <f t="shared" si="1"/>
        <v>23.1</v>
      </c>
    </row>
    <row r="131" spans="1:7">
      <c r="B131" s="787"/>
      <c r="C131" s="787"/>
      <c r="D131" t="s">
        <v>14</v>
      </c>
      <c r="E131" s="16">
        <v>300</v>
      </c>
      <c r="F131" s="118"/>
      <c r="G131" s="4">
        <f t="shared" si="1"/>
        <v>323.10000000000002</v>
      </c>
    </row>
    <row r="132" spans="1:7">
      <c r="A132" s="39">
        <v>43349</v>
      </c>
      <c r="B132" s="787">
        <v>15166</v>
      </c>
      <c r="C132" s="787" t="s">
        <v>19</v>
      </c>
      <c r="D132" t="s">
        <v>12</v>
      </c>
      <c r="F132" s="118">
        <v>8.4</v>
      </c>
      <c r="G132" s="4">
        <f t="shared" si="1"/>
        <v>314.70000000000005</v>
      </c>
    </row>
    <row r="133" spans="1:7">
      <c r="A133" s="39">
        <v>43349</v>
      </c>
      <c r="B133" s="787">
        <v>15166</v>
      </c>
      <c r="C133" s="787" t="s">
        <v>19</v>
      </c>
      <c r="D133" t="s">
        <v>13</v>
      </c>
      <c r="F133" s="118">
        <v>14.7</v>
      </c>
      <c r="G133" s="4">
        <f t="shared" si="1"/>
        <v>300.00000000000006</v>
      </c>
    </row>
    <row r="134" spans="1:7">
      <c r="A134" s="39">
        <v>43374</v>
      </c>
      <c r="B134" s="787">
        <v>15302</v>
      </c>
      <c r="C134" s="787" t="s">
        <v>19</v>
      </c>
      <c r="D134" t="s">
        <v>14</v>
      </c>
      <c r="F134" s="118">
        <v>109</v>
      </c>
      <c r="G134" s="4">
        <f t="shared" si="1"/>
        <v>191.00000000000006</v>
      </c>
    </row>
    <row r="135" spans="1:7">
      <c r="A135" s="39">
        <v>43392</v>
      </c>
      <c r="B135" s="787">
        <v>15357</v>
      </c>
      <c r="C135" s="787" t="s">
        <v>19</v>
      </c>
      <c r="D135" t="s">
        <v>14</v>
      </c>
      <c r="F135" s="118">
        <v>191</v>
      </c>
      <c r="G135" s="4">
        <f t="shared" ref="G135:G198" si="2">+G134+E135-F135</f>
        <v>0</v>
      </c>
    </row>
    <row r="136" spans="1:7">
      <c r="A136" s="41">
        <v>43312</v>
      </c>
      <c r="B136" s="786" t="s">
        <v>10</v>
      </c>
      <c r="C136" s="786" t="s">
        <v>20</v>
      </c>
      <c r="D136" t="s">
        <v>12</v>
      </c>
      <c r="E136" s="16">
        <v>8.3000000000000007</v>
      </c>
      <c r="F136" s="118"/>
      <c r="G136" s="4">
        <f t="shared" si="2"/>
        <v>8.3000000000000007</v>
      </c>
    </row>
    <row r="137" spans="1:7">
      <c r="B137" s="787"/>
      <c r="C137" s="787"/>
      <c r="D137" t="s">
        <v>13</v>
      </c>
      <c r="E137" s="16">
        <v>14.7</v>
      </c>
      <c r="F137" s="118"/>
      <c r="G137" s="4">
        <f t="shared" si="2"/>
        <v>23</v>
      </c>
    </row>
    <row r="138" spans="1:7">
      <c r="B138" s="787"/>
      <c r="C138" s="787"/>
      <c r="D138" t="s">
        <v>14</v>
      </c>
      <c r="E138" s="16">
        <v>300</v>
      </c>
      <c r="F138" s="118"/>
      <c r="G138" s="4">
        <f t="shared" si="2"/>
        <v>323</v>
      </c>
    </row>
    <row r="139" spans="1:7">
      <c r="A139" s="39">
        <v>43349</v>
      </c>
      <c r="B139" s="787">
        <v>15166</v>
      </c>
      <c r="C139" s="787" t="s">
        <v>20</v>
      </c>
      <c r="D139" t="s">
        <v>12</v>
      </c>
      <c r="F139" s="118">
        <v>8.3000000000000007</v>
      </c>
      <c r="G139" s="4">
        <f t="shared" si="2"/>
        <v>314.7</v>
      </c>
    </row>
    <row r="140" spans="1:7">
      <c r="A140" s="39">
        <v>43349</v>
      </c>
      <c r="B140" s="787">
        <v>15166</v>
      </c>
      <c r="C140" s="787" t="s">
        <v>20</v>
      </c>
      <c r="D140" t="s">
        <v>13</v>
      </c>
      <c r="F140" s="118">
        <v>14.7</v>
      </c>
      <c r="G140" s="4">
        <f t="shared" si="2"/>
        <v>300</v>
      </c>
    </row>
    <row r="141" spans="1:7">
      <c r="A141" s="39">
        <v>43404</v>
      </c>
      <c r="B141" s="787">
        <v>15413</v>
      </c>
      <c r="C141" s="787" t="s">
        <v>20</v>
      </c>
      <c r="D141" t="s">
        <v>14</v>
      </c>
      <c r="F141" s="118">
        <v>235</v>
      </c>
      <c r="G141" s="4">
        <f t="shared" si="2"/>
        <v>65</v>
      </c>
    </row>
    <row r="142" spans="1:7">
      <c r="A142" s="39">
        <v>43412</v>
      </c>
      <c r="B142" s="787">
        <v>15478</v>
      </c>
      <c r="C142" s="787" t="s">
        <v>20</v>
      </c>
      <c r="D142" t="s">
        <v>14</v>
      </c>
      <c r="F142" s="118">
        <v>65</v>
      </c>
      <c r="G142" s="4">
        <f t="shared" si="2"/>
        <v>0</v>
      </c>
    </row>
    <row r="143" spans="1:7">
      <c r="A143" s="41">
        <v>43343</v>
      </c>
      <c r="B143" s="786" t="s">
        <v>10</v>
      </c>
      <c r="C143" s="786" t="s">
        <v>21</v>
      </c>
      <c r="D143" t="s">
        <v>12</v>
      </c>
      <c r="E143" s="16">
        <v>8.1999999999999993</v>
      </c>
      <c r="F143" s="118"/>
      <c r="G143" s="4">
        <f t="shared" si="2"/>
        <v>8.1999999999999993</v>
      </c>
    </row>
    <row r="144" spans="1:7">
      <c r="B144" s="787"/>
      <c r="C144" s="787"/>
      <c r="D144" t="s">
        <v>13</v>
      </c>
      <c r="E144" s="16">
        <v>14.7</v>
      </c>
      <c r="F144" s="118"/>
      <c r="G144" s="4">
        <f t="shared" si="2"/>
        <v>22.9</v>
      </c>
    </row>
    <row r="145" spans="1:7">
      <c r="B145" s="787"/>
      <c r="C145" s="787"/>
      <c r="D145" t="s">
        <v>14</v>
      </c>
      <c r="E145" s="16">
        <v>300</v>
      </c>
      <c r="F145" s="118"/>
      <c r="G145" s="4">
        <f t="shared" si="2"/>
        <v>322.89999999999998</v>
      </c>
    </row>
    <row r="146" spans="1:7">
      <c r="A146" s="39">
        <v>43368</v>
      </c>
      <c r="B146" s="787">
        <v>15204</v>
      </c>
      <c r="C146" s="787" t="s">
        <v>21</v>
      </c>
      <c r="D146" t="s">
        <v>12</v>
      </c>
      <c r="F146" s="118">
        <v>8.1999999999999993</v>
      </c>
      <c r="G146" s="4">
        <f t="shared" si="2"/>
        <v>314.7</v>
      </c>
    </row>
    <row r="147" spans="1:7" ht="15.75" customHeight="1">
      <c r="A147" s="39">
        <v>43368</v>
      </c>
      <c r="B147" s="787">
        <v>15204</v>
      </c>
      <c r="C147" s="787" t="s">
        <v>21</v>
      </c>
      <c r="D147" t="s">
        <v>13</v>
      </c>
      <c r="F147" s="118">
        <v>14.7</v>
      </c>
      <c r="G147" s="4">
        <f t="shared" si="2"/>
        <v>300</v>
      </c>
    </row>
    <row r="148" spans="1:7" ht="15.75" customHeight="1">
      <c r="A148" s="39">
        <v>43434</v>
      </c>
      <c r="B148" s="787">
        <v>15568</v>
      </c>
      <c r="C148" s="787" t="s">
        <v>21</v>
      </c>
      <c r="D148" t="s">
        <v>14</v>
      </c>
      <c r="F148" s="118">
        <v>260</v>
      </c>
      <c r="G148" s="4">
        <f t="shared" si="2"/>
        <v>40</v>
      </c>
    </row>
    <row r="149" spans="1:7" ht="15.75" customHeight="1">
      <c r="A149" s="39">
        <v>43830</v>
      </c>
      <c r="B149" s="787">
        <v>15714</v>
      </c>
      <c r="C149" s="787" t="s">
        <v>21</v>
      </c>
      <c r="D149" t="s">
        <v>14</v>
      </c>
      <c r="F149" s="118">
        <v>40</v>
      </c>
      <c r="G149" s="4">
        <f t="shared" si="2"/>
        <v>0</v>
      </c>
    </row>
    <row r="150" spans="1:7" ht="15.75" customHeight="1">
      <c r="A150" s="41">
        <v>43373</v>
      </c>
      <c r="B150" s="786" t="s">
        <v>10</v>
      </c>
      <c r="C150" s="786" t="s">
        <v>22</v>
      </c>
      <c r="D150" t="s">
        <v>12</v>
      </c>
      <c r="E150" s="16">
        <v>8.4</v>
      </c>
      <c r="F150" s="118"/>
      <c r="G150" s="4">
        <f t="shared" si="2"/>
        <v>8.4</v>
      </c>
    </row>
    <row r="151" spans="1:7" ht="15.75" customHeight="1">
      <c r="B151" s="787"/>
      <c r="C151" s="787"/>
      <c r="D151" t="s">
        <v>13</v>
      </c>
      <c r="E151" s="16">
        <v>14.7</v>
      </c>
      <c r="F151" s="118"/>
      <c r="G151" s="4">
        <f t="shared" si="2"/>
        <v>23.1</v>
      </c>
    </row>
    <row r="152" spans="1:7" ht="15.75" customHeight="1">
      <c r="B152" s="787"/>
      <c r="C152" s="787"/>
      <c r="D152" t="s">
        <v>14</v>
      </c>
      <c r="E152" s="16">
        <v>300</v>
      </c>
      <c r="F152" s="118"/>
      <c r="G152" s="4">
        <f t="shared" si="2"/>
        <v>323.10000000000002</v>
      </c>
    </row>
    <row r="153" spans="1:7" ht="15.75" customHeight="1">
      <c r="A153" s="39">
        <v>43412</v>
      </c>
      <c r="B153" s="787">
        <v>15478</v>
      </c>
      <c r="C153" s="787" t="s">
        <v>22</v>
      </c>
      <c r="D153" t="s">
        <v>12</v>
      </c>
      <c r="F153" s="118">
        <v>8.4</v>
      </c>
      <c r="G153" s="4">
        <f t="shared" si="2"/>
        <v>314.70000000000005</v>
      </c>
    </row>
    <row r="154" spans="1:7" ht="15.75" customHeight="1">
      <c r="A154" s="39">
        <v>43412</v>
      </c>
      <c r="B154" s="787">
        <v>15478</v>
      </c>
      <c r="C154" s="787" t="s">
        <v>22</v>
      </c>
      <c r="D154" t="s">
        <v>13</v>
      </c>
      <c r="F154" s="118">
        <v>14.7</v>
      </c>
      <c r="G154" s="4">
        <f t="shared" si="2"/>
        <v>300.00000000000006</v>
      </c>
    </row>
    <row r="155" spans="1:7" ht="15.75" customHeight="1">
      <c r="A155" s="39">
        <v>43830</v>
      </c>
      <c r="B155" s="787">
        <v>15714</v>
      </c>
      <c r="C155" s="787" t="s">
        <v>22</v>
      </c>
      <c r="D155" t="s">
        <v>14</v>
      </c>
      <c r="F155" s="118">
        <v>110</v>
      </c>
      <c r="G155" s="4">
        <f t="shared" si="2"/>
        <v>190.00000000000006</v>
      </c>
    </row>
    <row r="156" spans="1:7" ht="15.75" customHeight="1">
      <c r="A156" s="39">
        <v>43480</v>
      </c>
      <c r="B156" s="787">
        <v>15775</v>
      </c>
      <c r="C156" s="787" t="s">
        <v>22</v>
      </c>
      <c r="D156" t="s">
        <v>14</v>
      </c>
      <c r="F156" s="118">
        <v>190</v>
      </c>
      <c r="G156" s="4">
        <f t="shared" si="2"/>
        <v>0</v>
      </c>
    </row>
    <row r="157" spans="1:7" ht="15.75" customHeight="1">
      <c r="A157" s="41">
        <v>43404</v>
      </c>
      <c r="B157" s="786" t="s">
        <v>10</v>
      </c>
      <c r="C157" s="786" t="s">
        <v>23</v>
      </c>
      <c r="D157" t="s">
        <v>12</v>
      </c>
      <c r="E157" s="16">
        <v>8.5</v>
      </c>
      <c r="F157" s="118"/>
      <c r="G157" s="4">
        <f t="shared" si="2"/>
        <v>8.5</v>
      </c>
    </row>
    <row r="158" spans="1:7" ht="15.75" customHeight="1">
      <c r="B158" s="787"/>
      <c r="C158" s="787"/>
      <c r="D158" t="s">
        <v>13</v>
      </c>
      <c r="E158" s="16">
        <v>17.7</v>
      </c>
      <c r="F158" s="118"/>
      <c r="G158" s="4">
        <f t="shared" si="2"/>
        <v>26.2</v>
      </c>
    </row>
    <row r="159" spans="1:7" ht="15.75" customHeight="1">
      <c r="B159" s="787"/>
      <c r="C159" s="787"/>
      <c r="D159" t="s">
        <v>14</v>
      </c>
      <c r="E159" s="16">
        <v>300</v>
      </c>
      <c r="F159" s="118"/>
      <c r="G159" s="4">
        <f t="shared" si="2"/>
        <v>326.2</v>
      </c>
    </row>
    <row r="160" spans="1:7" ht="15.75" customHeight="1">
      <c r="A160" s="39">
        <v>43480</v>
      </c>
      <c r="B160" s="787">
        <v>15775</v>
      </c>
      <c r="C160" s="787" t="s">
        <v>23</v>
      </c>
      <c r="D160" t="s">
        <v>14</v>
      </c>
      <c r="F160" s="118">
        <v>300</v>
      </c>
      <c r="G160" s="4">
        <f t="shared" si="2"/>
        <v>26.199999999999989</v>
      </c>
    </row>
    <row r="161" spans="1:7" ht="15.75" customHeight="1">
      <c r="A161" s="39">
        <v>43480</v>
      </c>
      <c r="B161" s="787">
        <v>15775</v>
      </c>
      <c r="C161" s="787" t="s">
        <v>23</v>
      </c>
      <c r="D161" t="s">
        <v>13</v>
      </c>
      <c r="F161" s="118">
        <v>10</v>
      </c>
      <c r="G161" s="4">
        <f t="shared" si="2"/>
        <v>16.199999999999989</v>
      </c>
    </row>
    <row r="162" spans="1:7" ht="15.75" customHeight="1">
      <c r="A162" s="39">
        <v>43496</v>
      </c>
      <c r="B162" s="787">
        <v>15871</v>
      </c>
      <c r="C162" s="787" t="s">
        <v>23</v>
      </c>
      <c r="D162" t="s">
        <v>12</v>
      </c>
      <c r="F162" s="118">
        <v>8.5</v>
      </c>
      <c r="G162" s="4">
        <f t="shared" si="2"/>
        <v>7.6999999999999886</v>
      </c>
    </row>
    <row r="163" spans="1:7" ht="15.75" customHeight="1">
      <c r="A163" s="39">
        <v>43496</v>
      </c>
      <c r="B163" s="787">
        <v>15871</v>
      </c>
      <c r="C163" s="787" t="s">
        <v>23</v>
      </c>
      <c r="D163" t="s">
        <v>13</v>
      </c>
      <c r="F163" s="118">
        <v>7.7</v>
      </c>
      <c r="G163" s="4">
        <f t="shared" si="2"/>
        <v>-1.1546319456101628E-14</v>
      </c>
    </row>
    <row r="164" spans="1:7" ht="15.75" customHeight="1">
      <c r="A164" s="41">
        <v>43434</v>
      </c>
      <c r="B164" s="786" t="s">
        <v>10</v>
      </c>
      <c r="C164" s="786" t="s">
        <v>24</v>
      </c>
      <c r="D164" t="s">
        <v>12</v>
      </c>
      <c r="E164" s="16">
        <v>8.6999999999999993</v>
      </c>
      <c r="F164" s="118"/>
      <c r="G164" s="4">
        <f t="shared" si="2"/>
        <v>8.6999999999999886</v>
      </c>
    </row>
    <row r="165" spans="1:7" ht="15.75" customHeight="1">
      <c r="B165" s="787"/>
      <c r="C165" s="787"/>
      <c r="D165" t="s">
        <v>13</v>
      </c>
      <c r="E165" s="16">
        <v>17.7</v>
      </c>
      <c r="F165" s="118"/>
      <c r="G165" s="4">
        <f t="shared" si="2"/>
        <v>26.399999999999988</v>
      </c>
    </row>
    <row r="166" spans="1:7" ht="15.75" customHeight="1">
      <c r="B166" s="787"/>
      <c r="C166" s="787"/>
      <c r="D166" t="s">
        <v>14</v>
      </c>
      <c r="E166" s="16">
        <v>300</v>
      </c>
      <c r="F166" s="118"/>
      <c r="G166" s="4">
        <f t="shared" si="2"/>
        <v>326.39999999999998</v>
      </c>
    </row>
    <row r="167" spans="1:7" ht="15.75" customHeight="1">
      <c r="A167" s="39">
        <v>43496</v>
      </c>
      <c r="B167" s="787">
        <v>15871</v>
      </c>
      <c r="C167" s="787" t="s">
        <v>24</v>
      </c>
      <c r="D167" t="s">
        <v>12</v>
      </c>
      <c r="F167" s="118">
        <v>8.6999999999999993</v>
      </c>
      <c r="G167" s="4">
        <f t="shared" si="2"/>
        <v>317.7</v>
      </c>
    </row>
    <row r="168" spans="1:7" ht="15.75" customHeight="1">
      <c r="A168" s="39">
        <v>43496</v>
      </c>
      <c r="B168" s="787">
        <v>15871</v>
      </c>
      <c r="C168" s="787" t="s">
        <v>24</v>
      </c>
      <c r="D168" t="s">
        <v>13</v>
      </c>
      <c r="F168" s="118">
        <v>5.0999999999999996</v>
      </c>
      <c r="G168" s="4">
        <f t="shared" si="2"/>
        <v>312.59999999999997</v>
      </c>
    </row>
    <row r="169" spans="1:7" ht="15.75" customHeight="1">
      <c r="A169" s="39">
        <v>43517</v>
      </c>
      <c r="B169" s="787">
        <v>15941</v>
      </c>
      <c r="C169" s="787" t="s">
        <v>24</v>
      </c>
      <c r="D169" t="s">
        <v>13</v>
      </c>
      <c r="F169" s="118">
        <v>12.6</v>
      </c>
      <c r="G169" s="4">
        <f t="shared" si="2"/>
        <v>299.99999999999994</v>
      </c>
    </row>
    <row r="170" spans="1:7" ht="15.75" customHeight="1">
      <c r="A170" s="39">
        <v>43517</v>
      </c>
      <c r="B170" s="787">
        <v>15941</v>
      </c>
      <c r="C170" s="787" t="s">
        <v>24</v>
      </c>
      <c r="D170" t="s">
        <v>14</v>
      </c>
      <c r="F170" s="118">
        <v>300</v>
      </c>
      <c r="G170" s="4">
        <f t="shared" si="2"/>
        <v>0</v>
      </c>
    </row>
    <row r="171" spans="1:7" ht="15.75" customHeight="1">
      <c r="A171" s="41">
        <v>43465</v>
      </c>
      <c r="B171" s="786" t="s">
        <v>10</v>
      </c>
      <c r="C171" s="786" t="s">
        <v>25</v>
      </c>
      <c r="D171" t="s">
        <v>12</v>
      </c>
      <c r="E171" s="16">
        <v>9.3000000000000007</v>
      </c>
      <c r="F171" s="118"/>
      <c r="G171" s="4">
        <f t="shared" si="2"/>
        <v>9.3000000000000007</v>
      </c>
    </row>
    <row r="172" spans="1:7" ht="15.75" customHeight="1">
      <c r="B172" s="787"/>
      <c r="C172" s="787"/>
      <c r="D172" t="s">
        <v>13</v>
      </c>
      <c r="E172" s="16">
        <v>17.7</v>
      </c>
      <c r="F172" s="118"/>
      <c r="G172" s="4">
        <f t="shared" si="2"/>
        <v>27</v>
      </c>
    </row>
    <row r="173" spans="1:7" ht="15.75" customHeight="1">
      <c r="B173" s="787"/>
      <c r="C173" s="787"/>
      <c r="D173" t="s">
        <v>14</v>
      </c>
      <c r="E173" s="16">
        <v>300</v>
      </c>
      <c r="F173" s="118"/>
      <c r="G173" s="4">
        <f t="shared" si="2"/>
        <v>327</v>
      </c>
    </row>
    <row r="174" spans="1:7" ht="15.75" customHeight="1">
      <c r="A174" s="39">
        <v>43517</v>
      </c>
      <c r="B174" s="787">
        <v>15941</v>
      </c>
      <c r="C174" s="787" t="s">
        <v>25</v>
      </c>
      <c r="D174" t="s">
        <v>12</v>
      </c>
      <c r="F174" s="118">
        <v>9.3000000000000007</v>
      </c>
      <c r="G174" s="4">
        <f t="shared" si="2"/>
        <v>317.7</v>
      </c>
    </row>
    <row r="175" spans="1:7" ht="15.75" customHeight="1">
      <c r="A175" s="39">
        <v>43517</v>
      </c>
      <c r="B175" s="787">
        <v>15941</v>
      </c>
      <c r="C175" s="787" t="s">
        <v>25</v>
      </c>
      <c r="D175" t="s">
        <v>13</v>
      </c>
      <c r="F175" s="118">
        <v>17.7</v>
      </c>
      <c r="G175" s="4">
        <f t="shared" si="2"/>
        <v>300</v>
      </c>
    </row>
    <row r="176" spans="1:7" ht="15.75" customHeight="1">
      <c r="A176" s="39">
        <v>43517</v>
      </c>
      <c r="B176" s="787">
        <v>15941</v>
      </c>
      <c r="C176" s="787" t="s">
        <v>25</v>
      </c>
      <c r="D176" t="s">
        <v>14</v>
      </c>
      <c r="F176" s="118">
        <v>300</v>
      </c>
      <c r="G176" s="4">
        <f t="shared" si="2"/>
        <v>0</v>
      </c>
    </row>
    <row r="177" spans="1:7" ht="15.75" customHeight="1">
      <c r="A177" s="41">
        <v>43496</v>
      </c>
      <c r="B177" s="786" t="s">
        <v>10</v>
      </c>
      <c r="C177" s="786" t="s">
        <v>11</v>
      </c>
      <c r="D177" t="s">
        <v>12</v>
      </c>
      <c r="E177" s="16">
        <v>9.6999999999999993</v>
      </c>
      <c r="F177" s="118"/>
      <c r="G177" s="4">
        <f t="shared" si="2"/>
        <v>9.6999999999999993</v>
      </c>
    </row>
    <row r="178" spans="1:7" ht="15.75" customHeight="1">
      <c r="B178" s="787"/>
      <c r="C178" s="787"/>
      <c r="D178" t="s">
        <v>13</v>
      </c>
      <c r="E178" s="16">
        <v>17.7</v>
      </c>
      <c r="F178" s="118"/>
      <c r="G178" s="4">
        <f t="shared" si="2"/>
        <v>27.4</v>
      </c>
    </row>
    <row r="179" spans="1:7" ht="15.75" customHeight="1">
      <c r="B179" s="787"/>
      <c r="C179" s="787"/>
      <c r="D179" t="s">
        <v>14</v>
      </c>
      <c r="E179" s="16">
        <v>300</v>
      </c>
      <c r="F179" s="118"/>
      <c r="G179" s="4">
        <f t="shared" si="2"/>
        <v>327.39999999999998</v>
      </c>
    </row>
    <row r="180" spans="1:7" ht="15.75" customHeight="1">
      <c r="A180" s="39">
        <v>43551</v>
      </c>
      <c r="B180" s="787">
        <v>17953</v>
      </c>
      <c r="C180" s="787" t="s">
        <v>11</v>
      </c>
      <c r="D180" t="s">
        <v>12</v>
      </c>
      <c r="F180" s="118">
        <v>9.6999999999999993</v>
      </c>
      <c r="G180" s="4">
        <f t="shared" si="2"/>
        <v>317.7</v>
      </c>
    </row>
    <row r="181" spans="1:7" ht="15.75" customHeight="1">
      <c r="A181" s="39">
        <v>43551</v>
      </c>
      <c r="B181" s="787">
        <v>17953</v>
      </c>
      <c r="C181" s="787" t="s">
        <v>11</v>
      </c>
      <c r="D181" t="s">
        <v>13</v>
      </c>
      <c r="F181" s="118">
        <v>17.7</v>
      </c>
      <c r="G181" s="4">
        <f t="shared" si="2"/>
        <v>300</v>
      </c>
    </row>
    <row r="182" spans="1:7" ht="15.75" customHeight="1">
      <c r="A182" s="39">
        <v>43551</v>
      </c>
      <c r="B182" s="787">
        <v>17953</v>
      </c>
      <c r="C182" s="787" t="s">
        <v>11</v>
      </c>
      <c r="D182" t="s">
        <v>14</v>
      </c>
      <c r="F182" s="118">
        <v>300</v>
      </c>
      <c r="G182" s="4">
        <f t="shared" si="2"/>
        <v>0</v>
      </c>
    </row>
    <row r="183" spans="1:7" ht="15.75" customHeight="1">
      <c r="A183" s="41">
        <v>43524</v>
      </c>
      <c r="B183" s="786" t="s">
        <v>10</v>
      </c>
      <c r="C183" s="786" t="s">
        <v>15</v>
      </c>
      <c r="D183" t="s">
        <v>12</v>
      </c>
      <c r="E183" s="16">
        <v>10.199999999999999</v>
      </c>
      <c r="F183" s="118"/>
      <c r="G183" s="4">
        <f t="shared" si="2"/>
        <v>10.199999999999999</v>
      </c>
    </row>
    <row r="184" spans="1:7" ht="15.75" customHeight="1">
      <c r="B184" s="787"/>
      <c r="C184" s="787"/>
      <c r="D184" t="s">
        <v>13</v>
      </c>
      <c r="E184" s="16">
        <v>21.7</v>
      </c>
      <c r="F184" s="118"/>
      <c r="G184" s="4">
        <f t="shared" si="2"/>
        <v>31.9</v>
      </c>
    </row>
    <row r="185" spans="1:7" ht="15.75" customHeight="1">
      <c r="B185" s="787"/>
      <c r="C185" s="787"/>
      <c r="D185" t="s">
        <v>14</v>
      </c>
      <c r="E185" s="16">
        <v>300</v>
      </c>
      <c r="F185" s="118"/>
      <c r="G185" s="4">
        <f t="shared" si="2"/>
        <v>331.9</v>
      </c>
    </row>
    <row r="186" spans="1:7" ht="15.75" customHeight="1">
      <c r="A186" s="39">
        <v>43551</v>
      </c>
      <c r="B186" s="787">
        <v>17953</v>
      </c>
      <c r="C186" s="787" t="s">
        <v>15</v>
      </c>
      <c r="D186" t="s">
        <v>12</v>
      </c>
      <c r="F186" s="118">
        <v>10.199999999999999</v>
      </c>
      <c r="G186" s="4">
        <f t="shared" si="2"/>
        <v>321.7</v>
      </c>
    </row>
    <row r="187" spans="1:7" ht="15.75" customHeight="1">
      <c r="A187" s="39">
        <v>43551</v>
      </c>
      <c r="B187" s="787">
        <v>17953</v>
      </c>
      <c r="C187" s="787" t="s">
        <v>15</v>
      </c>
      <c r="D187" t="s">
        <v>14</v>
      </c>
      <c r="F187" s="118">
        <v>300</v>
      </c>
      <c r="G187" s="4">
        <f t="shared" si="2"/>
        <v>21.699999999999989</v>
      </c>
    </row>
    <row r="188" spans="1:7" ht="15.75" customHeight="1">
      <c r="A188" s="39">
        <v>43769</v>
      </c>
      <c r="B188" s="787" t="s">
        <v>1979</v>
      </c>
      <c r="C188" s="787" t="s">
        <v>15</v>
      </c>
      <c r="D188" t="s">
        <v>13</v>
      </c>
      <c r="F188" s="118">
        <v>21.7</v>
      </c>
      <c r="G188" s="4">
        <f t="shared" si="2"/>
        <v>0</v>
      </c>
    </row>
    <row r="189" spans="1:7" ht="15.75" customHeight="1">
      <c r="A189" s="41">
        <v>43553</v>
      </c>
      <c r="B189" s="786" t="s">
        <v>10</v>
      </c>
      <c r="C189" s="786" t="s">
        <v>16</v>
      </c>
      <c r="D189" t="s">
        <v>12</v>
      </c>
      <c r="E189" s="16">
        <v>9.5</v>
      </c>
      <c r="F189" s="118"/>
      <c r="G189" s="4">
        <f t="shared" si="2"/>
        <v>9.5</v>
      </c>
    </row>
    <row r="190" spans="1:7" ht="15.75" customHeight="1">
      <c r="B190" s="787"/>
      <c r="C190" s="787"/>
      <c r="D190" t="s">
        <v>13</v>
      </c>
      <c r="E190" s="16">
        <v>17.2</v>
      </c>
      <c r="F190" s="118"/>
      <c r="G190" s="4">
        <f t="shared" si="2"/>
        <v>26.7</v>
      </c>
    </row>
    <row r="191" spans="1:7" ht="15.75" customHeight="1">
      <c r="B191" s="787"/>
      <c r="C191" s="787"/>
      <c r="D191" t="s">
        <v>14</v>
      </c>
      <c r="E191" s="16">
        <v>300</v>
      </c>
      <c r="F191" s="118"/>
      <c r="G191" s="4">
        <f t="shared" si="2"/>
        <v>326.7</v>
      </c>
    </row>
    <row r="192" spans="1:7" ht="15.75" customHeight="1">
      <c r="A192" s="39">
        <v>43588</v>
      </c>
      <c r="B192" s="787" t="s">
        <v>1980</v>
      </c>
      <c r="C192" s="787" t="s">
        <v>16</v>
      </c>
      <c r="D192" t="s">
        <v>14</v>
      </c>
      <c r="F192" s="118">
        <v>300</v>
      </c>
      <c r="G192" s="4">
        <f t="shared" si="2"/>
        <v>26.699999999999989</v>
      </c>
    </row>
    <row r="193" spans="1:7" ht="15.75" customHeight="1">
      <c r="A193" s="39">
        <v>43769</v>
      </c>
      <c r="B193" s="20" t="s">
        <v>1981</v>
      </c>
      <c r="C193" s="787" t="s">
        <v>16</v>
      </c>
      <c r="D193" t="s">
        <v>12</v>
      </c>
      <c r="F193" s="118">
        <v>9.5</v>
      </c>
      <c r="G193" s="4">
        <f t="shared" si="2"/>
        <v>17.199999999999989</v>
      </c>
    </row>
    <row r="194" spans="1:7" ht="15.75" customHeight="1">
      <c r="A194" s="39">
        <v>43769</v>
      </c>
      <c r="B194" s="20" t="s">
        <v>1981</v>
      </c>
      <c r="C194" s="787" t="s">
        <v>16</v>
      </c>
      <c r="D194" t="s">
        <v>13</v>
      </c>
      <c r="F194" s="118">
        <v>17.2</v>
      </c>
      <c r="G194" s="4">
        <f t="shared" si="2"/>
        <v>0</v>
      </c>
    </row>
    <row r="195" spans="1:7" ht="15.75" customHeight="1">
      <c r="A195" s="41">
        <v>43585</v>
      </c>
      <c r="B195" s="786" t="s">
        <v>10</v>
      </c>
      <c r="C195" s="786" t="s">
        <v>17</v>
      </c>
      <c r="D195" t="s">
        <v>12</v>
      </c>
      <c r="E195" s="16">
        <v>9.6</v>
      </c>
      <c r="F195" s="118"/>
      <c r="G195" s="4">
        <f t="shared" si="2"/>
        <v>9.6</v>
      </c>
    </row>
    <row r="196" spans="1:7" ht="15.75" customHeight="1">
      <c r="B196" s="787"/>
      <c r="C196" s="787"/>
      <c r="D196" t="s">
        <v>13</v>
      </c>
      <c r="E196" s="16">
        <v>15.7</v>
      </c>
      <c r="F196" s="118"/>
      <c r="G196" s="4">
        <f t="shared" si="2"/>
        <v>25.299999999999997</v>
      </c>
    </row>
    <row r="197" spans="1:7" ht="15.75" customHeight="1">
      <c r="B197" s="787"/>
      <c r="C197" s="787"/>
      <c r="D197" t="s">
        <v>14</v>
      </c>
      <c r="E197" s="16">
        <v>300</v>
      </c>
      <c r="F197" s="118"/>
      <c r="G197" s="4">
        <f t="shared" si="2"/>
        <v>325.3</v>
      </c>
    </row>
    <row r="198" spans="1:7" ht="15.75" customHeight="1">
      <c r="A198" s="39">
        <v>43677</v>
      </c>
      <c r="B198" s="787" t="s">
        <v>1982</v>
      </c>
      <c r="C198" s="787" t="s">
        <v>17</v>
      </c>
      <c r="D198" t="s">
        <v>14</v>
      </c>
      <c r="F198" s="118">
        <v>240</v>
      </c>
      <c r="G198" s="4">
        <f t="shared" si="2"/>
        <v>85.300000000000011</v>
      </c>
    </row>
    <row r="199" spans="1:7" ht="15.75" customHeight="1">
      <c r="A199" s="39">
        <v>43708</v>
      </c>
      <c r="B199" s="787" t="s">
        <v>1983</v>
      </c>
      <c r="C199" s="787" t="s">
        <v>17</v>
      </c>
      <c r="D199" t="s">
        <v>14</v>
      </c>
      <c r="F199" s="118">
        <v>60</v>
      </c>
      <c r="G199" s="4">
        <f t="shared" ref="G199:G262" si="3">+G198+E199-F199</f>
        <v>25.300000000000011</v>
      </c>
    </row>
    <row r="200" spans="1:7" s="5" customFormat="1" ht="15.75" customHeight="1">
      <c r="A200" s="39">
        <v>43769</v>
      </c>
      <c r="B200" s="787" t="s">
        <v>1979</v>
      </c>
      <c r="C200" s="787" t="s">
        <v>17</v>
      </c>
      <c r="D200" s="5" t="s">
        <v>12</v>
      </c>
      <c r="E200" s="16"/>
      <c r="F200" s="118">
        <v>9.6</v>
      </c>
      <c r="G200" s="4">
        <f t="shared" si="3"/>
        <v>15.700000000000012</v>
      </c>
    </row>
    <row r="201" spans="1:7" ht="15.75" customHeight="1">
      <c r="A201" s="39">
        <v>43769</v>
      </c>
      <c r="B201" s="787" t="s">
        <v>1979</v>
      </c>
      <c r="C201" s="787" t="s">
        <v>17</v>
      </c>
      <c r="D201" t="s">
        <v>13</v>
      </c>
      <c r="F201" s="118">
        <v>15.7</v>
      </c>
      <c r="G201" s="4">
        <f t="shared" si="3"/>
        <v>0</v>
      </c>
    </row>
    <row r="202" spans="1:7" ht="15.75" customHeight="1">
      <c r="A202" s="41">
        <v>43616</v>
      </c>
      <c r="B202" s="786" t="s">
        <v>10</v>
      </c>
      <c r="C202" s="786" t="s">
        <v>18</v>
      </c>
      <c r="D202" t="s">
        <v>12</v>
      </c>
      <c r="E202" s="16">
        <v>8.9</v>
      </c>
      <c r="F202" s="118"/>
      <c r="G202" s="4">
        <f t="shared" si="3"/>
        <v>8.9</v>
      </c>
    </row>
    <row r="203" spans="1:7" ht="15.75" customHeight="1">
      <c r="B203" s="787"/>
      <c r="C203" s="787"/>
      <c r="D203" t="s">
        <v>13</v>
      </c>
      <c r="E203" s="16">
        <v>18.2</v>
      </c>
      <c r="F203" s="118"/>
      <c r="G203" s="4">
        <f t="shared" si="3"/>
        <v>27.1</v>
      </c>
    </row>
    <row r="204" spans="1:7" ht="15.75" customHeight="1">
      <c r="B204" s="787"/>
      <c r="C204" s="787"/>
      <c r="D204" t="s">
        <v>14</v>
      </c>
      <c r="E204" s="16">
        <v>300</v>
      </c>
      <c r="F204" s="118"/>
      <c r="G204" s="4">
        <f t="shared" si="3"/>
        <v>327.10000000000002</v>
      </c>
    </row>
    <row r="205" spans="1:7" ht="15.75" customHeight="1">
      <c r="A205" s="39">
        <v>43708</v>
      </c>
      <c r="B205" s="787" t="s">
        <v>1983</v>
      </c>
      <c r="C205" s="787" t="s">
        <v>18</v>
      </c>
      <c r="D205" t="s">
        <v>14</v>
      </c>
      <c r="F205" s="118">
        <v>100</v>
      </c>
      <c r="G205" s="4">
        <f t="shared" si="3"/>
        <v>227.10000000000002</v>
      </c>
    </row>
    <row r="206" spans="1:7" ht="15.75" customHeight="1">
      <c r="A206" s="39">
        <v>43769</v>
      </c>
      <c r="B206" s="787" t="s">
        <v>1979</v>
      </c>
      <c r="C206" s="787" t="s">
        <v>18</v>
      </c>
      <c r="D206" t="s">
        <v>12</v>
      </c>
      <c r="F206" s="118">
        <v>8.9</v>
      </c>
      <c r="G206" s="4">
        <f t="shared" si="3"/>
        <v>218.20000000000002</v>
      </c>
    </row>
    <row r="207" spans="1:7" ht="15.75" customHeight="1">
      <c r="A207" s="39">
        <v>43769</v>
      </c>
      <c r="B207" s="787" t="s">
        <v>1979</v>
      </c>
      <c r="C207" s="787" t="s">
        <v>18</v>
      </c>
      <c r="D207" t="s">
        <v>13</v>
      </c>
      <c r="F207" s="118">
        <v>17.399999999999999</v>
      </c>
      <c r="G207" s="4">
        <f t="shared" si="3"/>
        <v>200.8</v>
      </c>
    </row>
    <row r="208" spans="1:7" ht="15.75" customHeight="1">
      <c r="A208" s="39">
        <v>43773</v>
      </c>
      <c r="B208" s="787" t="s">
        <v>1984</v>
      </c>
      <c r="C208" s="787" t="s">
        <v>18</v>
      </c>
      <c r="D208" t="s">
        <v>14</v>
      </c>
      <c r="F208" s="118">
        <v>200</v>
      </c>
      <c r="G208" s="4">
        <f t="shared" si="3"/>
        <v>0.80000000000001137</v>
      </c>
    </row>
    <row r="209" spans="1:9" ht="15.75" customHeight="1">
      <c r="A209" s="39">
        <v>43799</v>
      </c>
      <c r="B209" s="787" t="s">
        <v>1985</v>
      </c>
      <c r="C209" s="787" t="s">
        <v>18</v>
      </c>
      <c r="D209" t="s">
        <v>13</v>
      </c>
      <c r="F209" s="118">
        <v>0.8</v>
      </c>
      <c r="G209" s="4">
        <f t="shared" si="3"/>
        <v>1.1324274851176597E-14</v>
      </c>
    </row>
    <row r="210" spans="1:9" ht="15.75" customHeight="1">
      <c r="A210" s="41">
        <v>43646</v>
      </c>
      <c r="B210" s="786" t="s">
        <v>10</v>
      </c>
      <c r="C210" s="786" t="s">
        <v>19</v>
      </c>
      <c r="D210" t="s">
        <v>12</v>
      </c>
      <c r="E210" s="16">
        <v>7.9</v>
      </c>
      <c r="F210" s="118"/>
      <c r="G210" s="4">
        <f t="shared" si="3"/>
        <v>7.9000000000000119</v>
      </c>
    </row>
    <row r="211" spans="1:9" ht="15.75" customHeight="1">
      <c r="B211" s="787"/>
      <c r="C211" s="787"/>
      <c r="D211" t="s">
        <v>13</v>
      </c>
      <c r="E211" s="16">
        <v>17.399999999999999</v>
      </c>
      <c r="F211" s="118"/>
      <c r="G211" s="4">
        <f t="shared" si="3"/>
        <v>25.300000000000011</v>
      </c>
    </row>
    <row r="212" spans="1:9" ht="15.75" customHeight="1">
      <c r="B212" s="787"/>
      <c r="C212" s="787"/>
      <c r="D212" t="s">
        <v>14</v>
      </c>
      <c r="E212" s="16">
        <v>300</v>
      </c>
      <c r="F212" s="118"/>
      <c r="G212" s="4">
        <f t="shared" si="3"/>
        <v>325.3</v>
      </c>
    </row>
    <row r="213" spans="1:9" ht="15.75" customHeight="1">
      <c r="A213" s="39">
        <v>43799</v>
      </c>
      <c r="B213" s="787" t="s">
        <v>1985</v>
      </c>
      <c r="C213" s="787" t="s">
        <v>19</v>
      </c>
      <c r="D213" t="s">
        <v>12</v>
      </c>
      <c r="F213" s="118">
        <v>7.9</v>
      </c>
      <c r="G213" s="4">
        <f t="shared" si="3"/>
        <v>317.40000000000003</v>
      </c>
    </row>
    <row r="214" spans="1:9" ht="15.75" customHeight="1">
      <c r="A214" s="39">
        <v>43799</v>
      </c>
      <c r="B214" s="787" t="s">
        <v>1985</v>
      </c>
      <c r="C214" s="787" t="s">
        <v>19</v>
      </c>
      <c r="D214" t="s">
        <v>13</v>
      </c>
      <c r="F214" s="118">
        <v>17.399999999999999</v>
      </c>
      <c r="G214" s="4">
        <f t="shared" si="3"/>
        <v>300.00000000000006</v>
      </c>
    </row>
    <row r="215" spans="1:9" ht="15.75" customHeight="1">
      <c r="A215" s="39">
        <v>43799</v>
      </c>
      <c r="B215" s="787" t="s">
        <v>1985</v>
      </c>
      <c r="C215" s="787" t="s">
        <v>19</v>
      </c>
      <c r="D215" t="s">
        <v>14</v>
      </c>
      <c r="F215" s="118">
        <v>93.9</v>
      </c>
      <c r="G215" s="4">
        <f t="shared" si="3"/>
        <v>206.10000000000005</v>
      </c>
      <c r="H215" s="23"/>
    </row>
    <row r="216" spans="1:9" ht="15.75" customHeight="1">
      <c r="A216" s="39">
        <v>43830</v>
      </c>
      <c r="B216" s="787" t="s">
        <v>1986</v>
      </c>
      <c r="C216" s="787" t="s">
        <v>19</v>
      </c>
      <c r="D216" t="s">
        <v>14</v>
      </c>
      <c r="F216" s="118">
        <v>60</v>
      </c>
      <c r="G216" s="4">
        <f t="shared" si="3"/>
        <v>146.10000000000005</v>
      </c>
    </row>
    <row r="217" spans="1:9" ht="15.75" customHeight="1">
      <c r="A217" s="39">
        <v>44047</v>
      </c>
      <c r="B217" s="787" t="s">
        <v>1987</v>
      </c>
      <c r="C217" s="787" t="s">
        <v>19</v>
      </c>
      <c r="D217" t="s">
        <v>14</v>
      </c>
      <c r="F217" s="118">
        <v>146.1</v>
      </c>
      <c r="G217" s="4">
        <f t="shared" si="3"/>
        <v>0</v>
      </c>
    </row>
    <row r="218" spans="1:9" ht="15.75" customHeight="1">
      <c r="A218" s="41">
        <v>43677</v>
      </c>
      <c r="B218" s="786" t="s">
        <v>10</v>
      </c>
      <c r="C218" s="786" t="s">
        <v>20</v>
      </c>
      <c r="D218" t="s">
        <v>12</v>
      </c>
      <c r="E218" s="16">
        <v>7.9</v>
      </c>
      <c r="F218" s="118"/>
      <c r="G218" s="4">
        <f t="shared" si="3"/>
        <v>7.9</v>
      </c>
    </row>
    <row r="219" spans="1:9" ht="15.75" customHeight="1">
      <c r="B219" s="787"/>
      <c r="C219" s="787"/>
      <c r="D219" t="s">
        <v>13</v>
      </c>
      <c r="E219" s="16">
        <v>16.899999999999999</v>
      </c>
      <c r="F219" s="118"/>
      <c r="G219" s="4">
        <f t="shared" si="3"/>
        <v>24.799999999999997</v>
      </c>
    </row>
    <row r="220" spans="1:9" ht="15.75" customHeight="1">
      <c r="B220" s="787"/>
      <c r="C220" s="787"/>
      <c r="D220" t="s">
        <v>14</v>
      </c>
      <c r="E220" s="16">
        <v>300</v>
      </c>
      <c r="F220" s="118"/>
      <c r="G220" s="4">
        <f t="shared" si="3"/>
        <v>324.8</v>
      </c>
      <c r="I220" s="23"/>
    </row>
    <row r="221" spans="1:9" ht="15.75" customHeight="1">
      <c r="A221" s="39">
        <v>43998</v>
      </c>
      <c r="B221" s="787" t="s">
        <v>1988</v>
      </c>
      <c r="C221" s="787" t="s">
        <v>20</v>
      </c>
      <c r="D221" t="s">
        <v>14</v>
      </c>
      <c r="F221" s="121">
        <v>300</v>
      </c>
      <c r="G221" s="4">
        <f t="shared" si="3"/>
        <v>24.800000000000011</v>
      </c>
      <c r="I221" s="53"/>
    </row>
    <row r="222" spans="1:9" ht="15.75" customHeight="1">
      <c r="A222" s="39">
        <v>44047</v>
      </c>
      <c r="B222" s="787" t="s">
        <v>1987</v>
      </c>
      <c r="C222" s="787" t="s">
        <v>20</v>
      </c>
      <c r="D222" t="s">
        <v>12</v>
      </c>
      <c r="F222" s="121">
        <v>7.9</v>
      </c>
      <c r="G222" s="4">
        <f t="shared" si="3"/>
        <v>16.900000000000013</v>
      </c>
      <c r="I222" s="53"/>
    </row>
    <row r="223" spans="1:9" ht="15.75" customHeight="1">
      <c r="A223" s="39">
        <v>44047</v>
      </c>
      <c r="B223" s="787" t="s">
        <v>1987</v>
      </c>
      <c r="C223" s="787" t="s">
        <v>20</v>
      </c>
      <c r="D223" t="s">
        <v>13</v>
      </c>
      <c r="F223" s="121">
        <v>16.899999999999999</v>
      </c>
      <c r="G223" s="4">
        <f t="shared" si="3"/>
        <v>0</v>
      </c>
      <c r="I223" s="53"/>
    </row>
    <row r="224" spans="1:9" ht="15.75" customHeight="1">
      <c r="A224" s="41">
        <v>43708</v>
      </c>
      <c r="B224" s="786" t="s">
        <v>10</v>
      </c>
      <c r="C224" s="786" t="s">
        <v>21</v>
      </c>
      <c r="D224" t="s">
        <v>12</v>
      </c>
      <c r="E224" s="16">
        <v>7.7</v>
      </c>
      <c r="F224" s="118"/>
      <c r="G224" s="4">
        <f t="shared" si="3"/>
        <v>7.7</v>
      </c>
      <c r="I224" s="23"/>
    </row>
    <row r="225" spans="1:9" ht="15.75" customHeight="1">
      <c r="B225" s="787"/>
      <c r="C225" s="787"/>
      <c r="D225" t="s">
        <v>13</v>
      </c>
      <c r="E225" s="16">
        <v>16.3</v>
      </c>
      <c r="F225" s="118"/>
      <c r="G225" s="4">
        <f t="shared" si="3"/>
        <v>24</v>
      </c>
      <c r="I225" s="23"/>
    </row>
    <row r="226" spans="1:9" ht="15.75" customHeight="1">
      <c r="B226" s="787"/>
      <c r="C226" s="787"/>
      <c r="D226" t="s">
        <v>14</v>
      </c>
      <c r="E226" s="16">
        <v>300</v>
      </c>
      <c r="F226" s="118"/>
      <c r="G226" s="4">
        <f t="shared" si="3"/>
        <v>324</v>
      </c>
      <c r="I226" s="23"/>
    </row>
    <row r="227" spans="1:9" ht="15.75" customHeight="1">
      <c r="A227" s="39">
        <v>43998</v>
      </c>
      <c r="B227" s="787" t="s">
        <v>1988</v>
      </c>
      <c r="C227" s="787" t="s">
        <v>21</v>
      </c>
      <c r="D227" t="s">
        <v>14</v>
      </c>
      <c r="F227" s="121">
        <v>250</v>
      </c>
      <c r="G227" s="4">
        <f t="shared" si="3"/>
        <v>74</v>
      </c>
      <c r="H227" s="23"/>
      <c r="I227" s="53"/>
    </row>
    <row r="228" spans="1:9" ht="15.75" customHeight="1">
      <c r="A228" s="39">
        <v>44047</v>
      </c>
      <c r="B228" s="787" t="s">
        <v>1987</v>
      </c>
      <c r="C228" s="787" t="s">
        <v>21</v>
      </c>
      <c r="D228" t="s">
        <v>14</v>
      </c>
      <c r="F228" s="121">
        <v>50</v>
      </c>
      <c r="G228" s="4">
        <f t="shared" si="3"/>
        <v>24</v>
      </c>
      <c r="H228" s="23"/>
      <c r="I228" s="53"/>
    </row>
    <row r="229" spans="1:9" ht="15.75" customHeight="1">
      <c r="A229" s="39">
        <v>44047</v>
      </c>
      <c r="B229" s="787" t="s">
        <v>1987</v>
      </c>
      <c r="C229" s="787" t="s">
        <v>21</v>
      </c>
      <c r="D229" t="s">
        <v>12</v>
      </c>
      <c r="F229" s="121">
        <v>7.7</v>
      </c>
      <c r="G229" s="4">
        <f t="shared" si="3"/>
        <v>16.3</v>
      </c>
      <c r="H229" s="23"/>
      <c r="I229" s="53"/>
    </row>
    <row r="230" spans="1:9" ht="15.75" customHeight="1">
      <c r="A230" s="39">
        <v>44047</v>
      </c>
      <c r="B230" s="787" t="s">
        <v>1987</v>
      </c>
      <c r="C230" s="787" t="s">
        <v>21</v>
      </c>
      <c r="D230" t="s">
        <v>13</v>
      </c>
      <c r="F230" s="121">
        <v>16.3</v>
      </c>
      <c r="G230" s="4">
        <f t="shared" si="3"/>
        <v>0</v>
      </c>
      <c r="H230" s="23"/>
      <c r="I230" s="53"/>
    </row>
    <row r="231" spans="1:9" ht="15.75" customHeight="1">
      <c r="A231" s="41">
        <v>43738</v>
      </c>
      <c r="B231" s="786" t="s">
        <v>10</v>
      </c>
      <c r="C231" s="786" t="s">
        <v>22</v>
      </c>
      <c r="D231" t="s">
        <v>12</v>
      </c>
      <c r="E231" s="16">
        <v>7.7</v>
      </c>
      <c r="F231" s="118"/>
      <c r="G231" s="4">
        <f t="shared" si="3"/>
        <v>7.7</v>
      </c>
    </row>
    <row r="232" spans="1:9" ht="15.75" customHeight="1">
      <c r="B232" s="787"/>
      <c r="C232" s="787"/>
      <c r="D232" t="s">
        <v>13</v>
      </c>
      <c r="E232" s="16">
        <v>16.600000000000001</v>
      </c>
      <c r="F232" s="118"/>
      <c r="G232" s="4">
        <f t="shared" si="3"/>
        <v>24.3</v>
      </c>
    </row>
    <row r="233" spans="1:9" ht="15.75" customHeight="1">
      <c r="B233" s="787"/>
      <c r="C233" s="787"/>
      <c r="D233" t="s">
        <v>14</v>
      </c>
      <c r="E233" s="16">
        <v>300</v>
      </c>
      <c r="F233" s="118"/>
      <c r="G233" s="4">
        <f t="shared" si="3"/>
        <v>324.3</v>
      </c>
    </row>
    <row r="234" spans="1:9" ht="15.75" customHeight="1">
      <c r="A234" s="39">
        <v>43738</v>
      </c>
      <c r="B234" s="787" t="s">
        <v>1989</v>
      </c>
      <c r="C234" s="787" t="s">
        <v>22</v>
      </c>
      <c r="D234" t="s">
        <v>14</v>
      </c>
      <c r="F234" s="118">
        <v>300</v>
      </c>
      <c r="G234" s="4">
        <f t="shared" si="3"/>
        <v>24.300000000000011</v>
      </c>
    </row>
    <row r="235" spans="1:9" ht="15.75" customHeight="1">
      <c r="A235" s="39">
        <v>44047</v>
      </c>
      <c r="B235" s="787" t="s">
        <v>1987</v>
      </c>
      <c r="C235" s="787" t="s">
        <v>22</v>
      </c>
      <c r="D235" t="s">
        <v>12</v>
      </c>
      <c r="F235" s="118">
        <v>7.7</v>
      </c>
      <c r="G235" s="4">
        <f t="shared" si="3"/>
        <v>16.600000000000012</v>
      </c>
    </row>
    <row r="236" spans="1:9" ht="15.75" customHeight="1">
      <c r="A236" s="39">
        <v>44047</v>
      </c>
      <c r="B236" s="787" t="s">
        <v>1987</v>
      </c>
      <c r="C236" s="787" t="s">
        <v>22</v>
      </c>
      <c r="D236" t="s">
        <v>13</v>
      </c>
      <c r="F236" s="118">
        <v>16.600000000000001</v>
      </c>
      <c r="G236" s="4">
        <f t="shared" si="3"/>
        <v>0</v>
      </c>
    </row>
    <row r="237" spans="1:9" ht="15.75" customHeight="1">
      <c r="A237" s="41">
        <v>43769</v>
      </c>
      <c r="B237" s="786" t="s">
        <v>10</v>
      </c>
      <c r="C237" s="786" t="s">
        <v>23</v>
      </c>
      <c r="D237" t="s">
        <v>12</v>
      </c>
      <c r="E237" s="16">
        <v>7.8</v>
      </c>
      <c r="F237" s="118"/>
      <c r="G237" s="4">
        <f t="shared" si="3"/>
        <v>7.8</v>
      </c>
    </row>
    <row r="238" spans="1:9" ht="15.75" customHeight="1">
      <c r="B238" s="787"/>
      <c r="C238" s="787"/>
      <c r="D238" t="s">
        <v>13</v>
      </c>
      <c r="E238" s="16">
        <v>16</v>
      </c>
      <c r="F238" s="118"/>
      <c r="G238" s="4">
        <f t="shared" si="3"/>
        <v>23.8</v>
      </c>
    </row>
    <row r="239" spans="1:9" ht="15.75" customHeight="1">
      <c r="B239" s="787"/>
      <c r="C239" s="787"/>
      <c r="D239" t="s">
        <v>14</v>
      </c>
      <c r="E239" s="16">
        <v>300</v>
      </c>
      <c r="F239" s="118"/>
      <c r="G239" s="4">
        <f t="shared" si="3"/>
        <v>323.8</v>
      </c>
    </row>
    <row r="240" spans="1:9" ht="15.75" customHeight="1">
      <c r="A240" s="39">
        <v>43769</v>
      </c>
      <c r="B240" s="787" t="s">
        <v>1990</v>
      </c>
      <c r="C240" s="787" t="s">
        <v>23</v>
      </c>
      <c r="D240" t="s">
        <v>14</v>
      </c>
      <c r="F240" s="118">
        <v>300</v>
      </c>
      <c r="G240" s="4">
        <f t="shared" si="3"/>
        <v>23.800000000000011</v>
      </c>
    </row>
    <row r="241" spans="1:7" ht="15.75" customHeight="1">
      <c r="A241" s="39">
        <v>44047</v>
      </c>
      <c r="B241" s="787" t="s">
        <v>1987</v>
      </c>
      <c r="C241" s="787" t="s">
        <v>23</v>
      </c>
      <c r="D241" t="s">
        <v>12</v>
      </c>
      <c r="F241" s="118">
        <v>7.8</v>
      </c>
      <c r="G241" s="4">
        <f t="shared" si="3"/>
        <v>16.000000000000011</v>
      </c>
    </row>
    <row r="242" spans="1:7" ht="15.75" customHeight="1">
      <c r="A242" s="39">
        <v>44047</v>
      </c>
      <c r="B242" s="787" t="s">
        <v>1987</v>
      </c>
      <c r="C242" s="787" t="s">
        <v>23</v>
      </c>
      <c r="D242" t="s">
        <v>13</v>
      </c>
      <c r="F242" s="118">
        <v>16</v>
      </c>
      <c r="G242" s="4">
        <f t="shared" si="3"/>
        <v>0</v>
      </c>
    </row>
    <row r="243" spans="1:7" ht="15.75" customHeight="1">
      <c r="A243" s="41">
        <v>43799</v>
      </c>
      <c r="B243" s="786" t="s">
        <v>10</v>
      </c>
      <c r="C243" s="786" t="s">
        <v>24</v>
      </c>
      <c r="D243" t="s">
        <v>12</v>
      </c>
      <c r="E243" s="16">
        <v>8.6999999999999993</v>
      </c>
      <c r="F243" s="118"/>
      <c r="G243" s="4">
        <f t="shared" si="3"/>
        <v>8.6999999999999993</v>
      </c>
    </row>
    <row r="244" spans="1:7" ht="15.75" customHeight="1">
      <c r="B244" s="787"/>
      <c r="C244" s="787"/>
      <c r="D244" t="s">
        <v>13</v>
      </c>
      <c r="E244" s="16">
        <v>16.600000000000001</v>
      </c>
      <c r="F244" s="118"/>
      <c r="G244" s="4">
        <f t="shared" si="3"/>
        <v>25.3</v>
      </c>
    </row>
    <row r="245" spans="1:7" ht="15.75" customHeight="1">
      <c r="B245" s="787"/>
      <c r="C245" s="787"/>
      <c r="D245" t="s">
        <v>14</v>
      </c>
      <c r="E245" s="16">
        <v>300</v>
      </c>
      <c r="F245" s="118"/>
      <c r="G245" s="4">
        <f t="shared" si="3"/>
        <v>325.3</v>
      </c>
    </row>
    <row r="246" spans="1:7" ht="15.75" customHeight="1">
      <c r="A246" s="39">
        <v>43799</v>
      </c>
      <c r="B246" s="787" t="s">
        <v>1985</v>
      </c>
      <c r="C246" s="787" t="s">
        <v>24</v>
      </c>
      <c r="D246" t="s">
        <v>14</v>
      </c>
      <c r="F246" s="118">
        <v>300</v>
      </c>
      <c r="G246" s="4">
        <f t="shared" si="3"/>
        <v>25.300000000000011</v>
      </c>
    </row>
    <row r="247" spans="1:7" ht="15.75" customHeight="1">
      <c r="A247" s="39">
        <v>44047</v>
      </c>
      <c r="B247" s="787" t="s">
        <v>1987</v>
      </c>
      <c r="C247" s="787" t="s">
        <v>24</v>
      </c>
      <c r="D247" t="s">
        <v>12</v>
      </c>
      <c r="F247" s="118">
        <v>8.6999999999999993</v>
      </c>
      <c r="G247" s="4">
        <f t="shared" si="3"/>
        <v>16.600000000000012</v>
      </c>
    </row>
    <row r="248" spans="1:7" ht="15.75" customHeight="1">
      <c r="A248" s="39">
        <v>44047</v>
      </c>
      <c r="B248" s="787" t="s">
        <v>1987</v>
      </c>
      <c r="C248" s="787" t="s">
        <v>24</v>
      </c>
      <c r="D248" t="s">
        <v>13</v>
      </c>
      <c r="F248" s="118">
        <v>16.600000000000001</v>
      </c>
      <c r="G248" s="4">
        <f t="shared" si="3"/>
        <v>0</v>
      </c>
    </row>
    <row r="249" spans="1:7" ht="15.75" customHeight="1">
      <c r="A249" s="41">
        <v>43830</v>
      </c>
      <c r="B249" s="9" t="s">
        <v>10</v>
      </c>
      <c r="C249" s="116" t="s">
        <v>25</v>
      </c>
      <c r="D249" t="s">
        <v>12</v>
      </c>
      <c r="E249" s="16">
        <v>9.1</v>
      </c>
      <c r="F249" s="118"/>
      <c r="G249" s="4">
        <f t="shared" si="3"/>
        <v>9.1</v>
      </c>
    </row>
    <row r="250" spans="1:7" ht="15.75" customHeight="1">
      <c r="B250" s="787"/>
      <c r="C250" s="787"/>
      <c r="D250" t="s">
        <v>13</v>
      </c>
      <c r="E250" s="16">
        <v>16.7</v>
      </c>
      <c r="F250" s="118"/>
      <c r="G250" s="4">
        <f t="shared" si="3"/>
        <v>25.799999999999997</v>
      </c>
    </row>
    <row r="251" spans="1:7" ht="15.75" customHeight="1">
      <c r="B251" s="787"/>
      <c r="C251" s="787"/>
      <c r="D251" t="s">
        <v>14</v>
      </c>
      <c r="E251" s="16">
        <v>300</v>
      </c>
      <c r="F251" s="118"/>
      <c r="G251" s="4">
        <f t="shared" si="3"/>
        <v>325.8</v>
      </c>
    </row>
    <row r="252" spans="1:7" ht="15.75" customHeight="1">
      <c r="A252" s="39">
        <v>43830</v>
      </c>
      <c r="B252" s="787" t="s">
        <v>1986</v>
      </c>
      <c r="C252" s="787" t="s">
        <v>25</v>
      </c>
      <c r="D252" t="s">
        <v>14</v>
      </c>
      <c r="F252" s="118">
        <v>300</v>
      </c>
      <c r="G252" s="4">
        <f t="shared" si="3"/>
        <v>25.800000000000011</v>
      </c>
    </row>
    <row r="253" spans="1:7" ht="15.75" customHeight="1">
      <c r="A253" s="39">
        <v>44047</v>
      </c>
      <c r="B253" s="787" t="s">
        <v>1987</v>
      </c>
      <c r="C253" s="787" t="s">
        <v>25</v>
      </c>
      <c r="D253" t="s">
        <v>12</v>
      </c>
      <c r="F253" s="118">
        <v>9.1</v>
      </c>
      <c r="G253" s="4">
        <f t="shared" si="3"/>
        <v>16.70000000000001</v>
      </c>
    </row>
    <row r="254" spans="1:7" ht="15.75" customHeight="1">
      <c r="A254" s="39">
        <v>44047</v>
      </c>
      <c r="B254" s="787" t="s">
        <v>1987</v>
      </c>
      <c r="C254" s="787" t="s">
        <v>25</v>
      </c>
      <c r="D254" t="s">
        <v>13</v>
      </c>
      <c r="F254" s="118">
        <v>16.7</v>
      </c>
      <c r="G254" s="4">
        <f t="shared" si="3"/>
        <v>0</v>
      </c>
    </row>
    <row r="255" spans="1:7" ht="15.75" customHeight="1">
      <c r="A255" s="41">
        <v>43861</v>
      </c>
      <c r="B255" s="9" t="s">
        <v>10</v>
      </c>
      <c r="C255" s="116" t="s">
        <v>11</v>
      </c>
      <c r="D255" t="s">
        <v>12</v>
      </c>
      <c r="E255" s="16">
        <v>11.6</v>
      </c>
      <c r="F255" s="118"/>
      <c r="G255" s="4">
        <f t="shared" si="3"/>
        <v>11.6</v>
      </c>
    </row>
    <row r="256" spans="1:7" ht="15.75" customHeight="1">
      <c r="B256" s="787"/>
      <c r="C256" s="787"/>
      <c r="D256" t="s">
        <v>13</v>
      </c>
      <c r="E256" s="16">
        <v>15.8</v>
      </c>
      <c r="F256" s="118"/>
      <c r="G256" s="4">
        <f t="shared" si="3"/>
        <v>27.4</v>
      </c>
    </row>
    <row r="257" spans="1:9" ht="15.75" customHeight="1">
      <c r="B257" s="787"/>
      <c r="C257" s="787"/>
      <c r="D257" t="s">
        <v>14</v>
      </c>
      <c r="E257" s="16">
        <v>300</v>
      </c>
      <c r="F257" s="118"/>
      <c r="G257" s="4">
        <f t="shared" si="3"/>
        <v>327.39999999999998</v>
      </c>
    </row>
    <row r="258" spans="1:9" ht="15.75" customHeight="1">
      <c r="A258" s="39">
        <v>43861</v>
      </c>
      <c r="B258" s="787" t="s">
        <v>1991</v>
      </c>
      <c r="C258" s="787" t="s">
        <v>11</v>
      </c>
      <c r="D258" t="s">
        <v>14</v>
      </c>
      <c r="F258" s="118">
        <v>260</v>
      </c>
      <c r="G258" s="4">
        <f t="shared" si="3"/>
        <v>67.399999999999977</v>
      </c>
      <c r="H258" s="23"/>
    </row>
    <row r="259" spans="1:9" ht="15.75" customHeight="1">
      <c r="A259" s="39">
        <v>44047</v>
      </c>
      <c r="B259" s="787" t="s">
        <v>1987</v>
      </c>
      <c r="C259" s="787" t="s">
        <v>11</v>
      </c>
      <c r="D259" t="s">
        <v>14</v>
      </c>
      <c r="F259" s="118">
        <v>40</v>
      </c>
      <c r="G259" s="4">
        <f t="shared" si="3"/>
        <v>27.399999999999977</v>
      </c>
      <c r="H259" s="23"/>
    </row>
    <row r="260" spans="1:9" ht="15.75" customHeight="1">
      <c r="A260" s="39">
        <v>44047</v>
      </c>
      <c r="B260" s="787" t="s">
        <v>1987</v>
      </c>
      <c r="C260" s="787" t="s">
        <v>11</v>
      </c>
      <c r="D260" t="s">
        <v>12</v>
      </c>
      <c r="F260" s="118">
        <v>11.6</v>
      </c>
      <c r="G260" s="4">
        <f t="shared" si="3"/>
        <v>15.799999999999978</v>
      </c>
      <c r="H260" s="23"/>
    </row>
    <row r="261" spans="1:9" ht="15.75" customHeight="1">
      <c r="A261" s="39">
        <v>44047</v>
      </c>
      <c r="B261" s="787" t="s">
        <v>1987</v>
      </c>
      <c r="C261" s="787" t="s">
        <v>11</v>
      </c>
      <c r="D261" t="s">
        <v>13</v>
      </c>
      <c r="F261" s="118">
        <v>15.8</v>
      </c>
      <c r="G261" s="4">
        <f t="shared" si="3"/>
        <v>-2.3092638912203256E-14</v>
      </c>
      <c r="H261" s="23"/>
    </row>
    <row r="262" spans="1:9" ht="15.75" customHeight="1">
      <c r="A262" s="41">
        <v>43890</v>
      </c>
      <c r="B262" s="786" t="s">
        <v>10</v>
      </c>
      <c r="C262" s="786" t="s">
        <v>15</v>
      </c>
      <c r="D262" t="s">
        <v>12</v>
      </c>
      <c r="E262" s="16">
        <v>12</v>
      </c>
      <c r="F262" s="118"/>
      <c r="G262" s="4">
        <f t="shared" si="3"/>
        <v>11.999999999999977</v>
      </c>
    </row>
    <row r="263" spans="1:9" ht="15.75" customHeight="1">
      <c r="B263" s="787"/>
      <c r="C263" s="787"/>
      <c r="D263" t="s">
        <v>13</v>
      </c>
      <c r="E263" s="16">
        <v>16.899999999999999</v>
      </c>
      <c r="F263" s="118"/>
      <c r="G263" s="4">
        <f t="shared" ref="G263:G326" si="4">+G262+E263-F263</f>
        <v>28.899999999999977</v>
      </c>
    </row>
    <row r="264" spans="1:9" ht="15.75" customHeight="1">
      <c r="B264" s="787"/>
      <c r="C264" s="787"/>
      <c r="D264" t="s">
        <v>14</v>
      </c>
      <c r="E264" s="16">
        <v>300</v>
      </c>
      <c r="F264" s="118"/>
      <c r="G264" s="4">
        <f t="shared" si="4"/>
        <v>328.9</v>
      </c>
    </row>
    <row r="265" spans="1:9" ht="15.75" customHeight="1">
      <c r="A265" s="39">
        <v>43890</v>
      </c>
      <c r="B265" s="787" t="s">
        <v>1992</v>
      </c>
      <c r="C265" s="787" t="s">
        <v>15</v>
      </c>
      <c r="D265" t="s">
        <v>14</v>
      </c>
      <c r="F265" s="118">
        <v>290</v>
      </c>
      <c r="G265" s="4">
        <f t="shared" si="4"/>
        <v>38.899999999999977</v>
      </c>
      <c r="H265" s="23"/>
    </row>
    <row r="266" spans="1:9" ht="15.75" customHeight="1">
      <c r="A266" s="39">
        <v>44047</v>
      </c>
      <c r="B266" s="787" t="s">
        <v>1987</v>
      </c>
      <c r="C266" s="787" t="s">
        <v>15</v>
      </c>
      <c r="D266" t="s">
        <v>14</v>
      </c>
      <c r="F266" s="118">
        <v>10</v>
      </c>
      <c r="G266" s="4">
        <f t="shared" si="4"/>
        <v>28.899999999999977</v>
      </c>
      <c r="H266" s="23"/>
    </row>
    <row r="267" spans="1:9" ht="15.75" customHeight="1">
      <c r="A267" s="39">
        <v>44047</v>
      </c>
      <c r="B267" s="787" t="s">
        <v>1987</v>
      </c>
      <c r="C267" s="787" t="s">
        <v>15</v>
      </c>
      <c r="D267" t="s">
        <v>12</v>
      </c>
      <c r="F267" s="118">
        <v>12</v>
      </c>
      <c r="G267" s="4">
        <f t="shared" si="4"/>
        <v>16.899999999999977</v>
      </c>
      <c r="H267" s="23"/>
    </row>
    <row r="268" spans="1:9" ht="15.75" customHeight="1">
      <c r="A268" s="39">
        <v>44047</v>
      </c>
      <c r="B268" s="787" t="s">
        <v>1987</v>
      </c>
      <c r="C268" s="787" t="s">
        <v>15</v>
      </c>
      <c r="D268" t="s">
        <v>13</v>
      </c>
      <c r="F268" s="118">
        <v>16.899999999999999</v>
      </c>
      <c r="G268" s="4">
        <f t="shared" si="4"/>
        <v>0</v>
      </c>
      <c r="H268" s="23"/>
    </row>
    <row r="269" spans="1:9" ht="15.75" customHeight="1">
      <c r="A269" s="41">
        <v>43921</v>
      </c>
      <c r="B269" s="786" t="s">
        <v>10</v>
      </c>
      <c r="C269" s="786" t="s">
        <v>16</v>
      </c>
      <c r="D269" t="s">
        <v>12</v>
      </c>
      <c r="E269" s="16">
        <v>12.2</v>
      </c>
      <c r="F269" s="118"/>
      <c r="G269" s="4">
        <f t="shared" si="4"/>
        <v>12.2</v>
      </c>
      <c r="I269" s="4"/>
    </row>
    <row r="270" spans="1:9" ht="15.75" customHeight="1">
      <c r="B270" s="787"/>
      <c r="C270" s="787"/>
      <c r="D270" t="s">
        <v>13</v>
      </c>
      <c r="E270" s="16">
        <v>16.899999999999999</v>
      </c>
      <c r="F270" s="118"/>
      <c r="G270" s="4">
        <f t="shared" si="4"/>
        <v>29.099999999999998</v>
      </c>
      <c r="I270" s="4"/>
    </row>
    <row r="271" spans="1:9" ht="15.75" customHeight="1">
      <c r="B271" s="787"/>
      <c r="C271" s="787"/>
      <c r="D271" t="s">
        <v>14</v>
      </c>
      <c r="E271" s="16">
        <v>300</v>
      </c>
      <c r="F271" s="118"/>
      <c r="G271" s="4">
        <f t="shared" si="4"/>
        <v>329.1</v>
      </c>
    </row>
    <row r="272" spans="1:9" ht="15.75" customHeight="1">
      <c r="A272" s="39">
        <v>43969</v>
      </c>
      <c r="B272" s="787" t="s">
        <v>1993</v>
      </c>
      <c r="C272" s="787" t="s">
        <v>16</v>
      </c>
      <c r="D272" t="s">
        <v>14</v>
      </c>
      <c r="F272" s="118">
        <v>200</v>
      </c>
      <c r="G272" s="4">
        <f t="shared" si="4"/>
        <v>129.10000000000002</v>
      </c>
      <c r="H272" s="23"/>
    </row>
    <row r="273" spans="1:9" ht="15.75" customHeight="1">
      <c r="A273" s="39">
        <v>44047</v>
      </c>
      <c r="B273" s="787" t="s">
        <v>1987</v>
      </c>
      <c r="C273" s="787" t="s">
        <v>16</v>
      </c>
      <c r="D273" t="s">
        <v>14</v>
      </c>
      <c r="F273" s="118">
        <v>20.5</v>
      </c>
      <c r="G273" s="4">
        <f t="shared" si="4"/>
        <v>108.60000000000002</v>
      </c>
      <c r="H273" s="23"/>
    </row>
    <row r="274" spans="1:9" ht="15.75" customHeight="1">
      <c r="A274" s="39">
        <v>44047</v>
      </c>
      <c r="B274" s="787" t="s">
        <v>1987</v>
      </c>
      <c r="C274" s="787" t="s">
        <v>16</v>
      </c>
      <c r="D274" t="s">
        <v>12</v>
      </c>
      <c r="F274" s="118">
        <v>12.2</v>
      </c>
      <c r="G274" s="4">
        <f t="shared" si="4"/>
        <v>96.40000000000002</v>
      </c>
      <c r="H274" s="23"/>
    </row>
    <row r="275" spans="1:9" ht="15.75" customHeight="1">
      <c r="A275" s="39">
        <v>44047</v>
      </c>
      <c r="B275" s="787" t="s">
        <v>1987</v>
      </c>
      <c r="C275" s="787" t="s">
        <v>16</v>
      </c>
      <c r="D275" t="s">
        <v>13</v>
      </c>
      <c r="F275" s="118">
        <v>16.899999999999999</v>
      </c>
      <c r="G275" s="4">
        <f t="shared" si="4"/>
        <v>79.500000000000028</v>
      </c>
      <c r="H275" s="23"/>
    </row>
    <row r="276" spans="1:9" ht="15.75" customHeight="1">
      <c r="A276" s="39">
        <v>44181</v>
      </c>
      <c r="B276" s="787" t="s">
        <v>1994</v>
      </c>
      <c r="C276" s="787" t="s">
        <v>16</v>
      </c>
      <c r="D276" t="s">
        <v>14</v>
      </c>
      <c r="F276" s="118">
        <v>79.5</v>
      </c>
      <c r="G276" s="4">
        <f t="shared" si="4"/>
        <v>0</v>
      </c>
      <c r="H276" s="23"/>
    </row>
    <row r="277" spans="1:9" ht="15.75" customHeight="1">
      <c r="A277" s="41">
        <v>43951</v>
      </c>
      <c r="B277" s="786" t="s">
        <v>10</v>
      </c>
      <c r="C277" s="786" t="s">
        <v>17</v>
      </c>
      <c r="D277" t="s">
        <v>12</v>
      </c>
      <c r="E277" s="16">
        <v>13.1</v>
      </c>
      <c r="F277" s="118"/>
      <c r="G277" s="4">
        <f t="shared" si="4"/>
        <v>13.1</v>
      </c>
      <c r="I277" s="4"/>
    </row>
    <row r="278" spans="1:9" ht="15.75" customHeight="1">
      <c r="B278" s="787"/>
      <c r="C278" s="787"/>
      <c r="D278" t="s">
        <v>13</v>
      </c>
      <c r="E278" s="16">
        <v>4.5999999999999996</v>
      </c>
      <c r="F278" s="118"/>
      <c r="G278" s="4">
        <f t="shared" si="4"/>
        <v>17.7</v>
      </c>
      <c r="I278" s="4"/>
    </row>
    <row r="279" spans="1:9" ht="15.75" customHeight="1">
      <c r="B279" s="787"/>
      <c r="C279" s="787"/>
      <c r="D279" t="s">
        <v>14</v>
      </c>
      <c r="E279" s="16">
        <v>300</v>
      </c>
      <c r="F279" s="118"/>
      <c r="G279" s="4">
        <f t="shared" si="4"/>
        <v>317.7</v>
      </c>
    </row>
    <row r="280" spans="1:9" ht="15.75" customHeight="1">
      <c r="A280" s="39">
        <v>44081</v>
      </c>
      <c r="B280" s="787" t="s">
        <v>1995</v>
      </c>
      <c r="C280" s="787" t="s">
        <v>17</v>
      </c>
      <c r="D280" t="s">
        <v>14</v>
      </c>
      <c r="F280" s="118">
        <v>100</v>
      </c>
      <c r="G280" s="4">
        <f t="shared" si="4"/>
        <v>217.7</v>
      </c>
    </row>
    <row r="281" spans="1:9" ht="15.75" customHeight="1">
      <c r="A281" s="39">
        <v>44103</v>
      </c>
      <c r="B281" s="787" t="s">
        <v>1996</v>
      </c>
      <c r="C281" s="787" t="s">
        <v>17</v>
      </c>
      <c r="D281" t="s">
        <v>14</v>
      </c>
      <c r="F281" s="118">
        <v>100</v>
      </c>
      <c r="G281" s="4">
        <f t="shared" si="4"/>
        <v>117.69999999999999</v>
      </c>
    </row>
    <row r="282" spans="1:9" ht="15.75" customHeight="1">
      <c r="A282" s="39">
        <v>44181</v>
      </c>
      <c r="B282" s="787" t="s">
        <v>1994</v>
      </c>
      <c r="C282" s="787" t="s">
        <v>17</v>
      </c>
      <c r="D282" t="s">
        <v>14</v>
      </c>
      <c r="F282" s="118">
        <v>100</v>
      </c>
      <c r="G282" s="4">
        <f t="shared" si="4"/>
        <v>17.699999999999989</v>
      </c>
    </row>
    <row r="283" spans="1:9" ht="15.75" customHeight="1">
      <c r="A283" s="39">
        <v>44181</v>
      </c>
      <c r="B283" s="787" t="s">
        <v>1997</v>
      </c>
      <c r="C283" s="787" t="s">
        <v>17</v>
      </c>
      <c r="D283" t="s">
        <v>12</v>
      </c>
      <c r="F283" s="118">
        <v>13.1</v>
      </c>
      <c r="G283" s="4">
        <f t="shared" si="4"/>
        <v>4.599999999999989</v>
      </c>
    </row>
    <row r="284" spans="1:9" ht="15.75" customHeight="1">
      <c r="A284" s="39">
        <v>44181</v>
      </c>
      <c r="B284" s="787" t="s">
        <v>1997</v>
      </c>
      <c r="C284" s="787" t="s">
        <v>17</v>
      </c>
      <c r="D284" t="s">
        <v>13</v>
      </c>
      <c r="F284" s="118">
        <v>4.5999999999999996</v>
      </c>
      <c r="G284" s="4">
        <f t="shared" si="4"/>
        <v>-1.0658141036401503E-14</v>
      </c>
    </row>
    <row r="285" spans="1:9" ht="15.75" customHeight="1">
      <c r="A285" s="41">
        <v>43982</v>
      </c>
      <c r="B285" s="786" t="s">
        <v>10</v>
      </c>
      <c r="C285" s="786" t="s">
        <v>18</v>
      </c>
      <c r="D285" t="s">
        <v>12</v>
      </c>
      <c r="E285" s="16">
        <v>12.1</v>
      </c>
      <c r="F285" s="118"/>
      <c r="G285" s="4">
        <f t="shared" si="4"/>
        <v>12.099999999999989</v>
      </c>
    </row>
    <row r="286" spans="1:9" ht="15.75" customHeight="1">
      <c r="B286" s="787"/>
      <c r="C286" s="787"/>
      <c r="D286" t="s">
        <v>13</v>
      </c>
      <c r="E286" s="16">
        <v>2.5</v>
      </c>
      <c r="F286" s="118"/>
      <c r="G286" s="4">
        <f t="shared" si="4"/>
        <v>14.599999999999989</v>
      </c>
    </row>
    <row r="287" spans="1:9" ht="15.75" customHeight="1">
      <c r="B287" s="787"/>
      <c r="C287" s="787"/>
      <c r="D287" t="s">
        <v>14</v>
      </c>
      <c r="E287" s="16">
        <v>300</v>
      </c>
      <c r="F287" s="118"/>
      <c r="G287" s="4">
        <f t="shared" si="4"/>
        <v>314.59999999999997</v>
      </c>
    </row>
    <row r="288" spans="1:9" ht="15.75" customHeight="1">
      <c r="A288" s="39">
        <v>44181</v>
      </c>
      <c r="B288" s="787" t="s">
        <v>1994</v>
      </c>
      <c r="C288" s="787" t="s">
        <v>18</v>
      </c>
      <c r="D288" t="s">
        <v>14</v>
      </c>
      <c r="F288" s="118">
        <v>300</v>
      </c>
      <c r="G288" s="4">
        <f t="shared" si="4"/>
        <v>14.599999999999966</v>
      </c>
    </row>
    <row r="289" spans="1:10" ht="15.75" customHeight="1">
      <c r="A289" s="39">
        <v>44181</v>
      </c>
      <c r="B289" s="787" t="s">
        <v>1997</v>
      </c>
      <c r="C289" s="787" t="s">
        <v>18</v>
      </c>
      <c r="D289" t="s">
        <v>12</v>
      </c>
      <c r="F289" s="118">
        <v>12.1</v>
      </c>
      <c r="G289" s="4">
        <f t="shared" si="4"/>
        <v>2.4999999999999662</v>
      </c>
    </row>
    <row r="290" spans="1:10" ht="15.75" customHeight="1">
      <c r="A290" s="39">
        <v>44181</v>
      </c>
      <c r="B290" s="787" t="s">
        <v>1997</v>
      </c>
      <c r="C290" s="787" t="s">
        <v>18</v>
      </c>
      <c r="D290" t="s">
        <v>13</v>
      </c>
      <c r="F290" s="118">
        <v>2.5</v>
      </c>
      <c r="G290" s="4">
        <f t="shared" si="4"/>
        <v>-3.3750779948604759E-14</v>
      </c>
    </row>
    <row r="291" spans="1:10" ht="15.75" customHeight="1">
      <c r="A291" s="41">
        <v>44012</v>
      </c>
      <c r="B291" s="786" t="s">
        <v>10</v>
      </c>
      <c r="C291" s="786" t="s">
        <v>19</v>
      </c>
      <c r="D291" t="s">
        <v>12</v>
      </c>
      <c r="E291" s="16">
        <v>10.7</v>
      </c>
      <c r="F291" s="118"/>
      <c r="G291" s="4">
        <f t="shared" si="4"/>
        <v>10.699999999999966</v>
      </c>
    </row>
    <row r="292" spans="1:10" ht="15.75" customHeight="1">
      <c r="B292" s="787"/>
      <c r="C292" s="787"/>
      <c r="D292" t="s">
        <v>13</v>
      </c>
      <c r="E292" s="16">
        <v>1.2</v>
      </c>
      <c r="F292" s="118"/>
      <c r="G292" s="4">
        <f t="shared" si="4"/>
        <v>11.899999999999965</v>
      </c>
    </row>
    <row r="293" spans="1:10" ht="15.75" customHeight="1">
      <c r="B293" s="787"/>
      <c r="C293"/>
      <c r="D293" t="s">
        <v>14</v>
      </c>
      <c r="E293" s="16">
        <v>300</v>
      </c>
      <c r="F293" s="118"/>
      <c r="G293" s="4">
        <f t="shared" si="4"/>
        <v>311.89999999999998</v>
      </c>
    </row>
    <row r="294" spans="1:10" ht="15.75" customHeight="1">
      <c r="A294" s="39">
        <v>44181</v>
      </c>
      <c r="B294" s="787" t="s">
        <v>1994</v>
      </c>
      <c r="C294" s="787" t="s">
        <v>19</v>
      </c>
      <c r="D294" t="s">
        <v>14</v>
      </c>
      <c r="F294" s="118">
        <v>300</v>
      </c>
      <c r="G294" s="4">
        <f t="shared" si="4"/>
        <v>11.899999999999977</v>
      </c>
    </row>
    <row r="295" spans="1:10" ht="15.75" customHeight="1">
      <c r="A295" s="39">
        <v>44181</v>
      </c>
      <c r="B295" s="787" t="s">
        <v>1997</v>
      </c>
      <c r="C295" s="787" t="s">
        <v>19</v>
      </c>
      <c r="D295" t="s">
        <v>12</v>
      </c>
      <c r="F295" s="118">
        <v>10.7</v>
      </c>
      <c r="G295" s="4">
        <f t="shared" si="4"/>
        <v>1.199999999999978</v>
      </c>
    </row>
    <row r="296" spans="1:10" ht="15.75" customHeight="1">
      <c r="A296" s="39">
        <v>44181</v>
      </c>
      <c r="B296" s="787" t="s">
        <v>1997</v>
      </c>
      <c r="C296" s="787" t="s">
        <v>19</v>
      </c>
      <c r="D296" t="s">
        <v>13</v>
      </c>
      <c r="F296" s="118">
        <v>1.2</v>
      </c>
      <c r="G296" s="4">
        <f t="shared" si="4"/>
        <v>-2.19824158875781E-14</v>
      </c>
    </row>
    <row r="297" spans="1:10" ht="15.75" customHeight="1">
      <c r="A297" s="41">
        <v>44043</v>
      </c>
      <c r="B297" s="786" t="s">
        <v>10</v>
      </c>
      <c r="C297" s="786" t="s">
        <v>20</v>
      </c>
      <c r="D297" t="s">
        <v>12</v>
      </c>
      <c r="E297" s="16">
        <v>9</v>
      </c>
      <c r="F297" s="118"/>
      <c r="G297" s="4">
        <f t="shared" si="4"/>
        <v>8.9999999999999787</v>
      </c>
    </row>
    <row r="298" spans="1:10" ht="15.75" customHeight="1">
      <c r="A298" s="41"/>
      <c r="B298" s="786"/>
      <c r="C298" s="786"/>
      <c r="D298" t="s">
        <v>13</v>
      </c>
      <c r="E298" s="16">
        <v>3.7</v>
      </c>
      <c r="F298" s="118"/>
      <c r="G298" s="4">
        <f t="shared" si="4"/>
        <v>12.699999999999978</v>
      </c>
    </row>
    <row r="299" spans="1:10" ht="15.75" customHeight="1">
      <c r="A299" s="41"/>
      <c r="B299" s="786"/>
      <c r="C299" s="786"/>
      <c r="D299" t="s">
        <v>14</v>
      </c>
      <c r="E299" s="16">
        <v>300</v>
      </c>
      <c r="F299" s="118"/>
      <c r="G299" s="4">
        <f t="shared" si="4"/>
        <v>312.7</v>
      </c>
    </row>
    <row r="300" spans="1:10" ht="15.75" customHeight="1">
      <c r="A300" s="39">
        <v>44181</v>
      </c>
      <c r="B300" s="787" t="s">
        <v>1994</v>
      </c>
      <c r="C300" s="787" t="s">
        <v>20</v>
      </c>
      <c r="D300" t="s">
        <v>14</v>
      </c>
      <c r="F300" s="118">
        <v>163.6</v>
      </c>
      <c r="G300" s="4">
        <f t="shared" si="4"/>
        <v>149.1</v>
      </c>
    </row>
    <row r="301" spans="1:10" ht="15.75" customHeight="1">
      <c r="A301" s="39">
        <v>44182</v>
      </c>
      <c r="B301" s="787" t="s">
        <v>1998</v>
      </c>
      <c r="C301" s="787" t="s">
        <v>20</v>
      </c>
      <c r="D301" t="s">
        <v>14</v>
      </c>
      <c r="F301" s="118">
        <v>136.4</v>
      </c>
      <c r="G301" s="4">
        <f t="shared" si="4"/>
        <v>12.699999999999989</v>
      </c>
    </row>
    <row r="302" spans="1:10" ht="15.75" customHeight="1">
      <c r="A302" s="39">
        <v>44181</v>
      </c>
      <c r="B302" s="787" t="s">
        <v>1997</v>
      </c>
      <c r="C302" s="787" t="s">
        <v>20</v>
      </c>
      <c r="D302" t="s">
        <v>12</v>
      </c>
      <c r="F302" s="118">
        <v>9</v>
      </c>
      <c r="G302" s="4">
        <f t="shared" si="4"/>
        <v>3.6999999999999886</v>
      </c>
    </row>
    <row r="303" spans="1:10" ht="15.75" customHeight="1">
      <c r="A303" s="39">
        <v>44181</v>
      </c>
      <c r="B303" s="787" t="s">
        <v>1997</v>
      </c>
      <c r="C303" s="787" t="s">
        <v>20</v>
      </c>
      <c r="D303" t="s">
        <v>13</v>
      </c>
      <c r="F303" s="118">
        <v>3.7</v>
      </c>
      <c r="G303" s="4">
        <f t="shared" si="4"/>
        <v>-1.1546319456101628E-14</v>
      </c>
    </row>
    <row r="304" spans="1:10">
      <c r="A304" s="41">
        <v>44074</v>
      </c>
      <c r="B304" s="786" t="s">
        <v>10</v>
      </c>
      <c r="C304" s="786" t="s">
        <v>21</v>
      </c>
      <c r="D304" t="s">
        <v>12</v>
      </c>
      <c r="E304" s="16">
        <v>8.6</v>
      </c>
      <c r="F304" s="118"/>
      <c r="G304" s="4">
        <f t="shared" si="4"/>
        <v>8.5999999999999872</v>
      </c>
      <c r="H304" s="12"/>
      <c r="I304" s="12"/>
      <c r="J304" s="12"/>
    </row>
    <row r="305" spans="1:10">
      <c r="B305" s="787"/>
      <c r="C305" s="787"/>
      <c r="D305" t="s">
        <v>13</v>
      </c>
      <c r="E305" s="16">
        <v>6.2</v>
      </c>
      <c r="F305" s="118"/>
      <c r="G305" s="4">
        <f t="shared" si="4"/>
        <v>14.799999999999986</v>
      </c>
      <c r="H305" s="12"/>
      <c r="I305" s="12"/>
      <c r="J305" s="12"/>
    </row>
    <row r="306" spans="1:10">
      <c r="B306" s="787"/>
      <c r="C306" s="787"/>
      <c r="D306" t="s">
        <v>14</v>
      </c>
      <c r="E306" s="16">
        <v>300</v>
      </c>
      <c r="F306" s="118"/>
      <c r="G306" s="4">
        <f t="shared" si="4"/>
        <v>314.8</v>
      </c>
      <c r="H306" s="12"/>
      <c r="I306" s="12"/>
      <c r="J306" s="12"/>
    </row>
    <row r="307" spans="1:10">
      <c r="B307" s="787"/>
      <c r="C307" s="787"/>
      <c r="D307" t="s">
        <v>1999</v>
      </c>
      <c r="E307" s="16">
        <v>15</v>
      </c>
      <c r="F307" s="118"/>
      <c r="G307" s="4">
        <f t="shared" si="4"/>
        <v>329.8</v>
      </c>
      <c r="H307" s="12"/>
      <c r="I307" s="12"/>
      <c r="J307" s="12"/>
    </row>
    <row r="308" spans="1:10">
      <c r="A308" s="39">
        <v>44182</v>
      </c>
      <c r="B308" s="787" t="s">
        <v>1998</v>
      </c>
      <c r="C308" s="787" t="s">
        <v>21</v>
      </c>
      <c r="D308" t="s">
        <v>14</v>
      </c>
      <c r="F308" s="118">
        <v>300</v>
      </c>
      <c r="G308" s="4">
        <f t="shared" si="4"/>
        <v>29.800000000000011</v>
      </c>
      <c r="H308" s="12"/>
      <c r="I308" s="12"/>
      <c r="J308" s="12"/>
    </row>
    <row r="309" spans="1:10">
      <c r="A309" s="39">
        <v>44182</v>
      </c>
      <c r="B309" s="787" t="s">
        <v>2000</v>
      </c>
      <c r="C309" s="787" t="s">
        <v>21</v>
      </c>
      <c r="D309" t="s">
        <v>12</v>
      </c>
      <c r="F309" s="118">
        <v>8.6</v>
      </c>
      <c r="G309" s="4">
        <f t="shared" si="4"/>
        <v>21.20000000000001</v>
      </c>
      <c r="H309" s="12"/>
      <c r="I309" s="12"/>
      <c r="J309" s="12"/>
    </row>
    <row r="310" spans="1:10">
      <c r="A310" s="39">
        <v>44182</v>
      </c>
      <c r="B310" s="787" t="s">
        <v>2000</v>
      </c>
      <c r="C310" s="787" t="s">
        <v>21</v>
      </c>
      <c r="D310" t="s">
        <v>13</v>
      </c>
      <c r="F310" s="118">
        <v>6.2</v>
      </c>
      <c r="G310" s="4">
        <f t="shared" si="4"/>
        <v>15.000000000000011</v>
      </c>
      <c r="H310" s="12"/>
      <c r="I310" s="12"/>
      <c r="J310" s="12"/>
    </row>
    <row r="311" spans="1:10">
      <c r="A311" s="39">
        <v>44182</v>
      </c>
      <c r="B311" s="787" t="s">
        <v>2000</v>
      </c>
      <c r="C311" s="787" t="s">
        <v>21</v>
      </c>
      <c r="D311" t="s">
        <v>1999</v>
      </c>
      <c r="F311" s="118">
        <v>15</v>
      </c>
      <c r="G311" s="4">
        <f t="shared" si="4"/>
        <v>0</v>
      </c>
      <c r="H311" s="12"/>
      <c r="I311" s="12"/>
      <c r="J311" s="12"/>
    </row>
    <row r="312" spans="1:10">
      <c r="A312" s="41">
        <v>44104</v>
      </c>
      <c r="B312" s="786" t="s">
        <v>10</v>
      </c>
      <c r="C312" s="786" t="s">
        <v>22</v>
      </c>
      <c r="D312" t="s">
        <v>12</v>
      </c>
      <c r="E312" s="16">
        <v>8.9</v>
      </c>
      <c r="F312" s="118"/>
      <c r="G312" s="4">
        <f t="shared" si="4"/>
        <v>8.9</v>
      </c>
      <c r="H312" s="12"/>
      <c r="I312" s="12"/>
      <c r="J312" s="12"/>
    </row>
    <row r="313" spans="1:10">
      <c r="B313" s="787"/>
      <c r="C313" s="787"/>
      <c r="D313" t="s">
        <v>13</v>
      </c>
      <c r="E313" s="16">
        <v>7.2</v>
      </c>
      <c r="F313" s="118"/>
      <c r="G313" s="4">
        <f t="shared" si="4"/>
        <v>16.100000000000001</v>
      </c>
      <c r="H313" s="12"/>
      <c r="I313" s="12"/>
      <c r="J313" s="12"/>
    </row>
    <row r="314" spans="1:10">
      <c r="B314" s="787"/>
      <c r="C314" s="787"/>
      <c r="D314" t="s">
        <v>14</v>
      </c>
      <c r="E314" s="16">
        <v>300</v>
      </c>
      <c r="F314" s="118"/>
      <c r="G314" s="4">
        <f t="shared" si="4"/>
        <v>316.10000000000002</v>
      </c>
      <c r="H314" s="12"/>
      <c r="I314" s="12"/>
      <c r="J314" s="12"/>
    </row>
    <row r="315" spans="1:10">
      <c r="B315" s="787"/>
      <c r="C315" s="787"/>
      <c r="D315" t="s">
        <v>1999</v>
      </c>
      <c r="E315" s="16">
        <v>8.5</v>
      </c>
      <c r="F315" s="118"/>
      <c r="G315" s="4">
        <f t="shared" si="4"/>
        <v>324.60000000000002</v>
      </c>
      <c r="H315" s="12"/>
      <c r="I315" s="12"/>
      <c r="J315" s="12"/>
    </row>
    <row r="316" spans="1:10">
      <c r="A316" s="39">
        <v>44104</v>
      </c>
      <c r="B316" s="787" t="s">
        <v>2001</v>
      </c>
      <c r="C316" s="787" t="s">
        <v>22</v>
      </c>
      <c r="D316" t="s">
        <v>14</v>
      </c>
      <c r="F316" s="118">
        <v>300</v>
      </c>
      <c r="G316" s="4">
        <f t="shared" si="4"/>
        <v>24.600000000000023</v>
      </c>
      <c r="H316" s="12"/>
      <c r="I316" s="12"/>
      <c r="J316" s="12"/>
    </row>
    <row r="317" spans="1:10">
      <c r="A317" s="39">
        <v>44091</v>
      </c>
      <c r="B317" s="787"/>
      <c r="C317" s="787" t="s">
        <v>22</v>
      </c>
      <c r="D317" t="s">
        <v>1999</v>
      </c>
      <c r="F317" s="118">
        <v>8.5</v>
      </c>
      <c r="G317" s="4">
        <f t="shared" si="4"/>
        <v>16.100000000000023</v>
      </c>
      <c r="H317" s="12"/>
      <c r="I317" s="12"/>
      <c r="J317" s="12"/>
    </row>
    <row r="318" spans="1:10">
      <c r="A318" s="39">
        <v>44182</v>
      </c>
      <c r="B318" s="787" t="s">
        <v>2000</v>
      </c>
      <c r="C318" s="787" t="s">
        <v>22</v>
      </c>
      <c r="D318" t="s">
        <v>12</v>
      </c>
      <c r="F318" s="118">
        <v>8.9</v>
      </c>
      <c r="G318" s="4">
        <f t="shared" si="4"/>
        <v>7.2000000000000224</v>
      </c>
      <c r="H318" s="12"/>
      <c r="I318" s="12"/>
      <c r="J318" s="12"/>
    </row>
    <row r="319" spans="1:10">
      <c r="A319" s="39">
        <v>44182</v>
      </c>
      <c r="B319" s="787" t="s">
        <v>2000</v>
      </c>
      <c r="C319" s="787" t="s">
        <v>22</v>
      </c>
      <c r="D319" t="s">
        <v>13</v>
      </c>
      <c r="F319" s="118">
        <v>7.2</v>
      </c>
      <c r="G319" s="4">
        <f t="shared" si="4"/>
        <v>2.2204460492503131E-14</v>
      </c>
      <c r="H319" s="12"/>
      <c r="I319" s="12"/>
      <c r="J319" s="12"/>
    </row>
    <row r="320" spans="1:10">
      <c r="A320" s="41">
        <v>44135</v>
      </c>
      <c r="B320" s="786" t="s">
        <v>10</v>
      </c>
      <c r="C320" s="786" t="s">
        <v>23</v>
      </c>
      <c r="D320" t="s">
        <v>12</v>
      </c>
      <c r="E320" s="16">
        <v>10.4</v>
      </c>
      <c r="F320" s="118"/>
      <c r="G320" s="4">
        <f t="shared" si="4"/>
        <v>10.400000000000023</v>
      </c>
      <c r="H320" s="12"/>
      <c r="I320" s="12"/>
      <c r="J320" s="12"/>
    </row>
    <row r="321" spans="1:10">
      <c r="B321" s="787"/>
      <c r="C321" s="787"/>
      <c r="D321" t="s">
        <v>13</v>
      </c>
      <c r="E321" s="16">
        <v>7.6</v>
      </c>
      <c r="F321" s="118"/>
      <c r="G321" s="4">
        <f t="shared" si="4"/>
        <v>18.000000000000021</v>
      </c>
      <c r="H321" s="12"/>
      <c r="I321" s="12"/>
      <c r="J321" s="12"/>
    </row>
    <row r="322" spans="1:10">
      <c r="B322" s="787"/>
      <c r="C322" s="787"/>
      <c r="D322" t="s">
        <v>14</v>
      </c>
      <c r="E322" s="16">
        <v>300</v>
      </c>
      <c r="F322" s="118"/>
      <c r="G322" s="4">
        <f t="shared" si="4"/>
        <v>318</v>
      </c>
      <c r="H322" s="12"/>
      <c r="I322" s="12"/>
      <c r="J322" s="12"/>
    </row>
    <row r="323" spans="1:10">
      <c r="A323" s="39">
        <v>44135</v>
      </c>
      <c r="B323" s="787" t="s">
        <v>2002</v>
      </c>
      <c r="C323" s="787" t="s">
        <v>23</v>
      </c>
      <c r="D323" t="s">
        <v>14</v>
      </c>
      <c r="F323" s="118">
        <v>300</v>
      </c>
      <c r="G323" s="4">
        <f t="shared" si="4"/>
        <v>18</v>
      </c>
      <c r="H323" s="12"/>
      <c r="I323" s="12"/>
      <c r="J323" s="12"/>
    </row>
    <row r="324" spans="1:10">
      <c r="A324" s="39">
        <v>44182</v>
      </c>
      <c r="B324" s="787" t="s">
        <v>2000</v>
      </c>
      <c r="C324" s="787" t="s">
        <v>23</v>
      </c>
      <c r="D324" t="s">
        <v>12</v>
      </c>
      <c r="F324" s="118">
        <v>10.4</v>
      </c>
      <c r="G324" s="4">
        <f t="shared" si="4"/>
        <v>7.6</v>
      </c>
      <c r="H324" s="12"/>
      <c r="I324" s="12"/>
      <c r="J324" s="12"/>
    </row>
    <row r="325" spans="1:10">
      <c r="A325" s="39">
        <v>44182</v>
      </c>
      <c r="B325" s="787" t="s">
        <v>2000</v>
      </c>
      <c r="C325" s="787" t="s">
        <v>23</v>
      </c>
      <c r="D325" t="s">
        <v>13</v>
      </c>
      <c r="F325" s="118">
        <v>7.6</v>
      </c>
      <c r="G325" s="4">
        <f t="shared" si="4"/>
        <v>0</v>
      </c>
      <c r="H325" s="12"/>
      <c r="I325" s="12"/>
      <c r="J325" s="12"/>
    </row>
    <row r="326" spans="1:10">
      <c r="A326" s="41">
        <v>44165</v>
      </c>
      <c r="B326" s="786" t="s">
        <v>10</v>
      </c>
      <c r="C326" s="786" t="s">
        <v>24</v>
      </c>
      <c r="D326" t="s">
        <v>12</v>
      </c>
      <c r="E326" s="16">
        <v>9.9</v>
      </c>
      <c r="F326" s="118"/>
      <c r="G326" s="4">
        <f t="shared" si="4"/>
        <v>9.9</v>
      </c>
      <c r="H326" s="12"/>
      <c r="I326" s="12"/>
      <c r="J326" s="12"/>
    </row>
    <row r="327" spans="1:10">
      <c r="B327" s="787"/>
      <c r="C327" s="787"/>
      <c r="D327" t="s">
        <v>13</v>
      </c>
      <c r="E327" s="16">
        <v>7.8</v>
      </c>
      <c r="F327" s="118"/>
      <c r="G327" s="4">
        <f t="shared" ref="G327:G390" si="5">+G326+E327-F327</f>
        <v>17.7</v>
      </c>
      <c r="H327" s="12"/>
      <c r="I327" s="12"/>
      <c r="J327" s="12"/>
    </row>
    <row r="328" spans="1:10">
      <c r="B328" s="787"/>
      <c r="C328" s="787"/>
      <c r="D328" t="s">
        <v>14</v>
      </c>
      <c r="E328" s="16">
        <v>300</v>
      </c>
      <c r="F328" s="118"/>
      <c r="G328" s="4">
        <f t="shared" si="5"/>
        <v>317.7</v>
      </c>
      <c r="H328" s="12"/>
      <c r="I328" s="12"/>
      <c r="J328" s="12"/>
    </row>
    <row r="329" spans="1:10">
      <c r="A329" s="39">
        <v>44165</v>
      </c>
      <c r="B329" s="787" t="s">
        <v>2003</v>
      </c>
      <c r="C329" s="787" t="s">
        <v>24</v>
      </c>
      <c r="D329" t="s">
        <v>14</v>
      </c>
      <c r="F329" s="118">
        <v>300</v>
      </c>
      <c r="G329" s="4">
        <f t="shared" si="5"/>
        <v>17.699999999999989</v>
      </c>
      <c r="H329" s="12"/>
      <c r="I329" s="12"/>
      <c r="J329" s="12"/>
    </row>
    <row r="330" spans="1:10">
      <c r="A330" s="39">
        <v>44285</v>
      </c>
      <c r="B330" s="787" t="s">
        <v>2004</v>
      </c>
      <c r="C330" s="787" t="s">
        <v>24</v>
      </c>
      <c r="D330" t="s">
        <v>12</v>
      </c>
      <c r="F330" s="118">
        <v>9.9</v>
      </c>
      <c r="G330" s="4">
        <f t="shared" si="5"/>
        <v>7.7999999999999883</v>
      </c>
      <c r="H330" s="12"/>
      <c r="I330" s="12"/>
      <c r="J330" s="12"/>
    </row>
    <row r="331" spans="1:10">
      <c r="A331" s="39">
        <v>44285</v>
      </c>
      <c r="B331" s="787" t="s">
        <v>2004</v>
      </c>
      <c r="C331" s="787" t="s">
        <v>24</v>
      </c>
      <c r="D331" t="s">
        <v>13</v>
      </c>
      <c r="F331" s="118">
        <v>7.8</v>
      </c>
      <c r="G331" s="4">
        <f t="shared" si="5"/>
        <v>-1.1546319456101628E-14</v>
      </c>
      <c r="H331" s="12"/>
      <c r="I331" s="12"/>
      <c r="J331" s="12"/>
    </row>
    <row r="332" spans="1:10">
      <c r="A332" s="41">
        <v>44196</v>
      </c>
      <c r="B332" s="786" t="s">
        <v>10</v>
      </c>
      <c r="C332" s="786" t="s">
        <v>25</v>
      </c>
      <c r="D332" t="s">
        <v>12</v>
      </c>
      <c r="E332" s="16">
        <v>11.3</v>
      </c>
      <c r="F332" s="118"/>
      <c r="G332" s="4">
        <f t="shared" si="5"/>
        <v>11.29999999999999</v>
      </c>
      <c r="H332" s="12"/>
      <c r="I332" s="12"/>
      <c r="J332" s="12"/>
    </row>
    <row r="333" spans="1:10">
      <c r="B333" s="787"/>
      <c r="C333" s="787"/>
      <c r="D333" t="s">
        <v>13</v>
      </c>
      <c r="E333" s="16">
        <v>6.9</v>
      </c>
      <c r="F333" s="118"/>
      <c r="G333" s="4">
        <f t="shared" si="5"/>
        <v>18.199999999999989</v>
      </c>
      <c r="H333" s="12"/>
      <c r="I333" s="12"/>
      <c r="J333" s="12"/>
    </row>
    <row r="334" spans="1:10">
      <c r="B334" s="787"/>
      <c r="C334" s="787"/>
      <c r="D334" t="s">
        <v>14</v>
      </c>
      <c r="E334" s="16">
        <v>300</v>
      </c>
      <c r="F334" s="118"/>
      <c r="G334" s="4">
        <f t="shared" si="5"/>
        <v>318.2</v>
      </c>
      <c r="H334" s="12"/>
      <c r="I334" s="12"/>
      <c r="J334" s="12"/>
    </row>
    <row r="335" spans="1:10">
      <c r="A335" s="39">
        <v>44196</v>
      </c>
      <c r="B335" s="787" t="s">
        <v>2005</v>
      </c>
      <c r="C335" s="787" t="s">
        <v>25</v>
      </c>
      <c r="D335" t="s">
        <v>14</v>
      </c>
      <c r="F335" s="118">
        <v>300</v>
      </c>
      <c r="G335" s="4">
        <f t="shared" si="5"/>
        <v>18.199999999999989</v>
      </c>
      <c r="H335" s="12"/>
      <c r="I335" s="12"/>
      <c r="J335" s="12"/>
    </row>
    <row r="336" spans="1:10">
      <c r="A336" s="39">
        <v>44285</v>
      </c>
      <c r="B336" s="787" t="s">
        <v>2004</v>
      </c>
      <c r="C336" s="787" t="s">
        <v>25</v>
      </c>
      <c r="D336" t="s">
        <v>12</v>
      </c>
      <c r="F336" s="118">
        <v>11.3</v>
      </c>
      <c r="G336" s="4">
        <f t="shared" si="5"/>
        <v>6.8999999999999879</v>
      </c>
      <c r="H336" s="12"/>
      <c r="I336" s="12"/>
      <c r="J336" s="12"/>
    </row>
    <row r="337" spans="1:10">
      <c r="A337" s="39">
        <v>44285</v>
      </c>
      <c r="B337" s="787" t="s">
        <v>2004</v>
      </c>
      <c r="C337" s="787" t="s">
        <v>25</v>
      </c>
      <c r="D337" t="s">
        <v>13</v>
      </c>
      <c r="F337" s="118">
        <v>6.9</v>
      </c>
      <c r="G337" s="4">
        <f t="shared" si="5"/>
        <v>-1.2434497875801753E-14</v>
      </c>
      <c r="H337" s="12"/>
      <c r="I337" s="12"/>
      <c r="J337" s="12"/>
    </row>
    <row r="338" spans="1:10">
      <c r="A338" s="9">
        <v>44227</v>
      </c>
      <c r="B338" s="786" t="s">
        <v>10</v>
      </c>
      <c r="C338" s="786" t="s">
        <v>11</v>
      </c>
      <c r="D338" t="s">
        <v>12</v>
      </c>
      <c r="E338" s="16">
        <v>12</v>
      </c>
      <c r="F338" s="118"/>
      <c r="G338" s="4">
        <f t="shared" si="5"/>
        <v>11.999999999999988</v>
      </c>
      <c r="H338" s="12"/>
      <c r="I338" s="12"/>
      <c r="J338" s="12"/>
    </row>
    <row r="339" spans="1:10">
      <c r="A339" s="5"/>
      <c r="B339" s="787"/>
      <c r="C339" s="787"/>
      <c r="D339" t="s">
        <v>13</v>
      </c>
      <c r="E339" s="16">
        <v>8.8000000000000007</v>
      </c>
      <c r="F339" s="118"/>
      <c r="G339" s="4">
        <f t="shared" si="5"/>
        <v>20.79999999999999</v>
      </c>
      <c r="H339" s="12"/>
      <c r="I339" s="12"/>
      <c r="J339" s="12"/>
    </row>
    <row r="340" spans="1:10">
      <c r="A340" s="5"/>
      <c r="B340" s="787"/>
      <c r="C340" s="787"/>
      <c r="D340" t="s">
        <v>14</v>
      </c>
      <c r="E340" s="16">
        <v>300</v>
      </c>
      <c r="F340" s="118"/>
      <c r="G340" s="4">
        <f t="shared" si="5"/>
        <v>320.8</v>
      </c>
      <c r="H340" s="12"/>
      <c r="I340" s="12"/>
      <c r="J340" s="12"/>
    </row>
    <row r="341" spans="1:10">
      <c r="A341" s="39">
        <v>44226</v>
      </c>
      <c r="B341" s="787" t="s">
        <v>2006</v>
      </c>
      <c r="C341" s="787" t="s">
        <v>11</v>
      </c>
      <c r="D341" t="s">
        <v>14</v>
      </c>
      <c r="F341" s="118">
        <v>290</v>
      </c>
      <c r="G341" s="4">
        <f t="shared" si="5"/>
        <v>30.800000000000011</v>
      </c>
      <c r="H341" s="12"/>
      <c r="I341" s="12"/>
      <c r="J341" s="12"/>
    </row>
    <row r="342" spans="1:10">
      <c r="A342" s="39">
        <v>44254</v>
      </c>
      <c r="B342" s="787" t="s">
        <v>2007</v>
      </c>
      <c r="C342" s="787" t="s">
        <v>11</v>
      </c>
      <c r="D342" t="s">
        <v>14</v>
      </c>
      <c r="F342" s="118">
        <v>10</v>
      </c>
      <c r="G342" s="4">
        <f t="shared" si="5"/>
        <v>20.800000000000011</v>
      </c>
      <c r="H342" s="12"/>
      <c r="I342" s="12"/>
      <c r="J342" s="12"/>
    </row>
    <row r="343" spans="1:10">
      <c r="A343" s="39">
        <v>44312</v>
      </c>
      <c r="B343" s="787" t="s">
        <v>2008</v>
      </c>
      <c r="C343" s="787" t="s">
        <v>11</v>
      </c>
      <c r="D343" t="s">
        <v>12</v>
      </c>
      <c r="F343" s="118">
        <v>12</v>
      </c>
      <c r="G343" s="4">
        <f t="shared" si="5"/>
        <v>8.8000000000000114</v>
      </c>
      <c r="H343" s="12"/>
      <c r="I343" s="12"/>
      <c r="J343" s="12"/>
    </row>
    <row r="344" spans="1:10">
      <c r="A344" s="39">
        <v>44312</v>
      </c>
      <c r="B344" s="787" t="s">
        <v>2008</v>
      </c>
      <c r="C344" s="787" t="s">
        <v>11</v>
      </c>
      <c r="D344" t="s">
        <v>13</v>
      </c>
      <c r="F344" s="118">
        <v>8.8000000000000007</v>
      </c>
      <c r="G344" s="4">
        <f t="shared" si="5"/>
        <v>0</v>
      </c>
      <c r="H344" s="12"/>
      <c r="I344" s="12"/>
      <c r="J344" s="12"/>
    </row>
    <row r="345" spans="1:10">
      <c r="A345" s="9">
        <v>44255</v>
      </c>
      <c r="B345" s="786" t="s">
        <v>10</v>
      </c>
      <c r="C345" s="786" t="s">
        <v>15</v>
      </c>
      <c r="D345" t="s">
        <v>12</v>
      </c>
      <c r="E345" s="16">
        <v>10.9</v>
      </c>
      <c r="F345" s="118"/>
      <c r="G345" s="4">
        <f t="shared" si="5"/>
        <v>10.9</v>
      </c>
      <c r="H345" s="12"/>
      <c r="I345" s="12"/>
      <c r="J345" s="12"/>
    </row>
    <row r="346" spans="1:10">
      <c r="A346" s="5"/>
      <c r="B346" s="787"/>
      <c r="C346" s="787"/>
      <c r="D346" t="s">
        <v>13</v>
      </c>
      <c r="E346" s="16">
        <v>8.6999999999999993</v>
      </c>
      <c r="F346" s="118"/>
      <c r="G346" s="4">
        <f t="shared" si="5"/>
        <v>19.600000000000001</v>
      </c>
      <c r="H346" s="12"/>
      <c r="I346" s="12"/>
      <c r="J346" s="12"/>
    </row>
    <row r="347" spans="1:10">
      <c r="A347" s="5"/>
      <c r="B347" s="787"/>
      <c r="C347" s="787"/>
      <c r="D347" t="s">
        <v>14</v>
      </c>
      <c r="E347" s="16">
        <v>300</v>
      </c>
      <c r="F347" s="118"/>
      <c r="G347" s="4">
        <f t="shared" si="5"/>
        <v>319.60000000000002</v>
      </c>
      <c r="H347" s="12"/>
      <c r="I347" s="12"/>
      <c r="J347" s="12"/>
    </row>
    <row r="348" spans="1:10">
      <c r="A348" s="5">
        <v>44254</v>
      </c>
      <c r="B348" s="787" t="s">
        <v>2007</v>
      </c>
      <c r="C348" s="787" t="s">
        <v>15</v>
      </c>
      <c r="D348" t="s">
        <v>14</v>
      </c>
      <c r="F348" s="118">
        <v>300</v>
      </c>
      <c r="G348" s="4">
        <f t="shared" si="5"/>
        <v>19.600000000000023</v>
      </c>
      <c r="H348" s="12"/>
      <c r="I348" s="12"/>
      <c r="J348" s="12"/>
    </row>
    <row r="349" spans="1:10">
      <c r="A349" s="5">
        <v>44312</v>
      </c>
      <c r="B349" s="787" t="s">
        <v>2008</v>
      </c>
      <c r="C349" s="787" t="s">
        <v>15</v>
      </c>
      <c r="D349" t="s">
        <v>12</v>
      </c>
      <c r="F349" s="118">
        <v>10.9</v>
      </c>
      <c r="G349" s="4">
        <f t="shared" si="5"/>
        <v>8.7000000000000224</v>
      </c>
      <c r="H349" s="12"/>
      <c r="I349" s="12"/>
      <c r="J349" s="12"/>
    </row>
    <row r="350" spans="1:10">
      <c r="A350" s="5">
        <v>44312</v>
      </c>
      <c r="B350" s="787" t="s">
        <v>2008</v>
      </c>
      <c r="C350" s="787" t="s">
        <v>15</v>
      </c>
      <c r="D350" t="s">
        <v>13</v>
      </c>
      <c r="F350" s="118">
        <v>8.6999999999999993</v>
      </c>
      <c r="G350" s="4">
        <f t="shared" si="5"/>
        <v>2.3092638912203256E-14</v>
      </c>
      <c r="H350" s="12"/>
      <c r="I350" s="12"/>
      <c r="J350" s="12"/>
    </row>
    <row r="351" spans="1:10">
      <c r="A351" s="9">
        <v>44286</v>
      </c>
      <c r="B351" s="786" t="s">
        <v>10</v>
      </c>
      <c r="C351" s="786" t="s">
        <v>16</v>
      </c>
      <c r="D351" t="s">
        <v>12</v>
      </c>
      <c r="E351" s="16">
        <v>12</v>
      </c>
      <c r="F351" s="118"/>
      <c r="G351" s="4">
        <f t="shared" si="5"/>
        <v>12.000000000000023</v>
      </c>
      <c r="H351" s="12"/>
      <c r="I351" s="12"/>
      <c r="J351" s="12"/>
    </row>
    <row r="352" spans="1:10">
      <c r="A352" s="5"/>
      <c r="B352" s="787"/>
      <c r="C352" s="787"/>
      <c r="D352" t="s">
        <v>13</v>
      </c>
      <c r="E352" s="16">
        <v>6.8</v>
      </c>
      <c r="F352" s="118"/>
      <c r="G352" s="4">
        <f t="shared" si="5"/>
        <v>18.800000000000022</v>
      </c>
      <c r="H352" s="12"/>
      <c r="I352" s="12"/>
      <c r="J352" s="12"/>
    </row>
    <row r="353" spans="1:10">
      <c r="A353" s="5"/>
      <c r="B353" s="787"/>
      <c r="C353" s="787"/>
      <c r="D353" t="s">
        <v>14</v>
      </c>
      <c r="E353" s="16">
        <v>300</v>
      </c>
      <c r="F353" s="118"/>
      <c r="G353" s="4">
        <f t="shared" si="5"/>
        <v>318.8</v>
      </c>
      <c r="H353" s="12"/>
      <c r="I353" s="12"/>
      <c r="J353" s="12"/>
    </row>
    <row r="354" spans="1:10">
      <c r="A354" s="5">
        <v>44286</v>
      </c>
      <c r="B354" s="787" t="s">
        <v>2009</v>
      </c>
      <c r="C354" s="787" t="s">
        <v>16</v>
      </c>
      <c r="D354" t="s">
        <v>14</v>
      </c>
      <c r="F354" s="118">
        <v>300</v>
      </c>
      <c r="G354" s="4">
        <f t="shared" si="5"/>
        <v>18.800000000000011</v>
      </c>
      <c r="H354" s="12"/>
      <c r="I354" s="12"/>
      <c r="J354" s="12"/>
    </row>
    <row r="355" spans="1:10">
      <c r="A355" s="5">
        <v>44312</v>
      </c>
      <c r="B355" s="787" t="s">
        <v>2008</v>
      </c>
      <c r="C355" s="787" t="s">
        <v>16</v>
      </c>
      <c r="D355" t="s">
        <v>12</v>
      </c>
      <c r="F355" s="118">
        <v>12</v>
      </c>
      <c r="G355" s="4">
        <f t="shared" si="5"/>
        <v>6.8000000000000114</v>
      </c>
      <c r="H355" s="12"/>
      <c r="I355" s="12"/>
      <c r="J355" s="12"/>
    </row>
    <row r="356" spans="1:10">
      <c r="A356" s="5">
        <v>44312</v>
      </c>
      <c r="B356" s="787" t="s">
        <v>2008</v>
      </c>
      <c r="C356" s="787" t="s">
        <v>16</v>
      </c>
      <c r="D356" t="s">
        <v>2010</v>
      </c>
      <c r="F356" s="118">
        <v>6.8</v>
      </c>
      <c r="G356" s="4">
        <f t="shared" si="5"/>
        <v>1.1546319456101628E-14</v>
      </c>
      <c r="H356" s="12"/>
      <c r="I356" s="12"/>
      <c r="J356" s="12"/>
    </row>
    <row r="357" spans="1:10">
      <c r="A357" s="9">
        <v>44316</v>
      </c>
      <c r="B357" s="786" t="s">
        <v>10</v>
      </c>
      <c r="C357" s="786" t="s">
        <v>17</v>
      </c>
      <c r="D357" t="s">
        <v>12</v>
      </c>
      <c r="E357" s="16">
        <v>11.5</v>
      </c>
      <c r="F357" s="118"/>
      <c r="G357" s="4">
        <f t="shared" si="5"/>
        <v>11.500000000000011</v>
      </c>
      <c r="H357" s="12"/>
      <c r="I357" s="12"/>
      <c r="J357" s="12"/>
    </row>
    <row r="358" spans="1:10">
      <c r="A358" s="5"/>
      <c r="B358" s="787"/>
      <c r="C358" s="787"/>
      <c r="D358" t="s">
        <v>13</v>
      </c>
      <c r="E358" s="16">
        <v>7.8</v>
      </c>
      <c r="F358" s="118"/>
      <c r="G358" s="4">
        <f t="shared" si="5"/>
        <v>19.300000000000011</v>
      </c>
      <c r="H358" s="12"/>
      <c r="I358" s="12"/>
      <c r="J358" s="12"/>
    </row>
    <row r="359" spans="1:10">
      <c r="A359" s="5"/>
      <c r="B359" s="787"/>
      <c r="C359" s="787"/>
      <c r="D359" t="s">
        <v>14</v>
      </c>
      <c r="E359" s="16">
        <v>300</v>
      </c>
      <c r="F359" s="118"/>
      <c r="G359" s="4">
        <f t="shared" si="5"/>
        <v>319.3</v>
      </c>
      <c r="H359" s="12"/>
      <c r="I359" s="12"/>
      <c r="J359" s="12"/>
    </row>
    <row r="360" spans="1:10">
      <c r="A360" s="5">
        <v>44316</v>
      </c>
      <c r="B360" s="787" t="s">
        <v>2011</v>
      </c>
      <c r="C360" s="787" t="s">
        <v>17</v>
      </c>
      <c r="D360" t="s">
        <v>14</v>
      </c>
      <c r="F360" s="118">
        <v>300</v>
      </c>
      <c r="G360" s="4">
        <f t="shared" si="5"/>
        <v>19.300000000000011</v>
      </c>
      <c r="H360" s="12"/>
      <c r="I360" s="12"/>
      <c r="J360" s="12"/>
    </row>
    <row r="361" spans="1:10">
      <c r="A361" s="5">
        <v>44349</v>
      </c>
      <c r="B361" s="787" t="s">
        <v>2012</v>
      </c>
      <c r="C361" s="787" t="s">
        <v>17</v>
      </c>
      <c r="D361" t="s">
        <v>12</v>
      </c>
      <c r="F361" s="118">
        <v>11.5</v>
      </c>
      <c r="G361" s="4">
        <f t="shared" si="5"/>
        <v>7.8000000000000114</v>
      </c>
      <c r="H361" s="12"/>
      <c r="I361" s="12"/>
      <c r="J361" s="12"/>
    </row>
    <row r="362" spans="1:10">
      <c r="A362" s="5">
        <v>44349</v>
      </c>
      <c r="B362" s="787" t="s">
        <v>2012</v>
      </c>
      <c r="C362" s="787" t="s">
        <v>17</v>
      </c>
      <c r="D362" t="s">
        <v>13</v>
      </c>
      <c r="F362" s="118">
        <v>7.8</v>
      </c>
      <c r="G362" s="4">
        <f t="shared" si="5"/>
        <v>1.1546319456101628E-14</v>
      </c>
      <c r="H362" s="12"/>
      <c r="I362" s="12"/>
      <c r="J362" s="12"/>
    </row>
    <row r="363" spans="1:10">
      <c r="A363" s="9">
        <v>44347</v>
      </c>
      <c r="B363" s="786" t="s">
        <v>10</v>
      </c>
      <c r="C363" s="786" t="s">
        <v>18</v>
      </c>
      <c r="D363" t="s">
        <v>12</v>
      </c>
      <c r="E363" s="16">
        <v>9.4</v>
      </c>
      <c r="F363" s="118"/>
      <c r="G363" s="4">
        <f t="shared" si="5"/>
        <v>9.4000000000000128</v>
      </c>
      <c r="H363" s="12"/>
      <c r="I363" s="12"/>
      <c r="J363" s="12"/>
    </row>
    <row r="364" spans="1:10">
      <c r="A364" s="5"/>
      <c r="B364" s="787"/>
      <c r="C364" s="787"/>
      <c r="D364" t="s">
        <v>13</v>
      </c>
      <c r="E364" s="16">
        <v>6.5</v>
      </c>
      <c r="F364" s="118"/>
      <c r="G364" s="4">
        <f t="shared" si="5"/>
        <v>15.900000000000013</v>
      </c>
      <c r="H364" s="12"/>
      <c r="I364" s="12"/>
      <c r="J364" s="12"/>
    </row>
    <row r="365" spans="1:10">
      <c r="A365" s="5"/>
      <c r="B365" s="787"/>
      <c r="C365" s="787"/>
      <c r="D365" t="s">
        <v>14</v>
      </c>
      <c r="E365" s="16">
        <v>300</v>
      </c>
      <c r="F365" s="118"/>
      <c r="G365" s="4">
        <f t="shared" si="5"/>
        <v>315.90000000000003</v>
      </c>
      <c r="H365" s="12"/>
      <c r="I365" s="12"/>
      <c r="J365" s="12"/>
    </row>
    <row r="366" spans="1:10">
      <c r="A366" s="5">
        <v>44347</v>
      </c>
      <c r="B366" s="787" t="s">
        <v>2013</v>
      </c>
      <c r="C366" s="787" t="s">
        <v>18</v>
      </c>
      <c r="D366" t="s">
        <v>14</v>
      </c>
      <c r="F366" s="118">
        <v>230</v>
      </c>
      <c r="G366" s="4">
        <f t="shared" si="5"/>
        <v>85.900000000000034</v>
      </c>
      <c r="H366" s="12"/>
      <c r="I366" s="12"/>
      <c r="J366" s="12"/>
    </row>
    <row r="367" spans="1:10">
      <c r="A367" s="5">
        <v>44349</v>
      </c>
      <c r="B367" s="787" t="s">
        <v>2014</v>
      </c>
      <c r="C367" s="787" t="s">
        <v>18</v>
      </c>
      <c r="D367" t="s">
        <v>14</v>
      </c>
      <c r="F367" s="118">
        <v>70</v>
      </c>
      <c r="G367" s="4">
        <f t="shared" si="5"/>
        <v>15.900000000000034</v>
      </c>
      <c r="H367" s="12"/>
      <c r="I367" s="12"/>
      <c r="J367" s="12"/>
    </row>
    <row r="368" spans="1:10">
      <c r="A368" s="5">
        <v>44378</v>
      </c>
      <c r="B368" s="787" t="s">
        <v>2015</v>
      </c>
      <c r="C368" s="787" t="s">
        <v>18</v>
      </c>
      <c r="D368" t="s">
        <v>12</v>
      </c>
      <c r="F368" s="118">
        <v>9.4</v>
      </c>
      <c r="G368" s="4">
        <f t="shared" si="5"/>
        <v>6.5000000000000338</v>
      </c>
      <c r="H368" s="12"/>
      <c r="I368" s="12"/>
      <c r="J368" s="12"/>
    </row>
    <row r="369" spans="1:10">
      <c r="A369" s="5">
        <v>44378</v>
      </c>
      <c r="B369" s="787" t="s">
        <v>2015</v>
      </c>
      <c r="C369" s="787" t="s">
        <v>18</v>
      </c>
      <c r="D369" t="s">
        <v>13</v>
      </c>
      <c r="F369" s="118">
        <v>6.5</v>
      </c>
      <c r="G369" s="4">
        <f t="shared" si="5"/>
        <v>3.3750779948604759E-14</v>
      </c>
      <c r="H369" s="12"/>
      <c r="I369" s="12"/>
      <c r="J369" s="12"/>
    </row>
    <row r="370" spans="1:10">
      <c r="A370" s="9">
        <v>44377</v>
      </c>
      <c r="B370" s="786" t="s">
        <v>10</v>
      </c>
      <c r="C370" s="786" t="s">
        <v>19</v>
      </c>
      <c r="D370" t="s">
        <v>12</v>
      </c>
      <c r="E370" s="16">
        <v>10.3</v>
      </c>
      <c r="F370" s="118"/>
      <c r="G370" s="4">
        <f t="shared" si="5"/>
        <v>10.300000000000034</v>
      </c>
      <c r="H370" s="12"/>
      <c r="I370" s="12"/>
      <c r="J370" s="12"/>
    </row>
    <row r="371" spans="1:10">
      <c r="A371" s="5"/>
      <c r="B371" s="787"/>
      <c r="C371" s="787"/>
      <c r="D371" t="s">
        <v>13</v>
      </c>
      <c r="E371" s="102">
        <v>8.4</v>
      </c>
      <c r="F371" s="118"/>
      <c r="G371" s="4">
        <f t="shared" si="5"/>
        <v>18.700000000000035</v>
      </c>
      <c r="H371" s="12"/>
      <c r="I371" s="12"/>
      <c r="J371" s="12"/>
    </row>
    <row r="372" spans="1:10">
      <c r="A372" s="5"/>
      <c r="B372" s="787"/>
      <c r="C372" s="787"/>
      <c r="D372" t="s">
        <v>14</v>
      </c>
      <c r="E372" s="16">
        <v>300</v>
      </c>
      <c r="F372" s="118"/>
      <c r="G372" s="4">
        <f t="shared" si="5"/>
        <v>318.70000000000005</v>
      </c>
      <c r="H372" s="12"/>
      <c r="I372" s="12"/>
      <c r="J372" s="12"/>
    </row>
    <row r="373" spans="1:10">
      <c r="A373" s="5">
        <v>44377</v>
      </c>
      <c r="B373" s="787" t="s">
        <v>2016</v>
      </c>
      <c r="C373" s="787" t="s">
        <v>19</v>
      </c>
      <c r="D373" t="s">
        <v>14</v>
      </c>
      <c r="F373" s="118">
        <v>300</v>
      </c>
      <c r="G373" s="4">
        <f t="shared" si="5"/>
        <v>18.700000000000045</v>
      </c>
      <c r="H373" s="12"/>
      <c r="I373" s="12"/>
      <c r="J373" s="12"/>
    </row>
    <row r="374" spans="1:10">
      <c r="A374" s="5">
        <v>44414</v>
      </c>
      <c r="B374" s="787" t="s">
        <v>2017</v>
      </c>
      <c r="C374" s="787" t="s">
        <v>19</v>
      </c>
      <c r="D374" t="s">
        <v>12</v>
      </c>
      <c r="F374" s="118">
        <v>10.3</v>
      </c>
      <c r="G374" s="4">
        <f t="shared" si="5"/>
        <v>8.4000000000000448</v>
      </c>
      <c r="H374" s="12"/>
      <c r="I374" s="12"/>
      <c r="J374" s="12"/>
    </row>
    <row r="375" spans="1:10">
      <c r="A375" s="5">
        <v>44414</v>
      </c>
      <c r="B375" s="787" t="s">
        <v>2017</v>
      </c>
      <c r="C375" s="787" t="s">
        <v>19</v>
      </c>
      <c r="D375" t="s">
        <v>13</v>
      </c>
      <c r="F375" s="118">
        <v>8.4</v>
      </c>
      <c r="G375" s="4">
        <f t="shared" si="5"/>
        <v>4.4408920985006262E-14</v>
      </c>
      <c r="H375" s="12"/>
      <c r="I375" s="12"/>
      <c r="J375" s="12"/>
    </row>
    <row r="376" spans="1:10">
      <c r="A376" s="9">
        <v>44408</v>
      </c>
      <c r="B376" s="786" t="s">
        <v>10</v>
      </c>
      <c r="C376" s="786" t="s">
        <v>20</v>
      </c>
      <c r="D376" t="s">
        <v>12</v>
      </c>
      <c r="E376" s="16">
        <v>9</v>
      </c>
      <c r="F376" s="118"/>
      <c r="G376" s="4">
        <f t="shared" si="5"/>
        <v>9.0000000000000444</v>
      </c>
      <c r="H376" s="12"/>
      <c r="I376" s="12"/>
      <c r="J376" s="12"/>
    </row>
    <row r="377" spans="1:10">
      <c r="A377" s="5"/>
      <c r="B377" s="787"/>
      <c r="C377" s="787"/>
      <c r="D377" t="s">
        <v>13</v>
      </c>
      <c r="E377" s="16">
        <v>5.8</v>
      </c>
      <c r="F377" s="118"/>
      <c r="G377" s="4">
        <f t="shared" si="5"/>
        <v>14.800000000000043</v>
      </c>
      <c r="H377" s="12"/>
      <c r="I377" s="12"/>
      <c r="J377" s="12"/>
    </row>
    <row r="378" spans="1:10">
      <c r="A378" s="5"/>
      <c r="B378" s="787"/>
      <c r="C378" s="787"/>
      <c r="D378" t="s">
        <v>14</v>
      </c>
      <c r="E378" s="16">
        <v>300</v>
      </c>
      <c r="F378" s="118"/>
      <c r="G378" s="4">
        <f t="shared" si="5"/>
        <v>314.80000000000007</v>
      </c>
      <c r="H378" s="12"/>
      <c r="I378" s="12"/>
      <c r="J378" s="12"/>
    </row>
    <row r="379" spans="1:10">
      <c r="A379" s="39">
        <v>44408</v>
      </c>
      <c r="B379" s="787" t="s">
        <v>2018</v>
      </c>
      <c r="C379" s="787" t="s">
        <v>20</v>
      </c>
      <c r="D379" t="s">
        <v>14</v>
      </c>
      <c r="F379" s="118">
        <v>290</v>
      </c>
      <c r="G379" s="4">
        <f t="shared" si="5"/>
        <v>24.800000000000068</v>
      </c>
      <c r="H379" s="12"/>
      <c r="I379" s="12"/>
      <c r="J379" s="12"/>
    </row>
    <row r="380" spans="1:10">
      <c r="A380" s="39">
        <v>44439</v>
      </c>
      <c r="B380" s="787" t="s">
        <v>2019</v>
      </c>
      <c r="C380" s="787" t="s">
        <v>20</v>
      </c>
      <c r="D380" t="s">
        <v>14</v>
      </c>
      <c r="F380" s="118">
        <v>10</v>
      </c>
      <c r="G380" s="4">
        <f t="shared" si="5"/>
        <v>14.800000000000068</v>
      </c>
      <c r="H380" s="12"/>
      <c r="I380" s="12"/>
      <c r="J380" s="12"/>
    </row>
    <row r="381" spans="1:10">
      <c r="A381" s="39">
        <v>44469</v>
      </c>
      <c r="B381" s="787" t="s">
        <v>2020</v>
      </c>
      <c r="C381" s="787" t="s">
        <v>20</v>
      </c>
      <c r="D381" t="s">
        <v>13</v>
      </c>
      <c r="F381" s="118">
        <v>4.8</v>
      </c>
      <c r="G381" s="4">
        <f t="shared" si="5"/>
        <v>10.000000000000068</v>
      </c>
      <c r="H381" s="12"/>
      <c r="I381" s="12"/>
      <c r="J381" s="12"/>
    </row>
    <row r="382" spans="1:10">
      <c r="A382" s="9">
        <v>44439</v>
      </c>
      <c r="B382" s="786" t="s">
        <v>10</v>
      </c>
      <c r="C382" s="786" t="s">
        <v>21</v>
      </c>
      <c r="D382" t="s">
        <v>12</v>
      </c>
      <c r="E382" s="16">
        <v>10.199999999999999</v>
      </c>
      <c r="F382" s="118"/>
      <c r="G382" s="4">
        <f t="shared" si="5"/>
        <v>20.200000000000067</v>
      </c>
      <c r="H382" s="12"/>
      <c r="I382" s="12"/>
      <c r="J382" s="12"/>
    </row>
    <row r="383" spans="1:10">
      <c r="A383" s="5"/>
      <c r="B383" s="787"/>
      <c r="C383" s="787"/>
      <c r="D383" t="s">
        <v>13</v>
      </c>
      <c r="E383" s="16">
        <v>6.1</v>
      </c>
      <c r="F383" s="118"/>
      <c r="G383" s="4">
        <f t="shared" si="5"/>
        <v>26.300000000000068</v>
      </c>
      <c r="H383" s="12"/>
      <c r="I383" s="12"/>
      <c r="J383" s="12"/>
    </row>
    <row r="384" spans="1:10">
      <c r="A384" s="5"/>
      <c r="B384" s="787"/>
      <c r="C384" s="787"/>
      <c r="D384" t="s">
        <v>14</v>
      </c>
      <c r="E384" s="16">
        <v>300</v>
      </c>
      <c r="F384" s="118"/>
      <c r="G384" s="4">
        <f t="shared" si="5"/>
        <v>326.30000000000007</v>
      </c>
      <c r="H384" s="12"/>
      <c r="I384" s="12"/>
      <c r="J384" s="12"/>
    </row>
    <row r="385" spans="1:12">
      <c r="A385" s="39">
        <v>44439</v>
      </c>
      <c r="B385" s="787" t="s">
        <v>2019</v>
      </c>
      <c r="C385" s="787" t="s">
        <v>21</v>
      </c>
      <c r="D385" t="s">
        <v>14</v>
      </c>
      <c r="F385" s="118">
        <v>300</v>
      </c>
      <c r="G385" s="4">
        <f t="shared" si="5"/>
        <v>26.300000000000068</v>
      </c>
      <c r="H385" s="12"/>
      <c r="I385" s="12"/>
      <c r="J385" s="12"/>
    </row>
    <row r="386" spans="1:12">
      <c r="A386" s="39">
        <v>44469</v>
      </c>
      <c r="B386" s="787" t="s">
        <v>2020</v>
      </c>
      <c r="C386" s="787" t="s">
        <v>21</v>
      </c>
      <c r="D386" t="s">
        <v>12</v>
      </c>
      <c r="F386" s="174">
        <v>10.199999999999999</v>
      </c>
      <c r="G386" s="4">
        <f t="shared" si="5"/>
        <v>16.100000000000069</v>
      </c>
      <c r="H386" s="12"/>
      <c r="I386" s="12"/>
      <c r="J386" s="12"/>
    </row>
    <row r="387" spans="1:12">
      <c r="A387" s="39">
        <v>44469</v>
      </c>
      <c r="B387" s="787" t="s">
        <v>2020</v>
      </c>
      <c r="C387" s="787" t="s">
        <v>21</v>
      </c>
      <c r="D387" t="s">
        <v>13</v>
      </c>
      <c r="F387" s="174">
        <v>6.1</v>
      </c>
      <c r="G387" s="4">
        <f t="shared" si="5"/>
        <v>10.000000000000069</v>
      </c>
      <c r="H387" s="12"/>
      <c r="I387" s="12"/>
      <c r="J387" s="12"/>
    </row>
    <row r="388" spans="1:12">
      <c r="A388" s="9">
        <v>44469</v>
      </c>
      <c r="B388" s="786" t="s">
        <v>10</v>
      </c>
      <c r="C388" s="786" t="s">
        <v>22</v>
      </c>
      <c r="D388" t="s">
        <v>12</v>
      </c>
      <c r="E388" s="16">
        <v>10.5</v>
      </c>
      <c r="F388" s="118"/>
      <c r="G388" s="4">
        <f t="shared" si="5"/>
        <v>20.500000000000071</v>
      </c>
      <c r="H388" s="12"/>
      <c r="I388" s="12"/>
      <c r="J388" s="12"/>
    </row>
    <row r="389" spans="1:12">
      <c r="A389" s="5"/>
      <c r="B389" s="787"/>
      <c r="C389" s="787"/>
      <c r="D389" t="s">
        <v>13</v>
      </c>
      <c r="E389" s="84">
        <v>7.7</v>
      </c>
      <c r="F389" s="118"/>
      <c r="G389" s="4">
        <f t="shared" si="5"/>
        <v>28.20000000000007</v>
      </c>
      <c r="H389" s="12"/>
      <c r="I389" s="12"/>
      <c r="J389" s="12"/>
    </row>
    <row r="390" spans="1:12">
      <c r="A390" s="5"/>
      <c r="B390" s="787"/>
      <c r="C390" s="787"/>
      <c r="D390" t="s">
        <v>14</v>
      </c>
      <c r="E390" s="16">
        <v>300</v>
      </c>
      <c r="F390" s="118"/>
      <c r="G390" s="4">
        <f t="shared" si="5"/>
        <v>328.20000000000005</v>
      </c>
      <c r="H390" s="12"/>
      <c r="I390" s="12"/>
      <c r="J390" s="12"/>
    </row>
    <row r="391" spans="1:12">
      <c r="A391" s="39">
        <v>44439</v>
      </c>
      <c r="B391" s="787" t="s">
        <v>2019</v>
      </c>
      <c r="C391" s="787" t="s">
        <v>22</v>
      </c>
      <c r="D391" t="s">
        <v>14</v>
      </c>
      <c r="F391" s="154">
        <v>10</v>
      </c>
      <c r="G391" s="4">
        <f t="shared" ref="G391:G454" si="6">+G390+E391-F391</f>
        <v>318.20000000000005</v>
      </c>
      <c r="H391" s="12"/>
      <c r="I391" s="12"/>
      <c r="J391" s="12"/>
    </row>
    <row r="392" spans="1:12">
      <c r="A392" s="39">
        <v>44469</v>
      </c>
      <c r="B392" s="787" t="s">
        <v>2021</v>
      </c>
      <c r="C392" s="787" t="s">
        <v>22</v>
      </c>
      <c r="D392" t="s">
        <v>14</v>
      </c>
      <c r="F392" s="118">
        <v>300</v>
      </c>
      <c r="G392" s="4">
        <f t="shared" si="6"/>
        <v>18.200000000000045</v>
      </c>
      <c r="H392" s="12"/>
      <c r="I392" s="12"/>
      <c r="J392" s="12"/>
    </row>
    <row r="393" spans="1:12">
      <c r="A393" s="39">
        <v>44509</v>
      </c>
      <c r="B393" s="787" t="s">
        <v>2022</v>
      </c>
      <c r="C393" s="787" t="s">
        <v>22</v>
      </c>
      <c r="D393" t="s">
        <v>12</v>
      </c>
      <c r="F393" s="118">
        <v>10.5</v>
      </c>
      <c r="G393" s="4">
        <f t="shared" si="6"/>
        <v>7.7000000000000455</v>
      </c>
      <c r="H393" s="12"/>
      <c r="I393" s="12"/>
      <c r="J393" s="12"/>
    </row>
    <row r="394" spans="1:12">
      <c r="A394" s="39">
        <v>44777</v>
      </c>
      <c r="B394" s="787" t="s">
        <v>2023</v>
      </c>
      <c r="C394" s="787" t="s">
        <v>22</v>
      </c>
      <c r="D394" t="s">
        <v>13</v>
      </c>
      <c r="F394" s="118">
        <v>7.7</v>
      </c>
      <c r="G394" s="4">
        <f t="shared" si="6"/>
        <v>4.5297099404706387E-14</v>
      </c>
      <c r="H394" s="12"/>
      <c r="I394" s="12"/>
      <c r="J394" s="12"/>
    </row>
    <row r="395" spans="1:12">
      <c r="A395" s="41">
        <v>44500</v>
      </c>
      <c r="B395" s="786" t="s">
        <v>10</v>
      </c>
      <c r="C395" s="786" t="s">
        <v>23</v>
      </c>
      <c r="D395" t="s">
        <v>14</v>
      </c>
      <c r="E395" s="16">
        <v>300</v>
      </c>
      <c r="F395" s="118"/>
      <c r="G395" s="4">
        <f t="shared" si="6"/>
        <v>300.00000000000006</v>
      </c>
      <c r="H395" s="12"/>
      <c r="I395" s="12"/>
      <c r="J395" s="12"/>
    </row>
    <row r="396" spans="1:12">
      <c r="A396" s="41"/>
      <c r="B396" s="786"/>
      <c r="C396" s="787"/>
      <c r="D396" t="s">
        <v>12</v>
      </c>
      <c r="E396" s="16">
        <v>10.9</v>
      </c>
      <c r="F396" s="118"/>
      <c r="G396" s="4">
        <f t="shared" si="6"/>
        <v>310.90000000000003</v>
      </c>
      <c r="H396" s="12"/>
      <c r="I396" s="12"/>
      <c r="J396" s="12"/>
    </row>
    <row r="397" spans="1:12">
      <c r="A397" s="41"/>
      <c r="B397" s="786"/>
      <c r="C397" s="787"/>
      <c r="D397" t="s">
        <v>13</v>
      </c>
      <c r="E397" s="16">
        <v>5.6</v>
      </c>
      <c r="F397" s="118"/>
      <c r="G397" s="4">
        <f t="shared" si="6"/>
        <v>316.50000000000006</v>
      </c>
      <c r="H397" s="12"/>
      <c r="I397" s="12"/>
      <c r="J397" s="12"/>
    </row>
    <row r="398" spans="1:12">
      <c r="A398" s="39">
        <v>44499</v>
      </c>
      <c r="B398" s="787" t="s">
        <v>2024</v>
      </c>
      <c r="C398" s="787" t="s">
        <v>23</v>
      </c>
      <c r="D398" t="s">
        <v>14</v>
      </c>
      <c r="F398" s="118">
        <v>300</v>
      </c>
      <c r="G398" s="4">
        <f t="shared" si="6"/>
        <v>16.500000000000057</v>
      </c>
      <c r="I398" s="786"/>
    </row>
    <row r="399" spans="1:12">
      <c r="A399" s="39">
        <v>44539</v>
      </c>
      <c r="B399" s="787" t="s">
        <v>2025</v>
      </c>
      <c r="C399" s="787" t="s">
        <v>23</v>
      </c>
      <c r="D399" t="s">
        <v>12</v>
      </c>
      <c r="F399" s="118">
        <v>10.9</v>
      </c>
      <c r="G399" s="4">
        <f t="shared" si="6"/>
        <v>5.6000000000000565</v>
      </c>
    </row>
    <row r="400" spans="1:12">
      <c r="A400" s="39">
        <v>44539</v>
      </c>
      <c r="B400" s="787" t="s">
        <v>2025</v>
      </c>
      <c r="C400" s="787" t="s">
        <v>23</v>
      </c>
      <c r="D400" t="s">
        <v>13</v>
      </c>
      <c r="F400" s="118">
        <v>5.6</v>
      </c>
      <c r="G400" s="4">
        <f t="shared" si="6"/>
        <v>5.6843418860808015E-14</v>
      </c>
      <c r="J400" s="786"/>
      <c r="L400" s="16"/>
    </row>
    <row r="401" spans="1:12">
      <c r="A401" s="41">
        <v>44530</v>
      </c>
      <c r="B401" s="786" t="s">
        <v>10</v>
      </c>
      <c r="C401" s="786" t="s">
        <v>24</v>
      </c>
      <c r="D401" t="s">
        <v>14</v>
      </c>
      <c r="E401" s="16">
        <v>300</v>
      </c>
      <c r="F401" s="118"/>
      <c r="G401" s="4">
        <f t="shared" si="6"/>
        <v>300.00000000000006</v>
      </c>
      <c r="L401" s="16"/>
    </row>
    <row r="402" spans="1:12">
      <c r="A402" s="41"/>
      <c r="B402" s="786"/>
      <c r="C402" s="786"/>
      <c r="D402" t="s">
        <v>12</v>
      </c>
      <c r="E402" s="16">
        <v>11.6</v>
      </c>
      <c r="F402" s="118"/>
      <c r="G402" s="4">
        <f t="shared" si="6"/>
        <v>311.60000000000008</v>
      </c>
      <c r="J402" s="786"/>
      <c r="L402" s="16"/>
    </row>
    <row r="403" spans="1:12">
      <c r="A403" s="41"/>
      <c r="B403" s="786"/>
      <c r="C403" s="786"/>
      <c r="D403" t="s">
        <v>13</v>
      </c>
      <c r="E403" s="16">
        <v>7</v>
      </c>
      <c r="F403" s="118"/>
      <c r="G403" s="4">
        <f t="shared" si="6"/>
        <v>318.60000000000008</v>
      </c>
      <c r="J403" s="787"/>
      <c r="L403" s="16"/>
    </row>
    <row r="404" spans="1:12">
      <c r="A404" s="39">
        <v>44530</v>
      </c>
      <c r="B404" s="787" t="s">
        <v>2026</v>
      </c>
      <c r="C404" s="787" t="s">
        <v>24</v>
      </c>
      <c r="D404" t="s">
        <v>14</v>
      </c>
      <c r="F404" s="118">
        <v>270</v>
      </c>
      <c r="G404" s="4">
        <f t="shared" si="6"/>
        <v>48.60000000000008</v>
      </c>
    </row>
    <row r="405" spans="1:12">
      <c r="A405" s="39">
        <v>44561</v>
      </c>
      <c r="B405" s="787" t="s">
        <v>2027</v>
      </c>
      <c r="C405" s="787" t="s">
        <v>24</v>
      </c>
      <c r="D405" t="s">
        <v>14</v>
      </c>
      <c r="F405" s="118">
        <v>30</v>
      </c>
      <c r="G405" s="4">
        <f t="shared" si="6"/>
        <v>18.60000000000008</v>
      </c>
    </row>
    <row r="406" spans="1:12">
      <c r="A406" s="39">
        <v>44582</v>
      </c>
      <c r="B406" s="787" t="s">
        <v>2028</v>
      </c>
      <c r="C406" s="787" t="s">
        <v>24</v>
      </c>
      <c r="D406" t="s">
        <v>12</v>
      </c>
      <c r="F406" s="174">
        <v>11.6</v>
      </c>
      <c r="G406" s="4">
        <f t="shared" si="6"/>
        <v>7.0000000000000799</v>
      </c>
    </row>
    <row r="407" spans="1:12">
      <c r="A407" s="39">
        <v>44582</v>
      </c>
      <c r="B407" s="787" t="s">
        <v>2028</v>
      </c>
      <c r="C407" s="787" t="s">
        <v>24</v>
      </c>
      <c r="D407" t="s">
        <v>13</v>
      </c>
      <c r="F407" s="174">
        <v>7</v>
      </c>
      <c r="G407" s="4">
        <f t="shared" si="6"/>
        <v>7.9936057773011271E-14</v>
      </c>
    </row>
    <row r="408" spans="1:12">
      <c r="A408" s="41">
        <v>44561</v>
      </c>
      <c r="B408" s="786" t="s">
        <v>10</v>
      </c>
      <c r="C408" s="786" t="s">
        <v>25</v>
      </c>
      <c r="D408" t="s">
        <v>12</v>
      </c>
      <c r="E408" s="16">
        <v>12.3</v>
      </c>
      <c r="F408" s="118"/>
      <c r="G408" s="4">
        <f t="shared" si="6"/>
        <v>12.300000000000081</v>
      </c>
      <c r="L408" s="12"/>
    </row>
    <row r="409" spans="1:12">
      <c r="B409" s="787"/>
      <c r="C409" s="787"/>
      <c r="D409" t="s">
        <v>13</v>
      </c>
      <c r="E409" s="16">
        <v>7.4</v>
      </c>
      <c r="F409" s="118"/>
      <c r="G409" s="4">
        <f t="shared" si="6"/>
        <v>19.700000000000081</v>
      </c>
    </row>
    <row r="410" spans="1:12">
      <c r="B410" s="787"/>
      <c r="C410" s="787"/>
      <c r="D410" t="s">
        <v>14</v>
      </c>
      <c r="E410" s="16">
        <v>300</v>
      </c>
      <c r="F410" s="118"/>
      <c r="G410" s="4">
        <f t="shared" si="6"/>
        <v>319.7000000000001</v>
      </c>
    </row>
    <row r="411" spans="1:12">
      <c r="A411" s="39">
        <v>44561</v>
      </c>
      <c r="B411" s="787" t="s">
        <v>2027</v>
      </c>
      <c r="C411" s="787" t="s">
        <v>25</v>
      </c>
      <c r="D411" t="s">
        <v>14</v>
      </c>
      <c r="F411" s="118">
        <v>290</v>
      </c>
      <c r="G411" s="4">
        <f t="shared" si="6"/>
        <v>29.700000000000102</v>
      </c>
    </row>
    <row r="412" spans="1:12">
      <c r="A412" s="39">
        <v>44582</v>
      </c>
      <c r="B412" s="787" t="s">
        <v>2028</v>
      </c>
      <c r="C412" s="787" t="s">
        <v>25</v>
      </c>
      <c r="D412" t="s">
        <v>12</v>
      </c>
      <c r="F412" s="174">
        <v>12.3</v>
      </c>
      <c r="G412" s="4">
        <f t="shared" si="6"/>
        <v>17.400000000000102</v>
      </c>
    </row>
    <row r="413" spans="1:12">
      <c r="A413" s="39">
        <v>44582</v>
      </c>
      <c r="B413" s="787" t="s">
        <v>2028</v>
      </c>
      <c r="C413" s="787" t="s">
        <v>25</v>
      </c>
      <c r="D413" t="s">
        <v>13</v>
      </c>
      <c r="F413" s="174">
        <v>7.4</v>
      </c>
      <c r="G413" s="4">
        <f t="shared" si="6"/>
        <v>10.000000000000101</v>
      </c>
    </row>
    <row r="414" spans="1:12">
      <c r="A414" s="39">
        <v>44681</v>
      </c>
      <c r="B414" s="787" t="s">
        <v>2029</v>
      </c>
      <c r="C414" s="787" t="s">
        <v>25</v>
      </c>
      <c r="D414" t="s">
        <v>14</v>
      </c>
      <c r="F414" s="174">
        <v>10</v>
      </c>
      <c r="G414" s="4">
        <f t="shared" si="6"/>
        <v>1.0125233984581428E-13</v>
      </c>
    </row>
    <row r="415" spans="1:12">
      <c r="A415" s="41">
        <v>44592</v>
      </c>
      <c r="B415" s="786" t="s">
        <v>10</v>
      </c>
      <c r="C415" s="786" t="s">
        <v>11</v>
      </c>
      <c r="D415" t="s">
        <v>12</v>
      </c>
      <c r="E415" s="16">
        <v>23.3</v>
      </c>
      <c r="F415" s="118"/>
      <c r="G415" s="4">
        <f t="shared" si="6"/>
        <v>23.300000000000104</v>
      </c>
    </row>
    <row r="416" spans="1:12">
      <c r="B416" s="787"/>
      <c r="C416" s="787"/>
      <c r="D416" t="s">
        <v>13</v>
      </c>
      <c r="E416" s="16">
        <v>4.3</v>
      </c>
      <c r="F416" s="118"/>
      <c r="G416" s="4">
        <f t="shared" si="6"/>
        <v>27.600000000000104</v>
      </c>
    </row>
    <row r="417" spans="1:12">
      <c r="B417" s="787"/>
      <c r="C417" s="787"/>
      <c r="D417" t="s">
        <v>14</v>
      </c>
      <c r="E417" s="16">
        <v>300</v>
      </c>
      <c r="F417" s="118"/>
      <c r="G417" s="4">
        <f t="shared" si="6"/>
        <v>327.60000000000008</v>
      </c>
    </row>
    <row r="418" spans="1:12">
      <c r="A418" s="39">
        <v>44592</v>
      </c>
      <c r="B418" s="787" t="s">
        <v>2030</v>
      </c>
      <c r="C418" s="787" t="s">
        <v>11</v>
      </c>
      <c r="D418" t="s">
        <v>14</v>
      </c>
      <c r="F418" s="118">
        <v>300</v>
      </c>
      <c r="G418" s="4">
        <f t="shared" si="6"/>
        <v>27.60000000000008</v>
      </c>
    </row>
    <row r="419" spans="1:12">
      <c r="A419" s="39">
        <v>44663</v>
      </c>
      <c r="B419" s="787" t="s">
        <v>2031</v>
      </c>
      <c r="C419" s="787" t="s">
        <v>11</v>
      </c>
      <c r="D419" t="s">
        <v>12</v>
      </c>
      <c r="F419" s="174">
        <v>23.3</v>
      </c>
      <c r="G419" s="4">
        <f t="shared" si="6"/>
        <v>4.3000000000000789</v>
      </c>
    </row>
    <row r="420" spans="1:12">
      <c r="A420" s="39">
        <v>44663</v>
      </c>
      <c r="B420" s="787" t="s">
        <v>2031</v>
      </c>
      <c r="C420" s="787" t="s">
        <v>11</v>
      </c>
      <c r="D420" t="s">
        <v>13</v>
      </c>
      <c r="F420" s="174">
        <v>4.3</v>
      </c>
      <c r="G420" s="4">
        <f t="shared" si="6"/>
        <v>7.9047879353311146E-14</v>
      </c>
    </row>
    <row r="421" spans="1:12">
      <c r="A421" s="41">
        <v>44620</v>
      </c>
      <c r="B421" s="786" t="s">
        <v>10</v>
      </c>
      <c r="C421" s="786" t="s">
        <v>15</v>
      </c>
      <c r="D421" t="s">
        <v>12</v>
      </c>
      <c r="E421" s="16">
        <v>38.200000000000003</v>
      </c>
      <c r="F421" s="118"/>
      <c r="G421" s="4">
        <f t="shared" si="6"/>
        <v>38.200000000000081</v>
      </c>
    </row>
    <row r="422" spans="1:12">
      <c r="B422" s="787"/>
      <c r="C422" s="787"/>
      <c r="D422" t="s">
        <v>13</v>
      </c>
      <c r="E422" s="16">
        <v>7.3</v>
      </c>
      <c r="F422" s="118"/>
      <c r="G422" s="4">
        <f t="shared" si="6"/>
        <v>45.500000000000078</v>
      </c>
    </row>
    <row r="423" spans="1:12">
      <c r="B423" s="787"/>
      <c r="C423" s="787"/>
      <c r="D423" t="s">
        <v>14</v>
      </c>
      <c r="E423" s="16">
        <v>300</v>
      </c>
      <c r="F423" s="118"/>
      <c r="G423" s="4">
        <f t="shared" si="6"/>
        <v>345.50000000000006</v>
      </c>
    </row>
    <row r="424" spans="1:12">
      <c r="A424" s="39">
        <v>44620</v>
      </c>
      <c r="B424" s="787" t="s">
        <v>2032</v>
      </c>
      <c r="C424" s="787" t="s">
        <v>15</v>
      </c>
      <c r="D424" t="s">
        <v>14</v>
      </c>
      <c r="F424" s="118">
        <v>250</v>
      </c>
      <c r="G424" s="4">
        <f t="shared" si="6"/>
        <v>95.500000000000057</v>
      </c>
    </row>
    <row r="425" spans="1:12">
      <c r="A425" s="39">
        <v>44651</v>
      </c>
      <c r="B425" s="787" t="s">
        <v>2033</v>
      </c>
      <c r="C425" s="787" t="s">
        <v>15</v>
      </c>
      <c r="D425" t="s">
        <v>14</v>
      </c>
      <c r="F425" s="118">
        <v>30</v>
      </c>
      <c r="G425" s="4">
        <f t="shared" si="6"/>
        <v>65.500000000000057</v>
      </c>
    </row>
    <row r="426" spans="1:12">
      <c r="A426" s="39">
        <v>44663</v>
      </c>
      <c r="B426" s="787" t="s">
        <v>2031</v>
      </c>
      <c r="C426" s="787" t="s">
        <v>15</v>
      </c>
      <c r="D426" t="s">
        <v>12</v>
      </c>
      <c r="F426" s="118">
        <v>25.5</v>
      </c>
      <c r="G426" s="4">
        <f t="shared" si="6"/>
        <v>40.000000000000057</v>
      </c>
    </row>
    <row r="427" spans="1:12">
      <c r="A427" s="39">
        <v>44664</v>
      </c>
      <c r="B427" s="787" t="s">
        <v>2034</v>
      </c>
      <c r="C427" s="787" t="s">
        <v>15</v>
      </c>
      <c r="D427" t="s">
        <v>12</v>
      </c>
      <c r="F427" s="118">
        <v>12.7</v>
      </c>
      <c r="G427" s="4">
        <f t="shared" si="6"/>
        <v>27.300000000000058</v>
      </c>
    </row>
    <row r="428" spans="1:12">
      <c r="A428" s="39">
        <v>44664</v>
      </c>
      <c r="B428" s="787" t="s">
        <v>2034</v>
      </c>
      <c r="C428" s="787" t="s">
        <v>15</v>
      </c>
      <c r="D428" t="s">
        <v>13</v>
      </c>
      <c r="F428" s="118">
        <v>7.3</v>
      </c>
      <c r="G428" s="4">
        <f t="shared" si="6"/>
        <v>20.000000000000057</v>
      </c>
      <c r="J428" s="786"/>
      <c r="L428" s="16"/>
    </row>
    <row r="429" spans="1:12">
      <c r="A429" s="39">
        <v>44712</v>
      </c>
      <c r="B429" s="787" t="s">
        <v>2035</v>
      </c>
      <c r="C429" s="787" t="s">
        <v>15</v>
      </c>
      <c r="D429" t="s">
        <v>14</v>
      </c>
      <c r="F429" s="118">
        <v>10</v>
      </c>
      <c r="G429" s="4">
        <f t="shared" si="6"/>
        <v>10.000000000000057</v>
      </c>
      <c r="J429" s="786"/>
      <c r="L429" s="16"/>
    </row>
    <row r="430" spans="1:12">
      <c r="A430" s="39">
        <v>44777</v>
      </c>
      <c r="B430" s="787" t="s">
        <v>2036</v>
      </c>
      <c r="C430" s="787" t="s">
        <v>15</v>
      </c>
      <c r="D430" t="s">
        <v>14</v>
      </c>
      <c r="F430" s="118">
        <v>10</v>
      </c>
      <c r="G430" s="4">
        <f t="shared" si="6"/>
        <v>5.6843418860808015E-14</v>
      </c>
      <c r="J430" s="786"/>
      <c r="L430" s="16"/>
    </row>
    <row r="431" spans="1:12">
      <c r="A431" s="41">
        <v>44651</v>
      </c>
      <c r="B431" s="786" t="s">
        <v>10</v>
      </c>
      <c r="C431" s="786" t="s">
        <v>16</v>
      </c>
      <c r="D431" t="s">
        <v>12</v>
      </c>
      <c r="E431" s="16">
        <v>38.200000000000003</v>
      </c>
      <c r="F431" s="118"/>
      <c r="G431" s="4">
        <f t="shared" si="6"/>
        <v>38.20000000000006</v>
      </c>
      <c r="J431" s="787"/>
      <c r="L431" s="16"/>
    </row>
    <row r="432" spans="1:12">
      <c r="B432" s="787"/>
      <c r="C432" s="787"/>
      <c r="D432" t="s">
        <v>13</v>
      </c>
      <c r="E432" s="16">
        <v>8.1999999999999993</v>
      </c>
      <c r="F432" s="118"/>
      <c r="G432" s="4">
        <f t="shared" si="6"/>
        <v>46.400000000000063</v>
      </c>
      <c r="J432" s="786"/>
      <c r="L432" s="16"/>
    </row>
    <row r="433" spans="1:12">
      <c r="B433" s="787"/>
      <c r="C433" s="787"/>
      <c r="D433" t="s">
        <v>14</v>
      </c>
      <c r="E433" s="16">
        <v>300</v>
      </c>
      <c r="F433" s="118"/>
      <c r="G433" s="4">
        <f t="shared" si="6"/>
        <v>346.40000000000009</v>
      </c>
      <c r="J433" s="787"/>
      <c r="L433" s="16"/>
    </row>
    <row r="434" spans="1:12">
      <c r="A434" s="39">
        <v>44651</v>
      </c>
      <c r="B434" s="787" t="s">
        <v>2033</v>
      </c>
      <c r="C434" s="787" t="s">
        <v>16</v>
      </c>
      <c r="D434" t="s">
        <v>14</v>
      </c>
      <c r="F434" s="118">
        <v>300</v>
      </c>
      <c r="G434" s="4">
        <f t="shared" si="6"/>
        <v>46.400000000000091</v>
      </c>
      <c r="J434" s="786"/>
      <c r="L434" s="16"/>
    </row>
    <row r="435" spans="1:12">
      <c r="A435" s="39">
        <v>44704</v>
      </c>
      <c r="B435" s="787" t="s">
        <v>2037</v>
      </c>
      <c r="C435" s="787" t="s">
        <v>16</v>
      </c>
      <c r="D435" t="s">
        <v>12</v>
      </c>
      <c r="F435" s="118">
        <v>38.200000000000003</v>
      </c>
      <c r="G435" s="4">
        <f t="shared" si="6"/>
        <v>8.2000000000000881</v>
      </c>
      <c r="J435" s="786"/>
      <c r="L435" s="16"/>
    </row>
    <row r="436" spans="1:12">
      <c r="A436" s="39">
        <v>44704</v>
      </c>
      <c r="B436" s="787" t="s">
        <v>2037</v>
      </c>
      <c r="C436" s="787" t="s">
        <v>16</v>
      </c>
      <c r="D436" t="s">
        <v>13</v>
      </c>
      <c r="F436" s="118">
        <v>8.1999999999999993</v>
      </c>
      <c r="G436" s="4">
        <f t="shared" si="6"/>
        <v>8.8817841970012523E-14</v>
      </c>
      <c r="J436" s="786"/>
      <c r="L436" s="16"/>
    </row>
    <row r="437" spans="1:12">
      <c r="A437" s="41">
        <v>44681</v>
      </c>
      <c r="B437" s="786" t="s">
        <v>10</v>
      </c>
      <c r="C437" s="786" t="s">
        <v>17</v>
      </c>
      <c r="D437" t="s">
        <v>14</v>
      </c>
      <c r="E437" s="16">
        <v>300</v>
      </c>
      <c r="F437" s="118"/>
      <c r="G437" s="4">
        <f t="shared" si="6"/>
        <v>300.00000000000011</v>
      </c>
    </row>
    <row r="438" spans="1:12">
      <c r="A438" s="39">
        <v>44681</v>
      </c>
      <c r="B438" s="787" t="s">
        <v>2029</v>
      </c>
      <c r="C438" s="787" t="s">
        <v>17</v>
      </c>
      <c r="D438" t="s">
        <v>14</v>
      </c>
      <c r="F438" s="118">
        <v>300</v>
      </c>
      <c r="G438" s="4">
        <f t="shared" si="6"/>
        <v>0</v>
      </c>
    </row>
    <row r="439" spans="1:12">
      <c r="B439" s="787"/>
      <c r="C439" s="787"/>
      <c r="D439" t="s">
        <v>12</v>
      </c>
      <c r="E439" s="16">
        <v>28.8</v>
      </c>
      <c r="F439" s="118"/>
      <c r="G439" s="4">
        <f t="shared" si="6"/>
        <v>28.8</v>
      </c>
    </row>
    <row r="440" spans="1:12">
      <c r="B440" s="787"/>
      <c r="C440" s="787"/>
      <c r="D440" t="s">
        <v>13</v>
      </c>
      <c r="E440" s="16">
        <v>5.8</v>
      </c>
      <c r="F440" s="118"/>
      <c r="G440" s="4">
        <f t="shared" si="6"/>
        <v>34.6</v>
      </c>
    </row>
    <row r="441" spans="1:12">
      <c r="A441" s="39">
        <v>44777</v>
      </c>
      <c r="B441" s="787" t="s">
        <v>2023</v>
      </c>
      <c r="C441" s="787" t="s">
        <v>17</v>
      </c>
      <c r="D441" t="s">
        <v>12</v>
      </c>
      <c r="F441" s="174">
        <v>28.8</v>
      </c>
      <c r="G441" s="4">
        <f t="shared" si="6"/>
        <v>5.8000000000000007</v>
      </c>
    </row>
    <row r="442" spans="1:12">
      <c r="A442" s="39">
        <v>44777</v>
      </c>
      <c r="B442" s="787" t="s">
        <v>2023</v>
      </c>
      <c r="C442" s="787" t="s">
        <v>17</v>
      </c>
      <c r="D442" t="s">
        <v>13</v>
      </c>
      <c r="F442" s="174">
        <v>5.8</v>
      </c>
      <c r="G442" s="4">
        <f t="shared" si="6"/>
        <v>0</v>
      </c>
    </row>
    <row r="443" spans="1:12">
      <c r="A443" s="41">
        <v>44712</v>
      </c>
      <c r="B443" s="786" t="s">
        <v>10</v>
      </c>
      <c r="C443" s="786" t="s">
        <v>18</v>
      </c>
      <c r="D443" t="s">
        <v>12</v>
      </c>
      <c r="E443" s="46">
        <v>14.8</v>
      </c>
      <c r="F443" s="118"/>
      <c r="G443" s="4">
        <f t="shared" si="6"/>
        <v>14.8</v>
      </c>
    </row>
    <row r="444" spans="1:12">
      <c r="B444" s="787"/>
      <c r="C444" s="787"/>
      <c r="D444" t="s">
        <v>13</v>
      </c>
      <c r="E444" s="46">
        <v>12.1</v>
      </c>
      <c r="F444" s="118"/>
      <c r="G444" s="4">
        <f t="shared" si="6"/>
        <v>26.9</v>
      </c>
    </row>
    <row r="445" spans="1:12">
      <c r="B445" s="787"/>
      <c r="C445" s="787"/>
      <c r="D445" t="s">
        <v>14</v>
      </c>
      <c r="E445" s="46">
        <v>300</v>
      </c>
      <c r="F445" s="118"/>
      <c r="G445" s="4">
        <f t="shared" si="6"/>
        <v>326.89999999999998</v>
      </c>
    </row>
    <row r="446" spans="1:12">
      <c r="A446" s="39">
        <v>44712</v>
      </c>
      <c r="B446" s="787" t="s">
        <v>2035</v>
      </c>
      <c r="C446" s="787" t="s">
        <v>18</v>
      </c>
      <c r="D446" t="s">
        <v>14</v>
      </c>
      <c r="F446" s="118">
        <v>300</v>
      </c>
      <c r="G446" s="4">
        <f t="shared" si="6"/>
        <v>26.899999999999977</v>
      </c>
    </row>
    <row r="447" spans="1:12">
      <c r="A447" s="39">
        <v>44743</v>
      </c>
      <c r="B447" s="787" t="s">
        <v>2038</v>
      </c>
      <c r="C447" s="787" t="s">
        <v>18</v>
      </c>
      <c r="D447" t="s">
        <v>12</v>
      </c>
      <c r="F447" s="138">
        <v>14.8</v>
      </c>
      <c r="G447" s="4">
        <f t="shared" si="6"/>
        <v>12.099999999999977</v>
      </c>
    </row>
    <row r="448" spans="1:12">
      <c r="A448" s="39">
        <v>44743</v>
      </c>
      <c r="B448" s="787" t="s">
        <v>2038</v>
      </c>
      <c r="C448" s="787" t="s">
        <v>18</v>
      </c>
      <c r="D448" t="s">
        <v>13</v>
      </c>
      <c r="F448" s="138">
        <v>12.1</v>
      </c>
      <c r="G448" s="4">
        <f t="shared" si="6"/>
        <v>-2.3092638912203256E-14</v>
      </c>
    </row>
    <row r="449" spans="1:7">
      <c r="A449" s="9">
        <v>44742</v>
      </c>
      <c r="B449" s="786" t="s">
        <v>10</v>
      </c>
      <c r="C449" s="786" t="s">
        <v>19</v>
      </c>
      <c r="D449" t="s">
        <v>12</v>
      </c>
      <c r="E449" s="4">
        <v>28.7</v>
      </c>
      <c r="F449" s="118"/>
      <c r="G449" s="4">
        <f t="shared" si="6"/>
        <v>28.699999999999974</v>
      </c>
    </row>
    <row r="450" spans="1:7">
      <c r="A450" s="5"/>
      <c r="B450" s="787"/>
      <c r="C450" s="787"/>
      <c r="D450" t="s">
        <v>13</v>
      </c>
      <c r="E450" s="4">
        <v>8.9</v>
      </c>
      <c r="F450" s="118"/>
      <c r="G450" s="4">
        <f t="shared" si="6"/>
        <v>37.599999999999973</v>
      </c>
    </row>
    <row r="451" spans="1:7">
      <c r="A451" s="5"/>
      <c r="B451" s="787"/>
      <c r="C451" s="787"/>
      <c r="D451" t="s">
        <v>94</v>
      </c>
      <c r="E451" s="4">
        <v>300</v>
      </c>
      <c r="F451" s="118"/>
      <c r="G451" s="4">
        <f t="shared" si="6"/>
        <v>337.59999999999997</v>
      </c>
    </row>
    <row r="452" spans="1:7">
      <c r="A452" s="5">
        <v>44742</v>
      </c>
      <c r="B452" s="787" t="s">
        <v>2039</v>
      </c>
      <c r="C452" s="787" t="s">
        <v>19</v>
      </c>
      <c r="D452" t="s">
        <v>94</v>
      </c>
      <c r="E452" s="4"/>
      <c r="F452" s="118">
        <v>300</v>
      </c>
      <c r="G452" s="4">
        <f t="shared" si="6"/>
        <v>37.599999999999966</v>
      </c>
    </row>
    <row r="453" spans="1:7">
      <c r="A453" s="5">
        <v>44777</v>
      </c>
      <c r="B453" s="787" t="s">
        <v>2023</v>
      </c>
      <c r="C453" s="787" t="s">
        <v>19</v>
      </c>
      <c r="D453" t="s">
        <v>12</v>
      </c>
      <c r="E453" s="4"/>
      <c r="F453" s="118">
        <v>28.7</v>
      </c>
      <c r="G453" s="4">
        <f t="shared" si="6"/>
        <v>8.8999999999999666</v>
      </c>
    </row>
    <row r="454" spans="1:7">
      <c r="A454" s="5">
        <v>44777</v>
      </c>
      <c r="B454" s="787" t="s">
        <v>2023</v>
      </c>
      <c r="C454" s="787" t="s">
        <v>19</v>
      </c>
      <c r="D454" t="s">
        <v>13</v>
      </c>
      <c r="E454" s="4"/>
      <c r="F454" s="118">
        <v>8.9</v>
      </c>
      <c r="G454" s="4">
        <f t="shared" si="6"/>
        <v>-3.3750779948604759E-14</v>
      </c>
    </row>
    <row r="455" spans="1:7">
      <c r="A455" s="9">
        <v>44773</v>
      </c>
      <c r="B455" s="786" t="s">
        <v>10</v>
      </c>
      <c r="C455" s="786" t="s">
        <v>20</v>
      </c>
      <c r="D455" t="s">
        <v>12</v>
      </c>
      <c r="E455" s="4">
        <v>28.6</v>
      </c>
      <c r="F455" s="118"/>
      <c r="G455" s="4">
        <f t="shared" ref="G455:G523" si="7">+G454+E455-F455</f>
        <v>28.599999999999966</v>
      </c>
    </row>
    <row r="456" spans="1:7">
      <c r="A456" s="5"/>
      <c r="B456" s="787"/>
      <c r="C456" s="787"/>
      <c r="D456" t="s">
        <v>13</v>
      </c>
      <c r="E456" s="4">
        <v>11.7</v>
      </c>
      <c r="F456" s="118"/>
      <c r="G456" s="4">
        <f t="shared" si="7"/>
        <v>40.299999999999969</v>
      </c>
    </row>
    <row r="457" spans="1:7">
      <c r="A457" s="5"/>
      <c r="B457" s="787"/>
      <c r="C457" s="787"/>
      <c r="D457" t="s">
        <v>94</v>
      </c>
      <c r="E457" s="4">
        <v>300</v>
      </c>
      <c r="F457" s="118"/>
      <c r="G457" s="4">
        <f t="shared" si="7"/>
        <v>340.29999999999995</v>
      </c>
    </row>
    <row r="458" spans="1:7">
      <c r="A458" s="5">
        <v>44773</v>
      </c>
      <c r="B458" s="787" t="s">
        <v>2040</v>
      </c>
      <c r="C458" s="787" t="s">
        <v>20</v>
      </c>
      <c r="D458" t="s">
        <v>94</v>
      </c>
      <c r="E458" s="4"/>
      <c r="F458" s="118">
        <v>300</v>
      </c>
      <c r="G458" s="4">
        <f t="shared" si="7"/>
        <v>40.299999999999955</v>
      </c>
    </row>
    <row r="459" spans="1:7">
      <c r="A459" s="5">
        <v>44838</v>
      </c>
      <c r="B459" s="787" t="s">
        <v>2041</v>
      </c>
      <c r="C459" s="787" t="s">
        <v>20</v>
      </c>
      <c r="D459" t="s">
        <v>12</v>
      </c>
      <c r="E459" s="4"/>
      <c r="F459" s="118">
        <v>28.6</v>
      </c>
      <c r="G459" s="4">
        <f t="shared" si="7"/>
        <v>11.699999999999953</v>
      </c>
    </row>
    <row r="460" spans="1:7">
      <c r="A460" s="5">
        <v>44838</v>
      </c>
      <c r="B460" s="787" t="s">
        <v>2041</v>
      </c>
      <c r="C460" s="787" t="s">
        <v>20</v>
      </c>
      <c r="D460" t="s">
        <v>13</v>
      </c>
      <c r="E460" s="4"/>
      <c r="F460" s="118">
        <v>11.7</v>
      </c>
      <c r="G460" s="4">
        <f t="shared" si="7"/>
        <v>-4.6185277824406512E-14</v>
      </c>
    </row>
    <row r="461" spans="1:7">
      <c r="A461" s="9">
        <v>44804</v>
      </c>
      <c r="B461" s="786" t="s">
        <v>10</v>
      </c>
      <c r="C461" s="786" t="s">
        <v>21</v>
      </c>
      <c r="D461" t="s">
        <v>12</v>
      </c>
      <c r="E461" s="4">
        <v>28.8</v>
      </c>
      <c r="F461" s="118"/>
      <c r="G461" s="4">
        <f t="shared" si="7"/>
        <v>28.799999999999955</v>
      </c>
    </row>
    <row r="462" spans="1:7">
      <c r="A462" s="5"/>
      <c r="B462" s="787"/>
      <c r="C462" s="787"/>
      <c r="D462" t="s">
        <v>13</v>
      </c>
      <c r="E462" s="4">
        <v>9</v>
      </c>
      <c r="F462" s="118"/>
      <c r="G462" s="4">
        <f t="shared" si="7"/>
        <v>37.799999999999955</v>
      </c>
    </row>
    <row r="463" spans="1:7">
      <c r="A463" s="5"/>
      <c r="B463" s="787"/>
      <c r="C463" s="787"/>
      <c r="D463" t="s">
        <v>94</v>
      </c>
      <c r="E463" s="4">
        <v>300</v>
      </c>
      <c r="F463" s="118"/>
      <c r="G463" s="4">
        <f t="shared" si="7"/>
        <v>337.79999999999995</v>
      </c>
    </row>
    <row r="464" spans="1:7">
      <c r="A464" s="5">
        <v>44804</v>
      </c>
      <c r="B464" s="787" t="s">
        <v>2042</v>
      </c>
      <c r="C464" s="787" t="s">
        <v>21</v>
      </c>
      <c r="D464" t="s">
        <v>94</v>
      </c>
      <c r="E464" s="4"/>
      <c r="F464" s="118">
        <v>230</v>
      </c>
      <c r="G464" s="4">
        <f t="shared" si="7"/>
        <v>107.79999999999995</v>
      </c>
    </row>
    <row r="465" spans="1:12">
      <c r="A465" s="5">
        <v>44806</v>
      </c>
      <c r="B465" s="787" t="s">
        <v>2043</v>
      </c>
      <c r="C465" s="787" t="s">
        <v>21</v>
      </c>
      <c r="D465" t="s">
        <v>94</v>
      </c>
      <c r="E465" s="4"/>
      <c r="F465" s="118">
        <v>70</v>
      </c>
      <c r="G465" s="4">
        <f t="shared" si="7"/>
        <v>37.799999999999955</v>
      </c>
      <c r="J465" s="786"/>
      <c r="L465" s="16"/>
    </row>
    <row r="466" spans="1:12">
      <c r="A466" s="5">
        <v>44841</v>
      </c>
      <c r="B466" s="787" t="s">
        <v>2044</v>
      </c>
      <c r="C466" s="787" t="s">
        <v>21</v>
      </c>
      <c r="D466" t="s">
        <v>12</v>
      </c>
      <c r="E466" s="4"/>
      <c r="F466" s="118">
        <v>28.8</v>
      </c>
      <c r="G466" s="4">
        <f t="shared" si="7"/>
        <v>8.9999999999999538</v>
      </c>
      <c r="J466" s="787"/>
      <c r="L466" s="16"/>
    </row>
    <row r="467" spans="1:12">
      <c r="A467" s="5">
        <v>44841</v>
      </c>
      <c r="B467" s="787" t="s">
        <v>2044</v>
      </c>
      <c r="C467" s="787" t="s">
        <v>21</v>
      </c>
      <c r="D467" t="s">
        <v>13</v>
      </c>
      <c r="E467" s="4"/>
      <c r="F467" s="118">
        <v>9</v>
      </c>
      <c r="G467" s="4">
        <f t="shared" si="7"/>
        <v>-4.6185277824406512E-14</v>
      </c>
      <c r="J467" s="786"/>
      <c r="L467" s="16"/>
    </row>
    <row r="468" spans="1:12">
      <c r="A468" s="41">
        <v>44834</v>
      </c>
      <c r="B468" s="786" t="s">
        <v>10</v>
      </c>
      <c r="C468" s="786" t="s">
        <v>22</v>
      </c>
      <c r="D468" t="s">
        <v>12</v>
      </c>
      <c r="E468" s="16">
        <v>25.5</v>
      </c>
      <c r="F468" s="118"/>
      <c r="G468" s="4">
        <f t="shared" si="7"/>
        <v>25.499999999999954</v>
      </c>
      <c r="J468" s="787"/>
      <c r="L468" s="16"/>
    </row>
    <row r="469" spans="1:12">
      <c r="B469" s="787"/>
      <c r="C469" s="787"/>
      <c r="D469" t="s">
        <v>13</v>
      </c>
      <c r="E469" s="16">
        <v>10.199999999999999</v>
      </c>
      <c r="F469" s="118"/>
      <c r="G469" s="4">
        <f t="shared" si="7"/>
        <v>35.699999999999953</v>
      </c>
    </row>
    <row r="470" spans="1:12">
      <c r="B470" s="787"/>
      <c r="C470" s="787"/>
      <c r="D470" t="s">
        <v>94</v>
      </c>
      <c r="E470" s="16">
        <v>350</v>
      </c>
      <c r="F470" s="118"/>
      <c r="G470" s="4">
        <f t="shared" si="7"/>
        <v>385.69999999999993</v>
      </c>
      <c r="L470" s="12"/>
    </row>
    <row r="471" spans="1:12">
      <c r="A471" s="39">
        <v>44834</v>
      </c>
      <c r="B471" s="787" t="s">
        <v>2045</v>
      </c>
      <c r="C471" s="787" t="s">
        <v>22</v>
      </c>
      <c r="D471" t="s">
        <v>94</v>
      </c>
      <c r="F471" s="118">
        <v>350</v>
      </c>
      <c r="G471" s="4">
        <f t="shared" si="7"/>
        <v>35.699999999999932</v>
      </c>
    </row>
    <row r="472" spans="1:12">
      <c r="A472" s="39">
        <v>44895</v>
      </c>
      <c r="B472" s="787" t="s">
        <v>2046</v>
      </c>
      <c r="C472" s="787" t="s">
        <v>22</v>
      </c>
      <c r="D472" t="s">
        <v>12</v>
      </c>
      <c r="F472" s="174">
        <v>25.5</v>
      </c>
      <c r="G472" s="4">
        <f t="shared" si="7"/>
        <v>10.199999999999932</v>
      </c>
    </row>
    <row r="473" spans="1:12">
      <c r="A473" s="39">
        <v>44895</v>
      </c>
      <c r="B473" s="787" t="s">
        <v>2046</v>
      </c>
      <c r="C473" s="787" t="s">
        <v>22</v>
      </c>
      <c r="D473" t="s">
        <v>13</v>
      </c>
      <c r="F473" s="174">
        <v>10.199999999999999</v>
      </c>
      <c r="G473" s="4">
        <f t="shared" si="7"/>
        <v>-6.7501559897209518E-14</v>
      </c>
    </row>
    <row r="474" spans="1:12">
      <c r="A474" s="41">
        <v>44865</v>
      </c>
      <c r="B474" s="786" t="s">
        <v>10</v>
      </c>
      <c r="C474" s="786" t="s">
        <v>23</v>
      </c>
      <c r="D474" t="s">
        <v>12</v>
      </c>
      <c r="E474" s="16">
        <v>25.4</v>
      </c>
      <c r="F474" s="118"/>
      <c r="G474" s="4">
        <f t="shared" si="7"/>
        <v>25.399999999999931</v>
      </c>
    </row>
    <row r="475" spans="1:12">
      <c r="B475" s="787"/>
      <c r="C475" s="787"/>
      <c r="D475" t="s">
        <v>13</v>
      </c>
      <c r="E475" s="84">
        <v>6.9</v>
      </c>
      <c r="F475" s="138"/>
      <c r="G475" s="4">
        <f t="shared" si="7"/>
        <v>32.299999999999933</v>
      </c>
    </row>
    <row r="476" spans="1:12">
      <c r="B476" s="787"/>
      <c r="C476" s="787"/>
      <c r="D476" t="s">
        <v>94</v>
      </c>
      <c r="E476" s="84">
        <v>350</v>
      </c>
      <c r="F476" s="138"/>
      <c r="G476" s="4">
        <f t="shared" si="7"/>
        <v>382.29999999999995</v>
      </c>
    </row>
    <row r="477" spans="1:12">
      <c r="A477" s="39">
        <v>44865</v>
      </c>
      <c r="B477" s="787" t="s">
        <v>2047</v>
      </c>
      <c r="C477" s="787" t="s">
        <v>23</v>
      </c>
      <c r="D477" t="s">
        <v>94</v>
      </c>
      <c r="E477" s="84"/>
      <c r="F477" s="138">
        <v>320</v>
      </c>
      <c r="G477" s="46">
        <f t="shared" si="7"/>
        <v>62.299999999999955</v>
      </c>
    </row>
    <row r="478" spans="1:12">
      <c r="A478" s="39">
        <v>44895</v>
      </c>
      <c r="B478" s="787" t="s">
        <v>2046</v>
      </c>
      <c r="C478" s="787" t="s">
        <v>23</v>
      </c>
      <c r="D478" t="s">
        <v>12</v>
      </c>
      <c r="F478" s="174">
        <v>25.4</v>
      </c>
      <c r="G478" s="46">
        <f t="shared" si="7"/>
        <v>36.899999999999956</v>
      </c>
    </row>
    <row r="479" spans="1:12">
      <c r="A479" s="39">
        <v>44895</v>
      </c>
      <c r="B479" s="787" t="s">
        <v>2046</v>
      </c>
      <c r="C479" s="787" t="s">
        <v>23</v>
      </c>
      <c r="D479" t="s">
        <v>13</v>
      </c>
      <c r="F479" s="174">
        <v>6.9</v>
      </c>
      <c r="G479" s="46">
        <f t="shared" si="7"/>
        <v>29.999999999999957</v>
      </c>
    </row>
    <row r="480" spans="1:12">
      <c r="A480" s="39">
        <v>45063</v>
      </c>
      <c r="B480" s="787" t="s">
        <v>2048</v>
      </c>
      <c r="C480" s="787" t="s">
        <v>23</v>
      </c>
      <c r="D480" t="s">
        <v>94</v>
      </c>
      <c r="F480" s="174">
        <v>30</v>
      </c>
      <c r="G480" s="46">
        <f t="shared" si="7"/>
        <v>-4.2632564145606011E-14</v>
      </c>
    </row>
    <row r="481" spans="1:10">
      <c r="A481" s="41">
        <v>44895</v>
      </c>
      <c r="B481" s="786" t="s">
        <v>10</v>
      </c>
      <c r="C481" s="786" t="s">
        <v>24</v>
      </c>
      <c r="D481" t="s">
        <v>12</v>
      </c>
      <c r="E481" s="4">
        <v>28.4</v>
      </c>
      <c r="F481" s="118"/>
      <c r="G481" s="46">
        <f t="shared" si="7"/>
        <v>28.399999999999956</v>
      </c>
    </row>
    <row r="482" spans="1:10">
      <c r="B482" s="787"/>
      <c r="C482" s="787"/>
      <c r="D482" t="s">
        <v>13</v>
      </c>
      <c r="E482" s="4">
        <v>8.3000000000000007</v>
      </c>
      <c r="F482" s="118"/>
      <c r="G482" s="46">
        <f t="shared" si="7"/>
        <v>36.69999999999996</v>
      </c>
    </row>
    <row r="483" spans="1:10">
      <c r="B483" s="787"/>
      <c r="C483" s="787"/>
      <c r="D483" t="s">
        <v>14</v>
      </c>
      <c r="E483" s="4">
        <v>350</v>
      </c>
      <c r="F483" s="118"/>
      <c r="G483" s="4">
        <f t="shared" si="7"/>
        <v>386.69999999999993</v>
      </c>
    </row>
    <row r="484" spans="1:10">
      <c r="A484" s="39">
        <v>44895</v>
      </c>
      <c r="B484" s="787" t="s">
        <v>2049</v>
      </c>
      <c r="C484" s="787" t="s">
        <v>24</v>
      </c>
      <c r="D484" t="s">
        <v>14</v>
      </c>
      <c r="E484" s="4"/>
      <c r="F484" s="118">
        <v>350</v>
      </c>
      <c r="G484" s="4">
        <f t="shared" si="7"/>
        <v>36.699999999999932</v>
      </c>
    </row>
    <row r="485" spans="1:10">
      <c r="A485" s="39">
        <v>44939</v>
      </c>
      <c r="B485" s="787" t="s">
        <v>2050</v>
      </c>
      <c r="C485" s="787" t="s">
        <v>24</v>
      </c>
      <c r="D485" t="s">
        <v>12</v>
      </c>
      <c r="E485" s="4"/>
      <c r="F485" s="118">
        <v>28.4</v>
      </c>
      <c r="G485" s="4">
        <f t="shared" si="7"/>
        <v>8.2999999999999332</v>
      </c>
    </row>
    <row r="486" spans="1:10">
      <c r="A486" s="39">
        <v>44939</v>
      </c>
      <c r="B486" s="787" t="s">
        <v>2050</v>
      </c>
      <c r="C486" s="787" t="s">
        <v>24</v>
      </c>
      <c r="D486" t="s">
        <v>13</v>
      </c>
      <c r="E486" s="4"/>
      <c r="F486" s="118">
        <v>8.3000000000000007</v>
      </c>
      <c r="G486" s="4">
        <f t="shared" si="7"/>
        <v>-6.7501559897209518E-14</v>
      </c>
    </row>
    <row r="487" spans="1:10">
      <c r="A487" s="41">
        <v>44926</v>
      </c>
      <c r="B487" s="786" t="s">
        <v>10</v>
      </c>
      <c r="C487" s="786" t="s">
        <v>25</v>
      </c>
      <c r="D487" t="s">
        <v>12</v>
      </c>
      <c r="E487" s="4">
        <v>32.5</v>
      </c>
      <c r="F487" s="118"/>
      <c r="G487" s="4">
        <f t="shared" si="7"/>
        <v>32.499999999999929</v>
      </c>
    </row>
    <row r="488" spans="1:10">
      <c r="B488" s="787"/>
      <c r="C488" s="787"/>
      <c r="D488" t="s">
        <v>13</v>
      </c>
      <c r="E488" s="4">
        <v>7.7</v>
      </c>
      <c r="F488" s="118"/>
      <c r="G488" s="4">
        <f t="shared" si="7"/>
        <v>40.199999999999932</v>
      </c>
    </row>
    <row r="489" spans="1:10">
      <c r="B489" s="787"/>
      <c r="C489" s="787"/>
      <c r="D489" t="s">
        <v>14</v>
      </c>
      <c r="E489" s="4">
        <v>350</v>
      </c>
      <c r="F489" s="118"/>
      <c r="G489" s="4">
        <f t="shared" si="7"/>
        <v>390.19999999999993</v>
      </c>
    </row>
    <row r="490" spans="1:10">
      <c r="A490" s="39">
        <v>44926</v>
      </c>
      <c r="B490" s="787" t="s">
        <v>2051</v>
      </c>
      <c r="C490" s="787" t="s">
        <v>25</v>
      </c>
      <c r="D490" t="s">
        <v>14</v>
      </c>
      <c r="E490" s="4"/>
      <c r="F490" s="118">
        <v>350</v>
      </c>
      <c r="G490" s="4">
        <f t="shared" si="7"/>
        <v>40.199999999999932</v>
      </c>
    </row>
    <row r="491" spans="1:10">
      <c r="A491" s="39">
        <v>44956</v>
      </c>
      <c r="B491" s="787" t="s">
        <v>2052</v>
      </c>
      <c r="C491" s="787" t="s">
        <v>25</v>
      </c>
      <c r="D491" t="s">
        <v>12</v>
      </c>
      <c r="E491" s="4"/>
      <c r="F491" s="118">
        <v>32.5</v>
      </c>
      <c r="G491" s="4">
        <f t="shared" si="7"/>
        <v>7.6999999999999318</v>
      </c>
    </row>
    <row r="492" spans="1:10">
      <c r="A492" s="39">
        <v>44956</v>
      </c>
      <c r="B492" s="787" t="s">
        <v>2052</v>
      </c>
      <c r="C492" s="787" t="s">
        <v>25</v>
      </c>
      <c r="D492" t="s">
        <v>13</v>
      </c>
      <c r="E492" s="4"/>
      <c r="F492" s="118">
        <v>7.7</v>
      </c>
      <c r="G492" s="4">
        <f t="shared" si="7"/>
        <v>-6.8389738316909643E-14</v>
      </c>
    </row>
    <row r="493" spans="1:10">
      <c r="A493" s="41">
        <v>44957</v>
      </c>
      <c r="B493" s="786" t="s">
        <v>10</v>
      </c>
      <c r="C493" s="786" t="s">
        <v>11</v>
      </c>
      <c r="D493" t="s">
        <v>12</v>
      </c>
      <c r="E493" s="4">
        <v>35.5</v>
      </c>
      <c r="F493" s="153"/>
      <c r="G493" s="4">
        <f t="shared" si="7"/>
        <v>35.499999999999929</v>
      </c>
    </row>
    <row r="494" spans="1:10">
      <c r="B494" s="787"/>
      <c r="C494" s="787"/>
      <c r="D494" t="s">
        <v>13</v>
      </c>
      <c r="E494" s="4">
        <v>6.8</v>
      </c>
      <c r="F494" s="153"/>
      <c r="G494" s="4">
        <f t="shared" si="7"/>
        <v>42.299999999999926</v>
      </c>
      <c r="H494" s="786"/>
      <c r="J494" s="4"/>
    </row>
    <row r="495" spans="1:10">
      <c r="B495" s="787"/>
      <c r="C495" s="787"/>
      <c r="D495" t="s">
        <v>14</v>
      </c>
      <c r="E495" s="4">
        <v>350</v>
      </c>
      <c r="F495" s="153"/>
      <c r="G495" s="4">
        <f t="shared" si="7"/>
        <v>392.29999999999995</v>
      </c>
      <c r="H495" s="787"/>
      <c r="J495" s="4"/>
    </row>
    <row r="496" spans="1:10">
      <c r="A496" s="39">
        <v>44957</v>
      </c>
      <c r="B496" s="787" t="s">
        <v>2053</v>
      </c>
      <c r="C496" s="787" t="s">
        <v>11</v>
      </c>
      <c r="D496" t="s">
        <v>14</v>
      </c>
      <c r="E496" s="4"/>
      <c r="F496" s="153">
        <v>350</v>
      </c>
      <c r="G496" s="4">
        <f t="shared" si="7"/>
        <v>42.299999999999955</v>
      </c>
      <c r="H496" s="786"/>
      <c r="J496" s="4"/>
    </row>
    <row r="497" spans="1:10">
      <c r="A497" s="39">
        <v>45009</v>
      </c>
      <c r="B497" s="787" t="s">
        <v>2054</v>
      </c>
      <c r="C497" s="787" t="s">
        <v>11</v>
      </c>
      <c r="D497" t="s">
        <v>12</v>
      </c>
      <c r="E497" s="4"/>
      <c r="F497" s="118">
        <v>35.5</v>
      </c>
      <c r="G497" s="4">
        <f t="shared" si="7"/>
        <v>6.7999999999999545</v>
      </c>
      <c r="H497" s="786"/>
      <c r="J497" s="4"/>
    </row>
    <row r="498" spans="1:10">
      <c r="A498" s="39">
        <v>45009</v>
      </c>
      <c r="B498" s="787" t="s">
        <v>2054</v>
      </c>
      <c r="C498" s="787" t="s">
        <v>11</v>
      </c>
      <c r="D498" t="s">
        <v>13</v>
      </c>
      <c r="E498" s="4"/>
      <c r="F498" s="118">
        <v>6.8</v>
      </c>
      <c r="G498" s="4">
        <f t="shared" si="7"/>
        <v>-4.5297099404706387E-14</v>
      </c>
      <c r="H498" s="786"/>
      <c r="J498" s="4"/>
    </row>
    <row r="499" spans="1:10">
      <c r="A499" s="41">
        <v>44985</v>
      </c>
      <c r="B499" s="786" t="s">
        <v>10</v>
      </c>
      <c r="C499" s="786" t="s">
        <v>15</v>
      </c>
      <c r="D499" t="s">
        <v>12</v>
      </c>
      <c r="E499" s="4">
        <v>38.700000000000003</v>
      </c>
      <c r="F499" s="153"/>
      <c r="G499" s="4">
        <f t="shared" si="7"/>
        <v>38.69999999999996</v>
      </c>
      <c r="H499" s="787"/>
      <c r="J499" s="4"/>
    </row>
    <row r="500" spans="1:10">
      <c r="B500" s="787"/>
      <c r="C500" s="787"/>
      <c r="D500" t="s">
        <v>13</v>
      </c>
      <c r="E500" s="4">
        <v>1.2</v>
      </c>
      <c r="F500" s="153"/>
      <c r="G500" s="4">
        <f t="shared" si="7"/>
        <v>39.899999999999963</v>
      </c>
      <c r="H500" s="822" t="s">
        <v>2055</v>
      </c>
      <c r="I500" s="822"/>
      <c r="J500" s="822"/>
    </row>
    <row r="501" spans="1:10">
      <c r="B501" s="787"/>
      <c r="C501" s="787"/>
      <c r="D501" t="s">
        <v>14</v>
      </c>
      <c r="E501" s="4">
        <v>350</v>
      </c>
      <c r="F501" s="153"/>
      <c r="G501" s="4">
        <f t="shared" si="7"/>
        <v>389.9</v>
      </c>
      <c r="J501" s="12"/>
    </row>
    <row r="502" spans="1:10">
      <c r="A502" s="39">
        <v>44985</v>
      </c>
      <c r="B502" s="787" t="s">
        <v>2056</v>
      </c>
      <c r="C502" s="787" t="s">
        <v>15</v>
      </c>
      <c r="D502" t="s">
        <v>14</v>
      </c>
      <c r="E502" s="4"/>
      <c r="F502" s="153">
        <v>300</v>
      </c>
      <c r="G502" s="4">
        <f t="shared" si="7"/>
        <v>89.899999999999977</v>
      </c>
      <c r="H502" s="786" t="s">
        <v>23</v>
      </c>
      <c r="I502" s="111" t="s">
        <v>94</v>
      </c>
      <c r="J502" s="80">
        <v>30</v>
      </c>
    </row>
    <row r="503" spans="1:10">
      <c r="A503" s="39">
        <v>44988</v>
      </c>
      <c r="B503" s="787" t="s">
        <v>2057</v>
      </c>
      <c r="C503" s="787" t="s">
        <v>15</v>
      </c>
      <c r="D503" t="s">
        <v>14</v>
      </c>
      <c r="E503" s="4"/>
      <c r="F503" s="153">
        <v>50</v>
      </c>
      <c r="G503" s="4">
        <f t="shared" si="7"/>
        <v>39.899999999999977</v>
      </c>
      <c r="H503" s="786" t="s">
        <v>16</v>
      </c>
      <c r="I503" t="s">
        <v>12</v>
      </c>
      <c r="J503" s="4">
        <v>35.6</v>
      </c>
    </row>
    <row r="504" spans="1:10">
      <c r="A504" s="39">
        <v>45009</v>
      </c>
      <c r="B504" s="787" t="s">
        <v>2054</v>
      </c>
      <c r="C504" s="787" t="s">
        <v>15</v>
      </c>
      <c r="D504" t="s">
        <v>12</v>
      </c>
      <c r="E504" s="4"/>
      <c r="F504" s="118">
        <v>38.700000000000003</v>
      </c>
      <c r="G504" s="4">
        <f t="shared" si="7"/>
        <v>1.1999999999999744</v>
      </c>
      <c r="H504" s="787"/>
      <c r="I504" t="s">
        <v>13</v>
      </c>
      <c r="J504" s="4">
        <v>1.6</v>
      </c>
    </row>
    <row r="505" spans="1:10">
      <c r="A505" s="39">
        <v>45009</v>
      </c>
      <c r="B505" s="787" t="s">
        <v>2054</v>
      </c>
      <c r="C505" s="787" t="s">
        <v>15</v>
      </c>
      <c r="D505" t="s">
        <v>13</v>
      </c>
      <c r="E505" s="4"/>
      <c r="F505" s="118">
        <v>1.2</v>
      </c>
      <c r="G505" s="4">
        <f t="shared" si="7"/>
        <v>-2.55351295663786E-14</v>
      </c>
    </row>
    <row r="506" spans="1:10">
      <c r="A506" s="41">
        <v>44985</v>
      </c>
      <c r="B506" s="786" t="s">
        <v>10</v>
      </c>
      <c r="C506" s="786" t="s">
        <v>16</v>
      </c>
      <c r="D506" t="s">
        <v>12</v>
      </c>
      <c r="E506" s="4">
        <v>35.6</v>
      </c>
      <c r="F506" s="153"/>
      <c r="G506" s="4">
        <f t="shared" si="7"/>
        <v>35.599999999999973</v>
      </c>
      <c r="J506" s="12">
        <f>SUM(J502:J505)</f>
        <v>67.199999999999989</v>
      </c>
    </row>
    <row r="507" spans="1:10">
      <c r="B507" s="787"/>
      <c r="C507" s="787"/>
      <c r="D507" t="s">
        <v>13</v>
      </c>
      <c r="E507" s="4">
        <v>1.6</v>
      </c>
      <c r="F507" s="153"/>
      <c r="G507" s="4">
        <f t="shared" si="7"/>
        <v>37.199999999999974</v>
      </c>
    </row>
    <row r="508" spans="1:10">
      <c r="B508" s="787"/>
      <c r="C508" s="787"/>
      <c r="D508" t="s">
        <v>14</v>
      </c>
      <c r="E508" s="4">
        <v>350</v>
      </c>
      <c r="F508" s="153"/>
      <c r="G508" s="4">
        <f t="shared" si="7"/>
        <v>387.2</v>
      </c>
    </row>
    <row r="509" spans="1:10">
      <c r="A509" s="39">
        <v>45016</v>
      </c>
      <c r="B509" s="787" t="s">
        <v>2058</v>
      </c>
      <c r="C509" s="787" t="s">
        <v>16</v>
      </c>
      <c r="D509" t="s">
        <v>14</v>
      </c>
      <c r="F509" s="118">
        <v>350</v>
      </c>
      <c r="G509" s="4">
        <f t="shared" si="7"/>
        <v>37.199999999999989</v>
      </c>
    </row>
    <row r="510" spans="1:10">
      <c r="A510" s="39">
        <v>45063</v>
      </c>
      <c r="B510" s="787" t="s">
        <v>2059</v>
      </c>
      <c r="C510" s="787" t="s">
        <v>16</v>
      </c>
      <c r="D510" t="s">
        <v>12</v>
      </c>
      <c r="F510" s="118">
        <v>35.6</v>
      </c>
      <c r="G510" s="4">
        <f t="shared" si="7"/>
        <v>1.5999999999999872</v>
      </c>
    </row>
    <row r="511" spans="1:10">
      <c r="A511" s="39">
        <v>45063</v>
      </c>
      <c r="B511" s="787" t="s">
        <v>2059</v>
      </c>
      <c r="C511" s="787" t="s">
        <v>16</v>
      </c>
      <c r="D511" t="s">
        <v>13</v>
      </c>
      <c r="F511" s="118">
        <v>1.6</v>
      </c>
      <c r="G511" s="4">
        <f t="shared" si="7"/>
        <v>-1.2878587085651816E-14</v>
      </c>
    </row>
    <row r="512" spans="1:10">
      <c r="A512" s="41">
        <v>45046</v>
      </c>
      <c r="B512" s="786" t="s">
        <v>10</v>
      </c>
      <c r="C512" s="786" t="s">
        <v>17</v>
      </c>
      <c r="D512" t="s">
        <v>12</v>
      </c>
      <c r="E512" s="4">
        <v>37.299999999999997</v>
      </c>
      <c r="F512" s="153"/>
      <c r="G512" s="4">
        <f t="shared" si="7"/>
        <v>37.299999999999983</v>
      </c>
    </row>
    <row r="513" spans="1:13">
      <c r="B513" s="787"/>
      <c r="C513" s="787"/>
      <c r="D513" t="s">
        <v>13</v>
      </c>
      <c r="E513" s="4">
        <v>1.5</v>
      </c>
      <c r="F513" s="153"/>
      <c r="G513" s="4">
        <f t="shared" si="7"/>
        <v>38.799999999999983</v>
      </c>
    </row>
    <row r="514" spans="1:13">
      <c r="B514" s="787"/>
      <c r="C514" s="787"/>
      <c r="D514" t="s">
        <v>14</v>
      </c>
      <c r="E514" s="4">
        <v>350</v>
      </c>
      <c r="F514" s="153"/>
      <c r="G514" s="4">
        <f t="shared" si="7"/>
        <v>388.79999999999995</v>
      </c>
    </row>
    <row r="515" spans="1:13">
      <c r="A515" s="39">
        <v>45046</v>
      </c>
      <c r="B515" s="787" t="s">
        <v>2060</v>
      </c>
      <c r="C515" s="787" t="s">
        <v>17</v>
      </c>
      <c r="D515" t="s">
        <v>14</v>
      </c>
      <c r="E515" s="4"/>
      <c r="F515" s="118">
        <v>318</v>
      </c>
      <c r="G515" s="4">
        <f t="shared" si="7"/>
        <v>70.799999999999955</v>
      </c>
    </row>
    <row r="516" spans="1:13">
      <c r="A516" s="39">
        <v>45049</v>
      </c>
      <c r="B516" s="787" t="s">
        <v>2061</v>
      </c>
      <c r="C516" s="787" t="s">
        <v>17</v>
      </c>
      <c r="D516" t="s">
        <v>14</v>
      </c>
      <c r="E516" s="4"/>
      <c r="F516" s="118">
        <v>32</v>
      </c>
      <c r="G516" s="4">
        <f t="shared" si="7"/>
        <v>38.799999999999955</v>
      </c>
    </row>
    <row r="517" spans="1:13">
      <c r="A517" s="39">
        <v>45091</v>
      </c>
      <c r="B517" s="787" t="s">
        <v>2062</v>
      </c>
      <c r="C517" s="787" t="s">
        <v>17</v>
      </c>
      <c r="D517" t="s">
        <v>12</v>
      </c>
      <c r="E517" s="4"/>
      <c r="F517" s="118">
        <v>37.299999999999997</v>
      </c>
      <c r="G517" s="4">
        <f t="shared" si="7"/>
        <v>1.4999999999999574</v>
      </c>
    </row>
    <row r="518" spans="1:13">
      <c r="A518" s="39">
        <v>45091</v>
      </c>
      <c r="B518" s="787" t="s">
        <v>2062</v>
      </c>
      <c r="C518" s="787" t="s">
        <v>17</v>
      </c>
      <c r="D518" t="s">
        <v>13</v>
      </c>
      <c r="E518" s="4"/>
      <c r="F518" s="118">
        <v>1.5</v>
      </c>
      <c r="G518" s="4">
        <f t="shared" si="7"/>
        <v>-4.2632564145606011E-14</v>
      </c>
    </row>
    <row r="519" spans="1:13">
      <c r="A519" s="41">
        <v>45077</v>
      </c>
      <c r="B519" s="786" t="s">
        <v>10</v>
      </c>
      <c r="C519" s="786" t="s">
        <v>18</v>
      </c>
      <c r="D519" t="s">
        <v>12</v>
      </c>
      <c r="E519" s="187">
        <v>34.5</v>
      </c>
      <c r="F519" s="187"/>
      <c r="G519" s="4">
        <f t="shared" si="7"/>
        <v>34.499999999999957</v>
      </c>
    </row>
    <row r="520" spans="1:13">
      <c r="A520" s="41"/>
      <c r="B520" s="786"/>
      <c r="C520" s="786"/>
      <c r="D520" t="s">
        <v>13</v>
      </c>
      <c r="E520" s="187">
        <v>2.1</v>
      </c>
      <c r="F520" s="187"/>
      <c r="G520" s="4">
        <f t="shared" si="7"/>
        <v>36.599999999999959</v>
      </c>
    </row>
    <row r="521" spans="1:13">
      <c r="A521" s="41"/>
      <c r="B521" s="786"/>
      <c r="C521" s="786"/>
      <c r="D521" t="s">
        <v>14</v>
      </c>
      <c r="E521" s="187">
        <v>350</v>
      </c>
      <c r="F521" s="187"/>
      <c r="G521" s="4">
        <f t="shared" si="7"/>
        <v>386.59999999999997</v>
      </c>
    </row>
    <row r="522" spans="1:13">
      <c r="A522" s="39">
        <v>45077</v>
      </c>
      <c r="B522" s="787" t="s">
        <v>2063</v>
      </c>
      <c r="C522" s="787" t="s">
        <v>18</v>
      </c>
      <c r="D522" t="s">
        <v>14</v>
      </c>
      <c r="E522" s="187"/>
      <c r="F522" s="187">
        <v>350</v>
      </c>
      <c r="G522" s="4">
        <f t="shared" si="7"/>
        <v>36.599999999999966</v>
      </c>
    </row>
    <row r="523" spans="1:13">
      <c r="A523" s="39">
        <v>45163</v>
      </c>
      <c r="B523" s="787" t="s">
        <v>2064</v>
      </c>
      <c r="C523" s="787" t="s">
        <v>18</v>
      </c>
      <c r="D523" t="s">
        <v>12</v>
      </c>
      <c r="E523" s="12"/>
      <c r="F523" s="187">
        <v>34.5</v>
      </c>
      <c r="G523" s="4">
        <f t="shared" si="7"/>
        <v>2.0999999999999659</v>
      </c>
      <c r="J523" s="786"/>
      <c r="L523" s="187"/>
      <c r="M523" s="187"/>
    </row>
    <row r="524" spans="1:13">
      <c r="A524" s="39">
        <v>45163</v>
      </c>
      <c r="B524" s="787" t="s">
        <v>2064</v>
      </c>
      <c r="C524" s="787" t="s">
        <v>18</v>
      </c>
      <c r="D524" t="s">
        <v>13</v>
      </c>
      <c r="E524" s="12"/>
      <c r="F524" s="187">
        <v>2.1</v>
      </c>
      <c r="G524" s="4">
        <f t="shared" ref="G524:G549" si="8">+G523+E524-F524</f>
        <v>-3.4194869158454821E-14</v>
      </c>
      <c r="J524" s="786"/>
      <c r="L524" s="187"/>
      <c r="M524" s="187"/>
    </row>
    <row r="525" spans="1:13">
      <c r="A525" s="41">
        <v>45107</v>
      </c>
      <c r="B525" s="786" t="s">
        <v>10</v>
      </c>
      <c r="C525" s="786" t="s">
        <v>19</v>
      </c>
      <c r="D525" t="s">
        <v>12</v>
      </c>
      <c r="E525" s="16">
        <v>35.1</v>
      </c>
      <c r="F525" s="118"/>
      <c r="G525" s="4">
        <f t="shared" si="8"/>
        <v>35.099999999999966</v>
      </c>
      <c r="L525" s="187"/>
      <c r="M525" s="187"/>
    </row>
    <row r="526" spans="1:13">
      <c r="B526" s="787"/>
      <c r="C526" s="787"/>
      <c r="D526" t="s">
        <v>13</v>
      </c>
      <c r="E526" s="16">
        <v>2</v>
      </c>
      <c r="F526" s="174"/>
      <c r="G526" s="4">
        <f t="shared" si="8"/>
        <v>37.099999999999966</v>
      </c>
      <c r="L526" s="16"/>
    </row>
    <row r="527" spans="1:13">
      <c r="B527" s="787"/>
      <c r="C527" s="787"/>
      <c r="D527" t="s">
        <v>14</v>
      </c>
      <c r="E527" s="16">
        <v>350</v>
      </c>
      <c r="F527" s="118"/>
      <c r="G527" s="4">
        <f t="shared" si="8"/>
        <v>387.09999999999997</v>
      </c>
      <c r="L527" s="16"/>
    </row>
    <row r="528" spans="1:13">
      <c r="A528" s="39">
        <v>45111</v>
      </c>
      <c r="B528" s="787" t="s">
        <v>2065</v>
      </c>
      <c r="C528" s="787" t="s">
        <v>19</v>
      </c>
      <c r="D528" t="s">
        <v>14</v>
      </c>
      <c r="F528" s="121">
        <v>348</v>
      </c>
      <c r="G528" s="4">
        <f t="shared" si="8"/>
        <v>39.099999999999966</v>
      </c>
      <c r="L528" s="16"/>
    </row>
    <row r="529" spans="1:14">
      <c r="A529" s="39">
        <v>45163</v>
      </c>
      <c r="B529" s="787" t="s">
        <v>2064</v>
      </c>
      <c r="C529" s="787" t="s">
        <v>19</v>
      </c>
      <c r="D529" t="s">
        <v>12</v>
      </c>
      <c r="F529" s="174">
        <v>35.1</v>
      </c>
      <c r="G529" s="4">
        <f t="shared" si="8"/>
        <v>3.9999999999999645</v>
      </c>
      <c r="L529" s="16"/>
    </row>
    <row r="530" spans="1:14">
      <c r="A530" s="39">
        <v>45163</v>
      </c>
      <c r="B530" s="787" t="s">
        <v>2064</v>
      </c>
      <c r="C530" s="787" t="s">
        <v>19</v>
      </c>
      <c r="D530" t="s">
        <v>13</v>
      </c>
      <c r="F530" s="174">
        <v>2</v>
      </c>
      <c r="G530" s="4">
        <f t="shared" si="8"/>
        <v>1.9999999999999645</v>
      </c>
      <c r="J530" s="786"/>
      <c r="L530" s="16"/>
    </row>
    <row r="531" spans="1:14" s="378" customFormat="1">
      <c r="A531" s="377">
        <v>45590</v>
      </c>
      <c r="B531" s="801" t="s">
        <v>2066</v>
      </c>
      <c r="C531" s="801" t="s">
        <v>19</v>
      </c>
      <c r="D531" s="378" t="s">
        <v>14</v>
      </c>
      <c r="E531" s="381"/>
      <c r="F531" s="439">
        <v>2</v>
      </c>
      <c r="G531" s="419">
        <f t="shared" si="8"/>
        <v>-3.5527136788005009E-14</v>
      </c>
      <c r="J531" s="425"/>
      <c r="L531" s="381"/>
    </row>
    <row r="532" spans="1:14">
      <c r="A532" s="41">
        <v>45138</v>
      </c>
      <c r="B532" s="786" t="s">
        <v>10</v>
      </c>
      <c r="C532" s="786" t="s">
        <v>20</v>
      </c>
      <c r="D532" t="s">
        <v>12</v>
      </c>
      <c r="E532" s="16">
        <v>33.1</v>
      </c>
      <c r="G532" s="4">
        <f t="shared" si="8"/>
        <v>33.099999999999966</v>
      </c>
      <c r="J532" s="787"/>
      <c r="L532" s="16"/>
    </row>
    <row r="533" spans="1:14">
      <c r="B533" s="787"/>
      <c r="C533" s="787"/>
      <c r="D533" t="s">
        <v>13</v>
      </c>
      <c r="E533" s="16">
        <v>2</v>
      </c>
      <c r="G533" s="4">
        <f t="shared" si="8"/>
        <v>35.099999999999966</v>
      </c>
      <c r="L533" s="121"/>
    </row>
    <row r="534" spans="1:14">
      <c r="B534" s="787"/>
      <c r="C534" s="787"/>
      <c r="D534" t="s">
        <v>14</v>
      </c>
      <c r="E534" s="16">
        <v>350</v>
      </c>
      <c r="G534" s="4">
        <f t="shared" si="8"/>
        <v>385.09999999999997</v>
      </c>
    </row>
    <row r="535" spans="1:14">
      <c r="A535" s="39">
        <v>45138</v>
      </c>
      <c r="B535" s="787" t="s">
        <v>2067</v>
      </c>
      <c r="C535" s="787" t="s">
        <v>20</v>
      </c>
      <c r="D535" t="s">
        <v>94</v>
      </c>
      <c r="F535" s="121">
        <v>312</v>
      </c>
      <c r="G535" s="4">
        <f t="shared" si="8"/>
        <v>73.099999999999966</v>
      </c>
      <c r="J535" s="786"/>
    </row>
    <row r="536" spans="1:14">
      <c r="A536" s="39">
        <v>45163</v>
      </c>
      <c r="B536" s="787" t="s">
        <v>2064</v>
      </c>
      <c r="C536" s="787" t="s">
        <v>20</v>
      </c>
      <c r="D536" t="s">
        <v>12</v>
      </c>
      <c r="F536" s="121">
        <v>26.3</v>
      </c>
      <c r="G536" s="4">
        <f t="shared" si="8"/>
        <v>46.799999999999969</v>
      </c>
      <c r="I536" s="786"/>
      <c r="K536" s="16"/>
      <c r="M536" s="16"/>
    </row>
    <row r="537" spans="1:14">
      <c r="A537" s="39">
        <v>45169</v>
      </c>
      <c r="B537" s="787" t="s">
        <v>2068</v>
      </c>
      <c r="C537" s="787" t="s">
        <v>20</v>
      </c>
      <c r="D537" t="s">
        <v>12</v>
      </c>
      <c r="F537" s="121">
        <v>6.8</v>
      </c>
      <c r="G537" s="4">
        <f t="shared" si="8"/>
        <v>39.999999999999972</v>
      </c>
      <c r="I537" s="786"/>
      <c r="K537" s="16"/>
      <c r="M537" s="16"/>
    </row>
    <row r="538" spans="1:14">
      <c r="A538" s="39">
        <v>45202</v>
      </c>
      <c r="B538" s="787" t="s">
        <v>2069</v>
      </c>
      <c r="C538" s="787" t="s">
        <v>20</v>
      </c>
      <c r="D538" t="s">
        <v>13</v>
      </c>
      <c r="F538" s="121">
        <v>2</v>
      </c>
      <c r="G538" s="4">
        <f t="shared" si="8"/>
        <v>37.999999999999972</v>
      </c>
      <c r="I538" s="786"/>
      <c r="K538" s="16"/>
      <c r="M538" s="16"/>
    </row>
    <row r="539" spans="1:14">
      <c r="A539" s="39">
        <v>45199</v>
      </c>
      <c r="B539" s="787" t="s">
        <v>2070</v>
      </c>
      <c r="C539" s="787" t="s">
        <v>20</v>
      </c>
      <c r="D539" t="s">
        <v>94</v>
      </c>
      <c r="F539" s="121">
        <v>10</v>
      </c>
      <c r="G539" s="4">
        <f t="shared" si="8"/>
        <v>27.999999999999972</v>
      </c>
      <c r="M539" s="16"/>
    </row>
    <row r="540" spans="1:14" s="378" customFormat="1">
      <c r="A540" s="377">
        <v>45590</v>
      </c>
      <c r="B540" s="801" t="s">
        <v>2066</v>
      </c>
      <c r="C540" s="801" t="s">
        <v>20</v>
      </c>
      <c r="D540" s="378" t="s">
        <v>14</v>
      </c>
      <c r="E540" s="381"/>
      <c r="F540" s="379">
        <v>28</v>
      </c>
      <c r="G540" s="419">
        <f t="shared" si="8"/>
        <v>-2.8421709430404007E-14</v>
      </c>
      <c r="M540" s="381"/>
    </row>
    <row r="541" spans="1:14">
      <c r="A541" s="41">
        <v>45169</v>
      </c>
      <c r="B541" s="786" t="s">
        <v>10</v>
      </c>
      <c r="C541" s="786" t="s">
        <v>21</v>
      </c>
      <c r="D541" t="s">
        <v>12</v>
      </c>
      <c r="E541" s="16">
        <v>31.6</v>
      </c>
      <c r="G541" s="4">
        <f t="shared" si="8"/>
        <v>31.599999999999973</v>
      </c>
      <c r="M541" s="16"/>
    </row>
    <row r="542" spans="1:14">
      <c r="B542" s="787"/>
      <c r="C542" s="787"/>
      <c r="D542" t="s">
        <v>13</v>
      </c>
      <c r="E542" s="16">
        <v>2.2999999999999998</v>
      </c>
      <c r="G542" s="4">
        <f t="shared" si="8"/>
        <v>33.89999999999997</v>
      </c>
      <c r="M542" s="16"/>
    </row>
    <row r="543" spans="1:14">
      <c r="B543" s="787"/>
      <c r="C543" s="787"/>
      <c r="D543" t="s">
        <v>14</v>
      </c>
      <c r="E543" s="16">
        <v>350</v>
      </c>
      <c r="G543" s="4">
        <f t="shared" si="8"/>
        <v>383.9</v>
      </c>
      <c r="M543" s="12"/>
      <c r="N543" s="26"/>
    </row>
    <row r="544" spans="1:14">
      <c r="B544" s="787"/>
      <c r="C544" s="787"/>
      <c r="D544" t="s">
        <v>223</v>
      </c>
      <c r="E544" s="16">
        <v>10</v>
      </c>
      <c r="G544" s="4">
        <f t="shared" si="8"/>
        <v>393.9</v>
      </c>
    </row>
    <row r="545" spans="1:11">
      <c r="A545" s="39">
        <v>45169</v>
      </c>
      <c r="B545" s="787" t="s">
        <v>2068</v>
      </c>
      <c r="C545" s="787" t="s">
        <v>411</v>
      </c>
      <c r="D545" t="s">
        <v>12</v>
      </c>
      <c r="F545" s="121">
        <v>3.2</v>
      </c>
      <c r="G545" s="4">
        <f t="shared" si="8"/>
        <v>390.7</v>
      </c>
    </row>
    <row r="546" spans="1:11">
      <c r="A546" s="39">
        <v>45169</v>
      </c>
      <c r="B546" s="787" t="s">
        <v>2071</v>
      </c>
      <c r="C546" s="787" t="s">
        <v>411</v>
      </c>
      <c r="D546" t="s">
        <v>94</v>
      </c>
      <c r="F546" s="121">
        <v>350</v>
      </c>
      <c r="G546" s="4">
        <f t="shared" si="8"/>
        <v>40.699999999999989</v>
      </c>
    </row>
    <row r="547" spans="1:11">
      <c r="A547" s="39">
        <v>45202</v>
      </c>
      <c r="B547" s="787" t="s">
        <v>2069</v>
      </c>
      <c r="C547" s="787" t="s">
        <v>411</v>
      </c>
      <c r="D547" t="s">
        <v>12</v>
      </c>
      <c r="F547" s="16">
        <v>28.4</v>
      </c>
      <c r="G547" s="4">
        <f t="shared" si="8"/>
        <v>12.29999999999999</v>
      </c>
    </row>
    <row r="548" spans="1:11">
      <c r="A548" s="39">
        <v>45202</v>
      </c>
      <c r="B548" s="787" t="s">
        <v>2069</v>
      </c>
      <c r="C548" s="787" t="s">
        <v>411</v>
      </c>
      <c r="D548" t="s">
        <v>13</v>
      </c>
      <c r="F548" s="16">
        <v>2.2999999999999998</v>
      </c>
      <c r="G548" s="4">
        <f t="shared" si="8"/>
        <v>9.9999999999999893</v>
      </c>
    </row>
    <row r="549" spans="1:11">
      <c r="A549" s="39">
        <v>45202</v>
      </c>
      <c r="B549" s="787" t="s">
        <v>2069</v>
      </c>
      <c r="C549" s="787" t="s">
        <v>411</v>
      </c>
      <c r="D549" t="s">
        <v>223</v>
      </c>
      <c r="F549" s="16">
        <v>10</v>
      </c>
      <c r="G549" s="4">
        <f t="shared" si="8"/>
        <v>0</v>
      </c>
    </row>
    <row r="550" spans="1:11">
      <c r="A550" s="41">
        <v>45199</v>
      </c>
      <c r="B550" s="786" t="s">
        <v>10</v>
      </c>
      <c r="C550" s="786" t="s">
        <v>91</v>
      </c>
      <c r="D550" t="s">
        <v>12</v>
      </c>
      <c r="E550" s="12">
        <v>31.5</v>
      </c>
      <c r="G550" s="4">
        <f t="shared" ref="G550:G560" si="9">+G549+E550-F550</f>
        <v>31.5</v>
      </c>
    </row>
    <row r="551" spans="1:11">
      <c r="B551" s="787"/>
      <c r="C551" s="787"/>
      <c r="D551" t="s">
        <v>13</v>
      </c>
      <c r="E551" s="12">
        <v>2</v>
      </c>
      <c r="G551" s="4">
        <f t="shared" si="9"/>
        <v>33.5</v>
      </c>
      <c r="I551" s="786"/>
      <c r="K551" s="16"/>
    </row>
    <row r="552" spans="1:11">
      <c r="B552" s="787"/>
      <c r="C552" s="787"/>
      <c r="D552" t="s">
        <v>14</v>
      </c>
      <c r="E552" s="12">
        <v>350</v>
      </c>
      <c r="G552" s="4">
        <f t="shared" si="9"/>
        <v>383.5</v>
      </c>
    </row>
    <row r="553" spans="1:11">
      <c r="A553" s="39">
        <v>45199</v>
      </c>
      <c r="B553" s="787" t="s">
        <v>2070</v>
      </c>
      <c r="C553" s="787" t="s">
        <v>91</v>
      </c>
      <c r="D553" t="s">
        <v>94</v>
      </c>
      <c r="F553" s="121">
        <v>350</v>
      </c>
      <c r="G553" s="4">
        <f t="shared" si="9"/>
        <v>33.5</v>
      </c>
    </row>
    <row r="554" spans="1:11">
      <c r="A554" s="39">
        <v>45251</v>
      </c>
      <c r="B554" s="787" t="s">
        <v>2072</v>
      </c>
      <c r="C554" s="787" t="s">
        <v>91</v>
      </c>
      <c r="D554" t="s">
        <v>12</v>
      </c>
      <c r="F554" s="12">
        <v>31.5</v>
      </c>
      <c r="G554" s="4">
        <f t="shared" si="9"/>
        <v>2</v>
      </c>
    </row>
    <row r="555" spans="1:11">
      <c r="A555" s="39">
        <v>45251</v>
      </c>
      <c r="B555" s="787" t="s">
        <v>2072</v>
      </c>
      <c r="C555" s="787" t="s">
        <v>91</v>
      </c>
      <c r="D555" t="s">
        <v>13</v>
      </c>
      <c r="F555" s="12">
        <v>2</v>
      </c>
      <c r="G555" s="4">
        <f t="shared" si="9"/>
        <v>0</v>
      </c>
    </row>
    <row r="556" spans="1:11">
      <c r="A556" s="41">
        <v>45230</v>
      </c>
      <c r="B556" s="786" t="s">
        <v>10</v>
      </c>
      <c r="C556" s="786" t="s">
        <v>23</v>
      </c>
      <c r="D556" t="s">
        <v>12</v>
      </c>
      <c r="E556" s="12">
        <v>30.6</v>
      </c>
      <c r="F556" s="65"/>
      <c r="G556" s="4">
        <f t="shared" si="9"/>
        <v>30.6</v>
      </c>
    </row>
    <row r="557" spans="1:11">
      <c r="B557" s="787"/>
      <c r="C557" s="787"/>
      <c r="D557" t="s">
        <v>13</v>
      </c>
      <c r="E557" s="12">
        <v>2</v>
      </c>
      <c r="F557" s="65"/>
      <c r="G557" s="4">
        <f t="shared" si="9"/>
        <v>32.6</v>
      </c>
    </row>
    <row r="558" spans="1:11">
      <c r="B558" s="787"/>
      <c r="C558" s="787"/>
      <c r="D558" t="s">
        <v>14</v>
      </c>
      <c r="E558" s="12">
        <v>350</v>
      </c>
      <c r="F558" s="65"/>
      <c r="G558" s="4">
        <f t="shared" si="9"/>
        <v>382.6</v>
      </c>
    </row>
    <row r="559" spans="1:11">
      <c r="A559" s="39">
        <v>45230</v>
      </c>
      <c r="B559" s="787" t="s">
        <v>2073</v>
      </c>
      <c r="C559" s="787" t="s">
        <v>23</v>
      </c>
      <c r="D559" t="s">
        <v>14</v>
      </c>
      <c r="E559" s="12"/>
      <c r="F559" s="65">
        <v>350</v>
      </c>
      <c r="G559" s="4">
        <f t="shared" si="9"/>
        <v>32.600000000000023</v>
      </c>
    </row>
    <row r="560" spans="1:11">
      <c r="A560" s="5">
        <v>45253</v>
      </c>
      <c r="B560" s="787" t="s">
        <v>2074</v>
      </c>
      <c r="C560" s="787" t="s">
        <v>23</v>
      </c>
      <c r="D560" t="s">
        <v>12</v>
      </c>
      <c r="E560" s="4"/>
      <c r="F560" s="4">
        <v>30.6</v>
      </c>
      <c r="G560" s="4">
        <f t="shared" si="9"/>
        <v>2.0000000000000213</v>
      </c>
    </row>
    <row r="561" spans="1:7">
      <c r="A561" s="5">
        <v>45253</v>
      </c>
      <c r="B561" s="787" t="s">
        <v>2074</v>
      </c>
      <c r="C561" s="787" t="s">
        <v>23</v>
      </c>
      <c r="D561" t="s">
        <v>13</v>
      </c>
      <c r="F561" s="121">
        <v>2</v>
      </c>
      <c r="G561" s="4">
        <f t="shared" ref="G561:G626" si="10">+G560+E561-F561</f>
        <v>2.1316282072803006E-14</v>
      </c>
    </row>
    <row r="562" spans="1:7">
      <c r="A562" s="52">
        <v>45260</v>
      </c>
      <c r="B562" s="796" t="s">
        <v>10</v>
      </c>
      <c r="C562" s="796" t="s">
        <v>24</v>
      </c>
      <c r="D562" t="s">
        <v>12</v>
      </c>
      <c r="E562" s="12">
        <v>33.299999999999997</v>
      </c>
      <c r="F562" s="65"/>
      <c r="G562" s="4">
        <f t="shared" si="10"/>
        <v>33.300000000000018</v>
      </c>
    </row>
    <row r="563" spans="1:7">
      <c r="A563" s="52"/>
      <c r="B563" s="796"/>
      <c r="C563" s="796"/>
      <c r="D563" t="s">
        <v>13</v>
      </c>
      <c r="E563" s="12">
        <v>5</v>
      </c>
      <c r="F563" s="65"/>
      <c r="G563" s="4">
        <f t="shared" si="10"/>
        <v>38.300000000000018</v>
      </c>
    </row>
    <row r="564" spans="1:7">
      <c r="A564" s="49"/>
      <c r="B564" s="795"/>
      <c r="C564" s="795"/>
      <c r="D564" t="s">
        <v>14</v>
      </c>
      <c r="E564" s="12">
        <v>350</v>
      </c>
      <c r="F564" s="65"/>
      <c r="G564" s="4">
        <f t="shared" si="10"/>
        <v>388.3</v>
      </c>
    </row>
    <row r="565" spans="1:7">
      <c r="A565" s="49">
        <v>45260</v>
      </c>
      <c r="B565" s="795" t="s">
        <v>2075</v>
      </c>
      <c r="C565" s="795" t="s">
        <v>24</v>
      </c>
      <c r="D565" t="s">
        <v>14</v>
      </c>
      <c r="E565" s="12"/>
      <c r="F565" s="65">
        <v>350</v>
      </c>
      <c r="G565" s="4">
        <f t="shared" si="10"/>
        <v>38.300000000000011</v>
      </c>
    </row>
    <row r="566" spans="1:7">
      <c r="A566" s="39">
        <v>45289</v>
      </c>
      <c r="B566" s="787" t="s">
        <v>2076</v>
      </c>
      <c r="C566" s="795" t="s">
        <v>24</v>
      </c>
      <c r="D566" t="s">
        <v>12</v>
      </c>
      <c r="F566" s="12">
        <v>33.299999999999997</v>
      </c>
      <c r="G566" s="4">
        <f t="shared" si="10"/>
        <v>5.0000000000000142</v>
      </c>
    </row>
    <row r="567" spans="1:7">
      <c r="A567" s="39">
        <v>45289</v>
      </c>
      <c r="B567" s="787" t="s">
        <v>2076</v>
      </c>
      <c r="C567" s="795" t="s">
        <v>24</v>
      </c>
      <c r="D567" t="s">
        <v>13</v>
      </c>
      <c r="F567" s="12">
        <v>5</v>
      </c>
      <c r="G567" s="4">
        <f t="shared" si="10"/>
        <v>1.4210854715202004E-14</v>
      </c>
    </row>
    <row r="568" spans="1:7">
      <c r="A568" s="41">
        <v>45291</v>
      </c>
      <c r="B568" s="786" t="s">
        <v>10</v>
      </c>
      <c r="C568" s="786" t="s">
        <v>25</v>
      </c>
      <c r="D568" t="s">
        <v>12</v>
      </c>
      <c r="E568" s="12">
        <v>35.6</v>
      </c>
      <c r="F568" s="65"/>
      <c r="G568" s="4">
        <f t="shared" si="10"/>
        <v>35.600000000000016</v>
      </c>
    </row>
    <row r="569" spans="1:7">
      <c r="B569" s="787"/>
      <c r="C569" s="787"/>
      <c r="D569" t="s">
        <v>13</v>
      </c>
      <c r="E569" s="12">
        <v>5</v>
      </c>
      <c r="F569" s="65"/>
      <c r="G569" s="4">
        <f t="shared" si="10"/>
        <v>40.600000000000016</v>
      </c>
    </row>
    <row r="570" spans="1:7">
      <c r="B570" s="787"/>
      <c r="C570" s="787"/>
      <c r="D570" t="s">
        <v>14</v>
      </c>
      <c r="E570" s="12">
        <v>350</v>
      </c>
      <c r="F570" s="65"/>
      <c r="G570" s="4">
        <f t="shared" si="10"/>
        <v>390.6</v>
      </c>
    </row>
    <row r="571" spans="1:7">
      <c r="A571" s="39">
        <v>45291</v>
      </c>
      <c r="B571" s="787" t="s">
        <v>2077</v>
      </c>
      <c r="C571" s="787" t="s">
        <v>25</v>
      </c>
      <c r="D571" t="s">
        <v>14</v>
      </c>
      <c r="E571" s="12"/>
      <c r="F571" s="65">
        <v>350</v>
      </c>
      <c r="G571" s="4">
        <f t="shared" si="10"/>
        <v>40.600000000000023</v>
      </c>
    </row>
    <row r="572" spans="1:7">
      <c r="A572" s="39">
        <v>45325</v>
      </c>
      <c r="B572" s="787" t="s">
        <v>2078</v>
      </c>
      <c r="C572" s="787" t="s">
        <v>25</v>
      </c>
      <c r="D572" t="s">
        <v>12</v>
      </c>
      <c r="E572" s="12"/>
      <c r="F572" s="12">
        <v>35.6</v>
      </c>
      <c r="G572" s="4">
        <f t="shared" si="10"/>
        <v>5.0000000000000213</v>
      </c>
    </row>
    <row r="573" spans="1:7">
      <c r="A573" s="39">
        <v>45325</v>
      </c>
      <c r="B573" s="787" t="s">
        <v>2078</v>
      </c>
      <c r="C573" s="787" t="s">
        <v>25</v>
      </c>
      <c r="D573" t="s">
        <v>13</v>
      </c>
      <c r="E573" s="12"/>
      <c r="F573" s="12">
        <v>5</v>
      </c>
      <c r="G573" s="4">
        <f t="shared" si="10"/>
        <v>2.1316282072803006E-14</v>
      </c>
    </row>
    <row r="574" spans="1:7">
      <c r="A574" s="41">
        <v>45322</v>
      </c>
      <c r="B574" s="786" t="s">
        <v>10</v>
      </c>
      <c r="C574" s="786" t="s">
        <v>11</v>
      </c>
      <c r="D574" t="s">
        <v>12</v>
      </c>
      <c r="E574" s="12">
        <v>39.700000000000003</v>
      </c>
      <c r="F574" s="12"/>
      <c r="G574" s="4">
        <f t="shared" si="10"/>
        <v>39.700000000000024</v>
      </c>
    </row>
    <row r="575" spans="1:7">
      <c r="B575" s="787"/>
      <c r="C575" s="787"/>
      <c r="D575" t="s">
        <v>13</v>
      </c>
      <c r="E575" s="12">
        <v>8.8000000000000007</v>
      </c>
      <c r="F575" s="12"/>
      <c r="G575" s="4">
        <f t="shared" si="10"/>
        <v>48.500000000000028</v>
      </c>
    </row>
    <row r="576" spans="1:7">
      <c r="B576" s="787"/>
      <c r="C576" s="787"/>
      <c r="D576" t="s">
        <v>14</v>
      </c>
      <c r="E576" s="12">
        <v>350</v>
      </c>
      <c r="F576" s="12"/>
      <c r="G576" s="4">
        <f t="shared" si="10"/>
        <v>398.5</v>
      </c>
    </row>
    <row r="577" spans="1:7" s="365" customFormat="1">
      <c r="A577" s="401">
        <v>45322</v>
      </c>
      <c r="B577" s="807" t="s">
        <v>2079</v>
      </c>
      <c r="C577" s="807" t="s">
        <v>11</v>
      </c>
      <c r="D577" s="365" t="s">
        <v>14</v>
      </c>
      <c r="E577" s="370"/>
      <c r="F577" s="370">
        <v>350</v>
      </c>
      <c r="G577" s="369">
        <f t="shared" si="10"/>
        <v>48.5</v>
      </c>
    </row>
    <row r="578" spans="1:7">
      <c r="A578" s="39">
        <v>45352</v>
      </c>
      <c r="B578" s="787" t="s">
        <v>2080</v>
      </c>
      <c r="C578" s="787" t="s">
        <v>11</v>
      </c>
      <c r="D578" t="s">
        <v>12</v>
      </c>
      <c r="F578" s="121">
        <v>39.700000000000003</v>
      </c>
      <c r="G578" s="4">
        <f t="shared" si="10"/>
        <v>8.7999999999999972</v>
      </c>
    </row>
    <row r="579" spans="1:7">
      <c r="A579" s="39">
        <v>45352</v>
      </c>
      <c r="B579" s="787" t="s">
        <v>2080</v>
      </c>
      <c r="C579" s="787" t="s">
        <v>11</v>
      </c>
      <c r="D579" t="s">
        <v>13</v>
      </c>
      <c r="F579" s="121">
        <v>8.8000000000000007</v>
      </c>
      <c r="G579" s="4">
        <f t="shared" si="10"/>
        <v>0</v>
      </c>
    </row>
    <row r="580" spans="1:7">
      <c r="A580" s="41">
        <v>45351</v>
      </c>
      <c r="B580" s="786" t="s">
        <v>10</v>
      </c>
      <c r="C580" s="786" t="s">
        <v>15</v>
      </c>
      <c r="D580" t="s">
        <v>12</v>
      </c>
      <c r="E580" s="12">
        <v>41.1</v>
      </c>
      <c r="F580" s="12"/>
      <c r="G580" s="4">
        <f t="shared" si="10"/>
        <v>41.1</v>
      </c>
    </row>
    <row r="581" spans="1:7">
      <c r="A581"/>
      <c r="B581" s="787"/>
      <c r="C581" s="787"/>
      <c r="D581" t="s">
        <v>13</v>
      </c>
      <c r="E581" s="12">
        <v>5</v>
      </c>
      <c r="F581" s="12"/>
      <c r="G581" s="4">
        <f t="shared" si="10"/>
        <v>46.1</v>
      </c>
    </row>
    <row r="582" spans="1:7">
      <c r="A582"/>
      <c r="B582" s="787"/>
      <c r="C582" s="787"/>
      <c r="D582" t="s">
        <v>14</v>
      </c>
      <c r="E582" s="12">
        <v>350</v>
      </c>
      <c r="F582" s="12"/>
      <c r="G582" s="4">
        <f t="shared" si="10"/>
        <v>396.1</v>
      </c>
    </row>
    <row r="583" spans="1:7" s="365" customFormat="1">
      <c r="A583" s="364">
        <v>45351</v>
      </c>
      <c r="B583" s="807" t="s">
        <v>2081</v>
      </c>
      <c r="C583" s="807" t="s">
        <v>15</v>
      </c>
      <c r="D583" s="365" t="s">
        <v>14</v>
      </c>
      <c r="E583" s="383"/>
      <c r="F583" s="382">
        <v>350</v>
      </c>
      <c r="G583" s="369">
        <f t="shared" si="10"/>
        <v>46.100000000000023</v>
      </c>
    </row>
    <row r="584" spans="1:7">
      <c r="A584" s="39">
        <v>45423</v>
      </c>
      <c r="B584" s="787" t="s">
        <v>2082</v>
      </c>
      <c r="C584" s="787" t="s">
        <v>15</v>
      </c>
      <c r="D584" t="s">
        <v>12</v>
      </c>
      <c r="E584" s="26"/>
      <c r="F584" s="12">
        <v>41.1</v>
      </c>
      <c r="G584" s="4">
        <f t="shared" si="10"/>
        <v>5.0000000000000213</v>
      </c>
    </row>
    <row r="585" spans="1:7">
      <c r="A585" s="39">
        <v>45423</v>
      </c>
      <c r="B585" s="787" t="s">
        <v>2082</v>
      </c>
      <c r="C585" s="787" t="s">
        <v>15</v>
      </c>
      <c r="D585" t="s">
        <v>13</v>
      </c>
      <c r="E585" s="26"/>
      <c r="F585" s="12">
        <v>5</v>
      </c>
      <c r="G585" s="4">
        <f t="shared" si="10"/>
        <v>2.1316282072803006E-14</v>
      </c>
    </row>
    <row r="586" spans="1:7">
      <c r="A586" s="41">
        <v>45382</v>
      </c>
      <c r="B586" s="786" t="s">
        <v>10</v>
      </c>
      <c r="C586" s="786" t="s">
        <v>16</v>
      </c>
      <c r="D586" t="s">
        <v>12</v>
      </c>
      <c r="E586" s="121">
        <v>39.799999999999997</v>
      </c>
      <c r="F586" s="12"/>
      <c r="G586" s="4">
        <f t="shared" si="10"/>
        <v>39.800000000000018</v>
      </c>
    </row>
    <row r="587" spans="1:7">
      <c r="B587" s="787"/>
      <c r="C587" s="787"/>
      <c r="D587" t="s">
        <v>13</v>
      </c>
      <c r="E587" s="121">
        <v>5</v>
      </c>
      <c r="F587" s="12"/>
      <c r="G587" s="4">
        <f t="shared" si="10"/>
        <v>44.800000000000018</v>
      </c>
    </row>
    <row r="588" spans="1:7">
      <c r="B588" s="787"/>
      <c r="C588" s="787"/>
      <c r="D588" t="s">
        <v>14</v>
      </c>
      <c r="E588" s="121">
        <v>350</v>
      </c>
      <c r="F588" s="12"/>
      <c r="G588" s="4">
        <f t="shared" si="10"/>
        <v>394.8</v>
      </c>
    </row>
    <row r="589" spans="1:7" s="365" customFormat="1">
      <c r="A589" s="364">
        <v>45382</v>
      </c>
      <c r="B589" s="807" t="s">
        <v>2083</v>
      </c>
      <c r="C589" s="807" t="s">
        <v>16</v>
      </c>
      <c r="D589" s="365" t="s">
        <v>14</v>
      </c>
      <c r="E589" s="368"/>
      <c r="F589" s="370">
        <v>336</v>
      </c>
      <c r="G589" s="369">
        <f t="shared" si="10"/>
        <v>58.800000000000011</v>
      </c>
    </row>
    <row r="590" spans="1:7" s="365" customFormat="1">
      <c r="A590" s="364">
        <v>45387</v>
      </c>
      <c r="B590" s="807" t="s">
        <v>2084</v>
      </c>
      <c r="C590" s="807" t="s">
        <v>16</v>
      </c>
      <c r="D590" s="365" t="s">
        <v>14</v>
      </c>
      <c r="E590" s="375"/>
      <c r="F590" s="368">
        <v>14</v>
      </c>
      <c r="G590" s="369">
        <f t="shared" si="10"/>
        <v>44.800000000000011</v>
      </c>
    </row>
    <row r="591" spans="1:7">
      <c r="A591" s="39">
        <v>45423</v>
      </c>
      <c r="B591" s="787" t="s">
        <v>2085</v>
      </c>
      <c r="C591" s="787" t="s">
        <v>16</v>
      </c>
      <c r="D591" t="s">
        <v>12</v>
      </c>
      <c r="F591" s="121">
        <v>39.799999999999997</v>
      </c>
      <c r="G591" s="4">
        <f t="shared" si="10"/>
        <v>5.0000000000000142</v>
      </c>
    </row>
    <row r="592" spans="1:7">
      <c r="A592" s="39">
        <v>45423</v>
      </c>
      <c r="B592" s="787" t="s">
        <v>2085</v>
      </c>
      <c r="C592" s="787" t="s">
        <v>16</v>
      </c>
      <c r="D592" t="s">
        <v>13</v>
      </c>
      <c r="F592" s="121">
        <v>5</v>
      </c>
      <c r="G592" s="4">
        <f t="shared" si="10"/>
        <v>1.4210854715202004E-14</v>
      </c>
    </row>
    <row r="593" spans="1:12">
      <c r="A593" s="41">
        <v>45412</v>
      </c>
      <c r="B593" s="786" t="s">
        <v>10</v>
      </c>
      <c r="C593" s="786" t="s">
        <v>17</v>
      </c>
      <c r="D593" t="s">
        <v>12</v>
      </c>
      <c r="E593" s="121">
        <v>39.6</v>
      </c>
      <c r="F593" s="12"/>
      <c r="G593" s="4">
        <f t="shared" si="10"/>
        <v>39.600000000000016</v>
      </c>
    </row>
    <row r="594" spans="1:12">
      <c r="B594" s="787"/>
      <c r="C594" s="787"/>
      <c r="D594" t="s">
        <v>13</v>
      </c>
      <c r="E594" s="121">
        <v>5</v>
      </c>
      <c r="F594" s="12"/>
      <c r="G594" s="4">
        <f t="shared" si="10"/>
        <v>44.600000000000016</v>
      </c>
    </row>
    <row r="595" spans="1:12">
      <c r="B595" s="787"/>
      <c r="C595" s="787"/>
      <c r="D595" t="s">
        <v>14</v>
      </c>
      <c r="E595" s="121">
        <v>350</v>
      </c>
      <c r="F595" s="12"/>
      <c r="G595" s="4">
        <f t="shared" si="10"/>
        <v>394.6</v>
      </c>
    </row>
    <row r="596" spans="1:12" s="365" customFormat="1">
      <c r="A596" s="364">
        <v>45412</v>
      </c>
      <c r="B596" s="807" t="s">
        <v>2086</v>
      </c>
      <c r="C596" s="807" t="s">
        <v>17</v>
      </c>
      <c r="D596" s="365" t="s">
        <v>14</v>
      </c>
      <c r="E596" s="368"/>
      <c r="F596" s="370">
        <v>156</v>
      </c>
      <c r="G596" s="369">
        <f t="shared" si="10"/>
        <v>238.60000000000002</v>
      </c>
    </row>
    <row r="597" spans="1:12">
      <c r="A597" s="39">
        <v>45443</v>
      </c>
      <c r="B597" s="787" t="s">
        <v>2087</v>
      </c>
      <c r="C597" s="787" t="s">
        <v>17</v>
      </c>
      <c r="D597" t="s">
        <v>12</v>
      </c>
      <c r="F597" s="121">
        <v>10</v>
      </c>
      <c r="G597" s="4">
        <f t="shared" si="10"/>
        <v>228.60000000000002</v>
      </c>
    </row>
    <row r="598" spans="1:12">
      <c r="A598" s="39">
        <v>45469</v>
      </c>
      <c r="B598" s="787" t="s">
        <v>2088</v>
      </c>
      <c r="C598" s="787" t="s">
        <v>17</v>
      </c>
      <c r="D598" t="s">
        <v>12</v>
      </c>
      <c r="F598" s="161">
        <v>29.6</v>
      </c>
      <c r="G598" s="4">
        <f t="shared" si="10"/>
        <v>199.00000000000003</v>
      </c>
      <c r="K598" s="12"/>
    </row>
    <row r="599" spans="1:12">
      <c r="A599" s="39">
        <v>45469</v>
      </c>
      <c r="B599" s="787" t="s">
        <v>2088</v>
      </c>
      <c r="C599" s="787" t="s">
        <v>17</v>
      </c>
      <c r="D599" t="s">
        <v>13</v>
      </c>
      <c r="F599" s="121">
        <v>5</v>
      </c>
      <c r="G599" s="4">
        <f t="shared" si="10"/>
        <v>194.00000000000003</v>
      </c>
      <c r="K599" s="12"/>
    </row>
    <row r="600" spans="1:12" s="365" customFormat="1">
      <c r="A600" s="364">
        <v>45479</v>
      </c>
      <c r="B600" s="807" t="s">
        <v>2089</v>
      </c>
      <c r="C600" s="807" t="s">
        <v>17</v>
      </c>
      <c r="D600" s="365" t="s">
        <v>14</v>
      </c>
      <c r="E600" s="375"/>
      <c r="F600" s="368">
        <v>194</v>
      </c>
      <c r="G600" s="369">
        <f t="shared" si="10"/>
        <v>0</v>
      </c>
      <c r="K600" s="370"/>
    </row>
    <row r="601" spans="1:12">
      <c r="A601" s="41">
        <v>45443</v>
      </c>
      <c r="B601" s="786" t="s">
        <v>10</v>
      </c>
      <c r="C601" s="786" t="s">
        <v>18</v>
      </c>
      <c r="D601" t="s">
        <v>12</v>
      </c>
      <c r="E601" s="121">
        <v>36</v>
      </c>
      <c r="F601" s="187"/>
      <c r="G601" s="4">
        <f t="shared" si="10"/>
        <v>36</v>
      </c>
      <c r="K601" s="12"/>
    </row>
    <row r="602" spans="1:12">
      <c r="B602" s="787"/>
      <c r="C602" s="787"/>
      <c r="D602" t="s">
        <v>13</v>
      </c>
      <c r="E602" s="121">
        <v>5</v>
      </c>
      <c r="F602" s="187"/>
      <c r="G602" s="4">
        <f t="shared" si="10"/>
        <v>41</v>
      </c>
    </row>
    <row r="603" spans="1:12">
      <c r="B603" s="787"/>
      <c r="C603" s="787"/>
      <c r="D603" t="s">
        <v>94</v>
      </c>
      <c r="E603" s="121">
        <v>350</v>
      </c>
      <c r="F603" s="187"/>
      <c r="G603" s="4">
        <f t="shared" si="10"/>
        <v>391</v>
      </c>
    </row>
    <row r="604" spans="1:12" s="365" customFormat="1">
      <c r="A604" s="364">
        <v>45443</v>
      </c>
      <c r="B604" s="807" t="s">
        <v>2090</v>
      </c>
      <c r="C604" s="807" t="s">
        <v>18</v>
      </c>
      <c r="D604" s="365" t="s">
        <v>94</v>
      </c>
      <c r="E604" s="368"/>
      <c r="F604" s="405">
        <v>350</v>
      </c>
      <c r="G604" s="369">
        <f t="shared" si="10"/>
        <v>41</v>
      </c>
    </row>
    <row r="605" spans="1:12">
      <c r="A605" s="39">
        <v>45469</v>
      </c>
      <c r="B605" s="787" t="s">
        <v>2088</v>
      </c>
      <c r="C605" s="787" t="s">
        <v>18</v>
      </c>
      <c r="D605" t="s">
        <v>12</v>
      </c>
      <c r="F605" s="121">
        <v>36</v>
      </c>
      <c r="G605" s="4">
        <f t="shared" si="10"/>
        <v>5</v>
      </c>
      <c r="I605" s="786"/>
      <c r="K605" s="16"/>
    </row>
    <row r="606" spans="1:12">
      <c r="A606" s="39">
        <v>45469</v>
      </c>
      <c r="B606" s="787" t="s">
        <v>2088</v>
      </c>
      <c r="C606" s="787" t="s">
        <v>18</v>
      </c>
      <c r="D606" t="s">
        <v>13</v>
      </c>
      <c r="F606" s="121">
        <v>5</v>
      </c>
      <c r="G606" s="4">
        <f t="shared" si="10"/>
        <v>0</v>
      </c>
      <c r="I606" s="786"/>
      <c r="K606" s="16"/>
    </row>
    <row r="607" spans="1:12">
      <c r="A607" s="41">
        <v>45473</v>
      </c>
      <c r="B607" s="786" t="s">
        <v>10</v>
      </c>
      <c r="C607" s="786" t="s">
        <v>19</v>
      </c>
      <c r="D607" t="s">
        <v>12</v>
      </c>
      <c r="E607" s="12">
        <v>35</v>
      </c>
      <c r="G607" s="4">
        <f t="shared" si="10"/>
        <v>35</v>
      </c>
      <c r="I607" s="786"/>
      <c r="J607" s="822" t="s">
        <v>2055</v>
      </c>
      <c r="K607" s="822"/>
      <c r="L607" s="822"/>
    </row>
    <row r="608" spans="1:12">
      <c r="B608" s="787"/>
      <c r="C608" s="787"/>
      <c r="D608" t="s">
        <v>13</v>
      </c>
      <c r="E608" s="12">
        <v>7</v>
      </c>
      <c r="G608" s="4">
        <f t="shared" si="10"/>
        <v>42</v>
      </c>
      <c r="I608">
        <v>2023</v>
      </c>
      <c r="J608" s="786" t="s">
        <v>19</v>
      </c>
      <c r="K608" t="s">
        <v>14</v>
      </c>
      <c r="L608" s="16">
        <v>2</v>
      </c>
    </row>
    <row r="609" spans="1:13">
      <c r="B609" s="787"/>
      <c r="C609" s="787"/>
      <c r="D609" t="s">
        <v>14</v>
      </c>
      <c r="E609" s="12">
        <v>350</v>
      </c>
      <c r="G609" s="4">
        <f t="shared" si="10"/>
        <v>392</v>
      </c>
      <c r="J609" s="786" t="s">
        <v>20</v>
      </c>
      <c r="K609" t="s">
        <v>14</v>
      </c>
      <c r="L609" s="16">
        <v>28</v>
      </c>
    </row>
    <row r="610" spans="1:13" s="365" customFormat="1">
      <c r="A610" s="407">
        <v>45473</v>
      </c>
      <c r="B610" s="807" t="s">
        <v>2091</v>
      </c>
      <c r="C610" s="807" t="s">
        <v>19</v>
      </c>
      <c r="D610" s="365" t="s">
        <v>14</v>
      </c>
      <c r="E610" s="369"/>
      <c r="F610" s="368">
        <v>350</v>
      </c>
      <c r="G610" s="369">
        <f t="shared" si="10"/>
        <v>42</v>
      </c>
      <c r="I610" s="365">
        <v>2024</v>
      </c>
      <c r="J610" s="818" t="s">
        <v>91</v>
      </c>
      <c r="K610" s="365" t="s">
        <v>12</v>
      </c>
      <c r="L610" s="370">
        <v>34.6</v>
      </c>
      <c r="M610" s="370"/>
    </row>
    <row r="611" spans="1:13">
      <c r="A611" s="5">
        <v>45554</v>
      </c>
      <c r="B611" s="787" t="s">
        <v>2092</v>
      </c>
      <c r="C611" s="787" t="s">
        <v>19</v>
      </c>
      <c r="D611" t="s">
        <v>12</v>
      </c>
      <c r="E611" s="4"/>
      <c r="F611" s="121">
        <v>35</v>
      </c>
      <c r="G611" s="4">
        <f t="shared" si="10"/>
        <v>7</v>
      </c>
      <c r="J611" s="787"/>
      <c r="K611" t="s">
        <v>13</v>
      </c>
      <c r="L611" s="12">
        <v>5</v>
      </c>
      <c r="M611" s="12"/>
    </row>
    <row r="612" spans="1:13">
      <c r="A612" s="5">
        <v>45554</v>
      </c>
      <c r="B612" s="787" t="s">
        <v>2092</v>
      </c>
      <c r="C612" s="787" t="s">
        <v>19</v>
      </c>
      <c r="D612" t="s">
        <v>13</v>
      </c>
      <c r="E612" s="4"/>
      <c r="F612" s="121">
        <v>7</v>
      </c>
      <c r="G612" s="4">
        <f t="shared" si="10"/>
        <v>0</v>
      </c>
      <c r="I612" s="786"/>
      <c r="K612" s="121"/>
      <c r="L612" s="12">
        <f>SUM(L608:L611)</f>
        <v>69.599999999999994</v>
      </c>
      <c r="M612" s="12"/>
    </row>
    <row r="613" spans="1:13">
      <c r="A613" s="41">
        <v>45504</v>
      </c>
      <c r="B613" s="786" t="s">
        <v>10</v>
      </c>
      <c r="C613" s="786" t="s">
        <v>20</v>
      </c>
      <c r="D613" t="s">
        <v>12</v>
      </c>
      <c r="E613" s="12">
        <v>34.299999999999997</v>
      </c>
      <c r="G613" s="4">
        <f t="shared" si="10"/>
        <v>34.299999999999997</v>
      </c>
      <c r="I613" s="787"/>
      <c r="K613" s="121"/>
      <c r="M613" s="26"/>
    </row>
    <row r="614" spans="1:13">
      <c r="B614" s="787"/>
      <c r="C614" s="787"/>
      <c r="D614" t="s">
        <v>13</v>
      </c>
      <c r="E614" s="12">
        <v>7</v>
      </c>
      <c r="G614" s="4">
        <f t="shared" si="10"/>
        <v>41.3</v>
      </c>
      <c r="K614" s="12"/>
    </row>
    <row r="615" spans="1:13">
      <c r="B615" s="787"/>
      <c r="C615" s="787"/>
      <c r="D615" t="s">
        <v>14</v>
      </c>
      <c r="E615" s="12">
        <v>350</v>
      </c>
      <c r="G615" s="4">
        <f t="shared" si="10"/>
        <v>391.3</v>
      </c>
    </row>
    <row r="616" spans="1:13" s="365" customFormat="1">
      <c r="A616" s="364">
        <v>45504</v>
      </c>
      <c r="B616" s="807" t="s">
        <v>2093</v>
      </c>
      <c r="C616" s="807" t="s">
        <v>20</v>
      </c>
      <c r="D616" s="365" t="s">
        <v>14</v>
      </c>
      <c r="E616" s="368"/>
      <c r="F616" s="368">
        <v>350</v>
      </c>
      <c r="G616" s="369">
        <f t="shared" si="10"/>
        <v>41.300000000000011</v>
      </c>
    </row>
    <row r="617" spans="1:13">
      <c r="A617" s="5">
        <v>45554</v>
      </c>
      <c r="B617" s="787" t="s">
        <v>2092</v>
      </c>
      <c r="C617" s="787" t="s">
        <v>20</v>
      </c>
      <c r="D617" t="s">
        <v>12</v>
      </c>
      <c r="E617" s="121"/>
      <c r="F617" s="121">
        <v>34.299999999999997</v>
      </c>
      <c r="G617" s="4">
        <f t="shared" si="10"/>
        <v>7.0000000000000142</v>
      </c>
    </row>
    <row r="618" spans="1:13">
      <c r="A618" s="5">
        <v>45554</v>
      </c>
      <c r="B618" s="787" t="s">
        <v>2092</v>
      </c>
      <c r="C618" s="787" t="s">
        <v>20</v>
      </c>
      <c r="D618" t="s">
        <v>13</v>
      </c>
      <c r="E618" s="121"/>
      <c r="F618" s="121">
        <v>7</v>
      </c>
      <c r="G618" s="4">
        <f t="shared" si="10"/>
        <v>1.4210854715202004E-14</v>
      </c>
    </row>
    <row r="619" spans="1:13">
      <c r="A619" s="41">
        <v>45535</v>
      </c>
      <c r="B619" s="786" t="s">
        <v>10</v>
      </c>
      <c r="C619" s="786" t="s">
        <v>21</v>
      </c>
      <c r="D619" t="s">
        <v>12</v>
      </c>
      <c r="E619" s="12">
        <v>34.4</v>
      </c>
      <c r="F619" s="65"/>
      <c r="G619" s="4">
        <f t="shared" si="10"/>
        <v>34.400000000000013</v>
      </c>
    </row>
    <row r="620" spans="1:13">
      <c r="B620" s="787"/>
      <c r="C620" s="787"/>
      <c r="D620" t="s">
        <v>13</v>
      </c>
      <c r="E620" s="12">
        <v>7</v>
      </c>
      <c r="F620" s="65"/>
      <c r="G620" s="4">
        <f t="shared" si="10"/>
        <v>41.400000000000013</v>
      </c>
    </row>
    <row r="621" spans="1:13">
      <c r="B621" s="787"/>
      <c r="C621" s="787"/>
      <c r="D621" t="s">
        <v>14</v>
      </c>
      <c r="E621" s="12">
        <v>350</v>
      </c>
      <c r="F621" s="65"/>
      <c r="G621" s="4">
        <f t="shared" si="10"/>
        <v>391.40000000000003</v>
      </c>
    </row>
    <row r="622" spans="1:13" s="365" customFormat="1">
      <c r="A622" s="364">
        <v>45535</v>
      </c>
      <c r="B622" s="807" t="s">
        <v>2094</v>
      </c>
      <c r="C622" s="807" t="s">
        <v>21</v>
      </c>
      <c r="D622" s="365" t="s">
        <v>14</v>
      </c>
      <c r="E622" s="370"/>
      <c r="F622" s="372">
        <v>350</v>
      </c>
      <c r="G622" s="369">
        <f t="shared" si="10"/>
        <v>41.400000000000034</v>
      </c>
    </row>
    <row r="623" spans="1:13">
      <c r="A623" s="39">
        <v>45565</v>
      </c>
      <c r="B623" s="787" t="s">
        <v>2095</v>
      </c>
      <c r="C623" s="787" t="s">
        <v>21</v>
      </c>
      <c r="D623" t="s">
        <v>12</v>
      </c>
      <c r="F623" s="121">
        <v>10</v>
      </c>
      <c r="G623" s="4">
        <f t="shared" si="10"/>
        <v>31.400000000000034</v>
      </c>
    </row>
    <row r="624" spans="1:13">
      <c r="A624" s="39">
        <v>45567</v>
      </c>
      <c r="B624" s="787" t="s">
        <v>2096</v>
      </c>
      <c r="C624" s="787" t="s">
        <v>21</v>
      </c>
      <c r="D624" t="s">
        <v>12</v>
      </c>
      <c r="F624" s="121">
        <v>24.4</v>
      </c>
      <c r="G624" s="4">
        <f t="shared" si="10"/>
        <v>7.0000000000000355</v>
      </c>
      <c r="I624" s="786" t="s">
        <v>91</v>
      </c>
      <c r="J624" t="s">
        <v>12</v>
      </c>
      <c r="K624" s="12">
        <v>24.6</v>
      </c>
    </row>
    <row r="625" spans="1:12">
      <c r="A625" s="39">
        <v>45567</v>
      </c>
      <c r="B625" s="787" t="s">
        <v>2096</v>
      </c>
      <c r="C625" s="787" t="s">
        <v>21</v>
      </c>
      <c r="D625" t="s">
        <v>13</v>
      </c>
      <c r="F625" s="121">
        <v>7</v>
      </c>
      <c r="G625" s="4">
        <f t="shared" si="10"/>
        <v>3.5527136788005009E-14</v>
      </c>
      <c r="I625" s="787"/>
      <c r="J625" t="s">
        <v>13</v>
      </c>
      <c r="K625" s="12">
        <v>5</v>
      </c>
    </row>
    <row r="626" spans="1:12">
      <c r="A626" s="41">
        <v>45565</v>
      </c>
      <c r="B626" s="786" t="s">
        <v>10</v>
      </c>
      <c r="C626" s="786" t="s">
        <v>91</v>
      </c>
      <c r="D626" t="s">
        <v>12</v>
      </c>
      <c r="E626" s="12">
        <v>34.6</v>
      </c>
      <c r="F626" s="65"/>
      <c r="G626" s="4">
        <f t="shared" si="10"/>
        <v>34.600000000000037</v>
      </c>
      <c r="I626" s="786" t="s">
        <v>23</v>
      </c>
      <c r="J626" t="s">
        <v>12</v>
      </c>
      <c r="K626" s="12">
        <v>7.6</v>
      </c>
    </row>
    <row r="627" spans="1:12">
      <c r="B627" s="787"/>
      <c r="C627" s="787"/>
      <c r="D627" t="s">
        <v>13</v>
      </c>
      <c r="E627" s="12">
        <v>5</v>
      </c>
      <c r="F627" s="65"/>
      <c r="G627" s="4">
        <f t="shared" ref="G627:G638" si="11">+G626+E627-F627</f>
        <v>39.600000000000037</v>
      </c>
      <c r="I627" s="787"/>
      <c r="J627" t="s">
        <v>13</v>
      </c>
      <c r="K627" s="12">
        <v>7</v>
      </c>
    </row>
    <row r="628" spans="1:12">
      <c r="B628" s="787"/>
      <c r="C628" s="787"/>
      <c r="D628" t="s">
        <v>14</v>
      </c>
      <c r="E628" s="12">
        <v>350</v>
      </c>
      <c r="F628" s="65"/>
      <c r="G628" s="4">
        <f t="shared" si="11"/>
        <v>389.6</v>
      </c>
      <c r="K628" s="12">
        <f>SUM(K624:K627)</f>
        <v>44.2</v>
      </c>
    </row>
    <row r="629" spans="1:12" s="365" customFormat="1">
      <c r="A629" s="364">
        <v>45565</v>
      </c>
      <c r="B629" s="807" t="s">
        <v>2097</v>
      </c>
      <c r="C629" s="807" t="s">
        <v>91</v>
      </c>
      <c r="D629" s="365" t="s">
        <v>14</v>
      </c>
      <c r="E629" s="370"/>
      <c r="F629" s="372">
        <v>350</v>
      </c>
      <c r="G629" s="369">
        <f t="shared" si="11"/>
        <v>39.600000000000023</v>
      </c>
      <c r="L629" s="383">
        <f>50-K628</f>
        <v>5.7999999999999972</v>
      </c>
    </row>
    <row r="630" spans="1:12">
      <c r="A630" s="39">
        <v>45596</v>
      </c>
      <c r="B630" s="787" t="s">
        <v>2098</v>
      </c>
      <c r="C630" s="787" t="s">
        <v>91</v>
      </c>
      <c r="D630" t="s">
        <v>12</v>
      </c>
      <c r="E630" s="12"/>
      <c r="F630" s="65">
        <v>10</v>
      </c>
      <c r="G630" s="4">
        <f t="shared" si="11"/>
        <v>29.600000000000023</v>
      </c>
    </row>
    <row r="631" spans="1:12">
      <c r="A631" s="39">
        <v>45625</v>
      </c>
      <c r="B631" s="787" t="s">
        <v>2099</v>
      </c>
      <c r="C631" s="787" t="s">
        <v>91</v>
      </c>
      <c r="D631" t="s">
        <v>12</v>
      </c>
      <c r="E631" s="12"/>
      <c r="F631" s="65">
        <v>24.6</v>
      </c>
      <c r="G631" s="4">
        <f t="shared" si="11"/>
        <v>5.0000000000000213</v>
      </c>
    </row>
    <row r="632" spans="1:12">
      <c r="A632" s="39">
        <v>45625</v>
      </c>
      <c r="B632" s="787" t="s">
        <v>2099</v>
      </c>
      <c r="C632" s="787" t="s">
        <v>91</v>
      </c>
      <c r="D632" t="s">
        <v>13</v>
      </c>
      <c r="E632" s="12"/>
      <c r="F632" s="65">
        <v>5</v>
      </c>
      <c r="G632" s="4">
        <f t="shared" si="11"/>
        <v>2.1316282072803006E-14</v>
      </c>
    </row>
    <row r="633" spans="1:12">
      <c r="A633" s="41">
        <v>45596</v>
      </c>
      <c r="B633" s="786" t="s">
        <v>10</v>
      </c>
      <c r="C633" s="786" t="s">
        <v>23</v>
      </c>
      <c r="D633" t="s">
        <v>12</v>
      </c>
      <c r="E633" s="12">
        <v>7.6</v>
      </c>
      <c r="G633" s="4">
        <f t="shared" si="11"/>
        <v>7.600000000000021</v>
      </c>
    </row>
    <row r="634" spans="1:12">
      <c r="B634" s="787"/>
      <c r="C634" s="787"/>
      <c r="D634" t="s">
        <v>13</v>
      </c>
      <c r="E634" s="12">
        <v>7</v>
      </c>
      <c r="G634" s="4">
        <f t="shared" si="11"/>
        <v>14.600000000000021</v>
      </c>
    </row>
    <row r="635" spans="1:12">
      <c r="B635" s="787"/>
      <c r="C635" s="787"/>
      <c r="D635" t="s">
        <v>14</v>
      </c>
      <c r="E635" s="12">
        <v>350</v>
      </c>
      <c r="G635" s="4">
        <f t="shared" si="11"/>
        <v>364.6</v>
      </c>
    </row>
    <row r="636" spans="1:12" s="378" customFormat="1">
      <c r="A636" s="377">
        <v>45596</v>
      </c>
      <c r="B636" s="801" t="s">
        <v>2100</v>
      </c>
      <c r="C636" s="801" t="s">
        <v>23</v>
      </c>
      <c r="D636" s="378" t="s">
        <v>14</v>
      </c>
      <c r="E636" s="381"/>
      <c r="F636" s="379">
        <v>350</v>
      </c>
      <c r="G636" s="419">
        <f t="shared" si="11"/>
        <v>14.600000000000023</v>
      </c>
    </row>
    <row r="637" spans="1:12">
      <c r="A637" s="39">
        <v>45625</v>
      </c>
      <c r="B637" s="787" t="s">
        <v>2099</v>
      </c>
      <c r="C637" s="787" t="s">
        <v>23</v>
      </c>
      <c r="D637" t="s">
        <v>12</v>
      </c>
      <c r="F637" s="121">
        <v>7.6</v>
      </c>
      <c r="G637" s="4">
        <f t="shared" si="11"/>
        <v>7.0000000000000231</v>
      </c>
    </row>
    <row r="638" spans="1:12">
      <c r="A638" s="39">
        <v>45625</v>
      </c>
      <c r="B638" s="787" t="s">
        <v>2099</v>
      </c>
      <c r="C638" s="787" t="s">
        <v>23</v>
      </c>
      <c r="D638" t="s">
        <v>13</v>
      </c>
      <c r="F638" s="121">
        <v>7</v>
      </c>
      <c r="G638" s="4">
        <f t="shared" si="11"/>
        <v>2.3092638912203256E-14</v>
      </c>
    </row>
    <row r="639" spans="1:12">
      <c r="A639" s="41">
        <v>45626</v>
      </c>
      <c r="B639" s="786" t="s">
        <v>10</v>
      </c>
      <c r="C639" s="786" t="s">
        <v>24</v>
      </c>
      <c r="D639" t="s">
        <v>12</v>
      </c>
      <c r="E639" s="12">
        <v>9.1</v>
      </c>
      <c r="F639" s="65"/>
      <c r="G639" s="4">
        <f t="shared" ref="G639:G711" si="12">+G638+E639-F639</f>
        <v>9.1000000000000227</v>
      </c>
    </row>
    <row r="640" spans="1:12">
      <c r="B640" s="787"/>
      <c r="C640" s="787"/>
      <c r="D640" t="s">
        <v>13</v>
      </c>
      <c r="E640" s="12">
        <v>7</v>
      </c>
      <c r="F640" s="65"/>
      <c r="G640" s="4">
        <f t="shared" si="12"/>
        <v>16.100000000000023</v>
      </c>
      <c r="J640" s="786"/>
      <c r="L640" s="12"/>
    </row>
    <row r="641" spans="1:12">
      <c r="B641" s="787"/>
      <c r="C641" s="787"/>
      <c r="D641" t="s">
        <v>14</v>
      </c>
      <c r="E641" s="12">
        <v>350</v>
      </c>
      <c r="F641" s="65"/>
      <c r="G641" s="4">
        <f t="shared" si="12"/>
        <v>366.1</v>
      </c>
      <c r="J641" s="787"/>
      <c r="L641" s="12"/>
    </row>
    <row r="642" spans="1:12" s="378" customFormat="1">
      <c r="A642" s="377">
        <v>45626</v>
      </c>
      <c r="B642" s="801" t="s">
        <v>2101</v>
      </c>
      <c r="C642" s="801" t="s">
        <v>24</v>
      </c>
      <c r="D642" s="378" t="s">
        <v>14</v>
      </c>
      <c r="E642" s="380"/>
      <c r="F642" s="418">
        <v>348</v>
      </c>
      <c r="G642" s="419">
        <f t="shared" si="12"/>
        <v>18.100000000000023</v>
      </c>
    </row>
    <row r="643" spans="1:12" s="378" customFormat="1">
      <c r="A643" s="377">
        <v>45657</v>
      </c>
      <c r="B643" s="801" t="s">
        <v>2102</v>
      </c>
      <c r="C643" s="801" t="s">
        <v>24</v>
      </c>
      <c r="D643" s="378" t="s">
        <v>14</v>
      </c>
      <c r="E643" s="380"/>
      <c r="F643" s="418">
        <v>2</v>
      </c>
      <c r="G643" s="419">
        <f t="shared" si="12"/>
        <v>16.100000000000023</v>
      </c>
      <c r="J643" s="425" t="s">
        <v>25</v>
      </c>
      <c r="K643" s="378" t="s">
        <v>12</v>
      </c>
      <c r="L643" s="380">
        <v>9.8000000000000007</v>
      </c>
    </row>
    <row r="644" spans="1:12">
      <c r="A644" s="39">
        <v>45657</v>
      </c>
      <c r="B644" s="787" t="s">
        <v>2103</v>
      </c>
      <c r="C644" s="787" t="s">
        <v>24</v>
      </c>
      <c r="D644" t="s">
        <v>12</v>
      </c>
      <c r="E644" s="12"/>
      <c r="F644" s="65">
        <v>9.1</v>
      </c>
      <c r="G644" s="4">
        <f t="shared" si="12"/>
        <v>7.0000000000000231</v>
      </c>
      <c r="J644" s="787"/>
      <c r="K644" t="s">
        <v>13</v>
      </c>
      <c r="L644" s="12">
        <f>E647-F650</f>
        <v>2.1</v>
      </c>
    </row>
    <row r="645" spans="1:12">
      <c r="A645" s="39">
        <v>45670</v>
      </c>
      <c r="B645" s="787" t="s">
        <v>2104</v>
      </c>
      <c r="C645" s="787" t="s">
        <v>24</v>
      </c>
      <c r="D645" t="s">
        <v>13</v>
      </c>
      <c r="E645" s="12"/>
      <c r="F645" s="65">
        <v>7</v>
      </c>
      <c r="G645" s="4">
        <f t="shared" si="12"/>
        <v>2.3092638912203256E-14</v>
      </c>
      <c r="L645" s="12">
        <f>SUM(L643:L644)</f>
        <v>11.9</v>
      </c>
    </row>
    <row r="646" spans="1:12">
      <c r="A646" s="41">
        <v>45657</v>
      </c>
      <c r="B646" s="786" t="s">
        <v>10</v>
      </c>
      <c r="C646" s="786" t="s">
        <v>25</v>
      </c>
      <c r="D646" t="s">
        <v>12</v>
      </c>
      <c r="E646" s="12">
        <v>9.8000000000000007</v>
      </c>
      <c r="F646" s="65"/>
      <c r="G646" s="4">
        <f t="shared" si="12"/>
        <v>9.8000000000000238</v>
      </c>
    </row>
    <row r="647" spans="1:12">
      <c r="B647" s="787"/>
      <c r="C647" s="787"/>
      <c r="D647" t="s">
        <v>13</v>
      </c>
      <c r="E647" s="12">
        <v>3</v>
      </c>
      <c r="F647" s="65"/>
      <c r="G647" s="4">
        <f t="shared" si="12"/>
        <v>12.800000000000024</v>
      </c>
    </row>
    <row r="648" spans="1:12">
      <c r="B648" s="787"/>
      <c r="C648" s="787"/>
      <c r="D648" t="s">
        <v>14</v>
      </c>
      <c r="E648" s="12">
        <v>350</v>
      </c>
      <c r="F648" s="65"/>
      <c r="G648" s="4">
        <f t="shared" si="12"/>
        <v>362.8</v>
      </c>
    </row>
    <row r="649" spans="1:12" s="378" customFormat="1">
      <c r="A649" s="377">
        <v>45657</v>
      </c>
      <c r="B649" s="801" t="s">
        <v>2105</v>
      </c>
      <c r="C649" s="801" t="s">
        <v>25</v>
      </c>
      <c r="D649" s="378" t="s">
        <v>14</v>
      </c>
      <c r="E649" s="380"/>
      <c r="F649" s="418">
        <v>350</v>
      </c>
      <c r="G649" s="419">
        <f t="shared" si="12"/>
        <v>12.800000000000011</v>
      </c>
    </row>
    <row r="650" spans="1:12">
      <c r="A650" s="39">
        <v>45657</v>
      </c>
      <c r="B650" s="787" t="s">
        <v>2103</v>
      </c>
      <c r="C650" s="787" t="s">
        <v>25</v>
      </c>
      <c r="D650" t="s">
        <v>13</v>
      </c>
      <c r="E650" s="12"/>
      <c r="F650" s="65">
        <v>0.9</v>
      </c>
      <c r="G650" s="4">
        <f t="shared" si="12"/>
        <v>11.900000000000011</v>
      </c>
    </row>
    <row r="651" spans="1:12">
      <c r="A651" s="39">
        <v>45688</v>
      </c>
      <c r="B651" s="787" t="s">
        <v>2106</v>
      </c>
      <c r="C651" s="787" t="s">
        <v>25</v>
      </c>
      <c r="D651" t="s">
        <v>12</v>
      </c>
      <c r="F651" s="121">
        <v>9.8000000000000007</v>
      </c>
      <c r="G651" s="4">
        <f t="shared" si="12"/>
        <v>2.1000000000000103</v>
      </c>
    </row>
    <row r="652" spans="1:12">
      <c r="A652" s="39">
        <v>45688</v>
      </c>
      <c r="B652" s="787" t="s">
        <v>2106</v>
      </c>
      <c r="C652" s="787" t="s">
        <v>25</v>
      </c>
      <c r="D652" t="s">
        <v>13</v>
      </c>
      <c r="F652" s="121">
        <v>0.2</v>
      </c>
      <c r="G652" s="4">
        <f t="shared" si="12"/>
        <v>1.9000000000000103</v>
      </c>
    </row>
    <row r="653" spans="1:12">
      <c r="A653" s="39">
        <v>45716</v>
      </c>
      <c r="B653" s="787" t="s">
        <v>2107</v>
      </c>
      <c r="C653" s="787" t="s">
        <v>25</v>
      </c>
      <c r="D653" t="s">
        <v>13</v>
      </c>
      <c r="F653" s="121">
        <v>1</v>
      </c>
      <c r="G653" s="4">
        <f t="shared" si="12"/>
        <v>0.90000000000001035</v>
      </c>
      <c r="J653" s="786" t="s">
        <v>25</v>
      </c>
      <c r="K653" t="s">
        <v>13</v>
      </c>
      <c r="L653">
        <v>0.9</v>
      </c>
    </row>
    <row r="654" spans="1:12">
      <c r="A654" s="39">
        <v>45748</v>
      </c>
      <c r="B654" s="787" t="s">
        <v>2108</v>
      </c>
      <c r="C654" s="787" t="s">
        <v>25</v>
      </c>
      <c r="D654" t="s">
        <v>13</v>
      </c>
      <c r="F654" s="121">
        <v>0.9</v>
      </c>
      <c r="G654" s="4">
        <f t="shared" si="12"/>
        <v>1.0325074129013956E-14</v>
      </c>
      <c r="J654" s="786"/>
    </row>
    <row r="655" spans="1:12">
      <c r="A655" s="9">
        <v>45688</v>
      </c>
      <c r="B655" s="786" t="s">
        <v>10</v>
      </c>
      <c r="C655" s="786" t="s">
        <v>11</v>
      </c>
      <c r="D655" t="s">
        <v>12</v>
      </c>
      <c r="E655" s="121">
        <v>9.6999999999999993</v>
      </c>
      <c r="G655" s="4">
        <f t="shared" si="12"/>
        <v>9.7000000000000099</v>
      </c>
      <c r="J655" s="786" t="s">
        <v>11</v>
      </c>
      <c r="K655" t="s">
        <v>12</v>
      </c>
      <c r="L655" s="121">
        <v>9.6999999999999993</v>
      </c>
    </row>
    <row r="656" spans="1:12">
      <c r="A656"/>
      <c r="B656" s="787"/>
      <c r="C656" s="787"/>
      <c r="D656" t="s">
        <v>13</v>
      </c>
      <c r="E656" s="121">
        <v>3</v>
      </c>
      <c r="G656" s="4">
        <f t="shared" si="12"/>
        <v>12.70000000000001</v>
      </c>
      <c r="J656" s="787"/>
      <c r="K656" t="s">
        <v>13</v>
      </c>
      <c r="L656" s="121">
        <v>3</v>
      </c>
    </row>
    <row r="657" spans="1:12">
      <c r="A657"/>
      <c r="B657" s="787"/>
      <c r="C657" s="787"/>
      <c r="D657" t="s">
        <v>14</v>
      </c>
      <c r="E657" s="121">
        <v>350</v>
      </c>
      <c r="G657" s="4">
        <f t="shared" si="12"/>
        <v>362.7</v>
      </c>
      <c r="L657" s="121">
        <f>SUM(L653:L656)</f>
        <v>13.6</v>
      </c>
    </row>
    <row r="658" spans="1:12" s="127" customFormat="1">
      <c r="A658" s="285">
        <v>45688</v>
      </c>
      <c r="B658" s="797" t="s">
        <v>2109</v>
      </c>
      <c r="C658" s="797" t="s">
        <v>11</v>
      </c>
      <c r="D658" s="127" t="s">
        <v>14</v>
      </c>
      <c r="E658" s="266"/>
      <c r="F658" s="266">
        <v>350</v>
      </c>
      <c r="G658" s="128">
        <f t="shared" si="12"/>
        <v>12.699999999999989</v>
      </c>
    </row>
    <row r="659" spans="1:12">
      <c r="A659" s="39">
        <v>45748</v>
      </c>
      <c r="B659" s="787" t="s">
        <v>2108</v>
      </c>
      <c r="C659" s="787" t="s">
        <v>11</v>
      </c>
      <c r="D659" t="s">
        <v>12</v>
      </c>
      <c r="E659" s="121"/>
      <c r="F659" s="121">
        <v>9.6999999999999993</v>
      </c>
      <c r="G659" s="4">
        <f t="shared" si="12"/>
        <v>2.9999999999999893</v>
      </c>
    </row>
    <row r="660" spans="1:12">
      <c r="A660" s="39">
        <v>45748</v>
      </c>
      <c r="B660" s="787" t="s">
        <v>2108</v>
      </c>
      <c r="C660" s="787" t="s">
        <v>11</v>
      </c>
      <c r="D660" t="s">
        <v>13</v>
      </c>
      <c r="E660" s="121"/>
      <c r="F660" s="121">
        <v>3</v>
      </c>
      <c r="G660" s="4">
        <f t="shared" si="12"/>
        <v>-1.0658141036401503E-14</v>
      </c>
    </row>
    <row r="661" spans="1:12">
      <c r="A661" s="41">
        <v>45716</v>
      </c>
      <c r="B661" s="786" t="s">
        <v>10</v>
      </c>
      <c r="C661" s="786" t="s">
        <v>15</v>
      </c>
      <c r="D661" t="s">
        <v>12</v>
      </c>
      <c r="E661" s="16">
        <v>13.1</v>
      </c>
      <c r="G661" s="4">
        <f t="shared" si="12"/>
        <v>13.099999999999989</v>
      </c>
    </row>
    <row r="662" spans="1:12">
      <c r="B662" s="787"/>
      <c r="C662" s="787"/>
      <c r="D662" t="s">
        <v>13</v>
      </c>
      <c r="E662" s="16">
        <v>3</v>
      </c>
      <c r="G662" s="4">
        <f t="shared" si="12"/>
        <v>16.099999999999987</v>
      </c>
    </row>
    <row r="663" spans="1:12">
      <c r="B663" s="787"/>
      <c r="C663" s="787"/>
      <c r="D663" t="s">
        <v>14</v>
      </c>
      <c r="E663" s="16">
        <v>350</v>
      </c>
      <c r="G663" s="4">
        <f t="shared" si="12"/>
        <v>366.09999999999997</v>
      </c>
    </row>
    <row r="664" spans="1:12" s="127" customFormat="1">
      <c r="A664" s="126">
        <v>45716</v>
      </c>
      <c r="B664" s="797" t="s">
        <v>2110</v>
      </c>
      <c r="C664" s="797" t="s">
        <v>15</v>
      </c>
      <c r="D664" s="127" t="s">
        <v>14</v>
      </c>
      <c r="E664" s="282"/>
      <c r="F664" s="266">
        <v>350</v>
      </c>
      <c r="G664" s="128">
        <f t="shared" si="12"/>
        <v>16.099999999999966</v>
      </c>
    </row>
    <row r="665" spans="1:12">
      <c r="A665" s="39">
        <v>45777</v>
      </c>
      <c r="B665" s="787" t="s">
        <v>2111</v>
      </c>
      <c r="C665" s="787" t="s">
        <v>15</v>
      </c>
      <c r="D665" t="s">
        <v>12</v>
      </c>
      <c r="F665" s="121">
        <v>1.7</v>
      </c>
      <c r="G665" s="4">
        <f t="shared" si="12"/>
        <v>14.399999999999967</v>
      </c>
    </row>
    <row r="666" spans="1:12">
      <c r="A666" s="39">
        <v>45825</v>
      </c>
      <c r="B666" s="787" t="s">
        <v>2112</v>
      </c>
      <c r="C666" s="787" t="s">
        <v>15</v>
      </c>
      <c r="D666" t="s">
        <v>12</v>
      </c>
      <c r="F666" s="121">
        <v>11.4</v>
      </c>
      <c r="G666" s="4">
        <f t="shared" si="12"/>
        <v>2.9999999999999662</v>
      </c>
    </row>
    <row r="667" spans="1:12">
      <c r="A667" s="39">
        <v>45825</v>
      </c>
      <c r="B667" s="787" t="s">
        <v>2112</v>
      </c>
      <c r="C667" s="787" t="s">
        <v>15</v>
      </c>
      <c r="D667" t="s">
        <v>13</v>
      </c>
      <c r="F667" s="121">
        <v>3</v>
      </c>
      <c r="G667" s="4">
        <f t="shared" si="12"/>
        <v>-3.3750779948604759E-14</v>
      </c>
    </row>
    <row r="668" spans="1:12">
      <c r="A668" s="41">
        <v>45747</v>
      </c>
      <c r="B668" s="786" t="s">
        <v>10</v>
      </c>
      <c r="C668" s="786" t="s">
        <v>16</v>
      </c>
      <c r="D668" t="s">
        <v>12</v>
      </c>
      <c r="E668" s="16">
        <v>13</v>
      </c>
      <c r="G668" s="4">
        <f t="shared" si="12"/>
        <v>12.999999999999966</v>
      </c>
    </row>
    <row r="669" spans="1:12">
      <c r="B669" s="787"/>
      <c r="C669" s="787"/>
      <c r="D669" t="s">
        <v>13</v>
      </c>
      <c r="E669" s="16">
        <v>3</v>
      </c>
      <c r="G669" s="4">
        <f t="shared" si="12"/>
        <v>15.999999999999966</v>
      </c>
    </row>
    <row r="670" spans="1:12">
      <c r="B670" s="787"/>
      <c r="C670" s="787"/>
      <c r="D670" t="s">
        <v>14</v>
      </c>
      <c r="E670" s="16">
        <v>350</v>
      </c>
      <c r="G670" s="4">
        <f t="shared" si="12"/>
        <v>365.99999999999994</v>
      </c>
    </row>
    <row r="671" spans="1:12" s="127" customFormat="1">
      <c r="A671" s="126">
        <v>45747</v>
      </c>
      <c r="B671" s="797" t="s">
        <v>2113</v>
      </c>
      <c r="C671" s="797" t="s">
        <v>16</v>
      </c>
      <c r="D671" s="127" t="s">
        <v>14</v>
      </c>
      <c r="E671" s="282"/>
      <c r="F671" s="266">
        <v>350</v>
      </c>
      <c r="G671" s="128">
        <f t="shared" si="12"/>
        <v>15.999999999999943</v>
      </c>
    </row>
    <row r="672" spans="1:12">
      <c r="A672" s="39">
        <v>45825</v>
      </c>
      <c r="B672" s="787" t="s">
        <v>2112</v>
      </c>
      <c r="C672" s="787" t="s">
        <v>16</v>
      </c>
      <c r="D672" t="s">
        <v>12</v>
      </c>
      <c r="F672" s="121">
        <v>13</v>
      </c>
      <c r="G672" s="4">
        <f t="shared" si="12"/>
        <v>2.9999999999999432</v>
      </c>
    </row>
    <row r="673" spans="1:11">
      <c r="A673" s="39">
        <v>45825</v>
      </c>
      <c r="B673" s="787" t="s">
        <v>2112</v>
      </c>
      <c r="C673" s="787" t="s">
        <v>16</v>
      </c>
      <c r="D673" t="s">
        <v>13</v>
      </c>
      <c r="F673" s="121">
        <v>3</v>
      </c>
      <c r="G673" s="4">
        <f t="shared" si="12"/>
        <v>-5.6843418860808015E-14</v>
      </c>
    </row>
    <row r="674" spans="1:11">
      <c r="A674" s="41">
        <v>45777</v>
      </c>
      <c r="B674" s="786" t="s">
        <v>10</v>
      </c>
      <c r="C674" s="786" t="s">
        <v>17</v>
      </c>
      <c r="D674" t="s">
        <v>12</v>
      </c>
      <c r="E674" s="16">
        <v>4</v>
      </c>
      <c r="G674" s="4">
        <f t="shared" si="12"/>
        <v>3.9999999999999432</v>
      </c>
    </row>
    <row r="675" spans="1:11">
      <c r="A675" s="41"/>
      <c r="B675" s="786"/>
      <c r="C675" s="786"/>
      <c r="D675" t="s">
        <v>13</v>
      </c>
      <c r="E675" s="16">
        <v>3</v>
      </c>
      <c r="G675" s="4">
        <f t="shared" si="12"/>
        <v>6.9999999999999432</v>
      </c>
    </row>
    <row r="676" spans="1:11">
      <c r="A676" s="41"/>
      <c r="B676" s="786"/>
      <c r="C676" s="786"/>
      <c r="D676" t="s">
        <v>14</v>
      </c>
      <c r="E676" s="16">
        <v>58.3</v>
      </c>
      <c r="G676" s="4">
        <f t="shared" si="12"/>
        <v>65.29999999999994</v>
      </c>
    </row>
    <row r="677" spans="1:11">
      <c r="A677" s="41"/>
      <c r="B677" s="786"/>
      <c r="C677" s="786"/>
      <c r="D677" t="s">
        <v>2114</v>
      </c>
      <c r="E677" s="16">
        <v>1000</v>
      </c>
      <c r="G677" s="4">
        <f t="shared" si="12"/>
        <v>1065.3</v>
      </c>
    </row>
    <row r="678" spans="1:11" s="127" customFormat="1">
      <c r="A678" s="126">
        <v>45752</v>
      </c>
      <c r="B678" s="797" t="s">
        <v>2115</v>
      </c>
      <c r="C678" s="797" t="s">
        <v>17</v>
      </c>
      <c r="D678" s="127" t="s">
        <v>2114</v>
      </c>
      <c r="E678" s="282"/>
      <c r="F678" s="266">
        <v>1000</v>
      </c>
      <c r="G678" s="128">
        <f t="shared" si="12"/>
        <v>65.299999999999955</v>
      </c>
    </row>
    <row r="679" spans="1:11" s="127" customFormat="1">
      <c r="A679" s="126">
        <v>45777</v>
      </c>
      <c r="B679" s="797" t="s">
        <v>2116</v>
      </c>
      <c r="C679" s="797" t="s">
        <v>17</v>
      </c>
      <c r="D679" s="127" t="s">
        <v>14</v>
      </c>
      <c r="E679" s="282"/>
      <c r="F679" s="266">
        <v>58.3</v>
      </c>
      <c r="G679" s="128">
        <f t="shared" si="12"/>
        <v>6.9999999999999574</v>
      </c>
    </row>
    <row r="680" spans="1:11">
      <c r="A680" s="39">
        <v>45825</v>
      </c>
      <c r="B680" s="787" t="s">
        <v>2112</v>
      </c>
      <c r="C680" s="787" t="s">
        <v>17</v>
      </c>
      <c r="D680" t="s">
        <v>12</v>
      </c>
      <c r="F680" s="121">
        <v>4</v>
      </c>
      <c r="G680" s="4">
        <f t="shared" si="12"/>
        <v>2.9999999999999574</v>
      </c>
    </row>
    <row r="681" spans="1:11">
      <c r="A681" s="39">
        <v>45825</v>
      </c>
      <c r="B681" s="787" t="s">
        <v>2112</v>
      </c>
      <c r="C681" s="787" t="s">
        <v>17</v>
      </c>
      <c r="D681" t="s">
        <v>13</v>
      </c>
      <c r="F681" s="121">
        <v>3</v>
      </c>
      <c r="G681" s="4">
        <f t="shared" si="12"/>
        <v>-4.2632564145606011E-14</v>
      </c>
    </row>
    <row r="682" spans="1:11">
      <c r="A682" s="9">
        <v>45808</v>
      </c>
      <c r="B682" s="786" t="s">
        <v>10</v>
      </c>
      <c r="C682" s="786" t="s">
        <v>18</v>
      </c>
      <c r="D682" t="s">
        <v>12</v>
      </c>
      <c r="E682" s="4">
        <v>6.5</v>
      </c>
      <c r="G682" s="4">
        <f t="shared" si="12"/>
        <v>6.4999999999999574</v>
      </c>
    </row>
    <row r="683" spans="1:11">
      <c r="A683"/>
      <c r="B683" s="787"/>
      <c r="C683" s="787"/>
      <c r="D683" t="s">
        <v>13</v>
      </c>
      <c r="E683" s="4">
        <v>5</v>
      </c>
      <c r="G683" s="4">
        <f t="shared" si="12"/>
        <v>11.499999999999957</v>
      </c>
    </row>
    <row r="684" spans="1:11">
      <c r="A684"/>
      <c r="B684" s="787"/>
      <c r="C684" s="787"/>
      <c r="D684" t="s">
        <v>14</v>
      </c>
      <c r="E684" s="16">
        <v>250</v>
      </c>
      <c r="G684" s="4">
        <f t="shared" si="12"/>
        <v>261.49999999999994</v>
      </c>
      <c r="I684" s="786"/>
      <c r="K684" s="16"/>
    </row>
    <row r="685" spans="1:11" s="127" customFormat="1">
      <c r="A685" s="126">
        <v>45825</v>
      </c>
      <c r="B685" s="797" t="s">
        <v>2117</v>
      </c>
      <c r="C685" s="797" t="s">
        <v>18</v>
      </c>
      <c r="D685" s="127" t="s">
        <v>14</v>
      </c>
      <c r="E685" s="282"/>
      <c r="F685" s="266">
        <v>250</v>
      </c>
      <c r="G685" s="128">
        <f t="shared" si="12"/>
        <v>11.499999999999943</v>
      </c>
      <c r="I685" s="797"/>
      <c r="K685" s="282"/>
    </row>
    <row r="686" spans="1:11">
      <c r="A686" s="39">
        <v>45854</v>
      </c>
      <c r="B686" s="787" t="s">
        <v>2118</v>
      </c>
      <c r="C686" s="787" t="s">
        <v>18</v>
      </c>
      <c r="D686" t="s">
        <v>12</v>
      </c>
      <c r="F686" s="121">
        <v>6.5</v>
      </c>
      <c r="G686" s="4">
        <f t="shared" si="12"/>
        <v>4.9999999999999432</v>
      </c>
      <c r="I686" s="787"/>
      <c r="K686" s="16"/>
    </row>
    <row r="687" spans="1:11">
      <c r="A687" s="39">
        <v>45854</v>
      </c>
      <c r="B687" s="787" t="s">
        <v>2118</v>
      </c>
      <c r="C687" s="787" t="s">
        <v>18</v>
      </c>
      <c r="D687" t="s">
        <v>13</v>
      </c>
      <c r="F687" s="121">
        <v>5</v>
      </c>
      <c r="G687" s="4">
        <f t="shared" si="12"/>
        <v>-5.6843418860808015E-14</v>
      </c>
      <c r="I687" s="787"/>
      <c r="K687" s="16"/>
    </row>
    <row r="688" spans="1:11">
      <c r="A688" s="41">
        <v>45838</v>
      </c>
      <c r="B688" s="786" t="s">
        <v>10</v>
      </c>
      <c r="C688" s="786" t="s">
        <v>19</v>
      </c>
      <c r="D688" t="s">
        <v>12</v>
      </c>
      <c r="E688" s="4">
        <v>9.1</v>
      </c>
      <c r="G688" s="4">
        <f t="shared" si="12"/>
        <v>9.0999999999999428</v>
      </c>
      <c r="I688" s="786"/>
      <c r="K688" s="16"/>
    </row>
    <row r="689" spans="1:12">
      <c r="B689" s="787"/>
      <c r="C689" s="787"/>
      <c r="D689" t="s">
        <v>13</v>
      </c>
      <c r="E689" s="4">
        <v>4</v>
      </c>
      <c r="G689" s="4">
        <f t="shared" si="12"/>
        <v>13.099999999999943</v>
      </c>
      <c r="I689" s="787"/>
      <c r="K689" s="16"/>
    </row>
    <row r="690" spans="1:12">
      <c r="B690" s="787"/>
      <c r="C690" s="787"/>
      <c r="D690" t="s">
        <v>14</v>
      </c>
      <c r="E690" s="16">
        <v>500</v>
      </c>
      <c r="G690" s="4">
        <f t="shared" si="12"/>
        <v>513.09999999999991</v>
      </c>
      <c r="I690" s="786"/>
      <c r="K690" s="16"/>
    </row>
    <row r="691" spans="1:12" s="127" customFormat="1">
      <c r="A691" s="126">
        <v>45752</v>
      </c>
      <c r="B691" s="797" t="s">
        <v>2119</v>
      </c>
      <c r="C691" s="797" t="s">
        <v>19</v>
      </c>
      <c r="D691" s="127" t="s">
        <v>14</v>
      </c>
      <c r="E691" s="282"/>
      <c r="F691" s="266">
        <v>500</v>
      </c>
      <c r="G691" s="128">
        <f t="shared" si="12"/>
        <v>13.099999999999909</v>
      </c>
      <c r="I691" s="791"/>
      <c r="K691" s="282"/>
    </row>
    <row r="692" spans="1:12">
      <c r="A692" s="39">
        <v>45854</v>
      </c>
      <c r="B692" s="787" t="s">
        <v>2118</v>
      </c>
      <c r="C692" s="787" t="s">
        <v>19</v>
      </c>
      <c r="D692" t="s">
        <v>12</v>
      </c>
      <c r="F692" s="121">
        <v>9.1</v>
      </c>
      <c r="G692" s="4">
        <f t="shared" si="12"/>
        <v>3.9999999999999094</v>
      </c>
      <c r="I692" s="786"/>
      <c r="K692" s="16"/>
    </row>
    <row r="693" spans="1:12">
      <c r="A693" s="39">
        <v>45854</v>
      </c>
      <c r="B693" s="787" t="s">
        <v>2118</v>
      </c>
      <c r="C693" s="787" t="s">
        <v>19</v>
      </c>
      <c r="D693" t="s">
        <v>13</v>
      </c>
      <c r="F693" s="121">
        <v>4</v>
      </c>
      <c r="G693" s="4">
        <f t="shared" si="12"/>
        <v>-9.0594198809412774E-14</v>
      </c>
      <c r="K693" s="12"/>
    </row>
    <row r="694" spans="1:12">
      <c r="A694" s="41">
        <v>45868</v>
      </c>
      <c r="B694" s="786" t="s">
        <v>10</v>
      </c>
      <c r="C694" s="786" t="s">
        <v>20</v>
      </c>
      <c r="D694" t="s">
        <v>12</v>
      </c>
      <c r="E694" s="16">
        <v>5.5</v>
      </c>
      <c r="G694" s="4">
        <f t="shared" si="12"/>
        <v>5.4999999999999094</v>
      </c>
    </row>
    <row r="695" spans="1:12">
      <c r="B695" s="787"/>
      <c r="C695" s="787"/>
      <c r="D695" t="s">
        <v>13</v>
      </c>
      <c r="E695" s="16">
        <v>4</v>
      </c>
      <c r="G695" s="4">
        <f t="shared" si="12"/>
        <v>9.4999999999999094</v>
      </c>
    </row>
    <row r="696" spans="1:12">
      <c r="B696" s="787"/>
      <c r="C696" s="787"/>
      <c r="D696" t="s">
        <v>14</v>
      </c>
      <c r="E696" s="16">
        <v>500</v>
      </c>
      <c r="G696" s="4">
        <f t="shared" si="12"/>
        <v>509.49999999999989</v>
      </c>
    </row>
    <row r="697" spans="1:12" s="127" customFormat="1" ht="18.75" customHeight="1">
      <c r="A697" s="126">
        <v>45854</v>
      </c>
      <c r="B697" s="797" t="s">
        <v>2120</v>
      </c>
      <c r="C697" s="797" t="s">
        <v>20</v>
      </c>
      <c r="D697" s="127" t="s">
        <v>14</v>
      </c>
      <c r="E697" s="282"/>
      <c r="F697" s="266">
        <v>500</v>
      </c>
      <c r="G697" s="128">
        <f t="shared" si="12"/>
        <v>9.4999999999998863</v>
      </c>
      <c r="J697" s="843" t="s">
        <v>2055</v>
      </c>
      <c r="K697" s="843"/>
      <c r="L697" s="843"/>
    </row>
    <row r="698" spans="1:12" s="42" customFormat="1" ht="15.75" customHeight="1">
      <c r="A698" s="456">
        <v>46001</v>
      </c>
      <c r="B698" s="226" t="s">
        <v>2121</v>
      </c>
      <c r="C698" s="226" t="s">
        <v>20</v>
      </c>
      <c r="D698" t="s">
        <v>12</v>
      </c>
      <c r="E698" s="54"/>
      <c r="F698" s="16">
        <v>5.5</v>
      </c>
      <c r="G698" s="128">
        <f>+G697+E698-F698</f>
        <v>3.9999999999998863</v>
      </c>
      <c r="J698" s="621"/>
      <c r="K698" s="621"/>
      <c r="L698" s="621"/>
    </row>
    <row r="699" spans="1:12" s="42" customFormat="1" ht="15.75" customHeight="1">
      <c r="A699" s="456">
        <v>46001</v>
      </c>
      <c r="B699" s="226" t="s">
        <v>2121</v>
      </c>
      <c r="C699" s="226" t="s">
        <v>20</v>
      </c>
      <c r="D699" t="s">
        <v>13</v>
      </c>
      <c r="E699" s="54"/>
      <c r="F699" s="16">
        <v>4</v>
      </c>
      <c r="G699" s="128">
        <f>+G698+E699-F699</f>
        <v>-1.1368683772161603E-13</v>
      </c>
      <c r="J699" s="621"/>
      <c r="K699" s="621"/>
      <c r="L699" s="621"/>
    </row>
    <row r="700" spans="1:12">
      <c r="A700" s="133">
        <v>45899</v>
      </c>
      <c r="B700" s="786" t="s">
        <v>10</v>
      </c>
      <c r="C700" s="786" t="s">
        <v>21</v>
      </c>
      <c r="D700" t="s">
        <v>12</v>
      </c>
      <c r="E700" s="16">
        <v>5.4</v>
      </c>
      <c r="G700" s="128">
        <f>+G699+E700-F700</f>
        <v>5.3999999999998867</v>
      </c>
      <c r="I700" s="10">
        <v>2025</v>
      </c>
      <c r="J700" s="786" t="s">
        <v>21</v>
      </c>
      <c r="K700" t="s">
        <v>14</v>
      </c>
      <c r="L700" s="80">
        <v>500</v>
      </c>
    </row>
    <row r="701" spans="1:12">
      <c r="A701" s="106"/>
      <c r="B701" s="787"/>
      <c r="C701" s="787"/>
      <c r="D701" t="s">
        <v>13</v>
      </c>
      <c r="E701" s="16">
        <v>6</v>
      </c>
      <c r="G701" s="128">
        <f>+G700+E701-F701</f>
        <v>11.399999999999887</v>
      </c>
    </row>
    <row r="702" spans="1:12">
      <c r="A702" s="106"/>
      <c r="B702" s="232"/>
      <c r="C702" s="787"/>
      <c r="D702" t="s">
        <v>14</v>
      </c>
      <c r="E702" s="16">
        <v>500</v>
      </c>
      <c r="G702" s="128">
        <f>+G701+E702-F702</f>
        <v>511.39999999999986</v>
      </c>
      <c r="H702" t="s">
        <v>134</v>
      </c>
    </row>
    <row r="703" spans="1:12" ht="15.75">
      <c r="A703" s="106"/>
      <c r="B703" s="232"/>
      <c r="C703" s="787"/>
      <c r="D703" s="378" t="s">
        <v>223</v>
      </c>
      <c r="E703" s="379">
        <v>15</v>
      </c>
      <c r="G703" s="4">
        <f t="shared" si="12"/>
        <v>526.39999999999986</v>
      </c>
      <c r="I703" s="659" t="s">
        <v>140</v>
      </c>
      <c r="J703" s="660">
        <v>42082589</v>
      </c>
    </row>
    <row r="704" spans="1:12">
      <c r="A704" s="106">
        <v>45930</v>
      </c>
      <c r="B704" s="498" t="s">
        <v>2122</v>
      </c>
      <c r="C704" s="787" t="s">
        <v>21</v>
      </c>
      <c r="D704" t="s">
        <v>12</v>
      </c>
      <c r="F704" s="16">
        <v>5.4</v>
      </c>
      <c r="G704" s="4">
        <f t="shared" si="12"/>
        <v>520.99999999999989</v>
      </c>
    </row>
    <row r="705" spans="1:16">
      <c r="A705" s="106">
        <v>45930</v>
      </c>
      <c r="B705" s="498" t="s">
        <v>2122</v>
      </c>
      <c r="C705" s="787" t="s">
        <v>21</v>
      </c>
      <c r="D705" t="s">
        <v>13</v>
      </c>
      <c r="F705" s="16">
        <v>6</v>
      </c>
      <c r="G705" s="4">
        <f t="shared" si="12"/>
        <v>514.99999999999989</v>
      </c>
    </row>
    <row r="706" spans="1:16">
      <c r="A706" s="456">
        <v>46001</v>
      </c>
      <c r="B706" s="226" t="s">
        <v>2121</v>
      </c>
      <c r="C706" s="787" t="s">
        <v>21</v>
      </c>
      <c r="D706" t="s">
        <v>223</v>
      </c>
      <c r="F706" s="16">
        <v>15</v>
      </c>
      <c r="G706" s="4">
        <f>+G705+E706-F706</f>
        <v>499.99999999999989</v>
      </c>
    </row>
    <row r="707" spans="1:16">
      <c r="A707" s="133">
        <v>45930</v>
      </c>
      <c r="B707" s="786" t="s">
        <v>10</v>
      </c>
      <c r="C707" s="786" t="s">
        <v>91</v>
      </c>
      <c r="D707" t="s">
        <v>12</v>
      </c>
      <c r="E707" s="16">
        <v>8.6999999999999993</v>
      </c>
      <c r="G707" s="4">
        <f>+G706+E707-F707</f>
        <v>508.69999999999987</v>
      </c>
    </row>
    <row r="708" spans="1:16">
      <c r="A708" s="106"/>
      <c r="B708" s="787"/>
      <c r="C708" s="787"/>
      <c r="D708" t="s">
        <v>13</v>
      </c>
      <c r="E708" s="16">
        <v>4</v>
      </c>
      <c r="G708" s="4">
        <f>+G707+E708-F708</f>
        <v>512.69999999999982</v>
      </c>
      <c r="K708" s="16">
        <v>5.5</v>
      </c>
      <c r="M708" s="16">
        <v>8.6999999999999993</v>
      </c>
    </row>
    <row r="709" spans="1:16">
      <c r="A709" s="106"/>
      <c r="B709" s="787"/>
      <c r="C709" s="787"/>
      <c r="D709" t="s">
        <v>14</v>
      </c>
      <c r="E709" s="16">
        <v>500</v>
      </c>
      <c r="G709" s="4">
        <f t="shared" si="12"/>
        <v>1012.6999999999998</v>
      </c>
      <c r="K709" s="16">
        <v>4</v>
      </c>
      <c r="M709" s="16">
        <v>4</v>
      </c>
    </row>
    <row r="710" spans="1:16">
      <c r="A710" s="39">
        <v>45930</v>
      </c>
      <c r="B710" s="497" t="s">
        <v>2123</v>
      </c>
      <c r="C710" s="787" t="s">
        <v>91</v>
      </c>
      <c r="D710" t="s">
        <v>14</v>
      </c>
      <c r="F710" s="121">
        <v>500</v>
      </c>
      <c r="G710" s="4">
        <f t="shared" si="12"/>
        <v>512.69999999999982</v>
      </c>
      <c r="K710" s="12">
        <f>SUM(K708:K709)</f>
        <v>9.5</v>
      </c>
      <c r="M710" s="12">
        <f>SUM(M708:M709)</f>
        <v>12.7</v>
      </c>
    </row>
    <row r="711" spans="1:16">
      <c r="A711" s="39">
        <v>45966</v>
      </c>
      <c r="B711" s="497" t="s">
        <v>2124</v>
      </c>
      <c r="C711" s="787" t="s">
        <v>91</v>
      </c>
      <c r="D711" t="s">
        <v>12</v>
      </c>
      <c r="F711" s="16">
        <v>8.6999999999999993</v>
      </c>
      <c r="G711" s="4">
        <f t="shared" si="12"/>
        <v>503.99999999999983</v>
      </c>
      <c r="K711" s="12"/>
      <c r="M711" s="12"/>
    </row>
    <row r="712" spans="1:16">
      <c r="A712" s="39">
        <v>45966</v>
      </c>
      <c r="B712" s="497" t="s">
        <v>2124</v>
      </c>
      <c r="C712" s="787" t="s">
        <v>91</v>
      </c>
      <c r="D712" t="s">
        <v>13</v>
      </c>
      <c r="F712" s="16">
        <v>4</v>
      </c>
      <c r="G712" s="4">
        <f t="shared" ref="G712:G714" si="13">+G711+E712-F712</f>
        <v>499.99999999999983</v>
      </c>
      <c r="K712" s="12"/>
      <c r="M712" s="12"/>
    </row>
    <row r="713" spans="1:16">
      <c r="A713" s="41">
        <v>45961</v>
      </c>
      <c r="B713" s="786" t="s">
        <v>10</v>
      </c>
      <c r="C713" s="786" t="s">
        <v>23</v>
      </c>
      <c r="D713" t="s">
        <v>12</v>
      </c>
      <c r="E713" s="16">
        <v>6.9</v>
      </c>
      <c r="G713" s="4">
        <f t="shared" si="13"/>
        <v>506.89999999999981</v>
      </c>
      <c r="J713" s="786" t="s">
        <v>20</v>
      </c>
      <c r="K713" t="s">
        <v>12</v>
      </c>
      <c r="L713" s="16">
        <v>5.5</v>
      </c>
    </row>
    <row r="714" spans="1:16">
      <c r="B714" s="787"/>
      <c r="C714" s="787"/>
      <c r="D714" t="s">
        <v>13</v>
      </c>
      <c r="E714" s="16">
        <v>6</v>
      </c>
      <c r="G714" s="4">
        <f t="shared" si="13"/>
        <v>512.89999999999986</v>
      </c>
      <c r="J714" s="787"/>
      <c r="K714" t="s">
        <v>13</v>
      </c>
      <c r="L714" s="16">
        <v>4</v>
      </c>
    </row>
    <row r="715" spans="1:16">
      <c r="B715" s="787"/>
      <c r="C715" s="787"/>
      <c r="D715" t="s">
        <v>14</v>
      </c>
      <c r="E715" s="16">
        <v>500</v>
      </c>
      <c r="G715" s="4">
        <f>+G714+E715-F715</f>
        <v>1012.8999999999999</v>
      </c>
      <c r="J715" s="786" t="s">
        <v>21</v>
      </c>
      <c r="K715" s="378" t="s">
        <v>223</v>
      </c>
      <c r="L715" s="379">
        <v>15</v>
      </c>
    </row>
    <row r="716" spans="1:16">
      <c r="A716" s="39">
        <v>45966</v>
      </c>
      <c r="B716" s="787" t="s">
        <v>2125</v>
      </c>
      <c r="C716" s="787" t="s">
        <v>23</v>
      </c>
      <c r="D716" t="s">
        <v>14</v>
      </c>
      <c r="F716" s="16">
        <v>500</v>
      </c>
      <c r="G716" s="4">
        <f>+G715+E716-F716</f>
        <v>512.89999999999986</v>
      </c>
      <c r="J716" s="786" t="s">
        <v>23</v>
      </c>
      <c r="K716" t="s">
        <v>12</v>
      </c>
      <c r="L716" s="16">
        <v>6.9</v>
      </c>
      <c r="M716" s="26"/>
    </row>
    <row r="717" spans="1:16">
      <c r="A717" s="456">
        <v>46001</v>
      </c>
      <c r="B717" s="226" t="s">
        <v>2121</v>
      </c>
      <c r="C717" s="787" t="s">
        <v>23</v>
      </c>
      <c r="D717" t="s">
        <v>12</v>
      </c>
      <c r="F717" s="16">
        <v>6.9</v>
      </c>
      <c r="G717" s="4">
        <f>+G716+E717-F717</f>
        <v>505.99999999999989</v>
      </c>
      <c r="J717" s="786"/>
      <c r="L717" s="16"/>
      <c r="M717" s="26"/>
    </row>
    <row r="718" spans="1:16">
      <c r="A718" s="456">
        <v>46001</v>
      </c>
      <c r="B718" s="226" t="s">
        <v>2121</v>
      </c>
      <c r="C718" s="787" t="s">
        <v>23</v>
      </c>
      <c r="D718" t="s">
        <v>13</v>
      </c>
      <c r="F718" s="16">
        <v>6</v>
      </c>
      <c r="G718" s="4">
        <f>+G717+E718-F718</f>
        <v>499.99999999999989</v>
      </c>
      <c r="J718" s="786"/>
      <c r="L718" s="16"/>
      <c r="M718" s="26"/>
      <c r="P718" t="s">
        <v>29</v>
      </c>
    </row>
    <row r="719" spans="1:16">
      <c r="A719" s="41">
        <v>45991</v>
      </c>
      <c r="B719" s="786" t="s">
        <v>10</v>
      </c>
      <c r="C719" s="786" t="s">
        <v>24</v>
      </c>
      <c r="D719" t="s">
        <v>12</v>
      </c>
      <c r="E719" s="16">
        <v>7.9</v>
      </c>
      <c r="G719" s="4">
        <f>+G718+E719-F719</f>
        <v>507.89999999999986</v>
      </c>
      <c r="J719" s="787"/>
      <c r="K719" t="s">
        <v>13</v>
      </c>
      <c r="L719" s="16">
        <v>6</v>
      </c>
      <c r="M719" s="16"/>
      <c r="N719" s="16"/>
    </row>
    <row r="720" spans="1:16">
      <c r="B720" s="787"/>
      <c r="C720" s="787"/>
      <c r="D720" t="s">
        <v>13</v>
      </c>
      <c r="E720" s="16">
        <v>5</v>
      </c>
      <c r="G720" s="4">
        <f>+G719+E720-F720</f>
        <v>512.89999999999986</v>
      </c>
      <c r="J720" s="786" t="s">
        <v>24</v>
      </c>
      <c r="K720" t="s">
        <v>14</v>
      </c>
      <c r="L720" s="16">
        <v>500</v>
      </c>
      <c r="M720" s="16"/>
      <c r="N720" s="16"/>
    </row>
    <row r="721" spans="1:14">
      <c r="B721" s="787"/>
      <c r="C721" s="787"/>
      <c r="D721" t="s">
        <v>14</v>
      </c>
      <c r="E721" s="16">
        <v>500</v>
      </c>
      <c r="G721" s="4">
        <f>+G720+E721-F721</f>
        <v>1012.8999999999999</v>
      </c>
      <c r="K721" s="786">
        <v>550</v>
      </c>
      <c r="L721" s="12">
        <f>SUM(L713:L720)</f>
        <v>537.4</v>
      </c>
      <c r="M721" s="16">
        <f>K721-L721</f>
        <v>12.600000000000023</v>
      </c>
    </row>
    <row r="722" spans="1:14">
      <c r="A722" s="39">
        <v>46001</v>
      </c>
      <c r="B722" s="787" t="s">
        <v>2126</v>
      </c>
      <c r="C722" s="787" t="s">
        <v>24</v>
      </c>
      <c r="D722" t="s">
        <v>14</v>
      </c>
      <c r="F722" s="121">
        <v>500</v>
      </c>
      <c r="G722" s="4">
        <f>+G721+E722-F722</f>
        <v>512.89999999999986</v>
      </c>
      <c r="M722" s="12"/>
      <c r="N722" s="12"/>
    </row>
    <row r="723" spans="1:14">
      <c r="A723" s="39">
        <v>46034</v>
      </c>
      <c r="B723" s="787" t="s">
        <v>2127</v>
      </c>
      <c r="C723" s="787" t="s">
        <v>24</v>
      </c>
      <c r="D723" t="s">
        <v>12</v>
      </c>
      <c r="F723" s="121">
        <v>7.9</v>
      </c>
      <c r="G723" s="4">
        <f t="shared" ref="G723:G749" si="14">+G722+E723-F723</f>
        <v>504.99999999999989</v>
      </c>
      <c r="M723" s="12"/>
      <c r="N723" s="12"/>
    </row>
    <row r="724" spans="1:14">
      <c r="A724" s="39">
        <v>46034</v>
      </c>
      <c r="B724" s="787" t="s">
        <v>2127</v>
      </c>
      <c r="C724" s="787" t="s">
        <v>24</v>
      </c>
      <c r="D724" t="s">
        <v>13</v>
      </c>
      <c r="F724" s="121">
        <v>5</v>
      </c>
      <c r="G724" s="4">
        <f t="shared" si="14"/>
        <v>499.99999999999989</v>
      </c>
      <c r="M724" s="12"/>
      <c r="N724" s="12"/>
    </row>
    <row r="725" spans="1:14">
      <c r="A725" s="41">
        <v>46022</v>
      </c>
      <c r="B725" s="786" t="s">
        <v>10</v>
      </c>
      <c r="C725" s="786" t="s">
        <v>25</v>
      </c>
      <c r="D725" t="s">
        <v>12</v>
      </c>
      <c r="E725" s="16">
        <v>6.5</v>
      </c>
      <c r="G725" s="4">
        <f t="shared" si="14"/>
        <v>506.49999999999989</v>
      </c>
    </row>
    <row r="726" spans="1:14">
      <c r="B726" s="787"/>
      <c r="C726" s="787"/>
      <c r="D726" t="s">
        <v>13</v>
      </c>
      <c r="E726" s="16">
        <v>5</v>
      </c>
      <c r="G726" s="4">
        <f t="shared" si="14"/>
        <v>511.49999999999989</v>
      </c>
    </row>
    <row r="727" spans="1:14">
      <c r="B727" s="787"/>
      <c r="C727" s="787"/>
      <c r="D727" t="s">
        <v>14</v>
      </c>
      <c r="E727" s="16">
        <v>500</v>
      </c>
      <c r="G727" s="4">
        <f t="shared" si="14"/>
        <v>1011.4999999999999</v>
      </c>
    </row>
    <row r="728" spans="1:14">
      <c r="A728" s="39">
        <v>46034</v>
      </c>
      <c r="B728" s="787" t="s">
        <v>2128</v>
      </c>
      <c r="C728" s="787" t="s">
        <v>25</v>
      </c>
      <c r="D728" t="s">
        <v>14</v>
      </c>
      <c r="F728" s="121">
        <v>500</v>
      </c>
      <c r="G728" s="4">
        <f t="shared" si="14"/>
        <v>511.49999999999989</v>
      </c>
      <c r="N728" s="12"/>
    </row>
    <row r="729" spans="1:14">
      <c r="A729" s="39">
        <v>46063</v>
      </c>
      <c r="B729" s="787" t="s">
        <v>2129</v>
      </c>
      <c r="C729" s="787" t="s">
        <v>25</v>
      </c>
      <c r="D729" t="s">
        <v>12</v>
      </c>
      <c r="F729" s="121">
        <v>6.5</v>
      </c>
      <c r="G729" s="4">
        <f t="shared" si="14"/>
        <v>504.99999999999989</v>
      </c>
      <c r="N729" s="12"/>
    </row>
    <row r="730" spans="1:14">
      <c r="A730" s="39">
        <v>46063</v>
      </c>
      <c r="B730" s="787" t="s">
        <v>2129</v>
      </c>
      <c r="C730" s="787" t="s">
        <v>25</v>
      </c>
      <c r="D730" t="s">
        <v>13</v>
      </c>
      <c r="F730" s="121">
        <v>5</v>
      </c>
      <c r="G730" s="4">
        <f t="shared" si="14"/>
        <v>499.99999999999989</v>
      </c>
      <c r="J730" s="786"/>
      <c r="N730" s="12"/>
    </row>
    <row r="731" spans="1:14">
      <c r="A731" s="133">
        <v>46053</v>
      </c>
      <c r="B731" s="786" t="s">
        <v>10</v>
      </c>
      <c r="C731" s="786" t="s">
        <v>11</v>
      </c>
      <c r="D731" t="s">
        <v>12</v>
      </c>
      <c r="E731" s="4">
        <v>8.1</v>
      </c>
      <c r="G731" s="4">
        <f t="shared" si="14"/>
        <v>508.09999999999991</v>
      </c>
      <c r="L731" s="16"/>
    </row>
    <row r="732" spans="1:14">
      <c r="A732" s="106"/>
      <c r="B732" s="787"/>
      <c r="C732" s="787"/>
      <c r="D732" t="s">
        <v>13</v>
      </c>
      <c r="E732" s="4">
        <v>3</v>
      </c>
      <c r="G732" s="4">
        <f t="shared" si="14"/>
        <v>511.09999999999991</v>
      </c>
      <c r="L732" s="4"/>
    </row>
    <row r="733" spans="1:14">
      <c r="A733" s="106"/>
      <c r="B733" s="787"/>
      <c r="C733" s="787"/>
      <c r="D733" t="s">
        <v>14</v>
      </c>
      <c r="E733" s="4">
        <v>500</v>
      </c>
      <c r="G733" s="4">
        <f t="shared" si="14"/>
        <v>1011.0999999999999</v>
      </c>
      <c r="J733" s="844" t="s">
        <v>2055</v>
      </c>
      <c r="K733" s="844"/>
      <c r="L733" s="844"/>
    </row>
    <row r="734" spans="1:14">
      <c r="B734" s="787"/>
      <c r="C734" s="787"/>
      <c r="D734" s="683" t="s">
        <v>147</v>
      </c>
      <c r="E734" s="684">
        <v>28.3</v>
      </c>
      <c r="G734" s="4">
        <f t="shared" si="14"/>
        <v>1039.3999999999999</v>
      </c>
      <c r="I734" s="715">
        <v>2025</v>
      </c>
      <c r="J734" s="715" t="s">
        <v>21</v>
      </c>
      <c r="K734" s="716" t="s">
        <v>14</v>
      </c>
      <c r="L734" s="721">
        <v>500</v>
      </c>
      <c r="M734" s="722" t="s">
        <v>620</v>
      </c>
      <c r="N734" s="721">
        <v>500</v>
      </c>
    </row>
    <row r="735" spans="1:14">
      <c r="A735" s="39">
        <v>46063</v>
      </c>
      <c r="B735" s="787" t="s">
        <v>2130</v>
      </c>
      <c r="C735" s="787" t="s">
        <v>11</v>
      </c>
      <c r="D735" t="s">
        <v>14</v>
      </c>
      <c r="F735" s="121">
        <v>500</v>
      </c>
      <c r="G735" s="4">
        <f t="shared" si="14"/>
        <v>539.39999999999986</v>
      </c>
      <c r="I735" s="786">
        <v>2026</v>
      </c>
      <c r="J735" s="786" t="s">
        <v>11</v>
      </c>
      <c r="K735" s="683" t="s">
        <v>147</v>
      </c>
      <c r="L735" s="684">
        <v>28.3</v>
      </c>
    </row>
    <row r="736" spans="1:14">
      <c r="A736" s="39">
        <v>46093</v>
      </c>
      <c r="B736" s="787" t="s">
        <v>2131</v>
      </c>
      <c r="C736" s="787" t="s">
        <v>11</v>
      </c>
      <c r="D736" t="s">
        <v>12</v>
      </c>
      <c r="F736" s="121">
        <v>8.1</v>
      </c>
      <c r="G736" s="4">
        <f t="shared" si="14"/>
        <v>531.29999999999984</v>
      </c>
      <c r="J736" s="786"/>
      <c r="L736" s="135">
        <f>SUM(L734:L735)</f>
        <v>528.29999999999995</v>
      </c>
    </row>
    <row r="737" spans="1:13">
      <c r="A737" s="39">
        <v>46093</v>
      </c>
      <c r="B737" s="787" t="s">
        <v>2131</v>
      </c>
      <c r="C737" s="787" t="s">
        <v>11</v>
      </c>
      <c r="D737" t="s">
        <v>13</v>
      </c>
      <c r="F737" s="121">
        <v>3</v>
      </c>
      <c r="G737" s="4">
        <f t="shared" si="14"/>
        <v>528.29999999999984</v>
      </c>
      <c r="L737" s="16"/>
    </row>
    <row r="738" spans="1:13">
      <c r="A738" s="41">
        <v>46081</v>
      </c>
      <c r="B738" s="786" t="s">
        <v>10</v>
      </c>
      <c r="C738" s="786" t="s">
        <v>15</v>
      </c>
      <c r="D738" t="s">
        <v>12</v>
      </c>
      <c r="E738" s="16">
        <v>6.6</v>
      </c>
      <c r="G738" s="4">
        <f t="shared" si="14"/>
        <v>534.89999999999986</v>
      </c>
      <c r="J738" s="786"/>
      <c r="L738" s="16"/>
    </row>
    <row r="739" spans="1:13">
      <c r="B739" s="787"/>
      <c r="C739" s="787"/>
      <c r="D739" t="s">
        <v>13</v>
      </c>
      <c r="E739" s="16">
        <v>6</v>
      </c>
      <c r="G739" s="4">
        <f t="shared" si="14"/>
        <v>540.89999999999986</v>
      </c>
      <c r="M739" s="26"/>
    </row>
    <row r="740" spans="1:13">
      <c r="B740" s="787"/>
      <c r="C740" s="787"/>
      <c r="D740" t="s">
        <v>14</v>
      </c>
      <c r="E740" s="16">
        <v>500</v>
      </c>
      <c r="G740" s="4">
        <f t="shared" si="14"/>
        <v>1040.8999999999999</v>
      </c>
    </row>
    <row r="741" spans="1:13">
      <c r="A741" s="39">
        <v>46093</v>
      </c>
      <c r="B741" s="631" t="s">
        <v>2132</v>
      </c>
      <c r="C741" s="787" t="s">
        <v>15</v>
      </c>
      <c r="D741" t="s">
        <v>14</v>
      </c>
      <c r="F741" s="121">
        <v>500</v>
      </c>
      <c r="G741" s="4">
        <f t="shared" si="14"/>
        <v>540.89999999999986</v>
      </c>
    </row>
    <row r="742" spans="1:13">
      <c r="A742" s="39">
        <v>46119</v>
      </c>
      <c r="B742" s="631" t="s">
        <v>2133</v>
      </c>
      <c r="C742" s="787" t="s">
        <v>15</v>
      </c>
      <c r="D742" t="s">
        <v>12</v>
      </c>
      <c r="F742" s="121">
        <v>6.6</v>
      </c>
      <c r="G742" s="4">
        <f t="shared" si="14"/>
        <v>534.29999999999984</v>
      </c>
    </row>
    <row r="743" spans="1:13">
      <c r="A743" s="39">
        <v>46119</v>
      </c>
      <c r="B743" s="631" t="s">
        <v>2133</v>
      </c>
      <c r="C743" s="787" t="s">
        <v>15</v>
      </c>
      <c r="D743" t="s">
        <v>13</v>
      </c>
      <c r="F743" s="121">
        <v>6</v>
      </c>
      <c r="G743" s="4">
        <f t="shared" si="14"/>
        <v>528.29999999999984</v>
      </c>
    </row>
    <row r="744" spans="1:13">
      <c r="A744" s="41">
        <v>46112</v>
      </c>
      <c r="B744" s="786" t="s">
        <v>10</v>
      </c>
      <c r="C744" s="786" t="s">
        <v>16</v>
      </c>
      <c r="D744" t="s">
        <v>12</v>
      </c>
      <c r="E744" s="16">
        <v>9.3000000000000007</v>
      </c>
      <c r="G744" s="4">
        <f t="shared" si="14"/>
        <v>537.5999999999998</v>
      </c>
    </row>
    <row r="745" spans="1:13">
      <c r="B745" s="787"/>
      <c r="C745" s="787"/>
      <c r="D745" t="s">
        <v>13</v>
      </c>
      <c r="E745" s="121">
        <v>6</v>
      </c>
      <c r="G745" s="4">
        <f t="shared" si="14"/>
        <v>543.5999999999998</v>
      </c>
    </row>
    <row r="746" spans="1:13">
      <c r="B746" s="787"/>
      <c r="C746" s="787"/>
      <c r="D746" t="s">
        <v>14</v>
      </c>
      <c r="E746" s="16">
        <v>500</v>
      </c>
      <c r="G746" s="4">
        <f t="shared" si="14"/>
        <v>1043.5999999999999</v>
      </c>
    </row>
    <row r="747" spans="1:13">
      <c r="A747" s="39">
        <v>46119</v>
      </c>
      <c r="B747" s="787" t="s">
        <v>2134</v>
      </c>
      <c r="C747" s="787" t="s">
        <v>16</v>
      </c>
      <c r="D747" t="s">
        <v>14</v>
      </c>
      <c r="F747" s="121">
        <v>500</v>
      </c>
      <c r="G747" s="4">
        <f t="shared" si="14"/>
        <v>543.59999999999991</v>
      </c>
    </row>
    <row r="748" spans="1:13">
      <c r="A748" s="41">
        <v>46142</v>
      </c>
      <c r="B748" s="786" t="s">
        <v>10</v>
      </c>
      <c r="C748" s="786" t="s">
        <v>17</v>
      </c>
      <c r="D748" t="s">
        <v>12</v>
      </c>
      <c r="G748" s="4">
        <f t="shared" si="14"/>
        <v>543.59999999999991</v>
      </c>
    </row>
    <row r="749" spans="1:13">
      <c r="B749" s="787"/>
      <c r="C749" s="787"/>
      <c r="D749" t="s">
        <v>13</v>
      </c>
      <c r="G749" s="4">
        <f t="shared" si="14"/>
        <v>543.59999999999991</v>
      </c>
    </row>
    <row r="750" spans="1:13">
      <c r="B750" s="787"/>
      <c r="C750" s="787"/>
      <c r="D750" t="s">
        <v>14</v>
      </c>
      <c r="E750" s="16">
        <v>500</v>
      </c>
      <c r="G750" s="4">
        <f>+G749+E750-F750</f>
        <v>1043.5999999999999</v>
      </c>
    </row>
    <row r="751" spans="1:13">
      <c r="B751" s="787"/>
      <c r="C751" s="787"/>
      <c r="G751" s="4">
        <f>+G750+E751-F751</f>
        <v>1043.5999999999999</v>
      </c>
    </row>
    <row r="752" spans="1:13">
      <c r="B752" s="787"/>
      <c r="C752" s="787"/>
      <c r="G752" s="4">
        <f>+G751+E752-F752</f>
        <v>1043.5999999999999</v>
      </c>
    </row>
    <row r="753" spans="2:7">
      <c r="B753" s="787"/>
      <c r="C753" s="787"/>
      <c r="G753" s="4">
        <f>+G752+E753-F753</f>
        <v>1043.5999999999999</v>
      </c>
    </row>
    <row r="754" spans="2:7">
      <c r="B754" s="787"/>
      <c r="C754" s="787"/>
      <c r="G754" s="4">
        <f>+G753+E754-F754</f>
        <v>1043.5999999999999</v>
      </c>
    </row>
    <row r="755" spans="2:7">
      <c r="B755" s="787"/>
      <c r="C755" s="787"/>
      <c r="G755" s="4">
        <f>+G754+E755-F755</f>
        <v>1043.5999999999999</v>
      </c>
    </row>
    <row r="756" spans="2:7">
      <c r="B756" s="787"/>
      <c r="C756" s="787"/>
      <c r="G756" s="4">
        <f>+G755+E756-F756</f>
        <v>1043.5999999999999</v>
      </c>
    </row>
    <row r="757" spans="2:7">
      <c r="B757" s="787"/>
      <c r="C757" s="787"/>
      <c r="G757" s="4">
        <f>+G756+E757-F757</f>
        <v>1043.5999999999999</v>
      </c>
    </row>
    <row r="758" spans="2:7">
      <c r="B758" s="787"/>
      <c r="C758" s="787"/>
      <c r="G758" s="4">
        <f>+G757+E758-F758</f>
        <v>1043.5999999999999</v>
      </c>
    </row>
    <row r="759" spans="2:7">
      <c r="B759" s="787"/>
      <c r="C759" s="787"/>
      <c r="G759" s="4">
        <f>+G758+E759-F759</f>
        <v>1043.5999999999999</v>
      </c>
    </row>
    <row r="760" spans="2:7">
      <c r="B760" s="787"/>
      <c r="C760" s="787"/>
      <c r="G760" s="4">
        <f>+G759+E760-F760</f>
        <v>1043.5999999999999</v>
      </c>
    </row>
    <row r="761" spans="2:7">
      <c r="B761" s="787"/>
      <c r="C761" s="787"/>
      <c r="G761" s="4">
        <f>+G760+E761-F761</f>
        <v>1043.5999999999999</v>
      </c>
    </row>
    <row r="762" spans="2:7">
      <c r="B762" s="787"/>
      <c r="C762" s="787"/>
      <c r="G762" s="4">
        <f>+G761+E762-F762</f>
        <v>1043.5999999999999</v>
      </c>
    </row>
    <row r="763" spans="2:7">
      <c r="B763" s="787"/>
      <c r="C763" s="787"/>
      <c r="G763" s="4">
        <f>+G762+E763-F763</f>
        <v>1043.5999999999999</v>
      </c>
    </row>
    <row r="764" spans="2:7">
      <c r="B764" s="787"/>
      <c r="C764" s="787"/>
      <c r="G764" s="4">
        <f>+G763+E764-F764</f>
        <v>1043.5999999999999</v>
      </c>
    </row>
    <row r="765" spans="2:7">
      <c r="B765" s="787"/>
      <c r="C765" s="787"/>
      <c r="G765" s="4">
        <f>+G764+E765-F765</f>
        <v>1043.5999999999999</v>
      </c>
    </row>
    <row r="766" spans="2:7">
      <c r="B766" s="787"/>
      <c r="C766" s="787"/>
      <c r="G766" s="4">
        <f>+G765+E766-F766</f>
        <v>1043.5999999999999</v>
      </c>
    </row>
    <row r="767" spans="2:7">
      <c r="B767" s="787"/>
      <c r="C767" s="787"/>
      <c r="G767" s="4">
        <f>+G766+E767-F767</f>
        <v>1043.5999999999999</v>
      </c>
    </row>
    <row r="768" spans="2:7">
      <c r="B768" s="787"/>
      <c r="C768" s="787"/>
      <c r="G768" s="4">
        <f>+G767+E768-F768</f>
        <v>1043.5999999999999</v>
      </c>
    </row>
    <row r="769" spans="2:7">
      <c r="B769" s="787"/>
      <c r="C769" s="787"/>
      <c r="G769" s="4">
        <f>+G768+E769-F769</f>
        <v>1043.5999999999999</v>
      </c>
    </row>
    <row r="770" spans="2:7">
      <c r="B770" s="787"/>
      <c r="C770" s="787"/>
      <c r="G770" s="4">
        <f>+G769+E770-F770</f>
        <v>1043.5999999999999</v>
      </c>
    </row>
    <row r="771" spans="2:7">
      <c r="B771" s="787"/>
      <c r="C771" s="787"/>
      <c r="G771" s="4">
        <f>+G770+E771-F771</f>
        <v>1043.5999999999999</v>
      </c>
    </row>
    <row r="772" spans="2:7">
      <c r="B772" s="787"/>
      <c r="C772" s="787"/>
      <c r="G772" s="4">
        <f>+G771+E772-F772</f>
        <v>1043.5999999999999</v>
      </c>
    </row>
    <row r="773" spans="2:7">
      <c r="B773" s="787"/>
      <c r="C773" s="787"/>
      <c r="G773" s="4">
        <f>+G772+E773-F773</f>
        <v>1043.5999999999999</v>
      </c>
    </row>
    <row r="774" spans="2:7">
      <c r="B774" s="787"/>
      <c r="C774" s="787"/>
      <c r="G774" s="4">
        <f>+G773+E774-F774</f>
        <v>1043.5999999999999</v>
      </c>
    </row>
    <row r="775" spans="2:7">
      <c r="B775" s="787"/>
      <c r="C775" s="787"/>
      <c r="G775" s="4">
        <f>+G774+E775-F775</f>
        <v>1043.5999999999999</v>
      </c>
    </row>
    <row r="776" spans="2:7">
      <c r="B776" s="787"/>
      <c r="C776" s="787"/>
      <c r="G776" s="4">
        <f>+G775+E776-F776</f>
        <v>1043.5999999999999</v>
      </c>
    </row>
    <row r="777" spans="2:7">
      <c r="B777" s="787"/>
      <c r="C777" s="787"/>
      <c r="G777" s="4">
        <f>+G776+E777-F777</f>
        <v>1043.5999999999999</v>
      </c>
    </row>
    <row r="778" spans="2:7">
      <c r="B778" s="787"/>
      <c r="C778" s="787"/>
      <c r="G778" s="4">
        <f>+G777+E778-F778</f>
        <v>1043.5999999999999</v>
      </c>
    </row>
    <row r="779" spans="2:7">
      <c r="B779" s="787"/>
      <c r="C779" s="787"/>
      <c r="G779" s="4">
        <f>+G778+E779-F779</f>
        <v>1043.5999999999999</v>
      </c>
    </row>
    <row r="780" spans="2:7">
      <c r="B780" s="787"/>
      <c r="C780" s="787"/>
      <c r="G780" s="4">
        <f t="shared" ref="G780:G843" si="15">+G779+E780-F780</f>
        <v>1043.5999999999999</v>
      </c>
    </row>
    <row r="781" spans="2:7">
      <c r="B781" s="787"/>
      <c r="C781" s="787"/>
      <c r="G781" s="4">
        <f t="shared" si="15"/>
        <v>1043.5999999999999</v>
      </c>
    </row>
    <row r="782" spans="2:7">
      <c r="B782" s="787"/>
      <c r="C782" s="787"/>
      <c r="G782" s="4">
        <f t="shared" si="15"/>
        <v>1043.5999999999999</v>
      </c>
    </row>
    <row r="783" spans="2:7">
      <c r="B783" s="787"/>
      <c r="C783" s="787"/>
      <c r="G783" s="4">
        <f t="shared" si="15"/>
        <v>1043.5999999999999</v>
      </c>
    </row>
    <row r="784" spans="2:7">
      <c r="B784" s="787"/>
      <c r="C784" s="787"/>
      <c r="G784" s="4">
        <f t="shared" si="15"/>
        <v>1043.5999999999999</v>
      </c>
    </row>
    <row r="785" spans="2:7">
      <c r="B785" s="787"/>
      <c r="C785" s="787"/>
      <c r="G785" s="4">
        <f t="shared" si="15"/>
        <v>1043.5999999999999</v>
      </c>
    </row>
    <row r="786" spans="2:7">
      <c r="B786" s="787"/>
      <c r="C786" s="787"/>
      <c r="G786" s="4">
        <f t="shared" si="15"/>
        <v>1043.5999999999999</v>
      </c>
    </row>
    <row r="787" spans="2:7">
      <c r="B787" s="787"/>
      <c r="C787" s="787"/>
      <c r="G787" s="4">
        <f t="shared" si="15"/>
        <v>1043.5999999999999</v>
      </c>
    </row>
    <row r="788" spans="2:7">
      <c r="B788" s="787"/>
      <c r="C788" s="787"/>
      <c r="G788" s="4">
        <f t="shared" si="15"/>
        <v>1043.5999999999999</v>
      </c>
    </row>
    <row r="789" spans="2:7">
      <c r="B789" s="787"/>
      <c r="C789" s="787"/>
      <c r="G789" s="4">
        <f t="shared" si="15"/>
        <v>1043.5999999999999</v>
      </c>
    </row>
    <row r="790" spans="2:7">
      <c r="B790" s="787"/>
      <c r="C790" s="787"/>
      <c r="G790" s="4">
        <f t="shared" si="15"/>
        <v>1043.5999999999999</v>
      </c>
    </row>
    <row r="791" spans="2:7">
      <c r="B791" s="787"/>
      <c r="C791" s="787"/>
      <c r="G791" s="4">
        <f t="shared" si="15"/>
        <v>1043.5999999999999</v>
      </c>
    </row>
    <row r="792" spans="2:7">
      <c r="B792" s="787"/>
      <c r="C792" s="787"/>
      <c r="G792" s="4">
        <f t="shared" si="15"/>
        <v>1043.5999999999999</v>
      </c>
    </row>
    <row r="793" spans="2:7">
      <c r="B793" s="787"/>
      <c r="C793" s="787"/>
      <c r="G793" s="4">
        <f t="shared" si="15"/>
        <v>1043.5999999999999</v>
      </c>
    </row>
    <row r="794" spans="2:7">
      <c r="B794" s="787"/>
      <c r="C794" s="787"/>
      <c r="G794" s="4">
        <f t="shared" si="15"/>
        <v>1043.5999999999999</v>
      </c>
    </row>
    <row r="795" spans="2:7">
      <c r="B795" s="787"/>
      <c r="C795" s="787"/>
      <c r="G795" s="4">
        <f t="shared" si="15"/>
        <v>1043.5999999999999</v>
      </c>
    </row>
    <row r="796" spans="2:7">
      <c r="B796" s="787"/>
      <c r="C796" s="787"/>
      <c r="G796" s="4">
        <f t="shared" si="15"/>
        <v>1043.5999999999999</v>
      </c>
    </row>
    <row r="797" spans="2:7">
      <c r="B797" s="787"/>
      <c r="C797" s="787"/>
      <c r="G797" s="4">
        <f t="shared" si="15"/>
        <v>1043.5999999999999</v>
      </c>
    </row>
    <row r="798" spans="2:7">
      <c r="B798" s="787"/>
      <c r="C798" s="787"/>
      <c r="G798" s="4">
        <f t="shared" si="15"/>
        <v>1043.5999999999999</v>
      </c>
    </row>
    <row r="799" spans="2:7">
      <c r="B799" s="787"/>
      <c r="C799" s="787"/>
      <c r="G799" s="4">
        <f t="shared" si="15"/>
        <v>1043.5999999999999</v>
      </c>
    </row>
    <row r="800" spans="2:7">
      <c r="B800" s="787"/>
      <c r="C800" s="787"/>
      <c r="G800" s="4">
        <f t="shared" si="15"/>
        <v>1043.5999999999999</v>
      </c>
    </row>
    <row r="801" spans="2:7">
      <c r="B801" s="787"/>
      <c r="C801" s="787"/>
      <c r="G801" s="4">
        <f t="shared" si="15"/>
        <v>1043.5999999999999</v>
      </c>
    </row>
    <row r="802" spans="2:7">
      <c r="B802" s="787"/>
      <c r="C802" s="787"/>
      <c r="G802" s="4">
        <f t="shared" si="15"/>
        <v>1043.5999999999999</v>
      </c>
    </row>
    <row r="803" spans="2:7">
      <c r="B803" s="787"/>
      <c r="C803" s="787"/>
      <c r="G803" s="4">
        <f t="shared" si="15"/>
        <v>1043.5999999999999</v>
      </c>
    </row>
    <row r="804" spans="2:7">
      <c r="B804" s="787"/>
      <c r="C804" s="787"/>
      <c r="G804" s="4">
        <f t="shared" si="15"/>
        <v>1043.5999999999999</v>
      </c>
    </row>
    <row r="805" spans="2:7">
      <c r="B805" s="787"/>
      <c r="C805" s="787"/>
      <c r="G805" s="4">
        <f t="shared" si="15"/>
        <v>1043.5999999999999</v>
      </c>
    </row>
    <row r="806" spans="2:7">
      <c r="B806" s="787"/>
      <c r="C806" s="787"/>
      <c r="G806" s="4">
        <f t="shared" si="15"/>
        <v>1043.5999999999999</v>
      </c>
    </row>
    <row r="807" spans="2:7">
      <c r="B807" s="787"/>
      <c r="C807" s="787"/>
      <c r="G807" s="4">
        <f t="shared" si="15"/>
        <v>1043.5999999999999</v>
      </c>
    </row>
    <row r="808" spans="2:7">
      <c r="B808" s="787"/>
      <c r="C808" s="787"/>
      <c r="G808" s="4">
        <f t="shared" si="15"/>
        <v>1043.5999999999999</v>
      </c>
    </row>
    <row r="809" spans="2:7">
      <c r="B809" s="787"/>
      <c r="C809" s="787"/>
      <c r="G809" s="4">
        <f t="shared" si="15"/>
        <v>1043.5999999999999</v>
      </c>
    </row>
    <row r="810" spans="2:7">
      <c r="B810" s="787"/>
      <c r="C810" s="787"/>
      <c r="G810" s="4">
        <f t="shared" si="15"/>
        <v>1043.5999999999999</v>
      </c>
    </row>
    <row r="811" spans="2:7">
      <c r="B811" s="787"/>
      <c r="C811" s="787"/>
      <c r="G811" s="4">
        <f t="shared" si="15"/>
        <v>1043.5999999999999</v>
      </c>
    </row>
    <row r="812" spans="2:7">
      <c r="B812" s="787"/>
      <c r="C812" s="787"/>
      <c r="G812" s="4">
        <f t="shared" si="15"/>
        <v>1043.5999999999999</v>
      </c>
    </row>
    <row r="813" spans="2:7">
      <c r="B813" s="787"/>
      <c r="C813" s="787"/>
      <c r="G813" s="4">
        <f t="shared" si="15"/>
        <v>1043.5999999999999</v>
      </c>
    </row>
    <row r="814" spans="2:7">
      <c r="B814" s="787"/>
      <c r="C814" s="787"/>
      <c r="G814" s="4">
        <f t="shared" si="15"/>
        <v>1043.5999999999999</v>
      </c>
    </row>
    <row r="815" spans="2:7">
      <c r="B815" s="787"/>
      <c r="C815" s="787"/>
      <c r="G815" s="4">
        <f t="shared" si="15"/>
        <v>1043.5999999999999</v>
      </c>
    </row>
    <row r="816" spans="2:7">
      <c r="B816" s="787"/>
      <c r="C816" s="787"/>
      <c r="G816" s="4">
        <f t="shared" si="15"/>
        <v>1043.5999999999999</v>
      </c>
    </row>
    <row r="817" spans="2:7">
      <c r="B817" s="787"/>
      <c r="C817" s="787"/>
      <c r="G817" s="4">
        <f t="shared" si="15"/>
        <v>1043.5999999999999</v>
      </c>
    </row>
    <row r="818" spans="2:7">
      <c r="B818" s="787"/>
      <c r="C818" s="787"/>
      <c r="G818" s="4">
        <f t="shared" si="15"/>
        <v>1043.5999999999999</v>
      </c>
    </row>
    <row r="819" spans="2:7">
      <c r="B819" s="787"/>
      <c r="C819" s="787"/>
      <c r="G819" s="4">
        <f t="shared" si="15"/>
        <v>1043.5999999999999</v>
      </c>
    </row>
    <row r="820" spans="2:7">
      <c r="B820" s="787"/>
      <c r="C820" s="787"/>
      <c r="G820" s="4">
        <f t="shared" si="15"/>
        <v>1043.5999999999999</v>
      </c>
    </row>
    <row r="821" spans="2:7">
      <c r="B821" s="787"/>
      <c r="C821" s="787"/>
      <c r="G821" s="4">
        <f t="shared" si="15"/>
        <v>1043.5999999999999</v>
      </c>
    </row>
    <row r="822" spans="2:7">
      <c r="B822" s="787"/>
      <c r="C822" s="787"/>
      <c r="G822" s="4">
        <f t="shared" si="15"/>
        <v>1043.5999999999999</v>
      </c>
    </row>
    <row r="823" spans="2:7">
      <c r="B823" s="787"/>
      <c r="C823" s="787"/>
      <c r="G823" s="4">
        <f t="shared" si="15"/>
        <v>1043.5999999999999</v>
      </c>
    </row>
    <row r="824" spans="2:7">
      <c r="B824" s="787"/>
      <c r="C824" s="787"/>
      <c r="G824" s="4">
        <f t="shared" si="15"/>
        <v>1043.5999999999999</v>
      </c>
    </row>
    <row r="825" spans="2:7">
      <c r="B825" s="787"/>
      <c r="C825" s="787"/>
      <c r="G825" s="4">
        <f t="shared" si="15"/>
        <v>1043.5999999999999</v>
      </c>
    </row>
    <row r="826" spans="2:7">
      <c r="B826" s="787"/>
      <c r="C826" s="787"/>
      <c r="G826" s="4">
        <f t="shared" si="15"/>
        <v>1043.5999999999999</v>
      </c>
    </row>
    <row r="827" spans="2:7">
      <c r="B827" s="787"/>
      <c r="C827" s="787"/>
      <c r="G827" s="4">
        <f t="shared" si="15"/>
        <v>1043.5999999999999</v>
      </c>
    </row>
    <row r="828" spans="2:7">
      <c r="B828" s="787"/>
      <c r="C828" s="787"/>
      <c r="G828" s="4">
        <f t="shared" si="15"/>
        <v>1043.5999999999999</v>
      </c>
    </row>
    <row r="829" spans="2:7">
      <c r="B829" s="787"/>
      <c r="C829" s="787"/>
      <c r="G829" s="4">
        <f t="shared" si="15"/>
        <v>1043.5999999999999</v>
      </c>
    </row>
    <row r="830" spans="2:7">
      <c r="B830" s="787"/>
      <c r="C830" s="787"/>
      <c r="G830" s="4">
        <f t="shared" si="15"/>
        <v>1043.5999999999999</v>
      </c>
    </row>
    <row r="831" spans="2:7">
      <c r="B831" s="787"/>
      <c r="C831" s="787"/>
      <c r="G831" s="4">
        <f t="shared" si="15"/>
        <v>1043.5999999999999</v>
      </c>
    </row>
    <row r="832" spans="2:7">
      <c r="B832" s="787"/>
      <c r="C832" s="787"/>
      <c r="G832" s="4">
        <f t="shared" si="15"/>
        <v>1043.5999999999999</v>
      </c>
    </row>
    <row r="833" spans="2:7">
      <c r="B833" s="787"/>
      <c r="C833" s="787"/>
      <c r="G833" s="4">
        <f t="shared" si="15"/>
        <v>1043.5999999999999</v>
      </c>
    </row>
    <row r="834" spans="2:7">
      <c r="B834" s="787"/>
      <c r="C834" s="787"/>
      <c r="G834" s="4">
        <f t="shared" si="15"/>
        <v>1043.5999999999999</v>
      </c>
    </row>
    <row r="835" spans="2:7">
      <c r="B835" s="787"/>
      <c r="C835" s="787"/>
      <c r="G835" s="4">
        <f t="shared" si="15"/>
        <v>1043.5999999999999</v>
      </c>
    </row>
    <row r="836" spans="2:7">
      <c r="B836" s="787"/>
      <c r="C836" s="787"/>
      <c r="G836" s="4">
        <f t="shared" si="15"/>
        <v>1043.5999999999999</v>
      </c>
    </row>
    <row r="837" spans="2:7">
      <c r="B837" s="787"/>
      <c r="C837" s="787"/>
      <c r="G837" s="4">
        <f t="shared" si="15"/>
        <v>1043.5999999999999</v>
      </c>
    </row>
    <row r="838" spans="2:7">
      <c r="B838" s="787"/>
      <c r="C838" s="787"/>
      <c r="G838" s="4">
        <f t="shared" si="15"/>
        <v>1043.5999999999999</v>
      </c>
    </row>
    <row r="839" spans="2:7">
      <c r="B839" s="787"/>
      <c r="C839" s="787"/>
      <c r="G839" s="4">
        <f t="shared" si="15"/>
        <v>1043.5999999999999</v>
      </c>
    </row>
    <row r="840" spans="2:7">
      <c r="B840" s="787"/>
      <c r="C840" s="787"/>
      <c r="G840" s="4">
        <f t="shared" si="15"/>
        <v>1043.5999999999999</v>
      </c>
    </row>
    <row r="841" spans="2:7">
      <c r="B841" s="787"/>
      <c r="C841" s="787"/>
      <c r="G841" s="4">
        <f t="shared" si="15"/>
        <v>1043.5999999999999</v>
      </c>
    </row>
    <row r="842" spans="2:7">
      <c r="B842" s="787"/>
      <c r="C842" s="787"/>
      <c r="G842" s="4">
        <f t="shared" si="15"/>
        <v>1043.5999999999999</v>
      </c>
    </row>
    <row r="843" spans="2:7">
      <c r="B843" s="787"/>
      <c r="C843" s="787"/>
      <c r="G843" s="4">
        <f t="shared" si="15"/>
        <v>1043.5999999999999</v>
      </c>
    </row>
    <row r="844" spans="2:7">
      <c r="B844" s="787"/>
      <c r="C844" s="787"/>
      <c r="G844" s="4">
        <f t="shared" ref="G844:G907" si="16">+G843+E844-F844</f>
        <v>1043.5999999999999</v>
      </c>
    </row>
    <row r="845" spans="2:7">
      <c r="B845" s="787"/>
      <c r="C845" s="787"/>
      <c r="G845" s="4">
        <f t="shared" si="16"/>
        <v>1043.5999999999999</v>
      </c>
    </row>
    <row r="846" spans="2:7">
      <c r="B846" s="787"/>
      <c r="C846" s="787"/>
      <c r="G846" s="4">
        <f t="shared" si="16"/>
        <v>1043.5999999999999</v>
      </c>
    </row>
    <row r="847" spans="2:7">
      <c r="B847" s="787"/>
      <c r="C847" s="787"/>
      <c r="G847" s="4">
        <f t="shared" si="16"/>
        <v>1043.5999999999999</v>
      </c>
    </row>
    <row r="848" spans="2:7">
      <c r="B848" s="787"/>
      <c r="C848" s="787"/>
      <c r="G848" s="4">
        <f t="shared" si="16"/>
        <v>1043.5999999999999</v>
      </c>
    </row>
    <row r="849" spans="2:7">
      <c r="B849" s="787"/>
      <c r="C849" s="787"/>
      <c r="G849" s="4">
        <f t="shared" si="16"/>
        <v>1043.5999999999999</v>
      </c>
    </row>
    <row r="850" spans="2:7">
      <c r="B850" s="787"/>
      <c r="C850" s="787"/>
      <c r="G850" s="4">
        <f t="shared" si="16"/>
        <v>1043.5999999999999</v>
      </c>
    </row>
    <row r="851" spans="2:7">
      <c r="B851" s="787"/>
      <c r="C851" s="787"/>
      <c r="G851" s="4">
        <f t="shared" si="16"/>
        <v>1043.5999999999999</v>
      </c>
    </row>
    <row r="852" spans="2:7">
      <c r="B852" s="787"/>
      <c r="C852" s="787"/>
      <c r="G852" s="4">
        <f t="shared" si="16"/>
        <v>1043.5999999999999</v>
      </c>
    </row>
    <row r="853" spans="2:7">
      <c r="B853" s="787"/>
      <c r="C853" s="787"/>
      <c r="G853" s="4">
        <f t="shared" si="16"/>
        <v>1043.5999999999999</v>
      </c>
    </row>
    <row r="854" spans="2:7">
      <c r="B854" s="787"/>
      <c r="C854" s="787"/>
      <c r="G854" s="4">
        <f t="shared" si="16"/>
        <v>1043.5999999999999</v>
      </c>
    </row>
    <row r="855" spans="2:7">
      <c r="B855" s="787"/>
      <c r="C855" s="787"/>
      <c r="G855" s="4">
        <f t="shared" si="16"/>
        <v>1043.5999999999999</v>
      </c>
    </row>
    <row r="856" spans="2:7">
      <c r="B856" s="787"/>
      <c r="C856" s="787"/>
      <c r="G856" s="4">
        <f t="shared" si="16"/>
        <v>1043.5999999999999</v>
      </c>
    </row>
    <row r="857" spans="2:7">
      <c r="B857" s="787"/>
      <c r="C857" s="787"/>
      <c r="G857" s="4">
        <f t="shared" si="16"/>
        <v>1043.5999999999999</v>
      </c>
    </row>
    <row r="858" spans="2:7">
      <c r="B858" s="787"/>
      <c r="C858" s="787"/>
      <c r="G858" s="4">
        <f t="shared" si="16"/>
        <v>1043.5999999999999</v>
      </c>
    </row>
    <row r="859" spans="2:7">
      <c r="B859" s="787"/>
      <c r="C859" s="787"/>
      <c r="G859" s="4">
        <f t="shared" si="16"/>
        <v>1043.5999999999999</v>
      </c>
    </row>
    <row r="860" spans="2:7">
      <c r="B860" s="787"/>
      <c r="C860" s="787"/>
      <c r="G860" s="4">
        <f t="shared" si="16"/>
        <v>1043.5999999999999</v>
      </c>
    </row>
    <row r="861" spans="2:7">
      <c r="B861" s="787"/>
      <c r="C861" s="787"/>
      <c r="G861" s="4">
        <f t="shared" si="16"/>
        <v>1043.5999999999999</v>
      </c>
    </row>
    <row r="862" spans="2:7">
      <c r="B862" s="787"/>
      <c r="C862" s="787"/>
      <c r="G862" s="4">
        <f t="shared" si="16"/>
        <v>1043.5999999999999</v>
      </c>
    </row>
    <row r="863" spans="2:7">
      <c r="B863" s="787"/>
      <c r="C863" s="787"/>
      <c r="G863" s="4">
        <f t="shared" si="16"/>
        <v>1043.5999999999999</v>
      </c>
    </row>
    <row r="864" spans="2:7">
      <c r="B864" s="787"/>
      <c r="C864" s="787"/>
      <c r="G864" s="4">
        <f t="shared" si="16"/>
        <v>1043.5999999999999</v>
      </c>
    </row>
    <row r="865" spans="2:7">
      <c r="B865" s="787"/>
      <c r="C865" s="787"/>
      <c r="G865" s="4">
        <f t="shared" si="16"/>
        <v>1043.5999999999999</v>
      </c>
    </row>
    <row r="866" spans="2:7">
      <c r="B866" s="787"/>
      <c r="C866" s="787"/>
      <c r="G866" s="4">
        <f t="shared" si="16"/>
        <v>1043.5999999999999</v>
      </c>
    </row>
    <row r="867" spans="2:7">
      <c r="B867" s="787"/>
      <c r="C867" s="787"/>
      <c r="G867" s="4">
        <f t="shared" si="16"/>
        <v>1043.5999999999999</v>
      </c>
    </row>
    <row r="868" spans="2:7">
      <c r="B868" s="787"/>
      <c r="C868" s="787"/>
      <c r="G868" s="4">
        <f t="shared" si="16"/>
        <v>1043.5999999999999</v>
      </c>
    </row>
    <row r="869" spans="2:7">
      <c r="B869" s="787"/>
      <c r="C869" s="787"/>
      <c r="G869" s="4">
        <f t="shared" si="16"/>
        <v>1043.5999999999999</v>
      </c>
    </row>
    <row r="870" spans="2:7">
      <c r="B870" s="787"/>
      <c r="C870" s="787"/>
      <c r="G870" s="4">
        <f t="shared" si="16"/>
        <v>1043.5999999999999</v>
      </c>
    </row>
    <row r="871" spans="2:7">
      <c r="B871" s="787"/>
      <c r="C871" s="787"/>
      <c r="G871" s="4">
        <f t="shared" si="16"/>
        <v>1043.5999999999999</v>
      </c>
    </row>
    <row r="872" spans="2:7">
      <c r="B872" s="787"/>
      <c r="C872" s="787"/>
      <c r="G872" s="4">
        <f t="shared" si="16"/>
        <v>1043.5999999999999</v>
      </c>
    </row>
    <row r="873" spans="2:7">
      <c r="B873" s="787"/>
      <c r="C873" s="787"/>
      <c r="G873" s="4">
        <f t="shared" si="16"/>
        <v>1043.5999999999999</v>
      </c>
    </row>
    <row r="874" spans="2:7">
      <c r="B874" s="787"/>
      <c r="C874" s="787"/>
      <c r="G874" s="4">
        <f t="shared" si="16"/>
        <v>1043.5999999999999</v>
      </c>
    </row>
    <row r="875" spans="2:7">
      <c r="B875" s="787"/>
      <c r="C875" s="787"/>
      <c r="G875" s="4">
        <f t="shared" si="16"/>
        <v>1043.5999999999999</v>
      </c>
    </row>
    <row r="876" spans="2:7">
      <c r="B876" s="787"/>
      <c r="C876" s="787"/>
      <c r="G876" s="4">
        <f t="shared" si="16"/>
        <v>1043.5999999999999</v>
      </c>
    </row>
    <row r="877" spans="2:7">
      <c r="B877" s="787"/>
      <c r="C877" s="787"/>
      <c r="G877" s="4">
        <f t="shared" si="16"/>
        <v>1043.5999999999999</v>
      </c>
    </row>
    <row r="878" spans="2:7">
      <c r="B878" s="787"/>
      <c r="C878" s="787"/>
      <c r="G878" s="4">
        <f t="shared" si="16"/>
        <v>1043.5999999999999</v>
      </c>
    </row>
    <row r="879" spans="2:7">
      <c r="B879" s="787"/>
      <c r="C879" s="787"/>
      <c r="G879" s="4">
        <f t="shared" si="16"/>
        <v>1043.5999999999999</v>
      </c>
    </row>
    <row r="880" spans="2:7">
      <c r="B880" s="787"/>
      <c r="C880" s="787"/>
      <c r="G880" s="4">
        <f t="shared" si="16"/>
        <v>1043.5999999999999</v>
      </c>
    </row>
    <row r="881" spans="2:7">
      <c r="B881" s="787"/>
      <c r="C881" s="787"/>
      <c r="G881" s="4">
        <f t="shared" si="16"/>
        <v>1043.5999999999999</v>
      </c>
    </row>
    <row r="882" spans="2:7">
      <c r="B882" s="787"/>
      <c r="C882" s="787"/>
      <c r="G882" s="4">
        <f t="shared" si="16"/>
        <v>1043.5999999999999</v>
      </c>
    </row>
    <row r="883" spans="2:7">
      <c r="B883" s="787"/>
      <c r="C883" s="787"/>
      <c r="G883" s="4">
        <f t="shared" si="16"/>
        <v>1043.5999999999999</v>
      </c>
    </row>
    <row r="884" spans="2:7">
      <c r="B884" s="787"/>
      <c r="C884" s="787"/>
      <c r="G884" s="4">
        <f t="shared" si="16"/>
        <v>1043.5999999999999</v>
      </c>
    </row>
    <row r="885" spans="2:7">
      <c r="B885" s="787"/>
      <c r="C885" s="787"/>
      <c r="G885" s="4">
        <f t="shared" si="16"/>
        <v>1043.5999999999999</v>
      </c>
    </row>
    <row r="886" spans="2:7">
      <c r="B886" s="787"/>
      <c r="C886" s="787"/>
      <c r="G886" s="4">
        <f t="shared" si="16"/>
        <v>1043.5999999999999</v>
      </c>
    </row>
    <row r="887" spans="2:7">
      <c r="B887" s="787"/>
      <c r="C887" s="787"/>
      <c r="G887" s="4">
        <f t="shared" si="16"/>
        <v>1043.5999999999999</v>
      </c>
    </row>
    <row r="888" spans="2:7">
      <c r="B888" s="787"/>
      <c r="C888" s="787"/>
      <c r="G888" s="4">
        <f t="shared" si="16"/>
        <v>1043.5999999999999</v>
      </c>
    </row>
    <row r="889" spans="2:7">
      <c r="B889" s="787"/>
      <c r="C889" s="787"/>
      <c r="G889" s="4">
        <f t="shared" si="16"/>
        <v>1043.5999999999999</v>
      </c>
    </row>
    <row r="890" spans="2:7">
      <c r="B890" s="787"/>
      <c r="C890" s="787"/>
      <c r="G890" s="4">
        <f t="shared" si="16"/>
        <v>1043.5999999999999</v>
      </c>
    </row>
    <row r="891" spans="2:7">
      <c r="B891" s="787"/>
      <c r="C891" s="787"/>
      <c r="G891" s="4">
        <f t="shared" si="16"/>
        <v>1043.5999999999999</v>
      </c>
    </row>
    <row r="892" spans="2:7">
      <c r="B892" s="787"/>
      <c r="C892" s="787"/>
      <c r="G892" s="4">
        <f t="shared" si="16"/>
        <v>1043.5999999999999</v>
      </c>
    </row>
    <row r="893" spans="2:7">
      <c r="B893" s="787"/>
      <c r="C893" s="787"/>
      <c r="G893" s="4">
        <f t="shared" si="16"/>
        <v>1043.5999999999999</v>
      </c>
    </row>
    <row r="894" spans="2:7">
      <c r="B894" s="787"/>
      <c r="C894" s="787"/>
      <c r="G894" s="4">
        <f t="shared" si="16"/>
        <v>1043.5999999999999</v>
      </c>
    </row>
    <row r="895" spans="2:7">
      <c r="B895" s="787"/>
      <c r="C895" s="787"/>
      <c r="G895" s="4">
        <f t="shared" si="16"/>
        <v>1043.5999999999999</v>
      </c>
    </row>
    <row r="896" spans="2:7">
      <c r="B896" s="787"/>
      <c r="C896" s="787"/>
      <c r="G896" s="4">
        <f t="shared" si="16"/>
        <v>1043.5999999999999</v>
      </c>
    </row>
    <row r="897" spans="2:7">
      <c r="B897" s="787"/>
      <c r="C897" s="787"/>
      <c r="G897" s="4">
        <f t="shared" si="16"/>
        <v>1043.5999999999999</v>
      </c>
    </row>
    <row r="898" spans="2:7">
      <c r="B898" s="787"/>
      <c r="C898" s="787"/>
      <c r="G898" s="4">
        <f t="shared" si="16"/>
        <v>1043.5999999999999</v>
      </c>
    </row>
    <row r="899" spans="2:7">
      <c r="B899" s="787"/>
      <c r="C899" s="787"/>
      <c r="G899" s="4">
        <f t="shared" si="16"/>
        <v>1043.5999999999999</v>
      </c>
    </row>
    <row r="900" spans="2:7">
      <c r="B900" s="787"/>
      <c r="C900" s="787"/>
      <c r="G900" s="4">
        <f t="shared" si="16"/>
        <v>1043.5999999999999</v>
      </c>
    </row>
    <row r="901" spans="2:7">
      <c r="B901" s="787"/>
      <c r="C901" s="787"/>
      <c r="G901" s="4">
        <f t="shared" si="16"/>
        <v>1043.5999999999999</v>
      </c>
    </row>
    <row r="902" spans="2:7">
      <c r="B902" s="787"/>
      <c r="C902" s="787"/>
      <c r="G902" s="4">
        <f t="shared" si="16"/>
        <v>1043.5999999999999</v>
      </c>
    </row>
    <row r="903" spans="2:7">
      <c r="B903" s="787"/>
      <c r="C903" s="787"/>
      <c r="G903" s="4">
        <f t="shared" si="16"/>
        <v>1043.5999999999999</v>
      </c>
    </row>
    <row r="904" spans="2:7">
      <c r="B904" s="787"/>
      <c r="C904" s="787"/>
      <c r="G904" s="4">
        <f t="shared" si="16"/>
        <v>1043.5999999999999</v>
      </c>
    </row>
    <row r="905" spans="2:7">
      <c r="B905" s="787"/>
      <c r="C905" s="787"/>
      <c r="G905" s="4">
        <f t="shared" si="16"/>
        <v>1043.5999999999999</v>
      </c>
    </row>
    <row r="906" spans="2:7">
      <c r="B906" s="787"/>
      <c r="C906" s="787"/>
      <c r="G906" s="4">
        <f t="shared" si="16"/>
        <v>1043.5999999999999</v>
      </c>
    </row>
    <row r="907" spans="2:7">
      <c r="B907" s="787"/>
      <c r="C907" s="787"/>
      <c r="G907" s="4">
        <f t="shared" si="16"/>
        <v>1043.5999999999999</v>
      </c>
    </row>
    <row r="908" spans="2:7">
      <c r="B908" s="787"/>
      <c r="C908" s="787"/>
      <c r="G908" s="4">
        <f t="shared" ref="G908:G971" si="17">+G907+E908-F908</f>
        <v>1043.5999999999999</v>
      </c>
    </row>
    <row r="909" spans="2:7">
      <c r="B909" s="787"/>
      <c r="C909" s="787"/>
      <c r="G909" s="4">
        <f t="shared" si="17"/>
        <v>1043.5999999999999</v>
      </c>
    </row>
    <row r="910" spans="2:7">
      <c r="B910" s="787"/>
      <c r="C910" s="787"/>
      <c r="G910" s="4">
        <f t="shared" si="17"/>
        <v>1043.5999999999999</v>
      </c>
    </row>
    <row r="911" spans="2:7">
      <c r="B911" s="787"/>
      <c r="C911" s="787"/>
      <c r="G911" s="4">
        <f t="shared" si="17"/>
        <v>1043.5999999999999</v>
      </c>
    </row>
    <row r="912" spans="2:7">
      <c r="B912" s="787"/>
      <c r="C912" s="787"/>
      <c r="G912" s="4">
        <f t="shared" si="17"/>
        <v>1043.5999999999999</v>
      </c>
    </row>
    <row r="913" spans="2:7">
      <c r="B913" s="787"/>
      <c r="C913" s="787"/>
      <c r="G913" s="4">
        <f t="shared" si="17"/>
        <v>1043.5999999999999</v>
      </c>
    </row>
    <row r="914" spans="2:7">
      <c r="B914" s="787"/>
      <c r="C914" s="787"/>
      <c r="G914" s="4">
        <f t="shared" si="17"/>
        <v>1043.5999999999999</v>
      </c>
    </row>
    <row r="915" spans="2:7">
      <c r="B915" s="787"/>
      <c r="C915" s="787"/>
      <c r="G915" s="4">
        <f t="shared" si="17"/>
        <v>1043.5999999999999</v>
      </c>
    </row>
    <row r="916" spans="2:7">
      <c r="B916" s="787"/>
      <c r="C916" s="787"/>
      <c r="G916" s="4">
        <f t="shared" si="17"/>
        <v>1043.5999999999999</v>
      </c>
    </row>
    <row r="917" spans="2:7">
      <c r="B917" s="787"/>
      <c r="C917" s="787"/>
      <c r="G917" s="4">
        <f t="shared" si="17"/>
        <v>1043.5999999999999</v>
      </c>
    </row>
    <row r="918" spans="2:7">
      <c r="B918" s="787"/>
      <c r="C918" s="787"/>
      <c r="G918" s="4">
        <f t="shared" si="17"/>
        <v>1043.5999999999999</v>
      </c>
    </row>
    <row r="919" spans="2:7">
      <c r="B919" s="787"/>
      <c r="C919" s="787"/>
      <c r="G919" s="4">
        <f t="shared" si="17"/>
        <v>1043.5999999999999</v>
      </c>
    </row>
    <row r="920" spans="2:7">
      <c r="B920" s="787"/>
      <c r="C920" s="787"/>
      <c r="G920" s="4">
        <f t="shared" si="17"/>
        <v>1043.5999999999999</v>
      </c>
    </row>
    <row r="921" spans="2:7">
      <c r="B921" s="787"/>
      <c r="C921" s="787"/>
      <c r="G921" s="4">
        <f t="shared" si="17"/>
        <v>1043.5999999999999</v>
      </c>
    </row>
    <row r="922" spans="2:7">
      <c r="B922" s="787"/>
      <c r="C922" s="787"/>
      <c r="G922" s="4">
        <f t="shared" si="17"/>
        <v>1043.5999999999999</v>
      </c>
    </row>
    <row r="923" spans="2:7">
      <c r="B923" s="787"/>
      <c r="C923" s="787"/>
      <c r="G923" s="4">
        <f t="shared" si="17"/>
        <v>1043.5999999999999</v>
      </c>
    </row>
    <row r="924" spans="2:7">
      <c r="B924" s="787"/>
      <c r="C924" s="787"/>
      <c r="G924" s="4">
        <f t="shared" si="17"/>
        <v>1043.5999999999999</v>
      </c>
    </row>
    <row r="925" spans="2:7">
      <c r="B925" s="787"/>
      <c r="C925" s="787"/>
      <c r="G925" s="4">
        <f t="shared" si="17"/>
        <v>1043.5999999999999</v>
      </c>
    </row>
    <row r="926" spans="2:7">
      <c r="B926" s="787"/>
      <c r="C926" s="787"/>
      <c r="G926" s="4">
        <f t="shared" si="17"/>
        <v>1043.5999999999999</v>
      </c>
    </row>
    <row r="927" spans="2:7">
      <c r="B927" s="787"/>
      <c r="C927" s="787"/>
      <c r="G927" s="4">
        <f t="shared" si="17"/>
        <v>1043.5999999999999</v>
      </c>
    </row>
    <row r="928" spans="2:7">
      <c r="B928" s="787"/>
      <c r="C928" s="787"/>
      <c r="G928" s="4">
        <f t="shared" si="17"/>
        <v>1043.5999999999999</v>
      </c>
    </row>
    <row r="929" spans="2:7">
      <c r="B929" s="787"/>
      <c r="C929" s="787"/>
      <c r="G929" s="4">
        <f t="shared" si="17"/>
        <v>1043.5999999999999</v>
      </c>
    </row>
    <row r="930" spans="2:7">
      <c r="B930" s="787"/>
      <c r="C930" s="787"/>
      <c r="G930" s="4">
        <f t="shared" si="17"/>
        <v>1043.5999999999999</v>
      </c>
    </row>
    <row r="931" spans="2:7">
      <c r="B931" s="787"/>
      <c r="C931" s="787"/>
      <c r="G931" s="4">
        <f t="shared" si="17"/>
        <v>1043.5999999999999</v>
      </c>
    </row>
    <row r="932" spans="2:7">
      <c r="B932" s="787"/>
      <c r="C932" s="787"/>
      <c r="G932" s="4">
        <f t="shared" si="17"/>
        <v>1043.5999999999999</v>
      </c>
    </row>
    <row r="933" spans="2:7">
      <c r="B933" s="787"/>
      <c r="C933" s="787"/>
      <c r="G933" s="4">
        <f t="shared" si="17"/>
        <v>1043.5999999999999</v>
      </c>
    </row>
    <row r="934" spans="2:7">
      <c r="B934" s="787"/>
      <c r="C934" s="787"/>
      <c r="G934" s="4">
        <f t="shared" si="17"/>
        <v>1043.5999999999999</v>
      </c>
    </row>
    <row r="935" spans="2:7">
      <c r="B935" s="787"/>
      <c r="C935" s="787"/>
      <c r="G935" s="4">
        <f t="shared" si="17"/>
        <v>1043.5999999999999</v>
      </c>
    </row>
    <row r="936" spans="2:7">
      <c r="B936" s="787"/>
      <c r="C936" s="787"/>
      <c r="G936" s="4">
        <f t="shared" si="17"/>
        <v>1043.5999999999999</v>
      </c>
    </row>
    <row r="937" spans="2:7">
      <c r="B937" s="787"/>
      <c r="C937" s="787"/>
      <c r="G937" s="4">
        <f t="shared" si="17"/>
        <v>1043.5999999999999</v>
      </c>
    </row>
    <row r="938" spans="2:7">
      <c r="B938" s="787"/>
      <c r="C938" s="787"/>
      <c r="G938" s="4">
        <f t="shared" si="17"/>
        <v>1043.5999999999999</v>
      </c>
    </row>
    <row r="939" spans="2:7">
      <c r="B939" s="787"/>
      <c r="C939" s="787"/>
      <c r="G939" s="4">
        <f t="shared" si="17"/>
        <v>1043.5999999999999</v>
      </c>
    </row>
    <row r="940" spans="2:7">
      <c r="B940" s="787"/>
      <c r="C940" s="787"/>
      <c r="G940" s="4">
        <f t="shared" si="17"/>
        <v>1043.5999999999999</v>
      </c>
    </row>
    <row r="941" spans="2:7">
      <c r="B941" s="787"/>
      <c r="C941" s="787"/>
      <c r="G941" s="4">
        <f t="shared" si="17"/>
        <v>1043.5999999999999</v>
      </c>
    </row>
    <row r="942" spans="2:7">
      <c r="B942" s="787"/>
      <c r="C942" s="787"/>
      <c r="G942" s="4">
        <f t="shared" si="17"/>
        <v>1043.5999999999999</v>
      </c>
    </row>
    <row r="943" spans="2:7">
      <c r="B943" s="787"/>
      <c r="C943" s="787"/>
      <c r="G943" s="4">
        <f t="shared" si="17"/>
        <v>1043.5999999999999</v>
      </c>
    </row>
    <row r="944" spans="2:7">
      <c r="B944" s="787"/>
      <c r="C944" s="787"/>
      <c r="G944" s="4">
        <f t="shared" si="17"/>
        <v>1043.5999999999999</v>
      </c>
    </row>
    <row r="945" spans="2:7">
      <c r="B945" s="787"/>
      <c r="C945" s="787"/>
      <c r="G945" s="4">
        <f t="shared" si="17"/>
        <v>1043.5999999999999</v>
      </c>
    </row>
    <row r="946" spans="2:7">
      <c r="B946" s="787"/>
      <c r="C946" s="787"/>
      <c r="G946" s="4">
        <f t="shared" si="17"/>
        <v>1043.5999999999999</v>
      </c>
    </row>
    <row r="947" spans="2:7">
      <c r="B947" s="787"/>
      <c r="C947" s="787"/>
      <c r="G947" s="4">
        <f t="shared" si="17"/>
        <v>1043.5999999999999</v>
      </c>
    </row>
    <row r="948" spans="2:7">
      <c r="B948" s="787"/>
      <c r="C948" s="787"/>
      <c r="G948" s="4">
        <f t="shared" si="17"/>
        <v>1043.5999999999999</v>
      </c>
    </row>
    <row r="949" spans="2:7">
      <c r="B949" s="787"/>
      <c r="C949" s="787"/>
      <c r="G949" s="4">
        <f t="shared" si="17"/>
        <v>1043.5999999999999</v>
      </c>
    </row>
    <row r="950" spans="2:7">
      <c r="B950" s="787"/>
      <c r="C950" s="787"/>
      <c r="G950" s="4">
        <f t="shared" si="17"/>
        <v>1043.5999999999999</v>
      </c>
    </row>
    <row r="951" spans="2:7">
      <c r="B951" s="787"/>
      <c r="C951" s="787"/>
      <c r="G951" s="4">
        <f t="shared" si="17"/>
        <v>1043.5999999999999</v>
      </c>
    </row>
    <row r="952" spans="2:7">
      <c r="B952" s="787"/>
      <c r="C952" s="787"/>
      <c r="G952" s="4">
        <f t="shared" si="17"/>
        <v>1043.5999999999999</v>
      </c>
    </row>
    <row r="953" spans="2:7">
      <c r="B953" s="787"/>
      <c r="C953" s="787"/>
      <c r="G953" s="4">
        <f t="shared" si="17"/>
        <v>1043.5999999999999</v>
      </c>
    </row>
    <row r="954" spans="2:7">
      <c r="B954" s="787"/>
      <c r="C954" s="787"/>
      <c r="G954" s="4">
        <f t="shared" si="17"/>
        <v>1043.5999999999999</v>
      </c>
    </row>
    <row r="955" spans="2:7">
      <c r="B955" s="787"/>
      <c r="C955" s="787"/>
      <c r="G955" s="4">
        <f t="shared" si="17"/>
        <v>1043.5999999999999</v>
      </c>
    </row>
    <row r="956" spans="2:7">
      <c r="B956" s="787"/>
      <c r="C956" s="787"/>
      <c r="G956" s="4">
        <f t="shared" si="17"/>
        <v>1043.5999999999999</v>
      </c>
    </row>
    <row r="957" spans="2:7">
      <c r="B957" s="787"/>
      <c r="C957" s="787"/>
      <c r="G957" s="4">
        <f t="shared" si="17"/>
        <v>1043.5999999999999</v>
      </c>
    </row>
    <row r="958" spans="2:7">
      <c r="B958" s="787"/>
      <c r="C958" s="787"/>
      <c r="G958" s="4">
        <f t="shared" si="17"/>
        <v>1043.5999999999999</v>
      </c>
    </row>
    <row r="959" spans="2:7">
      <c r="B959" s="787"/>
      <c r="C959" s="787"/>
      <c r="G959" s="4">
        <f t="shared" si="17"/>
        <v>1043.5999999999999</v>
      </c>
    </row>
    <row r="960" spans="2:7">
      <c r="B960" s="787"/>
      <c r="C960" s="787"/>
      <c r="G960" s="4">
        <f t="shared" si="17"/>
        <v>1043.5999999999999</v>
      </c>
    </row>
    <row r="961" spans="2:7">
      <c r="B961" s="787"/>
      <c r="C961" s="787"/>
      <c r="G961" s="4">
        <f t="shared" si="17"/>
        <v>1043.5999999999999</v>
      </c>
    </row>
    <row r="962" spans="2:7">
      <c r="B962" s="787"/>
      <c r="C962" s="787"/>
      <c r="G962" s="4">
        <f t="shared" si="17"/>
        <v>1043.5999999999999</v>
      </c>
    </row>
    <row r="963" spans="2:7">
      <c r="B963" s="787"/>
      <c r="C963" s="787"/>
      <c r="G963" s="4">
        <f t="shared" si="17"/>
        <v>1043.5999999999999</v>
      </c>
    </row>
    <row r="964" spans="2:7">
      <c r="B964" s="787"/>
      <c r="C964" s="787"/>
      <c r="G964" s="4">
        <f t="shared" si="17"/>
        <v>1043.5999999999999</v>
      </c>
    </row>
    <row r="965" spans="2:7">
      <c r="B965" s="787"/>
      <c r="C965" s="787"/>
      <c r="G965" s="4">
        <f t="shared" si="17"/>
        <v>1043.5999999999999</v>
      </c>
    </row>
    <row r="966" spans="2:7">
      <c r="B966" s="787"/>
      <c r="C966" s="787"/>
      <c r="G966" s="4">
        <f t="shared" si="17"/>
        <v>1043.5999999999999</v>
      </c>
    </row>
    <row r="967" spans="2:7">
      <c r="B967" s="787"/>
      <c r="C967" s="787"/>
      <c r="G967" s="4">
        <f t="shared" si="17"/>
        <v>1043.5999999999999</v>
      </c>
    </row>
    <row r="968" spans="2:7">
      <c r="B968" s="787"/>
      <c r="C968" s="787"/>
      <c r="G968" s="4">
        <f t="shared" si="17"/>
        <v>1043.5999999999999</v>
      </c>
    </row>
    <row r="969" spans="2:7">
      <c r="B969" s="787"/>
      <c r="C969" s="787"/>
      <c r="G969" s="4">
        <f t="shared" si="17"/>
        <v>1043.5999999999999</v>
      </c>
    </row>
    <row r="970" spans="2:7">
      <c r="B970" s="787"/>
      <c r="C970" s="787"/>
      <c r="G970" s="4">
        <f t="shared" si="17"/>
        <v>1043.5999999999999</v>
      </c>
    </row>
    <row r="971" spans="2:7">
      <c r="B971" s="787"/>
      <c r="C971" s="787"/>
      <c r="G971" s="4">
        <f t="shared" si="17"/>
        <v>1043.5999999999999</v>
      </c>
    </row>
    <row r="972" spans="2:7">
      <c r="B972" s="787"/>
      <c r="C972" s="787"/>
      <c r="G972" s="4">
        <f t="shared" ref="G972:G1015" si="18">+G971+E972-F972</f>
        <v>1043.5999999999999</v>
      </c>
    </row>
    <row r="973" spans="2:7">
      <c r="B973" s="787"/>
      <c r="C973" s="787"/>
      <c r="G973" s="4">
        <f t="shared" si="18"/>
        <v>1043.5999999999999</v>
      </c>
    </row>
    <row r="974" spans="2:7">
      <c r="B974" s="787"/>
      <c r="C974" s="787"/>
      <c r="G974" s="4">
        <f t="shared" si="18"/>
        <v>1043.5999999999999</v>
      </c>
    </row>
    <row r="975" spans="2:7">
      <c r="B975" s="787"/>
      <c r="C975" s="787"/>
      <c r="G975" s="4">
        <f t="shared" si="18"/>
        <v>1043.5999999999999</v>
      </c>
    </row>
    <row r="976" spans="2:7">
      <c r="B976" s="787"/>
      <c r="C976" s="787"/>
      <c r="G976" s="4">
        <f t="shared" si="18"/>
        <v>1043.5999999999999</v>
      </c>
    </row>
    <row r="977" spans="2:7">
      <c r="B977" s="787"/>
      <c r="C977" s="787"/>
      <c r="G977" s="4">
        <f t="shared" si="18"/>
        <v>1043.5999999999999</v>
      </c>
    </row>
    <row r="978" spans="2:7">
      <c r="B978" s="787"/>
      <c r="C978" s="787"/>
      <c r="G978" s="4">
        <f t="shared" si="18"/>
        <v>1043.5999999999999</v>
      </c>
    </row>
    <row r="979" spans="2:7">
      <c r="B979" s="787"/>
      <c r="C979" s="787"/>
      <c r="G979" s="4">
        <f t="shared" si="18"/>
        <v>1043.5999999999999</v>
      </c>
    </row>
    <row r="980" spans="2:7">
      <c r="B980" s="787"/>
      <c r="C980" s="787"/>
      <c r="G980" s="4">
        <f t="shared" si="18"/>
        <v>1043.5999999999999</v>
      </c>
    </row>
    <row r="981" spans="2:7">
      <c r="B981" s="787"/>
      <c r="C981" s="787"/>
      <c r="G981" s="4">
        <f t="shared" si="18"/>
        <v>1043.5999999999999</v>
      </c>
    </row>
    <row r="982" spans="2:7">
      <c r="B982" s="787"/>
      <c r="C982" s="787"/>
      <c r="G982" s="4">
        <f t="shared" si="18"/>
        <v>1043.5999999999999</v>
      </c>
    </row>
    <row r="983" spans="2:7">
      <c r="B983" s="787"/>
      <c r="C983" s="787"/>
      <c r="G983" s="4">
        <f t="shared" si="18"/>
        <v>1043.5999999999999</v>
      </c>
    </row>
    <row r="984" spans="2:7">
      <c r="B984" s="787"/>
      <c r="C984" s="787"/>
      <c r="G984" s="4">
        <f t="shared" si="18"/>
        <v>1043.5999999999999</v>
      </c>
    </row>
    <row r="985" spans="2:7">
      <c r="B985" s="787"/>
      <c r="C985" s="787"/>
      <c r="G985" s="4">
        <f t="shared" si="18"/>
        <v>1043.5999999999999</v>
      </c>
    </row>
    <row r="986" spans="2:7">
      <c r="B986" s="787"/>
      <c r="C986" s="787"/>
      <c r="G986" s="4">
        <f t="shared" si="18"/>
        <v>1043.5999999999999</v>
      </c>
    </row>
    <row r="987" spans="2:7">
      <c r="B987" s="787"/>
      <c r="C987" s="787"/>
      <c r="G987" s="4">
        <f t="shared" si="18"/>
        <v>1043.5999999999999</v>
      </c>
    </row>
    <row r="988" spans="2:7">
      <c r="B988" s="787"/>
      <c r="C988" s="787"/>
      <c r="G988" s="4">
        <f t="shared" si="18"/>
        <v>1043.5999999999999</v>
      </c>
    </row>
    <row r="989" spans="2:7">
      <c r="B989" s="787"/>
      <c r="C989" s="787"/>
      <c r="G989" s="4">
        <f t="shared" si="18"/>
        <v>1043.5999999999999</v>
      </c>
    </row>
    <row r="990" spans="2:7">
      <c r="B990" s="787"/>
      <c r="C990" s="787"/>
      <c r="G990" s="4">
        <f t="shared" si="18"/>
        <v>1043.5999999999999</v>
      </c>
    </row>
    <row r="991" spans="2:7">
      <c r="B991" s="787"/>
      <c r="C991" s="787"/>
      <c r="G991" s="4">
        <f t="shared" si="18"/>
        <v>1043.5999999999999</v>
      </c>
    </row>
    <row r="992" spans="2:7">
      <c r="B992" s="787"/>
      <c r="C992" s="787"/>
      <c r="G992" s="4">
        <f t="shared" si="18"/>
        <v>1043.5999999999999</v>
      </c>
    </row>
    <row r="993" spans="2:7">
      <c r="B993" s="787"/>
      <c r="C993" s="787"/>
      <c r="G993" s="4">
        <f t="shared" si="18"/>
        <v>1043.5999999999999</v>
      </c>
    </row>
    <row r="994" spans="2:7">
      <c r="B994" s="787"/>
      <c r="C994" s="787"/>
      <c r="G994" s="4">
        <f t="shared" si="18"/>
        <v>1043.5999999999999</v>
      </c>
    </row>
    <row r="995" spans="2:7">
      <c r="B995" s="787"/>
      <c r="C995" s="787"/>
      <c r="G995" s="4">
        <f t="shared" si="18"/>
        <v>1043.5999999999999</v>
      </c>
    </row>
    <row r="996" spans="2:7">
      <c r="B996" s="787"/>
      <c r="C996" s="787"/>
      <c r="G996" s="4">
        <f t="shared" si="18"/>
        <v>1043.5999999999999</v>
      </c>
    </row>
    <row r="997" spans="2:7">
      <c r="B997" s="787"/>
      <c r="C997" s="787"/>
      <c r="G997" s="4">
        <f t="shared" si="18"/>
        <v>1043.5999999999999</v>
      </c>
    </row>
    <row r="998" spans="2:7">
      <c r="B998" s="787"/>
      <c r="C998" s="787"/>
      <c r="G998" s="4">
        <f t="shared" si="18"/>
        <v>1043.5999999999999</v>
      </c>
    </row>
    <row r="999" spans="2:7">
      <c r="B999" s="787"/>
      <c r="C999" s="787"/>
      <c r="G999" s="4">
        <f t="shared" si="18"/>
        <v>1043.5999999999999</v>
      </c>
    </row>
    <row r="1000" spans="2:7">
      <c r="B1000" s="787"/>
      <c r="C1000" s="787"/>
      <c r="G1000" s="4">
        <f t="shared" si="18"/>
        <v>1043.5999999999999</v>
      </c>
    </row>
    <row r="1001" spans="2:7">
      <c r="B1001" s="787"/>
      <c r="C1001" s="787"/>
      <c r="G1001" s="4">
        <f t="shared" si="18"/>
        <v>1043.5999999999999</v>
      </c>
    </row>
    <row r="1002" spans="2:7">
      <c r="B1002" s="787"/>
      <c r="C1002" s="787"/>
      <c r="G1002" s="4">
        <f t="shared" si="18"/>
        <v>1043.5999999999999</v>
      </c>
    </row>
    <row r="1003" spans="2:7">
      <c r="B1003" s="787"/>
      <c r="C1003" s="787"/>
      <c r="G1003" s="4">
        <f t="shared" si="18"/>
        <v>1043.5999999999999</v>
      </c>
    </row>
    <row r="1004" spans="2:7">
      <c r="B1004" s="787"/>
      <c r="C1004" s="787"/>
      <c r="G1004" s="4">
        <f t="shared" si="18"/>
        <v>1043.5999999999999</v>
      </c>
    </row>
    <row r="1005" spans="2:7">
      <c r="B1005" s="787"/>
      <c r="C1005" s="787"/>
      <c r="G1005" s="4">
        <f t="shared" si="18"/>
        <v>1043.5999999999999</v>
      </c>
    </row>
    <row r="1006" spans="2:7">
      <c r="B1006" s="787"/>
      <c r="C1006" s="787"/>
      <c r="G1006" s="4">
        <f t="shared" si="18"/>
        <v>1043.5999999999999</v>
      </c>
    </row>
    <row r="1007" spans="2:7">
      <c r="B1007" s="787"/>
      <c r="C1007" s="787"/>
      <c r="G1007" s="4">
        <f t="shared" si="18"/>
        <v>1043.5999999999999</v>
      </c>
    </row>
    <row r="1008" spans="2:7">
      <c r="B1008" s="787"/>
      <c r="C1008" s="787"/>
      <c r="G1008" s="4">
        <f t="shared" si="18"/>
        <v>1043.5999999999999</v>
      </c>
    </row>
    <row r="1009" spans="2:7">
      <c r="B1009" s="787"/>
      <c r="C1009" s="787"/>
      <c r="G1009" s="4">
        <f t="shared" si="18"/>
        <v>1043.5999999999999</v>
      </c>
    </row>
    <row r="1010" spans="2:7">
      <c r="B1010" s="787"/>
      <c r="C1010" s="787"/>
      <c r="G1010" s="4">
        <f t="shared" si="18"/>
        <v>1043.5999999999999</v>
      </c>
    </row>
    <row r="1011" spans="2:7">
      <c r="B1011" s="787"/>
      <c r="C1011" s="787"/>
      <c r="G1011" s="4">
        <f t="shared" si="18"/>
        <v>1043.5999999999999</v>
      </c>
    </row>
    <row r="1012" spans="2:7">
      <c r="B1012" s="787"/>
      <c r="C1012" s="787"/>
      <c r="G1012" s="4">
        <f t="shared" si="18"/>
        <v>1043.5999999999999</v>
      </c>
    </row>
    <row r="1013" spans="2:7">
      <c r="B1013" s="787"/>
      <c r="C1013" s="787"/>
      <c r="G1013" s="4">
        <f t="shared" si="18"/>
        <v>1043.5999999999999</v>
      </c>
    </row>
    <row r="1014" spans="2:7">
      <c r="B1014" s="787"/>
      <c r="C1014" s="787"/>
      <c r="G1014" s="4">
        <f t="shared" si="18"/>
        <v>1043.5999999999999</v>
      </c>
    </row>
    <row r="1015" spans="2:7">
      <c r="B1015" s="787"/>
      <c r="C1015" s="787"/>
      <c r="G1015" s="4">
        <f t="shared" si="18"/>
        <v>1043.5999999999999</v>
      </c>
    </row>
    <row r="1016" spans="2:7">
      <c r="B1016" s="787"/>
      <c r="C1016" s="787"/>
    </row>
  </sheetData>
  <mergeCells count="5">
    <mergeCell ref="B3:G3"/>
    <mergeCell ref="H500:J500"/>
    <mergeCell ref="J607:L607"/>
    <mergeCell ref="J697:L697"/>
    <mergeCell ref="J733:L733"/>
  </mergeCells>
  <pageMargins left="0.70866141732283472" right="0.70866141732283472" top="0.74803149606299213" bottom="0.74803149606299213" header="0.31496062992125984" footer="0.31496062992125984"/>
  <pageSetup paperSize="9" scale="85"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81ACC-44A7-4D9B-8D12-D4E77DFC27E6}">
  <sheetPr>
    <tabColor rgb="FF00B0F0"/>
  </sheetPr>
  <dimension ref="A3:O633"/>
  <sheetViews>
    <sheetView topLeftCell="A352" workbookViewId="0">
      <selection activeCell="E375" sqref="E375"/>
    </sheetView>
  </sheetViews>
  <sheetFormatPr defaultColWidth="11.42578125" defaultRowHeight="15"/>
  <cols>
    <col min="1" max="1" width="11.42578125" style="39"/>
    <col min="2" max="2" width="12.7109375" style="6" bestFit="1" customWidth="1"/>
    <col min="3" max="3" width="11.85546875" style="6" bestFit="1" customWidth="1"/>
    <col min="4" max="4" width="26" bestFit="1" customWidth="1"/>
    <col min="5" max="6" width="11.42578125" style="4"/>
    <col min="7" max="7" width="12.42578125" style="4" bestFit="1" customWidth="1"/>
    <col min="11" max="11" width="14.5703125" style="121" bestFit="1" customWidth="1"/>
  </cols>
  <sheetData>
    <row r="3" spans="1:13">
      <c r="B3" s="820" t="s">
        <v>2135</v>
      </c>
      <c r="C3" s="820"/>
      <c r="D3" s="820"/>
      <c r="E3" s="820"/>
      <c r="F3" s="820"/>
      <c r="G3" s="11"/>
    </row>
    <row r="5" spans="1:13" s="6" customFormat="1" ht="30">
      <c r="A5" s="40" t="s">
        <v>1</v>
      </c>
      <c r="B5" s="804" t="s">
        <v>2</v>
      </c>
      <c r="C5" s="804" t="s">
        <v>3</v>
      </c>
      <c r="D5" s="804" t="s">
        <v>4</v>
      </c>
      <c r="E5" s="13" t="s">
        <v>5</v>
      </c>
      <c r="F5" s="13" t="s">
        <v>6</v>
      </c>
      <c r="G5" s="14" t="s">
        <v>7</v>
      </c>
      <c r="H5" s="787"/>
      <c r="I5" s="787"/>
      <c r="J5" s="787"/>
      <c r="K5" s="814"/>
      <c r="L5" s="787"/>
      <c r="M5" s="787"/>
    </row>
    <row r="6" spans="1:13">
      <c r="B6" s="787"/>
      <c r="C6" s="786"/>
      <c r="D6" s="10"/>
      <c r="E6" s="11"/>
      <c r="F6" s="11"/>
      <c r="G6" s="1">
        <v>0</v>
      </c>
    </row>
    <row r="7" spans="1:13">
      <c r="A7" s="41">
        <v>44469</v>
      </c>
      <c r="B7" s="786" t="s">
        <v>10</v>
      </c>
      <c r="C7" s="786" t="s">
        <v>22</v>
      </c>
      <c r="D7" t="s">
        <v>12</v>
      </c>
      <c r="E7" s="1">
        <v>10.5</v>
      </c>
      <c r="F7" s="11"/>
      <c r="G7" s="1">
        <f>+G6+E7-F7</f>
        <v>10.5</v>
      </c>
    </row>
    <row r="8" spans="1:13">
      <c r="B8" s="787"/>
      <c r="C8" s="787"/>
      <c r="D8" t="s">
        <v>13</v>
      </c>
      <c r="E8" s="4">
        <v>8.1</v>
      </c>
      <c r="G8" s="1">
        <f t="shared" ref="G8:G17" si="0">+G7+E8-F8</f>
        <v>18.600000000000001</v>
      </c>
    </row>
    <row r="9" spans="1:13">
      <c r="B9" s="787"/>
      <c r="C9" s="787"/>
      <c r="D9" s="111" t="s">
        <v>338</v>
      </c>
      <c r="E9" s="81">
        <v>300</v>
      </c>
      <c r="G9" s="1">
        <f t="shared" si="0"/>
        <v>318.60000000000002</v>
      </c>
    </row>
    <row r="10" spans="1:13">
      <c r="B10" s="787"/>
      <c r="C10" s="787"/>
      <c r="D10" t="s">
        <v>14</v>
      </c>
      <c r="E10" s="4">
        <v>300</v>
      </c>
      <c r="G10" s="1">
        <f t="shared" si="0"/>
        <v>618.6</v>
      </c>
    </row>
    <row r="11" spans="1:13">
      <c r="A11" s="112">
        <v>44445</v>
      </c>
      <c r="B11" s="110" t="s">
        <v>2136</v>
      </c>
      <c r="C11" s="110" t="s">
        <v>22</v>
      </c>
      <c r="D11" s="111" t="s">
        <v>338</v>
      </c>
      <c r="E11" s="81"/>
      <c r="F11" s="81">
        <v>300</v>
      </c>
      <c r="G11" s="113">
        <f t="shared" si="0"/>
        <v>318.60000000000002</v>
      </c>
    </row>
    <row r="12" spans="1:13">
      <c r="A12" s="39">
        <v>44445</v>
      </c>
      <c r="B12" s="787" t="s">
        <v>2136</v>
      </c>
      <c r="C12" s="787" t="s">
        <v>22</v>
      </c>
      <c r="D12" s="2" t="s">
        <v>14</v>
      </c>
      <c r="E12" s="16"/>
      <c r="F12" s="16">
        <v>300</v>
      </c>
      <c r="G12" s="1">
        <f t="shared" si="0"/>
        <v>18.600000000000023</v>
      </c>
    </row>
    <row r="13" spans="1:13">
      <c r="A13" s="39">
        <v>44523</v>
      </c>
      <c r="B13" s="787" t="s">
        <v>2137</v>
      </c>
      <c r="C13" s="787" t="s">
        <v>22</v>
      </c>
      <c r="D13" t="s">
        <v>12</v>
      </c>
      <c r="E13" s="1"/>
      <c r="F13" s="1">
        <v>10.5</v>
      </c>
      <c r="G13" s="1">
        <f t="shared" si="0"/>
        <v>8.1000000000000227</v>
      </c>
    </row>
    <row r="14" spans="1:13">
      <c r="A14" s="39">
        <v>44523</v>
      </c>
      <c r="B14" s="787" t="s">
        <v>2137</v>
      </c>
      <c r="C14" s="787" t="s">
        <v>22</v>
      </c>
      <c r="D14" t="s">
        <v>13</v>
      </c>
      <c r="F14" s="4">
        <v>8.1</v>
      </c>
      <c r="G14" s="1">
        <f t="shared" si="0"/>
        <v>2.3092638912203256E-14</v>
      </c>
    </row>
    <row r="15" spans="1:13">
      <c r="A15" s="41">
        <v>44500</v>
      </c>
      <c r="B15" s="786" t="s">
        <v>10</v>
      </c>
      <c r="C15" s="786" t="s">
        <v>23</v>
      </c>
      <c r="D15" t="s">
        <v>12</v>
      </c>
      <c r="E15" s="4">
        <v>10.9</v>
      </c>
      <c r="G15" s="1">
        <f t="shared" si="0"/>
        <v>10.900000000000023</v>
      </c>
      <c r="K15" s="136"/>
      <c r="L15" s="786"/>
      <c r="M15" s="786"/>
    </row>
    <row r="16" spans="1:13">
      <c r="B16" s="787"/>
      <c r="C16" s="787"/>
      <c r="D16" t="s">
        <v>13</v>
      </c>
      <c r="E16" s="4">
        <v>19.100000000000001</v>
      </c>
      <c r="G16" s="1">
        <f t="shared" si="0"/>
        <v>30.000000000000025</v>
      </c>
      <c r="L16" s="787"/>
      <c r="M16" s="787"/>
    </row>
    <row r="17" spans="1:13">
      <c r="B17" s="787"/>
      <c r="C17" s="787"/>
      <c r="D17" t="s">
        <v>94</v>
      </c>
      <c r="E17" s="4">
        <v>300</v>
      </c>
      <c r="G17" s="1">
        <f t="shared" si="0"/>
        <v>330</v>
      </c>
      <c r="L17" s="787"/>
      <c r="M17" s="787"/>
    </row>
    <row r="18" spans="1:13">
      <c r="A18" s="39">
        <v>44523</v>
      </c>
      <c r="B18" s="787" t="s">
        <v>2138</v>
      </c>
      <c r="C18" s="787" t="s">
        <v>23</v>
      </c>
      <c r="D18" t="s">
        <v>14</v>
      </c>
      <c r="F18" s="4">
        <v>300</v>
      </c>
      <c r="G18" s="1">
        <f>+G17+E18-F18</f>
        <v>30</v>
      </c>
      <c r="L18" s="787"/>
      <c r="M18" s="787"/>
    </row>
    <row r="19" spans="1:13">
      <c r="A19" s="39">
        <v>44557</v>
      </c>
      <c r="B19" s="787" t="s">
        <v>2139</v>
      </c>
      <c r="C19" s="787" t="s">
        <v>23</v>
      </c>
      <c r="D19" t="s">
        <v>12</v>
      </c>
      <c r="F19" s="4">
        <v>10.9</v>
      </c>
      <c r="G19" s="1">
        <f t="shared" ref="G19:G122" si="1">+G18+E19-F19</f>
        <v>19.100000000000001</v>
      </c>
      <c r="L19" s="787"/>
      <c r="M19" s="787"/>
    </row>
    <row r="20" spans="1:13">
      <c r="A20" s="39">
        <v>44557</v>
      </c>
      <c r="B20" s="787" t="s">
        <v>2139</v>
      </c>
      <c r="C20" s="787" t="s">
        <v>23</v>
      </c>
      <c r="D20" t="s">
        <v>13</v>
      </c>
      <c r="F20" s="4">
        <v>19.100000000000001</v>
      </c>
      <c r="G20" s="1">
        <f t="shared" si="1"/>
        <v>0</v>
      </c>
      <c r="L20" s="787"/>
      <c r="M20" s="787"/>
    </row>
    <row r="21" spans="1:13">
      <c r="A21" s="41">
        <v>44530</v>
      </c>
      <c r="B21" s="786" t="s">
        <v>10</v>
      </c>
      <c r="C21" s="786" t="s">
        <v>24</v>
      </c>
      <c r="D21" t="s">
        <v>12</v>
      </c>
      <c r="E21" s="4">
        <v>11.6</v>
      </c>
      <c r="G21" s="1">
        <f t="shared" si="1"/>
        <v>11.6</v>
      </c>
      <c r="L21" s="787"/>
      <c r="M21" s="787"/>
    </row>
    <row r="22" spans="1:13">
      <c r="B22" s="787"/>
      <c r="C22" s="787"/>
      <c r="D22" t="s">
        <v>13</v>
      </c>
      <c r="E22" s="4">
        <v>47.1</v>
      </c>
      <c r="G22" s="1">
        <f t="shared" si="1"/>
        <v>58.7</v>
      </c>
      <c r="J22" s="4">
        <v>10.9</v>
      </c>
      <c r="L22" s="787"/>
      <c r="M22" s="787"/>
    </row>
    <row r="23" spans="1:13">
      <c r="B23" s="787"/>
      <c r="C23" s="787"/>
      <c r="D23" t="s">
        <v>94</v>
      </c>
      <c r="E23" s="4">
        <v>300</v>
      </c>
      <c r="G23" s="1">
        <f t="shared" si="1"/>
        <v>358.7</v>
      </c>
      <c r="J23" s="4">
        <v>19.100000000000001</v>
      </c>
      <c r="L23" s="787"/>
      <c r="M23" s="787"/>
    </row>
    <row r="24" spans="1:13">
      <c r="A24" s="39">
        <v>44555</v>
      </c>
      <c r="B24" s="787" t="s">
        <v>2140</v>
      </c>
      <c r="C24" s="787" t="s">
        <v>24</v>
      </c>
      <c r="D24" t="s">
        <v>14</v>
      </c>
      <c r="F24" s="4">
        <v>300</v>
      </c>
      <c r="G24" s="1">
        <f t="shared" si="1"/>
        <v>58.699999999999989</v>
      </c>
      <c r="J24" s="4"/>
      <c r="L24" s="787"/>
      <c r="M24" s="787"/>
    </row>
    <row r="25" spans="1:13">
      <c r="A25" s="39">
        <v>44557</v>
      </c>
      <c r="B25" s="787" t="s">
        <v>2139</v>
      </c>
      <c r="C25" s="787" t="s">
        <v>24</v>
      </c>
      <c r="D25" t="s">
        <v>12</v>
      </c>
      <c r="F25" s="4">
        <v>11.6</v>
      </c>
      <c r="G25" s="1">
        <f t="shared" si="1"/>
        <v>47.099999999999987</v>
      </c>
      <c r="J25">
        <v>11.6</v>
      </c>
      <c r="L25" s="787"/>
      <c r="M25" s="787"/>
    </row>
    <row r="26" spans="1:13">
      <c r="A26" s="39">
        <v>44557</v>
      </c>
      <c r="B26" s="787" t="s">
        <v>2139</v>
      </c>
      <c r="C26" s="787" t="s">
        <v>24</v>
      </c>
      <c r="D26" t="s">
        <v>13</v>
      </c>
      <c r="F26" s="4">
        <v>47.1</v>
      </c>
      <c r="G26" s="1">
        <f t="shared" si="1"/>
        <v>0</v>
      </c>
      <c r="J26">
        <v>47.1</v>
      </c>
      <c r="L26" s="787"/>
      <c r="M26" s="787"/>
    </row>
    <row r="27" spans="1:13">
      <c r="A27" s="41">
        <v>44561</v>
      </c>
      <c r="B27" s="786" t="s">
        <v>10</v>
      </c>
      <c r="C27" s="786" t="s">
        <v>25</v>
      </c>
      <c r="D27" t="s">
        <v>12</v>
      </c>
      <c r="E27" s="4">
        <v>22</v>
      </c>
      <c r="G27" s="1">
        <f t="shared" si="1"/>
        <v>22</v>
      </c>
      <c r="L27" s="787"/>
      <c r="M27" s="787"/>
    </row>
    <row r="28" spans="1:13">
      <c r="B28" s="787"/>
      <c r="C28" s="787"/>
      <c r="D28" t="s">
        <v>13</v>
      </c>
      <c r="E28" s="4">
        <v>37.799999999999997</v>
      </c>
      <c r="G28" s="1">
        <f t="shared" si="1"/>
        <v>59.8</v>
      </c>
      <c r="L28" s="787"/>
      <c r="M28" s="787"/>
    </row>
    <row r="29" spans="1:13">
      <c r="B29" s="787"/>
      <c r="C29" s="787"/>
      <c r="D29" t="s">
        <v>94</v>
      </c>
      <c r="E29" s="4">
        <v>300</v>
      </c>
      <c r="G29" s="1">
        <f t="shared" si="1"/>
        <v>359.8</v>
      </c>
      <c r="L29" s="787"/>
      <c r="M29" s="787"/>
    </row>
    <row r="30" spans="1:13">
      <c r="A30" s="39">
        <v>44614</v>
      </c>
      <c r="B30" s="787" t="s">
        <v>2141</v>
      </c>
      <c r="C30" s="787" t="s">
        <v>25</v>
      </c>
      <c r="D30" t="s">
        <v>14</v>
      </c>
      <c r="F30" s="4">
        <v>300</v>
      </c>
      <c r="G30" s="1">
        <f t="shared" si="1"/>
        <v>59.800000000000011</v>
      </c>
      <c r="L30" s="787"/>
      <c r="M30" s="787"/>
    </row>
    <row r="31" spans="1:13">
      <c r="A31" s="39">
        <v>44614</v>
      </c>
      <c r="B31" s="787" t="s">
        <v>2142</v>
      </c>
      <c r="C31" s="787" t="s">
        <v>25</v>
      </c>
      <c r="D31" t="s">
        <v>12</v>
      </c>
      <c r="F31" s="4">
        <v>22</v>
      </c>
      <c r="G31" s="1">
        <f t="shared" si="1"/>
        <v>37.800000000000011</v>
      </c>
      <c r="L31" s="787"/>
      <c r="M31" s="787"/>
    </row>
    <row r="32" spans="1:13">
      <c r="A32" s="39">
        <v>44614</v>
      </c>
      <c r="B32" s="787" t="s">
        <v>2142</v>
      </c>
      <c r="C32" s="787" t="s">
        <v>25</v>
      </c>
      <c r="D32" t="s">
        <v>13</v>
      </c>
      <c r="F32" s="4">
        <v>37.799999999999997</v>
      </c>
      <c r="G32" s="1">
        <f t="shared" si="1"/>
        <v>0</v>
      </c>
      <c r="L32" s="787"/>
      <c r="M32" s="787"/>
    </row>
    <row r="33" spans="1:13">
      <c r="A33" s="41">
        <v>44592</v>
      </c>
      <c r="B33" s="786" t="s">
        <v>10</v>
      </c>
      <c r="C33" s="786" t="s">
        <v>11</v>
      </c>
      <c r="D33" t="s">
        <v>12</v>
      </c>
      <c r="E33" s="4">
        <v>42.7</v>
      </c>
      <c r="G33" s="1">
        <f t="shared" si="1"/>
        <v>42.7</v>
      </c>
      <c r="L33" s="787"/>
      <c r="M33" s="787"/>
    </row>
    <row r="34" spans="1:13">
      <c r="A34" s="41"/>
      <c r="B34" s="786"/>
      <c r="C34" s="786"/>
      <c r="D34" t="s">
        <v>13</v>
      </c>
      <c r="E34" s="4">
        <v>30.4</v>
      </c>
      <c r="G34" s="1">
        <f t="shared" si="1"/>
        <v>73.099999999999994</v>
      </c>
      <c r="L34" s="787"/>
      <c r="M34" s="787"/>
    </row>
    <row r="35" spans="1:13">
      <c r="A35" s="41"/>
      <c r="B35" s="786"/>
      <c r="C35" s="786"/>
      <c r="D35" t="s">
        <v>94</v>
      </c>
      <c r="E35" s="4">
        <v>300</v>
      </c>
      <c r="G35" s="1">
        <f t="shared" si="1"/>
        <v>373.1</v>
      </c>
      <c r="L35" s="787"/>
      <c r="M35" s="787"/>
    </row>
    <row r="36" spans="1:13">
      <c r="A36" s="39">
        <v>44614</v>
      </c>
      <c r="B36" s="787" t="s">
        <v>2141</v>
      </c>
      <c r="C36" s="787" t="s">
        <v>11</v>
      </c>
      <c r="D36" t="s">
        <v>94</v>
      </c>
      <c r="F36" s="4">
        <v>300</v>
      </c>
      <c r="G36" s="1">
        <f t="shared" si="1"/>
        <v>73.100000000000023</v>
      </c>
      <c r="L36" s="787"/>
      <c r="M36" s="787"/>
    </row>
    <row r="37" spans="1:13">
      <c r="A37" s="39">
        <v>44662</v>
      </c>
      <c r="B37" s="787" t="s">
        <v>2143</v>
      </c>
      <c r="C37" s="786" t="s">
        <v>11</v>
      </c>
      <c r="D37" t="s">
        <v>12</v>
      </c>
      <c r="F37" s="4">
        <v>42.7</v>
      </c>
      <c r="G37" s="1">
        <f t="shared" si="1"/>
        <v>30.40000000000002</v>
      </c>
      <c r="L37" s="787"/>
      <c r="M37" s="787"/>
    </row>
    <row r="38" spans="1:13">
      <c r="A38" s="39">
        <v>44662</v>
      </c>
      <c r="B38" s="787" t="s">
        <v>2143</v>
      </c>
      <c r="C38" s="786" t="s">
        <v>11</v>
      </c>
      <c r="D38" t="s">
        <v>13</v>
      </c>
      <c r="F38" s="4">
        <v>30.4</v>
      </c>
      <c r="G38" s="1">
        <f t="shared" si="1"/>
        <v>0</v>
      </c>
      <c r="L38" s="787"/>
      <c r="M38" s="787"/>
    </row>
    <row r="39" spans="1:13">
      <c r="A39" s="41">
        <v>44620</v>
      </c>
      <c r="B39" s="786" t="s">
        <v>10</v>
      </c>
      <c r="C39" s="786" t="s">
        <v>15</v>
      </c>
      <c r="D39" t="s">
        <v>12</v>
      </c>
      <c r="E39" s="4">
        <v>42</v>
      </c>
      <c r="G39" s="1">
        <f t="shared" si="1"/>
        <v>42</v>
      </c>
      <c r="L39" s="787"/>
      <c r="M39" s="787"/>
    </row>
    <row r="40" spans="1:13">
      <c r="B40" s="787"/>
      <c r="C40" s="787"/>
      <c r="D40" t="s">
        <v>13</v>
      </c>
      <c r="E40" s="4">
        <v>24.9</v>
      </c>
      <c r="G40" s="1">
        <f t="shared" si="1"/>
        <v>66.900000000000006</v>
      </c>
      <c r="L40" s="787"/>
      <c r="M40" s="787"/>
    </row>
    <row r="41" spans="1:13">
      <c r="B41" s="787"/>
      <c r="C41" s="787"/>
      <c r="D41" t="s">
        <v>94</v>
      </c>
      <c r="E41" s="4">
        <v>300</v>
      </c>
      <c r="G41" s="1">
        <f t="shared" si="1"/>
        <v>366.9</v>
      </c>
      <c r="L41" s="787"/>
      <c r="M41" s="787"/>
    </row>
    <row r="42" spans="1:13">
      <c r="A42" s="39">
        <v>44614</v>
      </c>
      <c r="B42" s="787" t="s">
        <v>2141</v>
      </c>
      <c r="C42" s="787" t="s">
        <v>15</v>
      </c>
      <c r="D42" t="s">
        <v>94</v>
      </c>
      <c r="F42" s="4">
        <v>300</v>
      </c>
      <c r="G42" s="1">
        <f t="shared" si="1"/>
        <v>66.899999999999977</v>
      </c>
      <c r="L42" s="787"/>
      <c r="M42" s="787"/>
    </row>
    <row r="43" spans="1:13">
      <c r="A43" s="39">
        <v>44662</v>
      </c>
      <c r="B43" s="787" t="s">
        <v>2143</v>
      </c>
      <c r="C43" s="787" t="s">
        <v>15</v>
      </c>
      <c r="D43" t="s">
        <v>12</v>
      </c>
      <c r="F43" s="4">
        <v>42</v>
      </c>
      <c r="G43" s="1">
        <f t="shared" si="1"/>
        <v>24.899999999999977</v>
      </c>
      <c r="I43" s="786"/>
      <c r="K43" s="118"/>
      <c r="L43" s="787"/>
      <c r="M43" s="787"/>
    </row>
    <row r="44" spans="1:13">
      <c r="A44" s="39">
        <v>44662</v>
      </c>
      <c r="B44" s="787" t="s">
        <v>2143</v>
      </c>
      <c r="C44" s="787" t="s">
        <v>15</v>
      </c>
      <c r="D44" t="s">
        <v>13</v>
      </c>
      <c r="F44" s="4">
        <v>24.9</v>
      </c>
      <c r="G44" s="1">
        <f t="shared" si="1"/>
        <v>0</v>
      </c>
      <c r="I44" s="787"/>
      <c r="K44" s="118"/>
      <c r="L44" s="787"/>
      <c r="M44" s="787"/>
    </row>
    <row r="45" spans="1:13">
      <c r="A45" s="41">
        <v>44651</v>
      </c>
      <c r="B45" s="786" t="s">
        <v>10</v>
      </c>
      <c r="C45" s="786" t="s">
        <v>16</v>
      </c>
      <c r="D45" t="s">
        <v>12</v>
      </c>
      <c r="E45" s="4">
        <v>42</v>
      </c>
      <c r="G45" s="1">
        <f t="shared" si="1"/>
        <v>42</v>
      </c>
      <c r="I45" s="786"/>
      <c r="K45" s="118"/>
      <c r="L45" s="787"/>
      <c r="M45" s="787"/>
    </row>
    <row r="46" spans="1:13">
      <c r="B46" s="787"/>
      <c r="C46" s="787"/>
      <c r="D46" t="s">
        <v>13</v>
      </c>
      <c r="E46" s="4">
        <v>22.4</v>
      </c>
      <c r="G46" s="1">
        <f t="shared" si="1"/>
        <v>64.400000000000006</v>
      </c>
      <c r="K46" s="118"/>
      <c r="L46" s="787"/>
      <c r="M46" s="787"/>
    </row>
    <row r="47" spans="1:13">
      <c r="B47" s="787"/>
      <c r="C47" s="787"/>
      <c r="D47" t="s">
        <v>94</v>
      </c>
      <c r="E47" s="4">
        <v>300</v>
      </c>
      <c r="G47" s="1">
        <f t="shared" si="1"/>
        <v>364.4</v>
      </c>
      <c r="L47" s="787"/>
      <c r="M47" s="787"/>
    </row>
    <row r="48" spans="1:13">
      <c r="A48" s="39">
        <v>44651</v>
      </c>
      <c r="B48" s="787" t="s">
        <v>2144</v>
      </c>
      <c r="C48" s="787" t="s">
        <v>16</v>
      </c>
      <c r="D48" t="s">
        <v>94</v>
      </c>
      <c r="F48" s="4">
        <v>270</v>
      </c>
      <c r="G48" s="1">
        <f t="shared" si="1"/>
        <v>94.399999999999977</v>
      </c>
      <c r="L48" s="787"/>
      <c r="M48" s="787"/>
    </row>
    <row r="49" spans="1:13">
      <c r="A49" s="39">
        <v>44662</v>
      </c>
      <c r="B49" s="787" t="s">
        <v>2145</v>
      </c>
      <c r="C49" s="787" t="s">
        <v>16</v>
      </c>
      <c r="D49" t="s">
        <v>94</v>
      </c>
      <c r="F49" s="4">
        <v>30</v>
      </c>
      <c r="G49" s="1">
        <f t="shared" si="1"/>
        <v>64.399999999999977</v>
      </c>
      <c r="L49" s="787"/>
      <c r="M49" s="787"/>
    </row>
    <row r="50" spans="1:13">
      <c r="A50" s="39">
        <v>44681</v>
      </c>
      <c r="B50" s="787" t="s">
        <v>2146</v>
      </c>
      <c r="C50" s="787" t="s">
        <v>16</v>
      </c>
      <c r="D50" t="s">
        <v>12</v>
      </c>
      <c r="F50" s="4">
        <v>30</v>
      </c>
      <c r="G50" s="1">
        <f t="shared" si="1"/>
        <v>34.399999999999977</v>
      </c>
      <c r="L50" s="787"/>
      <c r="M50" s="787"/>
    </row>
    <row r="51" spans="1:13">
      <c r="A51" s="39">
        <v>44706</v>
      </c>
      <c r="B51" s="787" t="s">
        <v>2147</v>
      </c>
      <c r="C51" s="787" t="s">
        <v>16</v>
      </c>
      <c r="D51" t="s">
        <v>12</v>
      </c>
      <c r="F51" s="4">
        <v>12</v>
      </c>
      <c r="G51" s="1">
        <f t="shared" si="1"/>
        <v>22.399999999999977</v>
      </c>
      <c r="L51" s="787"/>
      <c r="M51" s="787"/>
    </row>
    <row r="52" spans="1:13">
      <c r="A52" s="39">
        <v>44706</v>
      </c>
      <c r="B52" s="787" t="s">
        <v>2147</v>
      </c>
      <c r="C52" s="787" t="s">
        <v>16</v>
      </c>
      <c r="D52" t="s">
        <v>13</v>
      </c>
      <c r="F52" s="4">
        <v>22.4</v>
      </c>
      <c r="G52" s="1">
        <f t="shared" si="1"/>
        <v>0</v>
      </c>
      <c r="L52" s="787"/>
      <c r="M52" s="787"/>
    </row>
    <row r="53" spans="1:13">
      <c r="A53" s="41">
        <v>44681</v>
      </c>
      <c r="B53" s="786" t="s">
        <v>10</v>
      </c>
      <c r="C53" s="786" t="s">
        <v>17</v>
      </c>
      <c r="D53" t="s">
        <v>94</v>
      </c>
      <c r="E53" s="4">
        <v>300</v>
      </c>
      <c r="G53" s="1">
        <f t="shared" si="1"/>
        <v>300</v>
      </c>
      <c r="L53" s="787"/>
      <c r="M53" s="787"/>
    </row>
    <row r="54" spans="1:13">
      <c r="A54" s="39">
        <v>44681</v>
      </c>
      <c r="B54" s="787" t="s">
        <v>2148</v>
      </c>
      <c r="C54" s="787" t="s">
        <v>17</v>
      </c>
      <c r="D54" t="s">
        <v>14</v>
      </c>
      <c r="F54" s="4">
        <v>300</v>
      </c>
      <c r="G54" s="1">
        <f t="shared" si="1"/>
        <v>0</v>
      </c>
      <c r="L54" s="787"/>
      <c r="M54" s="787"/>
    </row>
    <row r="55" spans="1:13">
      <c r="B55" s="787"/>
      <c r="C55" s="787"/>
      <c r="D55" t="s">
        <v>12</v>
      </c>
      <c r="E55" s="4">
        <v>42.6</v>
      </c>
      <c r="G55" s="1">
        <f t="shared" si="1"/>
        <v>42.6</v>
      </c>
      <c r="L55" s="787"/>
      <c r="M55" s="787"/>
    </row>
    <row r="56" spans="1:13">
      <c r="B56" s="787"/>
      <c r="C56" s="787"/>
      <c r="D56" t="s">
        <v>13</v>
      </c>
      <c r="E56" s="4">
        <v>21.2</v>
      </c>
      <c r="G56" s="1">
        <f t="shared" si="1"/>
        <v>63.8</v>
      </c>
      <c r="L56" s="787"/>
      <c r="M56" s="787"/>
    </row>
    <row r="57" spans="1:13">
      <c r="A57" s="39">
        <v>44706</v>
      </c>
      <c r="B57" s="787" t="s">
        <v>2147</v>
      </c>
      <c r="C57" s="787" t="s">
        <v>17</v>
      </c>
      <c r="D57" t="s">
        <v>12</v>
      </c>
      <c r="F57" s="4">
        <v>42.6</v>
      </c>
      <c r="G57" s="1">
        <f t="shared" si="1"/>
        <v>21.199999999999996</v>
      </c>
      <c r="L57" s="787"/>
      <c r="M57" s="787"/>
    </row>
    <row r="58" spans="1:13">
      <c r="A58" s="39">
        <v>44706</v>
      </c>
      <c r="B58" s="787" t="s">
        <v>2147</v>
      </c>
      <c r="C58" s="787" t="s">
        <v>17</v>
      </c>
      <c r="D58" t="s">
        <v>13</v>
      </c>
      <c r="F58" s="4">
        <v>21.2</v>
      </c>
      <c r="G58" s="1">
        <f t="shared" si="1"/>
        <v>0</v>
      </c>
      <c r="L58" s="787"/>
      <c r="M58" s="787"/>
    </row>
    <row r="59" spans="1:13">
      <c r="A59" s="41">
        <v>44712</v>
      </c>
      <c r="B59" s="786" t="s">
        <v>10</v>
      </c>
      <c r="C59" s="786" t="s">
        <v>18</v>
      </c>
      <c r="D59" t="s">
        <v>12</v>
      </c>
      <c r="E59" s="4">
        <v>40.799999999999997</v>
      </c>
      <c r="G59" s="1">
        <f t="shared" si="1"/>
        <v>40.799999999999997</v>
      </c>
      <c r="L59" s="787"/>
      <c r="M59" s="787"/>
    </row>
    <row r="60" spans="1:13">
      <c r="B60" s="787"/>
      <c r="C60" s="787"/>
      <c r="D60" t="s">
        <v>13</v>
      </c>
      <c r="E60" s="4">
        <v>21.2</v>
      </c>
      <c r="G60" s="1">
        <f t="shared" si="1"/>
        <v>62</v>
      </c>
      <c r="L60" s="787"/>
      <c r="M60" s="787"/>
    </row>
    <row r="61" spans="1:13">
      <c r="B61" s="787"/>
      <c r="C61" s="787"/>
      <c r="D61" t="s">
        <v>94</v>
      </c>
      <c r="E61" s="4">
        <v>300</v>
      </c>
      <c r="G61" s="1">
        <f t="shared" si="1"/>
        <v>362</v>
      </c>
      <c r="L61" s="787"/>
      <c r="M61" s="787"/>
    </row>
    <row r="62" spans="1:13">
      <c r="B62" s="787"/>
      <c r="C62" s="787"/>
      <c r="D62" t="s">
        <v>2149</v>
      </c>
      <c r="E62" s="4">
        <v>160</v>
      </c>
      <c r="G62" s="1">
        <f t="shared" si="1"/>
        <v>522</v>
      </c>
      <c r="L62" s="787"/>
      <c r="M62" s="787"/>
    </row>
    <row r="63" spans="1:13">
      <c r="A63" s="39">
        <v>44712</v>
      </c>
      <c r="B63" s="787" t="s">
        <v>2150</v>
      </c>
      <c r="C63" s="787" t="s">
        <v>18</v>
      </c>
      <c r="D63" t="s">
        <v>14</v>
      </c>
      <c r="F63" s="4">
        <v>300</v>
      </c>
      <c r="G63" s="1">
        <f t="shared" si="1"/>
        <v>222</v>
      </c>
      <c r="L63" s="787"/>
      <c r="M63" s="787"/>
    </row>
    <row r="64" spans="1:13">
      <c r="A64" s="39">
        <v>44712</v>
      </c>
      <c r="B64" s="787" t="s">
        <v>2151</v>
      </c>
      <c r="C64" s="787" t="s">
        <v>18</v>
      </c>
      <c r="D64" t="s">
        <v>12</v>
      </c>
      <c r="F64" s="4">
        <v>12</v>
      </c>
      <c r="G64" s="1">
        <f t="shared" si="1"/>
        <v>210</v>
      </c>
      <c r="L64" s="787"/>
      <c r="M64" s="787"/>
    </row>
    <row r="65" spans="1:13">
      <c r="A65" s="39">
        <v>44712</v>
      </c>
      <c r="B65" s="787" t="s">
        <v>2151</v>
      </c>
      <c r="C65" s="787" t="s">
        <v>18</v>
      </c>
      <c r="D65" t="s">
        <v>13</v>
      </c>
      <c r="F65" s="4">
        <v>3</v>
      </c>
      <c r="G65" s="1">
        <f t="shared" si="1"/>
        <v>207</v>
      </c>
      <c r="L65" s="787"/>
      <c r="M65" s="787"/>
    </row>
    <row r="66" spans="1:13">
      <c r="A66" s="39">
        <v>44742</v>
      </c>
      <c r="B66" s="787" t="s">
        <v>2152</v>
      </c>
      <c r="C66" s="787" t="s">
        <v>18</v>
      </c>
      <c r="D66" t="s">
        <v>2149</v>
      </c>
      <c r="F66" s="4">
        <v>80</v>
      </c>
      <c r="G66" s="1">
        <f t="shared" si="1"/>
        <v>127</v>
      </c>
      <c r="L66" s="787"/>
      <c r="M66" s="787"/>
    </row>
    <row r="67" spans="1:13">
      <c r="A67" s="39">
        <v>44773</v>
      </c>
      <c r="B67" s="787" t="s">
        <v>2153</v>
      </c>
      <c r="C67" s="787" t="s">
        <v>18</v>
      </c>
      <c r="D67" t="s">
        <v>2149</v>
      </c>
      <c r="F67" s="4">
        <v>80</v>
      </c>
      <c r="G67" s="1">
        <f t="shared" si="1"/>
        <v>47</v>
      </c>
      <c r="L67" s="787"/>
      <c r="M67" s="787"/>
    </row>
    <row r="68" spans="1:13">
      <c r="A68" s="39">
        <v>44773</v>
      </c>
      <c r="B68" s="787" t="s">
        <v>2153</v>
      </c>
      <c r="C68" s="787" t="s">
        <v>18</v>
      </c>
      <c r="D68" t="s">
        <v>12</v>
      </c>
      <c r="F68" s="4">
        <v>20</v>
      </c>
      <c r="G68" s="1">
        <f t="shared" si="1"/>
        <v>27</v>
      </c>
      <c r="L68" s="787"/>
      <c r="M68" s="787"/>
    </row>
    <row r="69" spans="1:13">
      <c r="A69" s="39">
        <v>44804</v>
      </c>
      <c r="B69" s="787" t="s">
        <v>2154</v>
      </c>
      <c r="C69" s="787" t="s">
        <v>18</v>
      </c>
      <c r="D69" t="s">
        <v>12</v>
      </c>
      <c r="F69" s="4">
        <v>8.8000000000000007</v>
      </c>
      <c r="G69" s="1">
        <f t="shared" si="1"/>
        <v>18.2</v>
      </c>
      <c r="L69" s="787"/>
      <c r="M69" s="787"/>
    </row>
    <row r="70" spans="1:13">
      <c r="A70" s="39">
        <v>44804</v>
      </c>
      <c r="B70" s="787" t="s">
        <v>2154</v>
      </c>
      <c r="C70" s="787" t="s">
        <v>18</v>
      </c>
      <c r="D70" t="s">
        <v>13</v>
      </c>
      <c r="F70" s="4">
        <v>18.2</v>
      </c>
      <c r="G70" s="1">
        <f t="shared" si="1"/>
        <v>0</v>
      </c>
      <c r="L70" s="787"/>
      <c r="M70" s="787"/>
    </row>
    <row r="71" spans="1:13">
      <c r="A71" s="41">
        <v>44742</v>
      </c>
      <c r="B71" s="786" t="s">
        <v>10</v>
      </c>
      <c r="C71" s="786" t="s">
        <v>19</v>
      </c>
      <c r="D71" t="s">
        <v>12</v>
      </c>
      <c r="E71" s="4">
        <v>39.5</v>
      </c>
      <c r="G71" s="1">
        <f t="shared" si="1"/>
        <v>39.5</v>
      </c>
      <c r="L71" s="787"/>
      <c r="M71" s="787"/>
    </row>
    <row r="72" spans="1:13">
      <c r="B72" s="787"/>
      <c r="C72" s="787"/>
      <c r="D72" t="s">
        <v>13</v>
      </c>
      <c r="E72" s="4">
        <v>22.7</v>
      </c>
      <c r="G72" s="1">
        <f t="shared" si="1"/>
        <v>62.2</v>
      </c>
      <c r="L72" s="787"/>
      <c r="M72" s="787"/>
    </row>
    <row r="73" spans="1:13">
      <c r="B73" s="787"/>
      <c r="C73" s="787"/>
      <c r="D73" t="s">
        <v>94</v>
      </c>
      <c r="E73" s="4">
        <v>300</v>
      </c>
      <c r="G73" s="1">
        <f t="shared" si="1"/>
        <v>362.2</v>
      </c>
      <c r="L73" s="787"/>
      <c r="M73" s="787"/>
    </row>
    <row r="74" spans="1:13">
      <c r="A74" s="39">
        <v>44742</v>
      </c>
      <c r="B74" s="787" t="s">
        <v>2155</v>
      </c>
      <c r="C74" s="787" t="s">
        <v>19</v>
      </c>
      <c r="D74" t="s">
        <v>14</v>
      </c>
      <c r="F74" s="4">
        <v>300</v>
      </c>
      <c r="G74" s="1">
        <f t="shared" si="1"/>
        <v>62.199999999999989</v>
      </c>
      <c r="L74" s="787"/>
      <c r="M74" s="787"/>
    </row>
    <row r="75" spans="1:13">
      <c r="A75" s="39">
        <v>44804</v>
      </c>
      <c r="B75" s="787" t="s">
        <v>2154</v>
      </c>
      <c r="C75" s="787" t="s">
        <v>19</v>
      </c>
      <c r="D75" t="s">
        <v>12</v>
      </c>
      <c r="F75" s="4">
        <v>39.5</v>
      </c>
      <c r="G75" s="1">
        <f t="shared" si="1"/>
        <v>22.699999999999989</v>
      </c>
      <c r="L75" s="787"/>
      <c r="M75" s="787"/>
    </row>
    <row r="76" spans="1:13">
      <c r="A76" s="39">
        <v>44804</v>
      </c>
      <c r="B76" s="787" t="s">
        <v>2154</v>
      </c>
      <c r="C76" s="787" t="s">
        <v>19</v>
      </c>
      <c r="D76" t="s">
        <v>13</v>
      </c>
      <c r="F76" s="4">
        <v>22.7</v>
      </c>
      <c r="G76" s="1">
        <f t="shared" si="1"/>
        <v>0</v>
      </c>
      <c r="L76" s="787"/>
      <c r="M76" s="787"/>
    </row>
    <row r="77" spans="1:13">
      <c r="A77" s="41">
        <v>44773</v>
      </c>
      <c r="B77" s="786" t="s">
        <v>10</v>
      </c>
      <c r="C77" s="786" t="s">
        <v>20</v>
      </c>
      <c r="D77" t="s">
        <v>12</v>
      </c>
      <c r="E77" s="4">
        <v>39.299999999999997</v>
      </c>
      <c r="G77" s="1">
        <f t="shared" si="1"/>
        <v>39.299999999999997</v>
      </c>
      <c r="L77" s="787"/>
      <c r="M77" s="787"/>
    </row>
    <row r="78" spans="1:13">
      <c r="B78" s="787"/>
      <c r="C78" s="787"/>
      <c r="D78" t="s">
        <v>13</v>
      </c>
      <c r="E78" s="4">
        <v>18.899999999999999</v>
      </c>
      <c r="G78" s="1">
        <f t="shared" si="1"/>
        <v>58.199999999999996</v>
      </c>
      <c r="L78" s="787"/>
      <c r="M78" s="787"/>
    </row>
    <row r="79" spans="1:13">
      <c r="B79" s="787"/>
      <c r="C79" s="787"/>
      <c r="D79" t="s">
        <v>94</v>
      </c>
      <c r="E79" s="4">
        <v>300</v>
      </c>
      <c r="G79" s="1">
        <f t="shared" si="1"/>
        <v>358.2</v>
      </c>
      <c r="L79" s="787"/>
      <c r="M79" s="787"/>
    </row>
    <row r="80" spans="1:13">
      <c r="A80" s="39">
        <v>44773</v>
      </c>
      <c r="B80" s="787" t="s">
        <v>2156</v>
      </c>
      <c r="C80" s="787" t="s">
        <v>20</v>
      </c>
      <c r="D80" t="s">
        <v>14</v>
      </c>
      <c r="F80" s="4">
        <v>300</v>
      </c>
      <c r="G80" s="1">
        <f t="shared" si="1"/>
        <v>58.199999999999989</v>
      </c>
      <c r="L80" s="787"/>
      <c r="M80" s="787"/>
    </row>
    <row r="81" spans="1:13">
      <c r="A81" s="39">
        <v>44804</v>
      </c>
      <c r="B81" s="787" t="s">
        <v>2154</v>
      </c>
      <c r="C81" s="787" t="s">
        <v>20</v>
      </c>
      <c r="D81" t="s">
        <v>12</v>
      </c>
      <c r="F81" s="4">
        <v>39.299999999999997</v>
      </c>
      <c r="G81" s="1">
        <f t="shared" si="1"/>
        <v>18.899999999999991</v>
      </c>
      <c r="L81" s="787"/>
      <c r="M81" s="787"/>
    </row>
    <row r="82" spans="1:13">
      <c r="A82" s="39">
        <v>44804</v>
      </c>
      <c r="B82" s="787" t="s">
        <v>2154</v>
      </c>
      <c r="C82" s="787" t="s">
        <v>20</v>
      </c>
      <c r="D82" t="s">
        <v>13</v>
      </c>
      <c r="F82" s="4">
        <v>18.899999999999999</v>
      </c>
      <c r="G82" s="1">
        <f t="shared" si="1"/>
        <v>0</v>
      </c>
      <c r="L82" s="787"/>
      <c r="M82" s="787"/>
    </row>
    <row r="83" spans="1:13">
      <c r="A83" s="41">
        <v>44804</v>
      </c>
      <c r="B83" s="786" t="s">
        <v>10</v>
      </c>
      <c r="C83" s="786" t="s">
        <v>21</v>
      </c>
      <c r="D83" t="s">
        <v>12</v>
      </c>
      <c r="E83" s="4">
        <v>39.5</v>
      </c>
      <c r="G83" s="1">
        <f t="shared" si="1"/>
        <v>39.5</v>
      </c>
      <c r="L83" s="787"/>
      <c r="M83" s="787"/>
    </row>
    <row r="84" spans="1:13">
      <c r="B84" s="787"/>
      <c r="C84" s="787"/>
      <c r="D84" t="s">
        <v>13</v>
      </c>
      <c r="E84" s="4">
        <v>15.3</v>
      </c>
      <c r="G84" s="1">
        <f t="shared" si="1"/>
        <v>54.8</v>
      </c>
      <c r="L84" s="787"/>
      <c r="M84" s="787"/>
    </row>
    <row r="85" spans="1:13">
      <c r="B85" s="787"/>
      <c r="C85" s="787"/>
      <c r="D85" t="s">
        <v>94</v>
      </c>
      <c r="E85" s="4">
        <v>300</v>
      </c>
      <c r="G85" s="1">
        <f t="shared" si="1"/>
        <v>354.8</v>
      </c>
      <c r="L85" s="787"/>
      <c r="M85" s="787"/>
    </row>
    <row r="86" spans="1:13">
      <c r="A86" s="39">
        <v>44804</v>
      </c>
      <c r="B86" s="787" t="s">
        <v>2157</v>
      </c>
      <c r="C86" s="787" t="s">
        <v>21</v>
      </c>
      <c r="D86" t="s">
        <v>14</v>
      </c>
      <c r="F86" s="4">
        <v>300</v>
      </c>
      <c r="G86" s="1">
        <f t="shared" si="1"/>
        <v>54.800000000000011</v>
      </c>
      <c r="L86" s="787"/>
      <c r="M86" s="787"/>
    </row>
    <row r="87" spans="1:13">
      <c r="A87" s="39">
        <v>44804</v>
      </c>
      <c r="B87" s="787" t="s">
        <v>2154</v>
      </c>
      <c r="C87" s="787" t="s">
        <v>21</v>
      </c>
      <c r="D87" t="s">
        <v>12</v>
      </c>
      <c r="F87" s="4">
        <v>2.6</v>
      </c>
      <c r="G87" s="1">
        <f t="shared" si="1"/>
        <v>52.20000000000001</v>
      </c>
      <c r="L87" s="787"/>
      <c r="M87" s="787"/>
    </row>
    <row r="88" spans="1:13">
      <c r="A88" s="39">
        <v>44834</v>
      </c>
      <c r="B88" s="787" t="s">
        <v>2158</v>
      </c>
      <c r="C88" s="787" t="s">
        <v>21</v>
      </c>
      <c r="D88" t="s">
        <v>12</v>
      </c>
      <c r="F88" s="4">
        <v>36.9</v>
      </c>
      <c r="G88" s="1">
        <f t="shared" si="1"/>
        <v>15.300000000000011</v>
      </c>
      <c r="L88" s="787"/>
      <c r="M88" s="787"/>
    </row>
    <row r="89" spans="1:13">
      <c r="A89" s="39">
        <v>44834</v>
      </c>
      <c r="B89" s="787" t="s">
        <v>2158</v>
      </c>
      <c r="C89" s="787" t="s">
        <v>21</v>
      </c>
      <c r="D89" t="s">
        <v>13</v>
      </c>
      <c r="F89" s="4">
        <v>13.1</v>
      </c>
      <c r="G89" s="1">
        <f t="shared" si="1"/>
        <v>2.2000000000000117</v>
      </c>
      <c r="L89" s="787"/>
      <c r="M89" s="787"/>
    </row>
    <row r="90" spans="1:13">
      <c r="A90" s="39">
        <v>44865</v>
      </c>
      <c r="B90" s="787" t="s">
        <v>2159</v>
      </c>
      <c r="C90" s="787" t="s">
        <v>21</v>
      </c>
      <c r="D90" t="s">
        <v>13</v>
      </c>
      <c r="F90" s="4">
        <v>2.2000000000000002</v>
      </c>
      <c r="G90" s="1">
        <f t="shared" si="1"/>
        <v>1.1546319456101628E-14</v>
      </c>
      <c r="L90" s="787"/>
      <c r="M90" s="787"/>
    </row>
    <row r="91" spans="1:13">
      <c r="A91" s="41">
        <v>44834</v>
      </c>
      <c r="B91" s="786" t="s">
        <v>10</v>
      </c>
      <c r="C91" s="786" t="s">
        <v>22</v>
      </c>
      <c r="D91" t="s">
        <v>12</v>
      </c>
      <c r="E91" s="4">
        <v>35.1</v>
      </c>
      <c r="G91" s="1">
        <f t="shared" si="1"/>
        <v>35.100000000000016</v>
      </c>
      <c r="L91" s="787"/>
      <c r="M91" s="787"/>
    </row>
    <row r="92" spans="1:13">
      <c r="A92" s="41"/>
      <c r="B92" s="787"/>
      <c r="C92" s="787"/>
      <c r="D92" t="s">
        <v>13</v>
      </c>
      <c r="E92" s="4">
        <v>15.5</v>
      </c>
      <c r="G92" s="1">
        <f t="shared" si="1"/>
        <v>50.600000000000016</v>
      </c>
      <c r="L92" s="787"/>
      <c r="M92" s="787"/>
    </row>
    <row r="93" spans="1:13">
      <c r="B93" s="787"/>
      <c r="C93" s="787"/>
      <c r="D93" t="s">
        <v>94</v>
      </c>
      <c r="E93" s="4">
        <v>350</v>
      </c>
      <c r="G93" s="1">
        <f t="shared" si="1"/>
        <v>400.6</v>
      </c>
      <c r="L93" s="787"/>
      <c r="M93" s="787"/>
    </row>
    <row r="94" spans="1:13">
      <c r="A94" s="39">
        <v>44834</v>
      </c>
      <c r="B94" s="787" t="s">
        <v>2160</v>
      </c>
      <c r="C94" s="787" t="s">
        <v>22</v>
      </c>
      <c r="D94" t="s">
        <v>14</v>
      </c>
      <c r="F94" s="4">
        <v>350</v>
      </c>
      <c r="G94" s="1">
        <f t="shared" si="1"/>
        <v>50.600000000000023</v>
      </c>
      <c r="L94" s="787"/>
      <c r="M94" s="787"/>
    </row>
    <row r="95" spans="1:13">
      <c r="A95" s="39">
        <v>44865</v>
      </c>
      <c r="B95" s="787" t="s">
        <v>2159</v>
      </c>
      <c r="C95" s="787" t="s">
        <v>22</v>
      </c>
      <c r="D95" t="s">
        <v>12</v>
      </c>
      <c r="F95" s="4">
        <v>35.1</v>
      </c>
      <c r="G95" s="1">
        <f t="shared" si="1"/>
        <v>15.500000000000021</v>
      </c>
      <c r="L95" s="787"/>
      <c r="M95" s="787"/>
    </row>
    <row r="96" spans="1:13">
      <c r="A96" s="39">
        <v>44865</v>
      </c>
      <c r="B96" s="787" t="s">
        <v>2159</v>
      </c>
      <c r="C96" s="787" t="s">
        <v>22</v>
      </c>
      <c r="D96" t="s">
        <v>13</v>
      </c>
      <c r="F96" s="4">
        <v>15.5</v>
      </c>
      <c r="G96" s="164">
        <f t="shared" si="1"/>
        <v>2.1316282072803006E-14</v>
      </c>
      <c r="L96" s="787"/>
      <c r="M96" s="787"/>
    </row>
    <row r="97" spans="1:13">
      <c r="A97" s="41">
        <v>44865</v>
      </c>
      <c r="B97" s="786" t="s">
        <v>10</v>
      </c>
      <c r="C97" s="786" t="s">
        <v>23</v>
      </c>
      <c r="D97" t="s">
        <v>12</v>
      </c>
      <c r="E97" s="4">
        <v>35</v>
      </c>
      <c r="G97" s="1">
        <f t="shared" si="1"/>
        <v>35.000000000000021</v>
      </c>
      <c r="L97" s="787"/>
      <c r="M97" s="787"/>
    </row>
    <row r="98" spans="1:13">
      <c r="B98" s="787"/>
      <c r="C98" s="787"/>
      <c r="D98" t="s">
        <v>13</v>
      </c>
      <c r="E98" s="4">
        <v>21.9</v>
      </c>
      <c r="G98" s="1">
        <f t="shared" si="1"/>
        <v>56.90000000000002</v>
      </c>
      <c r="L98" s="787"/>
      <c r="M98" s="787"/>
    </row>
    <row r="99" spans="1:13">
      <c r="B99" s="787"/>
      <c r="C99" s="787"/>
      <c r="D99" t="s">
        <v>94</v>
      </c>
      <c r="E99" s="4">
        <v>350</v>
      </c>
      <c r="G99" s="1">
        <f t="shared" si="1"/>
        <v>406.90000000000003</v>
      </c>
      <c r="L99" s="787"/>
      <c r="M99" s="787"/>
    </row>
    <row r="100" spans="1:13">
      <c r="A100" s="39">
        <v>44865</v>
      </c>
      <c r="B100" s="787" t="s">
        <v>2161</v>
      </c>
      <c r="C100" s="787" t="s">
        <v>23</v>
      </c>
      <c r="D100" t="s">
        <v>14</v>
      </c>
      <c r="F100" s="4">
        <v>350</v>
      </c>
      <c r="G100" s="1">
        <f t="shared" si="1"/>
        <v>56.900000000000034</v>
      </c>
      <c r="L100" s="787"/>
      <c r="M100" s="787"/>
    </row>
    <row r="101" spans="1:13">
      <c r="A101" s="39">
        <v>44865</v>
      </c>
      <c r="B101" s="787" t="s">
        <v>2159</v>
      </c>
      <c r="C101" s="787" t="s">
        <v>23</v>
      </c>
      <c r="D101" t="s">
        <v>12</v>
      </c>
      <c r="F101" s="4">
        <v>17.2</v>
      </c>
      <c r="G101" s="1">
        <f t="shared" si="1"/>
        <v>39.700000000000031</v>
      </c>
      <c r="I101" s="12"/>
      <c r="L101" s="787"/>
      <c r="M101" s="787"/>
    </row>
    <row r="102" spans="1:13">
      <c r="A102" s="39">
        <v>44895</v>
      </c>
      <c r="B102" s="787" t="s">
        <v>2162</v>
      </c>
      <c r="C102" s="787" t="s">
        <v>23</v>
      </c>
      <c r="D102" t="s">
        <v>12</v>
      </c>
      <c r="F102" s="4">
        <v>17.8</v>
      </c>
      <c r="G102" s="1">
        <f t="shared" si="1"/>
        <v>21.900000000000031</v>
      </c>
      <c r="L102" s="787"/>
      <c r="M102" s="787"/>
    </row>
    <row r="103" spans="1:13">
      <c r="A103" s="39">
        <v>44895</v>
      </c>
      <c r="B103" s="787" t="s">
        <v>2162</v>
      </c>
      <c r="C103" s="787" t="s">
        <v>23</v>
      </c>
      <c r="D103" t="s">
        <v>13</v>
      </c>
      <c r="F103" s="4">
        <v>21.9</v>
      </c>
      <c r="G103" s="1">
        <f t="shared" si="1"/>
        <v>3.1974423109204508E-14</v>
      </c>
      <c r="L103" s="787"/>
      <c r="M103" s="787"/>
    </row>
    <row r="104" spans="1:13">
      <c r="A104" s="41">
        <v>44895</v>
      </c>
      <c r="B104" s="786" t="s">
        <v>10</v>
      </c>
      <c r="C104" s="786" t="s">
        <v>24</v>
      </c>
      <c r="D104" t="s">
        <v>12</v>
      </c>
      <c r="E104" s="4">
        <v>39</v>
      </c>
      <c r="G104" s="1">
        <f t="shared" si="1"/>
        <v>39.000000000000028</v>
      </c>
      <c r="L104" s="787"/>
      <c r="M104" s="787"/>
    </row>
    <row r="105" spans="1:13">
      <c r="B105" s="787"/>
      <c r="C105" s="787"/>
      <c r="D105" t="s">
        <v>13</v>
      </c>
      <c r="E105" s="4">
        <v>22.3</v>
      </c>
      <c r="G105" s="1">
        <f t="shared" si="1"/>
        <v>61.300000000000026</v>
      </c>
      <c r="L105" s="787"/>
      <c r="M105" s="787"/>
    </row>
    <row r="106" spans="1:13">
      <c r="B106" s="787"/>
      <c r="C106" s="787"/>
      <c r="D106" t="s">
        <v>14</v>
      </c>
      <c r="E106" s="4">
        <v>350</v>
      </c>
      <c r="G106" s="1">
        <f t="shared" si="1"/>
        <v>411.3</v>
      </c>
      <c r="L106" s="787"/>
      <c r="M106" s="787"/>
    </row>
    <row r="107" spans="1:13">
      <c r="A107" s="39">
        <v>44895</v>
      </c>
      <c r="B107" s="787" t="s">
        <v>2163</v>
      </c>
      <c r="C107" s="787" t="s">
        <v>24</v>
      </c>
      <c r="D107" t="s">
        <v>14</v>
      </c>
      <c r="F107" s="4">
        <v>350</v>
      </c>
      <c r="G107" s="1">
        <f t="shared" si="1"/>
        <v>61.300000000000011</v>
      </c>
      <c r="L107" s="787"/>
      <c r="M107" s="787"/>
    </row>
    <row r="108" spans="1:13">
      <c r="A108" s="39">
        <v>44895</v>
      </c>
      <c r="B108" s="787" t="s">
        <v>2162</v>
      </c>
      <c r="C108" s="787" t="s">
        <v>24</v>
      </c>
      <c r="D108" t="s">
        <v>12</v>
      </c>
      <c r="F108" s="4">
        <v>39</v>
      </c>
      <c r="G108" s="1">
        <f t="shared" si="1"/>
        <v>22.300000000000011</v>
      </c>
      <c r="L108" s="787"/>
      <c r="M108" s="787"/>
    </row>
    <row r="109" spans="1:13">
      <c r="A109" s="39">
        <v>44895</v>
      </c>
      <c r="B109" s="787" t="s">
        <v>2162</v>
      </c>
      <c r="C109" s="787" t="s">
        <v>24</v>
      </c>
      <c r="D109" t="s">
        <v>13</v>
      </c>
      <c r="F109" s="4">
        <v>11.3</v>
      </c>
      <c r="G109" s="1">
        <f t="shared" si="1"/>
        <v>11.000000000000011</v>
      </c>
      <c r="I109" s="786"/>
      <c r="L109" s="787"/>
      <c r="M109" s="787"/>
    </row>
    <row r="110" spans="1:13">
      <c r="A110" s="39">
        <v>44926</v>
      </c>
      <c r="B110" s="787" t="s">
        <v>2164</v>
      </c>
      <c r="C110" s="787" t="s">
        <v>24</v>
      </c>
      <c r="D110" t="s">
        <v>13</v>
      </c>
      <c r="F110" s="4">
        <v>10</v>
      </c>
      <c r="G110" s="1">
        <f t="shared" si="1"/>
        <v>1.0000000000000107</v>
      </c>
      <c r="I110" s="786"/>
      <c r="K110" s="118"/>
      <c r="L110" s="787"/>
      <c r="M110" s="787"/>
    </row>
    <row r="111" spans="1:13">
      <c r="A111" s="39">
        <v>44957</v>
      </c>
      <c r="B111" s="787" t="s">
        <v>2165</v>
      </c>
      <c r="C111" s="787" t="s">
        <v>24</v>
      </c>
      <c r="D111" t="s">
        <v>13</v>
      </c>
      <c r="F111" s="4">
        <v>1</v>
      </c>
      <c r="G111" s="1">
        <f t="shared" si="1"/>
        <v>1.0658141036401503E-14</v>
      </c>
      <c r="I111" s="786"/>
      <c r="K111" s="118"/>
      <c r="L111" s="787"/>
      <c r="M111" s="787"/>
    </row>
    <row r="112" spans="1:13">
      <c r="A112" s="41">
        <v>44926</v>
      </c>
      <c r="B112" s="786" t="s">
        <v>10</v>
      </c>
      <c r="C112" s="786" t="s">
        <v>25</v>
      </c>
      <c r="D112" t="s">
        <v>12</v>
      </c>
      <c r="E112" s="4">
        <v>44.6</v>
      </c>
      <c r="G112" s="1">
        <f t="shared" si="1"/>
        <v>44.600000000000009</v>
      </c>
      <c r="I112" s="787"/>
      <c r="K112" s="118"/>
      <c r="L112" s="787"/>
      <c r="M112" s="787"/>
    </row>
    <row r="113" spans="1:13">
      <c r="B113" s="787"/>
      <c r="C113" s="787"/>
      <c r="D113" t="s">
        <v>13</v>
      </c>
      <c r="E113" s="4">
        <v>24.2</v>
      </c>
      <c r="G113" s="1">
        <f t="shared" si="1"/>
        <v>68.800000000000011</v>
      </c>
      <c r="I113" s="26"/>
      <c r="L113" s="787"/>
      <c r="M113" s="787"/>
    </row>
    <row r="114" spans="1:13">
      <c r="B114" s="787"/>
      <c r="C114" s="787"/>
      <c r="D114" t="s">
        <v>14</v>
      </c>
      <c r="E114" s="4">
        <v>350</v>
      </c>
      <c r="G114" s="1">
        <f t="shared" si="1"/>
        <v>418.8</v>
      </c>
      <c r="L114" s="787"/>
      <c r="M114" s="787"/>
    </row>
    <row r="115" spans="1:13" ht="16.5" customHeight="1">
      <c r="A115" s="39">
        <v>44926</v>
      </c>
      <c r="B115" s="787" t="s">
        <v>2166</v>
      </c>
      <c r="C115" s="787" t="s">
        <v>25</v>
      </c>
      <c r="D115" t="s">
        <v>14</v>
      </c>
      <c r="F115" s="4">
        <v>350</v>
      </c>
      <c r="G115" s="1">
        <f t="shared" si="1"/>
        <v>68.800000000000011</v>
      </c>
      <c r="L115" s="787"/>
      <c r="M115" s="787"/>
    </row>
    <row r="116" spans="1:13">
      <c r="A116" s="39">
        <v>44957</v>
      </c>
      <c r="B116" s="787" t="s">
        <v>2165</v>
      </c>
      <c r="C116" s="787" t="s">
        <v>25</v>
      </c>
      <c r="D116" t="s">
        <v>12</v>
      </c>
      <c r="F116" s="4">
        <v>44.6</v>
      </c>
      <c r="G116" s="1">
        <f t="shared" si="1"/>
        <v>24.20000000000001</v>
      </c>
      <c r="L116" s="787"/>
      <c r="M116" s="787"/>
    </row>
    <row r="117" spans="1:13">
      <c r="A117" s="39">
        <v>44957</v>
      </c>
      <c r="B117" s="787" t="s">
        <v>2165</v>
      </c>
      <c r="C117" s="787" t="s">
        <v>25</v>
      </c>
      <c r="D117" t="s">
        <v>13</v>
      </c>
      <c r="F117" s="4">
        <v>24.2</v>
      </c>
      <c r="G117" s="1">
        <f t="shared" si="1"/>
        <v>0</v>
      </c>
      <c r="L117" s="787"/>
      <c r="M117" s="787"/>
    </row>
    <row r="118" spans="1:13">
      <c r="A118" s="41">
        <v>44926</v>
      </c>
      <c r="B118" s="786" t="s">
        <v>10</v>
      </c>
      <c r="C118" s="786" t="s">
        <v>11</v>
      </c>
      <c r="D118" t="s">
        <v>12</v>
      </c>
      <c r="E118" s="4">
        <v>46.5</v>
      </c>
      <c r="G118" s="1">
        <f t="shared" si="1"/>
        <v>46.5</v>
      </c>
      <c r="L118" s="787"/>
      <c r="M118" s="787"/>
    </row>
    <row r="119" spans="1:13">
      <c r="B119" s="787"/>
      <c r="C119" s="787"/>
      <c r="D119" t="s">
        <v>13</v>
      </c>
      <c r="E119" s="4">
        <v>17.399999999999999</v>
      </c>
      <c r="G119" s="1">
        <f t="shared" si="1"/>
        <v>63.9</v>
      </c>
      <c r="L119" s="787"/>
      <c r="M119" s="787"/>
    </row>
    <row r="120" spans="1:13">
      <c r="B120" s="787"/>
      <c r="C120" s="787"/>
      <c r="D120" t="s">
        <v>14</v>
      </c>
      <c r="E120" s="4">
        <v>350</v>
      </c>
      <c r="G120" s="1">
        <f t="shared" si="1"/>
        <v>413.9</v>
      </c>
      <c r="L120" s="787"/>
      <c r="M120" s="787"/>
    </row>
    <row r="121" spans="1:13">
      <c r="A121" s="39">
        <v>44957</v>
      </c>
      <c r="B121" s="787" t="s">
        <v>2167</v>
      </c>
      <c r="C121" s="787" t="s">
        <v>11</v>
      </c>
      <c r="D121" t="s">
        <v>14</v>
      </c>
      <c r="F121" s="4">
        <v>350</v>
      </c>
      <c r="G121" s="1">
        <f t="shared" si="1"/>
        <v>63.899999999999977</v>
      </c>
      <c r="L121" s="787"/>
      <c r="M121" s="787"/>
    </row>
    <row r="122" spans="1:13">
      <c r="A122" s="39">
        <v>44957</v>
      </c>
      <c r="B122" s="787" t="s">
        <v>2165</v>
      </c>
      <c r="C122" s="787" t="s">
        <v>11</v>
      </c>
      <c r="D122" t="s">
        <v>12</v>
      </c>
      <c r="F122" s="4">
        <v>20.2</v>
      </c>
      <c r="G122" s="1">
        <f t="shared" si="1"/>
        <v>43.699999999999974</v>
      </c>
      <c r="I122" s="26"/>
      <c r="K122" s="136"/>
      <c r="L122" s="786"/>
      <c r="M122" s="786"/>
    </row>
    <row r="123" spans="1:13">
      <c r="A123" s="39">
        <v>44985</v>
      </c>
      <c r="B123" s="787" t="s">
        <v>2168</v>
      </c>
      <c r="C123" s="787" t="s">
        <v>11</v>
      </c>
      <c r="D123" t="s">
        <v>12</v>
      </c>
      <c r="F123" s="4">
        <v>26.3</v>
      </c>
      <c r="G123" s="1">
        <f t="shared" ref="G123:G140" si="2">+G122+E123-F123</f>
        <v>17.399999999999974</v>
      </c>
      <c r="I123" s="26"/>
      <c r="K123" s="136"/>
      <c r="L123" s="786"/>
      <c r="M123" s="786"/>
    </row>
    <row r="124" spans="1:13">
      <c r="A124" s="39">
        <v>44985</v>
      </c>
      <c r="B124" s="787" t="s">
        <v>2168</v>
      </c>
      <c r="C124" s="787" t="s">
        <v>11</v>
      </c>
      <c r="D124" t="s">
        <v>13</v>
      </c>
      <c r="F124" s="4">
        <v>17.399999999999999</v>
      </c>
      <c r="G124" s="1">
        <f t="shared" si="2"/>
        <v>0</v>
      </c>
      <c r="I124" s="26"/>
      <c r="K124" s="136"/>
      <c r="L124" s="786"/>
      <c r="M124" s="786"/>
    </row>
    <row r="125" spans="1:13">
      <c r="A125" s="41">
        <v>44985</v>
      </c>
      <c r="B125" s="786" t="s">
        <v>10</v>
      </c>
      <c r="C125" s="786" t="s">
        <v>15</v>
      </c>
      <c r="D125" t="s">
        <v>12</v>
      </c>
      <c r="E125" s="4">
        <v>50.8</v>
      </c>
      <c r="G125" s="1">
        <f t="shared" si="2"/>
        <v>50.8</v>
      </c>
      <c r="I125" s="26"/>
      <c r="K125" s="136"/>
      <c r="L125" s="786"/>
      <c r="M125" s="786"/>
    </row>
    <row r="126" spans="1:13">
      <c r="B126" s="787"/>
      <c r="C126" s="787"/>
      <c r="D126" t="s">
        <v>13</v>
      </c>
      <c r="E126" s="4">
        <v>30.2</v>
      </c>
      <c r="G126" s="1">
        <f t="shared" si="2"/>
        <v>81</v>
      </c>
      <c r="I126" s="26"/>
      <c r="K126" s="136"/>
      <c r="L126" s="786"/>
      <c r="M126" s="786"/>
    </row>
    <row r="127" spans="1:13">
      <c r="B127" s="787"/>
      <c r="C127" s="787"/>
      <c r="D127" t="s">
        <v>14</v>
      </c>
      <c r="E127" s="4">
        <v>350</v>
      </c>
      <c r="G127" s="1">
        <f t="shared" si="2"/>
        <v>431</v>
      </c>
      <c r="K127" s="136"/>
      <c r="L127" s="786"/>
      <c r="M127" s="786"/>
    </row>
    <row r="128" spans="1:13">
      <c r="A128" s="39">
        <v>44985</v>
      </c>
      <c r="B128" s="787" t="s">
        <v>2169</v>
      </c>
      <c r="C128" s="787" t="s">
        <v>15</v>
      </c>
      <c r="D128" t="s">
        <v>14</v>
      </c>
      <c r="F128" s="4">
        <v>350</v>
      </c>
      <c r="G128" s="1">
        <f t="shared" si="2"/>
        <v>81</v>
      </c>
      <c r="J128" s="26"/>
      <c r="K128" s="136"/>
      <c r="L128" s="786"/>
      <c r="M128" s="786"/>
    </row>
    <row r="129" spans="1:13">
      <c r="A129" s="39">
        <v>44985</v>
      </c>
      <c r="B129" s="787" t="s">
        <v>2168</v>
      </c>
      <c r="C129" s="787" t="s">
        <v>15</v>
      </c>
      <c r="D129" t="s">
        <v>12</v>
      </c>
      <c r="F129" s="4">
        <v>26.3</v>
      </c>
      <c r="G129" s="1">
        <f t="shared" si="2"/>
        <v>54.7</v>
      </c>
      <c r="H129" s="26"/>
      <c r="K129" s="136"/>
      <c r="L129" s="786"/>
      <c r="M129" s="786"/>
    </row>
    <row r="130" spans="1:13">
      <c r="A130" s="39">
        <v>45016</v>
      </c>
      <c r="B130" s="787" t="s">
        <v>2170</v>
      </c>
      <c r="C130" s="787" t="s">
        <v>15</v>
      </c>
      <c r="D130" t="s">
        <v>12</v>
      </c>
      <c r="F130" s="4">
        <v>24.5</v>
      </c>
      <c r="G130" s="1">
        <f t="shared" si="2"/>
        <v>30.200000000000003</v>
      </c>
      <c r="K130" s="136"/>
      <c r="L130" s="786"/>
      <c r="M130" s="786"/>
    </row>
    <row r="131" spans="1:13">
      <c r="A131" s="39">
        <v>45016</v>
      </c>
      <c r="B131" s="787" t="s">
        <v>2170</v>
      </c>
      <c r="C131" s="787" t="s">
        <v>15</v>
      </c>
      <c r="D131" t="s">
        <v>13</v>
      </c>
      <c r="F131" s="4">
        <v>30.2</v>
      </c>
      <c r="G131" s="1">
        <f t="shared" si="2"/>
        <v>0</v>
      </c>
      <c r="K131" s="136"/>
      <c r="L131" s="786"/>
      <c r="M131" s="786"/>
    </row>
    <row r="132" spans="1:13">
      <c r="A132" s="41">
        <v>44985</v>
      </c>
      <c r="B132" s="786" t="s">
        <v>10</v>
      </c>
      <c r="C132" s="786" t="s">
        <v>16</v>
      </c>
      <c r="D132" t="s">
        <v>12</v>
      </c>
      <c r="E132" s="4">
        <v>46.7</v>
      </c>
      <c r="G132" s="1">
        <f t="shared" si="2"/>
        <v>46.7</v>
      </c>
      <c r="K132" s="136"/>
      <c r="L132" s="786"/>
      <c r="M132" s="786"/>
    </row>
    <row r="133" spans="1:13">
      <c r="B133" s="787"/>
      <c r="C133" s="787"/>
      <c r="D133" t="s">
        <v>13</v>
      </c>
      <c r="E133" s="4">
        <v>31.1</v>
      </c>
      <c r="G133" s="1">
        <f t="shared" si="2"/>
        <v>77.800000000000011</v>
      </c>
      <c r="K133" s="136"/>
      <c r="L133" s="786"/>
      <c r="M133" s="786"/>
    </row>
    <row r="134" spans="1:13">
      <c r="B134" s="787"/>
      <c r="C134" s="787"/>
      <c r="D134" t="s">
        <v>14</v>
      </c>
      <c r="E134" s="4">
        <v>350</v>
      </c>
      <c r="G134" s="1">
        <f t="shared" si="2"/>
        <v>427.8</v>
      </c>
      <c r="K134" s="136"/>
      <c r="L134" s="786"/>
      <c r="M134" s="786"/>
    </row>
    <row r="135" spans="1:13">
      <c r="A135" s="39">
        <v>45016</v>
      </c>
      <c r="B135" s="787" t="s">
        <v>2171</v>
      </c>
      <c r="C135" s="787" t="s">
        <v>16</v>
      </c>
      <c r="D135" t="s">
        <v>94</v>
      </c>
      <c r="F135" s="4">
        <v>350</v>
      </c>
      <c r="G135" s="1">
        <f t="shared" si="2"/>
        <v>77.800000000000011</v>
      </c>
      <c r="K135" s="136"/>
      <c r="L135" s="786"/>
      <c r="M135" s="786"/>
    </row>
    <row r="136" spans="1:13">
      <c r="A136" s="39">
        <v>45016</v>
      </c>
      <c r="B136" s="787" t="s">
        <v>2170</v>
      </c>
      <c r="C136" s="787" t="s">
        <v>16</v>
      </c>
      <c r="D136" t="s">
        <v>12</v>
      </c>
      <c r="F136" s="4">
        <v>46.7</v>
      </c>
      <c r="G136" s="1">
        <f t="shared" si="2"/>
        <v>31.100000000000009</v>
      </c>
      <c r="K136" s="136"/>
      <c r="L136" s="786"/>
      <c r="M136" s="786"/>
    </row>
    <row r="137" spans="1:13">
      <c r="A137" s="39">
        <v>45016</v>
      </c>
      <c r="B137" s="787" t="s">
        <v>2170</v>
      </c>
      <c r="C137" s="787" t="s">
        <v>16</v>
      </c>
      <c r="D137" t="s">
        <v>13</v>
      </c>
      <c r="F137" s="4">
        <v>31.1</v>
      </c>
      <c r="G137" s="1">
        <f t="shared" si="2"/>
        <v>0</v>
      </c>
      <c r="K137" s="136"/>
      <c r="L137" s="786"/>
      <c r="M137" s="786"/>
    </row>
    <row r="138" spans="1:13">
      <c r="A138" s="41">
        <v>45046</v>
      </c>
      <c r="B138" s="786" t="s">
        <v>10</v>
      </c>
      <c r="C138" s="786" t="s">
        <v>17</v>
      </c>
      <c r="D138" t="s">
        <v>12</v>
      </c>
      <c r="E138" s="4">
        <v>48.9</v>
      </c>
      <c r="F138" s="1"/>
      <c r="G138" s="1">
        <f t="shared" si="2"/>
        <v>48.9</v>
      </c>
      <c r="K138" s="136"/>
      <c r="L138" s="786"/>
      <c r="M138" s="786"/>
    </row>
    <row r="139" spans="1:13">
      <c r="B139" s="787"/>
      <c r="C139" s="787"/>
      <c r="D139" t="s">
        <v>13</v>
      </c>
      <c r="E139" s="4">
        <v>22</v>
      </c>
      <c r="F139" s="1"/>
      <c r="G139" s="1">
        <f t="shared" si="2"/>
        <v>70.900000000000006</v>
      </c>
      <c r="K139" s="136"/>
      <c r="L139" s="786"/>
      <c r="M139" s="786"/>
    </row>
    <row r="140" spans="1:13">
      <c r="B140" s="787"/>
      <c r="C140" s="787"/>
      <c r="D140" t="s">
        <v>14</v>
      </c>
      <c r="E140" s="4">
        <v>350</v>
      </c>
      <c r="F140" s="1"/>
      <c r="G140" s="1">
        <f t="shared" si="2"/>
        <v>420.9</v>
      </c>
      <c r="K140" s="136"/>
      <c r="L140" s="786"/>
      <c r="M140" s="786"/>
    </row>
    <row r="141" spans="1:13">
      <c r="A141" s="39">
        <v>45046</v>
      </c>
      <c r="B141" s="787" t="s">
        <v>2172</v>
      </c>
      <c r="C141" s="787" t="s">
        <v>17</v>
      </c>
      <c r="D141" t="s">
        <v>14</v>
      </c>
      <c r="F141" s="4">
        <v>350</v>
      </c>
      <c r="G141" s="1">
        <f>+G140+E141-F141</f>
        <v>70.899999999999977</v>
      </c>
      <c r="K141" s="136"/>
      <c r="L141" s="786"/>
      <c r="M141" s="786"/>
    </row>
    <row r="142" spans="1:13">
      <c r="A142" s="39">
        <v>45016</v>
      </c>
      <c r="B142" s="787" t="s">
        <v>2170</v>
      </c>
      <c r="C142" s="787" t="s">
        <v>17</v>
      </c>
      <c r="D142" t="s">
        <v>12</v>
      </c>
      <c r="F142" s="4">
        <v>17.5</v>
      </c>
      <c r="G142" s="1">
        <f>+G141+E142-F142</f>
        <v>53.399999999999977</v>
      </c>
      <c r="K142" s="136"/>
      <c r="L142" s="786"/>
      <c r="M142" s="786"/>
    </row>
    <row r="143" spans="1:13">
      <c r="A143" s="39">
        <v>45046</v>
      </c>
      <c r="B143" s="787" t="s">
        <v>2173</v>
      </c>
      <c r="C143" s="787" t="s">
        <v>17</v>
      </c>
      <c r="D143" t="s">
        <v>12</v>
      </c>
      <c r="F143" s="4">
        <v>10</v>
      </c>
      <c r="G143" s="1">
        <f>+G142+E143-F143</f>
        <v>43.399999999999977</v>
      </c>
      <c r="H143" s="26"/>
      <c r="K143" s="136"/>
      <c r="L143" s="786"/>
      <c r="M143" s="786"/>
    </row>
    <row r="144" spans="1:13">
      <c r="A144" s="39">
        <v>45077</v>
      </c>
      <c r="B144" s="787" t="s">
        <v>2174</v>
      </c>
      <c r="C144" s="787" t="s">
        <v>17</v>
      </c>
      <c r="D144" t="s">
        <v>12</v>
      </c>
      <c r="F144" s="4">
        <v>21.4</v>
      </c>
      <c r="G144" s="1">
        <f t="shared" ref="G144:G205" si="3">+G143+E144-F144</f>
        <v>21.999999999999979</v>
      </c>
      <c r="H144" s="26"/>
      <c r="K144" s="136"/>
      <c r="L144" s="786"/>
      <c r="M144" s="786"/>
    </row>
    <row r="145" spans="1:14">
      <c r="A145" s="39">
        <v>45077</v>
      </c>
      <c r="B145" s="787" t="s">
        <v>2174</v>
      </c>
      <c r="C145" s="787" t="s">
        <v>17</v>
      </c>
      <c r="D145" t="s">
        <v>13</v>
      </c>
      <c r="F145" s="4">
        <v>22</v>
      </c>
      <c r="G145" s="1">
        <f t="shared" si="3"/>
        <v>0</v>
      </c>
      <c r="H145" s="26"/>
      <c r="K145" s="136"/>
      <c r="L145" s="786"/>
      <c r="M145" s="786"/>
    </row>
    <row r="146" spans="1:14">
      <c r="A146" s="41">
        <v>45077</v>
      </c>
      <c r="B146" s="786" t="s">
        <v>10</v>
      </c>
      <c r="C146" s="786" t="s">
        <v>18</v>
      </c>
      <c r="D146" t="s">
        <v>12</v>
      </c>
      <c r="E146" s="187">
        <v>45.2</v>
      </c>
      <c r="F146" s="187"/>
      <c r="G146" s="1">
        <f t="shared" si="3"/>
        <v>45.2</v>
      </c>
      <c r="K146" s="136"/>
      <c r="L146" s="786"/>
      <c r="M146" s="786"/>
    </row>
    <row r="147" spans="1:14">
      <c r="A147" s="41"/>
      <c r="B147" s="786"/>
      <c r="C147" s="786"/>
      <c r="D147" t="s">
        <v>13</v>
      </c>
      <c r="E147" s="187">
        <v>12.6</v>
      </c>
      <c r="F147" s="187"/>
      <c r="G147" s="1">
        <f t="shared" si="3"/>
        <v>57.800000000000004</v>
      </c>
      <c r="K147" s="136"/>
      <c r="L147" s="786"/>
      <c r="M147" s="786"/>
    </row>
    <row r="148" spans="1:14">
      <c r="A148" s="41"/>
      <c r="B148" s="786"/>
      <c r="C148" s="786"/>
      <c r="D148" t="s">
        <v>14</v>
      </c>
      <c r="E148" s="187">
        <v>350</v>
      </c>
      <c r="F148" s="187"/>
      <c r="G148" s="1">
        <f t="shared" si="3"/>
        <v>407.8</v>
      </c>
      <c r="K148" s="136"/>
      <c r="L148" s="786"/>
      <c r="M148" s="786"/>
    </row>
    <row r="149" spans="1:14">
      <c r="A149" s="39">
        <v>45077</v>
      </c>
      <c r="B149" s="787" t="s">
        <v>2175</v>
      </c>
      <c r="C149" s="787" t="s">
        <v>18</v>
      </c>
      <c r="D149" t="s">
        <v>14</v>
      </c>
      <c r="E149" s="187"/>
      <c r="F149" s="187">
        <v>350</v>
      </c>
      <c r="G149" s="1">
        <f t="shared" si="3"/>
        <v>57.800000000000011</v>
      </c>
      <c r="K149" s="136"/>
      <c r="L149" s="786"/>
      <c r="M149" s="786"/>
    </row>
    <row r="150" spans="1:14">
      <c r="A150" s="39">
        <v>45077</v>
      </c>
      <c r="B150" s="787" t="s">
        <v>2174</v>
      </c>
      <c r="C150" s="787" t="s">
        <v>18</v>
      </c>
      <c r="D150" t="s">
        <v>12</v>
      </c>
      <c r="E150" s="187"/>
      <c r="F150" s="187">
        <v>45.2</v>
      </c>
      <c r="G150" s="1">
        <f t="shared" si="3"/>
        <v>12.600000000000009</v>
      </c>
      <c r="K150" s="136"/>
      <c r="L150" s="786"/>
      <c r="M150" s="786"/>
    </row>
    <row r="151" spans="1:14">
      <c r="B151" s="787"/>
      <c r="C151" s="787"/>
      <c r="D151" s="188" t="s">
        <v>81</v>
      </c>
      <c r="E151" s="12">
        <v>10</v>
      </c>
      <c r="F151" s="187"/>
      <c r="G151" s="1">
        <f t="shared" si="3"/>
        <v>22.600000000000009</v>
      </c>
      <c r="K151" s="136"/>
      <c r="L151" s="786"/>
      <c r="M151" s="786"/>
    </row>
    <row r="152" spans="1:14">
      <c r="A152" s="39">
        <v>45077</v>
      </c>
      <c r="B152" s="787" t="s">
        <v>2174</v>
      </c>
      <c r="C152" s="787" t="s">
        <v>18</v>
      </c>
      <c r="D152" t="s">
        <v>13</v>
      </c>
      <c r="E152" s="12"/>
      <c r="F152" s="187">
        <v>1.4</v>
      </c>
      <c r="G152" s="1">
        <f t="shared" si="3"/>
        <v>21.20000000000001</v>
      </c>
      <c r="I152" s="121"/>
      <c r="K152" s="136"/>
      <c r="L152" s="786"/>
      <c r="M152" s="786"/>
    </row>
    <row r="153" spans="1:14">
      <c r="A153" s="39">
        <v>45119</v>
      </c>
      <c r="B153" s="787">
        <v>1672</v>
      </c>
      <c r="C153" s="787" t="s">
        <v>18</v>
      </c>
      <c r="D153" t="s">
        <v>13</v>
      </c>
      <c r="E153" s="12"/>
      <c r="F153" s="187">
        <v>11.2</v>
      </c>
      <c r="G153" s="1">
        <f t="shared" si="3"/>
        <v>10.000000000000011</v>
      </c>
      <c r="K153" s="136"/>
      <c r="L153" s="786"/>
      <c r="M153" s="786"/>
    </row>
    <row r="154" spans="1:14">
      <c r="A154" s="39">
        <v>45119</v>
      </c>
      <c r="B154" s="787">
        <v>1672</v>
      </c>
      <c r="C154" s="787" t="s">
        <v>18</v>
      </c>
      <c r="D154" s="188" t="s">
        <v>81</v>
      </c>
      <c r="E154" s="12"/>
      <c r="F154" s="187">
        <v>10</v>
      </c>
      <c r="G154" s="1">
        <f t="shared" si="3"/>
        <v>0</v>
      </c>
      <c r="K154" s="136"/>
      <c r="L154" s="786"/>
      <c r="M154" s="786"/>
    </row>
    <row r="155" spans="1:14">
      <c r="A155" s="41">
        <v>45107</v>
      </c>
      <c r="B155" s="786" t="s">
        <v>10</v>
      </c>
      <c r="C155" s="786" t="s">
        <v>19</v>
      </c>
      <c r="D155" t="s">
        <v>12</v>
      </c>
      <c r="E155" s="187">
        <v>46</v>
      </c>
      <c r="F155" s="187"/>
      <c r="G155" s="1">
        <f t="shared" si="3"/>
        <v>46</v>
      </c>
      <c r="J155" s="121"/>
      <c r="K155" s="136"/>
      <c r="L155" s="786"/>
      <c r="M155" s="786"/>
    </row>
    <row r="156" spans="1:14">
      <c r="B156" s="787"/>
      <c r="C156" s="787"/>
      <c r="D156" t="s">
        <v>13</v>
      </c>
      <c r="E156" s="187">
        <v>15.4</v>
      </c>
      <c r="F156" s="187"/>
      <c r="G156" s="1">
        <f t="shared" si="3"/>
        <v>61.4</v>
      </c>
      <c r="J156" s="786"/>
      <c r="K156"/>
      <c r="L156" s="187"/>
      <c r="M156" s="786"/>
    </row>
    <row r="157" spans="1:14">
      <c r="B157" s="787"/>
      <c r="C157" s="787"/>
      <c r="D157" t="s">
        <v>14</v>
      </c>
      <c r="E157" s="4">
        <v>350</v>
      </c>
      <c r="G157" s="1">
        <f t="shared" si="3"/>
        <v>411.4</v>
      </c>
      <c r="J157" s="787"/>
      <c r="K157"/>
      <c r="L157" s="187"/>
      <c r="M157" s="787"/>
    </row>
    <row r="158" spans="1:14">
      <c r="A158" s="39">
        <v>45110</v>
      </c>
      <c r="B158" s="787" t="s">
        <v>2176</v>
      </c>
      <c r="C158" s="787" t="s">
        <v>19</v>
      </c>
      <c r="D158" t="s">
        <v>14</v>
      </c>
      <c r="E158" s="16"/>
      <c r="F158" s="16">
        <v>350</v>
      </c>
      <c r="G158" s="1">
        <f t="shared" si="3"/>
        <v>61.399999999999977</v>
      </c>
      <c r="I158" s="26"/>
      <c r="J158" s="786"/>
      <c r="K158"/>
      <c r="L158" s="187"/>
      <c r="M158" s="787"/>
    </row>
    <row r="159" spans="1:14" s="4" customFormat="1">
      <c r="A159" s="39">
        <v>45119</v>
      </c>
      <c r="B159" s="787">
        <v>1672</v>
      </c>
      <c r="C159" s="787" t="s">
        <v>19</v>
      </c>
      <c r="D159" t="s">
        <v>12</v>
      </c>
      <c r="F159" s="4">
        <v>46</v>
      </c>
      <c r="G159" s="1">
        <f t="shared" si="3"/>
        <v>15.399999999999977</v>
      </c>
      <c r="H159"/>
      <c r="I159"/>
      <c r="J159" s="787"/>
      <c r="K159"/>
      <c r="L159" s="187"/>
      <c r="M159" s="786"/>
      <c r="N159"/>
    </row>
    <row r="160" spans="1:14" s="4" customFormat="1">
      <c r="A160" s="39">
        <v>45119</v>
      </c>
      <c r="B160" s="787">
        <v>1672</v>
      </c>
      <c r="C160" s="787" t="s">
        <v>19</v>
      </c>
      <c r="D160" t="s">
        <v>13</v>
      </c>
      <c r="F160" s="4">
        <v>15.4</v>
      </c>
      <c r="G160" s="1">
        <f t="shared" si="3"/>
        <v>-2.3092638912203256E-14</v>
      </c>
      <c r="H160"/>
      <c r="I160"/>
      <c r="J160" s="787"/>
      <c r="K160"/>
      <c r="L160" s="187"/>
      <c r="M160" s="786"/>
      <c r="N160"/>
    </row>
    <row r="161" spans="1:14" s="4" customFormat="1">
      <c r="A161" s="41">
        <v>45138</v>
      </c>
      <c r="B161" s="786" t="s">
        <v>10</v>
      </c>
      <c r="C161" s="786" t="s">
        <v>20</v>
      </c>
      <c r="D161" t="s">
        <v>12</v>
      </c>
      <c r="E161" s="187">
        <v>43.3</v>
      </c>
      <c r="F161"/>
      <c r="G161" s="1">
        <f t="shared" si="3"/>
        <v>43.299999999999976</v>
      </c>
      <c r="H161"/>
      <c r="I161"/>
      <c r="K161" s="136"/>
      <c r="L161" s="786"/>
      <c r="M161" s="786"/>
      <c r="N161"/>
    </row>
    <row r="162" spans="1:14">
      <c r="B162" s="787"/>
      <c r="C162" s="787"/>
      <c r="D162" t="s">
        <v>13</v>
      </c>
      <c r="E162" s="187">
        <v>10.3</v>
      </c>
      <c r="G162" s="1">
        <f t="shared" si="3"/>
        <v>53.59999999999998</v>
      </c>
      <c r="K162" s="136"/>
      <c r="L162" s="786"/>
      <c r="M162" s="786"/>
    </row>
    <row r="163" spans="1:14">
      <c r="B163" s="787"/>
      <c r="C163" s="787"/>
      <c r="D163" t="s">
        <v>14</v>
      </c>
      <c r="E163" s="4">
        <v>350</v>
      </c>
      <c r="G163" s="1">
        <f t="shared" si="3"/>
        <v>403.59999999999997</v>
      </c>
      <c r="L163" s="787"/>
      <c r="M163" s="787"/>
    </row>
    <row r="164" spans="1:14">
      <c r="A164" s="39">
        <v>45138</v>
      </c>
      <c r="B164" s="787" t="s">
        <v>2177</v>
      </c>
      <c r="C164" s="787" t="s">
        <v>20</v>
      </c>
      <c r="D164" t="s">
        <v>94</v>
      </c>
      <c r="F164" s="4">
        <v>340</v>
      </c>
      <c r="G164" s="1">
        <f t="shared" si="3"/>
        <v>63.599999999999966</v>
      </c>
    </row>
    <row r="165" spans="1:14">
      <c r="A165" s="39">
        <v>45119</v>
      </c>
      <c r="B165" s="787">
        <v>1672</v>
      </c>
      <c r="C165" s="787" t="s">
        <v>20</v>
      </c>
      <c r="D165" t="s">
        <v>12</v>
      </c>
      <c r="F165" s="4">
        <v>7.4</v>
      </c>
      <c r="G165" s="1">
        <f t="shared" si="3"/>
        <v>56.199999999999967</v>
      </c>
    </row>
    <row r="166" spans="1:14">
      <c r="A166" s="39">
        <v>45169</v>
      </c>
      <c r="B166" s="787" t="s">
        <v>2178</v>
      </c>
      <c r="C166" s="787" t="s">
        <v>20</v>
      </c>
      <c r="D166" t="s">
        <v>12</v>
      </c>
      <c r="F166" s="4">
        <v>35.9</v>
      </c>
      <c r="G166" s="1">
        <f t="shared" ref="G166:G171" si="4">+G165+E166-F166</f>
        <v>20.299999999999969</v>
      </c>
    </row>
    <row r="167" spans="1:14">
      <c r="A167" s="39">
        <v>45169</v>
      </c>
      <c r="B167" s="787" t="s">
        <v>2178</v>
      </c>
      <c r="C167" s="787" t="s">
        <v>20</v>
      </c>
      <c r="D167" t="s">
        <v>13</v>
      </c>
      <c r="F167" s="4">
        <v>10.3</v>
      </c>
      <c r="G167" s="1">
        <f t="shared" si="4"/>
        <v>9.999999999999968</v>
      </c>
    </row>
    <row r="168" spans="1:14">
      <c r="A168" s="39">
        <v>45169</v>
      </c>
      <c r="B168" s="787" t="s">
        <v>2179</v>
      </c>
      <c r="C168" s="787" t="s">
        <v>20</v>
      </c>
      <c r="D168" t="s">
        <v>94</v>
      </c>
      <c r="F168" s="4">
        <v>10</v>
      </c>
      <c r="G168" s="1">
        <f t="shared" si="4"/>
        <v>-3.1974423109204508E-14</v>
      </c>
    </row>
    <row r="169" spans="1:14">
      <c r="A169" s="41">
        <v>45169</v>
      </c>
      <c r="B169" s="786" t="s">
        <v>10</v>
      </c>
      <c r="C169" s="786" t="s">
        <v>21</v>
      </c>
      <c r="D169" t="s">
        <v>12</v>
      </c>
      <c r="E169" s="187">
        <v>41.5</v>
      </c>
      <c r="G169" s="1">
        <f t="shared" si="4"/>
        <v>41.499999999999972</v>
      </c>
    </row>
    <row r="170" spans="1:14">
      <c r="B170" s="787"/>
      <c r="C170" s="787"/>
      <c r="D170" t="s">
        <v>13</v>
      </c>
      <c r="E170" s="187">
        <v>15.5</v>
      </c>
      <c r="G170" s="1">
        <f t="shared" si="4"/>
        <v>56.999999999999972</v>
      </c>
      <c r="I170" s="786"/>
      <c r="K170" s="187"/>
      <c r="L170" s="187"/>
    </row>
    <row r="171" spans="1:14">
      <c r="B171" s="787"/>
      <c r="C171" s="787"/>
      <c r="D171" t="s">
        <v>14</v>
      </c>
      <c r="E171" s="4">
        <v>350</v>
      </c>
      <c r="G171" s="1">
        <f t="shared" si="4"/>
        <v>407</v>
      </c>
      <c r="I171" s="787"/>
      <c r="K171" s="187"/>
      <c r="L171" s="187"/>
    </row>
    <row r="172" spans="1:14">
      <c r="A172" s="39">
        <v>45169</v>
      </c>
      <c r="B172" s="787" t="s">
        <v>2178</v>
      </c>
      <c r="C172" s="787" t="s">
        <v>21</v>
      </c>
      <c r="D172" t="s">
        <v>12</v>
      </c>
      <c r="F172" s="4">
        <v>13.8</v>
      </c>
      <c r="G172" s="1">
        <f t="shared" si="3"/>
        <v>393.2</v>
      </c>
      <c r="I172" s="786"/>
      <c r="K172" s="188"/>
      <c r="L172" s="188"/>
    </row>
    <row r="173" spans="1:14">
      <c r="A173" s="39">
        <v>45169</v>
      </c>
      <c r="B173" s="787" t="s">
        <v>2180</v>
      </c>
      <c r="C173" s="787" t="s">
        <v>21</v>
      </c>
      <c r="D173" t="s">
        <v>94</v>
      </c>
      <c r="F173" s="4">
        <v>350</v>
      </c>
      <c r="G173" s="1">
        <f t="shared" si="3"/>
        <v>43.199999999999989</v>
      </c>
      <c r="I173" s="787"/>
      <c r="K173" s="196"/>
    </row>
    <row r="174" spans="1:14">
      <c r="A174" s="39">
        <v>45199</v>
      </c>
      <c r="B174" s="787" t="s">
        <v>2181</v>
      </c>
      <c r="C174" s="787" t="s">
        <v>21</v>
      </c>
      <c r="D174" t="s">
        <v>12</v>
      </c>
      <c r="F174" s="4">
        <v>10</v>
      </c>
      <c r="G174" s="1">
        <f t="shared" si="3"/>
        <v>33.199999999999989</v>
      </c>
      <c r="I174" s="786"/>
    </row>
    <row r="175" spans="1:14">
      <c r="A175" s="39">
        <v>45230</v>
      </c>
      <c r="B175" s="787" t="s">
        <v>2182</v>
      </c>
      <c r="C175" s="787" t="s">
        <v>21</v>
      </c>
      <c r="D175" t="s">
        <v>12</v>
      </c>
      <c r="F175" s="4">
        <v>17.7</v>
      </c>
      <c r="G175" s="1">
        <f t="shared" si="3"/>
        <v>15.499999999999989</v>
      </c>
      <c r="I175" s="787"/>
    </row>
    <row r="176" spans="1:14">
      <c r="A176" s="39">
        <v>45230</v>
      </c>
      <c r="B176" s="787" t="s">
        <v>2182</v>
      </c>
      <c r="C176" s="787" t="s">
        <v>21</v>
      </c>
      <c r="D176" t="s">
        <v>13</v>
      </c>
      <c r="F176" s="4">
        <v>15.5</v>
      </c>
      <c r="G176" s="1">
        <f t="shared" si="3"/>
        <v>0</v>
      </c>
    </row>
    <row r="177" spans="1:12">
      <c r="A177" s="41">
        <v>45199</v>
      </c>
      <c r="B177" s="786" t="s">
        <v>10</v>
      </c>
      <c r="C177" s="786" t="s">
        <v>91</v>
      </c>
      <c r="D177" t="s">
        <v>12</v>
      </c>
      <c r="E177" s="188">
        <v>41.3</v>
      </c>
      <c r="G177" s="1">
        <f t="shared" si="3"/>
        <v>41.3</v>
      </c>
    </row>
    <row r="178" spans="1:12">
      <c r="B178" s="787"/>
      <c r="C178" s="787"/>
      <c r="D178" t="s">
        <v>13</v>
      </c>
      <c r="E178" s="196">
        <v>11.9</v>
      </c>
      <c r="G178" s="1">
        <f t="shared" si="3"/>
        <v>53.199999999999996</v>
      </c>
    </row>
    <row r="179" spans="1:12">
      <c r="B179" s="787"/>
      <c r="C179" s="787"/>
      <c r="D179" t="s">
        <v>14</v>
      </c>
      <c r="E179" s="196">
        <v>350</v>
      </c>
      <c r="G179" s="1">
        <f t="shared" si="3"/>
        <v>403.2</v>
      </c>
    </row>
    <row r="180" spans="1:12">
      <c r="A180" s="39">
        <v>45199</v>
      </c>
      <c r="B180" s="787" t="s">
        <v>2183</v>
      </c>
      <c r="C180" s="787" t="s">
        <v>91</v>
      </c>
      <c r="D180" t="s">
        <v>94</v>
      </c>
      <c r="F180" s="4">
        <v>350</v>
      </c>
      <c r="G180" s="1">
        <f t="shared" si="3"/>
        <v>53.199999999999989</v>
      </c>
    </row>
    <row r="181" spans="1:12">
      <c r="A181" s="39">
        <v>45230</v>
      </c>
      <c r="B181" s="787" t="s">
        <v>2182</v>
      </c>
      <c r="C181" s="787" t="s">
        <v>91</v>
      </c>
      <c r="D181" t="s">
        <v>12</v>
      </c>
      <c r="E181" s="12"/>
      <c r="F181" s="65">
        <v>16.8</v>
      </c>
      <c r="G181" s="1">
        <f t="shared" si="3"/>
        <v>36.399999999999991</v>
      </c>
      <c r="I181" s="786"/>
      <c r="K181" s="196"/>
    </row>
    <row r="182" spans="1:12">
      <c r="A182" s="39">
        <v>45260</v>
      </c>
      <c r="B182" s="787" t="s">
        <v>2184</v>
      </c>
      <c r="C182" s="787" t="s">
        <v>91</v>
      </c>
      <c r="D182" t="s">
        <v>12</v>
      </c>
      <c r="E182" s="12"/>
      <c r="F182" s="65">
        <v>24.5</v>
      </c>
      <c r="G182" s="1">
        <f t="shared" si="3"/>
        <v>11.899999999999991</v>
      </c>
      <c r="I182" s="786"/>
    </row>
    <row r="183" spans="1:12">
      <c r="A183" s="39">
        <v>45260</v>
      </c>
      <c r="B183" s="787" t="s">
        <v>2184</v>
      </c>
      <c r="C183" s="787" t="s">
        <v>91</v>
      </c>
      <c r="D183" t="s">
        <v>13</v>
      </c>
      <c r="E183" s="12"/>
      <c r="F183" s="65">
        <v>5.5</v>
      </c>
      <c r="G183" s="1">
        <f t="shared" si="3"/>
        <v>6.3999999999999915</v>
      </c>
      <c r="I183" s="787"/>
      <c r="L183" s="193"/>
    </row>
    <row r="184" spans="1:12">
      <c r="A184" s="39">
        <v>45291</v>
      </c>
      <c r="B184" s="787" t="s">
        <v>2185</v>
      </c>
      <c r="C184" s="787" t="s">
        <v>91</v>
      </c>
      <c r="D184" t="s">
        <v>13</v>
      </c>
      <c r="E184" s="12"/>
      <c r="F184" s="65">
        <v>6.4</v>
      </c>
      <c r="G184" s="1">
        <f t="shared" si="3"/>
        <v>-8.8817841970012523E-15</v>
      </c>
      <c r="I184" s="787"/>
    </row>
    <row r="185" spans="1:12">
      <c r="A185" s="41">
        <v>45230</v>
      </c>
      <c r="B185" s="786" t="s">
        <v>10</v>
      </c>
      <c r="C185" s="786" t="s">
        <v>23</v>
      </c>
      <c r="D185" t="s">
        <v>12</v>
      </c>
      <c r="E185" s="121">
        <v>40.1</v>
      </c>
      <c r="F185" s="65"/>
      <c r="G185" s="1">
        <f t="shared" si="3"/>
        <v>40.099999999999994</v>
      </c>
      <c r="H185" s="786"/>
      <c r="J185" s="121"/>
    </row>
    <row r="186" spans="1:12">
      <c r="B186" s="787"/>
      <c r="C186" s="787"/>
      <c r="D186" t="s">
        <v>13</v>
      </c>
      <c r="E186" s="121">
        <v>13.3</v>
      </c>
      <c r="F186" s="65"/>
      <c r="G186" s="1">
        <f t="shared" si="3"/>
        <v>53.399999999999991</v>
      </c>
      <c r="H186" s="787"/>
      <c r="J186" s="121"/>
    </row>
    <row r="187" spans="1:12">
      <c r="B187" s="787"/>
      <c r="C187" s="787"/>
      <c r="D187" t="s">
        <v>14</v>
      </c>
      <c r="E187" s="12">
        <v>350</v>
      </c>
      <c r="F187" s="65"/>
      <c r="G187" s="1">
        <f t="shared" si="3"/>
        <v>403.4</v>
      </c>
      <c r="H187" s="796"/>
      <c r="J187" s="12"/>
      <c r="K187" s="12"/>
    </row>
    <row r="188" spans="1:12">
      <c r="A188" s="39">
        <v>45230</v>
      </c>
      <c r="B188" s="787" t="s">
        <v>2186</v>
      </c>
      <c r="C188" s="787" t="s">
        <v>23</v>
      </c>
      <c r="D188" t="s">
        <v>14</v>
      </c>
      <c r="F188" s="4">
        <v>350</v>
      </c>
      <c r="G188" s="1">
        <f t="shared" si="3"/>
        <v>53.399999999999977</v>
      </c>
      <c r="H188" s="796"/>
      <c r="J188" s="12"/>
      <c r="K188" s="12"/>
    </row>
    <row r="189" spans="1:12">
      <c r="A189" s="39">
        <v>45291</v>
      </c>
      <c r="B189" s="787" t="s">
        <v>2185</v>
      </c>
      <c r="C189" s="787" t="s">
        <v>23</v>
      </c>
      <c r="D189" t="s">
        <v>12</v>
      </c>
      <c r="F189" s="4">
        <v>3.6</v>
      </c>
      <c r="G189" s="1">
        <f t="shared" si="3"/>
        <v>49.799999999999976</v>
      </c>
      <c r="H189" s="786"/>
      <c r="J189" s="12"/>
      <c r="K189" s="12"/>
    </row>
    <row r="190" spans="1:12">
      <c r="A190" s="39">
        <v>45322</v>
      </c>
      <c r="B190" s="787" t="s">
        <v>2187</v>
      </c>
      <c r="C190" s="787" t="s">
        <v>23</v>
      </c>
      <c r="D190" t="s">
        <v>12</v>
      </c>
      <c r="F190" s="4">
        <v>36.5</v>
      </c>
      <c r="G190" s="1">
        <f t="shared" si="3"/>
        <v>13.299999999999976</v>
      </c>
      <c r="H190" s="786"/>
      <c r="J190" s="12"/>
      <c r="K190" s="12"/>
    </row>
    <row r="191" spans="1:12">
      <c r="A191" s="39">
        <v>45322</v>
      </c>
      <c r="B191" s="787" t="s">
        <v>2187</v>
      </c>
      <c r="C191" s="787" t="s">
        <v>23</v>
      </c>
      <c r="D191" t="s">
        <v>13</v>
      </c>
      <c r="F191" s="4">
        <v>13.3</v>
      </c>
      <c r="G191" s="1">
        <f t="shared" si="3"/>
        <v>-2.4868995751603507E-14</v>
      </c>
      <c r="H191" s="786"/>
      <c r="J191" s="12"/>
      <c r="K191" s="12"/>
    </row>
    <row r="192" spans="1:12">
      <c r="A192" s="52">
        <v>45260</v>
      </c>
      <c r="B192" s="796" t="s">
        <v>10</v>
      </c>
      <c r="C192" s="796" t="s">
        <v>24</v>
      </c>
      <c r="D192" t="s">
        <v>12</v>
      </c>
      <c r="E192" s="12">
        <v>43.6</v>
      </c>
      <c r="F192" s="65"/>
      <c r="G192" s="1">
        <f t="shared" si="3"/>
        <v>43.59999999999998</v>
      </c>
      <c r="H192" s="787"/>
      <c r="J192" s="12"/>
    </row>
    <row r="193" spans="1:10">
      <c r="A193" s="52"/>
      <c r="B193" s="796"/>
      <c r="C193" s="796"/>
      <c r="D193" t="s">
        <v>13</v>
      </c>
      <c r="E193" s="12">
        <v>19.8</v>
      </c>
      <c r="F193" s="65"/>
      <c r="G193" s="1">
        <f t="shared" si="3"/>
        <v>63.399999999999977</v>
      </c>
      <c r="J193" s="121"/>
    </row>
    <row r="194" spans="1:10">
      <c r="A194" s="49"/>
      <c r="B194" s="795"/>
      <c r="C194" s="795"/>
      <c r="D194" t="s">
        <v>14</v>
      </c>
      <c r="E194" s="12">
        <v>350</v>
      </c>
      <c r="F194" s="65"/>
      <c r="G194" s="1">
        <f t="shared" si="3"/>
        <v>413.4</v>
      </c>
    </row>
    <row r="195" spans="1:10">
      <c r="A195" s="49">
        <v>45260</v>
      </c>
      <c r="B195" s="795" t="s">
        <v>2188</v>
      </c>
      <c r="C195" s="795" t="s">
        <v>24</v>
      </c>
      <c r="D195" t="s">
        <v>14</v>
      </c>
      <c r="E195" s="12"/>
      <c r="F195" s="65">
        <v>350</v>
      </c>
      <c r="G195" s="1">
        <f t="shared" si="3"/>
        <v>63.399999999999977</v>
      </c>
    </row>
    <row r="196" spans="1:10">
      <c r="A196" s="39">
        <v>45322</v>
      </c>
      <c r="B196" s="787" t="s">
        <v>2187</v>
      </c>
      <c r="C196" s="795" t="s">
        <v>24</v>
      </c>
      <c r="D196" t="s">
        <v>12</v>
      </c>
      <c r="E196" s="12"/>
      <c r="F196" s="65">
        <v>43.6</v>
      </c>
      <c r="G196" s="1">
        <f t="shared" si="3"/>
        <v>19.799999999999976</v>
      </c>
    </row>
    <row r="197" spans="1:10">
      <c r="A197" s="39">
        <v>45322</v>
      </c>
      <c r="B197" s="787" t="s">
        <v>2187</v>
      </c>
      <c r="C197" s="795" t="s">
        <v>24</v>
      </c>
      <c r="D197" t="s">
        <v>13</v>
      </c>
      <c r="E197" s="12"/>
      <c r="F197" s="65">
        <v>19.8</v>
      </c>
      <c r="G197" s="1">
        <f t="shared" si="3"/>
        <v>0</v>
      </c>
    </row>
    <row r="198" spans="1:10">
      <c r="A198" s="41">
        <v>45291</v>
      </c>
      <c r="B198" s="786" t="s">
        <v>10</v>
      </c>
      <c r="C198" s="786" t="s">
        <v>25</v>
      </c>
      <c r="D198" t="s">
        <v>12</v>
      </c>
      <c r="E198" s="12">
        <v>46.6</v>
      </c>
      <c r="F198" s="65"/>
      <c r="G198" s="1">
        <f t="shared" si="3"/>
        <v>46.6</v>
      </c>
    </row>
    <row r="199" spans="1:10">
      <c r="B199" s="787"/>
      <c r="C199" s="787"/>
      <c r="D199" t="s">
        <v>13</v>
      </c>
      <c r="E199" s="12">
        <v>22.1</v>
      </c>
      <c r="F199" s="65"/>
      <c r="G199" s="1">
        <f t="shared" si="3"/>
        <v>68.7</v>
      </c>
    </row>
    <row r="200" spans="1:10">
      <c r="B200" s="787"/>
      <c r="C200" s="787"/>
      <c r="D200" t="s">
        <v>14</v>
      </c>
      <c r="E200" s="12">
        <v>350</v>
      </c>
      <c r="F200" s="65"/>
      <c r="G200" s="1">
        <f t="shared" si="3"/>
        <v>418.7</v>
      </c>
      <c r="I200" s="12"/>
    </row>
    <row r="201" spans="1:10">
      <c r="A201" s="39">
        <v>45291</v>
      </c>
      <c r="B201" s="787" t="s">
        <v>2189</v>
      </c>
      <c r="C201" s="787" t="s">
        <v>25</v>
      </c>
      <c r="D201" t="s">
        <v>14</v>
      </c>
      <c r="E201" s="12"/>
      <c r="F201" s="65">
        <v>350</v>
      </c>
      <c r="G201" s="1">
        <f t="shared" si="3"/>
        <v>68.699999999999989</v>
      </c>
      <c r="I201">
        <v>50</v>
      </c>
    </row>
    <row r="202" spans="1:10">
      <c r="A202" s="39">
        <v>45322</v>
      </c>
      <c r="B202" s="787" t="s">
        <v>2187</v>
      </c>
      <c r="C202" s="787" t="s">
        <v>25</v>
      </c>
      <c r="D202" t="s">
        <v>12</v>
      </c>
      <c r="E202" s="12"/>
      <c r="F202" s="65">
        <v>36.799999999999997</v>
      </c>
      <c r="G202" s="1">
        <f t="shared" si="3"/>
        <v>31.899999999999991</v>
      </c>
    </row>
    <row r="203" spans="1:10">
      <c r="A203" s="39">
        <v>45351</v>
      </c>
      <c r="B203" s="787" t="s">
        <v>2190</v>
      </c>
      <c r="C203" s="787" t="s">
        <v>25</v>
      </c>
      <c r="D203" t="s">
        <v>12</v>
      </c>
      <c r="E203" s="12"/>
      <c r="F203" s="65">
        <v>9.8000000000000007</v>
      </c>
      <c r="G203" s="1">
        <f t="shared" si="3"/>
        <v>22.099999999999991</v>
      </c>
    </row>
    <row r="204" spans="1:10">
      <c r="A204" s="39">
        <v>45351</v>
      </c>
      <c r="B204" s="787" t="s">
        <v>2190</v>
      </c>
      <c r="C204" s="787" t="s">
        <v>25</v>
      </c>
      <c r="D204" t="s">
        <v>13</v>
      </c>
      <c r="E204" s="12"/>
      <c r="F204" s="65">
        <v>22.1</v>
      </c>
      <c r="G204" s="1">
        <f t="shared" si="3"/>
        <v>0</v>
      </c>
    </row>
    <row r="205" spans="1:10">
      <c r="A205" s="41">
        <v>45322</v>
      </c>
      <c r="B205" s="786" t="s">
        <v>10</v>
      </c>
      <c r="C205" s="786" t="s">
        <v>11</v>
      </c>
      <c r="D205" t="s">
        <v>12</v>
      </c>
      <c r="E205" s="12">
        <v>52</v>
      </c>
      <c r="G205" s="1">
        <f t="shared" si="3"/>
        <v>52</v>
      </c>
    </row>
    <row r="206" spans="1:10">
      <c r="B206" s="787"/>
      <c r="C206" s="787"/>
      <c r="D206" t="s">
        <v>13</v>
      </c>
      <c r="E206" s="12">
        <v>33.1</v>
      </c>
      <c r="G206" s="1">
        <f t="shared" ref="G206:G223" si="5">+G205+E206-F206</f>
        <v>85.1</v>
      </c>
    </row>
    <row r="207" spans="1:10">
      <c r="B207" s="787"/>
      <c r="C207" s="787"/>
      <c r="D207" t="s">
        <v>14</v>
      </c>
      <c r="E207" s="12">
        <v>350</v>
      </c>
      <c r="G207" s="1">
        <f t="shared" si="5"/>
        <v>435.1</v>
      </c>
    </row>
    <row r="208" spans="1:10">
      <c r="B208" s="787"/>
      <c r="C208" s="787"/>
      <c r="D208" t="s">
        <v>725</v>
      </c>
      <c r="E208" s="12">
        <v>24.2</v>
      </c>
      <c r="G208" s="1">
        <f t="shared" si="5"/>
        <v>459.3</v>
      </c>
    </row>
    <row r="209" spans="1:11" s="365" customFormat="1">
      <c r="A209" s="364">
        <v>45322</v>
      </c>
      <c r="B209" s="807" t="s">
        <v>2191</v>
      </c>
      <c r="C209" s="807" t="s">
        <v>11</v>
      </c>
      <c r="D209" s="365" t="s">
        <v>14</v>
      </c>
      <c r="E209" s="369"/>
      <c r="F209" s="369">
        <v>350</v>
      </c>
      <c r="G209" s="386">
        <f t="shared" si="5"/>
        <v>109.30000000000001</v>
      </c>
      <c r="I209" s="383"/>
      <c r="K209" s="368"/>
    </row>
    <row r="210" spans="1:11">
      <c r="A210" s="39">
        <v>45351</v>
      </c>
      <c r="B210" s="787" t="s">
        <v>2190</v>
      </c>
      <c r="C210" s="787" t="s">
        <v>11</v>
      </c>
      <c r="D210" t="s">
        <v>12</v>
      </c>
      <c r="F210" s="4">
        <v>18.100000000000001</v>
      </c>
      <c r="G210" s="1">
        <f t="shared" si="5"/>
        <v>91.200000000000017</v>
      </c>
    </row>
    <row r="211" spans="1:11">
      <c r="A211" s="39">
        <v>45382</v>
      </c>
      <c r="B211" s="787" t="s">
        <v>2192</v>
      </c>
      <c r="C211" s="787" t="s">
        <v>11</v>
      </c>
      <c r="D211" t="s">
        <v>12</v>
      </c>
      <c r="F211" s="4">
        <v>10</v>
      </c>
      <c r="G211" s="1">
        <f t="shared" si="5"/>
        <v>81.200000000000017</v>
      </c>
    </row>
    <row r="212" spans="1:11">
      <c r="A212" s="39">
        <v>45412</v>
      </c>
      <c r="B212" s="787" t="s">
        <v>2193</v>
      </c>
      <c r="C212" s="787" t="s">
        <v>11</v>
      </c>
      <c r="D212" t="s">
        <v>12</v>
      </c>
      <c r="F212" s="4">
        <v>23.9</v>
      </c>
      <c r="G212" s="1">
        <f t="shared" si="5"/>
        <v>57.300000000000018</v>
      </c>
    </row>
    <row r="213" spans="1:11">
      <c r="A213" s="39">
        <v>45412</v>
      </c>
      <c r="B213" s="787" t="s">
        <v>2193</v>
      </c>
      <c r="C213" s="787" t="s">
        <v>11</v>
      </c>
      <c r="D213" t="s">
        <v>13</v>
      </c>
      <c r="F213" s="4">
        <v>33.1</v>
      </c>
      <c r="G213" s="1">
        <f t="shared" si="5"/>
        <v>24.200000000000017</v>
      </c>
    </row>
    <row r="214" spans="1:11">
      <c r="A214" s="39">
        <v>45412</v>
      </c>
      <c r="B214" s="787" t="s">
        <v>2193</v>
      </c>
      <c r="C214" s="787" t="s">
        <v>11</v>
      </c>
      <c r="D214" t="s">
        <v>725</v>
      </c>
      <c r="F214" s="4">
        <v>24.2</v>
      </c>
      <c r="G214" s="1">
        <f t="shared" si="5"/>
        <v>0</v>
      </c>
    </row>
    <row r="215" spans="1:11">
      <c r="A215" s="41">
        <v>45351</v>
      </c>
      <c r="B215" s="786" t="s">
        <v>10</v>
      </c>
      <c r="C215" s="786" t="s">
        <v>15</v>
      </c>
      <c r="D215" t="s">
        <v>12</v>
      </c>
      <c r="E215" s="12">
        <v>53.9</v>
      </c>
      <c r="F215" s="12"/>
      <c r="G215" s="1">
        <f t="shared" si="5"/>
        <v>53.9</v>
      </c>
    </row>
    <row r="216" spans="1:11">
      <c r="A216"/>
      <c r="B216" s="787"/>
      <c r="C216" s="787"/>
      <c r="D216" t="s">
        <v>13</v>
      </c>
      <c r="E216" s="12">
        <v>31.3</v>
      </c>
      <c r="F216" s="12"/>
      <c r="G216" s="1">
        <f t="shared" si="5"/>
        <v>85.2</v>
      </c>
    </row>
    <row r="217" spans="1:11">
      <c r="A217"/>
      <c r="B217" s="787"/>
      <c r="C217" s="787"/>
      <c r="D217" t="s">
        <v>14</v>
      </c>
      <c r="E217" s="12">
        <v>350</v>
      </c>
      <c r="F217" s="12"/>
      <c r="G217" s="1">
        <f t="shared" si="5"/>
        <v>435.2</v>
      </c>
    </row>
    <row r="218" spans="1:11" s="365" customFormat="1">
      <c r="A218" s="364">
        <v>45351</v>
      </c>
      <c r="B218" s="807" t="s">
        <v>2194</v>
      </c>
      <c r="C218" s="807" t="s">
        <v>15</v>
      </c>
      <c r="D218" s="365" t="s">
        <v>14</v>
      </c>
      <c r="E218" s="383"/>
      <c r="F218" s="382">
        <v>350</v>
      </c>
      <c r="G218" s="386">
        <f t="shared" si="5"/>
        <v>85.199999999999989</v>
      </c>
      <c r="H218" s="365">
        <v>50</v>
      </c>
      <c r="K218" s="368"/>
    </row>
    <row r="219" spans="1:11">
      <c r="A219" s="39">
        <v>45412</v>
      </c>
      <c r="B219" s="787" t="s">
        <v>2193</v>
      </c>
      <c r="C219" s="787" t="s">
        <v>15</v>
      </c>
      <c r="D219" t="s">
        <v>12</v>
      </c>
      <c r="E219" s="26"/>
      <c r="F219" s="188">
        <v>48.8</v>
      </c>
      <c r="G219" s="1">
        <f t="shared" si="5"/>
        <v>36.399999999999991</v>
      </c>
    </row>
    <row r="220" spans="1:11">
      <c r="A220" s="39">
        <v>45443</v>
      </c>
      <c r="B220" s="787" t="s">
        <v>2195</v>
      </c>
      <c r="C220" s="787" t="s">
        <v>15</v>
      </c>
      <c r="D220" t="s">
        <v>12</v>
      </c>
      <c r="E220" s="26"/>
      <c r="F220" s="188">
        <v>5.0999999999999996</v>
      </c>
      <c r="G220" s="1">
        <f t="shared" si="5"/>
        <v>31.29999999999999</v>
      </c>
    </row>
    <row r="221" spans="1:11">
      <c r="A221" s="39">
        <v>45443</v>
      </c>
      <c r="B221" s="787" t="s">
        <v>2195</v>
      </c>
      <c r="C221" s="787" t="s">
        <v>15</v>
      </c>
      <c r="D221" t="s">
        <v>13</v>
      </c>
      <c r="E221" s="26"/>
      <c r="F221" s="188">
        <v>31.3</v>
      </c>
      <c r="G221" s="1">
        <f t="shared" si="5"/>
        <v>0</v>
      </c>
    </row>
    <row r="222" spans="1:11">
      <c r="A222" s="41">
        <v>45382</v>
      </c>
      <c r="B222" s="786" t="s">
        <v>10</v>
      </c>
      <c r="C222" s="786" t="s">
        <v>16</v>
      </c>
      <c r="D222" t="s">
        <v>12</v>
      </c>
      <c r="E222" s="121">
        <v>52.2</v>
      </c>
      <c r="F222" s="12"/>
      <c r="G222" s="1">
        <f t="shared" si="5"/>
        <v>52.2</v>
      </c>
    </row>
    <row r="223" spans="1:11">
      <c r="B223" s="787"/>
      <c r="C223" s="787"/>
      <c r="D223" t="s">
        <v>13</v>
      </c>
      <c r="E223" s="121">
        <v>27.1</v>
      </c>
      <c r="F223" s="12"/>
      <c r="G223" s="1">
        <f t="shared" si="5"/>
        <v>79.300000000000011</v>
      </c>
      <c r="I223" s="786"/>
      <c r="K223" s="12"/>
    </row>
    <row r="224" spans="1:11">
      <c r="B224" s="787"/>
      <c r="C224" s="787"/>
      <c r="D224" t="s">
        <v>14</v>
      </c>
      <c r="E224" s="121">
        <v>350</v>
      </c>
      <c r="F224" s="12"/>
      <c r="G224" s="1">
        <f t="shared" ref="G224:G288" si="6">+G223+E224-F224</f>
        <v>429.3</v>
      </c>
      <c r="I224" s="787"/>
      <c r="K224" s="12"/>
    </row>
    <row r="225" spans="1:12" s="365" customFormat="1">
      <c r="A225" s="364">
        <v>45382</v>
      </c>
      <c r="B225" s="807" t="s">
        <v>2196</v>
      </c>
      <c r="C225" s="807" t="s">
        <v>16</v>
      </c>
      <c r="D225" s="365" t="s">
        <v>14</v>
      </c>
      <c r="E225" s="368"/>
      <c r="F225" s="370">
        <v>350</v>
      </c>
      <c r="G225" s="386">
        <f t="shared" si="6"/>
        <v>79.300000000000011</v>
      </c>
      <c r="I225" s="818"/>
      <c r="K225" s="368"/>
      <c r="L225" s="368"/>
    </row>
    <row r="226" spans="1:12">
      <c r="A226" s="39">
        <v>45443</v>
      </c>
      <c r="B226" s="787" t="s">
        <v>2195</v>
      </c>
      <c r="C226" s="787" t="s">
        <v>16</v>
      </c>
      <c r="D226" t="s">
        <v>12</v>
      </c>
      <c r="E226" s="121"/>
      <c r="F226" s="12">
        <v>13.6</v>
      </c>
      <c r="G226" s="1">
        <f t="shared" si="6"/>
        <v>65.700000000000017</v>
      </c>
      <c r="I226" s="787"/>
      <c r="L226" s="121"/>
    </row>
    <row r="227" spans="1:12">
      <c r="A227" s="39">
        <v>45473</v>
      </c>
      <c r="B227" s="787" t="s">
        <v>2197</v>
      </c>
      <c r="C227" s="787" t="s">
        <v>16</v>
      </c>
      <c r="D227" t="s">
        <v>12</v>
      </c>
      <c r="E227" s="121"/>
      <c r="F227" s="12">
        <v>38.6</v>
      </c>
      <c r="G227" s="1">
        <f t="shared" si="6"/>
        <v>27.100000000000016</v>
      </c>
      <c r="I227" s="787"/>
      <c r="L227" s="121"/>
    </row>
    <row r="228" spans="1:12">
      <c r="A228" s="39">
        <v>45473</v>
      </c>
      <c r="B228" s="787" t="s">
        <v>2197</v>
      </c>
      <c r="C228" s="787" t="s">
        <v>16</v>
      </c>
      <c r="D228" t="s">
        <v>13</v>
      </c>
      <c r="E228" s="121"/>
      <c r="F228" s="12">
        <v>27.1</v>
      </c>
      <c r="G228" s="1">
        <f t="shared" si="6"/>
        <v>0</v>
      </c>
      <c r="I228" s="787"/>
      <c r="L228" s="121"/>
    </row>
    <row r="229" spans="1:12">
      <c r="A229" s="41">
        <v>45412</v>
      </c>
      <c r="B229" s="786" t="s">
        <v>10</v>
      </c>
      <c r="C229" s="786" t="s">
        <v>17</v>
      </c>
      <c r="D229" t="s">
        <v>12</v>
      </c>
      <c r="E229" s="121">
        <v>51.9</v>
      </c>
      <c r="F229" s="12"/>
      <c r="G229" s="1">
        <f t="shared" si="6"/>
        <v>51.9</v>
      </c>
      <c r="I229" s="786"/>
      <c r="L229" s="121"/>
    </row>
    <row r="230" spans="1:12">
      <c r="B230" s="787"/>
      <c r="C230" s="787"/>
      <c r="D230" t="s">
        <v>13</v>
      </c>
      <c r="E230" s="121">
        <v>29</v>
      </c>
      <c r="F230" s="12"/>
      <c r="G230" s="1">
        <f t="shared" si="6"/>
        <v>80.900000000000006</v>
      </c>
      <c r="I230" s="787"/>
    </row>
    <row r="231" spans="1:12">
      <c r="B231" s="787"/>
      <c r="C231" s="787"/>
      <c r="D231" t="s">
        <v>14</v>
      </c>
      <c r="E231" s="121">
        <v>350</v>
      </c>
      <c r="F231" s="12"/>
      <c r="G231" s="1">
        <f t="shared" si="6"/>
        <v>430.9</v>
      </c>
      <c r="I231" s="786"/>
    </row>
    <row r="232" spans="1:12" s="365" customFormat="1">
      <c r="A232" s="364">
        <v>45412</v>
      </c>
      <c r="B232" s="807" t="s">
        <v>2198</v>
      </c>
      <c r="C232" s="807" t="s">
        <v>17</v>
      </c>
      <c r="D232" s="365" t="s">
        <v>14</v>
      </c>
      <c r="E232" s="368"/>
      <c r="F232" s="370">
        <v>350</v>
      </c>
      <c r="G232" s="386">
        <f t="shared" si="6"/>
        <v>80.899999999999977</v>
      </c>
      <c r="H232" s="818"/>
      <c r="K232" s="368"/>
    </row>
    <row r="233" spans="1:12">
      <c r="A233" s="39">
        <v>45473</v>
      </c>
      <c r="B233" s="787" t="s">
        <v>2197</v>
      </c>
      <c r="C233" s="787" t="s">
        <v>17</v>
      </c>
      <c r="D233" t="s">
        <v>12</v>
      </c>
      <c r="E233" s="121"/>
      <c r="F233" s="187">
        <v>44.3</v>
      </c>
      <c r="G233" s="1">
        <f t="shared" si="6"/>
        <v>36.59999999999998</v>
      </c>
      <c r="H233" s="787"/>
    </row>
    <row r="234" spans="1:12">
      <c r="A234" s="39">
        <v>45504</v>
      </c>
      <c r="B234" s="787" t="s">
        <v>2199</v>
      </c>
      <c r="C234" s="787" t="s">
        <v>17</v>
      </c>
      <c r="D234" t="s">
        <v>12</v>
      </c>
      <c r="E234" s="121"/>
      <c r="F234" s="187">
        <v>7.6</v>
      </c>
      <c r="G234" s="1">
        <f t="shared" si="6"/>
        <v>28.999999999999979</v>
      </c>
      <c r="H234" s="787"/>
    </row>
    <row r="235" spans="1:12">
      <c r="A235" s="39">
        <v>45504</v>
      </c>
      <c r="B235" s="787" t="s">
        <v>2199</v>
      </c>
      <c r="C235" s="787" t="s">
        <v>17</v>
      </c>
      <c r="D235" t="s">
        <v>13</v>
      </c>
      <c r="E235" s="121"/>
      <c r="F235" s="187">
        <v>29</v>
      </c>
      <c r="G235" s="1">
        <f t="shared" si="6"/>
        <v>0</v>
      </c>
      <c r="H235" s="787"/>
    </row>
    <row r="236" spans="1:12">
      <c r="A236" s="41">
        <v>45443</v>
      </c>
      <c r="B236" s="786" t="s">
        <v>10</v>
      </c>
      <c r="C236" s="786" t="s">
        <v>18</v>
      </c>
      <c r="D236" t="s">
        <v>12</v>
      </c>
      <c r="E236" s="121">
        <v>47.2</v>
      </c>
      <c r="F236" s="187"/>
      <c r="G236" s="1">
        <f t="shared" si="6"/>
        <v>47.2</v>
      </c>
      <c r="H236" s="786"/>
    </row>
    <row r="237" spans="1:12">
      <c r="B237" s="787"/>
      <c r="C237" s="787"/>
      <c r="D237" t="s">
        <v>13</v>
      </c>
      <c r="E237" s="121">
        <v>29</v>
      </c>
      <c r="F237" s="187"/>
      <c r="G237" s="1">
        <f t="shared" si="6"/>
        <v>76.2</v>
      </c>
      <c r="H237" s="787"/>
      <c r="J237" s="121"/>
    </row>
    <row r="238" spans="1:12">
      <c r="B238" s="787"/>
      <c r="C238" s="787"/>
      <c r="D238" t="s">
        <v>94</v>
      </c>
      <c r="E238" s="121">
        <v>350</v>
      </c>
      <c r="F238" s="187"/>
      <c r="G238" s="1">
        <f t="shared" si="6"/>
        <v>426.2</v>
      </c>
      <c r="H238" s="786"/>
      <c r="J238" s="12"/>
    </row>
    <row r="239" spans="1:12" s="365" customFormat="1">
      <c r="A239" s="364">
        <v>45443</v>
      </c>
      <c r="B239" s="807" t="s">
        <v>2200</v>
      </c>
      <c r="C239" s="807" t="s">
        <v>18</v>
      </c>
      <c r="D239" s="365" t="s">
        <v>94</v>
      </c>
      <c r="E239" s="368"/>
      <c r="F239" s="405">
        <v>350</v>
      </c>
      <c r="G239" s="386">
        <f t="shared" si="6"/>
        <v>76.199999999999989</v>
      </c>
      <c r="H239" s="807"/>
      <c r="J239" s="370"/>
      <c r="K239" s="368"/>
    </row>
    <row r="240" spans="1:12">
      <c r="A240" s="39">
        <v>45504</v>
      </c>
      <c r="B240" s="787" t="s">
        <v>2199</v>
      </c>
      <c r="C240" s="787" t="s">
        <v>18</v>
      </c>
      <c r="D240" t="s">
        <v>12</v>
      </c>
      <c r="E240" s="121"/>
      <c r="F240" s="187">
        <v>47.2</v>
      </c>
      <c r="G240" s="1">
        <f t="shared" si="6"/>
        <v>28.999999999999986</v>
      </c>
      <c r="H240" s="787"/>
      <c r="J240" s="12"/>
    </row>
    <row r="241" spans="1:11">
      <c r="A241" s="39">
        <v>45504</v>
      </c>
      <c r="B241" s="787" t="s">
        <v>2199</v>
      </c>
      <c r="C241" s="787" t="s">
        <v>18</v>
      </c>
      <c r="D241" t="s">
        <v>13</v>
      </c>
      <c r="E241" s="121"/>
      <c r="F241" s="187">
        <v>6.2</v>
      </c>
      <c r="G241" s="1">
        <f t="shared" si="6"/>
        <v>22.799999999999986</v>
      </c>
      <c r="H241" s="787"/>
      <c r="J241" s="12"/>
    </row>
    <row r="242" spans="1:11">
      <c r="A242" s="39">
        <v>45535</v>
      </c>
      <c r="B242" s="787" t="s">
        <v>2201</v>
      </c>
      <c r="C242" s="787" t="s">
        <v>18</v>
      </c>
      <c r="D242" t="s">
        <v>13</v>
      </c>
      <c r="E242" s="121"/>
      <c r="F242" s="187">
        <v>22.8</v>
      </c>
      <c r="G242" s="1">
        <f t="shared" si="6"/>
        <v>0</v>
      </c>
      <c r="H242" s="787"/>
      <c r="J242" s="12"/>
    </row>
    <row r="243" spans="1:11">
      <c r="A243" s="41">
        <v>45473</v>
      </c>
      <c r="B243" s="786" t="s">
        <v>10</v>
      </c>
      <c r="C243" s="786" t="s">
        <v>19</v>
      </c>
      <c r="D243" t="s">
        <v>12</v>
      </c>
      <c r="E243" s="12">
        <v>45.8</v>
      </c>
      <c r="G243" s="1">
        <f t="shared" si="6"/>
        <v>45.8</v>
      </c>
      <c r="J243" s="121"/>
    </row>
    <row r="244" spans="1:11">
      <c r="B244" s="787"/>
      <c r="C244" s="787"/>
      <c r="D244" t="s">
        <v>13</v>
      </c>
      <c r="E244" s="12">
        <v>21.8</v>
      </c>
      <c r="G244" s="1">
        <f t="shared" si="6"/>
        <v>67.599999999999994</v>
      </c>
      <c r="H244" s="786"/>
    </row>
    <row r="245" spans="1:11">
      <c r="B245" s="787"/>
      <c r="C245" s="787"/>
      <c r="D245" t="s">
        <v>14</v>
      </c>
      <c r="E245" s="12">
        <v>350</v>
      </c>
      <c r="G245" s="1">
        <f t="shared" si="6"/>
        <v>417.6</v>
      </c>
      <c r="H245" s="786"/>
      <c r="I245" s="786"/>
      <c r="K245" s="12"/>
    </row>
    <row r="246" spans="1:11" s="365" customFormat="1">
      <c r="A246" s="364">
        <v>45473</v>
      </c>
      <c r="B246" s="807" t="s">
        <v>2202</v>
      </c>
      <c r="C246" s="807" t="s">
        <v>19</v>
      </c>
      <c r="D246" s="365" t="s">
        <v>14</v>
      </c>
      <c r="E246" s="369"/>
      <c r="F246" s="369">
        <v>350</v>
      </c>
      <c r="G246" s="386">
        <f t="shared" si="6"/>
        <v>67.600000000000023</v>
      </c>
      <c r="H246" s="807"/>
      <c r="I246" s="807"/>
      <c r="K246" s="370"/>
    </row>
    <row r="247" spans="1:11">
      <c r="A247" s="39">
        <v>45535</v>
      </c>
      <c r="B247" s="787" t="s">
        <v>2201</v>
      </c>
      <c r="C247" s="787" t="s">
        <v>19</v>
      </c>
      <c r="D247" t="s">
        <v>12</v>
      </c>
      <c r="F247" s="4">
        <v>7.2</v>
      </c>
      <c r="G247" s="1">
        <f t="shared" si="6"/>
        <v>60.40000000000002</v>
      </c>
      <c r="H247" s="787"/>
      <c r="I247" s="786"/>
      <c r="K247" s="12"/>
    </row>
    <row r="248" spans="1:11">
      <c r="A248" s="39">
        <v>45546</v>
      </c>
      <c r="B248" s="787" t="s">
        <v>2203</v>
      </c>
      <c r="C248" s="787" t="s">
        <v>19</v>
      </c>
      <c r="D248" t="s">
        <v>12</v>
      </c>
      <c r="F248" s="4">
        <v>38.6</v>
      </c>
      <c r="G248" s="1">
        <f t="shared" si="6"/>
        <v>21.800000000000018</v>
      </c>
      <c r="H248" s="787"/>
      <c r="I248" s="786"/>
      <c r="K248" s="12"/>
    </row>
    <row r="249" spans="1:11">
      <c r="A249" s="39">
        <v>45546</v>
      </c>
      <c r="B249" s="787" t="s">
        <v>2203</v>
      </c>
      <c r="C249" s="787" t="s">
        <v>19</v>
      </c>
      <c r="D249" t="s">
        <v>13</v>
      </c>
      <c r="F249" s="4">
        <v>21.8</v>
      </c>
      <c r="G249" s="1">
        <f t="shared" si="6"/>
        <v>0</v>
      </c>
      <c r="H249" s="787"/>
      <c r="I249" s="786"/>
      <c r="K249" s="12"/>
    </row>
    <row r="250" spans="1:11">
      <c r="A250" s="41">
        <v>45504</v>
      </c>
      <c r="B250" s="786" t="s">
        <v>10</v>
      </c>
      <c r="C250" s="786" t="s">
        <v>20</v>
      </c>
      <c r="D250" t="s">
        <v>12</v>
      </c>
      <c r="E250" s="12">
        <v>45</v>
      </c>
      <c r="F250" s="188"/>
      <c r="G250" s="1">
        <f t="shared" si="6"/>
        <v>45</v>
      </c>
      <c r="H250" s="786"/>
      <c r="I250" s="787"/>
      <c r="K250" s="12"/>
    </row>
    <row r="251" spans="1:11">
      <c r="B251" s="787"/>
      <c r="C251" s="787"/>
      <c r="D251" t="s">
        <v>13</v>
      </c>
      <c r="E251" s="12">
        <v>25</v>
      </c>
      <c r="F251" s="188"/>
      <c r="G251" s="1">
        <f t="shared" si="6"/>
        <v>70</v>
      </c>
      <c r="H251" s="787"/>
      <c r="J251" s="12"/>
    </row>
    <row r="252" spans="1:11">
      <c r="B252" s="787"/>
      <c r="C252" s="787"/>
      <c r="D252" t="s">
        <v>14</v>
      </c>
      <c r="E252" s="12">
        <v>350</v>
      </c>
      <c r="F252" s="188"/>
      <c r="G252" s="1">
        <f t="shared" si="6"/>
        <v>420</v>
      </c>
      <c r="J252" s="121"/>
    </row>
    <row r="253" spans="1:11" s="365" customFormat="1">
      <c r="A253" s="364">
        <v>45504</v>
      </c>
      <c r="B253" s="807" t="s">
        <v>2204</v>
      </c>
      <c r="C253" s="807" t="s">
        <v>20</v>
      </c>
      <c r="D253" s="365" t="s">
        <v>14</v>
      </c>
      <c r="E253" s="382"/>
      <c r="F253" s="382">
        <v>350</v>
      </c>
      <c r="G253" s="386">
        <f t="shared" si="6"/>
        <v>70</v>
      </c>
      <c r="K253" s="368"/>
    </row>
    <row r="254" spans="1:11">
      <c r="A254" s="39">
        <v>45546</v>
      </c>
      <c r="B254" s="787" t="s">
        <v>2203</v>
      </c>
      <c r="C254" s="787" t="s">
        <v>20</v>
      </c>
      <c r="D254" t="s">
        <v>12</v>
      </c>
      <c r="E254" s="188"/>
      <c r="F254" s="188">
        <v>45</v>
      </c>
      <c r="G254" s="1">
        <f t="shared" si="6"/>
        <v>25</v>
      </c>
      <c r="J254">
        <v>45</v>
      </c>
    </row>
    <row r="255" spans="1:11">
      <c r="A255" s="39">
        <v>45546</v>
      </c>
      <c r="B255" s="787" t="s">
        <v>2203</v>
      </c>
      <c r="C255" s="787" t="s">
        <v>20</v>
      </c>
      <c r="D255" t="s">
        <v>13</v>
      </c>
      <c r="E255" s="188"/>
      <c r="F255" s="188">
        <v>25</v>
      </c>
      <c r="G255" s="1">
        <f t="shared" si="6"/>
        <v>0</v>
      </c>
      <c r="J255">
        <v>25</v>
      </c>
    </row>
    <row r="256" spans="1:11">
      <c r="A256" s="41">
        <v>45535</v>
      </c>
      <c r="B256" s="786" t="s">
        <v>10</v>
      </c>
      <c r="C256" s="786" t="s">
        <v>21</v>
      </c>
      <c r="D256" t="s">
        <v>12</v>
      </c>
      <c r="E256" s="12">
        <v>45</v>
      </c>
      <c r="F256" s="65"/>
      <c r="G256" s="1">
        <f t="shared" si="6"/>
        <v>45</v>
      </c>
    </row>
    <row r="257" spans="1:15">
      <c r="B257" s="787"/>
      <c r="C257" s="787"/>
      <c r="D257" t="s">
        <v>13</v>
      </c>
      <c r="E257" s="12">
        <v>25</v>
      </c>
      <c r="F257" s="65"/>
      <c r="G257" s="1">
        <f t="shared" si="6"/>
        <v>70</v>
      </c>
    </row>
    <row r="258" spans="1:15">
      <c r="B258" s="787"/>
      <c r="C258" s="787"/>
      <c r="D258" t="s">
        <v>14</v>
      </c>
      <c r="E258" s="12">
        <v>350</v>
      </c>
      <c r="F258" s="65"/>
      <c r="G258" s="1">
        <f t="shared" si="6"/>
        <v>420</v>
      </c>
    </row>
    <row r="259" spans="1:15" s="365" customFormat="1">
      <c r="A259" s="364">
        <v>45535</v>
      </c>
      <c r="B259" s="807" t="s">
        <v>2205</v>
      </c>
      <c r="C259" s="807" t="s">
        <v>21</v>
      </c>
      <c r="D259" s="365" t="s">
        <v>14</v>
      </c>
      <c r="E259" s="370"/>
      <c r="F259" s="372">
        <v>350</v>
      </c>
      <c r="G259" s="386">
        <f t="shared" si="6"/>
        <v>70</v>
      </c>
      <c r="K259" s="368"/>
    </row>
    <row r="260" spans="1:15">
      <c r="A260" s="39">
        <v>45565</v>
      </c>
      <c r="B260" s="787" t="s">
        <v>2206</v>
      </c>
      <c r="C260" s="787" t="s">
        <v>21</v>
      </c>
      <c r="D260" t="s">
        <v>12</v>
      </c>
      <c r="F260" s="4">
        <v>45</v>
      </c>
      <c r="G260" s="1">
        <f t="shared" si="6"/>
        <v>25</v>
      </c>
      <c r="M260">
        <f>186.4</f>
        <v>186.4</v>
      </c>
      <c r="N260">
        <f>M260*1.18</f>
        <v>219.952</v>
      </c>
    </row>
    <row r="261" spans="1:15">
      <c r="A261" s="39">
        <v>45565</v>
      </c>
      <c r="B261" s="787" t="s">
        <v>2206</v>
      </c>
      <c r="C261" s="787" t="s">
        <v>21</v>
      </c>
      <c r="D261" t="s">
        <v>13</v>
      </c>
      <c r="F261" s="4">
        <v>25</v>
      </c>
      <c r="G261" s="1">
        <f t="shared" si="6"/>
        <v>0</v>
      </c>
      <c r="M261">
        <v>67.8</v>
      </c>
      <c r="N261">
        <f>M261*1.18</f>
        <v>80.003999999999991</v>
      </c>
      <c r="O261">
        <v>120</v>
      </c>
    </row>
    <row r="262" spans="1:15">
      <c r="A262" s="41">
        <v>45565</v>
      </c>
      <c r="B262" s="786" t="s">
        <v>10</v>
      </c>
      <c r="C262" s="786" t="s">
        <v>91</v>
      </c>
      <c r="D262" t="s">
        <v>12</v>
      </c>
      <c r="E262" s="12">
        <v>45.4</v>
      </c>
      <c r="F262" s="65"/>
      <c r="G262" s="1">
        <f t="shared" si="6"/>
        <v>45.4</v>
      </c>
      <c r="M262">
        <v>45.76</v>
      </c>
    </row>
    <row r="263" spans="1:15">
      <c r="B263" s="787"/>
      <c r="C263" s="787"/>
      <c r="D263" t="s">
        <v>13</v>
      </c>
      <c r="E263" s="12">
        <v>25</v>
      </c>
      <c r="F263" s="65"/>
      <c r="G263" s="1">
        <f t="shared" si="6"/>
        <v>70.400000000000006</v>
      </c>
    </row>
    <row r="264" spans="1:15">
      <c r="B264" s="787"/>
      <c r="C264" s="787"/>
      <c r="D264" t="s">
        <v>14</v>
      </c>
      <c r="E264" s="12">
        <v>350</v>
      </c>
      <c r="F264" s="65"/>
      <c r="G264" s="1">
        <f t="shared" si="6"/>
        <v>420.4</v>
      </c>
    </row>
    <row r="265" spans="1:15" s="365" customFormat="1">
      <c r="A265" s="364">
        <v>45565</v>
      </c>
      <c r="B265" s="807" t="s">
        <v>2207</v>
      </c>
      <c r="C265" s="807" t="s">
        <v>91</v>
      </c>
      <c r="D265" s="365" t="s">
        <v>14</v>
      </c>
      <c r="E265" s="370"/>
      <c r="F265" s="372">
        <v>350</v>
      </c>
      <c r="G265" s="386">
        <f t="shared" si="6"/>
        <v>70.399999999999977</v>
      </c>
      <c r="K265" s="368"/>
    </row>
    <row r="266" spans="1:15">
      <c r="A266" s="39">
        <v>45596</v>
      </c>
      <c r="B266" s="787" t="s">
        <v>2208</v>
      </c>
      <c r="C266" s="787" t="s">
        <v>91</v>
      </c>
      <c r="D266" t="s">
        <v>12</v>
      </c>
      <c r="E266" s="12"/>
      <c r="F266" s="65">
        <v>45.4</v>
      </c>
      <c r="G266" s="1">
        <f t="shared" si="6"/>
        <v>24.999999999999979</v>
      </c>
    </row>
    <row r="267" spans="1:15">
      <c r="A267" s="39">
        <v>45596</v>
      </c>
      <c r="B267" s="787" t="s">
        <v>2208</v>
      </c>
      <c r="C267" s="787" t="s">
        <v>91</v>
      </c>
      <c r="D267" t="s">
        <v>13</v>
      </c>
      <c r="E267" s="12"/>
      <c r="F267" s="65">
        <v>25</v>
      </c>
      <c r="G267" s="1">
        <f t="shared" si="6"/>
        <v>0</v>
      </c>
    </row>
    <row r="268" spans="1:15">
      <c r="A268" s="41">
        <v>45596</v>
      </c>
      <c r="B268" s="786" t="s">
        <v>10</v>
      </c>
      <c r="C268" s="786" t="s">
        <v>23</v>
      </c>
      <c r="D268" t="s">
        <v>12</v>
      </c>
      <c r="E268" s="12">
        <v>12.7</v>
      </c>
      <c r="G268" s="1">
        <f t="shared" si="6"/>
        <v>12.7</v>
      </c>
    </row>
    <row r="269" spans="1:15">
      <c r="B269" s="787"/>
      <c r="C269" s="787"/>
      <c r="D269" t="s">
        <v>13</v>
      </c>
      <c r="E269" s="12">
        <v>25</v>
      </c>
      <c r="G269" s="1">
        <f t="shared" si="6"/>
        <v>37.700000000000003</v>
      </c>
      <c r="I269" s="786" t="s">
        <v>23</v>
      </c>
      <c r="J269" t="s">
        <v>12</v>
      </c>
      <c r="K269" s="12">
        <v>12.7</v>
      </c>
    </row>
    <row r="270" spans="1:15">
      <c r="B270" s="787"/>
      <c r="C270" s="787"/>
      <c r="D270" t="s">
        <v>14</v>
      </c>
      <c r="E270" s="12">
        <v>350</v>
      </c>
      <c r="G270" s="1">
        <f t="shared" si="6"/>
        <v>387.7</v>
      </c>
      <c r="I270" s="787"/>
      <c r="J270" t="s">
        <v>13</v>
      </c>
      <c r="K270" s="12">
        <v>25</v>
      </c>
    </row>
    <row r="271" spans="1:15">
      <c r="A271" s="39">
        <v>45596</v>
      </c>
      <c r="B271" s="787" t="s">
        <v>2208</v>
      </c>
      <c r="C271" s="787" t="s">
        <v>23</v>
      </c>
      <c r="D271" t="s">
        <v>12</v>
      </c>
      <c r="F271" s="4">
        <v>12.7</v>
      </c>
      <c r="G271" s="1">
        <f t="shared" si="6"/>
        <v>375</v>
      </c>
      <c r="K271" s="121">
        <f>SUM(K269:K270)</f>
        <v>37.700000000000003</v>
      </c>
    </row>
    <row r="272" spans="1:15">
      <c r="A272" s="39">
        <v>45596</v>
      </c>
      <c r="B272" s="787" t="s">
        <v>2208</v>
      </c>
      <c r="C272" s="787" t="s">
        <v>23</v>
      </c>
      <c r="D272" t="s">
        <v>13</v>
      </c>
      <c r="F272" s="4">
        <v>6.9</v>
      </c>
      <c r="G272" s="1">
        <f t="shared" si="6"/>
        <v>368.1</v>
      </c>
    </row>
    <row r="273" spans="1:11" s="378" customFormat="1">
      <c r="A273" s="377">
        <v>45596</v>
      </c>
      <c r="B273" s="801" t="s">
        <v>2209</v>
      </c>
      <c r="C273" s="801" t="s">
        <v>23</v>
      </c>
      <c r="D273" s="378" t="s">
        <v>14</v>
      </c>
      <c r="E273" s="419"/>
      <c r="F273" s="419">
        <v>350</v>
      </c>
      <c r="G273" s="446">
        <f t="shared" si="6"/>
        <v>18.100000000000023</v>
      </c>
      <c r="K273" s="379">
        <f>K271-F271</f>
        <v>25.000000000000004</v>
      </c>
    </row>
    <row r="274" spans="1:11">
      <c r="A274" s="39">
        <v>45626</v>
      </c>
      <c r="B274" s="787" t="s">
        <v>2210</v>
      </c>
      <c r="C274" s="787" t="s">
        <v>23</v>
      </c>
      <c r="D274" t="s">
        <v>13</v>
      </c>
      <c r="F274" s="4">
        <v>18.100000000000001</v>
      </c>
      <c r="G274" s="1">
        <f t="shared" si="6"/>
        <v>0</v>
      </c>
    </row>
    <row r="275" spans="1:11">
      <c r="A275" s="41">
        <v>45626</v>
      </c>
      <c r="B275" s="786" t="s">
        <v>10</v>
      </c>
      <c r="C275" s="786" t="s">
        <v>24</v>
      </c>
      <c r="D275" t="s">
        <v>12</v>
      </c>
      <c r="E275" s="12">
        <v>15.2</v>
      </c>
      <c r="F275" s="65"/>
      <c r="G275" s="1">
        <f t="shared" si="6"/>
        <v>15.2</v>
      </c>
      <c r="I275" s="786" t="s">
        <v>24</v>
      </c>
      <c r="J275" t="s">
        <v>12</v>
      </c>
      <c r="K275" s="12">
        <f>E275-F279</f>
        <v>3.2999999999999989</v>
      </c>
    </row>
    <row r="276" spans="1:11">
      <c r="B276" s="787"/>
      <c r="C276" s="787"/>
      <c r="D276" t="s">
        <v>13</v>
      </c>
      <c r="E276" s="12">
        <v>25</v>
      </c>
      <c r="F276" s="65"/>
      <c r="G276" s="1">
        <f t="shared" si="6"/>
        <v>40.200000000000003</v>
      </c>
      <c r="J276" t="s">
        <v>13</v>
      </c>
      <c r="K276" s="12">
        <v>25</v>
      </c>
    </row>
    <row r="277" spans="1:11">
      <c r="B277" s="787"/>
      <c r="C277" s="787"/>
      <c r="D277" t="s">
        <v>14</v>
      </c>
      <c r="E277" s="12">
        <v>350</v>
      </c>
      <c r="F277" s="65"/>
      <c r="G277" s="1">
        <f t="shared" si="6"/>
        <v>390.2</v>
      </c>
    </row>
    <row r="278" spans="1:11" s="378" customFormat="1">
      <c r="A278" s="377">
        <v>45626</v>
      </c>
      <c r="B278" s="801" t="s">
        <v>2211</v>
      </c>
      <c r="C278" s="801" t="s">
        <v>24</v>
      </c>
      <c r="D278" s="378" t="s">
        <v>14</v>
      </c>
      <c r="E278" s="380"/>
      <c r="F278" s="418">
        <v>350</v>
      </c>
      <c r="G278" s="446">
        <f t="shared" si="6"/>
        <v>40.199999999999989</v>
      </c>
      <c r="K278" s="379"/>
    </row>
    <row r="279" spans="1:11">
      <c r="A279" s="39">
        <v>45626</v>
      </c>
      <c r="B279" s="787" t="s">
        <v>2210</v>
      </c>
      <c r="C279" s="787" t="s">
        <v>24</v>
      </c>
      <c r="D279" t="s">
        <v>12</v>
      </c>
      <c r="F279" s="4">
        <v>11.9</v>
      </c>
      <c r="G279" s="1">
        <f t="shared" si="6"/>
        <v>28.29999999999999</v>
      </c>
      <c r="I279" s="786"/>
      <c r="K279" s="12"/>
    </row>
    <row r="280" spans="1:11">
      <c r="A280" s="39">
        <v>45657</v>
      </c>
      <c r="B280" s="787" t="s">
        <v>2212</v>
      </c>
      <c r="C280" s="787" t="s">
        <v>24</v>
      </c>
      <c r="D280" t="s">
        <v>12</v>
      </c>
      <c r="F280" s="4">
        <v>3.3</v>
      </c>
      <c r="G280" s="1">
        <f t="shared" si="6"/>
        <v>24.999999999999989</v>
      </c>
      <c r="I280" s="786" t="s">
        <v>24</v>
      </c>
      <c r="J280" t="s">
        <v>13</v>
      </c>
      <c r="K280" s="12">
        <f>E276-F281</f>
        <v>18.3</v>
      </c>
    </row>
    <row r="281" spans="1:11">
      <c r="A281" s="39">
        <v>45657</v>
      </c>
      <c r="B281" s="787" t="s">
        <v>2212</v>
      </c>
      <c r="C281" s="787" t="s">
        <v>24</v>
      </c>
      <c r="D281" t="s">
        <v>13</v>
      </c>
      <c r="F281" s="4">
        <v>6.7</v>
      </c>
      <c r="G281" s="1">
        <f t="shared" si="6"/>
        <v>18.29999999999999</v>
      </c>
      <c r="I281" s="786" t="s">
        <v>25</v>
      </c>
      <c r="J281" t="s">
        <v>12</v>
      </c>
      <c r="K281" s="12">
        <v>21.3</v>
      </c>
    </row>
    <row r="282" spans="1:11">
      <c r="A282" s="39">
        <v>45688</v>
      </c>
      <c r="B282" s="787" t="s">
        <v>2213</v>
      </c>
      <c r="C282" s="787" t="s">
        <v>24</v>
      </c>
      <c r="D282" t="s">
        <v>13</v>
      </c>
      <c r="F282" s="4">
        <v>18.3</v>
      </c>
      <c r="G282" s="1">
        <f t="shared" si="6"/>
        <v>0</v>
      </c>
      <c r="I282" s="786"/>
      <c r="K282" s="12"/>
    </row>
    <row r="283" spans="1:11">
      <c r="A283" s="41">
        <v>45657</v>
      </c>
      <c r="B283" s="786" t="s">
        <v>10</v>
      </c>
      <c r="C283" s="786" t="s">
        <v>25</v>
      </c>
      <c r="D283" t="s">
        <v>12</v>
      </c>
      <c r="E283" s="12">
        <v>21.3</v>
      </c>
      <c r="F283" s="65"/>
      <c r="G283" s="1">
        <f t="shared" si="6"/>
        <v>21.3</v>
      </c>
      <c r="I283" s="787"/>
      <c r="J283" t="s">
        <v>13</v>
      </c>
      <c r="K283" s="12">
        <v>12</v>
      </c>
    </row>
    <row r="284" spans="1:11">
      <c r="B284" s="787"/>
      <c r="C284" s="787"/>
      <c r="D284" t="s">
        <v>13</v>
      </c>
      <c r="E284" s="12">
        <v>12</v>
      </c>
      <c r="F284" s="65"/>
      <c r="G284" s="1">
        <f t="shared" si="6"/>
        <v>33.299999999999997</v>
      </c>
      <c r="K284" s="121">
        <f>SUM(K280:K283)</f>
        <v>51.6</v>
      </c>
    </row>
    <row r="285" spans="1:11">
      <c r="B285" s="787"/>
      <c r="C285" s="787"/>
      <c r="D285" t="s">
        <v>14</v>
      </c>
      <c r="E285" s="12">
        <v>350</v>
      </c>
      <c r="F285" s="65"/>
      <c r="G285" s="1">
        <f t="shared" si="6"/>
        <v>383.3</v>
      </c>
      <c r="K285" s="121">
        <v>78.400000000000006</v>
      </c>
    </row>
    <row r="286" spans="1:11" s="378" customFormat="1">
      <c r="A286" s="377">
        <v>45657</v>
      </c>
      <c r="B286" s="801" t="s">
        <v>2214</v>
      </c>
      <c r="C286" s="801" t="s">
        <v>25</v>
      </c>
      <c r="D286" s="378" t="s">
        <v>14</v>
      </c>
      <c r="E286" s="380"/>
      <c r="F286" s="418">
        <v>350</v>
      </c>
      <c r="G286" s="446">
        <f t="shared" si="6"/>
        <v>33.300000000000011</v>
      </c>
      <c r="K286" s="379">
        <f>K284+K285</f>
        <v>130</v>
      </c>
    </row>
    <row r="287" spans="1:11">
      <c r="A287" s="39">
        <v>45688</v>
      </c>
      <c r="B287" s="787" t="s">
        <v>2213</v>
      </c>
      <c r="C287" s="787" t="s">
        <v>25</v>
      </c>
      <c r="D287" t="s">
        <v>12</v>
      </c>
      <c r="F287" s="4">
        <v>21.3</v>
      </c>
      <c r="G287" s="1">
        <f t="shared" si="6"/>
        <v>12.000000000000011</v>
      </c>
    </row>
    <row r="288" spans="1:11">
      <c r="A288" s="39">
        <v>45688</v>
      </c>
      <c r="B288" s="787" t="s">
        <v>2213</v>
      </c>
      <c r="C288" s="787" t="s">
        <v>25</v>
      </c>
      <c r="D288" t="s">
        <v>13</v>
      </c>
      <c r="F288" s="4">
        <v>12</v>
      </c>
      <c r="G288" s="1">
        <f t="shared" si="6"/>
        <v>0</v>
      </c>
    </row>
    <row r="289" spans="1:11">
      <c r="A289" s="41">
        <v>45688</v>
      </c>
      <c r="B289" s="786" t="s">
        <v>10</v>
      </c>
      <c r="C289" s="786" t="s">
        <v>11</v>
      </c>
      <c r="D289" t="s">
        <v>12</v>
      </c>
      <c r="E289" s="4">
        <v>18.100000000000001</v>
      </c>
      <c r="G289" s="1">
        <f t="shared" ref="G289:G375" si="7">+G288+E289-F289</f>
        <v>18.100000000000001</v>
      </c>
    </row>
    <row r="290" spans="1:11">
      <c r="B290" s="787"/>
      <c r="C290" s="787"/>
      <c r="D290" t="s">
        <v>13</v>
      </c>
      <c r="E290" s="4">
        <v>12</v>
      </c>
      <c r="G290" s="1">
        <f t="shared" si="7"/>
        <v>30.1</v>
      </c>
    </row>
    <row r="291" spans="1:11">
      <c r="B291" s="787"/>
      <c r="C291" s="787"/>
      <c r="D291" t="s">
        <v>14</v>
      </c>
      <c r="E291" s="4">
        <v>350</v>
      </c>
      <c r="G291" s="1">
        <f t="shared" si="7"/>
        <v>380.1</v>
      </c>
    </row>
    <row r="292" spans="1:11" s="127" customFormat="1">
      <c r="A292" s="126">
        <v>45688</v>
      </c>
      <c r="B292" s="797" t="s">
        <v>2215</v>
      </c>
      <c r="C292" s="797" t="s">
        <v>11</v>
      </c>
      <c r="D292" s="127" t="s">
        <v>14</v>
      </c>
      <c r="E292" s="128"/>
      <c r="F292" s="128">
        <v>350</v>
      </c>
      <c r="G292" s="294">
        <f t="shared" si="7"/>
        <v>30.100000000000023</v>
      </c>
      <c r="K292" s="266"/>
    </row>
    <row r="293" spans="1:11">
      <c r="A293" s="39">
        <v>45688</v>
      </c>
      <c r="B293" s="787" t="s">
        <v>2213</v>
      </c>
      <c r="C293" s="787" t="s">
        <v>11</v>
      </c>
      <c r="D293" t="s">
        <v>12</v>
      </c>
      <c r="F293" s="4">
        <v>78.400000000000006</v>
      </c>
      <c r="G293" s="1">
        <f t="shared" si="7"/>
        <v>-48.299999999999983</v>
      </c>
    </row>
    <row r="294" spans="1:11">
      <c r="A294" s="41">
        <v>45716</v>
      </c>
      <c r="B294" s="786" t="s">
        <v>10</v>
      </c>
      <c r="C294" s="786" t="s">
        <v>15</v>
      </c>
      <c r="D294" t="s">
        <v>12</v>
      </c>
      <c r="E294" s="4">
        <v>19.899999999999999</v>
      </c>
      <c r="G294" s="1">
        <f t="shared" si="7"/>
        <v>-28.399999999999984</v>
      </c>
    </row>
    <row r="295" spans="1:11">
      <c r="B295" s="787"/>
      <c r="C295" s="787"/>
      <c r="D295" t="s">
        <v>13</v>
      </c>
      <c r="E295" s="4">
        <v>12</v>
      </c>
      <c r="G295" s="1">
        <f t="shared" si="7"/>
        <v>-16.399999999999984</v>
      </c>
    </row>
    <row r="296" spans="1:11">
      <c r="B296" s="787"/>
      <c r="C296" s="787"/>
      <c r="D296" t="s">
        <v>14</v>
      </c>
      <c r="E296" s="4">
        <v>350</v>
      </c>
      <c r="G296" s="1">
        <f t="shared" si="7"/>
        <v>333.6</v>
      </c>
    </row>
    <row r="297" spans="1:11">
      <c r="A297" s="39">
        <v>45716</v>
      </c>
      <c r="B297" s="787" t="s">
        <v>2216</v>
      </c>
      <c r="C297" s="787" t="s">
        <v>15</v>
      </c>
      <c r="D297" t="s">
        <v>12</v>
      </c>
      <c r="F297" s="4">
        <v>110</v>
      </c>
      <c r="G297" s="1">
        <f t="shared" si="7"/>
        <v>223.60000000000002</v>
      </c>
    </row>
    <row r="298" spans="1:11" s="127" customFormat="1">
      <c r="A298" s="126">
        <v>45716</v>
      </c>
      <c r="B298" s="797" t="s">
        <v>2217</v>
      </c>
      <c r="C298" s="797" t="s">
        <v>15</v>
      </c>
      <c r="D298" s="127" t="s">
        <v>14</v>
      </c>
      <c r="E298" s="128"/>
      <c r="F298" s="128">
        <v>350</v>
      </c>
      <c r="G298" s="294">
        <f t="shared" si="7"/>
        <v>-126.39999999999998</v>
      </c>
      <c r="K298" s="266"/>
    </row>
    <row r="299" spans="1:11">
      <c r="A299" s="41">
        <v>45747</v>
      </c>
      <c r="B299" s="786" t="s">
        <v>10</v>
      </c>
      <c r="C299" s="786" t="s">
        <v>16</v>
      </c>
      <c r="D299" t="s">
        <v>12</v>
      </c>
      <c r="E299" s="4">
        <v>22.2</v>
      </c>
      <c r="G299" s="1">
        <f t="shared" si="7"/>
        <v>-104.19999999999997</v>
      </c>
    </row>
    <row r="300" spans="1:11">
      <c r="B300" s="787"/>
      <c r="C300" s="787"/>
      <c r="D300" t="s">
        <v>13</v>
      </c>
      <c r="E300" s="4">
        <v>12</v>
      </c>
      <c r="G300" s="1">
        <f t="shared" si="7"/>
        <v>-92.199999999999974</v>
      </c>
    </row>
    <row r="301" spans="1:11">
      <c r="B301" s="787"/>
      <c r="C301" s="787"/>
      <c r="D301" t="s">
        <v>14</v>
      </c>
      <c r="E301" s="4">
        <v>350</v>
      </c>
      <c r="G301" s="1">
        <f t="shared" si="7"/>
        <v>257.8</v>
      </c>
    </row>
    <row r="302" spans="1:11" s="127" customFormat="1">
      <c r="A302" s="126">
        <v>45747</v>
      </c>
      <c r="B302" s="797" t="s">
        <v>2218</v>
      </c>
      <c r="C302" s="797" t="s">
        <v>16</v>
      </c>
      <c r="D302" s="127" t="s">
        <v>14</v>
      </c>
      <c r="E302" s="128"/>
      <c r="F302" s="128">
        <v>350</v>
      </c>
      <c r="G302" s="294">
        <f t="shared" si="7"/>
        <v>-92.199999999999989</v>
      </c>
      <c r="K302" s="266"/>
    </row>
    <row r="303" spans="1:11">
      <c r="A303" s="39">
        <v>45747</v>
      </c>
      <c r="B303" s="787" t="s">
        <v>2219</v>
      </c>
      <c r="C303" s="787" t="s">
        <v>16</v>
      </c>
      <c r="D303" t="s">
        <v>12</v>
      </c>
      <c r="F303" s="4">
        <v>70</v>
      </c>
      <c r="G303" s="1">
        <f t="shared" si="7"/>
        <v>-162.19999999999999</v>
      </c>
    </row>
    <row r="304" spans="1:11">
      <c r="A304" s="41">
        <v>45777</v>
      </c>
      <c r="B304" s="786" t="s">
        <v>10</v>
      </c>
      <c r="C304" s="786" t="s">
        <v>17</v>
      </c>
      <c r="D304" t="s">
        <v>12</v>
      </c>
      <c r="E304" s="4">
        <v>22.1</v>
      </c>
      <c r="G304" s="1">
        <f t="shared" si="7"/>
        <v>-140.1</v>
      </c>
    </row>
    <row r="305" spans="1:14">
      <c r="B305" s="787"/>
      <c r="C305" s="787"/>
      <c r="D305" t="s">
        <v>13</v>
      </c>
      <c r="E305" s="4">
        <v>18.600000000000001</v>
      </c>
      <c r="G305" s="1">
        <f t="shared" si="7"/>
        <v>-121.5</v>
      </c>
    </row>
    <row r="306" spans="1:14">
      <c r="B306" s="787"/>
      <c r="C306" s="787"/>
      <c r="D306" t="s">
        <v>14</v>
      </c>
      <c r="E306" s="4">
        <v>350</v>
      </c>
      <c r="G306" s="1">
        <f t="shared" si="7"/>
        <v>228.5</v>
      </c>
      <c r="J306" s="822" t="s">
        <v>2135</v>
      </c>
      <c r="K306" s="822"/>
      <c r="L306" s="822"/>
    </row>
    <row r="307" spans="1:14" s="127" customFormat="1">
      <c r="A307" s="126">
        <v>45777</v>
      </c>
      <c r="B307" s="797" t="s">
        <v>2220</v>
      </c>
      <c r="C307" s="797" t="s">
        <v>17</v>
      </c>
      <c r="D307" s="127" t="s">
        <v>14</v>
      </c>
      <c r="E307" s="128"/>
      <c r="F307" s="128">
        <v>350</v>
      </c>
      <c r="G307" s="1">
        <f t="shared" si="7"/>
        <v>-121.5</v>
      </c>
      <c r="I307" s="127">
        <v>2025</v>
      </c>
      <c r="J307" s="791" t="s">
        <v>18</v>
      </c>
      <c r="K307" s="127" t="s">
        <v>14</v>
      </c>
      <c r="L307" s="266">
        <v>70</v>
      </c>
    </row>
    <row r="308" spans="1:14">
      <c r="A308" s="39">
        <v>45777</v>
      </c>
      <c r="B308" s="787" t="s">
        <v>2221</v>
      </c>
      <c r="C308" s="787" t="s">
        <v>17</v>
      </c>
      <c r="D308" t="s">
        <v>12</v>
      </c>
      <c r="F308" s="4">
        <v>30</v>
      </c>
      <c r="G308" s="1">
        <f t="shared" si="7"/>
        <v>-151.5</v>
      </c>
      <c r="J308" s="786" t="s">
        <v>19</v>
      </c>
      <c r="K308" t="s">
        <v>14</v>
      </c>
      <c r="L308" s="121">
        <v>70</v>
      </c>
    </row>
    <row r="309" spans="1:14">
      <c r="A309" s="41">
        <v>45808</v>
      </c>
      <c r="B309" s="786" t="s">
        <v>10</v>
      </c>
      <c r="C309" s="786" t="s">
        <v>18</v>
      </c>
      <c r="D309" t="s">
        <v>12</v>
      </c>
      <c r="E309" s="121">
        <v>20.3</v>
      </c>
      <c r="F309" s="12"/>
      <c r="G309" s="1">
        <f t="shared" si="7"/>
        <v>-131.19999999999999</v>
      </c>
      <c r="L309" s="121">
        <f>SUM(L307:L308)</f>
        <v>140</v>
      </c>
    </row>
    <row r="310" spans="1:14">
      <c r="B310" s="787"/>
      <c r="C310" s="787"/>
      <c r="D310" t="s">
        <v>13</v>
      </c>
      <c r="E310" s="121">
        <v>9.3000000000000007</v>
      </c>
      <c r="F310" s="12"/>
      <c r="G310" s="1">
        <f t="shared" si="7"/>
        <v>-121.89999999999999</v>
      </c>
    </row>
    <row r="311" spans="1:14">
      <c r="B311" s="787"/>
      <c r="C311" s="787"/>
      <c r="D311" t="s">
        <v>14</v>
      </c>
      <c r="E311" s="121">
        <v>350</v>
      </c>
      <c r="F311" s="12"/>
      <c r="G311" s="1">
        <f t="shared" si="7"/>
        <v>228.10000000000002</v>
      </c>
    </row>
    <row r="312" spans="1:14" s="127" customFormat="1">
      <c r="A312" s="126">
        <v>45808</v>
      </c>
      <c r="B312" s="797" t="s">
        <v>2222</v>
      </c>
      <c r="C312" s="797" t="s">
        <v>18</v>
      </c>
      <c r="D312" s="127" t="s">
        <v>14</v>
      </c>
      <c r="E312" s="266"/>
      <c r="F312" s="129">
        <v>280</v>
      </c>
      <c r="G312" s="1">
        <f t="shared" si="7"/>
        <v>-51.899999999999977</v>
      </c>
      <c r="K312" s="266"/>
    </row>
    <row r="313" spans="1:14">
      <c r="A313" s="41">
        <v>45838</v>
      </c>
      <c r="B313" s="786" t="s">
        <v>10</v>
      </c>
      <c r="C313" s="786" t="s">
        <v>19</v>
      </c>
      <c r="D313" t="s">
        <v>12</v>
      </c>
      <c r="E313" s="4">
        <v>14.6</v>
      </c>
      <c r="G313" s="1">
        <f t="shared" si="7"/>
        <v>-37.299999999999976</v>
      </c>
    </row>
    <row r="314" spans="1:14">
      <c r="B314" s="787"/>
      <c r="C314" s="787"/>
      <c r="D314" t="s">
        <v>13</v>
      </c>
      <c r="E314" s="4">
        <v>24.5</v>
      </c>
      <c r="G314" s="1">
        <f t="shared" si="7"/>
        <v>-12.799999999999976</v>
      </c>
      <c r="K314"/>
    </row>
    <row r="315" spans="1:14">
      <c r="B315" s="787"/>
      <c r="C315" s="787"/>
      <c r="D315" t="s">
        <v>14</v>
      </c>
      <c r="E315" s="4">
        <v>350</v>
      </c>
      <c r="G315" s="1">
        <f t="shared" si="7"/>
        <v>337.20000000000005</v>
      </c>
    </row>
    <row r="316" spans="1:14" s="127" customFormat="1">
      <c r="A316" s="126">
        <v>45838</v>
      </c>
      <c r="B316" s="797" t="s">
        <v>2223</v>
      </c>
      <c r="C316" s="797" t="s">
        <v>19</v>
      </c>
      <c r="D316" s="127" t="s">
        <v>14</v>
      </c>
      <c r="E316" s="128"/>
      <c r="F316" s="128">
        <v>280</v>
      </c>
      <c r="G316" s="1">
        <f t="shared" si="7"/>
        <v>57.200000000000045</v>
      </c>
      <c r="N316"/>
    </row>
    <row r="317" spans="1:14" s="127" customFormat="1">
      <c r="A317" s="126">
        <v>46036</v>
      </c>
      <c r="B317" s="797" t="s">
        <v>2224</v>
      </c>
      <c r="C317" s="797" t="s">
        <v>19</v>
      </c>
      <c r="D317" s="127" t="s">
        <v>14</v>
      </c>
      <c r="E317" s="128"/>
      <c r="F317" s="128">
        <v>57.2</v>
      </c>
      <c r="G317" s="1">
        <f t="shared" si="7"/>
        <v>0</v>
      </c>
      <c r="N317"/>
    </row>
    <row r="318" spans="1:14">
      <c r="A318" s="41">
        <v>45869</v>
      </c>
      <c r="B318" s="786" t="s">
        <v>10</v>
      </c>
      <c r="C318" s="786" t="s">
        <v>20</v>
      </c>
      <c r="D318" t="s">
        <v>12</v>
      </c>
      <c r="E318" s="4">
        <v>14.6</v>
      </c>
      <c r="G318" s="1">
        <f t="shared" si="7"/>
        <v>14.6</v>
      </c>
    </row>
    <row r="319" spans="1:14">
      <c r="B319" s="787"/>
      <c r="C319" s="787"/>
      <c r="D319" t="s">
        <v>13</v>
      </c>
      <c r="E319" s="4">
        <v>10.8</v>
      </c>
      <c r="G319" s="1">
        <f t="shared" si="7"/>
        <v>25.4</v>
      </c>
    </row>
    <row r="320" spans="1:14">
      <c r="B320" s="787"/>
      <c r="C320" s="787"/>
      <c r="D320" t="s">
        <v>14</v>
      </c>
      <c r="E320" s="4">
        <v>350</v>
      </c>
      <c r="G320" s="1">
        <f t="shared" si="7"/>
        <v>375.4</v>
      </c>
    </row>
    <row r="321" spans="1:14" s="127" customFormat="1">
      <c r="A321" s="126">
        <v>45869</v>
      </c>
      <c r="B321" s="797" t="s">
        <v>2225</v>
      </c>
      <c r="C321" s="797" t="s">
        <v>20</v>
      </c>
      <c r="D321" s="127" t="s">
        <v>14</v>
      </c>
      <c r="E321" s="128"/>
      <c r="F321" s="128">
        <v>350</v>
      </c>
      <c r="G321" s="1">
        <f t="shared" si="7"/>
        <v>25.399999999999977</v>
      </c>
      <c r="J321"/>
      <c r="K321" s="787"/>
      <c r="L321"/>
      <c r="M321" s="118"/>
      <c r="N321"/>
    </row>
    <row r="322" spans="1:14" s="127" customFormat="1">
      <c r="A322" s="126">
        <v>46036</v>
      </c>
      <c r="B322" s="797" t="s">
        <v>2226</v>
      </c>
      <c r="C322" s="797" t="s">
        <v>20</v>
      </c>
      <c r="D322" s="127" t="s">
        <v>12</v>
      </c>
      <c r="E322" s="128"/>
      <c r="F322" s="128">
        <v>14.6</v>
      </c>
      <c r="G322" s="1">
        <f t="shared" si="7"/>
        <v>10.799999999999978</v>
      </c>
      <c r="J322"/>
      <c r="K322" s="787"/>
      <c r="L322"/>
      <c r="M322" s="118"/>
      <c r="N322"/>
    </row>
    <row r="323" spans="1:14" s="127" customFormat="1">
      <c r="A323" s="126">
        <v>46036</v>
      </c>
      <c r="B323" s="797" t="s">
        <v>2226</v>
      </c>
      <c r="C323" s="797" t="s">
        <v>20</v>
      </c>
      <c r="D323" s="127" t="s">
        <v>13</v>
      </c>
      <c r="E323" s="128"/>
      <c r="F323" s="128">
        <v>10.8</v>
      </c>
      <c r="G323" s="1">
        <f t="shared" si="7"/>
        <v>-2.3092638912203256E-14</v>
      </c>
      <c r="J323"/>
      <c r="K323" s="787"/>
      <c r="L323"/>
      <c r="M323" s="118"/>
      <c r="N323"/>
    </row>
    <row r="324" spans="1:14">
      <c r="A324" s="133">
        <v>45899</v>
      </c>
      <c r="B324" s="786" t="s">
        <v>10</v>
      </c>
      <c r="C324" s="786" t="s">
        <v>21</v>
      </c>
      <c r="D324" t="s">
        <v>12</v>
      </c>
      <c r="E324" s="4">
        <v>14.5</v>
      </c>
      <c r="G324" s="1">
        <f t="shared" si="7"/>
        <v>14.499999999999977</v>
      </c>
      <c r="K324" s="786"/>
      <c r="M324" s="118"/>
    </row>
    <row r="325" spans="1:14">
      <c r="A325" s="106"/>
      <c r="B325" s="787"/>
      <c r="C325" s="787"/>
      <c r="D325" t="s">
        <v>13</v>
      </c>
      <c r="E325" s="4">
        <v>18.8</v>
      </c>
      <c r="G325" s="1">
        <f t="shared" si="7"/>
        <v>33.299999999999976</v>
      </c>
      <c r="K325" s="787"/>
      <c r="M325" s="118"/>
    </row>
    <row r="326" spans="1:14">
      <c r="A326" s="106"/>
      <c r="B326" s="232"/>
      <c r="C326" s="787"/>
      <c r="D326" t="s">
        <v>14</v>
      </c>
      <c r="E326" s="4">
        <v>350</v>
      </c>
      <c r="G326" s="1">
        <f t="shared" si="7"/>
        <v>383.29999999999995</v>
      </c>
      <c r="K326" s="786"/>
      <c r="M326" s="118"/>
    </row>
    <row r="327" spans="1:14" s="127" customFormat="1">
      <c r="A327" s="126">
        <v>45900</v>
      </c>
      <c r="B327" s="540" t="s">
        <v>2227</v>
      </c>
      <c r="C327" s="538" t="s">
        <v>21</v>
      </c>
      <c r="D327" s="127" t="s">
        <v>14</v>
      </c>
      <c r="E327" s="128"/>
      <c r="F327" s="128">
        <v>350</v>
      </c>
      <c r="G327" s="1">
        <f t="shared" si="7"/>
        <v>33.299999999999955</v>
      </c>
      <c r="J327"/>
      <c r="K327" s="787"/>
      <c r="L327"/>
      <c r="M327" s="118"/>
      <c r="N327"/>
    </row>
    <row r="328" spans="1:14">
      <c r="A328" s="39">
        <v>45900</v>
      </c>
      <c r="B328" s="787" t="s">
        <v>2228</v>
      </c>
      <c r="C328" s="787" t="s">
        <v>21</v>
      </c>
      <c r="D328" t="s">
        <v>12</v>
      </c>
      <c r="F328" s="4">
        <v>10</v>
      </c>
      <c r="G328" s="1">
        <f t="shared" si="7"/>
        <v>23.299999999999955</v>
      </c>
      <c r="K328"/>
      <c r="M328" s="121"/>
    </row>
    <row r="329" spans="1:14">
      <c r="A329" s="39">
        <v>46036</v>
      </c>
      <c r="B329" s="797" t="s">
        <v>2226</v>
      </c>
      <c r="C329" s="787" t="s">
        <v>21</v>
      </c>
      <c r="D329" t="s">
        <v>12</v>
      </c>
      <c r="F329" s="4">
        <v>4.5</v>
      </c>
      <c r="G329" s="1">
        <f t="shared" si="7"/>
        <v>18.799999999999955</v>
      </c>
      <c r="K329"/>
      <c r="M329" s="121"/>
    </row>
    <row r="330" spans="1:14">
      <c r="A330" s="39">
        <v>46036</v>
      </c>
      <c r="B330" s="797" t="s">
        <v>2226</v>
      </c>
      <c r="C330" s="787" t="s">
        <v>21</v>
      </c>
      <c r="D330" t="s">
        <v>13</v>
      </c>
      <c r="F330" s="4">
        <v>18.8</v>
      </c>
      <c r="G330" s="1">
        <f t="shared" si="7"/>
        <v>-4.6185277824406512E-14</v>
      </c>
    </row>
    <row r="331" spans="1:14">
      <c r="A331" s="133">
        <v>45930</v>
      </c>
      <c r="B331" s="786" t="s">
        <v>10</v>
      </c>
      <c r="C331" s="786" t="s">
        <v>91</v>
      </c>
      <c r="D331" t="s">
        <v>12</v>
      </c>
      <c r="E331" s="4">
        <v>8.5</v>
      </c>
      <c r="G331" s="1">
        <f t="shared" si="7"/>
        <v>8.4999999999999538</v>
      </c>
      <c r="I331" s="4"/>
    </row>
    <row r="332" spans="1:14">
      <c r="A332" s="106"/>
      <c r="B332" s="787"/>
      <c r="C332" s="787"/>
      <c r="D332" t="s">
        <v>13</v>
      </c>
      <c r="E332" s="4">
        <v>13</v>
      </c>
      <c r="G332" s="1">
        <f t="shared" si="7"/>
        <v>21.499999999999954</v>
      </c>
      <c r="I332" s="4"/>
    </row>
    <row r="333" spans="1:14">
      <c r="A333" s="106"/>
      <c r="B333" s="787"/>
      <c r="C333" s="787"/>
      <c r="D333" t="s">
        <v>14</v>
      </c>
      <c r="E333" s="4">
        <v>350</v>
      </c>
      <c r="G333" s="1">
        <f t="shared" si="7"/>
        <v>371.49999999999994</v>
      </c>
      <c r="I333" s="12"/>
    </row>
    <row r="334" spans="1:14">
      <c r="A334" s="106">
        <v>45930</v>
      </c>
      <c r="B334" s="787" t="s">
        <v>2229</v>
      </c>
      <c r="C334" s="787" t="s">
        <v>91</v>
      </c>
      <c r="D334" t="s">
        <v>14</v>
      </c>
      <c r="F334" s="4">
        <v>350</v>
      </c>
      <c r="G334" s="1">
        <f t="shared" si="7"/>
        <v>21.499999999999943</v>
      </c>
    </row>
    <row r="335" spans="1:14">
      <c r="A335" s="39">
        <v>46036</v>
      </c>
      <c r="B335" s="797" t="s">
        <v>2226</v>
      </c>
      <c r="C335" s="787" t="s">
        <v>91</v>
      </c>
      <c r="D335" t="s">
        <v>12</v>
      </c>
      <c r="F335" s="4">
        <v>8.5</v>
      </c>
      <c r="G335" s="1">
        <f t="shared" si="7"/>
        <v>12.999999999999943</v>
      </c>
    </row>
    <row r="336" spans="1:14">
      <c r="A336" s="39">
        <v>46036</v>
      </c>
      <c r="B336" s="797" t="s">
        <v>2226</v>
      </c>
      <c r="C336" s="787" t="s">
        <v>91</v>
      </c>
      <c r="D336" t="s">
        <v>13</v>
      </c>
      <c r="F336" s="4">
        <v>13</v>
      </c>
      <c r="G336" s="1">
        <f t="shared" si="7"/>
        <v>-5.6843418860808015E-14</v>
      </c>
    </row>
    <row r="337" spans="1:15">
      <c r="A337" s="41">
        <v>45961</v>
      </c>
      <c r="B337" s="786" t="s">
        <v>10</v>
      </c>
      <c r="C337" s="786" t="s">
        <v>23</v>
      </c>
      <c r="D337" t="s">
        <v>12</v>
      </c>
      <c r="E337" s="4">
        <v>12.7</v>
      </c>
      <c r="G337" s="1">
        <f t="shared" si="7"/>
        <v>12.699999999999942</v>
      </c>
      <c r="K337" s="528"/>
      <c r="L337" s="527"/>
      <c r="M337" s="527"/>
      <c r="N337" s="527"/>
    </row>
    <row r="338" spans="1:15">
      <c r="B338" s="787"/>
      <c r="C338" s="787"/>
      <c r="D338" t="s">
        <v>13</v>
      </c>
      <c r="E338" s="4">
        <v>31.9</v>
      </c>
      <c r="G338" s="1">
        <f t="shared" si="7"/>
        <v>44.599999999999937</v>
      </c>
      <c r="K338" s="800"/>
      <c r="L338" s="527"/>
      <c r="M338" s="528"/>
      <c r="N338" s="528"/>
    </row>
    <row r="339" spans="1:15">
      <c r="B339" s="787"/>
      <c r="C339" s="787"/>
      <c r="D339" t="s">
        <v>14</v>
      </c>
      <c r="E339" s="4">
        <v>350</v>
      </c>
      <c r="G339" s="1">
        <f t="shared" si="7"/>
        <v>394.59999999999991</v>
      </c>
      <c r="N339" s="138"/>
    </row>
    <row r="340" spans="1:15">
      <c r="A340" s="39">
        <v>45961</v>
      </c>
      <c r="B340" s="787" t="s">
        <v>2230</v>
      </c>
      <c r="C340" s="787" t="s">
        <v>23</v>
      </c>
      <c r="D340" t="s">
        <v>14</v>
      </c>
      <c r="F340" s="4">
        <v>40</v>
      </c>
      <c r="G340" s="1">
        <f t="shared" si="7"/>
        <v>354.59999999999991</v>
      </c>
      <c r="N340" s="138"/>
    </row>
    <row r="341" spans="1:15">
      <c r="A341" s="39">
        <v>46036</v>
      </c>
      <c r="B341" s="797" t="s">
        <v>2226</v>
      </c>
      <c r="C341" s="787" t="s">
        <v>23</v>
      </c>
      <c r="D341" t="s">
        <v>12</v>
      </c>
      <c r="F341" s="4">
        <v>12.7</v>
      </c>
      <c r="G341" s="1">
        <f t="shared" si="7"/>
        <v>341.89999999999992</v>
      </c>
      <c r="N341" s="138"/>
    </row>
    <row r="342" spans="1:15">
      <c r="A342" s="39">
        <v>46036</v>
      </c>
      <c r="B342" s="797" t="s">
        <v>2226</v>
      </c>
      <c r="C342" s="787" t="s">
        <v>23</v>
      </c>
      <c r="D342" t="s">
        <v>13</v>
      </c>
      <c r="F342" s="4">
        <v>31.9</v>
      </c>
      <c r="G342" s="1">
        <f t="shared" si="7"/>
        <v>309.99999999999994</v>
      </c>
      <c r="N342" s="138"/>
    </row>
    <row r="343" spans="1:15">
      <c r="A343" s="39">
        <v>46036</v>
      </c>
      <c r="B343" s="797" t="s">
        <v>2224</v>
      </c>
      <c r="C343" s="787" t="s">
        <v>23</v>
      </c>
      <c r="D343" t="s">
        <v>14</v>
      </c>
      <c r="F343" s="4">
        <v>228</v>
      </c>
      <c r="G343" s="1">
        <f t="shared" si="7"/>
        <v>81.999999999999943</v>
      </c>
      <c r="N343" s="138"/>
    </row>
    <row r="344" spans="1:15">
      <c r="A344" s="39">
        <v>46036</v>
      </c>
      <c r="B344" s="797" t="s">
        <v>2231</v>
      </c>
      <c r="C344" s="787" t="s">
        <v>23</v>
      </c>
      <c r="D344" t="s">
        <v>14</v>
      </c>
      <c r="F344" s="4">
        <v>82</v>
      </c>
      <c r="G344" s="1">
        <f t="shared" si="7"/>
        <v>0</v>
      </c>
      <c r="N344" s="138"/>
    </row>
    <row r="345" spans="1:15">
      <c r="A345" s="41">
        <v>45991</v>
      </c>
      <c r="B345" s="786" t="s">
        <v>10</v>
      </c>
      <c r="C345" s="786" t="s">
        <v>24</v>
      </c>
      <c r="D345" t="s">
        <v>12</v>
      </c>
      <c r="E345" s="4">
        <v>16.899999999999999</v>
      </c>
      <c r="G345" s="1">
        <f t="shared" si="7"/>
        <v>16.899999999999999</v>
      </c>
      <c r="H345" s="666" t="s">
        <v>140</v>
      </c>
      <c r="I345" s="667">
        <v>60812334</v>
      </c>
      <c r="K345" s="526"/>
      <c r="L345" s="527"/>
      <c r="M345" s="138"/>
      <c r="N345" s="138"/>
      <c r="O345" s="527"/>
    </row>
    <row r="346" spans="1:15">
      <c r="B346" s="787"/>
      <c r="C346" s="787"/>
      <c r="D346" t="s">
        <v>13</v>
      </c>
      <c r="E346" s="4">
        <v>46.8</v>
      </c>
      <c r="G346" s="1">
        <f t="shared" si="7"/>
        <v>63.699999999999996</v>
      </c>
      <c r="K346" s="800"/>
      <c r="L346" s="527"/>
      <c r="M346" s="138"/>
      <c r="N346" s="138"/>
      <c r="O346" s="527"/>
    </row>
    <row r="347" spans="1:15">
      <c r="B347" s="787"/>
      <c r="C347" s="787"/>
      <c r="D347" t="s">
        <v>14</v>
      </c>
      <c r="E347" s="4">
        <v>350</v>
      </c>
      <c r="G347" s="1">
        <f t="shared" si="7"/>
        <v>413.7</v>
      </c>
      <c r="K347" s="526"/>
      <c r="L347" s="527"/>
      <c r="M347" s="138"/>
      <c r="N347" s="138"/>
      <c r="O347" s="527"/>
    </row>
    <row r="348" spans="1:15">
      <c r="B348" s="787"/>
      <c r="C348" s="787"/>
      <c r="G348" s="1"/>
      <c r="K348" s="526"/>
      <c r="L348" s="527"/>
      <c r="M348" s="138"/>
      <c r="N348" s="138"/>
      <c r="O348" s="527"/>
    </row>
    <row r="349" spans="1:15" ht="15" customHeight="1">
      <c r="A349" s="39">
        <v>46036</v>
      </c>
      <c r="B349" s="797" t="s">
        <v>2232</v>
      </c>
      <c r="C349" s="787" t="s">
        <v>24</v>
      </c>
      <c r="D349" t="s">
        <v>12</v>
      </c>
      <c r="F349" s="4">
        <v>16.899999999999999</v>
      </c>
      <c r="G349" s="1">
        <f>+G347+E349-F349</f>
        <v>396.8</v>
      </c>
      <c r="K349" s="820" t="s">
        <v>2233</v>
      </c>
      <c r="L349" s="820"/>
      <c r="M349" s="820"/>
      <c r="N349" s="138"/>
      <c r="O349" s="527"/>
    </row>
    <row r="350" spans="1:15">
      <c r="A350" s="39">
        <v>46036</v>
      </c>
      <c r="B350" s="797" t="s">
        <v>2232</v>
      </c>
      <c r="C350" s="787" t="s">
        <v>24</v>
      </c>
      <c r="D350" t="s">
        <v>13</v>
      </c>
      <c r="F350" s="4">
        <v>46.8</v>
      </c>
      <c r="G350" s="1">
        <f t="shared" si="7"/>
        <v>350</v>
      </c>
      <c r="J350" s="10">
        <v>2026</v>
      </c>
      <c r="K350" s="786" t="s">
        <v>11</v>
      </c>
      <c r="L350" t="s">
        <v>14</v>
      </c>
      <c r="M350" s="4">
        <v>38.4</v>
      </c>
      <c r="N350" s="138"/>
      <c r="O350" s="527"/>
    </row>
    <row r="351" spans="1:15">
      <c r="A351" s="39">
        <v>46036</v>
      </c>
      <c r="B351" s="797" t="s">
        <v>2231</v>
      </c>
      <c r="C351" s="787" t="s">
        <v>24</v>
      </c>
      <c r="D351" t="s">
        <v>14</v>
      </c>
      <c r="F351" s="4">
        <v>54.3</v>
      </c>
      <c r="G351" s="1">
        <f t="shared" si="7"/>
        <v>295.7</v>
      </c>
      <c r="K351" s="786" t="s">
        <v>15</v>
      </c>
      <c r="L351" t="s">
        <v>12</v>
      </c>
      <c r="M351" s="16">
        <v>15.8</v>
      </c>
      <c r="N351" s="4"/>
      <c r="O351" s="527"/>
    </row>
    <row r="352" spans="1:15" s="527" customFormat="1">
      <c r="A352" s="525">
        <v>46085</v>
      </c>
      <c r="B352" s="526" t="s">
        <v>2234</v>
      </c>
      <c r="C352" s="526" t="s">
        <v>24</v>
      </c>
      <c r="D352" s="527" t="s">
        <v>14</v>
      </c>
      <c r="E352" s="46"/>
      <c r="F352" s="46">
        <v>295.7</v>
      </c>
      <c r="G352" s="1">
        <f t="shared" si="7"/>
        <v>0</v>
      </c>
      <c r="J352"/>
      <c r="K352" s="787"/>
      <c r="L352" t="s">
        <v>13</v>
      </c>
      <c r="M352" s="16">
        <v>63.4</v>
      </c>
      <c r="N352" s="4"/>
    </row>
    <row r="353" spans="1:15">
      <c r="A353" s="41">
        <v>46022</v>
      </c>
      <c r="B353" s="786" t="s">
        <v>10</v>
      </c>
      <c r="C353" s="786" t="s">
        <v>25</v>
      </c>
      <c r="D353" t="s">
        <v>12</v>
      </c>
      <c r="E353" s="4">
        <v>17.899999999999999</v>
      </c>
      <c r="G353" s="1">
        <f t="shared" si="7"/>
        <v>17.899999999999999</v>
      </c>
      <c r="K353" s="787"/>
      <c r="L353" t="s">
        <v>14</v>
      </c>
      <c r="M353" s="16">
        <v>350</v>
      </c>
      <c r="N353" s="4"/>
      <c r="O353" s="527"/>
    </row>
    <row r="354" spans="1:15">
      <c r="B354" s="787"/>
      <c r="C354" s="787"/>
      <c r="D354" t="s">
        <v>13</v>
      </c>
      <c r="E354" s="4">
        <v>45.4</v>
      </c>
      <c r="G354" s="1">
        <f t="shared" si="7"/>
        <v>63.3</v>
      </c>
      <c r="K354" s="786" t="s">
        <v>16</v>
      </c>
      <c r="L354" t="s">
        <v>12</v>
      </c>
      <c r="M354" s="4">
        <v>16.5</v>
      </c>
      <c r="O354" s="527"/>
    </row>
    <row r="355" spans="1:15">
      <c r="B355" s="787"/>
      <c r="C355" s="787"/>
      <c r="D355" t="s">
        <v>14</v>
      </c>
      <c r="E355" s="4">
        <v>350</v>
      </c>
      <c r="G355" s="1">
        <f t="shared" si="7"/>
        <v>413.3</v>
      </c>
      <c r="L355" t="s">
        <v>13</v>
      </c>
      <c r="M355" s="4">
        <v>84.6</v>
      </c>
      <c r="O355" s="527"/>
    </row>
    <row r="356" spans="1:15">
      <c r="A356" s="39">
        <v>46085</v>
      </c>
      <c r="B356" s="787" t="s">
        <v>2235</v>
      </c>
      <c r="C356" s="787" t="s">
        <v>25</v>
      </c>
      <c r="D356" t="s">
        <v>12</v>
      </c>
      <c r="F356" s="4">
        <v>17.899999999999999</v>
      </c>
      <c r="G356" s="1">
        <f t="shared" si="7"/>
        <v>395.40000000000003</v>
      </c>
      <c r="L356" t="s">
        <v>14</v>
      </c>
      <c r="M356" s="4">
        <v>350</v>
      </c>
      <c r="O356" s="527"/>
    </row>
    <row r="357" spans="1:15">
      <c r="A357" s="39">
        <v>46085</v>
      </c>
      <c r="B357" s="787" t="s">
        <v>2235</v>
      </c>
      <c r="C357" s="787" t="s">
        <v>25</v>
      </c>
      <c r="D357" t="s">
        <v>13</v>
      </c>
      <c r="F357" s="4">
        <v>45.4</v>
      </c>
      <c r="G357" s="1">
        <f t="shared" si="7"/>
        <v>350.00000000000006</v>
      </c>
      <c r="M357" s="135">
        <f>SUM(M350:M356)</f>
        <v>918.7</v>
      </c>
      <c r="O357" s="527"/>
    </row>
    <row r="358" spans="1:15">
      <c r="A358" s="39">
        <v>46085</v>
      </c>
      <c r="B358" s="787" t="s">
        <v>2234</v>
      </c>
      <c r="C358" s="787" t="s">
        <v>25</v>
      </c>
      <c r="D358" t="s">
        <v>14</v>
      </c>
      <c r="F358" s="4">
        <v>241</v>
      </c>
      <c r="G358" s="1">
        <f t="shared" si="7"/>
        <v>109.00000000000006</v>
      </c>
      <c r="O358" s="527"/>
    </row>
    <row r="359" spans="1:15">
      <c r="A359" s="39">
        <v>46127</v>
      </c>
      <c r="B359" s="787" t="s">
        <v>2236</v>
      </c>
      <c r="C359" s="787" t="s">
        <v>25</v>
      </c>
      <c r="D359" t="s">
        <v>14</v>
      </c>
      <c r="F359" s="4">
        <v>109</v>
      </c>
      <c r="G359" s="1">
        <f t="shared" si="7"/>
        <v>0</v>
      </c>
      <c r="N359" s="26"/>
      <c r="O359" s="527"/>
    </row>
    <row r="360" spans="1:15">
      <c r="A360" s="133">
        <v>46053</v>
      </c>
      <c r="B360" s="786" t="s">
        <v>10</v>
      </c>
      <c r="C360" s="786" t="s">
        <v>11</v>
      </c>
      <c r="D360" t="s">
        <v>12</v>
      </c>
      <c r="E360" s="4">
        <v>20</v>
      </c>
      <c r="G360" s="1">
        <f t="shared" si="7"/>
        <v>20</v>
      </c>
      <c r="O360" s="527"/>
    </row>
    <row r="361" spans="1:15">
      <c r="A361" s="106"/>
      <c r="B361" s="787"/>
      <c r="C361" s="787"/>
      <c r="D361" t="s">
        <v>13</v>
      </c>
      <c r="E361" s="4">
        <v>59.4</v>
      </c>
      <c r="G361" s="1">
        <f t="shared" si="7"/>
        <v>79.400000000000006</v>
      </c>
      <c r="O361" s="527"/>
    </row>
    <row r="362" spans="1:15">
      <c r="A362" s="106"/>
      <c r="B362" s="787"/>
      <c r="C362" s="787"/>
      <c r="D362" t="s">
        <v>14</v>
      </c>
      <c r="E362" s="4">
        <v>350</v>
      </c>
      <c r="G362" s="1">
        <f t="shared" si="7"/>
        <v>429.4</v>
      </c>
      <c r="O362" s="527"/>
    </row>
    <row r="363" spans="1:15">
      <c r="A363" s="106">
        <v>46127</v>
      </c>
      <c r="B363" s="787" t="s">
        <v>2237</v>
      </c>
      <c r="C363" s="787" t="s">
        <v>11</v>
      </c>
      <c r="D363" t="s">
        <v>12</v>
      </c>
      <c r="F363" s="4">
        <v>20</v>
      </c>
      <c r="G363" s="1">
        <f t="shared" si="7"/>
        <v>409.4</v>
      </c>
      <c r="O363" s="527"/>
    </row>
    <row r="364" spans="1:15">
      <c r="A364" s="106">
        <v>46127</v>
      </c>
      <c r="B364" s="787" t="s">
        <v>2237</v>
      </c>
      <c r="C364" s="787" t="s">
        <v>11</v>
      </c>
      <c r="D364" t="s">
        <v>13</v>
      </c>
      <c r="F364" s="4">
        <v>59.4</v>
      </c>
      <c r="G364" s="1">
        <f t="shared" si="7"/>
        <v>350</v>
      </c>
      <c r="K364" s="786"/>
      <c r="M364" s="4"/>
      <c r="O364" s="527"/>
    </row>
    <row r="365" spans="1:15">
      <c r="A365" s="106">
        <v>46127</v>
      </c>
      <c r="B365" s="787" t="s">
        <v>2236</v>
      </c>
      <c r="C365" s="787" t="s">
        <v>11</v>
      </c>
      <c r="D365" t="s">
        <v>14</v>
      </c>
      <c r="F365" s="4">
        <v>311.60000000000002</v>
      </c>
      <c r="G365" s="1">
        <f t="shared" si="7"/>
        <v>38.399999999999977</v>
      </c>
      <c r="K365" s="786"/>
      <c r="M365" s="4"/>
      <c r="O365" s="527"/>
    </row>
    <row r="366" spans="1:15">
      <c r="A366" s="41">
        <v>46081</v>
      </c>
      <c r="B366" s="786" t="s">
        <v>10</v>
      </c>
      <c r="C366" s="786" t="s">
        <v>15</v>
      </c>
      <c r="D366" t="s">
        <v>12</v>
      </c>
      <c r="E366" s="16">
        <v>15.8</v>
      </c>
      <c r="G366" s="1">
        <f t="shared" si="7"/>
        <v>54.199999999999974</v>
      </c>
      <c r="K366" s="787"/>
      <c r="M366" s="4"/>
      <c r="O366" s="527"/>
    </row>
    <row r="367" spans="1:15">
      <c r="B367" s="787"/>
      <c r="C367" s="787"/>
      <c r="D367" t="s">
        <v>13</v>
      </c>
      <c r="E367" s="16">
        <v>63.4</v>
      </c>
      <c r="G367" s="1">
        <f t="shared" si="7"/>
        <v>117.59999999999997</v>
      </c>
      <c r="O367" s="528"/>
    </row>
    <row r="368" spans="1:15">
      <c r="B368" s="787"/>
      <c r="C368" s="787"/>
      <c r="D368" t="s">
        <v>14</v>
      </c>
      <c r="E368" s="16">
        <v>350</v>
      </c>
      <c r="G368" s="1">
        <f t="shared" si="7"/>
        <v>467.59999999999997</v>
      </c>
      <c r="O368" s="46"/>
    </row>
    <row r="369" spans="1:15">
      <c r="A369" s="41">
        <v>46112</v>
      </c>
      <c r="B369" s="786" t="s">
        <v>10</v>
      </c>
      <c r="C369" s="786" t="s">
        <v>16</v>
      </c>
      <c r="D369" t="s">
        <v>12</v>
      </c>
      <c r="E369" s="4">
        <v>16.5</v>
      </c>
      <c r="G369" s="1">
        <f t="shared" si="7"/>
        <v>484.09999999999997</v>
      </c>
      <c r="O369" s="46"/>
    </row>
    <row r="370" spans="1:15">
      <c r="B370" s="787"/>
      <c r="C370" s="787"/>
      <c r="D370" t="s">
        <v>13</v>
      </c>
      <c r="E370" s="4">
        <v>84.6</v>
      </c>
      <c r="G370" s="1">
        <f t="shared" si="7"/>
        <v>568.69999999999993</v>
      </c>
      <c r="O370" s="527"/>
    </row>
    <row r="371" spans="1:15">
      <c r="B371" s="787"/>
      <c r="C371" s="787"/>
      <c r="D371" t="s">
        <v>14</v>
      </c>
      <c r="E371" s="4">
        <v>350</v>
      </c>
      <c r="G371" s="1">
        <f t="shared" si="7"/>
        <v>918.69999999999993</v>
      </c>
      <c r="O371" s="528"/>
    </row>
    <row r="372" spans="1:15">
      <c r="A372" s="41">
        <v>46142</v>
      </c>
      <c r="B372" s="786" t="s">
        <v>10</v>
      </c>
      <c r="C372" s="786" t="s">
        <v>17</v>
      </c>
      <c r="D372" t="s">
        <v>12</v>
      </c>
      <c r="G372" s="1">
        <f t="shared" si="7"/>
        <v>918.69999999999993</v>
      </c>
      <c r="M372" s="12"/>
      <c r="O372" s="527"/>
    </row>
    <row r="373" spans="1:15">
      <c r="B373" s="787"/>
      <c r="C373" s="787"/>
      <c r="D373" t="s">
        <v>13</v>
      </c>
      <c r="G373" s="1">
        <f t="shared" si="7"/>
        <v>918.69999999999993</v>
      </c>
      <c r="O373" s="527"/>
    </row>
    <row r="374" spans="1:15">
      <c r="B374" s="787"/>
      <c r="C374" s="787"/>
      <c r="D374" t="s">
        <v>14</v>
      </c>
      <c r="E374" s="4">
        <v>350</v>
      </c>
      <c r="G374" s="1">
        <f t="shared" si="7"/>
        <v>1268.6999999999998</v>
      </c>
    </row>
    <row r="375" spans="1:15">
      <c r="B375" s="787"/>
      <c r="C375" s="787"/>
      <c r="G375" s="1">
        <f t="shared" si="7"/>
        <v>1268.6999999999998</v>
      </c>
    </row>
    <row r="376" spans="1:15">
      <c r="B376" s="787"/>
      <c r="C376" s="787"/>
      <c r="G376" s="1">
        <f t="shared" ref="G376:G439" si="8">+G375+E376-F376</f>
        <v>1268.6999999999998</v>
      </c>
    </row>
    <row r="377" spans="1:15">
      <c r="B377" s="787"/>
      <c r="C377" s="787"/>
      <c r="G377" s="1">
        <f t="shared" si="8"/>
        <v>1268.6999999999998</v>
      </c>
    </row>
    <row r="378" spans="1:15">
      <c r="B378" s="787"/>
      <c r="C378" s="787"/>
      <c r="G378" s="1">
        <f t="shared" si="8"/>
        <v>1268.6999999999998</v>
      </c>
    </row>
    <row r="379" spans="1:15">
      <c r="B379" s="787"/>
      <c r="C379" s="787"/>
      <c r="G379" s="1">
        <f t="shared" si="8"/>
        <v>1268.6999999999998</v>
      </c>
    </row>
    <row r="380" spans="1:15">
      <c r="B380" s="787"/>
      <c r="C380" s="787"/>
      <c r="G380" s="1">
        <f t="shared" si="8"/>
        <v>1268.6999999999998</v>
      </c>
    </row>
    <row r="381" spans="1:15">
      <c r="B381" s="787"/>
      <c r="C381" s="787"/>
      <c r="G381" s="1">
        <f t="shared" si="8"/>
        <v>1268.6999999999998</v>
      </c>
    </row>
    <row r="382" spans="1:15">
      <c r="B382" s="787"/>
      <c r="C382" s="787"/>
      <c r="G382" s="1">
        <f t="shared" si="8"/>
        <v>1268.6999999999998</v>
      </c>
    </row>
    <row r="383" spans="1:15">
      <c r="B383" s="787"/>
      <c r="C383" s="787"/>
      <c r="G383" s="1">
        <f t="shared" si="8"/>
        <v>1268.6999999999998</v>
      </c>
    </row>
    <row r="384" spans="1:15">
      <c r="B384" s="787"/>
      <c r="C384" s="787"/>
      <c r="G384" s="1">
        <f t="shared" si="8"/>
        <v>1268.6999999999998</v>
      </c>
    </row>
    <row r="385" spans="2:7">
      <c r="B385" s="787"/>
      <c r="C385" s="787"/>
      <c r="G385" s="1">
        <f t="shared" si="8"/>
        <v>1268.6999999999998</v>
      </c>
    </row>
    <row r="386" spans="2:7">
      <c r="B386" s="787"/>
      <c r="C386" s="787"/>
      <c r="G386" s="1">
        <f t="shared" si="8"/>
        <v>1268.6999999999998</v>
      </c>
    </row>
    <row r="387" spans="2:7">
      <c r="B387" s="787"/>
      <c r="C387" s="787"/>
      <c r="G387" s="1">
        <f t="shared" si="8"/>
        <v>1268.6999999999998</v>
      </c>
    </row>
    <row r="388" spans="2:7">
      <c r="B388" s="787"/>
      <c r="C388" s="787"/>
      <c r="G388" s="1">
        <f t="shared" si="8"/>
        <v>1268.6999999999998</v>
      </c>
    </row>
    <row r="389" spans="2:7">
      <c r="B389" s="787"/>
      <c r="C389" s="787"/>
      <c r="G389" s="1">
        <f t="shared" si="8"/>
        <v>1268.6999999999998</v>
      </c>
    </row>
    <row r="390" spans="2:7">
      <c r="B390" s="787"/>
      <c r="C390" s="787"/>
      <c r="G390" s="1">
        <f t="shared" si="8"/>
        <v>1268.6999999999998</v>
      </c>
    </row>
    <row r="391" spans="2:7">
      <c r="B391" s="787"/>
      <c r="C391" s="787"/>
      <c r="G391" s="1">
        <f t="shared" si="8"/>
        <v>1268.6999999999998</v>
      </c>
    </row>
    <row r="392" spans="2:7">
      <c r="B392" s="787"/>
      <c r="C392" s="787"/>
      <c r="G392" s="1">
        <f t="shared" si="8"/>
        <v>1268.6999999999998</v>
      </c>
    </row>
    <row r="393" spans="2:7">
      <c r="B393" s="787"/>
      <c r="C393" s="787"/>
      <c r="G393" s="1">
        <f t="shared" si="8"/>
        <v>1268.6999999999998</v>
      </c>
    </row>
    <row r="394" spans="2:7">
      <c r="B394" s="787"/>
      <c r="C394" s="787"/>
      <c r="G394" s="1">
        <f t="shared" si="8"/>
        <v>1268.6999999999998</v>
      </c>
    </row>
    <row r="395" spans="2:7">
      <c r="B395" s="787"/>
      <c r="C395" s="787"/>
      <c r="G395" s="1">
        <f t="shared" si="8"/>
        <v>1268.6999999999998</v>
      </c>
    </row>
    <row r="396" spans="2:7">
      <c r="B396" s="787"/>
      <c r="C396" s="787"/>
      <c r="G396" s="1">
        <f t="shared" si="8"/>
        <v>1268.6999999999998</v>
      </c>
    </row>
    <row r="397" spans="2:7">
      <c r="B397" s="787"/>
      <c r="C397" s="787"/>
      <c r="G397" s="1">
        <f t="shared" si="8"/>
        <v>1268.6999999999998</v>
      </c>
    </row>
    <row r="398" spans="2:7">
      <c r="B398" s="787"/>
      <c r="C398" s="787"/>
      <c r="G398" s="1">
        <f t="shared" si="8"/>
        <v>1268.6999999999998</v>
      </c>
    </row>
    <row r="399" spans="2:7">
      <c r="B399" s="787"/>
      <c r="C399" s="787"/>
      <c r="G399" s="1">
        <f t="shared" si="8"/>
        <v>1268.6999999999998</v>
      </c>
    </row>
    <row r="400" spans="2:7">
      <c r="B400" s="787"/>
      <c r="C400" s="787"/>
      <c r="G400" s="1">
        <f t="shared" si="8"/>
        <v>1268.6999999999998</v>
      </c>
    </row>
    <row r="401" spans="2:7">
      <c r="B401" s="787"/>
      <c r="C401" s="787"/>
      <c r="G401" s="1">
        <f t="shared" si="8"/>
        <v>1268.6999999999998</v>
      </c>
    </row>
    <row r="402" spans="2:7">
      <c r="B402" s="787"/>
      <c r="C402" s="787"/>
      <c r="G402" s="1">
        <f t="shared" si="8"/>
        <v>1268.6999999999998</v>
      </c>
    </row>
    <row r="403" spans="2:7">
      <c r="B403" s="787"/>
      <c r="C403" s="787"/>
      <c r="G403" s="1">
        <f t="shared" si="8"/>
        <v>1268.6999999999998</v>
      </c>
    </row>
    <row r="404" spans="2:7">
      <c r="B404" s="787"/>
      <c r="C404" s="787"/>
      <c r="G404" s="1">
        <f t="shared" si="8"/>
        <v>1268.6999999999998</v>
      </c>
    </row>
    <row r="405" spans="2:7">
      <c r="B405" s="787"/>
      <c r="C405" s="787"/>
      <c r="G405" s="1">
        <f t="shared" si="8"/>
        <v>1268.6999999999998</v>
      </c>
    </row>
    <row r="406" spans="2:7">
      <c r="B406" s="787"/>
      <c r="C406" s="787"/>
      <c r="G406" s="1">
        <f t="shared" si="8"/>
        <v>1268.6999999999998</v>
      </c>
    </row>
    <row r="407" spans="2:7">
      <c r="B407" s="787"/>
      <c r="C407" s="787"/>
      <c r="G407" s="1">
        <f t="shared" si="8"/>
        <v>1268.6999999999998</v>
      </c>
    </row>
    <row r="408" spans="2:7">
      <c r="B408" s="787"/>
      <c r="C408" s="787"/>
      <c r="G408" s="1">
        <f t="shared" si="8"/>
        <v>1268.6999999999998</v>
      </c>
    </row>
    <row r="409" spans="2:7">
      <c r="B409" s="787"/>
      <c r="C409" s="787"/>
      <c r="G409" s="1">
        <f t="shared" si="8"/>
        <v>1268.6999999999998</v>
      </c>
    </row>
    <row r="410" spans="2:7">
      <c r="B410" s="787"/>
      <c r="C410" s="787"/>
      <c r="G410" s="1">
        <f t="shared" si="8"/>
        <v>1268.6999999999998</v>
      </c>
    </row>
    <row r="411" spans="2:7">
      <c r="B411" s="787"/>
      <c r="C411" s="787"/>
      <c r="G411" s="1">
        <f t="shared" si="8"/>
        <v>1268.6999999999998</v>
      </c>
    </row>
    <row r="412" spans="2:7">
      <c r="B412" s="787"/>
      <c r="C412" s="787"/>
      <c r="G412" s="1">
        <f t="shared" si="8"/>
        <v>1268.6999999999998</v>
      </c>
    </row>
    <row r="413" spans="2:7">
      <c r="B413" s="787"/>
      <c r="C413" s="787"/>
      <c r="G413" s="1">
        <f t="shared" si="8"/>
        <v>1268.6999999999998</v>
      </c>
    </row>
    <row r="414" spans="2:7">
      <c r="B414" s="787"/>
      <c r="C414" s="787"/>
      <c r="G414" s="1">
        <f t="shared" si="8"/>
        <v>1268.6999999999998</v>
      </c>
    </row>
    <row r="415" spans="2:7">
      <c r="B415" s="787"/>
      <c r="C415" s="787"/>
      <c r="G415" s="1">
        <f t="shared" si="8"/>
        <v>1268.6999999999998</v>
      </c>
    </row>
    <row r="416" spans="2:7">
      <c r="B416" s="787"/>
      <c r="C416" s="787"/>
      <c r="G416" s="1">
        <f t="shared" si="8"/>
        <v>1268.6999999999998</v>
      </c>
    </row>
    <row r="417" spans="2:7">
      <c r="B417" s="787"/>
      <c r="C417" s="787"/>
      <c r="G417" s="1">
        <f t="shared" si="8"/>
        <v>1268.6999999999998</v>
      </c>
    </row>
    <row r="418" spans="2:7">
      <c r="B418" s="787"/>
      <c r="C418" s="787"/>
      <c r="G418" s="1">
        <f t="shared" si="8"/>
        <v>1268.6999999999998</v>
      </c>
    </row>
    <row r="419" spans="2:7">
      <c r="B419" s="787"/>
      <c r="C419" s="787"/>
      <c r="G419" s="1">
        <f t="shared" si="8"/>
        <v>1268.6999999999998</v>
      </c>
    </row>
    <row r="420" spans="2:7">
      <c r="B420" s="787"/>
      <c r="C420" s="787"/>
      <c r="G420" s="1">
        <f t="shared" si="8"/>
        <v>1268.6999999999998</v>
      </c>
    </row>
    <row r="421" spans="2:7">
      <c r="B421" s="787"/>
      <c r="C421" s="787"/>
      <c r="G421" s="1">
        <f t="shared" si="8"/>
        <v>1268.6999999999998</v>
      </c>
    </row>
    <row r="422" spans="2:7">
      <c r="B422" s="787"/>
      <c r="C422" s="787"/>
      <c r="G422" s="1">
        <f t="shared" si="8"/>
        <v>1268.6999999999998</v>
      </c>
    </row>
    <row r="423" spans="2:7">
      <c r="B423" s="787"/>
      <c r="C423" s="787"/>
      <c r="G423" s="1">
        <f t="shared" si="8"/>
        <v>1268.6999999999998</v>
      </c>
    </row>
    <row r="424" spans="2:7">
      <c r="B424" s="787"/>
      <c r="C424" s="787"/>
      <c r="G424" s="1">
        <f t="shared" si="8"/>
        <v>1268.6999999999998</v>
      </c>
    </row>
    <row r="425" spans="2:7">
      <c r="B425" s="787"/>
      <c r="C425" s="787"/>
      <c r="G425" s="1">
        <f t="shared" si="8"/>
        <v>1268.6999999999998</v>
      </c>
    </row>
    <row r="426" spans="2:7">
      <c r="B426" s="787"/>
      <c r="C426" s="787"/>
      <c r="G426" s="1">
        <f t="shared" si="8"/>
        <v>1268.6999999999998</v>
      </c>
    </row>
    <row r="427" spans="2:7">
      <c r="B427" s="787"/>
      <c r="C427" s="787"/>
      <c r="G427" s="1">
        <f t="shared" si="8"/>
        <v>1268.6999999999998</v>
      </c>
    </row>
    <row r="428" spans="2:7">
      <c r="B428" s="787"/>
      <c r="C428" s="787"/>
      <c r="G428" s="1">
        <f t="shared" si="8"/>
        <v>1268.6999999999998</v>
      </c>
    </row>
    <row r="429" spans="2:7">
      <c r="B429" s="787"/>
      <c r="C429" s="787"/>
      <c r="G429" s="1">
        <f t="shared" si="8"/>
        <v>1268.6999999999998</v>
      </c>
    </row>
    <row r="430" spans="2:7">
      <c r="B430" s="787"/>
      <c r="C430" s="787"/>
      <c r="G430" s="1">
        <f t="shared" si="8"/>
        <v>1268.6999999999998</v>
      </c>
    </row>
    <row r="431" spans="2:7">
      <c r="B431" s="787"/>
      <c r="C431" s="787"/>
      <c r="G431" s="1">
        <f t="shared" si="8"/>
        <v>1268.6999999999998</v>
      </c>
    </row>
    <row r="432" spans="2:7">
      <c r="B432" s="787"/>
      <c r="C432" s="787"/>
      <c r="G432" s="1">
        <f t="shared" si="8"/>
        <v>1268.6999999999998</v>
      </c>
    </row>
    <row r="433" spans="2:7">
      <c r="B433" s="787"/>
      <c r="C433" s="787"/>
      <c r="G433" s="1">
        <f t="shared" si="8"/>
        <v>1268.6999999999998</v>
      </c>
    </row>
    <row r="434" spans="2:7">
      <c r="B434" s="787"/>
      <c r="C434" s="787"/>
      <c r="G434" s="1">
        <f t="shared" si="8"/>
        <v>1268.6999999999998</v>
      </c>
    </row>
    <row r="435" spans="2:7">
      <c r="B435" s="787"/>
      <c r="C435" s="787"/>
      <c r="G435" s="1">
        <f t="shared" si="8"/>
        <v>1268.6999999999998</v>
      </c>
    </row>
    <row r="436" spans="2:7">
      <c r="B436" s="787"/>
      <c r="C436" s="787"/>
      <c r="G436" s="1">
        <f t="shared" si="8"/>
        <v>1268.6999999999998</v>
      </c>
    </row>
    <row r="437" spans="2:7">
      <c r="B437" s="787"/>
      <c r="C437" s="787"/>
      <c r="G437" s="1">
        <f t="shared" si="8"/>
        <v>1268.6999999999998</v>
      </c>
    </row>
    <row r="438" spans="2:7">
      <c r="B438" s="787"/>
      <c r="C438" s="787"/>
      <c r="G438" s="1">
        <f t="shared" si="8"/>
        <v>1268.6999999999998</v>
      </c>
    </row>
    <row r="439" spans="2:7">
      <c r="B439" s="787"/>
      <c r="C439" s="787"/>
      <c r="G439" s="1">
        <f t="shared" si="8"/>
        <v>1268.6999999999998</v>
      </c>
    </row>
    <row r="440" spans="2:7">
      <c r="B440" s="787"/>
      <c r="C440" s="787"/>
      <c r="G440" s="1">
        <f t="shared" ref="G440:G503" si="9">+G439+E440-F440</f>
        <v>1268.6999999999998</v>
      </c>
    </row>
    <row r="441" spans="2:7">
      <c r="B441" s="787"/>
      <c r="C441" s="787"/>
      <c r="G441" s="1">
        <f t="shared" si="9"/>
        <v>1268.6999999999998</v>
      </c>
    </row>
    <row r="442" spans="2:7">
      <c r="B442" s="787"/>
      <c r="C442" s="787"/>
      <c r="G442" s="1">
        <f t="shared" si="9"/>
        <v>1268.6999999999998</v>
      </c>
    </row>
    <row r="443" spans="2:7">
      <c r="B443" s="787"/>
      <c r="C443" s="787"/>
      <c r="G443" s="1">
        <f t="shared" si="9"/>
        <v>1268.6999999999998</v>
      </c>
    </row>
    <row r="444" spans="2:7">
      <c r="B444" s="787"/>
      <c r="C444" s="787"/>
      <c r="G444" s="1">
        <f t="shared" si="9"/>
        <v>1268.6999999999998</v>
      </c>
    </row>
    <row r="445" spans="2:7">
      <c r="B445" s="787"/>
      <c r="C445" s="787"/>
      <c r="G445" s="1">
        <f t="shared" si="9"/>
        <v>1268.6999999999998</v>
      </c>
    </row>
    <row r="446" spans="2:7">
      <c r="B446" s="787"/>
      <c r="C446" s="787"/>
      <c r="G446" s="1">
        <f t="shared" si="9"/>
        <v>1268.6999999999998</v>
      </c>
    </row>
    <row r="447" spans="2:7">
      <c r="B447" s="787"/>
      <c r="C447" s="787"/>
      <c r="G447" s="1">
        <f t="shared" si="9"/>
        <v>1268.6999999999998</v>
      </c>
    </row>
    <row r="448" spans="2:7">
      <c r="B448" s="787"/>
      <c r="C448" s="787"/>
      <c r="G448" s="1">
        <f t="shared" si="9"/>
        <v>1268.6999999999998</v>
      </c>
    </row>
    <row r="449" spans="2:7">
      <c r="B449" s="787"/>
      <c r="C449" s="787"/>
      <c r="G449" s="1">
        <f t="shared" si="9"/>
        <v>1268.6999999999998</v>
      </c>
    </row>
    <row r="450" spans="2:7">
      <c r="B450" s="787"/>
      <c r="C450" s="787"/>
      <c r="G450" s="1">
        <f t="shared" si="9"/>
        <v>1268.6999999999998</v>
      </c>
    </row>
    <row r="451" spans="2:7">
      <c r="B451" s="787"/>
      <c r="C451" s="787"/>
      <c r="G451" s="1">
        <f t="shared" si="9"/>
        <v>1268.6999999999998</v>
      </c>
    </row>
    <row r="452" spans="2:7">
      <c r="B452" s="787"/>
      <c r="C452" s="787"/>
      <c r="G452" s="1">
        <f t="shared" si="9"/>
        <v>1268.6999999999998</v>
      </c>
    </row>
    <row r="453" spans="2:7">
      <c r="B453" s="787"/>
      <c r="C453" s="787"/>
      <c r="G453" s="1">
        <f t="shared" si="9"/>
        <v>1268.6999999999998</v>
      </c>
    </row>
    <row r="454" spans="2:7">
      <c r="B454" s="787"/>
      <c r="C454" s="787"/>
      <c r="G454" s="1">
        <f t="shared" si="9"/>
        <v>1268.6999999999998</v>
      </c>
    </row>
    <row r="455" spans="2:7">
      <c r="B455" s="787"/>
      <c r="C455" s="787"/>
      <c r="G455" s="1">
        <f t="shared" si="9"/>
        <v>1268.6999999999998</v>
      </c>
    </row>
    <row r="456" spans="2:7">
      <c r="B456" s="787"/>
      <c r="C456" s="787"/>
      <c r="G456" s="1">
        <f t="shared" si="9"/>
        <v>1268.6999999999998</v>
      </c>
    </row>
    <row r="457" spans="2:7">
      <c r="B457" s="787"/>
      <c r="C457" s="787"/>
      <c r="G457" s="1">
        <f t="shared" si="9"/>
        <v>1268.6999999999998</v>
      </c>
    </row>
    <row r="458" spans="2:7">
      <c r="B458" s="787"/>
      <c r="C458" s="787"/>
      <c r="G458" s="1">
        <f t="shared" si="9"/>
        <v>1268.6999999999998</v>
      </c>
    </row>
    <row r="459" spans="2:7">
      <c r="B459" s="787"/>
      <c r="C459" s="787"/>
      <c r="G459" s="1">
        <f t="shared" si="9"/>
        <v>1268.6999999999998</v>
      </c>
    </row>
    <row r="460" spans="2:7">
      <c r="B460" s="787"/>
      <c r="C460" s="787"/>
      <c r="G460" s="1">
        <f t="shared" si="9"/>
        <v>1268.6999999999998</v>
      </c>
    </row>
    <row r="461" spans="2:7">
      <c r="B461" s="787"/>
      <c r="C461" s="787"/>
      <c r="G461" s="1">
        <f t="shared" si="9"/>
        <v>1268.6999999999998</v>
      </c>
    </row>
    <row r="462" spans="2:7">
      <c r="B462" s="787"/>
      <c r="C462" s="787"/>
      <c r="G462" s="1">
        <f t="shared" si="9"/>
        <v>1268.6999999999998</v>
      </c>
    </row>
    <row r="463" spans="2:7">
      <c r="B463" s="787"/>
      <c r="C463" s="787"/>
      <c r="G463" s="1">
        <f t="shared" si="9"/>
        <v>1268.6999999999998</v>
      </c>
    </row>
    <row r="464" spans="2:7">
      <c r="B464" s="787"/>
      <c r="C464" s="787"/>
      <c r="G464" s="1">
        <f t="shared" si="9"/>
        <v>1268.6999999999998</v>
      </c>
    </row>
    <row r="465" spans="2:7">
      <c r="B465" s="787"/>
      <c r="C465" s="787"/>
      <c r="G465" s="1">
        <f t="shared" si="9"/>
        <v>1268.6999999999998</v>
      </c>
    </row>
    <row r="466" spans="2:7">
      <c r="B466" s="787"/>
      <c r="C466" s="787"/>
      <c r="G466" s="1">
        <f t="shared" si="9"/>
        <v>1268.6999999999998</v>
      </c>
    </row>
    <row r="467" spans="2:7">
      <c r="B467" s="787"/>
      <c r="C467" s="787"/>
      <c r="G467" s="1">
        <f t="shared" si="9"/>
        <v>1268.6999999999998</v>
      </c>
    </row>
    <row r="468" spans="2:7">
      <c r="B468" s="787"/>
      <c r="C468" s="787"/>
      <c r="G468" s="1">
        <f t="shared" si="9"/>
        <v>1268.6999999999998</v>
      </c>
    </row>
    <row r="469" spans="2:7">
      <c r="B469" s="787"/>
      <c r="C469" s="787"/>
      <c r="G469" s="1">
        <f t="shared" si="9"/>
        <v>1268.6999999999998</v>
      </c>
    </row>
    <row r="470" spans="2:7">
      <c r="B470" s="787"/>
      <c r="C470" s="787"/>
      <c r="G470" s="1">
        <f t="shared" si="9"/>
        <v>1268.6999999999998</v>
      </c>
    </row>
    <row r="471" spans="2:7">
      <c r="B471" s="787"/>
      <c r="C471" s="787"/>
      <c r="G471" s="1">
        <f t="shared" si="9"/>
        <v>1268.6999999999998</v>
      </c>
    </row>
    <row r="472" spans="2:7">
      <c r="B472" s="787"/>
      <c r="C472" s="787"/>
      <c r="G472" s="1">
        <f t="shared" si="9"/>
        <v>1268.6999999999998</v>
      </c>
    </row>
    <row r="473" spans="2:7">
      <c r="B473" s="787"/>
      <c r="C473" s="787"/>
      <c r="G473" s="1">
        <f t="shared" si="9"/>
        <v>1268.6999999999998</v>
      </c>
    </row>
    <row r="474" spans="2:7">
      <c r="B474" s="787"/>
      <c r="C474" s="787"/>
      <c r="G474" s="1">
        <f t="shared" si="9"/>
        <v>1268.6999999999998</v>
      </c>
    </row>
    <row r="475" spans="2:7">
      <c r="B475" s="787"/>
      <c r="C475" s="787"/>
      <c r="G475" s="1">
        <f t="shared" si="9"/>
        <v>1268.6999999999998</v>
      </c>
    </row>
    <row r="476" spans="2:7">
      <c r="B476" s="787"/>
      <c r="C476" s="787"/>
      <c r="G476" s="1">
        <f t="shared" si="9"/>
        <v>1268.6999999999998</v>
      </c>
    </row>
    <row r="477" spans="2:7">
      <c r="B477" s="787"/>
      <c r="C477" s="787"/>
      <c r="G477" s="1">
        <f t="shared" si="9"/>
        <v>1268.6999999999998</v>
      </c>
    </row>
    <row r="478" spans="2:7">
      <c r="B478" s="787"/>
      <c r="C478" s="787"/>
      <c r="G478" s="1">
        <f t="shared" si="9"/>
        <v>1268.6999999999998</v>
      </c>
    </row>
    <row r="479" spans="2:7">
      <c r="B479" s="787"/>
      <c r="C479" s="787"/>
      <c r="G479" s="1">
        <f t="shared" si="9"/>
        <v>1268.6999999999998</v>
      </c>
    </row>
    <row r="480" spans="2:7">
      <c r="B480" s="787"/>
      <c r="C480" s="787"/>
      <c r="G480" s="1">
        <f t="shared" si="9"/>
        <v>1268.6999999999998</v>
      </c>
    </row>
    <row r="481" spans="2:7">
      <c r="B481" s="787"/>
      <c r="C481" s="787"/>
      <c r="G481" s="1">
        <f t="shared" si="9"/>
        <v>1268.6999999999998</v>
      </c>
    </row>
    <row r="482" spans="2:7">
      <c r="B482" s="787"/>
      <c r="C482" s="787"/>
      <c r="G482" s="1">
        <f t="shared" si="9"/>
        <v>1268.6999999999998</v>
      </c>
    </row>
    <row r="483" spans="2:7">
      <c r="B483" s="787"/>
      <c r="C483" s="787"/>
      <c r="G483" s="1">
        <f t="shared" si="9"/>
        <v>1268.6999999999998</v>
      </c>
    </row>
    <row r="484" spans="2:7">
      <c r="B484" s="787"/>
      <c r="C484" s="787"/>
      <c r="G484" s="1">
        <f t="shared" si="9"/>
        <v>1268.6999999999998</v>
      </c>
    </row>
    <row r="485" spans="2:7">
      <c r="B485" s="787"/>
      <c r="C485" s="787"/>
      <c r="G485" s="1">
        <f t="shared" si="9"/>
        <v>1268.6999999999998</v>
      </c>
    </row>
    <row r="486" spans="2:7">
      <c r="B486" s="787"/>
      <c r="C486" s="787"/>
      <c r="G486" s="1">
        <f t="shared" si="9"/>
        <v>1268.6999999999998</v>
      </c>
    </row>
    <row r="487" spans="2:7">
      <c r="B487" s="787"/>
      <c r="C487" s="787"/>
      <c r="G487" s="1">
        <f t="shared" si="9"/>
        <v>1268.6999999999998</v>
      </c>
    </row>
    <row r="488" spans="2:7">
      <c r="B488" s="787"/>
      <c r="C488" s="787"/>
      <c r="G488" s="1">
        <f t="shared" si="9"/>
        <v>1268.6999999999998</v>
      </c>
    </row>
    <row r="489" spans="2:7">
      <c r="B489" s="787"/>
      <c r="C489" s="787"/>
      <c r="G489" s="1">
        <f t="shared" si="9"/>
        <v>1268.6999999999998</v>
      </c>
    </row>
    <row r="490" spans="2:7">
      <c r="B490" s="787"/>
      <c r="C490" s="787"/>
      <c r="G490" s="1">
        <f t="shared" si="9"/>
        <v>1268.6999999999998</v>
      </c>
    </row>
    <row r="491" spans="2:7">
      <c r="B491" s="787"/>
      <c r="C491" s="787"/>
      <c r="G491" s="1">
        <f t="shared" si="9"/>
        <v>1268.6999999999998</v>
      </c>
    </row>
    <row r="492" spans="2:7">
      <c r="B492" s="787"/>
      <c r="C492" s="787"/>
      <c r="G492" s="1">
        <f t="shared" si="9"/>
        <v>1268.6999999999998</v>
      </c>
    </row>
    <row r="493" spans="2:7">
      <c r="B493" s="787"/>
      <c r="C493" s="787"/>
      <c r="G493" s="1">
        <f t="shared" si="9"/>
        <v>1268.6999999999998</v>
      </c>
    </row>
    <row r="494" spans="2:7">
      <c r="B494" s="787"/>
      <c r="C494" s="787"/>
      <c r="G494" s="1">
        <f t="shared" si="9"/>
        <v>1268.6999999999998</v>
      </c>
    </row>
    <row r="495" spans="2:7">
      <c r="B495" s="787"/>
      <c r="C495" s="787"/>
      <c r="G495" s="1">
        <f t="shared" si="9"/>
        <v>1268.6999999999998</v>
      </c>
    </row>
    <row r="496" spans="2:7">
      <c r="B496" s="787"/>
      <c r="C496" s="787"/>
      <c r="G496" s="1">
        <f t="shared" si="9"/>
        <v>1268.6999999999998</v>
      </c>
    </row>
    <row r="497" spans="2:7">
      <c r="B497" s="787"/>
      <c r="C497" s="787"/>
      <c r="G497" s="1">
        <f t="shared" si="9"/>
        <v>1268.6999999999998</v>
      </c>
    </row>
    <row r="498" spans="2:7">
      <c r="B498" s="787"/>
      <c r="C498" s="787"/>
      <c r="G498" s="1">
        <f t="shared" si="9"/>
        <v>1268.6999999999998</v>
      </c>
    </row>
    <row r="499" spans="2:7">
      <c r="B499" s="787"/>
      <c r="C499" s="787"/>
      <c r="G499" s="1">
        <f t="shared" si="9"/>
        <v>1268.6999999999998</v>
      </c>
    </row>
    <row r="500" spans="2:7">
      <c r="B500" s="787"/>
      <c r="C500" s="787"/>
      <c r="G500" s="1">
        <f t="shared" si="9"/>
        <v>1268.6999999999998</v>
      </c>
    </row>
    <row r="501" spans="2:7">
      <c r="B501" s="787"/>
      <c r="C501" s="787"/>
      <c r="G501" s="1">
        <f t="shared" si="9"/>
        <v>1268.6999999999998</v>
      </c>
    </row>
    <row r="502" spans="2:7">
      <c r="B502" s="787"/>
      <c r="C502" s="787"/>
      <c r="G502" s="1">
        <f t="shared" si="9"/>
        <v>1268.6999999999998</v>
      </c>
    </row>
    <row r="503" spans="2:7">
      <c r="B503" s="787"/>
      <c r="C503" s="787"/>
      <c r="G503" s="1">
        <f t="shared" si="9"/>
        <v>1268.6999999999998</v>
      </c>
    </row>
    <row r="504" spans="2:7">
      <c r="B504" s="787"/>
      <c r="C504" s="787"/>
      <c r="G504" s="1">
        <f t="shared" ref="G504:G567" si="10">+G503+E504-F504</f>
        <v>1268.6999999999998</v>
      </c>
    </row>
    <row r="505" spans="2:7">
      <c r="B505" s="787"/>
      <c r="C505" s="787"/>
      <c r="G505" s="1">
        <f t="shared" si="10"/>
        <v>1268.6999999999998</v>
      </c>
    </row>
    <row r="506" spans="2:7">
      <c r="B506" s="787"/>
      <c r="C506" s="787"/>
      <c r="G506" s="1">
        <f t="shared" si="10"/>
        <v>1268.6999999999998</v>
      </c>
    </row>
    <row r="507" spans="2:7">
      <c r="B507" s="787"/>
      <c r="C507" s="787"/>
      <c r="G507" s="1">
        <f t="shared" si="10"/>
        <v>1268.6999999999998</v>
      </c>
    </row>
    <row r="508" spans="2:7">
      <c r="B508" s="787"/>
      <c r="C508" s="787"/>
      <c r="G508" s="1">
        <f t="shared" si="10"/>
        <v>1268.6999999999998</v>
      </c>
    </row>
    <row r="509" spans="2:7">
      <c r="B509" s="787"/>
      <c r="C509" s="787"/>
      <c r="G509" s="1">
        <f t="shared" si="10"/>
        <v>1268.6999999999998</v>
      </c>
    </row>
    <row r="510" spans="2:7">
      <c r="B510" s="787"/>
      <c r="C510" s="787"/>
      <c r="G510" s="1">
        <f t="shared" si="10"/>
        <v>1268.6999999999998</v>
      </c>
    </row>
    <row r="511" spans="2:7">
      <c r="B511" s="787"/>
      <c r="C511" s="787"/>
      <c r="G511" s="1">
        <f t="shared" si="10"/>
        <v>1268.6999999999998</v>
      </c>
    </row>
    <row r="512" spans="2:7">
      <c r="B512" s="787"/>
      <c r="C512" s="787"/>
      <c r="G512" s="1">
        <f t="shared" si="10"/>
        <v>1268.6999999999998</v>
      </c>
    </row>
    <row r="513" spans="2:7">
      <c r="B513" s="787"/>
      <c r="C513" s="787"/>
      <c r="G513" s="1">
        <f t="shared" si="10"/>
        <v>1268.6999999999998</v>
      </c>
    </row>
    <row r="514" spans="2:7">
      <c r="B514" s="787"/>
      <c r="C514" s="787"/>
      <c r="G514" s="1">
        <f t="shared" si="10"/>
        <v>1268.6999999999998</v>
      </c>
    </row>
    <row r="515" spans="2:7">
      <c r="B515" s="787"/>
      <c r="C515" s="787"/>
      <c r="G515" s="1">
        <f t="shared" si="10"/>
        <v>1268.6999999999998</v>
      </c>
    </row>
    <row r="516" spans="2:7">
      <c r="B516" s="787"/>
      <c r="C516" s="787"/>
      <c r="G516" s="1">
        <f t="shared" si="10"/>
        <v>1268.6999999999998</v>
      </c>
    </row>
    <row r="517" spans="2:7">
      <c r="B517" s="787"/>
      <c r="C517" s="787"/>
      <c r="G517" s="1">
        <f t="shared" si="10"/>
        <v>1268.6999999999998</v>
      </c>
    </row>
    <row r="518" spans="2:7">
      <c r="B518" s="787"/>
      <c r="C518" s="787"/>
      <c r="G518" s="1">
        <f t="shared" si="10"/>
        <v>1268.6999999999998</v>
      </c>
    </row>
    <row r="519" spans="2:7">
      <c r="B519" s="787"/>
      <c r="C519" s="787"/>
      <c r="G519" s="1">
        <f t="shared" si="10"/>
        <v>1268.6999999999998</v>
      </c>
    </row>
    <row r="520" spans="2:7">
      <c r="B520" s="787"/>
      <c r="C520" s="787"/>
      <c r="G520" s="1">
        <f t="shared" si="10"/>
        <v>1268.6999999999998</v>
      </c>
    </row>
    <row r="521" spans="2:7">
      <c r="B521" s="787"/>
      <c r="C521" s="787"/>
      <c r="G521" s="1">
        <f t="shared" si="10"/>
        <v>1268.6999999999998</v>
      </c>
    </row>
    <row r="522" spans="2:7">
      <c r="B522" s="787"/>
      <c r="C522" s="787"/>
      <c r="G522" s="1">
        <f t="shared" si="10"/>
        <v>1268.6999999999998</v>
      </c>
    </row>
    <row r="523" spans="2:7">
      <c r="B523" s="787"/>
      <c r="C523" s="787"/>
      <c r="G523" s="1">
        <f t="shared" si="10"/>
        <v>1268.6999999999998</v>
      </c>
    </row>
    <row r="524" spans="2:7">
      <c r="B524" s="787"/>
      <c r="C524" s="787"/>
      <c r="G524" s="1">
        <f t="shared" si="10"/>
        <v>1268.6999999999998</v>
      </c>
    </row>
    <row r="525" spans="2:7">
      <c r="B525" s="787"/>
      <c r="C525" s="787"/>
      <c r="G525" s="1">
        <f t="shared" si="10"/>
        <v>1268.6999999999998</v>
      </c>
    </row>
    <row r="526" spans="2:7">
      <c r="B526" s="787"/>
      <c r="C526" s="787"/>
      <c r="G526" s="1">
        <f t="shared" si="10"/>
        <v>1268.6999999999998</v>
      </c>
    </row>
    <row r="527" spans="2:7">
      <c r="B527" s="787"/>
      <c r="C527" s="787"/>
      <c r="G527" s="1">
        <f t="shared" si="10"/>
        <v>1268.6999999999998</v>
      </c>
    </row>
    <row r="528" spans="2:7">
      <c r="B528" s="787"/>
      <c r="C528" s="787"/>
      <c r="G528" s="1">
        <f t="shared" si="10"/>
        <v>1268.6999999999998</v>
      </c>
    </row>
    <row r="529" spans="2:7">
      <c r="B529" s="787"/>
      <c r="C529" s="787"/>
      <c r="G529" s="1">
        <f t="shared" si="10"/>
        <v>1268.6999999999998</v>
      </c>
    </row>
    <row r="530" spans="2:7">
      <c r="B530" s="787"/>
      <c r="C530" s="787"/>
      <c r="G530" s="1">
        <f t="shared" si="10"/>
        <v>1268.6999999999998</v>
      </c>
    </row>
    <row r="531" spans="2:7">
      <c r="B531" s="787"/>
      <c r="C531" s="787"/>
      <c r="G531" s="1">
        <f t="shared" si="10"/>
        <v>1268.6999999999998</v>
      </c>
    </row>
    <row r="532" spans="2:7">
      <c r="B532" s="787"/>
      <c r="C532" s="787"/>
      <c r="G532" s="1">
        <f t="shared" si="10"/>
        <v>1268.6999999999998</v>
      </c>
    </row>
    <row r="533" spans="2:7">
      <c r="B533" s="787"/>
      <c r="C533" s="787"/>
      <c r="G533" s="1">
        <f t="shared" si="10"/>
        <v>1268.6999999999998</v>
      </c>
    </row>
    <row r="534" spans="2:7">
      <c r="B534" s="787"/>
      <c r="C534" s="787"/>
      <c r="G534" s="1">
        <f t="shared" si="10"/>
        <v>1268.6999999999998</v>
      </c>
    </row>
    <row r="535" spans="2:7">
      <c r="B535" s="787"/>
      <c r="C535" s="787"/>
      <c r="G535" s="1">
        <f t="shared" si="10"/>
        <v>1268.6999999999998</v>
      </c>
    </row>
    <row r="536" spans="2:7">
      <c r="B536" s="787"/>
      <c r="C536" s="787"/>
      <c r="G536" s="1">
        <f t="shared" si="10"/>
        <v>1268.6999999999998</v>
      </c>
    </row>
    <row r="537" spans="2:7">
      <c r="B537" s="787"/>
      <c r="C537" s="787"/>
      <c r="G537" s="1">
        <f t="shared" si="10"/>
        <v>1268.6999999999998</v>
      </c>
    </row>
    <row r="538" spans="2:7">
      <c r="B538" s="787"/>
      <c r="C538" s="787"/>
      <c r="G538" s="1">
        <f t="shared" si="10"/>
        <v>1268.6999999999998</v>
      </c>
    </row>
    <row r="539" spans="2:7">
      <c r="B539" s="787"/>
      <c r="C539" s="787"/>
      <c r="G539" s="1">
        <f t="shared" si="10"/>
        <v>1268.6999999999998</v>
      </c>
    </row>
    <row r="540" spans="2:7">
      <c r="B540" s="787"/>
      <c r="C540" s="787"/>
      <c r="G540" s="1">
        <f t="shared" si="10"/>
        <v>1268.6999999999998</v>
      </c>
    </row>
    <row r="541" spans="2:7">
      <c r="B541" s="787"/>
      <c r="C541" s="787"/>
      <c r="G541" s="1">
        <f t="shared" si="10"/>
        <v>1268.6999999999998</v>
      </c>
    </row>
    <row r="542" spans="2:7">
      <c r="B542" s="787"/>
      <c r="C542" s="787"/>
      <c r="G542" s="1">
        <f t="shared" si="10"/>
        <v>1268.6999999999998</v>
      </c>
    </row>
    <row r="543" spans="2:7">
      <c r="B543" s="787"/>
      <c r="C543" s="787"/>
      <c r="G543" s="1">
        <f t="shared" si="10"/>
        <v>1268.6999999999998</v>
      </c>
    </row>
    <row r="544" spans="2:7">
      <c r="B544" s="787"/>
      <c r="C544" s="787"/>
      <c r="G544" s="1">
        <f t="shared" si="10"/>
        <v>1268.6999999999998</v>
      </c>
    </row>
    <row r="545" spans="2:7">
      <c r="B545" s="787"/>
      <c r="C545" s="787"/>
      <c r="G545" s="1">
        <f t="shared" si="10"/>
        <v>1268.6999999999998</v>
      </c>
    </row>
    <row r="546" spans="2:7">
      <c r="B546" s="787"/>
      <c r="C546" s="787"/>
      <c r="G546" s="1">
        <f t="shared" si="10"/>
        <v>1268.6999999999998</v>
      </c>
    </row>
    <row r="547" spans="2:7">
      <c r="B547" s="787"/>
      <c r="C547" s="787"/>
      <c r="G547" s="1">
        <f t="shared" si="10"/>
        <v>1268.6999999999998</v>
      </c>
    </row>
    <row r="548" spans="2:7">
      <c r="B548" s="787"/>
      <c r="C548" s="787"/>
      <c r="G548" s="1">
        <f t="shared" si="10"/>
        <v>1268.6999999999998</v>
      </c>
    </row>
    <row r="549" spans="2:7">
      <c r="B549" s="787"/>
      <c r="C549" s="787"/>
      <c r="G549" s="1">
        <f t="shared" si="10"/>
        <v>1268.6999999999998</v>
      </c>
    </row>
    <row r="550" spans="2:7">
      <c r="B550" s="787"/>
      <c r="C550" s="787"/>
      <c r="G550" s="1">
        <f t="shared" si="10"/>
        <v>1268.6999999999998</v>
      </c>
    </row>
    <row r="551" spans="2:7">
      <c r="B551" s="787"/>
      <c r="C551" s="787"/>
      <c r="G551" s="1">
        <f t="shared" si="10"/>
        <v>1268.6999999999998</v>
      </c>
    </row>
    <row r="552" spans="2:7">
      <c r="B552" s="787"/>
      <c r="C552" s="787"/>
      <c r="G552" s="1">
        <f t="shared" si="10"/>
        <v>1268.6999999999998</v>
      </c>
    </row>
    <row r="553" spans="2:7">
      <c r="B553" s="787"/>
      <c r="C553" s="787"/>
      <c r="G553" s="1">
        <f t="shared" si="10"/>
        <v>1268.6999999999998</v>
      </c>
    </row>
    <row r="554" spans="2:7">
      <c r="B554" s="787"/>
      <c r="C554" s="787"/>
      <c r="G554" s="1">
        <f t="shared" si="10"/>
        <v>1268.6999999999998</v>
      </c>
    </row>
    <row r="555" spans="2:7">
      <c r="B555" s="787"/>
      <c r="C555" s="787"/>
      <c r="G555" s="1">
        <f t="shared" si="10"/>
        <v>1268.6999999999998</v>
      </c>
    </row>
    <row r="556" spans="2:7">
      <c r="B556" s="787"/>
      <c r="C556" s="787"/>
      <c r="G556" s="1">
        <f t="shared" si="10"/>
        <v>1268.6999999999998</v>
      </c>
    </row>
    <row r="557" spans="2:7">
      <c r="B557" s="787"/>
      <c r="C557" s="787"/>
      <c r="G557" s="1">
        <f t="shared" si="10"/>
        <v>1268.6999999999998</v>
      </c>
    </row>
    <row r="558" spans="2:7">
      <c r="B558" s="787"/>
      <c r="C558" s="787"/>
      <c r="G558" s="1">
        <f t="shared" si="10"/>
        <v>1268.6999999999998</v>
      </c>
    </row>
    <row r="559" spans="2:7">
      <c r="B559" s="787"/>
      <c r="C559" s="787"/>
      <c r="G559" s="1">
        <f t="shared" si="10"/>
        <v>1268.6999999999998</v>
      </c>
    </row>
    <row r="560" spans="2:7">
      <c r="B560" s="787"/>
      <c r="C560" s="787"/>
      <c r="G560" s="1">
        <f t="shared" si="10"/>
        <v>1268.6999999999998</v>
      </c>
    </row>
    <row r="561" spans="2:7">
      <c r="B561" s="787"/>
      <c r="C561" s="787"/>
      <c r="G561" s="1">
        <f t="shared" si="10"/>
        <v>1268.6999999999998</v>
      </c>
    </row>
    <row r="562" spans="2:7">
      <c r="B562" s="787"/>
      <c r="C562" s="787"/>
      <c r="G562" s="1">
        <f t="shared" si="10"/>
        <v>1268.6999999999998</v>
      </c>
    </row>
    <row r="563" spans="2:7">
      <c r="B563" s="787"/>
      <c r="C563" s="787"/>
      <c r="G563" s="1">
        <f t="shared" si="10"/>
        <v>1268.6999999999998</v>
      </c>
    </row>
    <row r="564" spans="2:7">
      <c r="B564" s="787"/>
      <c r="C564" s="787"/>
      <c r="G564" s="1">
        <f t="shared" si="10"/>
        <v>1268.6999999999998</v>
      </c>
    </row>
    <row r="565" spans="2:7">
      <c r="B565" s="787"/>
      <c r="C565" s="787"/>
      <c r="G565" s="1">
        <f t="shared" si="10"/>
        <v>1268.6999999999998</v>
      </c>
    </row>
    <row r="566" spans="2:7">
      <c r="B566" s="787"/>
      <c r="C566" s="787"/>
      <c r="G566" s="1">
        <f t="shared" si="10"/>
        <v>1268.6999999999998</v>
      </c>
    </row>
    <row r="567" spans="2:7">
      <c r="B567" s="787"/>
      <c r="C567" s="787"/>
      <c r="G567" s="1">
        <f t="shared" si="10"/>
        <v>1268.6999999999998</v>
      </c>
    </row>
    <row r="568" spans="2:7">
      <c r="B568" s="787"/>
      <c r="C568" s="787"/>
      <c r="G568" s="1">
        <f t="shared" ref="G568:G631" si="11">+G567+E568-F568</f>
        <v>1268.6999999999998</v>
      </c>
    </row>
    <row r="569" spans="2:7">
      <c r="B569" s="787"/>
      <c r="C569" s="787"/>
      <c r="G569" s="1">
        <f t="shared" si="11"/>
        <v>1268.6999999999998</v>
      </c>
    </row>
    <row r="570" spans="2:7">
      <c r="B570" s="787"/>
      <c r="C570" s="787"/>
      <c r="G570" s="1">
        <f t="shared" si="11"/>
        <v>1268.6999999999998</v>
      </c>
    </row>
    <row r="571" spans="2:7">
      <c r="B571" s="787"/>
      <c r="C571" s="787"/>
      <c r="G571" s="1">
        <f t="shared" si="11"/>
        <v>1268.6999999999998</v>
      </c>
    </row>
    <row r="572" spans="2:7">
      <c r="B572" s="787"/>
      <c r="C572" s="787"/>
      <c r="G572" s="1">
        <f t="shared" si="11"/>
        <v>1268.6999999999998</v>
      </c>
    </row>
    <row r="573" spans="2:7">
      <c r="B573" s="787"/>
      <c r="C573" s="787"/>
      <c r="G573" s="1">
        <f t="shared" si="11"/>
        <v>1268.6999999999998</v>
      </c>
    </row>
    <row r="574" spans="2:7">
      <c r="B574" s="787"/>
      <c r="C574" s="787"/>
      <c r="G574" s="1">
        <f t="shared" si="11"/>
        <v>1268.6999999999998</v>
      </c>
    </row>
    <row r="575" spans="2:7">
      <c r="B575" s="787"/>
      <c r="C575" s="787"/>
      <c r="G575" s="1">
        <f t="shared" si="11"/>
        <v>1268.6999999999998</v>
      </c>
    </row>
    <row r="576" spans="2:7">
      <c r="B576" s="787"/>
      <c r="C576" s="787"/>
      <c r="G576" s="1">
        <f t="shared" si="11"/>
        <v>1268.6999999999998</v>
      </c>
    </row>
    <row r="577" spans="2:7">
      <c r="B577" s="787"/>
      <c r="C577" s="787"/>
      <c r="G577" s="1">
        <f t="shared" si="11"/>
        <v>1268.6999999999998</v>
      </c>
    </row>
    <row r="578" spans="2:7">
      <c r="B578" s="787"/>
      <c r="C578" s="787"/>
      <c r="G578" s="1">
        <f t="shared" si="11"/>
        <v>1268.6999999999998</v>
      </c>
    </row>
    <row r="579" spans="2:7">
      <c r="B579" s="787"/>
      <c r="C579" s="787"/>
      <c r="G579" s="1">
        <f t="shared" si="11"/>
        <v>1268.6999999999998</v>
      </c>
    </row>
    <row r="580" spans="2:7">
      <c r="B580" s="787"/>
      <c r="C580" s="787"/>
      <c r="G580" s="1">
        <f t="shared" si="11"/>
        <v>1268.6999999999998</v>
      </c>
    </row>
    <row r="581" spans="2:7">
      <c r="B581" s="787"/>
      <c r="C581" s="787"/>
      <c r="G581" s="1">
        <f t="shared" si="11"/>
        <v>1268.6999999999998</v>
      </c>
    </row>
    <row r="582" spans="2:7">
      <c r="B582" s="787"/>
      <c r="C582" s="787"/>
      <c r="G582" s="1">
        <f t="shared" si="11"/>
        <v>1268.6999999999998</v>
      </c>
    </row>
    <row r="583" spans="2:7">
      <c r="B583" s="787"/>
      <c r="C583" s="787"/>
      <c r="G583" s="1">
        <f t="shared" si="11"/>
        <v>1268.6999999999998</v>
      </c>
    </row>
    <row r="584" spans="2:7">
      <c r="B584" s="787"/>
      <c r="C584" s="787"/>
      <c r="G584" s="1">
        <f t="shared" si="11"/>
        <v>1268.6999999999998</v>
      </c>
    </row>
    <row r="585" spans="2:7">
      <c r="B585" s="787"/>
      <c r="C585" s="787"/>
      <c r="G585" s="1">
        <f t="shared" si="11"/>
        <v>1268.6999999999998</v>
      </c>
    </row>
    <row r="586" spans="2:7">
      <c r="B586" s="787"/>
      <c r="C586" s="787"/>
      <c r="G586" s="1">
        <f t="shared" si="11"/>
        <v>1268.6999999999998</v>
      </c>
    </row>
    <row r="587" spans="2:7">
      <c r="B587" s="787"/>
      <c r="C587" s="787"/>
      <c r="G587" s="1">
        <f t="shared" si="11"/>
        <v>1268.6999999999998</v>
      </c>
    </row>
    <row r="588" spans="2:7">
      <c r="B588" s="787"/>
      <c r="C588" s="787"/>
      <c r="G588" s="1">
        <f t="shared" si="11"/>
        <v>1268.6999999999998</v>
      </c>
    </row>
    <row r="589" spans="2:7">
      <c r="B589" s="787"/>
      <c r="C589" s="787"/>
      <c r="G589" s="1">
        <f t="shared" si="11"/>
        <v>1268.6999999999998</v>
      </c>
    </row>
    <row r="590" spans="2:7">
      <c r="B590" s="787"/>
      <c r="C590" s="787"/>
      <c r="G590" s="1">
        <f t="shared" si="11"/>
        <v>1268.6999999999998</v>
      </c>
    </row>
    <row r="591" spans="2:7">
      <c r="B591" s="787"/>
      <c r="C591" s="787"/>
      <c r="G591" s="1">
        <f t="shared" si="11"/>
        <v>1268.6999999999998</v>
      </c>
    </row>
    <row r="592" spans="2:7">
      <c r="B592" s="787"/>
      <c r="C592" s="787"/>
      <c r="G592" s="1">
        <f t="shared" si="11"/>
        <v>1268.6999999999998</v>
      </c>
    </row>
    <row r="593" spans="2:7">
      <c r="B593" s="787"/>
      <c r="C593" s="787"/>
      <c r="G593" s="1">
        <f t="shared" si="11"/>
        <v>1268.6999999999998</v>
      </c>
    </row>
    <row r="594" spans="2:7">
      <c r="B594" s="787"/>
      <c r="C594" s="787"/>
      <c r="G594" s="1">
        <f t="shared" si="11"/>
        <v>1268.6999999999998</v>
      </c>
    </row>
    <row r="595" spans="2:7">
      <c r="B595" s="787"/>
      <c r="C595" s="787"/>
      <c r="G595" s="1">
        <f t="shared" si="11"/>
        <v>1268.6999999999998</v>
      </c>
    </row>
    <row r="596" spans="2:7">
      <c r="B596" s="787"/>
      <c r="C596" s="787"/>
      <c r="G596" s="1">
        <f t="shared" si="11"/>
        <v>1268.6999999999998</v>
      </c>
    </row>
    <row r="597" spans="2:7">
      <c r="B597" s="787"/>
      <c r="C597" s="787"/>
      <c r="G597" s="1">
        <f t="shared" si="11"/>
        <v>1268.6999999999998</v>
      </c>
    </row>
    <row r="598" spans="2:7">
      <c r="B598" s="787"/>
      <c r="C598" s="787"/>
      <c r="G598" s="1">
        <f t="shared" si="11"/>
        <v>1268.6999999999998</v>
      </c>
    </row>
    <row r="599" spans="2:7">
      <c r="B599" s="787"/>
      <c r="C599" s="787"/>
      <c r="G599" s="1">
        <f t="shared" si="11"/>
        <v>1268.6999999999998</v>
      </c>
    </row>
    <row r="600" spans="2:7">
      <c r="B600" s="787"/>
      <c r="C600" s="787"/>
      <c r="G600" s="1">
        <f t="shared" si="11"/>
        <v>1268.6999999999998</v>
      </c>
    </row>
    <row r="601" spans="2:7">
      <c r="B601" s="787"/>
      <c r="C601" s="787"/>
      <c r="G601" s="1">
        <f t="shared" si="11"/>
        <v>1268.6999999999998</v>
      </c>
    </row>
    <row r="602" spans="2:7">
      <c r="B602" s="787"/>
      <c r="C602" s="787"/>
      <c r="G602" s="1">
        <f t="shared" si="11"/>
        <v>1268.6999999999998</v>
      </c>
    </row>
    <row r="603" spans="2:7">
      <c r="B603" s="787"/>
      <c r="C603" s="787"/>
      <c r="G603" s="1">
        <f t="shared" si="11"/>
        <v>1268.6999999999998</v>
      </c>
    </row>
    <row r="604" spans="2:7">
      <c r="B604" s="787"/>
      <c r="C604" s="787"/>
      <c r="G604" s="1">
        <f t="shared" si="11"/>
        <v>1268.6999999999998</v>
      </c>
    </row>
    <row r="605" spans="2:7">
      <c r="B605" s="787"/>
      <c r="C605" s="787"/>
      <c r="G605" s="1">
        <f t="shared" si="11"/>
        <v>1268.6999999999998</v>
      </c>
    </row>
    <row r="606" spans="2:7">
      <c r="B606" s="787"/>
      <c r="C606" s="787"/>
      <c r="G606" s="1">
        <f t="shared" si="11"/>
        <v>1268.6999999999998</v>
      </c>
    </row>
    <row r="607" spans="2:7">
      <c r="B607" s="787"/>
      <c r="C607" s="787"/>
      <c r="G607" s="1">
        <f t="shared" si="11"/>
        <v>1268.6999999999998</v>
      </c>
    </row>
    <row r="608" spans="2:7">
      <c r="B608" s="787"/>
      <c r="C608" s="787"/>
      <c r="G608" s="1">
        <f t="shared" si="11"/>
        <v>1268.6999999999998</v>
      </c>
    </row>
    <row r="609" spans="2:7">
      <c r="B609" s="787"/>
      <c r="C609" s="787"/>
      <c r="G609" s="1">
        <f t="shared" si="11"/>
        <v>1268.6999999999998</v>
      </c>
    </row>
    <row r="610" spans="2:7">
      <c r="B610" s="787"/>
      <c r="C610" s="787"/>
      <c r="G610" s="1">
        <f t="shared" si="11"/>
        <v>1268.6999999999998</v>
      </c>
    </row>
    <row r="611" spans="2:7">
      <c r="B611" s="787"/>
      <c r="C611" s="787"/>
      <c r="G611" s="1">
        <f t="shared" si="11"/>
        <v>1268.6999999999998</v>
      </c>
    </row>
    <row r="612" spans="2:7">
      <c r="B612" s="787"/>
      <c r="C612" s="787"/>
      <c r="G612" s="1">
        <f t="shared" si="11"/>
        <v>1268.6999999999998</v>
      </c>
    </row>
    <row r="613" spans="2:7">
      <c r="B613" s="787"/>
      <c r="C613" s="787"/>
      <c r="G613" s="1">
        <f t="shared" si="11"/>
        <v>1268.6999999999998</v>
      </c>
    </row>
    <row r="614" spans="2:7">
      <c r="B614" s="787"/>
      <c r="C614" s="787"/>
      <c r="G614" s="1">
        <f t="shared" si="11"/>
        <v>1268.6999999999998</v>
      </c>
    </row>
    <row r="615" spans="2:7">
      <c r="B615" s="787"/>
      <c r="C615" s="787"/>
      <c r="G615" s="1">
        <f t="shared" si="11"/>
        <v>1268.6999999999998</v>
      </c>
    </row>
    <row r="616" spans="2:7">
      <c r="B616" s="787"/>
      <c r="C616" s="787"/>
      <c r="G616" s="1">
        <f t="shared" si="11"/>
        <v>1268.6999999999998</v>
      </c>
    </row>
    <row r="617" spans="2:7">
      <c r="B617" s="787"/>
      <c r="C617" s="787"/>
      <c r="G617" s="1">
        <f t="shared" si="11"/>
        <v>1268.6999999999998</v>
      </c>
    </row>
    <row r="618" spans="2:7">
      <c r="B618" s="787"/>
      <c r="C618" s="787"/>
      <c r="G618" s="1">
        <f t="shared" si="11"/>
        <v>1268.6999999999998</v>
      </c>
    </row>
    <row r="619" spans="2:7">
      <c r="B619" s="787"/>
      <c r="C619" s="787"/>
      <c r="G619" s="1">
        <f t="shared" si="11"/>
        <v>1268.6999999999998</v>
      </c>
    </row>
    <row r="620" spans="2:7">
      <c r="B620" s="787"/>
      <c r="C620" s="787"/>
      <c r="G620" s="1">
        <f t="shared" si="11"/>
        <v>1268.6999999999998</v>
      </c>
    </row>
    <row r="621" spans="2:7">
      <c r="B621" s="787"/>
      <c r="C621" s="787"/>
      <c r="G621" s="1">
        <f t="shared" si="11"/>
        <v>1268.6999999999998</v>
      </c>
    </row>
    <row r="622" spans="2:7">
      <c r="B622" s="787"/>
      <c r="C622" s="787"/>
      <c r="G622" s="1">
        <f t="shared" si="11"/>
        <v>1268.6999999999998</v>
      </c>
    </row>
    <row r="623" spans="2:7">
      <c r="B623" s="787"/>
      <c r="C623" s="787"/>
      <c r="G623" s="1">
        <f t="shared" si="11"/>
        <v>1268.6999999999998</v>
      </c>
    </row>
    <row r="624" spans="2:7">
      <c r="B624" s="787"/>
      <c r="C624" s="787"/>
      <c r="G624" s="1">
        <f t="shared" si="11"/>
        <v>1268.6999999999998</v>
      </c>
    </row>
    <row r="625" spans="2:7">
      <c r="B625" s="787"/>
      <c r="C625" s="787"/>
      <c r="G625" s="1">
        <f t="shared" si="11"/>
        <v>1268.6999999999998</v>
      </c>
    </row>
    <row r="626" spans="2:7">
      <c r="B626" s="787"/>
      <c r="C626" s="787"/>
      <c r="G626" s="1">
        <f t="shared" si="11"/>
        <v>1268.6999999999998</v>
      </c>
    </row>
    <row r="627" spans="2:7">
      <c r="B627" s="787"/>
      <c r="C627" s="787"/>
      <c r="G627" s="1">
        <f t="shared" si="11"/>
        <v>1268.6999999999998</v>
      </c>
    </row>
    <row r="628" spans="2:7">
      <c r="B628" s="787"/>
      <c r="C628" s="787"/>
      <c r="G628" s="1">
        <f t="shared" si="11"/>
        <v>1268.6999999999998</v>
      </c>
    </row>
    <row r="629" spans="2:7">
      <c r="B629" s="787"/>
      <c r="C629" s="787"/>
      <c r="G629" s="1">
        <f t="shared" si="11"/>
        <v>1268.6999999999998</v>
      </c>
    </row>
    <row r="630" spans="2:7">
      <c r="B630" s="787"/>
      <c r="C630" s="787"/>
      <c r="G630" s="1">
        <f t="shared" si="11"/>
        <v>1268.6999999999998</v>
      </c>
    </row>
    <row r="631" spans="2:7">
      <c r="B631" s="787"/>
      <c r="C631" s="787"/>
      <c r="G631" s="1">
        <f t="shared" si="11"/>
        <v>1268.6999999999998</v>
      </c>
    </row>
    <row r="632" spans="2:7">
      <c r="B632" s="787"/>
      <c r="C632" s="787"/>
    </row>
    <row r="633" spans="2:7">
      <c r="B633" s="787"/>
      <c r="C633" s="787"/>
    </row>
  </sheetData>
  <mergeCells count="3">
    <mergeCell ref="B3:F3"/>
    <mergeCell ref="J306:L306"/>
    <mergeCell ref="K349:M349"/>
  </mergeCell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AC4AD-E8D1-4CC3-9BFA-1A6495E371DD}">
  <sheetPr>
    <tabColor rgb="FFFFFF00"/>
  </sheetPr>
  <dimension ref="A1:O127"/>
  <sheetViews>
    <sheetView topLeftCell="A94" workbookViewId="0">
      <selection activeCell="H24" sqref="H24"/>
    </sheetView>
  </sheetViews>
  <sheetFormatPr defaultColWidth="9.140625" defaultRowHeight="15"/>
  <cols>
    <col min="1" max="1" width="11.42578125" style="6" bestFit="1" customWidth="1"/>
    <col min="2" max="2" width="15.5703125" style="224" bestFit="1" customWidth="1"/>
    <col min="3" max="3" width="13.85546875" style="212" customWidth="1"/>
    <col min="4" max="4" width="31.7109375" bestFit="1" customWidth="1"/>
    <col min="5" max="5" width="10" style="121" bestFit="1" customWidth="1"/>
    <col min="6" max="6" width="9.7109375" style="121" bestFit="1" customWidth="1"/>
    <col min="9" max="9" width="13.5703125" bestFit="1" customWidth="1"/>
    <col min="10" max="10" width="11.85546875" bestFit="1" customWidth="1"/>
    <col min="11" max="11" width="19" customWidth="1"/>
    <col min="12" max="12" width="14.7109375" customWidth="1"/>
    <col min="13" max="13" width="12.28515625" customWidth="1"/>
  </cols>
  <sheetData>
    <row r="1" spans="1:11">
      <c r="A1" s="787"/>
      <c r="B1" s="786"/>
      <c r="C1" s="786"/>
      <c r="D1" s="786" t="s">
        <v>2238</v>
      </c>
      <c r="E1" s="10"/>
      <c r="F1" s="10"/>
      <c r="G1" s="10"/>
      <c r="H1" s="10"/>
      <c r="I1" t="s">
        <v>2239</v>
      </c>
    </row>
    <row r="2" spans="1:11">
      <c r="A2" s="787"/>
      <c r="D2" s="815"/>
      <c r="E2" s="118"/>
      <c r="F2" s="118"/>
      <c r="G2" s="1"/>
      <c r="H2" s="1"/>
    </row>
    <row r="3" spans="1:11" ht="45">
      <c r="A3" s="804" t="s">
        <v>1</v>
      </c>
      <c r="B3" s="213" t="s">
        <v>2</v>
      </c>
      <c r="C3" s="213" t="s">
        <v>3</v>
      </c>
      <c r="D3" s="83" t="s">
        <v>4</v>
      </c>
      <c r="E3" s="131" t="s">
        <v>5</v>
      </c>
      <c r="F3" s="131" t="s">
        <v>6</v>
      </c>
      <c r="G3" s="14" t="s">
        <v>7</v>
      </c>
      <c r="H3" s="14"/>
    </row>
    <row r="4" spans="1:11">
      <c r="A4" s="786"/>
      <c r="B4" s="223"/>
      <c r="C4" s="214"/>
      <c r="D4" s="44"/>
      <c r="E4" s="208"/>
      <c r="F4" s="208"/>
      <c r="G4" s="19">
        <f>+E4-F4</f>
        <v>0</v>
      </c>
      <c r="H4" s="19"/>
    </row>
    <row r="5" spans="1:11">
      <c r="A5" s="116">
        <v>45260</v>
      </c>
      <c r="B5" s="223" t="s">
        <v>10</v>
      </c>
      <c r="C5" s="214" t="s">
        <v>24</v>
      </c>
      <c r="D5" s="815" t="s">
        <v>14</v>
      </c>
      <c r="E5" s="118">
        <v>1200</v>
      </c>
      <c r="F5" s="118"/>
      <c r="G5" s="19">
        <f>G4+E5-F5</f>
        <v>1200</v>
      </c>
      <c r="H5" s="19"/>
    </row>
    <row r="6" spans="1:11">
      <c r="A6" s="787"/>
      <c r="D6" s="815" t="s">
        <v>338</v>
      </c>
      <c r="E6" s="118"/>
      <c r="F6" s="118"/>
      <c r="G6" s="19">
        <f t="shared" ref="G6:G44" si="0">G5+E6-F6</f>
        <v>1200</v>
      </c>
      <c r="H6" s="19"/>
    </row>
    <row r="7" spans="1:11">
      <c r="A7" s="15"/>
      <c r="F7" s="118"/>
      <c r="G7" s="19">
        <f t="shared" si="0"/>
        <v>1200</v>
      </c>
      <c r="H7" s="19"/>
    </row>
    <row r="8" spans="1:11">
      <c r="A8" s="15">
        <v>45252</v>
      </c>
      <c r="B8" s="224" t="s">
        <v>2240</v>
      </c>
      <c r="C8" s="212" t="s">
        <v>24</v>
      </c>
      <c r="D8" s="815" t="s">
        <v>14</v>
      </c>
      <c r="F8" s="118">
        <v>1200</v>
      </c>
      <c r="G8" s="19">
        <f t="shared" si="0"/>
        <v>0</v>
      </c>
      <c r="H8" s="19"/>
    </row>
    <row r="9" spans="1:11">
      <c r="A9" s="133">
        <v>45291</v>
      </c>
      <c r="B9" s="223" t="s">
        <v>10</v>
      </c>
      <c r="C9" s="214" t="s">
        <v>25</v>
      </c>
      <c r="D9" t="s">
        <v>12</v>
      </c>
      <c r="E9" s="121">
        <v>30.6</v>
      </c>
      <c r="G9" s="19">
        <f t="shared" si="0"/>
        <v>30.6</v>
      </c>
      <c r="H9" s="19"/>
    </row>
    <row r="10" spans="1:11">
      <c r="A10" s="787"/>
      <c r="D10" t="s">
        <v>13</v>
      </c>
      <c r="E10" s="121">
        <v>5</v>
      </c>
      <c r="G10" s="19">
        <f t="shared" si="0"/>
        <v>35.6</v>
      </c>
      <c r="H10" s="19"/>
    </row>
    <row r="11" spans="1:11">
      <c r="A11" s="787"/>
      <c r="D11" t="s">
        <v>14</v>
      </c>
      <c r="E11" s="121">
        <v>1200</v>
      </c>
      <c r="G11" s="19">
        <f t="shared" si="0"/>
        <v>1235.5999999999999</v>
      </c>
      <c r="H11" s="19"/>
    </row>
    <row r="12" spans="1:11">
      <c r="A12" s="106">
        <v>45289</v>
      </c>
      <c r="B12" s="224" t="s">
        <v>2241</v>
      </c>
      <c r="C12" s="212" t="s">
        <v>25</v>
      </c>
      <c r="D12" t="s">
        <v>14</v>
      </c>
      <c r="F12" s="121">
        <v>1200</v>
      </c>
      <c r="G12" s="19">
        <f t="shared" si="0"/>
        <v>35.599999999999909</v>
      </c>
      <c r="H12" s="19"/>
    </row>
    <row r="13" spans="1:11">
      <c r="A13" s="106">
        <v>45316</v>
      </c>
      <c r="B13" s="224" t="s">
        <v>2242</v>
      </c>
      <c r="C13" s="212" t="s">
        <v>25</v>
      </c>
      <c r="D13" t="s">
        <v>12</v>
      </c>
      <c r="F13" s="121">
        <v>30.6</v>
      </c>
      <c r="G13" s="19">
        <f t="shared" si="0"/>
        <v>4.9999999999999076</v>
      </c>
      <c r="H13" s="19"/>
    </row>
    <row r="14" spans="1:11">
      <c r="A14" s="106">
        <v>45316</v>
      </c>
      <c r="B14" s="224" t="s">
        <v>2242</v>
      </c>
      <c r="C14" s="212" t="s">
        <v>25</v>
      </c>
      <c r="D14" t="s">
        <v>13</v>
      </c>
      <c r="F14" s="121">
        <v>5</v>
      </c>
      <c r="G14" s="19">
        <f t="shared" si="0"/>
        <v>-9.2370555648813024E-14</v>
      </c>
      <c r="H14" s="19"/>
    </row>
    <row r="15" spans="1:11">
      <c r="A15" s="41">
        <v>45322</v>
      </c>
      <c r="B15" s="786" t="s">
        <v>10</v>
      </c>
      <c r="C15" s="214" t="s">
        <v>11</v>
      </c>
      <c r="D15" t="s">
        <v>12</v>
      </c>
      <c r="E15" s="12">
        <v>34.200000000000003</v>
      </c>
      <c r="G15" s="19">
        <f t="shared" si="0"/>
        <v>34.19999999999991</v>
      </c>
      <c r="H15" s="19"/>
    </row>
    <row r="16" spans="1:11">
      <c r="A16" s="39"/>
      <c r="B16" s="787"/>
      <c r="C16" s="803"/>
      <c r="D16" t="s">
        <v>13</v>
      </c>
      <c r="E16" s="12">
        <v>8.8000000000000007</v>
      </c>
      <c r="G16" s="19">
        <f t="shared" si="0"/>
        <v>42.999999999999915</v>
      </c>
      <c r="H16" s="19"/>
      <c r="K16" s="26"/>
    </row>
    <row r="17" spans="1:13">
      <c r="A17" s="39"/>
      <c r="B17" s="787"/>
      <c r="C17" s="803"/>
      <c r="D17" t="s">
        <v>14</v>
      </c>
      <c r="E17" s="12">
        <v>1200</v>
      </c>
      <c r="G17" s="19">
        <f t="shared" si="0"/>
        <v>1243</v>
      </c>
      <c r="H17" s="19"/>
    </row>
    <row r="18" spans="1:13" s="365" customFormat="1">
      <c r="A18" s="385">
        <v>45328</v>
      </c>
      <c r="B18" s="402" t="s">
        <v>2243</v>
      </c>
      <c r="C18" s="403" t="s">
        <v>11</v>
      </c>
      <c r="D18" s="365" t="s">
        <v>14</v>
      </c>
      <c r="E18" s="368"/>
      <c r="F18" s="368">
        <v>1200</v>
      </c>
      <c r="G18" s="400">
        <f t="shared" si="0"/>
        <v>43</v>
      </c>
      <c r="H18" s="400"/>
    </row>
    <row r="19" spans="1:13">
      <c r="A19" s="15">
        <v>45358</v>
      </c>
      <c r="B19" s="224" t="s">
        <v>2244</v>
      </c>
      <c r="C19" s="212" t="s">
        <v>11</v>
      </c>
      <c r="D19" t="s">
        <v>12</v>
      </c>
      <c r="F19" s="12">
        <v>34.200000000000003</v>
      </c>
      <c r="G19" s="19">
        <f t="shared" si="0"/>
        <v>8.7999999999999972</v>
      </c>
      <c r="H19" s="19"/>
    </row>
    <row r="20" spans="1:13">
      <c r="A20" s="15">
        <v>45358</v>
      </c>
      <c r="B20" s="224" t="s">
        <v>2244</v>
      </c>
      <c r="C20" s="212" t="s">
        <v>11</v>
      </c>
      <c r="D20" t="s">
        <v>13</v>
      </c>
      <c r="F20" s="12">
        <v>8.8000000000000007</v>
      </c>
      <c r="G20" s="19">
        <f t="shared" si="0"/>
        <v>0</v>
      </c>
      <c r="H20" s="19"/>
    </row>
    <row r="21" spans="1:13">
      <c r="A21" s="133">
        <v>45351</v>
      </c>
      <c r="B21" s="223" t="s">
        <v>10</v>
      </c>
      <c r="C21" s="214" t="s">
        <v>15</v>
      </c>
      <c r="D21" t="s">
        <v>12</v>
      </c>
      <c r="E21" s="12">
        <v>35.5</v>
      </c>
      <c r="G21" s="19">
        <f t="shared" si="0"/>
        <v>35.5</v>
      </c>
      <c r="H21" s="19"/>
    </row>
    <row r="22" spans="1:13">
      <c r="A22" s="787"/>
      <c r="D22" t="s">
        <v>13</v>
      </c>
      <c r="E22" s="12">
        <v>5</v>
      </c>
      <c r="G22" s="19">
        <f t="shared" ref="G22:G30" si="1">G21+E22-F22</f>
        <v>40.5</v>
      </c>
      <c r="H22" s="19"/>
      <c r="K22" s="217"/>
      <c r="M22" s="12"/>
    </row>
    <row r="23" spans="1:13">
      <c r="A23" s="787"/>
      <c r="D23" t="s">
        <v>14</v>
      </c>
      <c r="E23" s="12">
        <v>1200</v>
      </c>
      <c r="G23" s="19">
        <f t="shared" si="1"/>
        <v>1240.5</v>
      </c>
      <c r="H23" s="19"/>
      <c r="K23" s="216"/>
      <c r="M23" s="12"/>
    </row>
    <row r="24" spans="1:13" s="233" customFormat="1">
      <c r="A24" s="281">
        <v>45354</v>
      </c>
      <c r="B24" s="410" t="s">
        <v>2245</v>
      </c>
      <c r="C24" s="411" t="s">
        <v>15</v>
      </c>
      <c r="D24" s="233" t="s">
        <v>14</v>
      </c>
      <c r="E24" s="234"/>
      <c r="F24" s="273">
        <v>1200</v>
      </c>
      <c r="G24" s="330">
        <f t="shared" si="1"/>
        <v>40.5</v>
      </c>
      <c r="H24" s="330">
        <f>+F24</f>
        <v>1200</v>
      </c>
      <c r="I24" s="233" t="s">
        <v>2246</v>
      </c>
      <c r="K24" s="412"/>
      <c r="M24" s="273"/>
    </row>
    <row r="25" spans="1:13">
      <c r="A25" s="15">
        <v>45414</v>
      </c>
      <c r="B25" s="224" t="s">
        <v>2247</v>
      </c>
      <c r="C25" s="212" t="s">
        <v>15</v>
      </c>
      <c r="D25" t="s">
        <v>12</v>
      </c>
      <c r="E25" s="12"/>
      <c r="F25" s="12">
        <v>35.5</v>
      </c>
      <c r="G25" s="19">
        <f t="shared" si="1"/>
        <v>5</v>
      </c>
      <c r="H25" s="19"/>
      <c r="K25" s="218"/>
      <c r="M25" s="121"/>
    </row>
    <row r="26" spans="1:13">
      <c r="A26" s="15">
        <v>45414</v>
      </c>
      <c r="B26" s="224" t="s">
        <v>2247</v>
      </c>
      <c r="C26" s="212" t="s">
        <v>15</v>
      </c>
      <c r="D26" t="s">
        <v>13</v>
      </c>
      <c r="E26" s="12"/>
      <c r="F26" s="12">
        <v>5</v>
      </c>
      <c r="G26" s="19">
        <f t="shared" si="1"/>
        <v>0</v>
      </c>
      <c r="H26" s="19"/>
      <c r="K26" s="218"/>
      <c r="M26" s="121"/>
    </row>
    <row r="27" spans="1:13">
      <c r="A27" s="41">
        <v>45382</v>
      </c>
      <c r="B27" s="786" t="s">
        <v>10</v>
      </c>
      <c r="C27" s="790" t="s">
        <v>16</v>
      </c>
      <c r="D27" t="s">
        <v>12</v>
      </c>
      <c r="E27" s="121">
        <v>34.299999999999997</v>
      </c>
      <c r="G27" s="19">
        <f t="shared" si="1"/>
        <v>34.299999999999997</v>
      </c>
      <c r="H27" s="19"/>
      <c r="K27" s="90"/>
      <c r="M27" s="121"/>
    </row>
    <row r="28" spans="1:13">
      <c r="A28" s="39"/>
      <c r="B28" s="787"/>
      <c r="C28" s="803"/>
      <c r="D28" t="s">
        <v>13</v>
      </c>
      <c r="E28" s="121">
        <v>5</v>
      </c>
      <c r="G28" s="19">
        <f t="shared" si="1"/>
        <v>39.299999999999997</v>
      </c>
      <c r="H28" s="19"/>
      <c r="M28" s="12"/>
    </row>
    <row r="29" spans="1:13">
      <c r="A29" s="39"/>
      <c r="B29" s="787"/>
      <c r="C29" s="803"/>
      <c r="D29" t="s">
        <v>14</v>
      </c>
      <c r="E29" s="121">
        <v>1200</v>
      </c>
      <c r="G29" s="19">
        <f t="shared" si="1"/>
        <v>1239.3</v>
      </c>
      <c r="H29" s="19"/>
      <c r="M29" s="26"/>
    </row>
    <row r="30" spans="1:13" s="365" customFormat="1">
      <c r="A30" s="414">
        <v>45393</v>
      </c>
      <c r="B30" s="402" t="s">
        <v>2248</v>
      </c>
      <c r="C30" s="403" t="s">
        <v>16</v>
      </c>
      <c r="D30" s="365" t="s">
        <v>14</v>
      </c>
      <c r="E30" s="368"/>
      <c r="F30" s="368">
        <v>1200</v>
      </c>
      <c r="G30" s="400">
        <f t="shared" si="1"/>
        <v>39.299999999999955</v>
      </c>
      <c r="H30" s="400"/>
    </row>
    <row r="31" spans="1:13">
      <c r="A31" s="15">
        <v>45414</v>
      </c>
      <c r="B31" s="224" t="s">
        <v>2247</v>
      </c>
      <c r="C31" s="212" t="s">
        <v>16</v>
      </c>
      <c r="D31" t="s">
        <v>12</v>
      </c>
      <c r="F31" s="121">
        <v>34.299999999999997</v>
      </c>
      <c r="G31" s="19">
        <f t="shared" si="0"/>
        <v>4.9999999999999574</v>
      </c>
      <c r="H31" s="19"/>
    </row>
    <row r="32" spans="1:13">
      <c r="A32" s="15">
        <v>45414</v>
      </c>
      <c r="B32" s="224" t="s">
        <v>2247</v>
      </c>
      <c r="C32" s="212" t="s">
        <v>16</v>
      </c>
      <c r="D32" t="s">
        <v>13</v>
      </c>
      <c r="F32" s="121">
        <v>5</v>
      </c>
      <c r="G32" s="19">
        <f t="shared" si="0"/>
        <v>-4.2632564145606011E-14</v>
      </c>
      <c r="H32" s="19"/>
    </row>
    <row r="33" spans="1:13">
      <c r="A33" s="41">
        <v>45412</v>
      </c>
      <c r="B33" s="786" t="s">
        <v>10</v>
      </c>
      <c r="C33" s="790" t="s">
        <v>17</v>
      </c>
      <c r="D33" t="s">
        <v>12</v>
      </c>
      <c r="E33" s="12">
        <v>34.1</v>
      </c>
      <c r="G33" s="19">
        <f t="shared" si="0"/>
        <v>34.099999999999959</v>
      </c>
      <c r="H33" s="19"/>
    </row>
    <row r="34" spans="1:13">
      <c r="A34" s="39"/>
      <c r="B34" s="787"/>
      <c r="C34" s="803"/>
      <c r="D34" t="s">
        <v>13</v>
      </c>
      <c r="E34" s="12">
        <v>5</v>
      </c>
      <c r="G34" s="19">
        <f t="shared" si="0"/>
        <v>39.099999999999959</v>
      </c>
      <c r="H34" s="19"/>
    </row>
    <row r="35" spans="1:13">
      <c r="A35" s="39"/>
      <c r="B35" s="787"/>
      <c r="C35" s="803"/>
      <c r="D35" t="s">
        <v>14</v>
      </c>
      <c r="E35" s="12">
        <v>1200</v>
      </c>
      <c r="G35" s="19">
        <f t="shared" si="0"/>
        <v>1239.0999999999999</v>
      </c>
      <c r="H35" s="19"/>
    </row>
    <row r="36" spans="1:13" s="365" customFormat="1">
      <c r="A36" s="414">
        <v>45430</v>
      </c>
      <c r="B36" s="402" t="s">
        <v>2249</v>
      </c>
      <c r="C36" s="403" t="s">
        <v>17</v>
      </c>
      <c r="D36" s="365" t="s">
        <v>14</v>
      </c>
      <c r="E36" s="368"/>
      <c r="F36" s="368">
        <v>1200</v>
      </c>
      <c r="G36" s="400">
        <f t="shared" si="0"/>
        <v>39.099999999999909</v>
      </c>
      <c r="H36" s="400"/>
    </row>
    <row r="37" spans="1:13">
      <c r="A37" s="15">
        <v>45526</v>
      </c>
      <c r="B37" s="224" t="s">
        <v>2250</v>
      </c>
      <c r="C37" s="212" t="s">
        <v>17</v>
      </c>
      <c r="D37" t="s">
        <v>12</v>
      </c>
      <c r="F37" s="121">
        <v>34.1</v>
      </c>
      <c r="G37" s="19">
        <f t="shared" si="0"/>
        <v>4.9999999999999076</v>
      </c>
      <c r="H37" s="19"/>
    </row>
    <row r="38" spans="1:13">
      <c r="A38" s="15">
        <v>45526</v>
      </c>
      <c r="B38" s="224" t="s">
        <v>2250</v>
      </c>
      <c r="C38" s="212" t="s">
        <v>17</v>
      </c>
      <c r="D38" t="s">
        <v>13</v>
      </c>
      <c r="F38" s="121">
        <v>5</v>
      </c>
      <c r="G38" s="19">
        <f t="shared" si="0"/>
        <v>-9.2370555648813024E-14</v>
      </c>
      <c r="H38" s="19"/>
    </row>
    <row r="39" spans="1:13">
      <c r="A39" s="41">
        <v>45443</v>
      </c>
      <c r="B39" s="786" t="s">
        <v>10</v>
      </c>
      <c r="C39" s="786" t="s">
        <v>18</v>
      </c>
      <c r="D39" t="s">
        <v>12</v>
      </c>
      <c r="E39" s="121">
        <v>31.1</v>
      </c>
      <c r="G39" s="19">
        <f t="shared" si="0"/>
        <v>31.099999999999909</v>
      </c>
      <c r="H39" s="19"/>
      <c r="K39" s="790"/>
      <c r="M39" s="12"/>
    </row>
    <row r="40" spans="1:13">
      <c r="A40" s="39"/>
      <c r="B40" s="787"/>
      <c r="C40" s="787"/>
      <c r="D40" t="s">
        <v>13</v>
      </c>
      <c r="E40" s="121">
        <v>5</v>
      </c>
      <c r="G40" s="19">
        <f t="shared" si="0"/>
        <v>36.099999999999909</v>
      </c>
      <c r="H40" s="19"/>
      <c r="K40" s="803"/>
      <c r="M40" s="12"/>
    </row>
    <row r="41" spans="1:13">
      <c r="A41" s="39"/>
      <c r="B41" s="787"/>
      <c r="C41" s="787"/>
      <c r="D41" t="s">
        <v>14</v>
      </c>
      <c r="E41" s="121">
        <v>1200</v>
      </c>
      <c r="G41" s="19">
        <f t="shared" si="0"/>
        <v>1236.0999999999999</v>
      </c>
      <c r="H41" s="19"/>
      <c r="K41" s="803"/>
      <c r="M41" s="12"/>
    </row>
    <row r="42" spans="1:13" s="233" customFormat="1">
      <c r="A42" s="329">
        <v>45465</v>
      </c>
      <c r="B42" s="410" t="s">
        <v>2251</v>
      </c>
      <c r="C42" s="411" t="s">
        <v>18</v>
      </c>
      <c r="D42" s="233" t="s">
        <v>14</v>
      </c>
      <c r="E42" s="273"/>
      <c r="F42" s="273">
        <v>1200</v>
      </c>
      <c r="G42" s="330">
        <f t="shared" si="0"/>
        <v>36.099999999999909</v>
      </c>
      <c r="H42" s="330">
        <f>+F42</f>
        <v>1200</v>
      </c>
      <c r="I42" s="233" t="s">
        <v>2252</v>
      </c>
      <c r="K42" s="284"/>
      <c r="M42" s="273"/>
    </row>
    <row r="43" spans="1:13">
      <c r="A43" s="15">
        <v>45526</v>
      </c>
      <c r="B43" s="224" t="s">
        <v>2250</v>
      </c>
      <c r="C43" s="212" t="s">
        <v>18</v>
      </c>
      <c r="D43" t="s">
        <v>12</v>
      </c>
      <c r="F43" s="121">
        <v>31.1</v>
      </c>
      <c r="G43" s="19">
        <f t="shared" si="0"/>
        <v>4.9999999999999076</v>
      </c>
      <c r="H43" s="19"/>
      <c r="K43" s="786"/>
      <c r="M43" s="121"/>
    </row>
    <row r="44" spans="1:13">
      <c r="A44" s="15">
        <v>45526</v>
      </c>
      <c r="B44" s="224" t="s">
        <v>2250</v>
      </c>
      <c r="C44" s="212" t="s">
        <v>18</v>
      </c>
      <c r="D44" t="s">
        <v>13</v>
      </c>
      <c r="F44" s="121">
        <v>5</v>
      </c>
      <c r="G44" s="19">
        <f t="shared" si="0"/>
        <v>-9.2370555648813024E-14</v>
      </c>
      <c r="H44" s="19"/>
      <c r="K44" s="786"/>
      <c r="M44" s="121"/>
    </row>
    <row r="45" spans="1:13">
      <c r="A45" s="41">
        <v>45473</v>
      </c>
      <c r="B45" s="786" t="s">
        <v>10</v>
      </c>
      <c r="C45" s="786" t="s">
        <v>19</v>
      </c>
      <c r="D45" t="s">
        <v>12</v>
      </c>
      <c r="E45" s="12">
        <v>30.2</v>
      </c>
      <c r="G45" s="19">
        <f t="shared" ref="G45:G56" si="2">G44+E45-F45</f>
        <v>30.199999999999907</v>
      </c>
      <c r="H45" s="19"/>
      <c r="M45" s="121"/>
    </row>
    <row r="46" spans="1:13">
      <c r="A46" s="39"/>
      <c r="B46" s="787"/>
      <c r="C46" s="787"/>
      <c r="D46" t="s">
        <v>13</v>
      </c>
      <c r="E46" s="12">
        <v>7</v>
      </c>
      <c r="G46" s="19">
        <f t="shared" si="2"/>
        <v>37.199999999999903</v>
      </c>
      <c r="H46" s="19"/>
      <c r="J46" s="786"/>
      <c r="M46" s="12"/>
    </row>
    <row r="47" spans="1:13">
      <c r="A47" s="39"/>
      <c r="B47" s="787"/>
      <c r="C47" s="787"/>
      <c r="D47" t="s">
        <v>14</v>
      </c>
      <c r="E47" s="12">
        <v>1200</v>
      </c>
      <c r="G47" s="19">
        <f t="shared" si="2"/>
        <v>1237.1999999999998</v>
      </c>
      <c r="H47" s="19"/>
      <c r="J47" s="787"/>
      <c r="M47" s="12"/>
    </row>
    <row r="48" spans="1:13" s="365" customFormat="1">
      <c r="A48" s="364">
        <v>45525</v>
      </c>
      <c r="B48" s="807" t="s">
        <v>2253</v>
      </c>
      <c r="C48" s="807" t="s">
        <v>19</v>
      </c>
      <c r="D48" s="365" t="s">
        <v>14</v>
      </c>
      <c r="E48" s="370"/>
      <c r="F48" s="368">
        <v>1200</v>
      </c>
      <c r="G48" s="400">
        <f t="shared" si="2"/>
        <v>37.199999999999818</v>
      </c>
      <c r="H48" s="400"/>
      <c r="J48" s="818"/>
      <c r="M48" s="370"/>
    </row>
    <row r="49" spans="1:13">
      <c r="A49" s="39">
        <v>45589</v>
      </c>
      <c r="B49" s="787" t="s">
        <v>2254</v>
      </c>
      <c r="C49" s="787" t="s">
        <v>19</v>
      </c>
      <c r="D49" t="s">
        <v>12</v>
      </c>
      <c r="E49" s="12"/>
      <c r="F49" s="12">
        <v>30.2</v>
      </c>
      <c r="G49" s="19">
        <f t="shared" si="2"/>
        <v>6.9999999999998188</v>
      </c>
      <c r="H49" s="19"/>
      <c r="J49" s="211">
        <v>76276709</v>
      </c>
      <c r="M49" s="12"/>
    </row>
    <row r="50" spans="1:13">
      <c r="A50" s="39">
        <v>45589</v>
      </c>
      <c r="B50" s="787" t="s">
        <v>2254</v>
      </c>
      <c r="C50" s="787" t="s">
        <v>19</v>
      </c>
      <c r="D50" t="s">
        <v>13</v>
      </c>
      <c r="E50" s="12"/>
      <c r="F50" s="12">
        <v>7</v>
      </c>
      <c r="G50" s="19">
        <f t="shared" si="2"/>
        <v>-1.8118839761882555E-13</v>
      </c>
      <c r="H50" s="19"/>
      <c r="J50" s="786"/>
      <c r="M50" s="12"/>
    </row>
    <row r="51" spans="1:13">
      <c r="A51" s="41">
        <v>45504</v>
      </c>
      <c r="B51" s="786" t="s">
        <v>10</v>
      </c>
      <c r="C51" s="786" t="s">
        <v>20</v>
      </c>
      <c r="D51" t="s">
        <v>12</v>
      </c>
      <c r="E51" s="12">
        <v>29.6</v>
      </c>
      <c r="G51" s="19">
        <f t="shared" si="2"/>
        <v>29.59999999999982</v>
      </c>
      <c r="H51" s="19"/>
      <c r="J51" s="787"/>
      <c r="M51" s="12"/>
    </row>
    <row r="52" spans="1:13">
      <c r="A52" s="39"/>
      <c r="B52" s="787"/>
      <c r="C52" s="787"/>
      <c r="D52" t="s">
        <v>13</v>
      </c>
      <c r="E52" s="12">
        <v>7</v>
      </c>
      <c r="G52" s="19">
        <f t="shared" si="2"/>
        <v>36.599999999999824</v>
      </c>
      <c r="H52" s="19"/>
    </row>
    <row r="53" spans="1:13">
      <c r="A53" s="39"/>
      <c r="B53" s="787"/>
      <c r="C53" s="787"/>
      <c r="D53" t="s">
        <v>14</v>
      </c>
      <c r="E53" s="12">
        <v>1200</v>
      </c>
      <c r="G53" s="19">
        <f t="shared" si="2"/>
        <v>1236.5999999999999</v>
      </c>
      <c r="H53" s="19"/>
    </row>
    <row r="54" spans="1:13">
      <c r="A54" s="39">
        <v>45589</v>
      </c>
      <c r="B54" s="787" t="s">
        <v>2254</v>
      </c>
      <c r="C54" s="787" t="s">
        <v>20</v>
      </c>
      <c r="D54" t="s">
        <v>12</v>
      </c>
      <c r="E54" s="12"/>
      <c r="F54" s="12">
        <v>29.6</v>
      </c>
      <c r="G54" s="19">
        <f t="shared" si="2"/>
        <v>1207</v>
      </c>
      <c r="H54" s="19"/>
    </row>
    <row r="55" spans="1:13">
      <c r="A55" s="39">
        <v>45589</v>
      </c>
      <c r="B55" s="787" t="s">
        <v>2254</v>
      </c>
      <c r="C55" s="787" t="s">
        <v>20</v>
      </c>
      <c r="D55" t="s">
        <v>13</v>
      </c>
      <c r="E55" s="12"/>
      <c r="F55" s="12">
        <v>7</v>
      </c>
      <c r="G55" s="19">
        <f t="shared" si="2"/>
        <v>1200</v>
      </c>
      <c r="H55" s="19"/>
    </row>
    <row r="56" spans="1:13" s="378" customFormat="1">
      <c r="A56" s="377">
        <v>45589</v>
      </c>
      <c r="B56" s="801" t="s">
        <v>2255</v>
      </c>
      <c r="C56" s="801" t="s">
        <v>20</v>
      </c>
      <c r="D56" s="378" t="s">
        <v>14</v>
      </c>
      <c r="E56" s="380"/>
      <c r="F56" s="380">
        <v>1200</v>
      </c>
      <c r="G56" s="438">
        <f t="shared" si="2"/>
        <v>0</v>
      </c>
      <c r="H56" s="438"/>
    </row>
    <row r="57" spans="1:13">
      <c r="A57" s="41">
        <v>45535</v>
      </c>
      <c r="B57" s="786" t="s">
        <v>10</v>
      </c>
      <c r="C57" s="786" t="s">
        <v>21</v>
      </c>
      <c r="D57" t="s">
        <v>12</v>
      </c>
      <c r="E57" s="12">
        <v>29.7</v>
      </c>
      <c r="G57" s="19">
        <f t="shared" ref="G57:G112" si="3">G56+E57-F57</f>
        <v>29.7</v>
      </c>
      <c r="H57" s="19"/>
    </row>
    <row r="58" spans="1:13">
      <c r="A58" s="39"/>
      <c r="B58" s="787"/>
      <c r="C58" s="787"/>
      <c r="D58" t="s">
        <v>13</v>
      </c>
      <c r="E58" s="12">
        <v>7</v>
      </c>
      <c r="G58" s="19">
        <f t="shared" si="3"/>
        <v>36.700000000000003</v>
      </c>
      <c r="H58" s="19"/>
    </row>
    <row r="59" spans="1:13">
      <c r="A59" s="39"/>
      <c r="B59" s="787"/>
      <c r="C59" s="787"/>
      <c r="D59" t="s">
        <v>14</v>
      </c>
      <c r="E59" s="12">
        <v>1200</v>
      </c>
      <c r="G59" s="19">
        <f t="shared" si="3"/>
        <v>1236.7</v>
      </c>
      <c r="H59" s="19"/>
    </row>
    <row r="60" spans="1:13" s="365" customFormat="1">
      <c r="A60" s="364">
        <v>45640</v>
      </c>
      <c r="B60" s="807" t="s">
        <v>2256</v>
      </c>
      <c r="C60" s="807" t="s">
        <v>21</v>
      </c>
      <c r="D60" s="365" t="s">
        <v>14</v>
      </c>
      <c r="E60" s="370"/>
      <c r="F60" s="368">
        <v>1200</v>
      </c>
      <c r="G60" s="400">
        <f t="shared" si="3"/>
        <v>36.700000000000045</v>
      </c>
      <c r="H60" s="400"/>
    </row>
    <row r="61" spans="1:13">
      <c r="A61" s="39">
        <v>45660</v>
      </c>
      <c r="B61" s="787" t="s">
        <v>2257</v>
      </c>
      <c r="C61" s="787" t="s">
        <v>21</v>
      </c>
      <c r="D61" t="s">
        <v>12</v>
      </c>
      <c r="E61" s="12"/>
      <c r="F61" s="12">
        <v>29.7</v>
      </c>
      <c r="G61" s="19">
        <f t="shared" si="3"/>
        <v>7.0000000000000462</v>
      </c>
      <c r="H61" s="19"/>
    </row>
    <row r="62" spans="1:13">
      <c r="A62" s="39">
        <v>45660</v>
      </c>
      <c r="B62" s="787" t="s">
        <v>2257</v>
      </c>
      <c r="C62" s="787" t="s">
        <v>21</v>
      </c>
      <c r="D62" t="s">
        <v>13</v>
      </c>
      <c r="E62" s="12"/>
      <c r="F62" s="12">
        <v>7</v>
      </c>
      <c r="G62" s="19">
        <f t="shared" si="3"/>
        <v>4.6185277824406512E-14</v>
      </c>
      <c r="H62" s="19"/>
    </row>
    <row r="63" spans="1:13">
      <c r="A63" s="41">
        <v>45565</v>
      </c>
      <c r="B63" s="786" t="s">
        <v>10</v>
      </c>
      <c r="C63" s="786" t="s">
        <v>91</v>
      </c>
      <c r="D63" t="s">
        <v>12</v>
      </c>
      <c r="E63" s="12">
        <v>29.9</v>
      </c>
      <c r="G63" s="19">
        <f t="shared" si="3"/>
        <v>29.900000000000045</v>
      </c>
      <c r="H63" s="19"/>
      <c r="M63" s="12"/>
    </row>
    <row r="64" spans="1:13">
      <c r="A64" s="39"/>
      <c r="B64" s="787"/>
      <c r="C64" s="787"/>
      <c r="D64" t="s">
        <v>13</v>
      </c>
      <c r="E64" s="12">
        <v>5</v>
      </c>
      <c r="G64" s="19">
        <f t="shared" si="3"/>
        <v>34.900000000000048</v>
      </c>
      <c r="H64" s="19"/>
      <c r="M64" s="12"/>
    </row>
    <row r="65" spans="1:14">
      <c r="A65" s="39"/>
      <c r="B65" s="787"/>
      <c r="C65" s="787"/>
      <c r="D65" t="s">
        <v>14</v>
      </c>
      <c r="E65" s="12">
        <v>1200</v>
      </c>
      <c r="G65" s="19">
        <f t="shared" si="3"/>
        <v>1234.9000000000001</v>
      </c>
      <c r="H65" s="19"/>
      <c r="J65" s="787"/>
      <c r="M65" s="12"/>
    </row>
    <row r="66" spans="1:14" s="233" customFormat="1">
      <c r="A66" s="269">
        <v>45660</v>
      </c>
      <c r="B66" s="270" t="s">
        <v>2258</v>
      </c>
      <c r="C66" s="270" t="s">
        <v>91</v>
      </c>
      <c r="D66" s="233" t="s">
        <v>14</v>
      </c>
      <c r="E66" s="234"/>
      <c r="F66" s="273">
        <v>1200</v>
      </c>
      <c r="G66" s="330">
        <f t="shared" si="3"/>
        <v>34.900000000000091</v>
      </c>
      <c r="H66" s="330">
        <f>+F66</f>
        <v>1200</v>
      </c>
      <c r="I66" s="233" t="s">
        <v>265</v>
      </c>
      <c r="J66" s="270"/>
      <c r="L66" s="234"/>
      <c r="M66" s="234"/>
    </row>
    <row r="67" spans="1:14">
      <c r="A67" s="39">
        <v>45660</v>
      </c>
      <c r="B67" s="787" t="s">
        <v>2257</v>
      </c>
      <c r="C67" s="787" t="s">
        <v>91</v>
      </c>
      <c r="D67" t="s">
        <v>12</v>
      </c>
      <c r="E67" s="12"/>
      <c r="F67" s="12">
        <v>29.9</v>
      </c>
      <c r="G67" s="19">
        <f t="shared" si="3"/>
        <v>5.0000000000000924</v>
      </c>
      <c r="H67" s="19"/>
      <c r="J67" s="786"/>
      <c r="M67" s="12"/>
    </row>
    <row r="68" spans="1:14">
      <c r="A68" s="39">
        <v>45660</v>
      </c>
      <c r="B68" s="787" t="s">
        <v>2257</v>
      </c>
      <c r="C68" s="787" t="s">
        <v>91</v>
      </c>
      <c r="D68" t="s">
        <v>13</v>
      </c>
      <c r="E68" s="12"/>
      <c r="F68" s="12">
        <v>5</v>
      </c>
      <c r="G68" s="19">
        <f t="shared" si="3"/>
        <v>9.2370555648813024E-14</v>
      </c>
      <c r="H68" s="19"/>
      <c r="J68" s="787"/>
      <c r="M68" s="12"/>
    </row>
    <row r="69" spans="1:14">
      <c r="A69" s="41">
        <v>45596</v>
      </c>
      <c r="B69" s="786" t="s">
        <v>10</v>
      </c>
      <c r="C69" s="786" t="s">
        <v>23</v>
      </c>
      <c r="D69" t="s">
        <v>12</v>
      </c>
      <c r="E69" s="12">
        <v>25</v>
      </c>
      <c r="G69" s="19">
        <f t="shared" si="3"/>
        <v>25.000000000000092</v>
      </c>
      <c r="H69" s="19"/>
      <c r="J69" s="787"/>
      <c r="L69" s="12"/>
    </row>
    <row r="70" spans="1:14">
      <c r="A70" s="39"/>
      <c r="B70" s="787"/>
      <c r="C70" s="787"/>
      <c r="D70" t="s">
        <v>13</v>
      </c>
      <c r="E70" s="12">
        <v>7</v>
      </c>
      <c r="G70" s="19">
        <f t="shared" si="3"/>
        <v>32.000000000000092</v>
      </c>
      <c r="H70" s="19"/>
      <c r="J70" s="786"/>
      <c r="M70" s="12"/>
      <c r="N70" s="26"/>
    </row>
    <row r="71" spans="1:14">
      <c r="A71" s="39"/>
      <c r="B71" s="787"/>
      <c r="C71" s="787"/>
      <c r="D71" t="s">
        <v>14</v>
      </c>
      <c r="E71" s="12">
        <v>1100</v>
      </c>
      <c r="G71" s="19">
        <f t="shared" si="3"/>
        <v>1132</v>
      </c>
      <c r="H71" s="19"/>
      <c r="J71" s="787"/>
      <c r="M71" s="12"/>
    </row>
    <row r="72" spans="1:14">
      <c r="A72" s="39">
        <v>45693</v>
      </c>
      <c r="B72" s="787" t="s">
        <v>2259</v>
      </c>
      <c r="C72" s="787" t="s">
        <v>23</v>
      </c>
      <c r="D72" t="s">
        <v>12</v>
      </c>
      <c r="E72" s="12"/>
      <c r="F72" s="12">
        <v>25</v>
      </c>
      <c r="G72" s="19">
        <f t="shared" si="3"/>
        <v>1107</v>
      </c>
      <c r="H72" s="19"/>
      <c r="J72" s="787"/>
      <c r="M72" s="12"/>
    </row>
    <row r="73" spans="1:14" s="7" customFormat="1">
      <c r="A73" s="39">
        <v>45693</v>
      </c>
      <c r="B73" s="787" t="s">
        <v>2259</v>
      </c>
      <c r="C73" s="787" t="s">
        <v>23</v>
      </c>
      <c r="D73" t="s">
        <v>13</v>
      </c>
      <c r="E73" s="786"/>
      <c r="F73" s="12">
        <v>7</v>
      </c>
      <c r="G73" s="19">
        <f t="shared" si="3"/>
        <v>1100</v>
      </c>
      <c r="H73" s="19"/>
      <c r="I73" s="786"/>
      <c r="J73" s="786"/>
      <c r="K73" s="786"/>
      <c r="L73" s="786"/>
      <c r="M73" s="786"/>
      <c r="N73" s="786"/>
    </row>
    <row r="74" spans="1:14" s="464" customFormat="1">
      <c r="A74" s="456">
        <v>45693</v>
      </c>
      <c r="B74" s="226" t="s">
        <v>2260</v>
      </c>
      <c r="C74" s="226" t="s">
        <v>23</v>
      </c>
      <c r="D74" s="42" t="s">
        <v>14</v>
      </c>
      <c r="F74" s="465">
        <v>502.3</v>
      </c>
      <c r="G74" s="466">
        <f t="shared" si="3"/>
        <v>597.70000000000005</v>
      </c>
      <c r="H74" s="466"/>
    </row>
    <row r="75" spans="1:14" s="284" customFormat="1">
      <c r="A75" s="269">
        <v>45705</v>
      </c>
      <c r="B75" s="270" t="s">
        <v>2261</v>
      </c>
      <c r="C75" s="270" t="s">
        <v>23</v>
      </c>
      <c r="D75" s="233" t="s">
        <v>14</v>
      </c>
      <c r="F75" s="234">
        <v>597.70000000000005</v>
      </c>
      <c r="G75" s="330">
        <f t="shared" si="3"/>
        <v>0</v>
      </c>
      <c r="H75" s="330">
        <f>+F75</f>
        <v>597.70000000000005</v>
      </c>
      <c r="I75" s="494" t="s">
        <v>265</v>
      </c>
    </row>
    <row r="76" spans="1:14">
      <c r="A76" s="41">
        <v>45626</v>
      </c>
      <c r="B76" s="786" t="s">
        <v>10</v>
      </c>
      <c r="C76" s="786" t="s">
        <v>24</v>
      </c>
      <c r="D76" t="s">
        <v>12</v>
      </c>
      <c r="E76" s="12">
        <v>24.8</v>
      </c>
      <c r="G76" s="19">
        <f t="shared" si="3"/>
        <v>24.8</v>
      </c>
      <c r="H76" s="19"/>
      <c r="J76" s="787"/>
      <c r="L76" s="12"/>
    </row>
    <row r="77" spans="1:14">
      <c r="A77" s="39"/>
      <c r="B77" s="787"/>
      <c r="C77" s="787"/>
      <c r="D77" t="s">
        <v>13</v>
      </c>
      <c r="E77" s="12">
        <v>7</v>
      </c>
      <c r="G77" s="19">
        <f t="shared" si="3"/>
        <v>31.8</v>
      </c>
      <c r="H77" s="19"/>
      <c r="J77" s="786"/>
      <c r="L77" s="121"/>
    </row>
    <row r="78" spans="1:14">
      <c r="A78" s="39"/>
      <c r="B78" s="787"/>
      <c r="C78" s="787"/>
      <c r="D78" t="s">
        <v>14</v>
      </c>
      <c r="E78" s="12">
        <v>1100</v>
      </c>
      <c r="G78" s="19">
        <f t="shared" si="3"/>
        <v>1131.8</v>
      </c>
      <c r="H78" s="19"/>
      <c r="J78" s="786"/>
      <c r="L78" s="12"/>
      <c r="M78" s="12"/>
    </row>
    <row r="79" spans="1:14">
      <c r="A79" s="39">
        <v>45693</v>
      </c>
      <c r="B79" s="787" t="s">
        <v>2259</v>
      </c>
      <c r="C79" s="787" t="s">
        <v>24</v>
      </c>
      <c r="D79" t="s">
        <v>12</v>
      </c>
      <c r="E79" s="12"/>
      <c r="F79" s="12">
        <v>24.8</v>
      </c>
      <c r="G79" s="19">
        <f t="shared" si="3"/>
        <v>1107</v>
      </c>
      <c r="H79" s="19"/>
      <c r="J79" s="822"/>
      <c r="K79" s="822"/>
      <c r="L79" s="822"/>
      <c r="M79" s="12"/>
    </row>
    <row r="80" spans="1:14">
      <c r="A80" s="39">
        <v>45693</v>
      </c>
      <c r="B80" s="787" t="s">
        <v>2259</v>
      </c>
      <c r="C80" s="787" t="s">
        <v>24</v>
      </c>
      <c r="D80" t="s">
        <v>13</v>
      </c>
      <c r="E80" s="12"/>
      <c r="F80" s="12">
        <v>7</v>
      </c>
      <c r="G80" s="19">
        <f t="shared" si="3"/>
        <v>1100</v>
      </c>
      <c r="H80" s="19"/>
      <c r="J80" s="786"/>
      <c r="L80" s="12"/>
      <c r="M80" s="12"/>
    </row>
    <row r="81" spans="1:14" s="233" customFormat="1">
      <c r="A81" s="269">
        <v>45705</v>
      </c>
      <c r="B81" s="270" t="s">
        <v>2261</v>
      </c>
      <c r="C81" s="270" t="s">
        <v>24</v>
      </c>
      <c r="D81" s="233" t="s">
        <v>14</v>
      </c>
      <c r="F81" s="234">
        <v>402.3</v>
      </c>
      <c r="G81" s="330">
        <f t="shared" si="3"/>
        <v>697.7</v>
      </c>
      <c r="H81" s="330">
        <f>+F81</f>
        <v>402.3</v>
      </c>
      <c r="I81" s="233" t="s">
        <v>265</v>
      </c>
      <c r="J81" s="284"/>
      <c r="L81" s="234"/>
      <c r="M81" s="234"/>
    </row>
    <row r="82" spans="1:14" s="127" customFormat="1">
      <c r="A82" s="126">
        <v>45716</v>
      </c>
      <c r="B82" s="797" t="s">
        <v>2262</v>
      </c>
      <c r="C82" s="797" t="s">
        <v>24</v>
      </c>
      <c r="D82" s="127" t="s">
        <v>14</v>
      </c>
      <c r="E82" s="129"/>
      <c r="F82" s="129">
        <v>390</v>
      </c>
      <c r="G82" s="324">
        <f t="shared" si="3"/>
        <v>307.70000000000005</v>
      </c>
      <c r="H82" s="324"/>
      <c r="J82" s="791"/>
      <c r="L82" s="129"/>
      <c r="M82" s="129"/>
    </row>
    <row r="83" spans="1:14" s="127" customFormat="1">
      <c r="A83" s="126">
        <v>45731</v>
      </c>
      <c r="B83" s="797" t="s">
        <v>2263</v>
      </c>
      <c r="C83" s="797" t="s">
        <v>24</v>
      </c>
      <c r="D83" s="127" t="s">
        <v>14</v>
      </c>
      <c r="E83" s="129"/>
      <c r="F83" s="129">
        <v>307.7</v>
      </c>
      <c r="G83" s="324">
        <f t="shared" si="3"/>
        <v>0</v>
      </c>
      <c r="H83" s="324"/>
      <c r="J83" s="791"/>
      <c r="L83" s="129"/>
      <c r="M83" s="129"/>
    </row>
    <row r="84" spans="1:14">
      <c r="A84" s="41">
        <v>45657</v>
      </c>
      <c r="B84" s="786" t="s">
        <v>10</v>
      </c>
      <c r="C84" s="786" t="s">
        <v>25</v>
      </c>
      <c r="D84" t="s">
        <v>12</v>
      </c>
      <c r="E84" s="12">
        <v>20.9</v>
      </c>
      <c r="G84" s="19">
        <f t="shared" si="3"/>
        <v>20.9</v>
      </c>
      <c r="H84" s="19"/>
      <c r="J84" s="786"/>
      <c r="L84" s="121"/>
      <c r="N84" s="26"/>
    </row>
    <row r="85" spans="1:14">
      <c r="A85" s="39"/>
      <c r="B85" s="787"/>
      <c r="C85" s="787"/>
      <c r="D85" t="s">
        <v>13</v>
      </c>
      <c r="E85" s="12">
        <v>3</v>
      </c>
      <c r="G85" s="19">
        <f t="shared" si="3"/>
        <v>23.9</v>
      </c>
      <c r="H85" s="19"/>
      <c r="J85" s="787"/>
      <c r="L85" s="121"/>
      <c r="M85" s="12"/>
    </row>
    <row r="86" spans="1:14">
      <c r="A86" s="39"/>
      <c r="B86" s="787"/>
      <c r="C86" s="787"/>
      <c r="D86" t="s">
        <v>14</v>
      </c>
      <c r="E86" s="12">
        <v>1100</v>
      </c>
      <c r="G86" s="19">
        <f t="shared" si="3"/>
        <v>1123.9000000000001</v>
      </c>
      <c r="H86" s="19"/>
      <c r="J86" s="787"/>
      <c r="L86" s="121"/>
    </row>
    <row r="87" spans="1:14">
      <c r="A87" s="39">
        <v>45693</v>
      </c>
      <c r="B87" s="787" t="s">
        <v>2259</v>
      </c>
      <c r="C87" s="787" t="s">
        <v>25</v>
      </c>
      <c r="D87" t="s">
        <v>12</v>
      </c>
      <c r="E87" s="12"/>
      <c r="F87" s="12">
        <v>20.9</v>
      </c>
      <c r="G87" s="19">
        <f t="shared" si="3"/>
        <v>1103</v>
      </c>
      <c r="H87" s="19"/>
      <c r="L87" s="12"/>
    </row>
    <row r="88" spans="1:14">
      <c r="A88" s="39">
        <v>45693</v>
      </c>
      <c r="B88" s="787" t="s">
        <v>2259</v>
      </c>
      <c r="C88" s="787" t="s">
        <v>25</v>
      </c>
      <c r="D88" t="s">
        <v>13</v>
      </c>
      <c r="E88" s="12"/>
      <c r="F88" s="12">
        <v>3</v>
      </c>
      <c r="G88" s="19">
        <f t="shared" si="3"/>
        <v>1100</v>
      </c>
      <c r="H88" s="19"/>
      <c r="K88" s="26"/>
    </row>
    <row r="89" spans="1:14">
      <c r="A89" s="15">
        <v>45238</v>
      </c>
      <c r="B89" s="224" t="s">
        <v>2264</v>
      </c>
      <c r="C89" s="212" t="s">
        <v>24</v>
      </c>
      <c r="D89" t="s">
        <v>338</v>
      </c>
      <c r="F89" s="118">
        <v>1100</v>
      </c>
      <c r="G89" s="19">
        <f t="shared" si="3"/>
        <v>0</v>
      </c>
      <c r="H89" s="19"/>
      <c r="K89" s="26"/>
    </row>
    <row r="90" spans="1:14" ht="15.75">
      <c r="A90" s="9">
        <v>45688</v>
      </c>
      <c r="B90" s="786" t="s">
        <v>10</v>
      </c>
      <c r="C90" s="786" t="s">
        <v>11</v>
      </c>
      <c r="D90" t="s">
        <v>12</v>
      </c>
      <c r="E90" s="121">
        <v>18</v>
      </c>
      <c r="G90" s="19">
        <f t="shared" si="3"/>
        <v>18</v>
      </c>
      <c r="H90" s="19"/>
      <c r="J90" s="243"/>
      <c r="K90" s="827" t="s">
        <v>2265</v>
      </c>
      <c r="L90" s="827"/>
      <c r="M90" s="827"/>
    </row>
    <row r="91" spans="1:14" ht="15.75">
      <c r="A91"/>
      <c r="B91" s="787"/>
      <c r="C91" s="787"/>
      <c r="D91" t="s">
        <v>13</v>
      </c>
      <c r="E91" s="121">
        <v>3</v>
      </c>
      <c r="G91" s="19">
        <f t="shared" si="3"/>
        <v>21</v>
      </c>
      <c r="H91" s="19"/>
      <c r="J91" s="243">
        <v>2024</v>
      </c>
      <c r="K91" s="808" t="s">
        <v>24</v>
      </c>
      <c r="L91" s="243" t="s">
        <v>14</v>
      </c>
      <c r="M91" s="248"/>
    </row>
    <row r="92" spans="1:14" ht="15.75">
      <c r="A92"/>
      <c r="B92" s="787"/>
      <c r="C92" s="787"/>
      <c r="D92" t="s">
        <v>14</v>
      </c>
      <c r="E92" s="121">
        <v>1000</v>
      </c>
      <c r="G92" s="19">
        <f t="shared" si="3"/>
        <v>1021</v>
      </c>
      <c r="H92" s="19"/>
      <c r="J92" s="243">
        <v>2025</v>
      </c>
      <c r="K92" s="808" t="s">
        <v>11</v>
      </c>
      <c r="L92" s="243" t="s">
        <v>14</v>
      </c>
      <c r="M92" s="249"/>
    </row>
    <row r="93" spans="1:14">
      <c r="A93" s="15">
        <v>45707</v>
      </c>
      <c r="B93" s="224" t="s">
        <v>2266</v>
      </c>
      <c r="C93" s="212" t="s">
        <v>11</v>
      </c>
      <c r="D93" t="s">
        <v>12</v>
      </c>
      <c r="F93" s="121">
        <v>18</v>
      </c>
      <c r="G93" s="19">
        <f t="shared" si="3"/>
        <v>1003</v>
      </c>
      <c r="H93" s="19"/>
      <c r="K93" s="786"/>
      <c r="M93" s="121"/>
    </row>
    <row r="94" spans="1:14" ht="15.75">
      <c r="A94" s="15">
        <v>45707</v>
      </c>
      <c r="B94" s="224" t="s">
        <v>2266</v>
      </c>
      <c r="C94" s="212" t="s">
        <v>11</v>
      </c>
      <c r="D94" t="s">
        <v>13</v>
      </c>
      <c r="F94" s="121">
        <v>3</v>
      </c>
      <c r="G94" s="19">
        <f t="shared" si="3"/>
        <v>1000</v>
      </c>
      <c r="H94" s="19"/>
      <c r="J94" s="243"/>
      <c r="K94" s="787"/>
      <c r="M94" s="121"/>
    </row>
    <row r="95" spans="1:14" ht="15.75">
      <c r="A95" s="15">
        <v>45238</v>
      </c>
      <c r="B95" s="224" t="s">
        <v>2264</v>
      </c>
      <c r="C95" s="212" t="s">
        <v>11</v>
      </c>
      <c r="D95" t="s">
        <v>338</v>
      </c>
      <c r="F95" s="118">
        <v>100</v>
      </c>
      <c r="G95" s="19">
        <f t="shared" si="3"/>
        <v>900</v>
      </c>
      <c r="H95" s="19"/>
      <c r="J95" s="243"/>
      <c r="K95" s="786" t="s">
        <v>15</v>
      </c>
      <c r="L95" t="s">
        <v>12</v>
      </c>
      <c r="M95" s="121"/>
    </row>
    <row r="96" spans="1:14" s="127" customFormat="1" ht="15.75">
      <c r="A96" s="334">
        <v>45731</v>
      </c>
      <c r="B96" s="335" t="s">
        <v>2263</v>
      </c>
      <c r="C96" s="336" t="s">
        <v>11</v>
      </c>
      <c r="D96" s="127" t="s">
        <v>14</v>
      </c>
      <c r="E96" s="266"/>
      <c r="F96" s="301">
        <v>900</v>
      </c>
      <c r="G96" s="324">
        <f t="shared" si="3"/>
        <v>0</v>
      </c>
      <c r="H96" s="324"/>
      <c r="J96" s="352"/>
      <c r="K96" s="791"/>
      <c r="M96" s="266"/>
    </row>
    <row r="97" spans="1:14" ht="15.75">
      <c r="A97" s="41">
        <v>45716</v>
      </c>
      <c r="B97" s="786" t="s">
        <v>10</v>
      </c>
      <c r="C97" s="786" t="s">
        <v>15</v>
      </c>
      <c r="D97" t="s">
        <v>12</v>
      </c>
      <c r="E97" s="121">
        <v>20.9</v>
      </c>
      <c r="G97" s="19">
        <f t="shared" si="3"/>
        <v>20.9</v>
      </c>
      <c r="H97" s="19"/>
      <c r="J97" s="243"/>
      <c r="K97" s="787"/>
      <c r="L97" t="s">
        <v>13</v>
      </c>
      <c r="M97" s="121"/>
    </row>
    <row r="98" spans="1:14">
      <c r="A98" s="39"/>
      <c r="B98" s="787"/>
      <c r="C98" s="787"/>
      <c r="D98" t="s">
        <v>13</v>
      </c>
      <c r="E98" s="121">
        <v>3</v>
      </c>
      <c r="G98" s="19">
        <f t="shared" si="3"/>
        <v>23.9</v>
      </c>
      <c r="H98" s="19"/>
      <c r="K98" s="212"/>
      <c r="L98" t="s">
        <v>14</v>
      </c>
      <c r="M98" s="121"/>
    </row>
    <row r="99" spans="1:14">
      <c r="A99" s="787"/>
      <c r="D99" t="s">
        <v>14</v>
      </c>
      <c r="E99" s="121">
        <v>1000</v>
      </c>
      <c r="G99" s="19">
        <f t="shared" si="3"/>
        <v>1023.9</v>
      </c>
      <c r="H99" s="19"/>
      <c r="L99" t="s">
        <v>14</v>
      </c>
      <c r="M99">
        <v>400</v>
      </c>
    </row>
    <row r="100" spans="1:14">
      <c r="A100" s="15">
        <v>45733</v>
      </c>
      <c r="B100" s="224" t="s">
        <v>2267</v>
      </c>
      <c r="C100" s="212" t="s">
        <v>15</v>
      </c>
      <c r="D100" t="s">
        <v>12</v>
      </c>
      <c r="F100" s="121">
        <v>20.9</v>
      </c>
      <c r="G100" s="19">
        <f t="shared" si="3"/>
        <v>1003</v>
      </c>
      <c r="H100" s="19"/>
    </row>
    <row r="101" spans="1:14">
      <c r="A101" s="15">
        <v>45733</v>
      </c>
      <c r="B101" s="224" t="s">
        <v>2267</v>
      </c>
      <c r="C101" s="212" t="s">
        <v>15</v>
      </c>
      <c r="D101" t="s">
        <v>13</v>
      </c>
      <c r="F101" s="121">
        <v>3</v>
      </c>
      <c r="G101" s="19">
        <f t="shared" si="3"/>
        <v>1000</v>
      </c>
      <c r="H101" s="19"/>
    </row>
    <row r="102" spans="1:14" s="127" customFormat="1">
      <c r="A102" s="334">
        <v>45733</v>
      </c>
      <c r="B102" s="335" t="s">
        <v>2268</v>
      </c>
      <c r="C102" s="336" t="s">
        <v>15</v>
      </c>
      <c r="D102" s="127" t="s">
        <v>14</v>
      </c>
      <c r="E102" s="266"/>
      <c r="F102" s="266">
        <v>910</v>
      </c>
      <c r="G102" s="324">
        <f t="shared" si="3"/>
        <v>90</v>
      </c>
      <c r="H102" s="324"/>
      <c r="N102" s="275"/>
    </row>
    <row r="103" spans="1:14" s="127" customFormat="1">
      <c r="A103" s="334">
        <v>45747</v>
      </c>
      <c r="B103" s="335" t="s">
        <v>2269</v>
      </c>
      <c r="C103" s="336" t="s">
        <v>15</v>
      </c>
      <c r="D103" s="127" t="s">
        <v>14</v>
      </c>
      <c r="E103" s="266"/>
      <c r="F103" s="266">
        <v>90</v>
      </c>
      <c r="G103" s="324">
        <f t="shared" si="3"/>
        <v>0</v>
      </c>
      <c r="H103" s="324"/>
      <c r="N103" s="275"/>
    </row>
    <row r="104" spans="1:14">
      <c r="A104" s="116">
        <v>45747</v>
      </c>
      <c r="B104" s="223" t="s">
        <v>10</v>
      </c>
      <c r="C104" s="214" t="s">
        <v>16</v>
      </c>
      <c r="D104" t="s">
        <v>14</v>
      </c>
      <c r="E104" s="121">
        <v>400</v>
      </c>
      <c r="G104" s="19">
        <f t="shared" si="3"/>
        <v>400</v>
      </c>
      <c r="H104" s="19"/>
      <c r="M104" s="26">
        <f>SUM(M91:M99)</f>
        <v>400</v>
      </c>
    </row>
    <row r="105" spans="1:14" s="127" customFormat="1">
      <c r="A105" s="334">
        <v>45733</v>
      </c>
      <c r="B105" s="335" t="s">
        <v>2270</v>
      </c>
      <c r="C105" s="336" t="s">
        <v>16</v>
      </c>
      <c r="D105" s="127" t="s">
        <v>14</v>
      </c>
      <c r="E105" s="266"/>
      <c r="F105" s="266">
        <v>400</v>
      </c>
      <c r="G105" s="324">
        <f t="shared" si="3"/>
        <v>0</v>
      </c>
      <c r="H105" s="324"/>
    </row>
    <row r="106" spans="1:14">
      <c r="A106" s="787"/>
      <c r="G106" s="19">
        <f t="shared" si="3"/>
        <v>0</v>
      </c>
      <c r="H106" s="19"/>
    </row>
    <row r="107" spans="1:14">
      <c r="A107" s="787"/>
      <c r="G107" s="19">
        <f t="shared" si="3"/>
        <v>0</v>
      </c>
      <c r="H107" s="19"/>
      <c r="I107" s="26"/>
    </row>
    <row r="108" spans="1:14">
      <c r="A108" s="787"/>
      <c r="G108" s="19">
        <f t="shared" si="3"/>
        <v>0</v>
      </c>
      <c r="H108" s="19"/>
    </row>
    <row r="109" spans="1:14">
      <c r="A109" s="787"/>
      <c r="G109" s="19">
        <f t="shared" si="3"/>
        <v>0</v>
      </c>
      <c r="H109" s="19"/>
    </row>
    <row r="110" spans="1:14">
      <c r="A110" s="787"/>
      <c r="G110" s="19">
        <f t="shared" si="3"/>
        <v>0</v>
      </c>
      <c r="H110" s="19"/>
    </row>
    <row r="111" spans="1:14">
      <c r="A111" s="787"/>
      <c r="G111" s="19">
        <f t="shared" si="3"/>
        <v>0</v>
      </c>
      <c r="H111" s="19"/>
    </row>
    <row r="112" spans="1:14">
      <c r="A112" s="787"/>
      <c r="G112" s="114">
        <f t="shared" si="3"/>
        <v>0</v>
      </c>
      <c r="H112" s="463">
        <f>SUM(H16:H111)</f>
        <v>4600</v>
      </c>
      <c r="I112" s="458" t="s">
        <v>1120</v>
      </c>
    </row>
    <row r="123" spans="13:15">
      <c r="M123">
        <v>1500</v>
      </c>
      <c r="O123">
        <f>1500-676.3</f>
        <v>823.7</v>
      </c>
    </row>
    <row r="124" spans="13:15">
      <c r="M124">
        <v>676.3</v>
      </c>
      <c r="O124">
        <v>-11</v>
      </c>
    </row>
    <row r="125" spans="13:15">
      <c r="M125">
        <v>11</v>
      </c>
      <c r="O125">
        <f>SUM(O123:O124)</f>
        <v>812.7</v>
      </c>
    </row>
    <row r="126" spans="13:15">
      <c r="M126">
        <f>M123-M124-M125</f>
        <v>812.7</v>
      </c>
    </row>
    <row r="127" spans="13:15">
      <c r="M127" t="s">
        <v>29</v>
      </c>
    </row>
  </sheetData>
  <autoFilter ref="A4:O112" xr:uid="{C6DAC4AD-E8D1-4CC3-9BFA-1A6495E371DD}"/>
  <mergeCells count="2">
    <mergeCell ref="J79:L79"/>
    <mergeCell ref="K90:M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3EA33-C714-483A-BCE8-08DB67DAFEBD}">
  <sheetPr>
    <tabColor rgb="FF00B0F0"/>
  </sheetPr>
  <dimension ref="A2:Q314"/>
  <sheetViews>
    <sheetView topLeftCell="A86" workbookViewId="0">
      <selection activeCell="E100" sqref="E100"/>
    </sheetView>
  </sheetViews>
  <sheetFormatPr defaultColWidth="9.140625" defaultRowHeight="15"/>
  <cols>
    <col min="1" max="1" width="11.42578125" style="39" bestFit="1" customWidth="1"/>
    <col min="2" max="2" width="14.140625" style="90" customWidth="1"/>
    <col min="3" max="3" width="12.5703125" style="90" customWidth="1"/>
    <col min="4" max="4" width="25.28515625" customWidth="1"/>
    <col min="5" max="6" width="9.140625" style="121"/>
    <col min="7" max="8" width="14.7109375" customWidth="1"/>
    <col min="9" max="9" width="9.7109375" customWidth="1"/>
    <col min="10" max="10" width="15" customWidth="1"/>
    <col min="11" max="11" width="15.28515625" bestFit="1" customWidth="1"/>
    <col min="12" max="12" width="16.42578125" customWidth="1"/>
  </cols>
  <sheetData>
    <row r="2" spans="1:13">
      <c r="A2" s="845" t="s">
        <v>2271</v>
      </c>
      <c r="B2" s="845"/>
      <c r="C2" s="845"/>
      <c r="D2" s="845"/>
      <c r="E2" s="845"/>
      <c r="F2" s="845"/>
      <c r="G2" s="845"/>
      <c r="H2" s="799"/>
    </row>
    <row r="3" spans="1:13">
      <c r="A3" s="106"/>
      <c r="E3" s="118"/>
      <c r="F3" s="118"/>
      <c r="G3" s="4"/>
      <c r="H3" s="4"/>
      <c r="I3" s="786" t="s">
        <v>2272</v>
      </c>
      <c r="J3" s="10">
        <v>10104498146</v>
      </c>
    </row>
    <row r="4" spans="1:13" ht="30.75">
      <c r="A4" s="40" t="s">
        <v>1</v>
      </c>
      <c r="B4" s="137" t="s">
        <v>2</v>
      </c>
      <c r="C4" s="137" t="s">
        <v>3</v>
      </c>
      <c r="D4" s="804" t="s">
        <v>4</v>
      </c>
      <c r="E4" s="131" t="s">
        <v>5</v>
      </c>
      <c r="F4" s="131" t="s">
        <v>6</v>
      </c>
      <c r="G4" s="14" t="s">
        <v>7</v>
      </c>
      <c r="H4" s="14"/>
    </row>
    <row r="5" spans="1:13">
      <c r="A5" s="106"/>
      <c r="C5" s="218"/>
      <c r="D5" s="10"/>
      <c r="E5" s="252"/>
      <c r="F5" s="252"/>
      <c r="G5" s="1">
        <v>0</v>
      </c>
      <c r="H5" s="1"/>
    </row>
    <row r="6" spans="1:13">
      <c r="A6" s="133" t="s">
        <v>2273</v>
      </c>
      <c r="B6" s="218" t="s">
        <v>10</v>
      </c>
      <c r="C6" s="218" t="s">
        <v>19</v>
      </c>
      <c r="D6" t="s">
        <v>94</v>
      </c>
      <c r="E6" s="121">
        <v>700</v>
      </c>
      <c r="F6" s="252"/>
      <c r="G6" s="1">
        <f>+G5+E6-F6</f>
        <v>700</v>
      </c>
      <c r="H6" s="1"/>
    </row>
    <row r="7" spans="1:13">
      <c r="A7" s="106"/>
      <c r="D7" t="s">
        <v>338</v>
      </c>
      <c r="E7" s="121">
        <v>1000</v>
      </c>
      <c r="F7" s="118"/>
      <c r="G7" s="1">
        <f t="shared" ref="G7:G86" si="0">+G6+E7-F7</f>
        <v>1700</v>
      </c>
      <c r="H7" s="1"/>
    </row>
    <row r="8" spans="1:13">
      <c r="A8" s="106"/>
      <c r="D8" t="s">
        <v>528</v>
      </c>
      <c r="E8" s="121">
        <v>14.3</v>
      </c>
      <c r="F8" s="118"/>
      <c r="G8" s="1">
        <f t="shared" si="0"/>
        <v>1714.3</v>
      </c>
      <c r="H8" s="1"/>
    </row>
    <row r="9" spans="1:13">
      <c r="A9" s="106"/>
      <c r="D9" t="s">
        <v>13</v>
      </c>
      <c r="E9" s="121">
        <v>4</v>
      </c>
      <c r="F9" s="118"/>
      <c r="G9" s="1">
        <f t="shared" si="0"/>
        <v>1718.3</v>
      </c>
      <c r="H9" s="1"/>
    </row>
    <row r="10" spans="1:13">
      <c r="A10" s="106">
        <v>45807</v>
      </c>
      <c r="B10" s="803" t="s">
        <v>2274</v>
      </c>
      <c r="C10" s="803" t="s">
        <v>17</v>
      </c>
      <c r="D10" t="s">
        <v>338</v>
      </c>
      <c r="F10" s="121">
        <v>1000</v>
      </c>
      <c r="G10" s="1">
        <f t="shared" si="0"/>
        <v>718.3</v>
      </c>
      <c r="H10" s="1"/>
    </row>
    <row r="11" spans="1:13" s="233" customFormat="1">
      <c r="A11" s="281">
        <v>45810</v>
      </c>
      <c r="B11" s="316" t="s">
        <v>2275</v>
      </c>
      <c r="C11" s="316" t="s">
        <v>17</v>
      </c>
      <c r="D11" s="233" t="s">
        <v>94</v>
      </c>
      <c r="E11" s="273"/>
      <c r="F11" s="273">
        <v>500</v>
      </c>
      <c r="G11" s="1">
        <f t="shared" si="0"/>
        <v>218.29999999999995</v>
      </c>
      <c r="H11" s="295">
        <f>+F11</f>
        <v>500</v>
      </c>
      <c r="I11" s="233" t="s">
        <v>272</v>
      </c>
      <c r="K11" s="284" t="s">
        <v>19</v>
      </c>
      <c r="L11" s="233" t="s">
        <v>528</v>
      </c>
      <c r="M11" s="273">
        <v>14.3</v>
      </c>
    </row>
    <row r="12" spans="1:13" s="233" customFormat="1">
      <c r="A12" s="281">
        <v>45810</v>
      </c>
      <c r="B12" s="316" t="s">
        <v>2275</v>
      </c>
      <c r="C12" s="316" t="s">
        <v>17</v>
      </c>
      <c r="D12" s="233" t="s">
        <v>94</v>
      </c>
      <c r="E12" s="273"/>
      <c r="F12" s="273">
        <v>200</v>
      </c>
      <c r="G12" s="1">
        <f t="shared" si="0"/>
        <v>18.299999999999955</v>
      </c>
      <c r="H12" s="295">
        <f>+F12</f>
        <v>200</v>
      </c>
      <c r="I12" s="233" t="s">
        <v>272</v>
      </c>
      <c r="L12" s="233" t="s">
        <v>13</v>
      </c>
      <c r="M12" s="273">
        <v>4</v>
      </c>
    </row>
    <row r="13" spans="1:13">
      <c r="A13" s="106">
        <v>45939</v>
      </c>
      <c r="B13" s="803" t="s">
        <v>2276</v>
      </c>
      <c r="C13" s="803" t="s">
        <v>19</v>
      </c>
      <c r="D13" t="s">
        <v>528</v>
      </c>
      <c r="F13" s="121">
        <v>14.3</v>
      </c>
      <c r="G13" s="1">
        <f t="shared" si="0"/>
        <v>3.9999999999999538</v>
      </c>
      <c r="H13" s="56"/>
      <c r="M13" s="121"/>
    </row>
    <row r="14" spans="1:13">
      <c r="A14" s="106">
        <v>45939</v>
      </c>
      <c r="B14" s="803" t="s">
        <v>2276</v>
      </c>
      <c r="C14" s="803" t="s">
        <v>19</v>
      </c>
      <c r="D14" t="s">
        <v>13</v>
      </c>
      <c r="F14" s="121">
        <v>4</v>
      </c>
      <c r="G14" s="1">
        <f t="shared" si="0"/>
        <v>-4.6185277824406512E-14</v>
      </c>
      <c r="H14" s="56"/>
      <c r="M14" s="121"/>
    </row>
    <row r="15" spans="1:13">
      <c r="A15" s="41">
        <v>45868</v>
      </c>
      <c r="B15" s="790" t="s">
        <v>10</v>
      </c>
      <c r="C15" s="790" t="s">
        <v>20</v>
      </c>
      <c r="D15" t="s">
        <v>12</v>
      </c>
      <c r="E15" s="121">
        <v>18.8</v>
      </c>
      <c r="G15" s="1">
        <f t="shared" si="0"/>
        <v>18.799999999999955</v>
      </c>
      <c r="H15" s="1"/>
      <c r="K15" s="786" t="s">
        <v>20</v>
      </c>
      <c r="L15" t="s">
        <v>12</v>
      </c>
      <c r="M15" s="121">
        <v>18.8</v>
      </c>
    </row>
    <row r="16" spans="1:13">
      <c r="B16" s="803"/>
      <c r="C16" s="803"/>
      <c r="D16" t="s">
        <v>13</v>
      </c>
      <c r="E16" s="121">
        <v>4</v>
      </c>
      <c r="G16" s="1">
        <f t="shared" si="0"/>
        <v>22.799999999999955</v>
      </c>
      <c r="H16" s="1"/>
      <c r="K16" s="787"/>
      <c r="L16" t="s">
        <v>13</v>
      </c>
      <c r="M16" s="121">
        <v>4</v>
      </c>
    </row>
    <row r="17" spans="1:16">
      <c r="B17" s="803"/>
      <c r="C17" s="803"/>
      <c r="D17" t="s">
        <v>14</v>
      </c>
      <c r="E17" s="121">
        <v>700</v>
      </c>
      <c r="G17" s="1">
        <f t="shared" si="0"/>
        <v>722.8</v>
      </c>
      <c r="H17" s="1"/>
      <c r="L17" t="s">
        <v>14</v>
      </c>
      <c r="M17">
        <v>300</v>
      </c>
      <c r="N17" s="121">
        <f>SUM(M11:M16)</f>
        <v>41.1</v>
      </c>
    </row>
    <row r="18" spans="1:16" s="127" customFormat="1">
      <c r="A18" s="279">
        <v>45868</v>
      </c>
      <c r="B18" s="315" t="s">
        <v>2277</v>
      </c>
      <c r="C18" s="315" t="s">
        <v>20</v>
      </c>
      <c r="D18" s="127" t="s">
        <v>14</v>
      </c>
      <c r="E18" s="266"/>
      <c r="F18" s="266">
        <v>400</v>
      </c>
      <c r="G18" s="1">
        <f t="shared" si="0"/>
        <v>322.79999999999995</v>
      </c>
      <c r="H18" s="294"/>
      <c r="M18" s="266">
        <f>SUM(M11:M17)</f>
        <v>341.1</v>
      </c>
    </row>
    <row r="19" spans="1:16" s="127" customFormat="1">
      <c r="A19" s="279">
        <v>45902</v>
      </c>
      <c r="B19" s="315" t="s">
        <v>2278</v>
      </c>
      <c r="C19" s="315" t="s">
        <v>20</v>
      </c>
      <c r="D19" s="127" t="s">
        <v>14</v>
      </c>
      <c r="E19" s="266"/>
      <c r="F19" s="266">
        <v>160</v>
      </c>
      <c r="G19" s="1">
        <f t="shared" si="0"/>
        <v>162.79999999999995</v>
      </c>
      <c r="H19" s="294"/>
      <c r="M19" s="266"/>
    </row>
    <row r="20" spans="1:16">
      <c r="A20" s="106">
        <v>45939</v>
      </c>
      <c r="B20" s="803" t="s">
        <v>2276</v>
      </c>
      <c r="C20" s="803" t="s">
        <v>20</v>
      </c>
      <c r="D20" t="s">
        <v>528</v>
      </c>
      <c r="F20" s="121">
        <v>18.8</v>
      </c>
      <c r="G20" s="1">
        <f t="shared" si="0"/>
        <v>143.99999999999994</v>
      </c>
      <c r="H20" s="56"/>
      <c r="M20" s="121"/>
    </row>
    <row r="21" spans="1:16">
      <c r="A21" s="106">
        <v>45939</v>
      </c>
      <c r="B21" s="803" t="s">
        <v>2276</v>
      </c>
      <c r="C21" s="803" t="s">
        <v>20</v>
      </c>
      <c r="D21" t="s">
        <v>13</v>
      </c>
      <c r="F21" s="121">
        <v>4</v>
      </c>
      <c r="G21" s="1">
        <f t="shared" si="0"/>
        <v>139.99999999999994</v>
      </c>
      <c r="H21" s="56"/>
      <c r="J21" s="527"/>
      <c r="M21" s="121"/>
    </row>
    <row r="22" spans="1:16">
      <c r="A22" s="106">
        <v>45946</v>
      </c>
      <c r="B22" s="803" t="s">
        <v>2279</v>
      </c>
      <c r="C22" s="803" t="s">
        <v>20</v>
      </c>
      <c r="D22" t="s">
        <v>14</v>
      </c>
      <c r="F22" s="121">
        <v>140</v>
      </c>
      <c r="G22" s="1">
        <f t="shared" si="0"/>
        <v>0</v>
      </c>
      <c r="H22" s="56"/>
      <c r="J22" s="527"/>
      <c r="M22" s="121"/>
    </row>
    <row r="23" spans="1:16">
      <c r="A23" s="133">
        <v>45899</v>
      </c>
      <c r="B23" s="790" t="s">
        <v>10</v>
      </c>
      <c r="C23" s="790" t="s">
        <v>21</v>
      </c>
      <c r="D23" t="s">
        <v>12</v>
      </c>
      <c r="E23" s="121">
        <v>7</v>
      </c>
      <c r="G23" s="1">
        <f t="shared" si="0"/>
        <v>7</v>
      </c>
      <c r="H23" s="1"/>
      <c r="J23" s="527"/>
      <c r="K23" s="820" t="s">
        <v>2280</v>
      </c>
      <c r="L23" s="820"/>
      <c r="M23" s="820"/>
    </row>
    <row r="24" spans="1:16">
      <c r="A24" s="106"/>
      <c r="B24" s="803"/>
      <c r="C24" s="803"/>
      <c r="D24" t="s">
        <v>13</v>
      </c>
      <c r="E24" s="121">
        <v>6</v>
      </c>
      <c r="G24" s="1">
        <f t="shared" si="0"/>
        <v>13</v>
      </c>
      <c r="H24" s="1"/>
      <c r="J24" s="530">
        <v>2025</v>
      </c>
      <c r="K24" s="786" t="s">
        <v>91</v>
      </c>
      <c r="L24" t="s">
        <v>14</v>
      </c>
      <c r="M24" s="528">
        <v>140</v>
      </c>
      <c r="P24" s="121"/>
    </row>
    <row r="25" spans="1:16">
      <c r="A25" s="106"/>
      <c r="B25" s="497"/>
      <c r="C25" s="803"/>
      <c r="D25" t="s">
        <v>14</v>
      </c>
      <c r="E25" s="121">
        <v>700</v>
      </c>
      <c r="G25" s="1">
        <f t="shared" si="0"/>
        <v>713</v>
      </c>
      <c r="H25" s="1"/>
      <c r="J25" s="527"/>
      <c r="K25" s="786" t="s">
        <v>23</v>
      </c>
      <c r="L25" t="s">
        <v>14</v>
      </c>
      <c r="M25" s="121">
        <v>700</v>
      </c>
      <c r="P25" s="121"/>
    </row>
    <row r="26" spans="1:16" s="127" customFormat="1">
      <c r="A26" s="279">
        <v>45918</v>
      </c>
      <c r="B26" s="134" t="s">
        <v>2281</v>
      </c>
      <c r="C26" s="315" t="s">
        <v>21</v>
      </c>
      <c r="D26" s="127" t="s">
        <v>14</v>
      </c>
      <c r="E26" s="266"/>
      <c r="F26" s="266">
        <v>500</v>
      </c>
      <c r="G26" s="1">
        <f t="shared" si="0"/>
        <v>213</v>
      </c>
      <c r="H26" s="294"/>
      <c r="J26" s="530"/>
      <c r="K26" s="786" t="s">
        <v>24</v>
      </c>
      <c r="L26" t="s">
        <v>14</v>
      </c>
      <c r="M26" s="121">
        <v>700</v>
      </c>
      <c r="N26"/>
      <c r="O26"/>
      <c r="P26" s="121"/>
    </row>
    <row r="27" spans="1:16">
      <c r="A27" s="106">
        <v>45939</v>
      </c>
      <c r="B27" s="803" t="s">
        <v>2276</v>
      </c>
      <c r="C27" s="803" t="s">
        <v>21</v>
      </c>
      <c r="D27" t="s">
        <v>12</v>
      </c>
      <c r="F27" s="121">
        <v>7</v>
      </c>
      <c r="G27" s="1">
        <f t="shared" si="0"/>
        <v>206</v>
      </c>
      <c r="H27" s="56"/>
      <c r="J27" s="530"/>
      <c r="K27" s="787"/>
      <c r="M27" s="161">
        <f>SUM(M24:M26)</f>
        <v>1540</v>
      </c>
      <c r="P27" s="121"/>
    </row>
    <row r="28" spans="1:16">
      <c r="A28" s="106">
        <v>45939</v>
      </c>
      <c r="B28" s="803" t="s">
        <v>2276</v>
      </c>
      <c r="C28" s="803" t="s">
        <v>21</v>
      </c>
      <c r="D28" t="s">
        <v>13</v>
      </c>
      <c r="F28" s="121">
        <v>6</v>
      </c>
      <c r="G28" s="1">
        <f t="shared" si="0"/>
        <v>200</v>
      </c>
      <c r="H28" s="56"/>
      <c r="J28" s="530"/>
      <c r="K28" s="786"/>
      <c r="M28" s="528"/>
      <c r="P28" s="121"/>
    </row>
    <row r="29" spans="1:16">
      <c r="A29" s="106">
        <v>45946</v>
      </c>
      <c r="B29" s="803" t="s">
        <v>2279</v>
      </c>
      <c r="C29" s="803" t="s">
        <v>21</v>
      </c>
      <c r="D29" t="s">
        <v>14</v>
      </c>
      <c r="F29" s="121">
        <v>160</v>
      </c>
      <c r="G29" s="1">
        <f t="shared" si="0"/>
        <v>40</v>
      </c>
      <c r="H29" s="56"/>
      <c r="J29" s="530"/>
      <c r="K29" s="786"/>
      <c r="M29" s="528"/>
      <c r="P29" s="121"/>
    </row>
    <row r="30" spans="1:16">
      <c r="A30" s="106">
        <v>45946</v>
      </c>
      <c r="B30" s="803" t="s">
        <v>2282</v>
      </c>
      <c r="C30" s="803" t="s">
        <v>21</v>
      </c>
      <c r="D30" t="s">
        <v>14</v>
      </c>
      <c r="F30" s="121">
        <v>40</v>
      </c>
      <c r="G30" s="1">
        <f t="shared" si="0"/>
        <v>0</v>
      </c>
      <c r="H30" s="56"/>
      <c r="J30" s="530"/>
      <c r="K30" s="786"/>
      <c r="M30" s="121"/>
      <c r="P30" s="121"/>
    </row>
    <row r="31" spans="1:16">
      <c r="A31" s="133" t="s">
        <v>136</v>
      </c>
      <c r="B31" s="790" t="s">
        <v>10</v>
      </c>
      <c r="C31" s="790" t="s">
        <v>91</v>
      </c>
      <c r="D31" t="s">
        <v>12</v>
      </c>
      <c r="E31" s="121">
        <v>25</v>
      </c>
      <c r="G31" s="1">
        <f t="shared" si="0"/>
        <v>25</v>
      </c>
      <c r="H31" s="457">
        <f>SUM(H5:H26)</f>
        <v>700</v>
      </c>
      <c r="I31" s="458" t="s">
        <v>1120</v>
      </c>
      <c r="J31" s="10"/>
      <c r="K31" s="786"/>
      <c r="M31" s="121"/>
      <c r="P31" s="121"/>
    </row>
    <row r="32" spans="1:16">
      <c r="A32" s="106"/>
      <c r="B32" s="803"/>
      <c r="C32" s="803"/>
      <c r="D32" t="s">
        <v>13</v>
      </c>
      <c r="E32" s="121">
        <v>4</v>
      </c>
      <c r="G32" s="1">
        <f t="shared" si="0"/>
        <v>29</v>
      </c>
      <c r="H32" s="1"/>
      <c r="J32" s="10"/>
      <c r="K32" s="786"/>
      <c r="M32" s="121"/>
      <c r="P32" s="121"/>
    </row>
    <row r="33" spans="1:17">
      <c r="A33" s="106"/>
      <c r="B33" s="803"/>
      <c r="C33" s="803"/>
      <c r="D33" t="s">
        <v>14</v>
      </c>
      <c r="E33" s="121">
        <v>700</v>
      </c>
      <c r="G33" s="1">
        <f t="shared" si="0"/>
        <v>729</v>
      </c>
      <c r="H33" s="1"/>
      <c r="J33" s="786"/>
      <c r="K33" s="786" t="s">
        <v>23</v>
      </c>
      <c r="L33" t="s">
        <v>12</v>
      </c>
      <c r="M33" s="121">
        <v>33.700000000000003</v>
      </c>
      <c r="P33" s="121"/>
    </row>
    <row r="34" spans="1:17">
      <c r="A34" s="106">
        <v>45946</v>
      </c>
      <c r="B34" s="803" t="s">
        <v>2282</v>
      </c>
      <c r="C34" s="803" t="s">
        <v>91</v>
      </c>
      <c r="D34" t="s">
        <v>14</v>
      </c>
      <c r="F34" s="121">
        <v>60</v>
      </c>
      <c r="G34" s="1">
        <f>+G33+E34-F34</f>
        <v>669</v>
      </c>
      <c r="H34" s="1"/>
      <c r="K34" s="787"/>
      <c r="L34" t="s">
        <v>13</v>
      </c>
      <c r="M34" s="121">
        <v>6</v>
      </c>
      <c r="P34" s="121"/>
      <c r="Q34" s="121"/>
    </row>
    <row r="35" spans="1:17">
      <c r="A35" s="39">
        <v>45952</v>
      </c>
      <c r="B35" s="803" t="s">
        <v>2283</v>
      </c>
      <c r="C35" s="803" t="s">
        <v>91</v>
      </c>
      <c r="D35" t="s">
        <v>12</v>
      </c>
      <c r="F35" s="121">
        <v>25</v>
      </c>
      <c r="G35" s="1">
        <f t="shared" si="0"/>
        <v>644</v>
      </c>
      <c r="H35" s="1"/>
      <c r="L35" s="121"/>
      <c r="M35" s="121">
        <f>SUM(M33:M34)</f>
        <v>39.700000000000003</v>
      </c>
    </row>
    <row r="36" spans="1:17">
      <c r="A36" s="39">
        <v>45952</v>
      </c>
      <c r="B36" s="803" t="s">
        <v>2283</v>
      </c>
      <c r="C36" s="803" t="s">
        <v>91</v>
      </c>
      <c r="D36" t="s">
        <v>13</v>
      </c>
      <c r="F36" s="121">
        <v>4</v>
      </c>
      <c r="G36" s="1">
        <f t="shared" si="0"/>
        <v>640</v>
      </c>
      <c r="H36" s="1"/>
      <c r="J36" s="786"/>
      <c r="K36" s="786"/>
      <c r="M36" s="121"/>
    </row>
    <row r="37" spans="1:17">
      <c r="A37" s="39">
        <v>45966</v>
      </c>
      <c r="B37" s="803" t="s">
        <v>2284</v>
      </c>
      <c r="C37" s="803" t="s">
        <v>91</v>
      </c>
      <c r="D37" t="s">
        <v>14</v>
      </c>
      <c r="F37" s="121">
        <v>500</v>
      </c>
      <c r="G37" s="1">
        <f t="shared" si="0"/>
        <v>140</v>
      </c>
      <c r="H37" s="1"/>
      <c r="J37" s="786"/>
      <c r="K37" s="786"/>
      <c r="M37" s="121"/>
    </row>
    <row r="38" spans="1:17">
      <c r="A38" s="39">
        <v>45994</v>
      </c>
      <c r="B38" s="803" t="s">
        <v>2285</v>
      </c>
      <c r="C38" s="803" t="s">
        <v>91</v>
      </c>
      <c r="D38" t="s">
        <v>14</v>
      </c>
      <c r="F38" s="121">
        <v>140</v>
      </c>
      <c r="G38" s="1">
        <f t="shared" si="0"/>
        <v>0</v>
      </c>
      <c r="H38" s="1"/>
      <c r="J38" s="530"/>
      <c r="K38" s="820" t="s">
        <v>2280</v>
      </c>
      <c r="L38" s="820"/>
      <c r="M38" s="820"/>
    </row>
    <row r="39" spans="1:17">
      <c r="A39" s="41">
        <v>45961</v>
      </c>
      <c r="B39" s="790" t="s">
        <v>10</v>
      </c>
      <c r="C39" s="790" t="s">
        <v>23</v>
      </c>
      <c r="D39" t="s">
        <v>12</v>
      </c>
      <c r="E39" s="121">
        <v>33.700000000000003</v>
      </c>
      <c r="G39" s="1">
        <f t="shared" si="0"/>
        <v>33.700000000000003</v>
      </c>
      <c r="H39" s="1"/>
      <c r="J39" s="530">
        <v>2025</v>
      </c>
      <c r="K39" s="786" t="s">
        <v>24</v>
      </c>
      <c r="L39" t="s">
        <v>12</v>
      </c>
      <c r="M39" s="121">
        <v>24.4</v>
      </c>
    </row>
    <row r="40" spans="1:17">
      <c r="B40" s="803"/>
      <c r="C40" s="803"/>
      <c r="D40" t="s">
        <v>13</v>
      </c>
      <c r="E40" s="121">
        <v>6</v>
      </c>
      <c r="G40" s="1">
        <f t="shared" si="0"/>
        <v>39.700000000000003</v>
      </c>
      <c r="H40" s="1"/>
      <c r="K40" s="786"/>
      <c r="L40" t="s">
        <v>13</v>
      </c>
      <c r="M40" s="121">
        <v>5</v>
      </c>
    </row>
    <row r="41" spans="1:17">
      <c r="B41" s="803"/>
      <c r="C41" s="803"/>
      <c r="D41" t="s">
        <v>14</v>
      </c>
      <c r="E41" s="121">
        <v>700</v>
      </c>
      <c r="G41" s="1">
        <f t="shared" si="0"/>
        <v>739.7</v>
      </c>
      <c r="H41" s="1"/>
      <c r="K41" s="786"/>
      <c r="L41" t="s">
        <v>14</v>
      </c>
      <c r="M41">
        <v>500</v>
      </c>
    </row>
    <row r="42" spans="1:17">
      <c r="A42" s="39">
        <v>45986</v>
      </c>
      <c r="B42" s="803" t="s">
        <v>2286</v>
      </c>
      <c r="C42" s="803" t="s">
        <v>23</v>
      </c>
      <c r="D42" t="s">
        <v>12</v>
      </c>
      <c r="F42" s="121">
        <v>33.700000000000003</v>
      </c>
      <c r="G42" s="1">
        <f t="shared" si="0"/>
        <v>706</v>
      </c>
      <c r="H42" s="1"/>
      <c r="M42" s="161">
        <f>SUM(M39:M41)</f>
        <v>529.4</v>
      </c>
    </row>
    <row r="43" spans="1:17">
      <c r="A43" s="39">
        <v>45986</v>
      </c>
      <c r="B43" s="803" t="s">
        <v>2287</v>
      </c>
      <c r="C43" s="803" t="s">
        <v>23</v>
      </c>
      <c r="D43" t="s">
        <v>13</v>
      </c>
      <c r="F43" s="121">
        <v>6</v>
      </c>
      <c r="G43" s="1">
        <f t="shared" si="0"/>
        <v>700</v>
      </c>
      <c r="H43" s="1"/>
    </row>
    <row r="44" spans="1:17">
      <c r="A44" s="39">
        <v>45994</v>
      </c>
      <c r="B44" s="803" t="s">
        <v>2288</v>
      </c>
      <c r="C44" s="803" t="s">
        <v>23</v>
      </c>
      <c r="D44" t="s">
        <v>14</v>
      </c>
      <c r="F44" s="121">
        <v>200</v>
      </c>
      <c r="G44" s="1">
        <f t="shared" si="0"/>
        <v>500</v>
      </c>
      <c r="H44" s="1"/>
    </row>
    <row r="45" spans="1:17">
      <c r="A45" s="39">
        <v>46001</v>
      </c>
      <c r="B45" s="803" t="s">
        <v>2289</v>
      </c>
      <c r="C45" s="803" t="s">
        <v>23</v>
      </c>
      <c r="D45" t="s">
        <v>14</v>
      </c>
      <c r="F45" s="121">
        <v>500</v>
      </c>
      <c r="G45" s="1">
        <f t="shared" si="0"/>
        <v>0</v>
      </c>
      <c r="H45" s="1"/>
    </row>
    <row r="46" spans="1:17">
      <c r="A46" s="41">
        <v>45991</v>
      </c>
      <c r="B46" s="790" t="s">
        <v>10</v>
      </c>
      <c r="C46" s="790" t="s">
        <v>24</v>
      </c>
      <c r="D46" t="s">
        <v>12</v>
      </c>
      <c r="E46" s="121">
        <v>24.4</v>
      </c>
      <c r="G46" s="1">
        <f t="shared" si="0"/>
        <v>24.4</v>
      </c>
      <c r="H46" s="1"/>
    </row>
    <row r="47" spans="1:17">
      <c r="B47" s="803"/>
      <c r="C47" s="803"/>
      <c r="D47" t="s">
        <v>13</v>
      </c>
      <c r="E47" s="121">
        <v>5</v>
      </c>
      <c r="G47" s="1">
        <f t="shared" si="0"/>
        <v>29.4</v>
      </c>
      <c r="H47" s="1"/>
    </row>
    <row r="48" spans="1:17">
      <c r="B48" s="803"/>
      <c r="C48" s="803"/>
      <c r="D48" t="s">
        <v>14</v>
      </c>
      <c r="E48" s="121">
        <v>700</v>
      </c>
      <c r="G48" s="1">
        <f t="shared" si="0"/>
        <v>729.4</v>
      </c>
      <c r="H48" s="1"/>
    </row>
    <row r="49" spans="1:15">
      <c r="A49" s="39">
        <v>46008</v>
      </c>
      <c r="B49" s="803" t="s">
        <v>2290</v>
      </c>
      <c r="C49" s="803" t="s">
        <v>24</v>
      </c>
      <c r="D49" t="s">
        <v>14</v>
      </c>
      <c r="F49" s="121">
        <v>80</v>
      </c>
      <c r="G49" s="1">
        <f t="shared" si="0"/>
        <v>649.4</v>
      </c>
      <c r="H49" s="1"/>
    </row>
    <row r="50" spans="1:15">
      <c r="A50" s="39">
        <v>46008</v>
      </c>
      <c r="B50" s="803" t="s">
        <v>2291</v>
      </c>
      <c r="C50" s="803" t="s">
        <v>24</v>
      </c>
      <c r="D50" t="s">
        <v>14</v>
      </c>
      <c r="F50" s="121">
        <v>120</v>
      </c>
      <c r="G50" s="1">
        <f t="shared" si="0"/>
        <v>529.4</v>
      </c>
      <c r="H50" s="1"/>
    </row>
    <row r="51" spans="1:15">
      <c r="A51" s="39">
        <v>46020</v>
      </c>
      <c r="B51" s="803" t="s">
        <v>2292</v>
      </c>
      <c r="C51" s="803" t="s">
        <v>24</v>
      </c>
      <c r="D51" t="s">
        <v>528</v>
      </c>
      <c r="F51" s="121">
        <v>24.4</v>
      </c>
      <c r="G51" s="1">
        <f t="shared" si="0"/>
        <v>505</v>
      </c>
    </row>
    <row r="52" spans="1:15">
      <c r="A52" s="39">
        <v>46020</v>
      </c>
      <c r="B52" s="803" t="s">
        <v>2292</v>
      </c>
      <c r="C52" s="803" t="s">
        <v>24</v>
      </c>
      <c r="D52" t="s">
        <v>13</v>
      </c>
      <c r="F52" s="121">
        <v>5</v>
      </c>
      <c r="G52" s="1">
        <f t="shared" si="0"/>
        <v>500</v>
      </c>
    </row>
    <row r="53" spans="1:15">
      <c r="A53" s="39">
        <v>46020</v>
      </c>
      <c r="B53" s="803" t="s">
        <v>2293</v>
      </c>
      <c r="C53" s="803" t="s">
        <v>24</v>
      </c>
      <c r="D53" t="s">
        <v>14</v>
      </c>
      <c r="F53" s="121">
        <v>200</v>
      </c>
      <c r="G53" s="1">
        <f t="shared" si="0"/>
        <v>300</v>
      </c>
    </row>
    <row r="54" spans="1:15">
      <c r="A54" s="39">
        <v>46020</v>
      </c>
      <c r="B54" s="803" t="s">
        <v>2294</v>
      </c>
      <c r="C54" s="803" t="s">
        <v>24</v>
      </c>
      <c r="D54" t="s">
        <v>14</v>
      </c>
      <c r="F54" s="121">
        <v>100</v>
      </c>
      <c r="G54" s="1">
        <f t="shared" si="0"/>
        <v>200</v>
      </c>
    </row>
    <row r="55" spans="1:15">
      <c r="A55" s="39">
        <v>46027</v>
      </c>
      <c r="B55" s="803" t="s">
        <v>2295</v>
      </c>
      <c r="C55" s="803" t="s">
        <v>24</v>
      </c>
      <c r="D55" t="s">
        <v>14</v>
      </c>
      <c r="F55" s="121">
        <v>200</v>
      </c>
      <c r="G55" s="1">
        <f t="shared" si="0"/>
        <v>0</v>
      </c>
    </row>
    <row r="56" spans="1:15">
      <c r="A56" s="727">
        <v>46022</v>
      </c>
      <c r="B56" s="770" t="s">
        <v>10</v>
      </c>
      <c r="C56" s="770" t="s">
        <v>25</v>
      </c>
      <c r="D56" s="729" t="s">
        <v>12</v>
      </c>
      <c r="E56" s="730">
        <v>26.5</v>
      </c>
      <c r="F56" s="730"/>
      <c r="G56" s="731">
        <f t="shared" si="0"/>
        <v>26.5</v>
      </c>
    </row>
    <row r="57" spans="1:15">
      <c r="A57" s="732"/>
      <c r="B57" s="771"/>
      <c r="C57" s="771"/>
      <c r="D57" s="729" t="s">
        <v>13</v>
      </c>
      <c r="E57" s="730">
        <v>5</v>
      </c>
      <c r="F57" s="730"/>
      <c r="G57" s="731">
        <f t="shared" si="0"/>
        <v>31.5</v>
      </c>
      <c r="N57" s="121"/>
      <c r="O57" s="121"/>
    </row>
    <row r="58" spans="1:15">
      <c r="A58" s="732"/>
      <c r="B58" s="771"/>
      <c r="C58" s="771"/>
      <c r="D58" s="729" t="s">
        <v>14</v>
      </c>
      <c r="E58" s="730">
        <v>700</v>
      </c>
      <c r="F58" s="730"/>
      <c r="G58" s="731">
        <f t="shared" si="0"/>
        <v>731.5</v>
      </c>
    </row>
    <row r="59" spans="1:15">
      <c r="A59" s="39">
        <v>46036</v>
      </c>
      <c r="B59" s="803" t="s">
        <v>2296</v>
      </c>
      <c r="C59" s="803" t="s">
        <v>25</v>
      </c>
      <c r="D59" t="s">
        <v>14</v>
      </c>
      <c r="F59" s="121">
        <v>200</v>
      </c>
      <c r="G59" s="1">
        <f t="shared" si="0"/>
        <v>531.5</v>
      </c>
    </row>
    <row r="60" spans="1:15">
      <c r="A60" s="39">
        <v>46043</v>
      </c>
      <c r="B60" s="693" t="s">
        <v>2297</v>
      </c>
      <c r="C60" s="803" t="s">
        <v>25</v>
      </c>
      <c r="D60" t="s">
        <v>14</v>
      </c>
      <c r="F60" s="121">
        <v>200</v>
      </c>
      <c r="G60" s="1">
        <f t="shared" si="0"/>
        <v>331.5</v>
      </c>
    </row>
    <row r="61" spans="1:15">
      <c r="A61" s="39">
        <v>46050</v>
      </c>
      <c r="B61" s="693" t="s">
        <v>2298</v>
      </c>
      <c r="C61" s="803" t="s">
        <v>25</v>
      </c>
      <c r="D61" t="s">
        <v>14</v>
      </c>
      <c r="F61" s="121">
        <v>120</v>
      </c>
      <c r="G61" s="1">
        <f t="shared" si="0"/>
        <v>211.5</v>
      </c>
      <c r="M61" s="121"/>
    </row>
    <row r="62" spans="1:15">
      <c r="A62" s="39">
        <v>46052</v>
      </c>
      <c r="B62" s="803" t="s">
        <v>2299</v>
      </c>
      <c r="C62" s="803" t="s">
        <v>25</v>
      </c>
      <c r="D62" t="s">
        <v>12</v>
      </c>
      <c r="F62" s="121">
        <v>26.5</v>
      </c>
      <c r="G62" s="1">
        <f t="shared" si="0"/>
        <v>185</v>
      </c>
      <c r="M62" s="121"/>
    </row>
    <row r="63" spans="1:15">
      <c r="A63" s="39">
        <v>46052</v>
      </c>
      <c r="B63" s="803" t="s">
        <v>2299</v>
      </c>
      <c r="C63" s="803" t="s">
        <v>25</v>
      </c>
      <c r="D63" t="s">
        <v>13</v>
      </c>
      <c r="F63" s="121">
        <v>5</v>
      </c>
      <c r="G63" s="1">
        <f t="shared" si="0"/>
        <v>180</v>
      </c>
      <c r="K63" s="786"/>
      <c r="M63" s="121"/>
    </row>
    <row r="64" spans="1:15">
      <c r="A64" s="39">
        <v>46052</v>
      </c>
      <c r="B64" s="693" t="s">
        <v>2300</v>
      </c>
      <c r="C64" s="803" t="s">
        <v>25</v>
      </c>
      <c r="D64" t="s">
        <v>14</v>
      </c>
      <c r="F64" s="121">
        <v>100</v>
      </c>
      <c r="G64" s="1">
        <f t="shared" si="0"/>
        <v>80</v>
      </c>
      <c r="K64" s="786"/>
      <c r="M64" s="121"/>
    </row>
    <row r="65" spans="1:14">
      <c r="A65" s="39">
        <v>46057</v>
      </c>
      <c r="B65" s="693" t="s">
        <v>2301</v>
      </c>
      <c r="C65" s="803" t="s">
        <v>25</v>
      </c>
      <c r="D65" t="s">
        <v>14</v>
      </c>
      <c r="F65" s="121">
        <v>80</v>
      </c>
      <c r="G65" s="1">
        <f t="shared" si="0"/>
        <v>0</v>
      </c>
      <c r="K65" s="787"/>
    </row>
    <row r="66" spans="1:14">
      <c r="A66" s="133">
        <v>46053</v>
      </c>
      <c r="B66" s="790" t="s">
        <v>10</v>
      </c>
      <c r="C66" s="790" t="s">
        <v>11</v>
      </c>
      <c r="D66" t="s">
        <v>12</v>
      </c>
      <c r="E66" s="4">
        <v>21.1</v>
      </c>
      <c r="G66" s="1">
        <f t="shared" si="0"/>
        <v>21.1</v>
      </c>
    </row>
    <row r="67" spans="1:14">
      <c r="A67" s="106"/>
      <c r="B67" s="803"/>
      <c r="C67" s="803"/>
      <c r="D67" t="s">
        <v>13</v>
      </c>
      <c r="E67" s="4">
        <v>3</v>
      </c>
      <c r="G67" s="1">
        <f t="shared" si="0"/>
        <v>24.1</v>
      </c>
      <c r="N67" s="121"/>
    </row>
    <row r="68" spans="1:14">
      <c r="A68" s="106"/>
      <c r="B68" s="803"/>
      <c r="C68" s="89"/>
      <c r="D68" t="s">
        <v>14</v>
      </c>
      <c r="E68" s="4">
        <v>700</v>
      </c>
      <c r="G68" s="1">
        <f t="shared" si="0"/>
        <v>724.1</v>
      </c>
    </row>
    <row r="69" spans="1:14">
      <c r="A69" s="106">
        <v>46058</v>
      </c>
      <c r="B69" s="693" t="s">
        <v>2302</v>
      </c>
      <c r="C69" s="89" t="s">
        <v>11</v>
      </c>
      <c r="D69" t="s">
        <v>14</v>
      </c>
      <c r="E69" s="4"/>
      <c r="F69" s="121">
        <v>150</v>
      </c>
      <c r="G69" s="1">
        <f t="shared" si="0"/>
        <v>574.1</v>
      </c>
    </row>
    <row r="70" spans="1:14">
      <c r="A70" s="39">
        <v>46064</v>
      </c>
      <c r="B70" s="693" t="s">
        <v>2303</v>
      </c>
      <c r="C70" s="89" t="s">
        <v>11</v>
      </c>
      <c r="D70" t="s">
        <v>14</v>
      </c>
      <c r="F70" s="121">
        <v>100</v>
      </c>
      <c r="G70" s="1">
        <f t="shared" si="0"/>
        <v>474.1</v>
      </c>
    </row>
    <row r="71" spans="1:14">
      <c r="A71" s="39">
        <v>46071</v>
      </c>
      <c r="B71" s="693" t="s">
        <v>2304</v>
      </c>
      <c r="C71" s="89" t="s">
        <v>11</v>
      </c>
      <c r="D71" t="s">
        <v>14</v>
      </c>
      <c r="F71" s="121">
        <v>100</v>
      </c>
      <c r="G71" s="1">
        <f t="shared" si="0"/>
        <v>374.1</v>
      </c>
    </row>
    <row r="72" spans="1:14">
      <c r="A72" s="39">
        <v>46071</v>
      </c>
      <c r="B72" s="693" t="s">
        <v>2305</v>
      </c>
      <c r="C72" s="89" t="s">
        <v>11</v>
      </c>
      <c r="D72" t="s">
        <v>14</v>
      </c>
      <c r="F72" s="121">
        <v>50</v>
      </c>
      <c r="G72" s="1">
        <f t="shared" si="0"/>
        <v>324.10000000000002</v>
      </c>
    </row>
    <row r="73" spans="1:14">
      <c r="A73" s="39">
        <v>46078</v>
      </c>
      <c r="B73" s="803" t="s">
        <v>2306</v>
      </c>
      <c r="C73" s="89" t="s">
        <v>11</v>
      </c>
      <c r="D73" t="s">
        <v>12</v>
      </c>
      <c r="F73" s="121">
        <v>21.1</v>
      </c>
      <c r="G73" s="1">
        <f t="shared" si="0"/>
        <v>303</v>
      </c>
    </row>
    <row r="74" spans="1:14">
      <c r="A74" s="39">
        <v>46078</v>
      </c>
      <c r="B74" s="803" t="s">
        <v>2306</v>
      </c>
      <c r="C74" s="89" t="s">
        <v>11</v>
      </c>
      <c r="D74" t="s">
        <v>13</v>
      </c>
      <c r="F74" s="121">
        <v>3</v>
      </c>
      <c r="G74" s="1">
        <f t="shared" si="0"/>
        <v>300</v>
      </c>
    </row>
    <row r="75" spans="1:14">
      <c r="A75" s="39">
        <v>46080</v>
      </c>
      <c r="B75" s="693" t="s">
        <v>2307</v>
      </c>
      <c r="C75" s="89" t="s">
        <v>11</v>
      </c>
      <c r="D75" t="s">
        <v>14</v>
      </c>
      <c r="F75" s="121">
        <v>100</v>
      </c>
      <c r="G75" s="1">
        <f t="shared" si="0"/>
        <v>200</v>
      </c>
    </row>
    <row r="76" spans="1:14">
      <c r="A76" s="39">
        <v>46085</v>
      </c>
      <c r="B76" s="693" t="s">
        <v>2308</v>
      </c>
      <c r="C76" s="89" t="s">
        <v>11</v>
      </c>
      <c r="D76" t="s">
        <v>14</v>
      </c>
      <c r="F76" s="121">
        <v>100</v>
      </c>
      <c r="G76" s="1">
        <f t="shared" si="0"/>
        <v>100</v>
      </c>
    </row>
    <row r="77" spans="1:14">
      <c r="A77" s="39">
        <v>46085</v>
      </c>
      <c r="B77" s="693" t="s">
        <v>2309</v>
      </c>
      <c r="C77" s="89" t="s">
        <v>11</v>
      </c>
      <c r="D77" t="s">
        <v>14</v>
      </c>
      <c r="F77" s="121">
        <v>100</v>
      </c>
      <c r="G77" s="1">
        <f t="shared" si="0"/>
        <v>0</v>
      </c>
    </row>
    <row r="78" spans="1:14">
      <c r="A78" s="41">
        <v>46081</v>
      </c>
      <c r="B78" s="790" t="s">
        <v>10</v>
      </c>
      <c r="C78" s="790" t="s">
        <v>15</v>
      </c>
      <c r="D78" t="s">
        <v>12</v>
      </c>
      <c r="E78" s="121">
        <v>20.100000000000001</v>
      </c>
      <c r="G78" s="1">
        <f t="shared" si="0"/>
        <v>20.100000000000001</v>
      </c>
    </row>
    <row r="79" spans="1:14">
      <c r="B79" s="803"/>
      <c r="C79" s="803"/>
      <c r="D79" t="s">
        <v>13</v>
      </c>
      <c r="E79" s="121">
        <v>6</v>
      </c>
      <c r="G79" s="1">
        <f t="shared" si="0"/>
        <v>26.1</v>
      </c>
    </row>
    <row r="80" spans="1:14">
      <c r="B80" s="803"/>
      <c r="C80" s="803"/>
      <c r="D80" t="s">
        <v>14</v>
      </c>
      <c r="E80" s="121">
        <v>700</v>
      </c>
      <c r="G80" s="1">
        <f t="shared" si="0"/>
        <v>726.1</v>
      </c>
    </row>
    <row r="81" spans="1:12">
      <c r="A81" s="39">
        <v>46092</v>
      </c>
      <c r="B81" s="803" t="s">
        <v>2310</v>
      </c>
      <c r="C81" s="803" t="s">
        <v>15</v>
      </c>
      <c r="D81" t="s">
        <v>14</v>
      </c>
      <c r="F81" s="121">
        <v>150</v>
      </c>
      <c r="G81" s="1">
        <f t="shared" si="0"/>
        <v>576.1</v>
      </c>
    </row>
    <row r="82" spans="1:12">
      <c r="A82" s="39">
        <v>46099</v>
      </c>
      <c r="B82" s="693" t="s">
        <v>2311</v>
      </c>
      <c r="C82" s="803" t="s">
        <v>15</v>
      </c>
      <c r="D82" t="s">
        <v>14</v>
      </c>
      <c r="F82" s="121">
        <v>150</v>
      </c>
      <c r="G82" s="1">
        <f t="shared" si="0"/>
        <v>426.1</v>
      </c>
    </row>
    <row r="83" spans="1:12">
      <c r="A83" s="39">
        <v>46108</v>
      </c>
      <c r="B83" s="803" t="s">
        <v>2312</v>
      </c>
      <c r="C83" s="803" t="s">
        <v>15</v>
      </c>
      <c r="D83" t="s">
        <v>14</v>
      </c>
      <c r="F83" s="121">
        <v>100</v>
      </c>
      <c r="G83" s="1">
        <f t="shared" si="0"/>
        <v>326.10000000000002</v>
      </c>
    </row>
    <row r="84" spans="1:12">
      <c r="A84" s="39">
        <v>46120</v>
      </c>
      <c r="B84" s="803" t="s">
        <v>2313</v>
      </c>
      <c r="C84" s="803" t="s">
        <v>15</v>
      </c>
      <c r="D84" t="s">
        <v>14</v>
      </c>
      <c r="F84" s="121">
        <v>250</v>
      </c>
      <c r="G84" s="1">
        <f t="shared" si="0"/>
        <v>76.100000000000023</v>
      </c>
    </row>
    <row r="85" spans="1:12">
      <c r="A85" s="39">
        <v>46127</v>
      </c>
      <c r="B85" s="803" t="s">
        <v>2314</v>
      </c>
      <c r="C85" s="803" t="s">
        <v>15</v>
      </c>
      <c r="D85" t="s">
        <v>14</v>
      </c>
      <c r="F85" s="121">
        <v>50</v>
      </c>
      <c r="G85" s="1">
        <f t="shared" si="0"/>
        <v>26.100000000000023</v>
      </c>
    </row>
    <row r="86" spans="1:12">
      <c r="A86" s="39">
        <v>46127</v>
      </c>
      <c r="B86" s="803" t="s">
        <v>2315</v>
      </c>
      <c r="C86" s="803" t="s">
        <v>15</v>
      </c>
      <c r="D86" t="s">
        <v>12</v>
      </c>
      <c r="F86" s="121">
        <v>0.1</v>
      </c>
      <c r="G86" s="1">
        <f t="shared" si="0"/>
        <v>26.000000000000021</v>
      </c>
      <c r="J86" s="820" t="s">
        <v>2280</v>
      </c>
      <c r="K86" s="820"/>
      <c r="L86" s="820"/>
    </row>
    <row r="87" spans="1:12">
      <c r="A87" s="39">
        <v>46127</v>
      </c>
      <c r="B87" s="803" t="s">
        <v>2315</v>
      </c>
      <c r="C87" s="803" t="s">
        <v>15</v>
      </c>
      <c r="D87" t="s">
        <v>13</v>
      </c>
      <c r="F87" s="121">
        <v>6</v>
      </c>
      <c r="G87" s="1">
        <f t="shared" ref="G87:G93" si="1">+G86+E87-F87</f>
        <v>20.000000000000021</v>
      </c>
      <c r="I87" s="10">
        <v>2026</v>
      </c>
      <c r="J87" s="786" t="s">
        <v>16</v>
      </c>
      <c r="K87" t="s">
        <v>12</v>
      </c>
      <c r="L87" s="121">
        <v>20.100000000000001</v>
      </c>
    </row>
    <row r="88" spans="1:12">
      <c r="A88" s="39">
        <v>46126</v>
      </c>
      <c r="B88" s="803" t="s">
        <v>2316</v>
      </c>
      <c r="C88" s="803" t="s">
        <v>15</v>
      </c>
      <c r="D88" t="s">
        <v>12</v>
      </c>
      <c r="F88" s="121">
        <v>20</v>
      </c>
      <c r="G88" s="1">
        <f t="shared" si="1"/>
        <v>0</v>
      </c>
      <c r="K88" t="s">
        <v>13</v>
      </c>
      <c r="L88" s="121">
        <v>6</v>
      </c>
    </row>
    <row r="89" spans="1:12">
      <c r="A89" s="41">
        <v>46112</v>
      </c>
      <c r="B89" s="790" t="s">
        <v>10</v>
      </c>
      <c r="C89" s="790" t="s">
        <v>16</v>
      </c>
      <c r="D89" t="s">
        <v>12</v>
      </c>
      <c r="E89" s="121">
        <v>20.100000000000001</v>
      </c>
      <c r="G89" s="1">
        <f t="shared" si="1"/>
        <v>20.100000000000001</v>
      </c>
      <c r="K89" t="s">
        <v>14</v>
      </c>
      <c r="L89" s="121">
        <v>400</v>
      </c>
    </row>
    <row r="90" spans="1:12">
      <c r="B90" s="803"/>
      <c r="C90" s="803"/>
      <c r="D90" t="s">
        <v>13</v>
      </c>
      <c r="E90" s="121">
        <v>6</v>
      </c>
      <c r="G90" s="1">
        <f t="shared" si="1"/>
        <v>26.1</v>
      </c>
      <c r="L90" s="135">
        <f>SUM(L87:L89)</f>
        <v>426.1</v>
      </c>
    </row>
    <row r="91" spans="1:12">
      <c r="B91" s="803"/>
      <c r="C91" s="803"/>
      <c r="D91" t="s">
        <v>14</v>
      </c>
      <c r="E91" s="121">
        <v>700</v>
      </c>
      <c r="G91" s="1">
        <f t="shared" si="1"/>
        <v>726.1</v>
      </c>
    </row>
    <row r="92" spans="1:12">
      <c r="A92" s="39">
        <v>46127</v>
      </c>
      <c r="B92" s="803" t="s">
        <v>2314</v>
      </c>
      <c r="C92" s="803" t="s">
        <v>16</v>
      </c>
      <c r="D92" t="s">
        <v>14</v>
      </c>
      <c r="F92" s="121">
        <v>150</v>
      </c>
      <c r="G92" s="1">
        <f t="shared" si="1"/>
        <v>576.1</v>
      </c>
    </row>
    <row r="93" spans="1:12">
      <c r="A93" s="39">
        <v>46134</v>
      </c>
      <c r="B93" s="803" t="s">
        <v>2317</v>
      </c>
      <c r="C93" s="803" t="s">
        <v>16</v>
      </c>
      <c r="D93" t="s">
        <v>14</v>
      </c>
      <c r="F93" s="121">
        <v>150</v>
      </c>
      <c r="G93" s="1">
        <f t="shared" si="1"/>
        <v>426.1</v>
      </c>
    </row>
    <row r="94" spans="1:12">
      <c r="A94" s="39">
        <v>46141</v>
      </c>
      <c r="B94" s="803" t="s">
        <v>2318</v>
      </c>
      <c r="C94" s="803" t="s">
        <v>16</v>
      </c>
      <c r="D94" t="s">
        <v>12</v>
      </c>
      <c r="F94" s="121">
        <v>20.100000000000001</v>
      </c>
      <c r="G94" s="1">
        <f t="shared" ref="G94:G153" si="2">+G93+E94-F94</f>
        <v>406</v>
      </c>
    </row>
    <row r="95" spans="1:12">
      <c r="A95" s="39">
        <v>46141</v>
      </c>
      <c r="B95" s="803" t="s">
        <v>2318</v>
      </c>
      <c r="C95" s="803" t="s">
        <v>16</v>
      </c>
      <c r="D95" t="s">
        <v>13</v>
      </c>
      <c r="F95" s="121">
        <v>6</v>
      </c>
      <c r="G95" s="1">
        <f t="shared" si="2"/>
        <v>400</v>
      </c>
    </row>
    <row r="96" spans="1:12">
      <c r="A96" s="39">
        <v>46141</v>
      </c>
      <c r="B96" s="803" t="s">
        <v>2319</v>
      </c>
      <c r="C96" s="803" t="s">
        <v>16</v>
      </c>
      <c r="D96" t="s">
        <v>14</v>
      </c>
      <c r="F96" s="121">
        <v>150</v>
      </c>
      <c r="G96" s="1">
        <f t="shared" si="2"/>
        <v>250</v>
      </c>
    </row>
    <row r="97" spans="1:7">
      <c r="A97" s="41">
        <v>46142</v>
      </c>
      <c r="B97" s="786" t="s">
        <v>10</v>
      </c>
      <c r="C97" s="786" t="s">
        <v>17</v>
      </c>
      <c r="D97" t="s">
        <v>12</v>
      </c>
      <c r="G97" s="1">
        <f t="shared" si="2"/>
        <v>250</v>
      </c>
    </row>
    <row r="98" spans="1:7">
      <c r="B98" s="787"/>
      <c r="C98" s="787"/>
      <c r="D98" t="s">
        <v>13</v>
      </c>
      <c r="G98" s="1">
        <f t="shared" si="2"/>
        <v>250</v>
      </c>
    </row>
    <row r="99" spans="1:7">
      <c r="B99" s="787"/>
      <c r="C99" s="787"/>
      <c r="D99" t="s">
        <v>14</v>
      </c>
      <c r="E99" s="121">
        <v>700</v>
      </c>
      <c r="G99" s="1">
        <f t="shared" si="2"/>
        <v>950</v>
      </c>
    </row>
    <row r="100" spans="1:7">
      <c r="G100" s="1">
        <f t="shared" si="2"/>
        <v>950</v>
      </c>
    </row>
    <row r="101" spans="1:7">
      <c r="G101" s="1">
        <f t="shared" si="2"/>
        <v>950</v>
      </c>
    </row>
    <row r="102" spans="1:7">
      <c r="G102" s="1">
        <f t="shared" si="2"/>
        <v>950</v>
      </c>
    </row>
    <row r="103" spans="1:7">
      <c r="G103" s="1">
        <f t="shared" si="2"/>
        <v>950</v>
      </c>
    </row>
    <row r="104" spans="1:7">
      <c r="G104" s="1">
        <f t="shared" si="2"/>
        <v>950</v>
      </c>
    </row>
    <row r="105" spans="1:7">
      <c r="G105" s="1">
        <f t="shared" si="2"/>
        <v>950</v>
      </c>
    </row>
    <row r="106" spans="1:7">
      <c r="G106" s="1">
        <f t="shared" si="2"/>
        <v>950</v>
      </c>
    </row>
    <row r="107" spans="1:7">
      <c r="G107" s="1">
        <f t="shared" si="2"/>
        <v>950</v>
      </c>
    </row>
    <row r="108" spans="1:7">
      <c r="G108" s="1">
        <f t="shared" si="2"/>
        <v>950</v>
      </c>
    </row>
    <row r="109" spans="1:7">
      <c r="G109" s="1">
        <f t="shared" si="2"/>
        <v>950</v>
      </c>
    </row>
    <row r="110" spans="1:7">
      <c r="G110" s="1">
        <f t="shared" si="2"/>
        <v>950</v>
      </c>
    </row>
    <row r="111" spans="1:7">
      <c r="G111" s="1">
        <f t="shared" si="2"/>
        <v>950</v>
      </c>
    </row>
    <row r="112" spans="1:7">
      <c r="G112" s="1">
        <f t="shared" si="2"/>
        <v>950</v>
      </c>
    </row>
    <row r="113" spans="7:7">
      <c r="G113" s="1">
        <f t="shared" si="2"/>
        <v>950</v>
      </c>
    </row>
    <row r="114" spans="7:7">
      <c r="G114" s="1">
        <f t="shared" si="2"/>
        <v>950</v>
      </c>
    </row>
    <row r="115" spans="7:7">
      <c r="G115" s="1">
        <f t="shared" si="2"/>
        <v>950</v>
      </c>
    </row>
    <row r="116" spans="7:7">
      <c r="G116" s="1">
        <f t="shared" si="2"/>
        <v>950</v>
      </c>
    </row>
    <row r="117" spans="7:7">
      <c r="G117" s="1">
        <f t="shared" si="2"/>
        <v>950</v>
      </c>
    </row>
    <row r="118" spans="7:7">
      <c r="G118" s="1">
        <f t="shared" si="2"/>
        <v>950</v>
      </c>
    </row>
    <row r="119" spans="7:7">
      <c r="G119" s="1">
        <f t="shared" si="2"/>
        <v>950</v>
      </c>
    </row>
    <row r="120" spans="7:7">
      <c r="G120" s="1">
        <f t="shared" si="2"/>
        <v>950</v>
      </c>
    </row>
    <row r="121" spans="7:7">
      <c r="G121" s="1">
        <f t="shared" si="2"/>
        <v>950</v>
      </c>
    </row>
    <row r="122" spans="7:7">
      <c r="G122" s="1">
        <f t="shared" si="2"/>
        <v>950</v>
      </c>
    </row>
    <row r="123" spans="7:7">
      <c r="G123" s="1">
        <f t="shared" si="2"/>
        <v>950</v>
      </c>
    </row>
    <row r="124" spans="7:7">
      <c r="G124" s="1">
        <f t="shared" si="2"/>
        <v>950</v>
      </c>
    </row>
    <row r="125" spans="7:7">
      <c r="G125" s="1">
        <f t="shared" si="2"/>
        <v>950</v>
      </c>
    </row>
    <row r="126" spans="7:7">
      <c r="G126" s="1">
        <f t="shared" si="2"/>
        <v>950</v>
      </c>
    </row>
    <row r="127" spans="7:7">
      <c r="G127" s="1">
        <f t="shared" si="2"/>
        <v>950</v>
      </c>
    </row>
    <row r="128" spans="7:7">
      <c r="G128" s="1">
        <f t="shared" si="2"/>
        <v>950</v>
      </c>
    </row>
    <row r="129" spans="7:7">
      <c r="G129" s="1">
        <f t="shared" si="2"/>
        <v>950</v>
      </c>
    </row>
    <row r="130" spans="7:7">
      <c r="G130" s="1">
        <f t="shared" si="2"/>
        <v>950</v>
      </c>
    </row>
    <row r="131" spans="7:7">
      <c r="G131" s="1">
        <f t="shared" si="2"/>
        <v>950</v>
      </c>
    </row>
    <row r="132" spans="7:7">
      <c r="G132" s="1">
        <f t="shared" si="2"/>
        <v>950</v>
      </c>
    </row>
    <row r="133" spans="7:7">
      <c r="G133" s="1">
        <f t="shared" si="2"/>
        <v>950</v>
      </c>
    </row>
    <row r="134" spans="7:7">
      <c r="G134" s="1">
        <f t="shared" si="2"/>
        <v>950</v>
      </c>
    </row>
    <row r="135" spans="7:7">
      <c r="G135" s="1">
        <f t="shared" si="2"/>
        <v>950</v>
      </c>
    </row>
    <row r="136" spans="7:7">
      <c r="G136" s="1">
        <f t="shared" si="2"/>
        <v>950</v>
      </c>
    </row>
    <row r="137" spans="7:7">
      <c r="G137" s="1">
        <f t="shared" si="2"/>
        <v>950</v>
      </c>
    </row>
    <row r="138" spans="7:7">
      <c r="G138" s="1">
        <f t="shared" si="2"/>
        <v>950</v>
      </c>
    </row>
    <row r="139" spans="7:7">
      <c r="G139" s="1">
        <f t="shared" si="2"/>
        <v>950</v>
      </c>
    </row>
    <row r="140" spans="7:7">
      <c r="G140" s="1">
        <f t="shared" si="2"/>
        <v>950</v>
      </c>
    </row>
    <row r="141" spans="7:7">
      <c r="G141" s="1">
        <f t="shared" si="2"/>
        <v>950</v>
      </c>
    </row>
    <row r="142" spans="7:7">
      <c r="G142" s="1">
        <f t="shared" si="2"/>
        <v>950</v>
      </c>
    </row>
    <row r="143" spans="7:7">
      <c r="G143" s="1">
        <f t="shared" si="2"/>
        <v>950</v>
      </c>
    </row>
    <row r="144" spans="7:7">
      <c r="G144" s="1">
        <f t="shared" si="2"/>
        <v>950</v>
      </c>
    </row>
    <row r="145" spans="7:7">
      <c r="G145" s="1">
        <f t="shared" si="2"/>
        <v>950</v>
      </c>
    </row>
    <row r="146" spans="7:7">
      <c r="G146" s="1">
        <f t="shared" si="2"/>
        <v>950</v>
      </c>
    </row>
    <row r="147" spans="7:7">
      <c r="G147" s="1">
        <f t="shared" si="2"/>
        <v>950</v>
      </c>
    </row>
    <row r="148" spans="7:7">
      <c r="G148" s="1">
        <f t="shared" si="2"/>
        <v>950</v>
      </c>
    </row>
    <row r="149" spans="7:7">
      <c r="G149" s="1">
        <f t="shared" si="2"/>
        <v>950</v>
      </c>
    </row>
    <row r="150" spans="7:7">
      <c r="G150" s="1">
        <f t="shared" si="2"/>
        <v>950</v>
      </c>
    </row>
    <row r="151" spans="7:7">
      <c r="G151" s="1">
        <f t="shared" si="2"/>
        <v>950</v>
      </c>
    </row>
    <row r="152" spans="7:7">
      <c r="G152" s="1">
        <f t="shared" si="2"/>
        <v>950</v>
      </c>
    </row>
    <row r="153" spans="7:7">
      <c r="G153" s="1">
        <f t="shared" si="2"/>
        <v>950</v>
      </c>
    </row>
    <row r="154" spans="7:7">
      <c r="G154" s="1">
        <f t="shared" ref="G154:G217" si="3">+G153+E154-F154</f>
        <v>950</v>
      </c>
    </row>
    <row r="155" spans="7:7">
      <c r="G155" s="1">
        <f t="shared" si="3"/>
        <v>950</v>
      </c>
    </row>
    <row r="156" spans="7:7">
      <c r="G156" s="1">
        <f t="shared" si="3"/>
        <v>950</v>
      </c>
    </row>
    <row r="157" spans="7:7">
      <c r="G157" s="1">
        <f t="shared" si="3"/>
        <v>950</v>
      </c>
    </row>
    <row r="158" spans="7:7">
      <c r="G158" s="1">
        <f t="shared" si="3"/>
        <v>950</v>
      </c>
    </row>
    <row r="159" spans="7:7">
      <c r="G159" s="1">
        <f t="shared" si="3"/>
        <v>950</v>
      </c>
    </row>
    <row r="160" spans="7:7">
      <c r="G160" s="1">
        <f t="shared" si="3"/>
        <v>950</v>
      </c>
    </row>
    <row r="161" spans="7:7">
      <c r="G161" s="1">
        <f t="shared" si="3"/>
        <v>950</v>
      </c>
    </row>
    <row r="162" spans="7:7">
      <c r="G162" s="1">
        <f t="shared" si="3"/>
        <v>950</v>
      </c>
    </row>
    <row r="163" spans="7:7">
      <c r="G163" s="1">
        <f t="shared" si="3"/>
        <v>950</v>
      </c>
    </row>
    <row r="164" spans="7:7">
      <c r="G164" s="1">
        <f t="shared" si="3"/>
        <v>950</v>
      </c>
    </row>
    <row r="165" spans="7:7">
      <c r="G165" s="1">
        <f t="shared" si="3"/>
        <v>950</v>
      </c>
    </row>
    <row r="166" spans="7:7">
      <c r="G166" s="1">
        <f t="shared" si="3"/>
        <v>950</v>
      </c>
    </row>
    <row r="167" spans="7:7">
      <c r="G167" s="1">
        <f t="shared" si="3"/>
        <v>950</v>
      </c>
    </row>
    <row r="168" spans="7:7">
      <c r="G168" s="1">
        <f t="shared" si="3"/>
        <v>950</v>
      </c>
    </row>
    <row r="169" spans="7:7">
      <c r="G169" s="1">
        <f t="shared" si="3"/>
        <v>950</v>
      </c>
    </row>
    <row r="170" spans="7:7">
      <c r="G170" s="1">
        <f t="shared" si="3"/>
        <v>950</v>
      </c>
    </row>
    <row r="171" spans="7:7">
      <c r="G171" s="1">
        <f t="shared" si="3"/>
        <v>950</v>
      </c>
    </row>
    <row r="172" spans="7:7">
      <c r="G172" s="1">
        <f t="shared" si="3"/>
        <v>950</v>
      </c>
    </row>
    <row r="173" spans="7:7">
      <c r="G173" s="1">
        <f t="shared" si="3"/>
        <v>950</v>
      </c>
    </row>
    <row r="174" spans="7:7">
      <c r="G174" s="1">
        <f t="shared" si="3"/>
        <v>950</v>
      </c>
    </row>
    <row r="175" spans="7:7">
      <c r="G175" s="1">
        <f t="shared" si="3"/>
        <v>950</v>
      </c>
    </row>
    <row r="176" spans="7:7">
      <c r="G176" s="1">
        <f t="shared" si="3"/>
        <v>950</v>
      </c>
    </row>
    <row r="177" spans="7:7">
      <c r="G177" s="1">
        <f t="shared" si="3"/>
        <v>950</v>
      </c>
    </row>
    <row r="178" spans="7:7">
      <c r="G178" s="1">
        <f t="shared" si="3"/>
        <v>950</v>
      </c>
    </row>
    <row r="179" spans="7:7">
      <c r="G179" s="1">
        <f t="shared" si="3"/>
        <v>950</v>
      </c>
    </row>
    <row r="180" spans="7:7">
      <c r="G180" s="1">
        <f t="shared" si="3"/>
        <v>950</v>
      </c>
    </row>
    <row r="181" spans="7:7">
      <c r="G181" s="1">
        <f t="shared" si="3"/>
        <v>950</v>
      </c>
    </row>
    <row r="182" spans="7:7">
      <c r="G182" s="1">
        <f t="shared" si="3"/>
        <v>950</v>
      </c>
    </row>
    <row r="183" spans="7:7">
      <c r="G183" s="1">
        <f t="shared" si="3"/>
        <v>950</v>
      </c>
    </row>
    <row r="184" spans="7:7">
      <c r="G184" s="1">
        <f t="shared" si="3"/>
        <v>950</v>
      </c>
    </row>
    <row r="185" spans="7:7">
      <c r="G185" s="1">
        <f t="shared" si="3"/>
        <v>950</v>
      </c>
    </row>
    <row r="186" spans="7:7">
      <c r="G186" s="1">
        <f t="shared" si="3"/>
        <v>950</v>
      </c>
    </row>
    <row r="187" spans="7:7">
      <c r="G187" s="1">
        <f t="shared" si="3"/>
        <v>950</v>
      </c>
    </row>
    <row r="188" spans="7:7">
      <c r="G188" s="1">
        <f t="shared" si="3"/>
        <v>950</v>
      </c>
    </row>
    <row r="189" spans="7:7">
      <c r="G189" s="1">
        <f t="shared" si="3"/>
        <v>950</v>
      </c>
    </row>
    <row r="190" spans="7:7">
      <c r="G190" s="1">
        <f t="shared" si="3"/>
        <v>950</v>
      </c>
    </row>
    <row r="191" spans="7:7">
      <c r="G191" s="1">
        <f t="shared" si="3"/>
        <v>950</v>
      </c>
    </row>
    <row r="192" spans="7:7">
      <c r="G192" s="1">
        <f t="shared" si="3"/>
        <v>950</v>
      </c>
    </row>
    <row r="193" spans="7:7">
      <c r="G193" s="1">
        <f t="shared" si="3"/>
        <v>950</v>
      </c>
    </row>
    <row r="194" spans="7:7">
      <c r="G194" s="1">
        <f t="shared" si="3"/>
        <v>950</v>
      </c>
    </row>
    <row r="195" spans="7:7">
      <c r="G195" s="1">
        <f t="shared" si="3"/>
        <v>950</v>
      </c>
    </row>
    <row r="196" spans="7:7">
      <c r="G196" s="1">
        <f t="shared" si="3"/>
        <v>950</v>
      </c>
    </row>
    <row r="197" spans="7:7">
      <c r="G197" s="1">
        <f t="shared" si="3"/>
        <v>950</v>
      </c>
    </row>
    <row r="198" spans="7:7">
      <c r="G198" s="1">
        <f t="shared" si="3"/>
        <v>950</v>
      </c>
    </row>
    <row r="199" spans="7:7">
      <c r="G199" s="1">
        <f t="shared" si="3"/>
        <v>950</v>
      </c>
    </row>
    <row r="200" spans="7:7">
      <c r="G200" s="1">
        <f t="shared" si="3"/>
        <v>950</v>
      </c>
    </row>
    <row r="201" spans="7:7">
      <c r="G201" s="1">
        <f t="shared" si="3"/>
        <v>950</v>
      </c>
    </row>
    <row r="202" spans="7:7">
      <c r="G202" s="1">
        <f t="shared" si="3"/>
        <v>950</v>
      </c>
    </row>
    <row r="203" spans="7:7">
      <c r="G203" s="1">
        <f t="shared" si="3"/>
        <v>950</v>
      </c>
    </row>
    <row r="204" spans="7:7">
      <c r="G204" s="1">
        <f t="shared" si="3"/>
        <v>950</v>
      </c>
    </row>
    <row r="205" spans="7:7">
      <c r="G205" s="1">
        <f t="shared" si="3"/>
        <v>950</v>
      </c>
    </row>
    <row r="206" spans="7:7">
      <c r="G206" s="1">
        <f t="shared" si="3"/>
        <v>950</v>
      </c>
    </row>
    <row r="207" spans="7:7">
      <c r="G207" s="1">
        <f t="shared" si="3"/>
        <v>950</v>
      </c>
    </row>
    <row r="208" spans="7:7">
      <c r="G208" s="1">
        <f t="shared" si="3"/>
        <v>950</v>
      </c>
    </row>
    <row r="209" spans="7:7">
      <c r="G209" s="1">
        <f t="shared" si="3"/>
        <v>950</v>
      </c>
    </row>
    <row r="210" spans="7:7">
      <c r="G210" s="1">
        <f t="shared" si="3"/>
        <v>950</v>
      </c>
    </row>
    <row r="211" spans="7:7">
      <c r="G211" s="1">
        <f t="shared" si="3"/>
        <v>950</v>
      </c>
    </row>
    <row r="212" spans="7:7">
      <c r="G212" s="1">
        <f t="shared" si="3"/>
        <v>950</v>
      </c>
    </row>
    <row r="213" spans="7:7">
      <c r="G213" s="1">
        <f t="shared" si="3"/>
        <v>950</v>
      </c>
    </row>
    <row r="214" spans="7:7">
      <c r="G214" s="1">
        <f t="shared" si="3"/>
        <v>950</v>
      </c>
    </row>
    <row r="215" spans="7:7">
      <c r="G215" s="1">
        <f t="shared" si="3"/>
        <v>950</v>
      </c>
    </row>
    <row r="216" spans="7:7">
      <c r="G216" s="1">
        <f t="shared" si="3"/>
        <v>950</v>
      </c>
    </row>
    <row r="217" spans="7:7">
      <c r="G217" s="1">
        <f t="shared" si="3"/>
        <v>950</v>
      </c>
    </row>
    <row r="218" spans="7:7">
      <c r="G218" s="1">
        <f t="shared" ref="G218:G281" si="4">+G217+E218-F218</f>
        <v>950</v>
      </c>
    </row>
    <row r="219" spans="7:7">
      <c r="G219" s="1">
        <f t="shared" si="4"/>
        <v>950</v>
      </c>
    </row>
    <row r="220" spans="7:7">
      <c r="G220" s="1">
        <f t="shared" si="4"/>
        <v>950</v>
      </c>
    </row>
    <row r="221" spans="7:7">
      <c r="G221" s="1">
        <f t="shared" si="4"/>
        <v>950</v>
      </c>
    </row>
    <row r="222" spans="7:7">
      <c r="G222" s="1">
        <f t="shared" si="4"/>
        <v>950</v>
      </c>
    </row>
    <row r="223" spans="7:7">
      <c r="G223" s="1">
        <f t="shared" si="4"/>
        <v>950</v>
      </c>
    </row>
    <row r="224" spans="7:7">
      <c r="G224" s="1">
        <f t="shared" si="4"/>
        <v>950</v>
      </c>
    </row>
    <row r="225" spans="7:7">
      <c r="G225" s="1">
        <f t="shared" si="4"/>
        <v>950</v>
      </c>
    </row>
    <row r="226" spans="7:7">
      <c r="G226" s="1">
        <f t="shared" si="4"/>
        <v>950</v>
      </c>
    </row>
    <row r="227" spans="7:7">
      <c r="G227" s="1">
        <f t="shared" si="4"/>
        <v>950</v>
      </c>
    </row>
    <row r="228" spans="7:7">
      <c r="G228" s="1">
        <f t="shared" si="4"/>
        <v>950</v>
      </c>
    </row>
    <row r="229" spans="7:7">
      <c r="G229" s="1">
        <f t="shared" si="4"/>
        <v>950</v>
      </c>
    </row>
    <row r="230" spans="7:7">
      <c r="G230" s="1">
        <f t="shared" si="4"/>
        <v>950</v>
      </c>
    </row>
    <row r="231" spans="7:7">
      <c r="G231" s="1">
        <f t="shared" si="4"/>
        <v>950</v>
      </c>
    </row>
    <row r="232" spans="7:7">
      <c r="G232" s="1">
        <f t="shared" si="4"/>
        <v>950</v>
      </c>
    </row>
    <row r="233" spans="7:7">
      <c r="G233" s="1">
        <f t="shared" si="4"/>
        <v>950</v>
      </c>
    </row>
    <row r="234" spans="7:7">
      <c r="G234" s="1">
        <f t="shared" si="4"/>
        <v>950</v>
      </c>
    </row>
    <row r="235" spans="7:7">
      <c r="G235" s="1">
        <f t="shared" si="4"/>
        <v>950</v>
      </c>
    </row>
    <row r="236" spans="7:7">
      <c r="G236" s="1">
        <f t="shared" si="4"/>
        <v>950</v>
      </c>
    </row>
    <row r="237" spans="7:7">
      <c r="G237" s="1">
        <f t="shared" si="4"/>
        <v>950</v>
      </c>
    </row>
    <row r="238" spans="7:7">
      <c r="G238" s="1">
        <f t="shared" si="4"/>
        <v>950</v>
      </c>
    </row>
    <row r="239" spans="7:7">
      <c r="G239" s="1">
        <f t="shared" si="4"/>
        <v>950</v>
      </c>
    </row>
    <row r="240" spans="7:7">
      <c r="G240" s="1">
        <f t="shared" si="4"/>
        <v>950</v>
      </c>
    </row>
    <row r="241" spans="7:7">
      <c r="G241" s="1">
        <f t="shared" si="4"/>
        <v>950</v>
      </c>
    </row>
    <row r="242" spans="7:7">
      <c r="G242" s="1">
        <f t="shared" si="4"/>
        <v>950</v>
      </c>
    </row>
    <row r="243" spans="7:7">
      <c r="G243" s="1">
        <f t="shared" si="4"/>
        <v>950</v>
      </c>
    </row>
    <row r="244" spans="7:7">
      <c r="G244" s="1">
        <f t="shared" si="4"/>
        <v>950</v>
      </c>
    </row>
    <row r="245" spans="7:7">
      <c r="G245" s="1">
        <f t="shared" si="4"/>
        <v>950</v>
      </c>
    </row>
    <row r="246" spans="7:7">
      <c r="G246" s="1">
        <f t="shared" si="4"/>
        <v>950</v>
      </c>
    </row>
    <row r="247" spans="7:7">
      <c r="G247" s="1">
        <f t="shared" si="4"/>
        <v>950</v>
      </c>
    </row>
    <row r="248" spans="7:7">
      <c r="G248" s="1">
        <f t="shared" si="4"/>
        <v>950</v>
      </c>
    </row>
    <row r="249" spans="7:7">
      <c r="G249" s="1">
        <f t="shared" si="4"/>
        <v>950</v>
      </c>
    </row>
    <row r="250" spans="7:7">
      <c r="G250" s="1">
        <f t="shared" si="4"/>
        <v>950</v>
      </c>
    </row>
    <row r="251" spans="7:7">
      <c r="G251" s="1">
        <f t="shared" si="4"/>
        <v>950</v>
      </c>
    </row>
    <row r="252" spans="7:7">
      <c r="G252" s="1">
        <f t="shared" si="4"/>
        <v>950</v>
      </c>
    </row>
    <row r="253" spans="7:7">
      <c r="G253" s="1">
        <f t="shared" si="4"/>
        <v>950</v>
      </c>
    </row>
    <row r="254" spans="7:7">
      <c r="G254" s="1">
        <f t="shared" si="4"/>
        <v>950</v>
      </c>
    </row>
    <row r="255" spans="7:7">
      <c r="G255" s="1">
        <f t="shared" si="4"/>
        <v>950</v>
      </c>
    </row>
    <row r="256" spans="7:7">
      <c r="G256" s="1">
        <f t="shared" si="4"/>
        <v>950</v>
      </c>
    </row>
    <row r="257" spans="7:7">
      <c r="G257" s="1">
        <f t="shared" si="4"/>
        <v>950</v>
      </c>
    </row>
    <row r="258" spans="7:7">
      <c r="G258" s="1">
        <f t="shared" si="4"/>
        <v>950</v>
      </c>
    </row>
    <row r="259" spans="7:7">
      <c r="G259" s="1">
        <f t="shared" si="4"/>
        <v>950</v>
      </c>
    </row>
    <row r="260" spans="7:7">
      <c r="G260" s="1">
        <f t="shared" si="4"/>
        <v>950</v>
      </c>
    </row>
    <row r="261" spans="7:7">
      <c r="G261" s="1">
        <f t="shared" si="4"/>
        <v>950</v>
      </c>
    </row>
    <row r="262" spans="7:7">
      <c r="G262" s="1">
        <f t="shared" si="4"/>
        <v>950</v>
      </c>
    </row>
    <row r="263" spans="7:7">
      <c r="G263" s="1">
        <f t="shared" si="4"/>
        <v>950</v>
      </c>
    </row>
    <row r="264" spans="7:7">
      <c r="G264" s="1">
        <f t="shared" si="4"/>
        <v>950</v>
      </c>
    </row>
    <row r="265" spans="7:7">
      <c r="G265" s="1">
        <f t="shared" si="4"/>
        <v>950</v>
      </c>
    </row>
    <row r="266" spans="7:7">
      <c r="G266" s="1">
        <f t="shared" si="4"/>
        <v>950</v>
      </c>
    </row>
    <row r="267" spans="7:7">
      <c r="G267" s="1">
        <f t="shared" si="4"/>
        <v>950</v>
      </c>
    </row>
    <row r="268" spans="7:7">
      <c r="G268" s="1">
        <f t="shared" si="4"/>
        <v>950</v>
      </c>
    </row>
    <row r="269" spans="7:7">
      <c r="G269" s="1">
        <f t="shared" si="4"/>
        <v>950</v>
      </c>
    </row>
    <row r="270" spans="7:7">
      <c r="G270" s="1">
        <f t="shared" si="4"/>
        <v>950</v>
      </c>
    </row>
    <row r="271" spans="7:7">
      <c r="G271" s="1">
        <f t="shared" si="4"/>
        <v>950</v>
      </c>
    </row>
    <row r="272" spans="7:7">
      <c r="G272" s="1">
        <f t="shared" si="4"/>
        <v>950</v>
      </c>
    </row>
    <row r="273" spans="7:7">
      <c r="G273" s="1">
        <f t="shared" si="4"/>
        <v>950</v>
      </c>
    </row>
    <row r="274" spans="7:7">
      <c r="G274" s="1">
        <f t="shared" si="4"/>
        <v>950</v>
      </c>
    </row>
    <row r="275" spans="7:7">
      <c r="G275" s="1">
        <f t="shared" si="4"/>
        <v>950</v>
      </c>
    </row>
    <row r="276" spans="7:7">
      <c r="G276" s="1">
        <f t="shared" si="4"/>
        <v>950</v>
      </c>
    </row>
    <row r="277" spans="7:7">
      <c r="G277" s="1">
        <f t="shared" si="4"/>
        <v>950</v>
      </c>
    </row>
    <row r="278" spans="7:7">
      <c r="G278" s="1">
        <f t="shared" si="4"/>
        <v>950</v>
      </c>
    </row>
    <row r="279" spans="7:7">
      <c r="G279" s="1">
        <f t="shared" si="4"/>
        <v>950</v>
      </c>
    </row>
    <row r="280" spans="7:7">
      <c r="G280" s="1">
        <f t="shared" si="4"/>
        <v>950</v>
      </c>
    </row>
    <row r="281" spans="7:7">
      <c r="G281" s="1">
        <f t="shared" si="4"/>
        <v>950</v>
      </c>
    </row>
    <row r="282" spans="7:7">
      <c r="G282" s="1">
        <f t="shared" ref="G282:G314" si="5">+G281+E282-F282</f>
        <v>950</v>
      </c>
    </row>
    <row r="283" spans="7:7">
      <c r="G283" s="1">
        <f t="shared" si="5"/>
        <v>950</v>
      </c>
    </row>
    <row r="284" spans="7:7">
      <c r="G284" s="1">
        <f t="shared" si="5"/>
        <v>950</v>
      </c>
    </row>
    <row r="285" spans="7:7">
      <c r="G285" s="1">
        <f t="shared" si="5"/>
        <v>950</v>
      </c>
    </row>
    <row r="286" spans="7:7">
      <c r="G286" s="1">
        <f t="shared" si="5"/>
        <v>950</v>
      </c>
    </row>
    <row r="287" spans="7:7">
      <c r="G287" s="1">
        <f t="shared" si="5"/>
        <v>950</v>
      </c>
    </row>
    <row r="288" spans="7:7">
      <c r="G288" s="1">
        <f t="shared" si="5"/>
        <v>950</v>
      </c>
    </row>
    <row r="289" spans="7:7">
      <c r="G289" s="1">
        <f t="shared" si="5"/>
        <v>950</v>
      </c>
    </row>
    <row r="290" spans="7:7">
      <c r="G290" s="1">
        <f t="shared" si="5"/>
        <v>950</v>
      </c>
    </row>
    <row r="291" spans="7:7">
      <c r="G291" s="1">
        <f t="shared" si="5"/>
        <v>950</v>
      </c>
    </row>
    <row r="292" spans="7:7">
      <c r="G292" s="1">
        <f t="shared" si="5"/>
        <v>950</v>
      </c>
    </row>
    <row r="293" spans="7:7">
      <c r="G293" s="1">
        <f t="shared" si="5"/>
        <v>950</v>
      </c>
    </row>
    <row r="294" spans="7:7">
      <c r="G294" s="1">
        <f t="shared" si="5"/>
        <v>950</v>
      </c>
    </row>
    <row r="295" spans="7:7">
      <c r="G295" s="1">
        <f t="shared" si="5"/>
        <v>950</v>
      </c>
    </row>
    <row r="296" spans="7:7">
      <c r="G296" s="1">
        <f t="shared" si="5"/>
        <v>950</v>
      </c>
    </row>
    <row r="297" spans="7:7">
      <c r="G297" s="1">
        <f t="shared" si="5"/>
        <v>950</v>
      </c>
    </row>
    <row r="298" spans="7:7">
      <c r="G298" s="1">
        <f t="shared" si="5"/>
        <v>950</v>
      </c>
    </row>
    <row r="299" spans="7:7">
      <c r="G299" s="1">
        <f t="shared" si="5"/>
        <v>950</v>
      </c>
    </row>
    <row r="300" spans="7:7">
      <c r="G300" s="1">
        <f t="shared" si="5"/>
        <v>950</v>
      </c>
    </row>
    <row r="301" spans="7:7">
      <c r="G301" s="1">
        <f t="shared" si="5"/>
        <v>950</v>
      </c>
    </row>
    <row r="302" spans="7:7">
      <c r="G302" s="1">
        <f t="shared" si="5"/>
        <v>950</v>
      </c>
    </row>
    <row r="303" spans="7:7">
      <c r="G303" s="1">
        <f t="shared" si="5"/>
        <v>950</v>
      </c>
    </row>
    <row r="304" spans="7:7">
      <c r="G304" s="1">
        <f t="shared" si="5"/>
        <v>950</v>
      </c>
    </row>
    <row r="305" spans="7:7">
      <c r="G305" s="1">
        <f t="shared" si="5"/>
        <v>950</v>
      </c>
    </row>
    <row r="306" spans="7:7">
      <c r="G306" s="1">
        <f t="shared" si="5"/>
        <v>950</v>
      </c>
    </row>
    <row r="307" spans="7:7">
      <c r="G307" s="1">
        <f t="shared" si="5"/>
        <v>950</v>
      </c>
    </row>
    <row r="308" spans="7:7">
      <c r="G308" s="1">
        <f t="shared" si="5"/>
        <v>950</v>
      </c>
    </row>
    <row r="309" spans="7:7">
      <c r="G309" s="1">
        <f t="shared" si="5"/>
        <v>950</v>
      </c>
    </row>
    <row r="310" spans="7:7">
      <c r="G310" s="1">
        <f t="shared" si="5"/>
        <v>950</v>
      </c>
    </row>
    <row r="311" spans="7:7">
      <c r="G311" s="1">
        <f t="shared" si="5"/>
        <v>950</v>
      </c>
    </row>
    <row r="312" spans="7:7">
      <c r="G312" s="1">
        <f t="shared" si="5"/>
        <v>950</v>
      </c>
    </row>
    <row r="313" spans="7:7">
      <c r="G313" s="1">
        <f t="shared" si="5"/>
        <v>950</v>
      </c>
    </row>
    <row r="314" spans="7:7">
      <c r="G314" s="1">
        <f t="shared" si="5"/>
        <v>950</v>
      </c>
    </row>
  </sheetData>
  <autoFilter ref="A5:Q48" xr:uid="{7753EA33-C714-483A-BCE8-08DB67DAFEBD}"/>
  <mergeCells count="4">
    <mergeCell ref="A2:G2"/>
    <mergeCell ref="K23:M23"/>
    <mergeCell ref="K38:M38"/>
    <mergeCell ref="J86:L8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FD81-A816-44D6-82CA-F766F0ECC935}">
  <dimension ref="A1:H20"/>
  <sheetViews>
    <sheetView topLeftCell="A7" workbookViewId="0">
      <selection activeCell="E24" sqref="E24"/>
    </sheetView>
  </sheetViews>
  <sheetFormatPr defaultColWidth="9.140625" defaultRowHeight="15"/>
  <cols>
    <col min="1" max="1" width="11.42578125" style="6" bestFit="1" customWidth="1"/>
    <col min="2" max="2" width="15.28515625" style="6" customWidth="1"/>
    <col min="3" max="3" width="13" style="6" customWidth="1"/>
    <col min="4" max="4" width="12" customWidth="1"/>
    <col min="5" max="5" width="11" style="121" customWidth="1"/>
    <col min="6" max="6" width="11.42578125" style="121" customWidth="1"/>
  </cols>
  <sheetData>
    <row r="1" spans="1:7">
      <c r="A1" s="845" t="s">
        <v>2320</v>
      </c>
      <c r="B1" s="845"/>
      <c r="C1" s="845"/>
      <c r="D1" s="845"/>
      <c r="E1" s="845"/>
      <c r="F1" s="845"/>
      <c r="G1" s="845"/>
    </row>
    <row r="2" spans="1:7">
      <c r="A2" s="106"/>
      <c r="B2" s="787"/>
      <c r="C2" s="787"/>
      <c r="E2" s="118"/>
      <c r="F2" s="118"/>
      <c r="G2" s="4"/>
    </row>
    <row r="3" spans="1:7" ht="45">
      <c r="A3" s="40" t="s">
        <v>1</v>
      </c>
      <c r="B3" s="804" t="s">
        <v>2</v>
      </c>
      <c r="C3" s="804" t="s">
        <v>3</v>
      </c>
      <c r="D3" s="804" t="s">
        <v>4</v>
      </c>
      <c r="E3" s="131" t="s">
        <v>5</v>
      </c>
      <c r="F3" s="131" t="s">
        <v>6</v>
      </c>
      <c r="G3" s="14" t="s">
        <v>7</v>
      </c>
    </row>
    <row r="4" spans="1:7">
      <c r="A4" s="106"/>
      <c r="B4" s="787"/>
      <c r="C4" s="786"/>
      <c r="D4" s="10"/>
      <c r="E4" s="252"/>
      <c r="F4" s="252"/>
      <c r="G4" s="1">
        <v>0</v>
      </c>
    </row>
    <row r="5" spans="1:7">
      <c r="A5" s="133">
        <v>45777</v>
      </c>
      <c r="B5" s="786" t="s">
        <v>10</v>
      </c>
      <c r="C5" s="786" t="s">
        <v>17</v>
      </c>
      <c r="D5" t="s">
        <v>12</v>
      </c>
      <c r="E5" s="153">
        <v>68.2</v>
      </c>
      <c r="F5" s="252"/>
      <c r="G5" s="1">
        <f>+G4+E5-F5</f>
        <v>68.2</v>
      </c>
    </row>
    <row r="6" spans="1:7">
      <c r="A6" s="106"/>
      <c r="B6" s="787"/>
      <c r="C6" s="787"/>
      <c r="D6" t="s">
        <v>13</v>
      </c>
      <c r="E6" s="118">
        <v>3</v>
      </c>
      <c r="F6" s="118"/>
      <c r="G6" s="1">
        <f t="shared" ref="G6:G19" si="0">+G5+E6-F6</f>
        <v>71.2</v>
      </c>
    </row>
    <row r="7" spans="1:7">
      <c r="A7" s="787"/>
      <c r="B7" s="787"/>
      <c r="C7" s="787"/>
      <c r="D7" t="s">
        <v>94</v>
      </c>
      <c r="E7" s="121">
        <v>1000</v>
      </c>
      <c r="G7" s="1">
        <f t="shared" si="0"/>
        <v>1071.2</v>
      </c>
    </row>
    <row r="8" spans="1:7">
      <c r="A8" s="787"/>
      <c r="B8" s="787"/>
      <c r="C8" s="787"/>
      <c r="D8" t="s">
        <v>338</v>
      </c>
      <c r="E8" s="121">
        <v>1000</v>
      </c>
      <c r="G8" s="1">
        <f t="shared" si="0"/>
        <v>2071.1999999999998</v>
      </c>
    </row>
    <row r="9" spans="1:7" s="127" customFormat="1">
      <c r="A9" s="334">
        <v>45750</v>
      </c>
      <c r="B9" s="797" t="s">
        <v>2321</v>
      </c>
      <c r="C9" s="797" t="s">
        <v>17</v>
      </c>
      <c r="D9" s="127" t="s">
        <v>94</v>
      </c>
      <c r="E9" s="266"/>
      <c r="F9" s="266">
        <v>1000</v>
      </c>
      <c r="G9" s="294">
        <f t="shared" si="0"/>
        <v>1071.1999999999998</v>
      </c>
    </row>
    <row r="10" spans="1:7" s="127" customFormat="1">
      <c r="A10" s="334">
        <v>45750</v>
      </c>
      <c r="B10" s="797" t="s">
        <v>2322</v>
      </c>
      <c r="C10" s="797" t="s">
        <v>17</v>
      </c>
      <c r="D10" s="127" t="s">
        <v>94</v>
      </c>
      <c r="E10" s="266"/>
      <c r="F10" s="266">
        <v>1000</v>
      </c>
      <c r="G10" s="294">
        <f t="shared" si="0"/>
        <v>71.199999999999818</v>
      </c>
    </row>
    <row r="11" spans="1:7">
      <c r="A11" s="15">
        <v>45813</v>
      </c>
      <c r="B11" s="787" t="s">
        <v>2323</v>
      </c>
      <c r="C11" s="787" t="s">
        <v>17</v>
      </c>
      <c r="D11" t="s">
        <v>12</v>
      </c>
      <c r="F11" s="121">
        <v>68.2</v>
      </c>
      <c r="G11" s="1">
        <f t="shared" si="0"/>
        <v>2.9999999999998153</v>
      </c>
    </row>
    <row r="12" spans="1:7">
      <c r="A12" s="15">
        <v>45813</v>
      </c>
      <c r="B12" s="787" t="s">
        <v>2323</v>
      </c>
      <c r="C12" s="787" t="s">
        <v>17</v>
      </c>
      <c r="D12" t="s">
        <v>13</v>
      </c>
      <c r="F12" s="121">
        <v>3</v>
      </c>
      <c r="G12" s="1">
        <f t="shared" si="0"/>
        <v>-1.8474111129762605E-13</v>
      </c>
    </row>
    <row r="13" spans="1:7">
      <c r="A13" s="9"/>
      <c r="B13" s="786"/>
      <c r="C13" s="786"/>
      <c r="G13" s="1">
        <f t="shared" si="0"/>
        <v>-1.8474111129762605E-13</v>
      </c>
    </row>
    <row r="14" spans="1:7">
      <c r="A14"/>
      <c r="B14" s="787"/>
      <c r="C14" s="787"/>
      <c r="G14" s="1">
        <f t="shared" si="0"/>
        <v>-1.8474111129762605E-13</v>
      </c>
    </row>
    <row r="15" spans="1:7">
      <c r="A15"/>
      <c r="B15" s="787"/>
      <c r="C15" s="787"/>
      <c r="G15" s="1">
        <f t="shared" si="0"/>
        <v>-1.8474111129762605E-13</v>
      </c>
    </row>
    <row r="16" spans="1:7">
      <c r="A16" s="787"/>
      <c r="B16" s="787"/>
      <c r="C16" s="787"/>
      <c r="G16" s="1">
        <f t="shared" si="0"/>
        <v>-1.8474111129762605E-13</v>
      </c>
    </row>
    <row r="17" spans="7:8">
      <c r="G17" s="1">
        <f t="shared" si="0"/>
        <v>-1.8474111129762605E-13</v>
      </c>
      <c r="H17" s="26"/>
    </row>
    <row r="18" spans="7:8">
      <c r="G18" s="1">
        <f t="shared" si="0"/>
        <v>-1.8474111129762605E-13</v>
      </c>
    </row>
    <row r="19" spans="7:8">
      <c r="G19" s="1">
        <f t="shared" si="0"/>
        <v>-1.8474111129762605E-13</v>
      </c>
    </row>
    <row r="20" spans="7:8">
      <c r="G20" s="113">
        <f>+G19+E20-F20</f>
        <v>-1.8474111129762605E-13</v>
      </c>
    </row>
  </sheetData>
  <mergeCells count="1">
    <mergeCell ref="A1:G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41">
    <tabColor rgb="FF00B0F0"/>
  </sheetPr>
  <dimension ref="A3:Q1017"/>
  <sheetViews>
    <sheetView topLeftCell="A764" workbookViewId="0">
      <selection activeCell="E787" sqref="E787"/>
    </sheetView>
  </sheetViews>
  <sheetFormatPr defaultColWidth="11.42578125" defaultRowHeight="15"/>
  <cols>
    <col min="1" max="1" width="11.42578125" style="39"/>
    <col min="2" max="2" width="12.7109375" style="541" bestFit="1" customWidth="1"/>
    <col min="3" max="3" width="18.28515625" style="6" bestFit="1" customWidth="1"/>
    <col min="4" max="4" width="15.28515625" bestFit="1" customWidth="1"/>
    <col min="5" max="6" width="11.42578125" style="121"/>
    <col min="7" max="7" width="12.42578125" style="4" bestFit="1" customWidth="1"/>
    <col min="8" max="8" width="19" customWidth="1"/>
    <col min="9" max="9" width="11.85546875" bestFit="1" customWidth="1"/>
    <col min="10" max="10" width="15.85546875" bestFit="1" customWidth="1"/>
    <col min="11" max="11" width="11.42578125" style="121"/>
  </cols>
  <sheetData>
    <row r="3" spans="1:11">
      <c r="B3" s="820" t="s">
        <v>2324</v>
      </c>
      <c r="C3" s="820"/>
      <c r="D3" s="820"/>
      <c r="E3" s="820"/>
      <c r="F3" s="820"/>
      <c r="G3" s="10"/>
    </row>
    <row r="5" spans="1:11" s="6" customFormat="1" ht="30.75">
      <c r="A5" s="40" t="s">
        <v>1</v>
      </c>
      <c r="B5" s="804" t="s">
        <v>2</v>
      </c>
      <c r="C5" s="804" t="s">
        <v>3</v>
      </c>
      <c r="D5" s="804" t="s">
        <v>4</v>
      </c>
      <c r="E5" s="131" t="s">
        <v>5</v>
      </c>
      <c r="F5" s="131" t="s">
        <v>6</v>
      </c>
      <c r="G5" s="14" t="s">
        <v>7</v>
      </c>
      <c r="H5" s="787"/>
      <c r="I5" s="787"/>
      <c r="J5" s="787"/>
      <c r="K5" s="814"/>
    </row>
    <row r="6" spans="1:11">
      <c r="A6" s="39">
        <v>42736</v>
      </c>
      <c r="B6" s="787" t="s">
        <v>8</v>
      </c>
      <c r="C6" s="787"/>
      <c r="E6" s="118"/>
      <c r="F6" s="118"/>
      <c r="G6" s="4">
        <v>738.1</v>
      </c>
    </row>
    <row r="7" spans="1:11">
      <c r="A7" s="39">
        <v>42746</v>
      </c>
      <c r="B7" s="787">
        <v>12070</v>
      </c>
      <c r="C7" s="787" t="s">
        <v>340</v>
      </c>
      <c r="E7" s="118"/>
      <c r="F7" s="118">
        <v>333.1</v>
      </c>
      <c r="G7" s="4">
        <f>+G6+E7-F7</f>
        <v>405</v>
      </c>
    </row>
    <row r="8" spans="1:11">
      <c r="A8" s="39">
        <v>42767</v>
      </c>
      <c r="B8" s="787">
        <v>12193</v>
      </c>
      <c r="C8" s="787" t="s">
        <v>340</v>
      </c>
      <c r="E8" s="118"/>
      <c r="F8" s="118">
        <v>25</v>
      </c>
      <c r="G8" s="4">
        <f t="shared" ref="G8:G106" si="0">+G7+E8-F8</f>
        <v>380</v>
      </c>
    </row>
    <row r="9" spans="1:11">
      <c r="A9" s="39">
        <v>42766</v>
      </c>
      <c r="B9" s="787">
        <v>12187</v>
      </c>
      <c r="C9" s="787" t="s">
        <v>340</v>
      </c>
      <c r="E9" s="118"/>
      <c r="F9" s="118">
        <v>300</v>
      </c>
      <c r="G9" s="4">
        <f t="shared" si="0"/>
        <v>80</v>
      </c>
    </row>
    <row r="10" spans="1:11">
      <c r="A10" s="39">
        <v>43525</v>
      </c>
      <c r="B10" s="787">
        <v>17902</v>
      </c>
      <c r="C10" s="787" t="s">
        <v>2325</v>
      </c>
      <c r="E10" s="118"/>
      <c r="F10" s="118">
        <v>80</v>
      </c>
      <c r="G10" s="4">
        <f t="shared" si="0"/>
        <v>0</v>
      </c>
    </row>
    <row r="11" spans="1:11">
      <c r="A11" s="41">
        <v>42766</v>
      </c>
      <c r="B11" s="786" t="s">
        <v>10</v>
      </c>
      <c r="C11" s="786" t="s">
        <v>11</v>
      </c>
      <c r="D11" t="s">
        <v>12</v>
      </c>
      <c r="E11" s="118">
        <v>13.5</v>
      </c>
      <c r="F11" s="118"/>
      <c r="G11" s="4">
        <f t="shared" si="0"/>
        <v>13.5</v>
      </c>
    </row>
    <row r="12" spans="1:11">
      <c r="B12" s="787"/>
      <c r="C12" s="787"/>
      <c r="D12" t="s">
        <v>13</v>
      </c>
      <c r="E12" s="118">
        <v>2.8</v>
      </c>
      <c r="F12" s="118"/>
      <c r="G12" s="4">
        <f t="shared" si="0"/>
        <v>16.3</v>
      </c>
    </row>
    <row r="13" spans="1:11">
      <c r="B13" s="787"/>
      <c r="C13" s="787"/>
      <c r="D13" t="s">
        <v>14</v>
      </c>
      <c r="E13" s="118">
        <v>300</v>
      </c>
      <c r="F13" s="118"/>
      <c r="G13" s="4">
        <f t="shared" si="0"/>
        <v>316.3</v>
      </c>
    </row>
    <row r="14" spans="1:11">
      <c r="A14" s="39">
        <v>42796</v>
      </c>
      <c r="B14" s="787">
        <v>12315</v>
      </c>
      <c r="C14" s="787" t="s">
        <v>11</v>
      </c>
      <c r="D14" t="s">
        <v>14</v>
      </c>
      <c r="E14" s="118"/>
      <c r="F14" s="118">
        <v>300</v>
      </c>
      <c r="G14" s="4">
        <f t="shared" si="0"/>
        <v>16.300000000000011</v>
      </c>
    </row>
    <row r="15" spans="1:11">
      <c r="A15" s="39">
        <v>42796</v>
      </c>
      <c r="B15" s="787">
        <v>12316</v>
      </c>
      <c r="C15" s="787" t="s">
        <v>11</v>
      </c>
      <c r="D15" t="s">
        <v>12</v>
      </c>
      <c r="E15" s="118"/>
      <c r="F15" s="118">
        <v>13.5</v>
      </c>
      <c r="G15" s="4">
        <f t="shared" si="0"/>
        <v>2.8000000000000114</v>
      </c>
    </row>
    <row r="16" spans="1:11">
      <c r="A16" s="39">
        <v>42796</v>
      </c>
      <c r="B16" s="787">
        <v>12316</v>
      </c>
      <c r="C16" s="787" t="s">
        <v>11</v>
      </c>
      <c r="D16" t="s">
        <v>13</v>
      </c>
      <c r="E16" s="118"/>
      <c r="F16" s="118">
        <v>2.8</v>
      </c>
      <c r="G16" s="4">
        <f t="shared" si="0"/>
        <v>1.1546319456101628E-14</v>
      </c>
    </row>
    <row r="17" spans="1:7">
      <c r="A17" s="41">
        <v>42794</v>
      </c>
      <c r="B17" s="786" t="s">
        <v>10</v>
      </c>
      <c r="C17" s="786" t="s">
        <v>15</v>
      </c>
      <c r="D17" t="s">
        <v>12</v>
      </c>
      <c r="E17" s="118">
        <v>13</v>
      </c>
      <c r="F17" s="118"/>
      <c r="G17" s="4">
        <f t="shared" si="0"/>
        <v>13.000000000000011</v>
      </c>
    </row>
    <row r="18" spans="1:7">
      <c r="B18" s="787"/>
      <c r="C18" s="787"/>
      <c r="D18" t="s">
        <v>13</v>
      </c>
      <c r="E18" s="118">
        <v>2</v>
      </c>
      <c r="F18" s="118"/>
      <c r="G18" s="4">
        <f t="shared" si="0"/>
        <v>15.000000000000011</v>
      </c>
    </row>
    <row r="19" spans="1:7">
      <c r="B19" s="787"/>
      <c r="C19" s="787"/>
      <c r="D19" t="s">
        <v>14</v>
      </c>
      <c r="E19" s="118">
        <v>300</v>
      </c>
      <c r="F19" s="118"/>
      <c r="G19" s="4">
        <f t="shared" si="0"/>
        <v>315</v>
      </c>
    </row>
    <row r="20" spans="1:7">
      <c r="A20" s="39">
        <v>42828</v>
      </c>
      <c r="B20" s="787">
        <v>12468</v>
      </c>
      <c r="C20" s="787" t="s">
        <v>15</v>
      </c>
      <c r="D20" t="s">
        <v>14</v>
      </c>
      <c r="E20" s="118"/>
      <c r="F20" s="118">
        <v>300</v>
      </c>
      <c r="G20" s="4">
        <f t="shared" si="0"/>
        <v>15</v>
      </c>
    </row>
    <row r="21" spans="1:7">
      <c r="A21" s="39">
        <v>42828</v>
      </c>
      <c r="B21" s="787">
        <v>12468</v>
      </c>
      <c r="C21" s="787" t="s">
        <v>15</v>
      </c>
      <c r="D21" t="s">
        <v>12</v>
      </c>
      <c r="E21" s="118"/>
      <c r="F21" s="118">
        <v>13</v>
      </c>
      <c r="G21" s="4">
        <f t="shared" si="0"/>
        <v>2</v>
      </c>
    </row>
    <row r="22" spans="1:7">
      <c r="A22" s="39">
        <v>42828</v>
      </c>
      <c r="B22" s="787">
        <v>12468</v>
      </c>
      <c r="C22" s="787" t="s">
        <v>15</v>
      </c>
      <c r="D22" t="s">
        <v>13</v>
      </c>
      <c r="E22" s="118"/>
      <c r="F22" s="118">
        <v>2</v>
      </c>
      <c r="G22" s="4">
        <f t="shared" si="0"/>
        <v>0</v>
      </c>
    </row>
    <row r="23" spans="1:7">
      <c r="A23" s="41">
        <v>42825</v>
      </c>
      <c r="B23" s="786" t="s">
        <v>10</v>
      </c>
      <c r="C23" s="786" t="s">
        <v>16</v>
      </c>
      <c r="D23" t="s">
        <v>12</v>
      </c>
      <c r="E23" s="118">
        <v>12</v>
      </c>
      <c r="F23" s="118"/>
      <c r="G23" s="4">
        <f t="shared" si="0"/>
        <v>12</v>
      </c>
    </row>
    <row r="24" spans="1:7">
      <c r="B24" s="787"/>
      <c r="C24" s="787"/>
      <c r="D24" t="s">
        <v>13</v>
      </c>
      <c r="E24" s="118">
        <v>2</v>
      </c>
      <c r="F24" s="118"/>
      <c r="G24" s="4">
        <f t="shared" si="0"/>
        <v>14</v>
      </c>
    </row>
    <row r="25" spans="1:7">
      <c r="B25" s="787"/>
      <c r="C25" s="787"/>
      <c r="D25" t="s">
        <v>14</v>
      </c>
      <c r="E25" s="118">
        <v>300</v>
      </c>
      <c r="F25" s="118"/>
      <c r="G25" s="4">
        <f t="shared" si="0"/>
        <v>314</v>
      </c>
    </row>
    <row r="26" spans="1:7">
      <c r="A26" s="39">
        <v>42842</v>
      </c>
      <c r="B26" s="787">
        <v>12541</v>
      </c>
      <c r="C26" s="787" t="s">
        <v>16</v>
      </c>
      <c r="D26" t="s">
        <v>14</v>
      </c>
      <c r="E26" s="118"/>
      <c r="F26" s="118">
        <v>300</v>
      </c>
      <c r="G26" s="4">
        <f t="shared" si="0"/>
        <v>14</v>
      </c>
    </row>
    <row r="27" spans="1:7">
      <c r="A27" s="39">
        <v>43525</v>
      </c>
      <c r="B27" s="787">
        <v>17902</v>
      </c>
      <c r="C27" s="787" t="s">
        <v>16</v>
      </c>
      <c r="D27" t="s">
        <v>12</v>
      </c>
      <c r="E27" s="118"/>
      <c r="F27" s="118">
        <v>12</v>
      </c>
      <c r="G27" s="4">
        <f t="shared" si="0"/>
        <v>2</v>
      </c>
    </row>
    <row r="28" spans="1:7">
      <c r="A28" s="39">
        <v>43525</v>
      </c>
      <c r="B28" s="787">
        <v>17902</v>
      </c>
      <c r="C28" s="787" t="s">
        <v>16</v>
      </c>
      <c r="D28" t="s">
        <v>13</v>
      </c>
      <c r="E28" s="118"/>
      <c r="F28" s="118">
        <v>2</v>
      </c>
      <c r="G28" s="4">
        <f t="shared" si="0"/>
        <v>0</v>
      </c>
    </row>
    <row r="29" spans="1:7">
      <c r="A29" s="41">
        <v>42855</v>
      </c>
      <c r="B29" s="786" t="s">
        <v>10</v>
      </c>
      <c r="C29" s="786" t="s">
        <v>17</v>
      </c>
      <c r="D29" t="s">
        <v>12</v>
      </c>
      <c r="E29" s="118">
        <v>13</v>
      </c>
      <c r="F29" s="118"/>
      <c r="G29" s="4">
        <f t="shared" si="0"/>
        <v>13</v>
      </c>
    </row>
    <row r="30" spans="1:7">
      <c r="B30" s="787"/>
      <c r="C30" s="787"/>
      <c r="D30" t="s">
        <v>13</v>
      </c>
      <c r="E30" s="118">
        <v>2</v>
      </c>
      <c r="F30" s="118"/>
      <c r="G30" s="4">
        <f t="shared" si="0"/>
        <v>15</v>
      </c>
    </row>
    <row r="31" spans="1:7">
      <c r="B31" s="787"/>
      <c r="C31" s="787"/>
      <c r="D31" t="s">
        <v>14</v>
      </c>
      <c r="E31" s="118">
        <v>300</v>
      </c>
      <c r="F31" s="118"/>
      <c r="G31" s="4">
        <f t="shared" si="0"/>
        <v>315</v>
      </c>
    </row>
    <row r="32" spans="1:7">
      <c r="A32" s="39">
        <v>42964</v>
      </c>
      <c r="B32" s="787">
        <v>13276</v>
      </c>
      <c r="C32" s="787" t="s">
        <v>17</v>
      </c>
      <c r="D32" t="s">
        <v>14</v>
      </c>
      <c r="E32" s="118"/>
      <c r="F32" s="118">
        <v>300</v>
      </c>
      <c r="G32" s="4">
        <f t="shared" si="0"/>
        <v>15</v>
      </c>
    </row>
    <row r="33" spans="1:7">
      <c r="A33" s="39">
        <v>43525</v>
      </c>
      <c r="B33" s="787">
        <v>17902</v>
      </c>
      <c r="C33" s="787" t="s">
        <v>17</v>
      </c>
      <c r="D33" t="s">
        <v>12</v>
      </c>
      <c r="E33" s="118"/>
      <c r="F33" s="118">
        <v>13</v>
      </c>
      <c r="G33" s="4">
        <f t="shared" si="0"/>
        <v>2</v>
      </c>
    </row>
    <row r="34" spans="1:7">
      <c r="A34" s="39">
        <v>43525</v>
      </c>
      <c r="B34" s="787">
        <v>17902</v>
      </c>
      <c r="C34" s="787" t="s">
        <v>17</v>
      </c>
      <c r="D34" t="s">
        <v>13</v>
      </c>
      <c r="E34" s="118"/>
      <c r="F34" s="118">
        <v>2</v>
      </c>
      <c r="G34" s="4">
        <f t="shared" si="0"/>
        <v>0</v>
      </c>
    </row>
    <row r="35" spans="1:7">
      <c r="A35" s="41">
        <v>42886</v>
      </c>
      <c r="B35" s="786" t="s">
        <v>10</v>
      </c>
      <c r="C35" s="786" t="s">
        <v>18</v>
      </c>
      <c r="D35" t="s">
        <v>12</v>
      </c>
      <c r="E35" s="118">
        <v>13</v>
      </c>
      <c r="F35" s="118"/>
      <c r="G35" s="4">
        <f t="shared" si="0"/>
        <v>13</v>
      </c>
    </row>
    <row r="36" spans="1:7">
      <c r="B36" s="787"/>
      <c r="C36" s="786"/>
      <c r="D36" t="s">
        <v>13</v>
      </c>
      <c r="E36" s="118">
        <v>2</v>
      </c>
      <c r="F36" s="118"/>
      <c r="G36" s="4">
        <f t="shared" si="0"/>
        <v>15</v>
      </c>
    </row>
    <row r="37" spans="1:7">
      <c r="B37" s="787"/>
      <c r="C37" s="786"/>
      <c r="D37" t="s">
        <v>14</v>
      </c>
      <c r="E37" s="118">
        <v>300</v>
      </c>
      <c r="F37" s="118"/>
      <c r="G37" s="4">
        <f t="shared" si="0"/>
        <v>315</v>
      </c>
    </row>
    <row r="38" spans="1:7">
      <c r="A38" s="39">
        <v>42964</v>
      </c>
      <c r="B38" s="787">
        <v>13276</v>
      </c>
      <c r="C38" s="787" t="s">
        <v>18</v>
      </c>
      <c r="D38" t="s">
        <v>14</v>
      </c>
      <c r="E38" s="118"/>
      <c r="F38" s="118">
        <v>200</v>
      </c>
      <c r="G38" s="4">
        <f t="shared" si="0"/>
        <v>115</v>
      </c>
    </row>
    <row r="39" spans="1:7">
      <c r="A39" s="39">
        <v>42990</v>
      </c>
      <c r="B39" s="787">
        <v>13454</v>
      </c>
      <c r="C39" s="787" t="s">
        <v>18</v>
      </c>
      <c r="D39" t="s">
        <v>14</v>
      </c>
      <c r="E39" s="118"/>
      <c r="F39" s="118">
        <v>100</v>
      </c>
      <c r="G39" s="4">
        <f t="shared" si="0"/>
        <v>15</v>
      </c>
    </row>
    <row r="40" spans="1:7">
      <c r="A40" s="39">
        <v>43525</v>
      </c>
      <c r="B40" s="787">
        <v>17902</v>
      </c>
      <c r="C40" s="787" t="s">
        <v>18</v>
      </c>
      <c r="D40" t="s">
        <v>12</v>
      </c>
      <c r="E40" s="118"/>
      <c r="F40" s="118">
        <v>13</v>
      </c>
      <c r="G40" s="4">
        <f t="shared" si="0"/>
        <v>2</v>
      </c>
    </row>
    <row r="41" spans="1:7">
      <c r="A41" s="39">
        <v>43525</v>
      </c>
      <c r="B41" s="787">
        <v>17902</v>
      </c>
      <c r="C41" s="787" t="s">
        <v>18</v>
      </c>
      <c r="D41" t="s">
        <v>13</v>
      </c>
      <c r="E41" s="118"/>
      <c r="F41" s="118">
        <v>2</v>
      </c>
      <c r="G41" s="4">
        <f t="shared" si="0"/>
        <v>0</v>
      </c>
    </row>
    <row r="42" spans="1:7">
      <c r="A42" s="41">
        <v>42916</v>
      </c>
      <c r="B42" s="786" t="s">
        <v>10</v>
      </c>
      <c r="C42" s="786" t="s">
        <v>19</v>
      </c>
      <c r="D42" t="s">
        <v>12</v>
      </c>
      <c r="E42" s="118">
        <v>13</v>
      </c>
      <c r="F42" s="118"/>
      <c r="G42" s="4">
        <f t="shared" si="0"/>
        <v>13</v>
      </c>
    </row>
    <row r="43" spans="1:7">
      <c r="B43" s="787"/>
      <c r="C43" s="786"/>
      <c r="D43" t="s">
        <v>13</v>
      </c>
      <c r="E43" s="118">
        <v>2</v>
      </c>
      <c r="F43" s="118"/>
      <c r="G43" s="4">
        <f t="shared" si="0"/>
        <v>15</v>
      </c>
    </row>
    <row r="44" spans="1:7">
      <c r="B44" s="787"/>
      <c r="C44" s="786"/>
      <c r="D44" t="s">
        <v>14</v>
      </c>
      <c r="E44" s="118">
        <v>300</v>
      </c>
      <c r="F44" s="118"/>
      <c r="G44" s="4">
        <f t="shared" si="0"/>
        <v>315</v>
      </c>
    </row>
    <row r="45" spans="1:7">
      <c r="A45" s="39">
        <v>42990</v>
      </c>
      <c r="B45" s="787">
        <v>13454</v>
      </c>
      <c r="C45" s="787"/>
      <c r="D45" t="s">
        <v>14</v>
      </c>
      <c r="E45" s="118"/>
      <c r="F45" s="118">
        <v>100</v>
      </c>
      <c r="G45" s="4">
        <f t="shared" si="0"/>
        <v>215</v>
      </c>
    </row>
    <row r="46" spans="1:7">
      <c r="A46" s="39">
        <v>43159</v>
      </c>
      <c r="B46" s="787">
        <v>14261</v>
      </c>
      <c r="C46" s="787" t="s">
        <v>19</v>
      </c>
      <c r="D46" t="s">
        <v>14</v>
      </c>
      <c r="F46" s="118">
        <v>200</v>
      </c>
      <c r="G46" s="4">
        <f t="shared" si="0"/>
        <v>15</v>
      </c>
    </row>
    <row r="47" spans="1:7">
      <c r="A47" s="39">
        <v>43525</v>
      </c>
      <c r="B47" s="787">
        <v>17902</v>
      </c>
      <c r="C47" s="787" t="s">
        <v>19</v>
      </c>
      <c r="D47" t="s">
        <v>12</v>
      </c>
      <c r="F47" s="118">
        <v>13</v>
      </c>
      <c r="G47" s="4">
        <f t="shared" si="0"/>
        <v>2</v>
      </c>
    </row>
    <row r="48" spans="1:7">
      <c r="A48" s="39">
        <v>43525</v>
      </c>
      <c r="B48" s="787">
        <v>17902</v>
      </c>
      <c r="C48" s="787" t="s">
        <v>19</v>
      </c>
      <c r="D48" t="s">
        <v>13</v>
      </c>
      <c r="F48" s="118">
        <v>2</v>
      </c>
      <c r="G48" s="4">
        <f t="shared" si="0"/>
        <v>0</v>
      </c>
    </row>
    <row r="49" spans="1:7">
      <c r="A49" s="41">
        <v>42947</v>
      </c>
      <c r="B49" s="786" t="s">
        <v>10</v>
      </c>
      <c r="C49" s="786" t="s">
        <v>20</v>
      </c>
      <c r="D49" t="s">
        <v>12</v>
      </c>
      <c r="E49" s="118">
        <v>13</v>
      </c>
      <c r="F49" s="118"/>
      <c r="G49" s="4">
        <f t="shared" si="0"/>
        <v>13</v>
      </c>
    </row>
    <row r="50" spans="1:7">
      <c r="B50" s="787"/>
      <c r="C50" s="786"/>
      <c r="D50" t="s">
        <v>13</v>
      </c>
      <c r="E50" s="118">
        <v>2</v>
      </c>
      <c r="F50" s="118"/>
      <c r="G50" s="4">
        <f t="shared" si="0"/>
        <v>15</v>
      </c>
    </row>
    <row r="51" spans="1:7">
      <c r="B51" s="787"/>
      <c r="C51" s="786"/>
      <c r="D51" t="s">
        <v>14</v>
      </c>
      <c r="E51" s="118">
        <v>300</v>
      </c>
      <c r="F51" s="118"/>
      <c r="G51" s="4">
        <f t="shared" si="0"/>
        <v>315</v>
      </c>
    </row>
    <row r="52" spans="1:7">
      <c r="A52" s="39">
        <v>43162</v>
      </c>
      <c r="B52" s="787">
        <v>14324</v>
      </c>
      <c r="C52" s="787" t="s">
        <v>19</v>
      </c>
      <c r="D52" t="s">
        <v>14</v>
      </c>
      <c r="E52" s="118"/>
      <c r="F52" s="118">
        <v>100</v>
      </c>
      <c r="G52" s="4">
        <f t="shared" si="0"/>
        <v>215</v>
      </c>
    </row>
    <row r="53" spans="1:7">
      <c r="A53" s="39">
        <v>43251</v>
      </c>
      <c r="B53" s="787">
        <v>14708</v>
      </c>
      <c r="C53" s="787" t="s">
        <v>19</v>
      </c>
      <c r="D53" t="s">
        <v>14</v>
      </c>
      <c r="E53" s="118"/>
      <c r="F53" s="118">
        <v>200</v>
      </c>
      <c r="G53" s="4">
        <f t="shared" si="0"/>
        <v>15</v>
      </c>
    </row>
    <row r="54" spans="1:7">
      <c r="A54" s="39">
        <v>43525</v>
      </c>
      <c r="B54" s="787">
        <v>17903</v>
      </c>
      <c r="C54" s="787" t="s">
        <v>19</v>
      </c>
      <c r="D54" t="s">
        <v>12</v>
      </c>
      <c r="E54" s="118"/>
      <c r="F54" s="118">
        <v>13</v>
      </c>
      <c r="G54" s="4">
        <f t="shared" si="0"/>
        <v>2</v>
      </c>
    </row>
    <row r="55" spans="1:7">
      <c r="A55" s="39">
        <v>43525</v>
      </c>
      <c r="B55" s="787">
        <v>17903</v>
      </c>
      <c r="C55" s="787" t="s">
        <v>19</v>
      </c>
      <c r="D55" t="s">
        <v>13</v>
      </c>
      <c r="E55" s="118"/>
      <c r="F55" s="118">
        <v>2</v>
      </c>
      <c r="G55" s="4">
        <f t="shared" si="0"/>
        <v>0</v>
      </c>
    </row>
    <row r="56" spans="1:7">
      <c r="A56" s="41">
        <v>42978</v>
      </c>
      <c r="B56" s="786" t="s">
        <v>10</v>
      </c>
      <c r="C56" s="786" t="s">
        <v>21</v>
      </c>
      <c r="D56" t="s">
        <v>12</v>
      </c>
      <c r="E56" s="118">
        <v>13</v>
      </c>
      <c r="F56" s="118"/>
      <c r="G56" s="4">
        <f t="shared" si="0"/>
        <v>13</v>
      </c>
    </row>
    <row r="57" spans="1:7">
      <c r="B57" s="787"/>
      <c r="C57" s="786"/>
      <c r="D57" t="s">
        <v>13</v>
      </c>
      <c r="E57" s="118">
        <v>2</v>
      </c>
      <c r="F57" s="118"/>
      <c r="G57" s="4">
        <f t="shared" si="0"/>
        <v>15</v>
      </c>
    </row>
    <row r="58" spans="1:7">
      <c r="B58" s="787"/>
      <c r="C58" s="786"/>
      <c r="D58" t="s">
        <v>14</v>
      </c>
      <c r="E58" s="118">
        <v>300</v>
      </c>
      <c r="F58" s="118"/>
      <c r="G58" s="4">
        <f t="shared" si="0"/>
        <v>315</v>
      </c>
    </row>
    <row r="59" spans="1:7">
      <c r="A59" s="39">
        <v>43251</v>
      </c>
      <c r="B59" s="787">
        <v>14708</v>
      </c>
      <c r="C59" s="787" t="s">
        <v>21</v>
      </c>
      <c r="D59" t="s">
        <v>14</v>
      </c>
      <c r="E59" s="118"/>
      <c r="F59" s="118">
        <v>100</v>
      </c>
      <c r="G59" s="4">
        <f t="shared" si="0"/>
        <v>215</v>
      </c>
    </row>
    <row r="60" spans="1:7">
      <c r="A60" s="39">
        <v>43298</v>
      </c>
      <c r="B60" s="787">
        <v>14934</v>
      </c>
      <c r="C60" s="787" t="s">
        <v>21</v>
      </c>
      <c r="D60" t="s">
        <v>14</v>
      </c>
      <c r="E60" s="118"/>
      <c r="F60" s="118">
        <v>200</v>
      </c>
      <c r="G60" s="4">
        <f t="shared" si="0"/>
        <v>15</v>
      </c>
    </row>
    <row r="61" spans="1:7">
      <c r="A61" s="39">
        <v>43525</v>
      </c>
      <c r="B61" s="787">
        <v>17903</v>
      </c>
      <c r="C61" s="787" t="s">
        <v>21</v>
      </c>
      <c r="D61" t="s">
        <v>12</v>
      </c>
      <c r="E61" s="118"/>
      <c r="F61" s="118">
        <v>13</v>
      </c>
      <c r="G61" s="4">
        <f t="shared" si="0"/>
        <v>2</v>
      </c>
    </row>
    <row r="62" spans="1:7">
      <c r="A62" s="39">
        <v>43525</v>
      </c>
      <c r="B62" s="787">
        <v>17903</v>
      </c>
      <c r="C62" s="787" t="s">
        <v>21</v>
      </c>
      <c r="D62" t="s">
        <v>13</v>
      </c>
      <c r="E62" s="118"/>
      <c r="F62" s="118">
        <v>2</v>
      </c>
      <c r="G62" s="4">
        <f t="shared" si="0"/>
        <v>0</v>
      </c>
    </row>
    <row r="63" spans="1:7">
      <c r="A63" s="41">
        <v>43008</v>
      </c>
      <c r="B63" s="786" t="s">
        <v>10</v>
      </c>
      <c r="C63" s="786" t="s">
        <v>22</v>
      </c>
      <c r="D63" t="s">
        <v>12</v>
      </c>
      <c r="E63" s="118">
        <v>8</v>
      </c>
      <c r="F63" s="118"/>
      <c r="G63" s="4">
        <f t="shared" si="0"/>
        <v>8</v>
      </c>
    </row>
    <row r="64" spans="1:7">
      <c r="B64" s="787"/>
      <c r="C64" s="787"/>
      <c r="D64" t="s">
        <v>13</v>
      </c>
      <c r="E64" s="118">
        <v>2</v>
      </c>
      <c r="F64" s="118"/>
      <c r="G64" s="4">
        <f t="shared" si="0"/>
        <v>10</v>
      </c>
    </row>
    <row r="65" spans="1:7">
      <c r="B65" s="787"/>
      <c r="C65" s="787"/>
      <c r="D65" t="s">
        <v>14</v>
      </c>
      <c r="E65" s="118">
        <v>300</v>
      </c>
      <c r="F65" s="118"/>
      <c r="G65" s="4">
        <f t="shared" si="0"/>
        <v>310</v>
      </c>
    </row>
    <row r="66" spans="1:7">
      <c r="A66" s="39">
        <v>43298</v>
      </c>
      <c r="B66" s="787">
        <v>14934</v>
      </c>
      <c r="C66" s="787" t="s">
        <v>22</v>
      </c>
      <c r="D66" t="s">
        <v>14</v>
      </c>
      <c r="E66" s="118"/>
      <c r="F66" s="118">
        <v>300</v>
      </c>
      <c r="G66" s="4">
        <f t="shared" si="0"/>
        <v>10</v>
      </c>
    </row>
    <row r="67" spans="1:7">
      <c r="A67" s="39">
        <v>43525</v>
      </c>
      <c r="B67" s="787">
        <v>17903</v>
      </c>
      <c r="C67" s="787" t="s">
        <v>22</v>
      </c>
      <c r="D67" t="s">
        <v>12</v>
      </c>
      <c r="E67" s="118"/>
      <c r="F67" s="118">
        <v>8</v>
      </c>
      <c r="G67" s="4">
        <f t="shared" si="0"/>
        <v>2</v>
      </c>
    </row>
    <row r="68" spans="1:7">
      <c r="A68" s="39">
        <v>43525</v>
      </c>
      <c r="B68" s="787">
        <v>17903</v>
      </c>
      <c r="C68" s="787" t="s">
        <v>22</v>
      </c>
      <c r="D68" t="s">
        <v>13</v>
      </c>
      <c r="E68" s="118"/>
      <c r="F68" s="118">
        <v>2</v>
      </c>
      <c r="G68" s="4">
        <f t="shared" si="0"/>
        <v>0</v>
      </c>
    </row>
    <row r="69" spans="1:7">
      <c r="A69" s="41">
        <v>43039</v>
      </c>
      <c r="B69" s="786" t="s">
        <v>10</v>
      </c>
      <c r="C69" s="786" t="s">
        <v>23</v>
      </c>
      <c r="D69" t="s">
        <v>12</v>
      </c>
      <c r="E69" s="118">
        <v>8</v>
      </c>
      <c r="F69" s="118"/>
      <c r="G69" s="4">
        <f t="shared" si="0"/>
        <v>8</v>
      </c>
    </row>
    <row r="70" spans="1:7">
      <c r="B70" s="787"/>
      <c r="C70" s="787"/>
      <c r="D70" t="s">
        <v>13</v>
      </c>
      <c r="E70" s="118">
        <v>2</v>
      </c>
      <c r="F70" s="118"/>
      <c r="G70" s="4">
        <f t="shared" si="0"/>
        <v>10</v>
      </c>
    </row>
    <row r="71" spans="1:7">
      <c r="B71" s="787"/>
      <c r="C71" s="787"/>
      <c r="D71" t="s">
        <v>14</v>
      </c>
      <c r="E71" s="118">
        <v>300</v>
      </c>
      <c r="F71" s="118"/>
      <c r="G71" s="4">
        <f t="shared" si="0"/>
        <v>310</v>
      </c>
    </row>
    <row r="72" spans="1:7">
      <c r="A72" s="39">
        <v>43298</v>
      </c>
      <c r="B72" s="787">
        <v>14934</v>
      </c>
      <c r="C72" s="787" t="s">
        <v>23</v>
      </c>
      <c r="D72" t="s">
        <v>14</v>
      </c>
      <c r="E72" s="118"/>
      <c r="F72" s="118">
        <v>100</v>
      </c>
      <c r="G72" s="4">
        <f t="shared" si="0"/>
        <v>210</v>
      </c>
    </row>
    <row r="73" spans="1:7">
      <c r="A73" s="39">
        <v>43314</v>
      </c>
      <c r="B73" s="787">
        <v>15012</v>
      </c>
      <c r="C73" s="787" t="s">
        <v>23</v>
      </c>
      <c r="D73" t="s">
        <v>14</v>
      </c>
      <c r="E73" s="118"/>
      <c r="F73" s="118">
        <v>150</v>
      </c>
      <c r="G73" s="4">
        <f t="shared" si="0"/>
        <v>60</v>
      </c>
    </row>
    <row r="74" spans="1:7">
      <c r="A74" s="39">
        <v>43344</v>
      </c>
      <c r="B74" s="787">
        <v>15126</v>
      </c>
      <c r="C74" s="787" t="s">
        <v>23</v>
      </c>
      <c r="D74" t="s">
        <v>14</v>
      </c>
      <c r="E74" s="118"/>
      <c r="F74" s="118">
        <v>50</v>
      </c>
      <c r="G74" s="4">
        <f t="shared" si="0"/>
        <v>10</v>
      </c>
    </row>
    <row r="75" spans="1:7">
      <c r="A75" s="39">
        <v>43525</v>
      </c>
      <c r="B75" s="787">
        <v>17903</v>
      </c>
      <c r="C75" s="787" t="s">
        <v>23</v>
      </c>
      <c r="D75" t="s">
        <v>12</v>
      </c>
      <c r="E75" s="118"/>
      <c r="F75" s="118">
        <v>8</v>
      </c>
      <c r="G75" s="4">
        <f t="shared" si="0"/>
        <v>2</v>
      </c>
    </row>
    <row r="76" spans="1:7">
      <c r="A76" s="39">
        <v>43525</v>
      </c>
      <c r="B76" s="787">
        <v>17903</v>
      </c>
      <c r="C76" s="787" t="s">
        <v>23</v>
      </c>
      <c r="D76" t="s">
        <v>13</v>
      </c>
      <c r="E76" s="118"/>
      <c r="F76" s="118">
        <v>2</v>
      </c>
      <c r="G76" s="4">
        <f t="shared" si="0"/>
        <v>0</v>
      </c>
    </row>
    <row r="77" spans="1:7">
      <c r="A77" s="41">
        <v>43069</v>
      </c>
      <c r="B77" s="786" t="s">
        <v>10</v>
      </c>
      <c r="C77" s="786" t="s">
        <v>24</v>
      </c>
      <c r="D77" t="s">
        <v>12</v>
      </c>
      <c r="E77" s="118">
        <v>8.1999999999999993</v>
      </c>
      <c r="F77" s="118"/>
      <c r="G77" s="4">
        <f t="shared" si="0"/>
        <v>8.1999999999999993</v>
      </c>
    </row>
    <row r="78" spans="1:7">
      <c r="B78" s="787"/>
      <c r="C78" s="787"/>
      <c r="D78" t="s">
        <v>13</v>
      </c>
      <c r="E78" s="118">
        <v>2</v>
      </c>
      <c r="F78" s="118"/>
      <c r="G78" s="4">
        <f t="shared" si="0"/>
        <v>10.199999999999999</v>
      </c>
    </row>
    <row r="79" spans="1:7">
      <c r="B79" s="787"/>
      <c r="C79" s="787"/>
      <c r="D79" t="s">
        <v>14</v>
      </c>
      <c r="E79" s="118">
        <v>300</v>
      </c>
      <c r="F79" s="118"/>
      <c r="G79" s="4">
        <f t="shared" si="0"/>
        <v>310.2</v>
      </c>
    </row>
    <row r="80" spans="1:7">
      <c r="A80" s="39">
        <v>43344</v>
      </c>
      <c r="B80" s="787">
        <v>15126</v>
      </c>
      <c r="C80" s="787" t="s">
        <v>24</v>
      </c>
      <c r="D80" t="s">
        <v>14</v>
      </c>
      <c r="E80" s="118"/>
      <c r="F80" s="118">
        <v>120</v>
      </c>
      <c r="G80" s="4">
        <f t="shared" si="0"/>
        <v>190.2</v>
      </c>
    </row>
    <row r="81" spans="1:7">
      <c r="A81" s="39">
        <v>43374</v>
      </c>
      <c r="B81" s="787">
        <v>15275</v>
      </c>
      <c r="C81" s="787" t="s">
        <v>24</v>
      </c>
      <c r="D81" t="s">
        <v>14</v>
      </c>
      <c r="E81" s="118"/>
      <c r="F81" s="118">
        <v>160</v>
      </c>
      <c r="G81" s="4">
        <f t="shared" si="0"/>
        <v>30.199999999999989</v>
      </c>
    </row>
    <row r="82" spans="1:7">
      <c r="A82" s="39">
        <v>43406</v>
      </c>
      <c r="B82" s="787">
        <v>15452</v>
      </c>
      <c r="C82" s="787" t="s">
        <v>24</v>
      </c>
      <c r="D82" t="s">
        <v>14</v>
      </c>
      <c r="E82" s="118"/>
      <c r="F82" s="118">
        <v>20</v>
      </c>
      <c r="G82" s="4">
        <f t="shared" si="0"/>
        <v>10.199999999999989</v>
      </c>
    </row>
    <row r="83" spans="1:7">
      <c r="A83" s="39">
        <v>43525</v>
      </c>
      <c r="B83" s="787">
        <v>17904</v>
      </c>
      <c r="C83" s="787" t="s">
        <v>24</v>
      </c>
      <c r="D83" t="s">
        <v>12</v>
      </c>
      <c r="E83" s="118"/>
      <c r="F83" s="118">
        <v>8.1999999999999993</v>
      </c>
      <c r="G83" s="4">
        <f t="shared" si="0"/>
        <v>1.9999999999999893</v>
      </c>
    </row>
    <row r="84" spans="1:7">
      <c r="A84" s="39">
        <v>43525</v>
      </c>
      <c r="B84" s="787">
        <v>17904</v>
      </c>
      <c r="C84" s="787" t="s">
        <v>24</v>
      </c>
      <c r="D84" t="s">
        <v>13</v>
      </c>
      <c r="E84" s="118"/>
      <c r="F84" s="118">
        <v>2</v>
      </c>
      <c r="G84" s="4">
        <f t="shared" si="0"/>
        <v>-1.0658141036401503E-14</v>
      </c>
    </row>
    <row r="85" spans="1:7">
      <c r="A85" s="41">
        <v>43100</v>
      </c>
      <c r="B85" s="786" t="s">
        <v>10</v>
      </c>
      <c r="C85" s="786" t="s">
        <v>25</v>
      </c>
      <c r="D85" t="s">
        <v>12</v>
      </c>
      <c r="E85" s="118">
        <v>8.9</v>
      </c>
      <c r="F85" s="118"/>
      <c r="G85" s="4">
        <f t="shared" si="0"/>
        <v>8.8999999999999897</v>
      </c>
    </row>
    <row r="86" spans="1:7">
      <c r="B86" s="787"/>
      <c r="C86" s="787"/>
      <c r="D86" t="s">
        <v>13</v>
      </c>
      <c r="E86" s="118">
        <v>2</v>
      </c>
      <c r="F86" s="118"/>
      <c r="G86" s="4">
        <f t="shared" si="0"/>
        <v>10.89999999999999</v>
      </c>
    </row>
    <row r="87" spans="1:7">
      <c r="B87" s="787"/>
      <c r="C87" s="787"/>
      <c r="D87" t="s">
        <v>14</v>
      </c>
      <c r="E87" s="118">
        <v>300</v>
      </c>
      <c r="F87" s="118"/>
      <c r="G87" s="4">
        <f t="shared" si="0"/>
        <v>310.89999999999998</v>
      </c>
    </row>
    <row r="88" spans="1:7">
      <c r="A88" s="39">
        <v>43406</v>
      </c>
      <c r="B88" s="787">
        <v>15452</v>
      </c>
      <c r="C88" s="787" t="s">
        <v>25</v>
      </c>
      <c r="D88" t="s">
        <v>14</v>
      </c>
      <c r="E88" s="118"/>
      <c r="F88" s="118">
        <v>300</v>
      </c>
      <c r="G88" s="4">
        <f t="shared" si="0"/>
        <v>10.899999999999977</v>
      </c>
    </row>
    <row r="89" spans="1:7">
      <c r="A89" s="39">
        <v>43525</v>
      </c>
      <c r="B89" s="787">
        <v>17904</v>
      </c>
      <c r="C89" s="787" t="s">
        <v>25</v>
      </c>
      <c r="D89" t="s">
        <v>12</v>
      </c>
      <c r="E89" s="118"/>
      <c r="F89" s="118">
        <v>8.9</v>
      </c>
      <c r="G89" s="4">
        <f t="shared" si="0"/>
        <v>1.9999999999999769</v>
      </c>
    </row>
    <row r="90" spans="1:7">
      <c r="A90" s="39">
        <v>43525</v>
      </c>
      <c r="B90" s="787">
        <v>17904</v>
      </c>
      <c r="C90" s="787" t="s">
        <v>25</v>
      </c>
      <c r="D90" t="s">
        <v>13</v>
      </c>
      <c r="E90" s="118"/>
      <c r="F90" s="118">
        <v>2</v>
      </c>
      <c r="G90" s="4">
        <f t="shared" si="0"/>
        <v>-2.3092638912203256E-14</v>
      </c>
    </row>
    <row r="91" spans="1:7">
      <c r="A91" s="41">
        <v>43131</v>
      </c>
      <c r="B91" s="786" t="s">
        <v>10</v>
      </c>
      <c r="C91" s="786" t="s">
        <v>11</v>
      </c>
      <c r="D91" t="s">
        <v>12</v>
      </c>
      <c r="E91" s="118">
        <v>8</v>
      </c>
      <c r="F91" s="118"/>
      <c r="G91" s="4">
        <f t="shared" si="0"/>
        <v>7.9999999999999769</v>
      </c>
    </row>
    <row r="92" spans="1:7">
      <c r="B92" s="787"/>
      <c r="C92" s="787"/>
      <c r="D92" t="s">
        <v>13</v>
      </c>
      <c r="E92" s="118">
        <v>2</v>
      </c>
      <c r="F92" s="118"/>
      <c r="G92" s="4">
        <f t="shared" si="0"/>
        <v>9.9999999999999769</v>
      </c>
    </row>
    <row r="93" spans="1:7">
      <c r="B93" s="787"/>
      <c r="C93" s="787"/>
      <c r="D93" t="s">
        <v>14</v>
      </c>
      <c r="E93" s="118">
        <v>300</v>
      </c>
      <c r="F93" s="118"/>
      <c r="G93" s="4">
        <f t="shared" si="0"/>
        <v>310</v>
      </c>
    </row>
    <row r="94" spans="1:7">
      <c r="A94" s="39">
        <v>43159</v>
      </c>
      <c r="B94" s="787">
        <v>14262</v>
      </c>
      <c r="C94" s="787" t="s">
        <v>11</v>
      </c>
      <c r="D94" t="s">
        <v>12</v>
      </c>
      <c r="E94" s="118"/>
      <c r="F94" s="118">
        <v>8</v>
      </c>
      <c r="G94" s="4">
        <f t="shared" si="0"/>
        <v>302</v>
      </c>
    </row>
    <row r="95" spans="1:7">
      <c r="A95" s="39">
        <v>43159</v>
      </c>
      <c r="B95" s="787">
        <v>14262</v>
      </c>
      <c r="C95" s="787" t="s">
        <v>11</v>
      </c>
      <c r="D95" t="s">
        <v>13</v>
      </c>
      <c r="E95" s="118"/>
      <c r="F95" s="118">
        <v>2</v>
      </c>
      <c r="G95" s="4">
        <f t="shared" si="0"/>
        <v>300</v>
      </c>
    </row>
    <row r="96" spans="1:7">
      <c r="A96" s="39">
        <v>43406</v>
      </c>
      <c r="B96" s="787">
        <v>15452</v>
      </c>
      <c r="C96" s="787" t="s">
        <v>11</v>
      </c>
      <c r="D96" t="s">
        <v>14</v>
      </c>
      <c r="E96" s="118"/>
      <c r="F96" s="118">
        <v>300</v>
      </c>
      <c r="G96" s="4">
        <f t="shared" si="0"/>
        <v>0</v>
      </c>
    </row>
    <row r="97" spans="1:7">
      <c r="A97" s="41">
        <v>43159</v>
      </c>
      <c r="B97" s="786" t="s">
        <v>10</v>
      </c>
      <c r="C97" s="786" t="s">
        <v>15</v>
      </c>
      <c r="D97" t="s">
        <v>12</v>
      </c>
      <c r="E97" s="118">
        <v>9.9</v>
      </c>
      <c r="F97" s="118"/>
      <c r="G97" s="4">
        <f t="shared" si="0"/>
        <v>9.9</v>
      </c>
    </row>
    <row r="98" spans="1:7">
      <c r="B98" s="787"/>
      <c r="C98" s="787"/>
      <c r="D98" t="s">
        <v>13</v>
      </c>
      <c r="E98" s="118">
        <v>2</v>
      </c>
      <c r="F98" s="118"/>
      <c r="G98" s="4">
        <f t="shared" si="0"/>
        <v>11.9</v>
      </c>
    </row>
    <row r="99" spans="1:7">
      <c r="B99" s="787"/>
      <c r="C99" s="787"/>
      <c r="D99" t="s">
        <v>14</v>
      </c>
      <c r="E99" s="118">
        <v>300</v>
      </c>
      <c r="F99" s="118"/>
      <c r="G99" s="4">
        <f t="shared" si="0"/>
        <v>311.89999999999998</v>
      </c>
    </row>
    <row r="100" spans="1:7">
      <c r="A100" s="39">
        <v>43224</v>
      </c>
      <c r="B100" s="787">
        <v>14562</v>
      </c>
      <c r="C100" s="787" t="s">
        <v>15</v>
      </c>
      <c r="D100" t="s">
        <v>12</v>
      </c>
      <c r="E100" s="118"/>
      <c r="F100" s="118">
        <v>9.9</v>
      </c>
      <c r="G100" s="4">
        <f t="shared" si="0"/>
        <v>302</v>
      </c>
    </row>
    <row r="101" spans="1:7">
      <c r="A101" s="39">
        <v>43224</v>
      </c>
      <c r="B101" s="787">
        <v>14562</v>
      </c>
      <c r="C101" s="787" t="s">
        <v>15</v>
      </c>
      <c r="D101" t="s">
        <v>13</v>
      </c>
      <c r="E101" s="118"/>
      <c r="F101" s="118">
        <v>2</v>
      </c>
      <c r="G101" s="4">
        <f t="shared" si="0"/>
        <v>300</v>
      </c>
    </row>
    <row r="102" spans="1:7">
      <c r="A102" s="39">
        <v>43406</v>
      </c>
      <c r="B102" s="787">
        <v>15452</v>
      </c>
      <c r="C102" s="787" t="s">
        <v>15</v>
      </c>
      <c r="D102" t="s">
        <v>14</v>
      </c>
      <c r="E102" s="118"/>
      <c r="F102" s="118">
        <v>280</v>
      </c>
      <c r="G102" s="4">
        <f t="shared" si="0"/>
        <v>20</v>
      </c>
    </row>
    <row r="103" spans="1:7">
      <c r="A103" s="39">
        <v>43404</v>
      </c>
      <c r="B103" s="787">
        <v>15411</v>
      </c>
      <c r="C103" s="787" t="s">
        <v>15</v>
      </c>
      <c r="D103" t="s">
        <v>14</v>
      </c>
      <c r="E103" s="118"/>
      <c r="F103" s="118">
        <v>20</v>
      </c>
      <c r="G103" s="4">
        <f t="shared" si="0"/>
        <v>0</v>
      </c>
    </row>
    <row r="104" spans="1:7">
      <c r="A104" s="41">
        <v>43190</v>
      </c>
      <c r="B104" s="786" t="s">
        <v>10</v>
      </c>
      <c r="C104" s="786" t="s">
        <v>16</v>
      </c>
      <c r="D104" t="s">
        <v>12</v>
      </c>
      <c r="E104" s="118">
        <v>9.5</v>
      </c>
      <c r="F104" s="118"/>
      <c r="G104" s="4">
        <f t="shared" si="0"/>
        <v>9.5</v>
      </c>
    </row>
    <row r="105" spans="1:7">
      <c r="B105" s="787"/>
      <c r="C105" s="787"/>
      <c r="D105" t="s">
        <v>13</v>
      </c>
      <c r="E105" s="118">
        <v>2</v>
      </c>
      <c r="F105" s="118"/>
      <c r="G105" s="4">
        <f t="shared" si="0"/>
        <v>11.5</v>
      </c>
    </row>
    <row r="106" spans="1:7">
      <c r="B106" s="787"/>
      <c r="C106" s="787"/>
      <c r="D106" t="s">
        <v>14</v>
      </c>
      <c r="E106" s="118">
        <v>300</v>
      </c>
      <c r="F106" s="118"/>
      <c r="G106" s="4">
        <f t="shared" si="0"/>
        <v>311.5</v>
      </c>
    </row>
    <row r="107" spans="1:7">
      <c r="A107" s="39">
        <v>43224</v>
      </c>
      <c r="B107" s="787">
        <v>14562</v>
      </c>
      <c r="C107" s="787" t="s">
        <v>16</v>
      </c>
      <c r="D107" t="s">
        <v>12</v>
      </c>
      <c r="E107" s="118"/>
      <c r="F107" s="118">
        <v>9.5</v>
      </c>
      <c r="G107" s="4">
        <f t="shared" ref="G107:G180" si="1">+G106+E107-F107</f>
        <v>302</v>
      </c>
    </row>
    <row r="108" spans="1:7">
      <c r="A108" s="39">
        <v>43224</v>
      </c>
      <c r="B108" s="787">
        <v>14562</v>
      </c>
      <c r="C108" s="787" t="s">
        <v>16</v>
      </c>
      <c r="D108" t="s">
        <v>13</v>
      </c>
      <c r="E108" s="118"/>
      <c r="F108" s="118">
        <v>2</v>
      </c>
      <c r="G108" s="4">
        <f t="shared" si="1"/>
        <v>300</v>
      </c>
    </row>
    <row r="109" spans="1:7">
      <c r="A109" s="39">
        <v>43404</v>
      </c>
      <c r="B109" s="787">
        <v>15411</v>
      </c>
      <c r="C109" s="787" t="s">
        <v>16</v>
      </c>
      <c r="D109" t="s">
        <v>14</v>
      </c>
      <c r="E109" s="118"/>
      <c r="F109" s="118">
        <v>250</v>
      </c>
      <c r="G109" s="4">
        <f t="shared" si="1"/>
        <v>50</v>
      </c>
    </row>
    <row r="110" spans="1:7">
      <c r="A110" s="39">
        <v>43406</v>
      </c>
      <c r="B110" s="787">
        <v>15452</v>
      </c>
      <c r="C110" s="787" t="s">
        <v>16</v>
      </c>
      <c r="D110" t="s">
        <v>14</v>
      </c>
      <c r="E110" s="118"/>
      <c r="F110" s="118">
        <v>50</v>
      </c>
      <c r="G110" s="4">
        <f t="shared" si="1"/>
        <v>0</v>
      </c>
    </row>
    <row r="111" spans="1:7">
      <c r="A111" s="41">
        <v>43220</v>
      </c>
      <c r="B111" s="786" t="s">
        <v>10</v>
      </c>
      <c r="C111" s="786" t="s">
        <v>17</v>
      </c>
      <c r="D111" t="s">
        <v>12</v>
      </c>
      <c r="E111" s="118">
        <v>9.8000000000000007</v>
      </c>
      <c r="F111" s="118"/>
      <c r="G111" s="4">
        <f t="shared" si="1"/>
        <v>9.8000000000000007</v>
      </c>
    </row>
    <row r="112" spans="1:7">
      <c r="B112" s="787"/>
      <c r="C112" s="787"/>
      <c r="D112" t="s">
        <v>13</v>
      </c>
      <c r="E112" s="118">
        <v>2</v>
      </c>
      <c r="F112" s="118"/>
      <c r="G112" s="4">
        <f t="shared" si="1"/>
        <v>11.8</v>
      </c>
    </row>
    <row r="113" spans="1:7">
      <c r="B113" s="787"/>
      <c r="C113" s="787"/>
      <c r="D113" t="s">
        <v>14</v>
      </c>
      <c r="E113" s="118">
        <v>300</v>
      </c>
      <c r="F113" s="118"/>
      <c r="G113" s="4">
        <f t="shared" si="1"/>
        <v>311.8</v>
      </c>
    </row>
    <row r="114" spans="1:7">
      <c r="A114" s="39">
        <v>43243</v>
      </c>
      <c r="B114" s="787">
        <v>14638</v>
      </c>
      <c r="C114" s="787" t="s">
        <v>17</v>
      </c>
      <c r="D114" t="s">
        <v>12</v>
      </c>
      <c r="E114" s="118"/>
      <c r="F114" s="118">
        <v>9.8000000000000007</v>
      </c>
      <c r="G114" s="4">
        <f t="shared" si="1"/>
        <v>302</v>
      </c>
    </row>
    <row r="115" spans="1:7">
      <c r="A115" s="39">
        <v>43243</v>
      </c>
      <c r="B115" s="787">
        <v>14638</v>
      </c>
      <c r="C115" s="787" t="s">
        <v>17</v>
      </c>
      <c r="D115" t="s">
        <v>13</v>
      </c>
      <c r="E115" s="118"/>
      <c r="F115" s="118">
        <v>2</v>
      </c>
      <c r="G115" s="4">
        <f t="shared" si="1"/>
        <v>300</v>
      </c>
    </row>
    <row r="116" spans="1:7">
      <c r="A116" s="39">
        <v>43406</v>
      </c>
      <c r="B116" s="787">
        <v>15452</v>
      </c>
      <c r="C116" s="787" t="s">
        <v>17</v>
      </c>
      <c r="D116" t="s">
        <v>14</v>
      </c>
      <c r="E116" s="118"/>
      <c r="F116" s="118">
        <v>300</v>
      </c>
      <c r="G116" s="4">
        <f t="shared" si="1"/>
        <v>0</v>
      </c>
    </row>
    <row r="117" spans="1:7">
      <c r="A117" s="41">
        <v>43251</v>
      </c>
      <c r="B117" s="786" t="s">
        <v>10</v>
      </c>
      <c r="C117" s="786" t="s">
        <v>18</v>
      </c>
      <c r="D117" t="s">
        <v>12</v>
      </c>
      <c r="E117" s="118">
        <v>9.1</v>
      </c>
      <c r="F117" s="118"/>
      <c r="G117" s="4">
        <f t="shared" si="1"/>
        <v>9.1</v>
      </c>
    </row>
    <row r="118" spans="1:7">
      <c r="B118" s="787"/>
      <c r="C118" s="787"/>
      <c r="D118" t="s">
        <v>13</v>
      </c>
      <c r="E118" s="118">
        <v>8</v>
      </c>
      <c r="F118" s="118"/>
      <c r="G118" s="4">
        <f t="shared" si="1"/>
        <v>17.100000000000001</v>
      </c>
    </row>
    <row r="119" spans="1:7">
      <c r="B119" s="787"/>
      <c r="C119" s="787"/>
      <c r="D119" t="s">
        <v>14</v>
      </c>
      <c r="E119" s="118">
        <v>300</v>
      </c>
      <c r="F119" s="118"/>
      <c r="G119" s="4">
        <f t="shared" si="1"/>
        <v>317.10000000000002</v>
      </c>
    </row>
    <row r="120" spans="1:7">
      <c r="A120" s="39">
        <v>43273</v>
      </c>
      <c r="B120" s="787">
        <v>14808</v>
      </c>
      <c r="C120" s="787" t="s">
        <v>18</v>
      </c>
      <c r="D120" t="s">
        <v>12</v>
      </c>
      <c r="E120" s="118"/>
      <c r="F120" s="118">
        <v>9.1</v>
      </c>
      <c r="G120" s="4">
        <f t="shared" si="1"/>
        <v>308</v>
      </c>
    </row>
    <row r="121" spans="1:7">
      <c r="A121" s="39">
        <v>43273</v>
      </c>
      <c r="B121" s="787">
        <v>14808</v>
      </c>
      <c r="C121" s="787" t="s">
        <v>18</v>
      </c>
      <c r="D121" t="s">
        <v>13</v>
      </c>
      <c r="E121" s="118"/>
      <c r="F121" s="118">
        <v>8</v>
      </c>
      <c r="G121" s="4">
        <f t="shared" si="1"/>
        <v>300</v>
      </c>
    </row>
    <row r="122" spans="1:7">
      <c r="A122" s="39">
        <v>43406</v>
      </c>
      <c r="B122" s="787">
        <v>15452</v>
      </c>
      <c r="C122" s="787" t="s">
        <v>18</v>
      </c>
      <c r="D122" t="s">
        <v>14</v>
      </c>
      <c r="E122" s="118"/>
      <c r="F122" s="118">
        <v>300</v>
      </c>
      <c r="G122" s="4">
        <f t="shared" si="1"/>
        <v>0</v>
      </c>
    </row>
    <row r="123" spans="1:7">
      <c r="A123" s="41">
        <v>43281</v>
      </c>
      <c r="B123" s="786" t="s">
        <v>10</v>
      </c>
      <c r="C123" s="786" t="s">
        <v>19</v>
      </c>
      <c r="D123" t="s">
        <v>12</v>
      </c>
      <c r="E123" s="118">
        <v>8.4</v>
      </c>
      <c r="F123" s="118"/>
      <c r="G123" s="4">
        <f t="shared" si="1"/>
        <v>8.4</v>
      </c>
    </row>
    <row r="124" spans="1:7">
      <c r="B124" s="787"/>
      <c r="C124" s="787"/>
      <c r="D124" t="s">
        <v>13</v>
      </c>
      <c r="E124" s="118">
        <v>6</v>
      </c>
      <c r="F124" s="118"/>
      <c r="G124" s="4">
        <f t="shared" si="1"/>
        <v>14.4</v>
      </c>
    </row>
    <row r="125" spans="1:7">
      <c r="B125" s="787"/>
      <c r="C125" s="787"/>
      <c r="D125" t="s">
        <v>14</v>
      </c>
      <c r="E125" s="118">
        <v>300</v>
      </c>
      <c r="F125" s="118"/>
      <c r="G125" s="4">
        <f t="shared" si="1"/>
        <v>314.39999999999998</v>
      </c>
    </row>
    <row r="126" spans="1:7">
      <c r="A126" s="39">
        <v>43406</v>
      </c>
      <c r="B126" s="787">
        <v>15452</v>
      </c>
      <c r="C126" s="787" t="s">
        <v>19</v>
      </c>
      <c r="D126" t="s">
        <v>14</v>
      </c>
      <c r="E126" s="118"/>
      <c r="F126" s="118">
        <v>250</v>
      </c>
      <c r="G126" s="4">
        <f t="shared" si="1"/>
        <v>64.399999999999977</v>
      </c>
    </row>
    <row r="127" spans="1:7">
      <c r="A127" s="39">
        <v>43434</v>
      </c>
      <c r="B127" s="787">
        <v>15549</v>
      </c>
      <c r="C127" s="787" t="s">
        <v>19</v>
      </c>
      <c r="D127" t="s">
        <v>12</v>
      </c>
      <c r="E127" s="118"/>
      <c r="F127" s="118">
        <v>8.4</v>
      </c>
      <c r="G127" s="4">
        <f t="shared" si="1"/>
        <v>55.999999999999979</v>
      </c>
    </row>
    <row r="128" spans="1:7">
      <c r="A128" s="39">
        <v>43434</v>
      </c>
      <c r="B128" s="787">
        <v>15549</v>
      </c>
      <c r="C128" s="787" t="s">
        <v>19</v>
      </c>
      <c r="D128" t="s">
        <v>13</v>
      </c>
      <c r="E128" s="118"/>
      <c r="F128" s="118">
        <v>6</v>
      </c>
      <c r="G128" s="4">
        <f t="shared" si="1"/>
        <v>49.999999999999979</v>
      </c>
    </row>
    <row r="129" spans="1:8">
      <c r="A129" s="39">
        <v>43434</v>
      </c>
      <c r="B129" s="787">
        <v>15549</v>
      </c>
      <c r="C129" s="787" t="s">
        <v>19</v>
      </c>
      <c r="D129" t="s">
        <v>14</v>
      </c>
      <c r="E129" s="118"/>
      <c r="F129" s="118">
        <v>50</v>
      </c>
      <c r="G129" s="4">
        <f t="shared" si="1"/>
        <v>0</v>
      </c>
    </row>
    <row r="130" spans="1:8">
      <c r="A130" s="41">
        <v>43312</v>
      </c>
      <c r="B130" s="786" t="s">
        <v>10</v>
      </c>
      <c r="C130" s="786" t="s">
        <v>20</v>
      </c>
      <c r="D130" t="s">
        <v>12</v>
      </c>
      <c r="E130" s="118">
        <v>8.3000000000000007</v>
      </c>
      <c r="F130" s="118"/>
      <c r="G130" s="4">
        <f t="shared" si="1"/>
        <v>8.3000000000000007</v>
      </c>
    </row>
    <row r="131" spans="1:8">
      <c r="B131" s="787"/>
      <c r="C131" s="787"/>
      <c r="D131" t="s">
        <v>13</v>
      </c>
      <c r="E131" s="118">
        <v>4</v>
      </c>
      <c r="F131" s="118"/>
      <c r="G131" s="4">
        <f t="shared" si="1"/>
        <v>12.3</v>
      </c>
    </row>
    <row r="132" spans="1:8">
      <c r="B132" s="787"/>
      <c r="C132" s="787"/>
      <c r="D132" t="s">
        <v>14</v>
      </c>
      <c r="E132" s="118">
        <v>300</v>
      </c>
      <c r="F132" s="118"/>
      <c r="G132" s="4">
        <f t="shared" si="1"/>
        <v>312.3</v>
      </c>
    </row>
    <row r="133" spans="1:8">
      <c r="A133" s="39">
        <v>43335</v>
      </c>
      <c r="B133" s="787">
        <v>15080</v>
      </c>
      <c r="C133" s="787" t="s">
        <v>20</v>
      </c>
      <c r="D133" t="s">
        <v>12</v>
      </c>
      <c r="E133" s="118"/>
      <c r="F133" s="118">
        <v>8.3000000000000007</v>
      </c>
      <c r="G133" s="4">
        <f t="shared" si="1"/>
        <v>304</v>
      </c>
    </row>
    <row r="134" spans="1:8">
      <c r="A134" s="39">
        <v>43335</v>
      </c>
      <c r="B134" s="787">
        <v>15080</v>
      </c>
      <c r="C134" s="787" t="s">
        <v>20</v>
      </c>
      <c r="D134" t="s">
        <v>13</v>
      </c>
      <c r="E134" s="118"/>
      <c r="F134" s="118">
        <v>4</v>
      </c>
      <c r="G134" s="4">
        <f t="shared" si="1"/>
        <v>300</v>
      </c>
    </row>
    <row r="135" spans="1:8">
      <c r="A135" s="39">
        <v>43434</v>
      </c>
      <c r="B135" s="787">
        <v>15549</v>
      </c>
      <c r="C135" s="787" t="s">
        <v>20</v>
      </c>
      <c r="D135" t="s">
        <v>14</v>
      </c>
      <c r="E135" s="118"/>
      <c r="F135" s="118">
        <v>130.6</v>
      </c>
      <c r="G135" s="4">
        <f t="shared" si="1"/>
        <v>169.4</v>
      </c>
    </row>
    <row r="136" spans="1:8">
      <c r="A136" s="39">
        <v>43830</v>
      </c>
      <c r="B136" s="787">
        <v>15692</v>
      </c>
      <c r="C136" s="787" t="s">
        <v>20</v>
      </c>
      <c r="D136" t="s">
        <v>14</v>
      </c>
      <c r="E136" s="118"/>
      <c r="F136" s="118">
        <v>169.4</v>
      </c>
      <c r="G136" s="4">
        <f t="shared" si="1"/>
        <v>0</v>
      </c>
      <c r="H136" s="12"/>
    </row>
    <row r="137" spans="1:8">
      <c r="A137" s="41">
        <v>43343</v>
      </c>
      <c r="B137" s="786" t="s">
        <v>10</v>
      </c>
      <c r="C137" s="786" t="s">
        <v>21</v>
      </c>
      <c r="D137" t="s">
        <v>12</v>
      </c>
      <c r="E137" s="118">
        <v>16.399999999999999</v>
      </c>
      <c r="F137" s="118"/>
      <c r="G137" s="4">
        <f t="shared" si="1"/>
        <v>16.399999999999999</v>
      </c>
    </row>
    <row r="138" spans="1:8">
      <c r="B138" s="787"/>
      <c r="C138" s="787"/>
      <c r="D138" t="s">
        <v>13</v>
      </c>
      <c r="E138" s="118">
        <v>3</v>
      </c>
      <c r="F138" s="118"/>
      <c r="G138" s="4">
        <f t="shared" si="1"/>
        <v>19.399999999999999</v>
      </c>
    </row>
    <row r="139" spans="1:8">
      <c r="B139" s="787"/>
      <c r="C139" s="787"/>
      <c r="D139" t="s">
        <v>14</v>
      </c>
      <c r="E139" s="118">
        <v>300</v>
      </c>
      <c r="F139" s="118"/>
      <c r="G139" s="4">
        <f t="shared" si="1"/>
        <v>319.39999999999998</v>
      </c>
    </row>
    <row r="140" spans="1:8">
      <c r="A140" s="39">
        <v>43830</v>
      </c>
      <c r="B140" s="787">
        <v>15692</v>
      </c>
      <c r="C140" s="787" t="s">
        <v>21</v>
      </c>
      <c r="D140" t="s">
        <v>14</v>
      </c>
      <c r="E140" s="118"/>
      <c r="F140" s="118">
        <v>85.6</v>
      </c>
      <c r="G140" s="4">
        <f t="shared" si="1"/>
        <v>233.79999999999998</v>
      </c>
    </row>
    <row r="141" spans="1:8">
      <c r="A141" s="39">
        <v>43500</v>
      </c>
      <c r="B141" s="787">
        <v>15908</v>
      </c>
      <c r="C141" s="787" t="s">
        <v>21</v>
      </c>
      <c r="D141" t="s">
        <v>14</v>
      </c>
      <c r="E141" s="118"/>
      <c r="F141" s="118">
        <v>214.4</v>
      </c>
      <c r="G141" s="4">
        <f t="shared" si="1"/>
        <v>19.399999999999977</v>
      </c>
    </row>
    <row r="142" spans="1:8">
      <c r="A142" s="39">
        <v>43525</v>
      </c>
      <c r="B142" s="787">
        <v>17904</v>
      </c>
      <c r="C142" s="787" t="s">
        <v>21</v>
      </c>
      <c r="D142" t="s">
        <v>12</v>
      </c>
      <c r="E142" s="118"/>
      <c r="F142" s="118">
        <v>16.399999999999999</v>
      </c>
      <c r="G142" s="4">
        <f t="shared" si="1"/>
        <v>2.9999999999999787</v>
      </c>
    </row>
    <row r="143" spans="1:8">
      <c r="A143" s="39">
        <v>43525</v>
      </c>
      <c r="B143" s="787">
        <v>17904</v>
      </c>
      <c r="C143" s="787" t="s">
        <v>21</v>
      </c>
      <c r="D143" t="s">
        <v>13</v>
      </c>
      <c r="E143" s="118"/>
      <c r="F143" s="118">
        <v>3</v>
      </c>
      <c r="G143" s="4">
        <f t="shared" si="1"/>
        <v>-2.1316282072803006E-14</v>
      </c>
    </row>
    <row r="144" spans="1:8">
      <c r="A144" s="41">
        <v>43373</v>
      </c>
      <c r="B144" s="786" t="s">
        <v>10</v>
      </c>
      <c r="C144" s="786" t="s">
        <v>22</v>
      </c>
      <c r="D144" t="s">
        <v>12</v>
      </c>
      <c r="E144" s="118">
        <v>16.8</v>
      </c>
      <c r="F144" s="118"/>
      <c r="G144" s="4">
        <f t="shared" si="1"/>
        <v>16.799999999999979</v>
      </c>
    </row>
    <row r="145" spans="1:8">
      <c r="B145" s="787"/>
      <c r="C145" s="787"/>
      <c r="D145" t="s">
        <v>13</v>
      </c>
      <c r="E145" s="118">
        <v>6</v>
      </c>
      <c r="F145" s="118"/>
      <c r="G145" s="4">
        <f t="shared" si="1"/>
        <v>22.799999999999979</v>
      </c>
    </row>
    <row r="146" spans="1:8">
      <c r="B146" s="787"/>
      <c r="C146" s="787"/>
      <c r="D146" t="s">
        <v>14</v>
      </c>
      <c r="E146" s="118">
        <v>300</v>
      </c>
      <c r="F146" s="118"/>
      <c r="G146" s="4">
        <f t="shared" si="1"/>
        <v>322.79999999999995</v>
      </c>
    </row>
    <row r="147" spans="1:8">
      <c r="A147" s="39">
        <v>43470</v>
      </c>
      <c r="B147" s="787">
        <v>15744</v>
      </c>
      <c r="C147" s="787" t="s">
        <v>22</v>
      </c>
      <c r="D147" t="s">
        <v>14</v>
      </c>
      <c r="E147" s="118"/>
      <c r="F147" s="118">
        <v>300</v>
      </c>
      <c r="G147" s="4">
        <f t="shared" si="1"/>
        <v>22.799999999999955</v>
      </c>
    </row>
    <row r="148" spans="1:8">
      <c r="A148" s="39">
        <v>43525</v>
      </c>
      <c r="B148" s="787">
        <v>17904</v>
      </c>
      <c r="C148" s="787" t="s">
        <v>22</v>
      </c>
      <c r="D148" t="s">
        <v>12</v>
      </c>
      <c r="E148" s="118"/>
      <c r="F148" s="118">
        <v>16.8</v>
      </c>
      <c r="G148" s="4">
        <f t="shared" si="1"/>
        <v>5.9999999999999538</v>
      </c>
    </row>
    <row r="149" spans="1:8">
      <c r="A149" s="39">
        <v>43525</v>
      </c>
      <c r="B149" s="787">
        <v>17904</v>
      </c>
      <c r="C149" s="787" t="s">
        <v>22</v>
      </c>
      <c r="D149" t="s">
        <v>13</v>
      </c>
      <c r="E149" s="118"/>
      <c r="F149" s="118">
        <v>6</v>
      </c>
      <c r="G149" s="4">
        <f t="shared" si="1"/>
        <v>-4.6185277824406512E-14</v>
      </c>
    </row>
    <row r="150" spans="1:8">
      <c r="A150" s="41">
        <v>43404</v>
      </c>
      <c r="B150" s="786" t="s">
        <v>10</v>
      </c>
      <c r="C150" s="786" t="s">
        <v>23</v>
      </c>
      <c r="D150" t="s">
        <v>12</v>
      </c>
      <c r="E150" s="118">
        <v>16.899999999999999</v>
      </c>
      <c r="F150" s="118"/>
      <c r="G150" s="4">
        <f t="shared" si="1"/>
        <v>16.899999999999952</v>
      </c>
    </row>
    <row r="151" spans="1:8">
      <c r="B151" s="787"/>
      <c r="C151" s="787"/>
      <c r="D151" t="s">
        <v>13</v>
      </c>
      <c r="E151" s="118">
        <v>7</v>
      </c>
      <c r="F151" s="118"/>
      <c r="G151" s="4">
        <f t="shared" si="1"/>
        <v>23.899999999999952</v>
      </c>
    </row>
    <row r="152" spans="1:8">
      <c r="B152" s="787"/>
      <c r="C152" s="787"/>
      <c r="D152" t="s">
        <v>14</v>
      </c>
      <c r="E152" s="118">
        <v>300</v>
      </c>
      <c r="F152" s="118"/>
      <c r="G152" s="4">
        <f t="shared" si="1"/>
        <v>323.89999999999998</v>
      </c>
    </row>
    <row r="153" spans="1:8">
      <c r="A153" s="39">
        <v>43500</v>
      </c>
      <c r="B153" s="787">
        <v>15908</v>
      </c>
      <c r="C153" s="787" t="s">
        <v>23</v>
      </c>
      <c r="D153" t="s">
        <v>14</v>
      </c>
      <c r="E153" s="118"/>
      <c r="F153" s="118">
        <v>185.6</v>
      </c>
      <c r="G153" s="4">
        <f t="shared" si="1"/>
        <v>138.29999999999998</v>
      </c>
      <c r="H153" s="12"/>
    </row>
    <row r="154" spans="1:8">
      <c r="A154" s="39">
        <v>43496</v>
      </c>
      <c r="B154" s="787">
        <v>15848</v>
      </c>
      <c r="C154" s="787" t="s">
        <v>23</v>
      </c>
      <c r="D154" t="s">
        <v>14</v>
      </c>
      <c r="E154" s="118"/>
      <c r="F154" s="118">
        <v>114.4</v>
      </c>
      <c r="G154" s="4">
        <f t="shared" si="1"/>
        <v>23.899999999999977</v>
      </c>
      <c r="H154" s="12"/>
    </row>
    <row r="155" spans="1:8">
      <c r="A155" s="39">
        <v>43525</v>
      </c>
      <c r="B155" s="787">
        <v>17905</v>
      </c>
      <c r="C155" s="787" t="s">
        <v>23</v>
      </c>
      <c r="D155" t="s">
        <v>12</v>
      </c>
      <c r="E155" s="118"/>
      <c r="F155" s="118">
        <v>16.899999999999999</v>
      </c>
      <c r="G155" s="4">
        <f t="shared" si="1"/>
        <v>6.9999999999999787</v>
      </c>
      <c r="H155" s="12"/>
    </row>
    <row r="156" spans="1:8">
      <c r="A156" s="39">
        <v>43525</v>
      </c>
      <c r="B156" s="787">
        <v>17905</v>
      </c>
      <c r="C156" s="787" t="s">
        <v>23</v>
      </c>
      <c r="D156" t="s">
        <v>13</v>
      </c>
      <c r="E156" s="118"/>
      <c r="F156" s="118">
        <v>7</v>
      </c>
      <c r="G156" s="4">
        <f t="shared" si="1"/>
        <v>-2.1316282072803006E-14</v>
      </c>
      <c r="H156" s="12"/>
    </row>
    <row r="157" spans="1:8">
      <c r="A157" s="41">
        <v>43434</v>
      </c>
      <c r="B157" s="786" t="s">
        <v>10</v>
      </c>
      <c r="C157" s="786" t="s">
        <v>24</v>
      </c>
      <c r="D157" t="s">
        <v>12</v>
      </c>
      <c r="E157" s="118">
        <v>17.399999999999999</v>
      </c>
      <c r="F157" s="118"/>
      <c r="G157" s="4">
        <f t="shared" si="1"/>
        <v>17.399999999999977</v>
      </c>
    </row>
    <row r="158" spans="1:8">
      <c r="B158" s="787"/>
      <c r="C158" s="787"/>
      <c r="D158" t="s">
        <v>13</v>
      </c>
      <c r="E158" s="118">
        <v>7</v>
      </c>
      <c r="F158" s="118"/>
      <c r="G158" s="4">
        <f t="shared" si="1"/>
        <v>24.399999999999977</v>
      </c>
    </row>
    <row r="159" spans="1:8">
      <c r="B159" s="787"/>
      <c r="C159" s="787"/>
      <c r="D159" t="s">
        <v>14</v>
      </c>
      <c r="E159" s="118">
        <v>300</v>
      </c>
      <c r="F159" s="118"/>
      <c r="G159" s="4">
        <f t="shared" si="1"/>
        <v>324.39999999999998</v>
      </c>
    </row>
    <row r="160" spans="1:8">
      <c r="A160" s="39">
        <v>43496</v>
      </c>
      <c r="B160" s="787">
        <v>15848</v>
      </c>
      <c r="C160" s="787" t="s">
        <v>24</v>
      </c>
      <c r="D160" t="s">
        <v>14</v>
      </c>
      <c r="E160" s="118"/>
      <c r="F160" s="118">
        <v>125.6</v>
      </c>
      <c r="G160" s="4">
        <f t="shared" si="1"/>
        <v>198.79999999999998</v>
      </c>
    </row>
    <row r="161" spans="1:7">
      <c r="A161" s="39">
        <v>43525</v>
      </c>
      <c r="B161" s="787">
        <v>17905</v>
      </c>
      <c r="C161" s="787" t="s">
        <v>24</v>
      </c>
      <c r="D161" t="s">
        <v>12</v>
      </c>
      <c r="E161" s="118"/>
      <c r="F161" s="118">
        <v>17.399999999999999</v>
      </c>
      <c r="G161" s="4">
        <f t="shared" si="1"/>
        <v>181.39999999999998</v>
      </c>
    </row>
    <row r="162" spans="1:7">
      <c r="A162" s="39">
        <v>43525</v>
      </c>
      <c r="B162" s="787">
        <v>17905</v>
      </c>
      <c r="C162" s="787" t="s">
        <v>24</v>
      </c>
      <c r="D162" t="s">
        <v>13</v>
      </c>
      <c r="E162" s="118"/>
      <c r="F162" s="118">
        <v>7</v>
      </c>
      <c r="G162" s="4">
        <f t="shared" si="1"/>
        <v>174.39999999999998</v>
      </c>
    </row>
    <row r="163" spans="1:7">
      <c r="A163" s="39">
        <v>43525</v>
      </c>
      <c r="B163" s="787">
        <v>17905</v>
      </c>
      <c r="C163" s="787" t="s">
        <v>24</v>
      </c>
      <c r="D163" t="s">
        <v>14</v>
      </c>
      <c r="E163" s="118"/>
      <c r="F163" s="118">
        <v>174.4</v>
      </c>
      <c r="G163" s="4">
        <f t="shared" si="1"/>
        <v>0</v>
      </c>
    </row>
    <row r="164" spans="1:7">
      <c r="A164" s="41">
        <v>43465</v>
      </c>
      <c r="B164" s="786" t="s">
        <v>10</v>
      </c>
      <c r="C164" s="786" t="s">
        <v>25</v>
      </c>
      <c r="D164" t="s">
        <v>12</v>
      </c>
      <c r="E164" s="118">
        <v>18.600000000000001</v>
      </c>
      <c r="F164" s="118"/>
      <c r="G164" s="4">
        <f t="shared" si="1"/>
        <v>18.600000000000001</v>
      </c>
    </row>
    <row r="165" spans="1:7">
      <c r="B165" s="787"/>
      <c r="C165" s="787"/>
      <c r="D165" t="s">
        <v>13</v>
      </c>
      <c r="E165" s="118">
        <v>7</v>
      </c>
      <c r="F165" s="118"/>
      <c r="G165" s="4">
        <f t="shared" si="1"/>
        <v>25.6</v>
      </c>
    </row>
    <row r="166" spans="1:7">
      <c r="B166" s="787"/>
      <c r="C166" s="787"/>
      <c r="D166" t="s">
        <v>14</v>
      </c>
      <c r="E166" s="118">
        <v>300</v>
      </c>
      <c r="F166" s="118"/>
      <c r="G166" s="4">
        <f t="shared" si="1"/>
        <v>325.60000000000002</v>
      </c>
    </row>
    <row r="167" spans="1:7">
      <c r="A167" s="39">
        <v>43524</v>
      </c>
      <c r="B167" s="787">
        <v>15970</v>
      </c>
      <c r="C167" s="787" t="s">
        <v>25</v>
      </c>
      <c r="D167" t="s">
        <v>14</v>
      </c>
      <c r="E167" s="118"/>
      <c r="F167" s="118">
        <v>165</v>
      </c>
      <c r="G167" s="4">
        <f t="shared" si="1"/>
        <v>160.60000000000002</v>
      </c>
    </row>
    <row r="168" spans="1:7">
      <c r="A168" s="39">
        <v>43525</v>
      </c>
      <c r="B168" s="787">
        <v>17905</v>
      </c>
      <c r="C168" s="787" t="s">
        <v>25</v>
      </c>
      <c r="D168" t="s">
        <v>12</v>
      </c>
      <c r="E168" s="118"/>
      <c r="F168" s="118">
        <v>18.600000000000001</v>
      </c>
      <c r="G168" s="4">
        <f t="shared" si="1"/>
        <v>142.00000000000003</v>
      </c>
    </row>
    <row r="169" spans="1:7">
      <c r="A169" s="39">
        <v>43525</v>
      </c>
      <c r="B169" s="787">
        <v>17905</v>
      </c>
      <c r="C169" s="787" t="s">
        <v>25</v>
      </c>
      <c r="D169" t="s">
        <v>13</v>
      </c>
      <c r="E169" s="118"/>
      <c r="F169" s="118">
        <v>7</v>
      </c>
      <c r="G169" s="4">
        <f t="shared" si="1"/>
        <v>135.00000000000003</v>
      </c>
    </row>
    <row r="170" spans="1:7">
      <c r="A170" s="39">
        <v>43525</v>
      </c>
      <c r="B170" s="787">
        <v>17905</v>
      </c>
      <c r="C170" s="787" t="s">
        <v>25</v>
      </c>
      <c r="D170" t="s">
        <v>14</v>
      </c>
      <c r="E170" s="118"/>
      <c r="F170" s="118">
        <v>35</v>
      </c>
      <c r="G170" s="4">
        <f t="shared" si="1"/>
        <v>100.00000000000003</v>
      </c>
    </row>
    <row r="171" spans="1:7">
      <c r="A171" s="39">
        <v>43551</v>
      </c>
      <c r="B171" s="787" t="s">
        <v>2326</v>
      </c>
      <c r="C171" s="787" t="s">
        <v>25</v>
      </c>
      <c r="D171" t="s">
        <v>14</v>
      </c>
      <c r="E171" s="118"/>
      <c r="F171" s="118">
        <v>100</v>
      </c>
      <c r="G171" s="4">
        <f t="shared" si="1"/>
        <v>0</v>
      </c>
    </row>
    <row r="172" spans="1:7">
      <c r="A172" s="41">
        <v>43496</v>
      </c>
      <c r="B172" s="786" t="s">
        <v>10</v>
      </c>
      <c r="C172" s="786" t="s">
        <v>11</v>
      </c>
      <c r="D172" t="s">
        <v>12</v>
      </c>
      <c r="E172" s="118">
        <v>19.3</v>
      </c>
      <c r="F172" s="118"/>
      <c r="G172" s="4">
        <f t="shared" si="1"/>
        <v>19.3</v>
      </c>
    </row>
    <row r="173" spans="1:7">
      <c r="B173" s="787"/>
      <c r="C173" s="787"/>
      <c r="D173" t="s">
        <v>13</v>
      </c>
      <c r="E173" s="118">
        <v>7</v>
      </c>
      <c r="F173" s="118"/>
      <c r="G173" s="4">
        <f t="shared" si="1"/>
        <v>26.3</v>
      </c>
    </row>
    <row r="174" spans="1:7">
      <c r="B174" s="787"/>
      <c r="C174" s="787"/>
      <c r="D174" t="s">
        <v>14</v>
      </c>
      <c r="E174" s="118">
        <v>300</v>
      </c>
      <c r="F174" s="118"/>
      <c r="G174" s="4">
        <f t="shared" si="1"/>
        <v>326.3</v>
      </c>
    </row>
    <row r="175" spans="1:7">
      <c r="A175" s="39">
        <v>43554</v>
      </c>
      <c r="B175" s="787">
        <v>17962</v>
      </c>
      <c r="C175" s="787" t="s">
        <v>11</v>
      </c>
      <c r="D175" t="s">
        <v>14</v>
      </c>
      <c r="E175" s="118"/>
      <c r="F175" s="118">
        <v>300</v>
      </c>
      <c r="G175" s="4">
        <f t="shared" si="1"/>
        <v>26.300000000000011</v>
      </c>
    </row>
    <row r="176" spans="1:7">
      <c r="A176" s="39">
        <v>43788</v>
      </c>
      <c r="B176" s="787" t="s">
        <v>2327</v>
      </c>
      <c r="C176" s="787" t="s">
        <v>11</v>
      </c>
      <c r="D176" t="s">
        <v>12</v>
      </c>
      <c r="E176" s="118"/>
      <c r="F176" s="118">
        <v>19.3</v>
      </c>
      <c r="G176" s="4">
        <f t="shared" si="1"/>
        <v>7.0000000000000107</v>
      </c>
    </row>
    <row r="177" spans="1:7">
      <c r="A177" s="39">
        <v>43788</v>
      </c>
      <c r="B177" s="787" t="s">
        <v>2327</v>
      </c>
      <c r="C177" s="787" t="s">
        <v>11</v>
      </c>
      <c r="D177" t="s">
        <v>13</v>
      </c>
      <c r="E177" s="118"/>
      <c r="F177" s="118">
        <v>7</v>
      </c>
      <c r="G177" s="4">
        <f t="shared" si="1"/>
        <v>1.0658141036401503E-14</v>
      </c>
    </row>
    <row r="178" spans="1:7">
      <c r="A178" s="41">
        <v>43524</v>
      </c>
      <c r="B178" s="786" t="s">
        <v>10</v>
      </c>
      <c r="C178" s="786" t="s">
        <v>15</v>
      </c>
      <c r="D178" t="s">
        <v>12</v>
      </c>
      <c r="E178" s="118">
        <v>20.399999999999999</v>
      </c>
      <c r="F178" s="118"/>
      <c r="G178" s="4">
        <f t="shared" si="1"/>
        <v>20.400000000000009</v>
      </c>
    </row>
    <row r="179" spans="1:7">
      <c r="B179" s="787"/>
      <c r="C179" s="787"/>
      <c r="D179" t="s">
        <v>13</v>
      </c>
      <c r="E179" s="118">
        <v>8.6</v>
      </c>
      <c r="F179" s="118"/>
      <c r="G179" s="4">
        <f t="shared" si="1"/>
        <v>29.000000000000007</v>
      </c>
    </row>
    <row r="180" spans="1:7">
      <c r="B180" s="787"/>
      <c r="C180" s="787"/>
      <c r="D180" t="s">
        <v>14</v>
      </c>
      <c r="E180" s="118">
        <v>300</v>
      </c>
      <c r="F180" s="118"/>
      <c r="G180" s="4">
        <f t="shared" si="1"/>
        <v>329</v>
      </c>
    </row>
    <row r="181" spans="1:7">
      <c r="A181" s="39">
        <v>43756</v>
      </c>
      <c r="B181" s="787" t="s">
        <v>2328</v>
      </c>
      <c r="C181" s="787" t="s">
        <v>15</v>
      </c>
      <c r="D181" t="s">
        <v>14</v>
      </c>
      <c r="E181" s="118"/>
      <c r="F181" s="118">
        <v>300</v>
      </c>
      <c r="G181" s="4">
        <f t="shared" ref="G181:G278" si="2">+G180+E181-F181</f>
        <v>29</v>
      </c>
    </row>
    <row r="182" spans="1:7">
      <c r="A182" s="39">
        <v>43788</v>
      </c>
      <c r="B182" s="787" t="s">
        <v>2327</v>
      </c>
      <c r="C182" s="787" t="s">
        <v>15</v>
      </c>
      <c r="D182" t="s">
        <v>12</v>
      </c>
      <c r="E182" s="118"/>
      <c r="F182" s="118">
        <v>20.399999999999999</v>
      </c>
      <c r="G182" s="4">
        <f t="shared" si="2"/>
        <v>8.6000000000000014</v>
      </c>
    </row>
    <row r="183" spans="1:7">
      <c r="A183" s="39">
        <v>43788</v>
      </c>
      <c r="B183" s="787" t="s">
        <v>2327</v>
      </c>
      <c r="C183" s="787" t="s">
        <v>15</v>
      </c>
      <c r="D183" t="s">
        <v>13</v>
      </c>
      <c r="E183" s="118"/>
      <c r="F183" s="118">
        <v>8.6</v>
      </c>
      <c r="G183" s="4">
        <f t="shared" si="2"/>
        <v>0</v>
      </c>
    </row>
    <row r="184" spans="1:7">
      <c r="A184" s="41">
        <v>43555</v>
      </c>
      <c r="B184" s="786" t="s">
        <v>10</v>
      </c>
      <c r="C184" s="786" t="s">
        <v>16</v>
      </c>
      <c r="D184" t="s">
        <v>12</v>
      </c>
      <c r="E184" s="118">
        <v>19</v>
      </c>
      <c r="F184" s="118"/>
      <c r="G184" s="4">
        <f t="shared" si="2"/>
        <v>19</v>
      </c>
    </row>
    <row r="185" spans="1:7">
      <c r="B185" s="787"/>
      <c r="C185" s="787"/>
      <c r="D185" t="s">
        <v>13</v>
      </c>
      <c r="E185" s="118">
        <v>6.8</v>
      </c>
      <c r="F185" s="118"/>
      <c r="G185" s="4">
        <f t="shared" si="2"/>
        <v>25.8</v>
      </c>
    </row>
    <row r="186" spans="1:7">
      <c r="B186" s="787"/>
      <c r="C186" s="787"/>
      <c r="D186" t="s">
        <v>14</v>
      </c>
      <c r="E186" s="118">
        <v>300</v>
      </c>
      <c r="F186" s="118"/>
      <c r="G186" s="4">
        <f t="shared" si="2"/>
        <v>325.8</v>
      </c>
    </row>
    <row r="187" spans="1:7">
      <c r="A187" s="39">
        <v>43554</v>
      </c>
      <c r="B187" s="787" t="s">
        <v>2329</v>
      </c>
      <c r="C187" s="787" t="s">
        <v>16</v>
      </c>
      <c r="D187" t="s">
        <v>14</v>
      </c>
      <c r="E187" s="118"/>
      <c r="F187" s="118">
        <v>270</v>
      </c>
      <c r="G187" s="4">
        <f t="shared" si="2"/>
        <v>55.800000000000011</v>
      </c>
    </row>
    <row r="188" spans="1:7">
      <c r="A188" s="39">
        <v>43559</v>
      </c>
      <c r="B188" s="787">
        <v>17970</v>
      </c>
      <c r="C188" s="787" t="s">
        <v>16</v>
      </c>
      <c r="D188" t="s">
        <v>14</v>
      </c>
      <c r="E188" s="118"/>
      <c r="F188" s="118">
        <v>30</v>
      </c>
      <c r="G188" s="4">
        <f t="shared" si="2"/>
        <v>25.800000000000011</v>
      </c>
    </row>
    <row r="189" spans="1:7">
      <c r="A189" s="39">
        <v>43788</v>
      </c>
      <c r="B189" s="787" t="s">
        <v>2327</v>
      </c>
      <c r="C189" s="787" t="s">
        <v>16</v>
      </c>
      <c r="D189" t="s">
        <v>12</v>
      </c>
      <c r="E189" s="118"/>
      <c r="F189" s="118">
        <v>19</v>
      </c>
      <c r="G189" s="4">
        <f t="shared" si="2"/>
        <v>6.8000000000000114</v>
      </c>
    </row>
    <row r="190" spans="1:7">
      <c r="A190" s="39">
        <v>43788</v>
      </c>
      <c r="B190" s="787" t="s">
        <v>2327</v>
      </c>
      <c r="C190" s="787" t="s">
        <v>16</v>
      </c>
      <c r="D190" t="s">
        <v>13</v>
      </c>
      <c r="E190" s="118"/>
      <c r="F190" s="118">
        <v>6.8</v>
      </c>
      <c r="G190" s="4">
        <f t="shared" si="2"/>
        <v>1.1546319456101628E-14</v>
      </c>
    </row>
    <row r="191" spans="1:7">
      <c r="A191" s="41">
        <v>43585</v>
      </c>
      <c r="B191" s="786" t="s">
        <v>10</v>
      </c>
      <c r="C191" s="786" t="s">
        <v>17</v>
      </c>
      <c r="D191" t="s">
        <v>12</v>
      </c>
      <c r="E191" s="118">
        <v>10.9</v>
      </c>
      <c r="F191" s="118"/>
      <c r="G191" s="4">
        <f t="shared" si="2"/>
        <v>10.900000000000013</v>
      </c>
    </row>
    <row r="192" spans="1:7">
      <c r="B192" s="787"/>
      <c r="C192" s="787"/>
      <c r="D192" t="s">
        <v>13</v>
      </c>
      <c r="E192" s="118">
        <v>6.2</v>
      </c>
      <c r="F192" s="118"/>
      <c r="G192" s="4">
        <f t="shared" si="2"/>
        <v>17.100000000000012</v>
      </c>
    </row>
    <row r="193" spans="1:7">
      <c r="B193" s="787"/>
      <c r="C193" s="787"/>
      <c r="D193" t="s">
        <v>14</v>
      </c>
      <c r="E193" s="118">
        <v>300</v>
      </c>
      <c r="F193" s="118"/>
      <c r="G193" s="4">
        <f t="shared" si="2"/>
        <v>317.10000000000002</v>
      </c>
    </row>
    <row r="194" spans="1:7">
      <c r="A194" s="39">
        <v>43585</v>
      </c>
      <c r="B194" s="787" t="s">
        <v>2330</v>
      </c>
      <c r="C194" s="787" t="s">
        <v>17</v>
      </c>
      <c r="D194" t="s">
        <v>14</v>
      </c>
      <c r="E194" s="118"/>
      <c r="F194" s="118">
        <v>150</v>
      </c>
      <c r="G194" s="4">
        <f t="shared" si="2"/>
        <v>167.10000000000002</v>
      </c>
    </row>
    <row r="195" spans="1:7">
      <c r="A195" s="39">
        <v>43616</v>
      </c>
      <c r="B195" s="787" t="s">
        <v>2331</v>
      </c>
      <c r="C195" s="787" t="s">
        <v>17</v>
      </c>
      <c r="D195" t="s">
        <v>14</v>
      </c>
      <c r="E195" s="118"/>
      <c r="F195" s="118">
        <v>150</v>
      </c>
      <c r="G195" s="4">
        <f t="shared" si="2"/>
        <v>17.100000000000023</v>
      </c>
    </row>
    <row r="196" spans="1:7">
      <c r="A196" s="39">
        <v>43788</v>
      </c>
      <c r="B196" s="787" t="s">
        <v>2327</v>
      </c>
      <c r="C196" s="787" t="s">
        <v>17</v>
      </c>
      <c r="D196" t="s">
        <v>12</v>
      </c>
      <c r="E196" s="118"/>
      <c r="F196" s="118">
        <v>10.9</v>
      </c>
      <c r="G196" s="4">
        <f t="shared" si="2"/>
        <v>6.2000000000000224</v>
      </c>
    </row>
    <row r="197" spans="1:7">
      <c r="A197" s="39">
        <v>43788</v>
      </c>
      <c r="B197" s="787" t="s">
        <v>2327</v>
      </c>
      <c r="C197" s="787" t="s">
        <v>17</v>
      </c>
      <c r="D197" t="s">
        <v>13</v>
      </c>
      <c r="E197" s="118"/>
      <c r="F197" s="118">
        <v>6.2</v>
      </c>
      <c r="G197" s="4">
        <f t="shared" si="2"/>
        <v>2.2204460492503131E-14</v>
      </c>
    </row>
    <row r="198" spans="1:7">
      <c r="A198" s="41">
        <v>43616</v>
      </c>
      <c r="B198" s="786" t="s">
        <v>10</v>
      </c>
      <c r="C198" s="786" t="s">
        <v>18</v>
      </c>
      <c r="D198" t="s">
        <v>12</v>
      </c>
      <c r="E198" s="118">
        <v>8.9</v>
      </c>
      <c r="F198" s="118"/>
      <c r="G198" s="4">
        <f t="shared" si="2"/>
        <v>8.9000000000000234</v>
      </c>
    </row>
    <row r="199" spans="1:7">
      <c r="B199" s="787"/>
      <c r="C199" s="787"/>
      <c r="D199" t="s">
        <v>13</v>
      </c>
      <c r="E199" s="118">
        <v>7.2</v>
      </c>
      <c r="F199" s="118"/>
      <c r="G199" s="4">
        <f t="shared" si="2"/>
        <v>16.100000000000023</v>
      </c>
    </row>
    <row r="200" spans="1:7" ht="15.75" customHeight="1">
      <c r="B200" s="787"/>
      <c r="C200" s="787"/>
      <c r="D200" t="s">
        <v>14</v>
      </c>
      <c r="E200" s="118">
        <v>300</v>
      </c>
      <c r="F200" s="118"/>
      <c r="G200" s="4">
        <f t="shared" si="2"/>
        <v>316.10000000000002</v>
      </c>
    </row>
    <row r="201" spans="1:7" ht="15.75" customHeight="1">
      <c r="A201" s="39">
        <v>43788</v>
      </c>
      <c r="B201" s="787" t="s">
        <v>2327</v>
      </c>
      <c r="C201" s="787" t="s">
        <v>18</v>
      </c>
      <c r="D201" t="s">
        <v>14</v>
      </c>
      <c r="E201" s="118"/>
      <c r="F201" s="118">
        <v>101.8</v>
      </c>
      <c r="G201" s="4">
        <f t="shared" si="2"/>
        <v>214.3</v>
      </c>
    </row>
    <row r="202" spans="1:7" ht="15.75" customHeight="1">
      <c r="A202" s="39">
        <v>43981</v>
      </c>
      <c r="B202" s="787" t="s">
        <v>2332</v>
      </c>
      <c r="C202" s="787" t="s">
        <v>18</v>
      </c>
      <c r="D202" t="s">
        <v>14</v>
      </c>
      <c r="E202" s="118"/>
      <c r="F202" s="184">
        <v>75</v>
      </c>
      <c r="G202" s="4">
        <f t="shared" si="2"/>
        <v>139.30000000000001</v>
      </c>
    </row>
    <row r="203" spans="1:7" ht="15.75" customHeight="1">
      <c r="A203" s="39">
        <v>43988</v>
      </c>
      <c r="B203" s="787" t="s">
        <v>2333</v>
      </c>
      <c r="C203" s="787" t="s">
        <v>18</v>
      </c>
      <c r="D203" s="2" t="s">
        <v>14</v>
      </c>
      <c r="E203" s="174"/>
      <c r="F203" s="184">
        <v>123.2</v>
      </c>
      <c r="G203" s="4">
        <f t="shared" si="2"/>
        <v>16.100000000000009</v>
      </c>
    </row>
    <row r="204" spans="1:7" ht="15.75" customHeight="1">
      <c r="A204" s="39">
        <v>43988</v>
      </c>
      <c r="B204" s="787" t="s">
        <v>2333</v>
      </c>
      <c r="C204" s="787" t="s">
        <v>18</v>
      </c>
      <c r="D204" s="2" t="s">
        <v>12</v>
      </c>
      <c r="E204" s="174"/>
      <c r="F204" s="184">
        <v>8.9</v>
      </c>
      <c r="G204" s="4">
        <f t="shared" si="2"/>
        <v>7.2000000000000082</v>
      </c>
    </row>
    <row r="205" spans="1:7" ht="15.75" customHeight="1">
      <c r="A205" s="39">
        <v>43988</v>
      </c>
      <c r="B205" s="787" t="s">
        <v>2333</v>
      </c>
      <c r="C205" s="787" t="s">
        <v>18</v>
      </c>
      <c r="D205" s="2" t="s">
        <v>13</v>
      </c>
      <c r="E205" s="174"/>
      <c r="F205" s="184">
        <v>7.2</v>
      </c>
      <c r="G205" s="4">
        <f t="shared" si="2"/>
        <v>7.9936057773011271E-15</v>
      </c>
    </row>
    <row r="206" spans="1:7" ht="15.75" customHeight="1">
      <c r="A206" s="41">
        <v>43646</v>
      </c>
      <c r="B206" s="786" t="s">
        <v>10</v>
      </c>
      <c r="C206" s="786" t="s">
        <v>19</v>
      </c>
      <c r="D206" t="s">
        <v>12</v>
      </c>
      <c r="E206" s="118">
        <v>15.8</v>
      </c>
      <c r="F206" s="118"/>
      <c r="G206" s="4">
        <f t="shared" si="2"/>
        <v>15.800000000000008</v>
      </c>
    </row>
    <row r="207" spans="1:7" ht="15.75" customHeight="1">
      <c r="B207" s="787"/>
      <c r="C207" s="787"/>
      <c r="D207" t="s">
        <v>13</v>
      </c>
      <c r="E207" s="118">
        <v>6.9</v>
      </c>
      <c r="F207" s="118"/>
      <c r="G207" s="4">
        <f t="shared" si="2"/>
        <v>22.70000000000001</v>
      </c>
    </row>
    <row r="208" spans="1:7" ht="15.75" customHeight="1">
      <c r="B208" s="787"/>
      <c r="C208" s="787"/>
      <c r="D208" t="s">
        <v>14</v>
      </c>
      <c r="E208" s="118">
        <v>300</v>
      </c>
      <c r="F208" s="118"/>
      <c r="G208" s="4">
        <f t="shared" si="2"/>
        <v>322.7</v>
      </c>
    </row>
    <row r="209" spans="1:7" ht="15.75" customHeight="1">
      <c r="A209" s="39">
        <v>43644</v>
      </c>
      <c r="B209" s="787" t="s">
        <v>2334</v>
      </c>
      <c r="C209" s="787" t="s">
        <v>19</v>
      </c>
      <c r="D209" t="s">
        <v>14</v>
      </c>
      <c r="E209" s="118"/>
      <c r="F209" s="118">
        <v>130</v>
      </c>
      <c r="G209" s="4">
        <f t="shared" si="2"/>
        <v>192.7</v>
      </c>
    </row>
    <row r="210" spans="1:7" ht="15.75" customHeight="1">
      <c r="A210" s="39">
        <v>43988</v>
      </c>
      <c r="B210" s="787" t="s">
        <v>2333</v>
      </c>
      <c r="C210" s="787" t="s">
        <v>19</v>
      </c>
      <c r="D210" s="2" t="s">
        <v>14</v>
      </c>
      <c r="E210" s="174"/>
      <c r="F210" s="174">
        <v>170</v>
      </c>
      <c r="G210" s="4">
        <f t="shared" si="2"/>
        <v>22.699999999999989</v>
      </c>
    </row>
    <row r="211" spans="1:7" ht="15.75" customHeight="1">
      <c r="A211" s="39">
        <v>43988</v>
      </c>
      <c r="B211" s="787" t="s">
        <v>2333</v>
      </c>
      <c r="C211" s="787" t="s">
        <v>19</v>
      </c>
      <c r="D211" s="2" t="s">
        <v>12</v>
      </c>
      <c r="E211" s="174"/>
      <c r="F211" s="174">
        <v>15.8</v>
      </c>
      <c r="G211" s="4">
        <f t="shared" si="2"/>
        <v>6.8999999999999879</v>
      </c>
    </row>
    <row r="212" spans="1:7" ht="15.75" customHeight="1">
      <c r="A212" s="39">
        <v>43988</v>
      </c>
      <c r="B212" s="787" t="s">
        <v>2333</v>
      </c>
      <c r="C212" s="787" t="s">
        <v>19</v>
      </c>
      <c r="D212" s="2" t="s">
        <v>13</v>
      </c>
      <c r="E212" s="174"/>
      <c r="F212" s="174">
        <v>6.9</v>
      </c>
      <c r="G212" s="4">
        <f t="shared" si="2"/>
        <v>-1.2434497875801753E-14</v>
      </c>
    </row>
    <row r="213" spans="1:7" ht="15.75" customHeight="1">
      <c r="A213" s="41">
        <v>43677</v>
      </c>
      <c r="B213" s="786" t="s">
        <v>10</v>
      </c>
      <c r="C213" s="786" t="s">
        <v>20</v>
      </c>
      <c r="D213" t="s">
        <v>12</v>
      </c>
      <c r="E213" s="118">
        <v>15.8</v>
      </c>
      <c r="F213" s="118"/>
      <c r="G213" s="4">
        <f t="shared" si="2"/>
        <v>15.799999999999988</v>
      </c>
    </row>
    <row r="214" spans="1:7" ht="15.75" customHeight="1">
      <c r="B214" s="787"/>
      <c r="C214" s="787"/>
      <c r="D214" t="s">
        <v>13</v>
      </c>
      <c r="E214" s="118">
        <v>6.7</v>
      </c>
      <c r="F214" s="118"/>
      <c r="G214" s="4">
        <f t="shared" si="2"/>
        <v>22.499999999999989</v>
      </c>
    </row>
    <row r="215" spans="1:7" ht="15.75" customHeight="1">
      <c r="B215" s="787"/>
      <c r="C215" s="787"/>
      <c r="D215" t="s">
        <v>14</v>
      </c>
      <c r="E215" s="118">
        <v>300</v>
      </c>
      <c r="F215" s="118"/>
      <c r="G215" s="4">
        <f t="shared" si="2"/>
        <v>322.5</v>
      </c>
    </row>
    <row r="216" spans="1:7" ht="15.75" customHeight="1">
      <c r="A216" s="39">
        <v>43677</v>
      </c>
      <c r="B216" s="787" t="s">
        <v>2335</v>
      </c>
      <c r="C216" s="787" t="s">
        <v>20</v>
      </c>
      <c r="D216" t="s">
        <v>14</v>
      </c>
      <c r="E216" s="118"/>
      <c r="F216" s="118">
        <v>240</v>
      </c>
      <c r="G216" s="4">
        <f t="shared" si="2"/>
        <v>82.5</v>
      </c>
    </row>
    <row r="217" spans="1:7" ht="15.75" customHeight="1">
      <c r="A217" s="39">
        <v>43988</v>
      </c>
      <c r="B217" s="787" t="s">
        <v>2333</v>
      </c>
      <c r="C217" s="787" t="s">
        <v>20</v>
      </c>
      <c r="D217" s="2" t="s">
        <v>14</v>
      </c>
      <c r="E217" s="174"/>
      <c r="F217" s="174">
        <v>60</v>
      </c>
      <c r="G217" s="4">
        <f t="shared" si="2"/>
        <v>22.5</v>
      </c>
    </row>
    <row r="218" spans="1:7" ht="15.75" customHeight="1">
      <c r="A218" s="39">
        <v>43988</v>
      </c>
      <c r="B218" s="787" t="s">
        <v>2333</v>
      </c>
      <c r="C218" s="787" t="s">
        <v>20</v>
      </c>
      <c r="D218" s="2" t="s">
        <v>12</v>
      </c>
      <c r="E218" s="174"/>
      <c r="F218" s="174">
        <v>15.8</v>
      </c>
      <c r="G218" s="4">
        <f t="shared" si="2"/>
        <v>6.6999999999999993</v>
      </c>
    </row>
    <row r="219" spans="1:7" ht="15.75" customHeight="1">
      <c r="A219" s="39">
        <v>43988</v>
      </c>
      <c r="B219" s="787" t="s">
        <v>2333</v>
      </c>
      <c r="C219" s="787" t="s">
        <v>20</v>
      </c>
      <c r="D219" s="2" t="s">
        <v>13</v>
      </c>
      <c r="E219" s="174"/>
      <c r="F219" s="174">
        <v>6.7</v>
      </c>
      <c r="G219" s="4">
        <f t="shared" si="2"/>
        <v>0</v>
      </c>
    </row>
    <row r="220" spans="1:7" ht="15.75" customHeight="1">
      <c r="A220" s="41">
        <v>43708</v>
      </c>
      <c r="B220" s="786" t="s">
        <v>10</v>
      </c>
      <c r="C220" s="786" t="s">
        <v>21</v>
      </c>
      <c r="D220" t="s">
        <v>12</v>
      </c>
      <c r="E220" s="118">
        <v>15.4</v>
      </c>
      <c r="F220" s="118"/>
      <c r="G220" s="4">
        <f t="shared" si="2"/>
        <v>15.4</v>
      </c>
    </row>
    <row r="221" spans="1:7" ht="15.75" customHeight="1">
      <c r="B221" s="787"/>
      <c r="C221" s="787"/>
      <c r="D221" t="s">
        <v>13</v>
      </c>
      <c r="E221" s="118">
        <v>6.5</v>
      </c>
      <c r="F221" s="118"/>
      <c r="G221" s="4">
        <f t="shared" si="2"/>
        <v>21.9</v>
      </c>
    </row>
    <row r="222" spans="1:7" ht="15.75" customHeight="1">
      <c r="B222" s="787"/>
      <c r="C222" s="787"/>
      <c r="D222" t="s">
        <v>14</v>
      </c>
      <c r="E222" s="118">
        <v>300</v>
      </c>
      <c r="F222" s="118"/>
      <c r="G222" s="4">
        <f t="shared" si="2"/>
        <v>321.89999999999998</v>
      </c>
    </row>
    <row r="223" spans="1:7" ht="15.75" customHeight="1">
      <c r="A223" s="39">
        <v>43708</v>
      </c>
      <c r="B223" s="787" t="s">
        <v>2336</v>
      </c>
      <c r="C223" s="787" t="s">
        <v>21</v>
      </c>
      <c r="D223" t="s">
        <v>14</v>
      </c>
      <c r="E223" s="118"/>
      <c r="F223" s="118">
        <v>280</v>
      </c>
      <c r="G223" s="4">
        <f t="shared" si="2"/>
        <v>41.899999999999977</v>
      </c>
    </row>
    <row r="224" spans="1:7" ht="15.75" customHeight="1">
      <c r="A224" s="39">
        <v>43988</v>
      </c>
      <c r="B224" s="787" t="s">
        <v>2333</v>
      </c>
      <c r="C224" s="787" t="s">
        <v>21</v>
      </c>
      <c r="D224" s="2" t="s">
        <v>14</v>
      </c>
      <c r="E224" s="174"/>
      <c r="F224" s="174">
        <v>20</v>
      </c>
      <c r="G224" s="4">
        <f t="shared" si="2"/>
        <v>21.899999999999977</v>
      </c>
    </row>
    <row r="225" spans="1:7" ht="15.75" customHeight="1">
      <c r="A225" s="39">
        <v>43988</v>
      </c>
      <c r="B225" s="787" t="s">
        <v>2333</v>
      </c>
      <c r="C225" s="787" t="s">
        <v>21</v>
      </c>
      <c r="D225" s="2" t="s">
        <v>12</v>
      </c>
      <c r="E225" s="174"/>
      <c r="F225" s="174">
        <v>15.4</v>
      </c>
      <c r="G225" s="4">
        <f t="shared" si="2"/>
        <v>6.4999999999999769</v>
      </c>
    </row>
    <row r="226" spans="1:7" ht="15.75" customHeight="1">
      <c r="A226" s="39">
        <v>43988</v>
      </c>
      <c r="B226" s="787" t="s">
        <v>2333</v>
      </c>
      <c r="C226" s="787" t="s">
        <v>21</v>
      </c>
      <c r="D226" s="2" t="s">
        <v>13</v>
      </c>
      <c r="E226" s="174"/>
      <c r="F226" s="174">
        <v>6.5</v>
      </c>
      <c r="G226" s="4">
        <f t="shared" si="2"/>
        <v>-2.3092638912203256E-14</v>
      </c>
    </row>
    <row r="227" spans="1:7" ht="15.75" customHeight="1">
      <c r="A227" s="41">
        <v>43738</v>
      </c>
      <c r="B227" s="786" t="s">
        <v>10</v>
      </c>
      <c r="C227" s="786" t="s">
        <v>22</v>
      </c>
      <c r="D227" t="s">
        <v>12</v>
      </c>
      <c r="E227" s="174">
        <v>15.5</v>
      </c>
      <c r="F227" s="118"/>
      <c r="G227" s="4">
        <f t="shared" si="2"/>
        <v>15.499999999999977</v>
      </c>
    </row>
    <row r="228" spans="1:7" ht="15.75" customHeight="1">
      <c r="B228" s="787"/>
      <c r="C228" s="787"/>
      <c r="D228" t="s">
        <v>13</v>
      </c>
      <c r="E228" s="174">
        <v>6.6</v>
      </c>
      <c r="F228" s="118"/>
      <c r="G228" s="4">
        <f t="shared" si="2"/>
        <v>22.099999999999977</v>
      </c>
    </row>
    <row r="229" spans="1:7" ht="15.75" customHeight="1">
      <c r="B229" s="787"/>
      <c r="C229" s="787"/>
      <c r="D229" t="s">
        <v>14</v>
      </c>
      <c r="E229" s="174">
        <v>300</v>
      </c>
      <c r="F229" s="118"/>
      <c r="G229" s="4">
        <f t="shared" si="2"/>
        <v>322.09999999999997</v>
      </c>
    </row>
    <row r="230" spans="1:7" ht="15.75" customHeight="1">
      <c r="A230" s="39">
        <v>43738</v>
      </c>
      <c r="B230" s="787" t="s">
        <v>2337</v>
      </c>
      <c r="C230" s="787" t="s">
        <v>22</v>
      </c>
      <c r="D230" t="s">
        <v>14</v>
      </c>
      <c r="E230" s="118"/>
      <c r="F230" s="118">
        <v>270</v>
      </c>
      <c r="G230" s="4">
        <f t="shared" si="2"/>
        <v>52.099999999999966</v>
      </c>
    </row>
    <row r="231" spans="1:7" ht="15.75" customHeight="1">
      <c r="A231" s="39">
        <v>43988</v>
      </c>
      <c r="B231" s="787" t="s">
        <v>2333</v>
      </c>
      <c r="C231" s="787" t="s">
        <v>22</v>
      </c>
      <c r="D231" t="s">
        <v>14</v>
      </c>
      <c r="E231" s="118"/>
      <c r="F231" s="174">
        <v>30</v>
      </c>
      <c r="G231" s="4">
        <f t="shared" si="2"/>
        <v>22.099999999999966</v>
      </c>
    </row>
    <row r="232" spans="1:7" ht="15.75" customHeight="1">
      <c r="A232" s="39">
        <v>43988</v>
      </c>
      <c r="B232" s="787" t="s">
        <v>2333</v>
      </c>
      <c r="C232" s="787" t="s">
        <v>22</v>
      </c>
      <c r="D232" t="s">
        <v>12</v>
      </c>
      <c r="E232" s="118"/>
      <c r="F232" s="174">
        <v>15.5</v>
      </c>
      <c r="G232" s="4">
        <f t="shared" si="2"/>
        <v>6.5999999999999659</v>
      </c>
    </row>
    <row r="233" spans="1:7" ht="15.75" customHeight="1">
      <c r="A233" s="39">
        <v>43988</v>
      </c>
      <c r="B233" s="787" t="s">
        <v>2333</v>
      </c>
      <c r="C233" s="787" t="s">
        <v>22</v>
      </c>
      <c r="D233" t="s">
        <v>13</v>
      </c>
      <c r="E233" s="118"/>
      <c r="F233" s="174">
        <v>6.6</v>
      </c>
      <c r="G233" s="4">
        <f t="shared" si="2"/>
        <v>-3.3750779948604759E-14</v>
      </c>
    </row>
    <row r="234" spans="1:7" ht="15.75" customHeight="1">
      <c r="A234" s="41">
        <v>43769</v>
      </c>
      <c r="B234" s="786" t="s">
        <v>10</v>
      </c>
      <c r="C234" s="786" t="s">
        <v>23</v>
      </c>
      <c r="D234" t="s">
        <v>12</v>
      </c>
      <c r="E234" s="118">
        <v>15.5</v>
      </c>
      <c r="F234" s="118"/>
      <c r="G234" s="4">
        <f t="shared" si="2"/>
        <v>15.499999999999966</v>
      </c>
    </row>
    <row r="235" spans="1:7" ht="15.75" customHeight="1">
      <c r="B235" s="787"/>
      <c r="C235" s="787"/>
      <c r="D235" t="s">
        <v>13</v>
      </c>
      <c r="E235" s="118">
        <v>6.3</v>
      </c>
      <c r="F235" s="118"/>
      <c r="G235" s="4">
        <f t="shared" si="2"/>
        <v>21.799999999999965</v>
      </c>
    </row>
    <row r="236" spans="1:7" ht="15.75" customHeight="1">
      <c r="B236" s="787"/>
      <c r="C236" s="787"/>
      <c r="D236" t="s">
        <v>14</v>
      </c>
      <c r="E236" s="118">
        <v>300</v>
      </c>
      <c r="F236" s="118"/>
      <c r="G236" s="4">
        <f t="shared" si="2"/>
        <v>321.79999999999995</v>
      </c>
    </row>
    <row r="237" spans="1:7" ht="15.75" customHeight="1">
      <c r="A237" s="39">
        <v>43769</v>
      </c>
      <c r="B237" s="787" t="s">
        <v>2338</v>
      </c>
      <c r="C237" s="787" t="s">
        <v>23</v>
      </c>
      <c r="D237" s="2" t="s">
        <v>14</v>
      </c>
      <c r="E237" s="174"/>
      <c r="F237" s="174">
        <v>255</v>
      </c>
      <c r="G237" s="4">
        <f t="shared" si="2"/>
        <v>66.799999999999955</v>
      </c>
    </row>
    <row r="238" spans="1:7" ht="15.75" customHeight="1">
      <c r="A238" s="39">
        <v>43988</v>
      </c>
      <c r="B238" s="787" t="s">
        <v>2333</v>
      </c>
      <c r="C238" s="787" t="s">
        <v>23</v>
      </c>
      <c r="D238" s="2" t="s">
        <v>14</v>
      </c>
      <c r="E238" s="174"/>
      <c r="F238" s="174">
        <v>45</v>
      </c>
      <c r="G238" s="4">
        <f t="shared" si="2"/>
        <v>21.799999999999955</v>
      </c>
    </row>
    <row r="239" spans="1:7" ht="15.75" customHeight="1">
      <c r="A239" s="39">
        <v>43988</v>
      </c>
      <c r="B239" s="787" t="s">
        <v>2333</v>
      </c>
      <c r="C239" s="787" t="s">
        <v>23</v>
      </c>
      <c r="D239" s="2" t="s">
        <v>12</v>
      </c>
      <c r="E239" s="174"/>
      <c r="F239" s="174">
        <v>15.5</v>
      </c>
      <c r="G239" s="4">
        <f t="shared" si="2"/>
        <v>6.2999999999999545</v>
      </c>
    </row>
    <row r="240" spans="1:7" ht="15.75" customHeight="1">
      <c r="A240" s="39">
        <v>43988</v>
      </c>
      <c r="B240" s="787" t="s">
        <v>2333</v>
      </c>
      <c r="C240" s="787" t="s">
        <v>23</v>
      </c>
      <c r="D240" s="2" t="s">
        <v>13</v>
      </c>
      <c r="E240" s="174"/>
      <c r="F240" s="174">
        <v>6.3</v>
      </c>
      <c r="G240" s="4">
        <f t="shared" si="2"/>
        <v>-4.5297099404706387E-14</v>
      </c>
    </row>
    <row r="241" spans="1:7" ht="15.75" customHeight="1">
      <c r="A241" s="41">
        <v>43799</v>
      </c>
      <c r="B241" s="786" t="s">
        <v>10</v>
      </c>
      <c r="C241" s="786" t="s">
        <v>24</v>
      </c>
      <c r="D241" t="s">
        <v>12</v>
      </c>
      <c r="E241" s="174">
        <v>17.399999999999999</v>
      </c>
      <c r="F241" s="118"/>
      <c r="G241" s="4">
        <f t="shared" si="2"/>
        <v>17.399999999999952</v>
      </c>
    </row>
    <row r="242" spans="1:7" ht="15.75" customHeight="1">
      <c r="B242" s="787"/>
      <c r="C242" s="787"/>
      <c r="D242" t="s">
        <v>13</v>
      </c>
      <c r="E242" s="174">
        <v>6.6</v>
      </c>
      <c r="F242" s="118"/>
      <c r="G242" s="4">
        <f t="shared" si="2"/>
        <v>23.99999999999995</v>
      </c>
    </row>
    <row r="243" spans="1:7" ht="15.75" customHeight="1">
      <c r="B243" s="787"/>
      <c r="C243" s="787"/>
      <c r="D243" t="s">
        <v>14</v>
      </c>
      <c r="E243" s="118">
        <v>300</v>
      </c>
      <c r="F243" s="118"/>
      <c r="G243" s="4">
        <f t="shared" si="2"/>
        <v>323.99999999999994</v>
      </c>
    </row>
    <row r="244" spans="1:7" ht="15.75" customHeight="1">
      <c r="A244" s="39">
        <v>43799</v>
      </c>
      <c r="B244" s="787" t="s">
        <v>2339</v>
      </c>
      <c r="C244" s="787" t="s">
        <v>24</v>
      </c>
      <c r="D244" t="s">
        <v>14</v>
      </c>
      <c r="E244" s="118"/>
      <c r="F244" s="118">
        <v>275</v>
      </c>
      <c r="G244" s="4">
        <f t="shared" si="2"/>
        <v>48.999999999999943</v>
      </c>
    </row>
    <row r="245" spans="1:7" ht="15.75" customHeight="1">
      <c r="A245" s="39">
        <v>43988</v>
      </c>
      <c r="B245" s="787" t="s">
        <v>2333</v>
      </c>
      <c r="C245" s="787" t="s">
        <v>24</v>
      </c>
      <c r="D245" t="s">
        <v>14</v>
      </c>
      <c r="E245" s="118"/>
      <c r="F245" s="174">
        <v>25</v>
      </c>
      <c r="G245" s="4">
        <f t="shared" si="2"/>
        <v>23.999999999999943</v>
      </c>
    </row>
    <row r="246" spans="1:7" ht="15.75" customHeight="1">
      <c r="A246" s="39">
        <v>43988</v>
      </c>
      <c r="B246" s="787" t="s">
        <v>2333</v>
      </c>
      <c r="C246" s="787" t="s">
        <v>24</v>
      </c>
      <c r="D246" t="s">
        <v>12</v>
      </c>
      <c r="E246" s="174"/>
      <c r="F246" s="174">
        <v>17.399999999999999</v>
      </c>
      <c r="G246" s="4">
        <f t="shared" si="2"/>
        <v>6.5999999999999446</v>
      </c>
    </row>
    <row r="247" spans="1:7" ht="15.75" customHeight="1">
      <c r="A247" s="39">
        <v>43988</v>
      </c>
      <c r="B247" s="787" t="s">
        <v>2333</v>
      </c>
      <c r="C247" s="787" t="s">
        <v>24</v>
      </c>
      <c r="D247" t="s">
        <v>13</v>
      </c>
      <c r="E247" s="174"/>
      <c r="F247" s="174">
        <v>6.6</v>
      </c>
      <c r="G247" s="4">
        <f t="shared" si="2"/>
        <v>-5.5067062021407764E-14</v>
      </c>
    </row>
    <row r="248" spans="1:7" ht="15.75" customHeight="1">
      <c r="A248" s="41">
        <v>43830</v>
      </c>
      <c r="B248" s="786" t="s">
        <v>10</v>
      </c>
      <c r="C248" s="786" t="s">
        <v>25</v>
      </c>
      <c r="D248" t="s">
        <v>12</v>
      </c>
      <c r="E248" s="174">
        <v>18.2</v>
      </c>
      <c r="F248" s="118"/>
      <c r="G248" s="4">
        <f t="shared" si="2"/>
        <v>18.199999999999946</v>
      </c>
    </row>
    <row r="249" spans="1:7" ht="15.75" customHeight="1">
      <c r="B249" s="787"/>
      <c r="C249" s="787"/>
      <c r="D249" t="s">
        <v>13</v>
      </c>
      <c r="E249" s="174">
        <v>6.6</v>
      </c>
      <c r="F249" s="118"/>
      <c r="G249" s="4">
        <f t="shared" si="2"/>
        <v>24.799999999999947</v>
      </c>
    </row>
    <row r="250" spans="1:7" ht="15.75" customHeight="1">
      <c r="B250" s="787"/>
      <c r="C250" s="787"/>
      <c r="D250" t="s">
        <v>14</v>
      </c>
      <c r="E250" s="118">
        <v>300</v>
      </c>
      <c r="F250" s="118"/>
      <c r="G250" s="4">
        <f t="shared" si="2"/>
        <v>324.79999999999995</v>
      </c>
    </row>
    <row r="251" spans="1:7" ht="15.75" customHeight="1">
      <c r="A251" s="39">
        <v>43830</v>
      </c>
      <c r="B251" s="787" t="s">
        <v>2340</v>
      </c>
      <c r="C251" s="787" t="s">
        <v>25</v>
      </c>
      <c r="D251" t="s">
        <v>14</v>
      </c>
      <c r="E251" s="118"/>
      <c r="F251" s="118">
        <v>272</v>
      </c>
      <c r="G251" s="4">
        <f t="shared" si="2"/>
        <v>52.799999999999955</v>
      </c>
    </row>
    <row r="252" spans="1:7" ht="15.75" customHeight="1">
      <c r="A252" s="39">
        <v>43988</v>
      </c>
      <c r="B252" s="787" t="s">
        <v>2333</v>
      </c>
      <c r="C252" s="20" t="s">
        <v>25</v>
      </c>
      <c r="D252" s="2" t="s">
        <v>14</v>
      </c>
      <c r="E252" s="174"/>
      <c r="F252" s="174">
        <v>28</v>
      </c>
      <c r="G252" s="4">
        <f t="shared" si="2"/>
        <v>24.799999999999955</v>
      </c>
    </row>
    <row r="253" spans="1:7" ht="15.75" customHeight="1">
      <c r="A253" s="39">
        <v>43988</v>
      </c>
      <c r="B253" s="787" t="s">
        <v>2333</v>
      </c>
      <c r="C253" s="20" t="s">
        <v>25</v>
      </c>
      <c r="D253" s="2" t="s">
        <v>12</v>
      </c>
      <c r="E253" s="174"/>
      <c r="F253" s="174">
        <v>18.2</v>
      </c>
      <c r="G253" s="4">
        <f t="shared" si="2"/>
        <v>6.5999999999999552</v>
      </c>
    </row>
    <row r="254" spans="1:7" ht="15.75" customHeight="1">
      <c r="A254" s="39">
        <v>43988</v>
      </c>
      <c r="B254" s="787" t="s">
        <v>2333</v>
      </c>
      <c r="C254" s="20" t="s">
        <v>25</v>
      </c>
      <c r="D254" s="2" t="s">
        <v>13</v>
      </c>
      <c r="E254" s="174"/>
      <c r="F254" s="174">
        <v>6.6</v>
      </c>
      <c r="G254" s="4">
        <f t="shared" si="2"/>
        <v>-4.4408920985006262E-14</v>
      </c>
    </row>
    <row r="255" spans="1:7" ht="15.75" customHeight="1">
      <c r="A255" s="41">
        <v>43861</v>
      </c>
      <c r="B255" s="786" t="s">
        <v>10</v>
      </c>
      <c r="C255" s="55" t="s">
        <v>11</v>
      </c>
      <c r="D255" s="2" t="s">
        <v>12</v>
      </c>
      <c r="E255" s="174">
        <v>20.9</v>
      </c>
      <c r="F255" s="174"/>
      <c r="G255" s="4">
        <f t="shared" si="2"/>
        <v>20.899999999999956</v>
      </c>
    </row>
    <row r="256" spans="1:7" ht="15.75" customHeight="1">
      <c r="B256" s="787"/>
      <c r="C256" s="20"/>
      <c r="D256" s="2" t="s">
        <v>13</v>
      </c>
      <c r="E256" s="174">
        <v>6.3</v>
      </c>
      <c r="F256" s="174"/>
      <c r="G256" s="4">
        <f t="shared" si="2"/>
        <v>27.199999999999957</v>
      </c>
    </row>
    <row r="257" spans="1:7" ht="15.75" customHeight="1">
      <c r="B257" s="787"/>
      <c r="C257" s="20"/>
      <c r="D257" s="2" t="s">
        <v>14</v>
      </c>
      <c r="E257" s="174">
        <v>300</v>
      </c>
      <c r="F257" s="174"/>
      <c r="G257" s="4">
        <f t="shared" si="2"/>
        <v>327.19999999999993</v>
      </c>
    </row>
    <row r="258" spans="1:7" ht="15.75" customHeight="1">
      <c r="A258" s="39">
        <v>43861</v>
      </c>
      <c r="B258" s="787" t="s">
        <v>2341</v>
      </c>
      <c r="C258" s="20" t="s">
        <v>11</v>
      </c>
      <c r="D258" s="2" t="s">
        <v>14</v>
      </c>
      <c r="E258" s="174"/>
      <c r="F258" s="174">
        <v>259</v>
      </c>
      <c r="G258" s="4">
        <f t="shared" si="2"/>
        <v>68.199999999999932</v>
      </c>
    </row>
    <row r="259" spans="1:7" ht="15.75" customHeight="1">
      <c r="A259" s="39">
        <v>43988</v>
      </c>
      <c r="B259" s="787" t="s">
        <v>2333</v>
      </c>
      <c r="C259" s="20" t="s">
        <v>11</v>
      </c>
      <c r="D259" s="2" t="s">
        <v>14</v>
      </c>
      <c r="E259" s="174"/>
      <c r="F259" s="174">
        <v>41</v>
      </c>
      <c r="G259" s="4">
        <f t="shared" si="2"/>
        <v>27.199999999999932</v>
      </c>
    </row>
    <row r="260" spans="1:7" ht="15.75" customHeight="1">
      <c r="A260" s="39">
        <v>43988</v>
      </c>
      <c r="B260" s="787" t="s">
        <v>2333</v>
      </c>
      <c r="C260" s="20" t="s">
        <v>11</v>
      </c>
      <c r="D260" s="2" t="s">
        <v>12</v>
      </c>
      <c r="E260" s="174"/>
      <c r="F260" s="174">
        <v>20.9</v>
      </c>
      <c r="G260" s="4">
        <f t="shared" si="2"/>
        <v>6.2999999999999332</v>
      </c>
    </row>
    <row r="261" spans="1:7" ht="15.75" customHeight="1">
      <c r="A261" s="39">
        <v>43988</v>
      </c>
      <c r="B261" s="787" t="s">
        <v>2333</v>
      </c>
      <c r="C261" s="20" t="s">
        <v>11</v>
      </c>
      <c r="D261" s="2" t="s">
        <v>13</v>
      </c>
      <c r="E261" s="174"/>
      <c r="F261" s="174">
        <v>6.3</v>
      </c>
      <c r="G261" s="4">
        <f t="shared" si="2"/>
        <v>-6.6613381477509392E-14</v>
      </c>
    </row>
    <row r="262" spans="1:7" ht="15.75" customHeight="1">
      <c r="A262" s="41">
        <v>43890</v>
      </c>
      <c r="B262" s="786" t="s">
        <v>10</v>
      </c>
      <c r="C262" s="55" t="s">
        <v>15</v>
      </c>
      <c r="D262" s="2" t="s">
        <v>12</v>
      </c>
      <c r="E262" s="174">
        <v>21.7</v>
      </c>
      <c r="F262" s="174"/>
      <c r="G262" s="4">
        <f t="shared" si="2"/>
        <v>21.699999999999932</v>
      </c>
    </row>
    <row r="263" spans="1:7" ht="15.75" customHeight="1">
      <c r="B263" s="787"/>
      <c r="C263" s="20"/>
      <c r="D263" s="2" t="s">
        <v>13</v>
      </c>
      <c r="E263" s="174">
        <v>6.7</v>
      </c>
      <c r="F263" s="174"/>
      <c r="G263" s="4">
        <f t="shared" si="2"/>
        <v>28.399999999999931</v>
      </c>
    </row>
    <row r="264" spans="1:7" ht="15.75" customHeight="1">
      <c r="B264" s="787"/>
      <c r="C264" s="20"/>
      <c r="D264" s="2" t="s">
        <v>14</v>
      </c>
      <c r="E264" s="174">
        <v>300</v>
      </c>
      <c r="F264" s="174"/>
      <c r="G264" s="4">
        <f t="shared" si="2"/>
        <v>328.39999999999992</v>
      </c>
    </row>
    <row r="265" spans="1:7" ht="15.75" customHeight="1">
      <c r="A265" s="39">
        <v>43890</v>
      </c>
      <c r="B265" s="787" t="s">
        <v>2342</v>
      </c>
      <c r="C265" s="20" t="s">
        <v>15</v>
      </c>
      <c r="D265" s="2" t="s">
        <v>14</v>
      </c>
      <c r="E265" s="174"/>
      <c r="F265" s="174">
        <v>273</v>
      </c>
      <c r="G265" s="4">
        <f t="shared" si="2"/>
        <v>55.39999999999992</v>
      </c>
    </row>
    <row r="266" spans="1:7" ht="15.75" customHeight="1">
      <c r="A266" s="39">
        <v>43988</v>
      </c>
      <c r="B266" s="787" t="s">
        <v>2333</v>
      </c>
      <c r="C266" s="20" t="s">
        <v>15</v>
      </c>
      <c r="D266" s="2" t="s">
        <v>14</v>
      </c>
      <c r="E266" s="174"/>
      <c r="F266" s="174">
        <v>27</v>
      </c>
      <c r="G266" s="4">
        <f t="shared" si="2"/>
        <v>28.39999999999992</v>
      </c>
    </row>
    <row r="267" spans="1:7" ht="15.75" customHeight="1">
      <c r="A267" s="39">
        <v>43988</v>
      </c>
      <c r="B267" s="787" t="s">
        <v>2333</v>
      </c>
      <c r="C267" s="787" t="s">
        <v>15</v>
      </c>
      <c r="D267" t="s">
        <v>12</v>
      </c>
      <c r="E267" s="118"/>
      <c r="F267" s="174">
        <v>21.7</v>
      </c>
      <c r="G267" s="4">
        <f t="shared" si="2"/>
        <v>6.6999999999999211</v>
      </c>
    </row>
    <row r="268" spans="1:7" ht="15.75" customHeight="1">
      <c r="A268" s="39">
        <v>43988</v>
      </c>
      <c r="B268" s="787" t="s">
        <v>2333</v>
      </c>
      <c r="C268" s="787" t="s">
        <v>15</v>
      </c>
      <c r="D268" t="s">
        <v>13</v>
      </c>
      <c r="E268" s="118"/>
      <c r="F268" s="174">
        <v>6.7</v>
      </c>
      <c r="G268" s="4">
        <f t="shared" si="2"/>
        <v>-7.9047879353311146E-14</v>
      </c>
    </row>
    <row r="269" spans="1:7" ht="15.75" customHeight="1">
      <c r="A269" s="41">
        <v>43921</v>
      </c>
      <c r="B269" s="786" t="s">
        <v>10</v>
      </c>
      <c r="C269" s="786" t="s">
        <v>16</v>
      </c>
      <c r="D269" t="s">
        <v>12</v>
      </c>
      <c r="E269" s="118">
        <v>22.7</v>
      </c>
      <c r="F269" s="174"/>
      <c r="G269" s="4">
        <f t="shared" si="2"/>
        <v>22.699999999999921</v>
      </c>
    </row>
    <row r="270" spans="1:7" ht="15.75" customHeight="1">
      <c r="B270" s="787"/>
      <c r="C270"/>
      <c r="D270" t="s">
        <v>13</v>
      </c>
      <c r="E270" s="118">
        <v>6.7</v>
      </c>
      <c r="F270" s="118"/>
      <c r="G270" s="4">
        <f t="shared" si="2"/>
        <v>29.39999999999992</v>
      </c>
    </row>
    <row r="271" spans="1:7" ht="15.75" customHeight="1">
      <c r="B271" s="787"/>
      <c r="C271"/>
      <c r="D271" t="s">
        <v>14</v>
      </c>
      <c r="E271" s="118">
        <v>300</v>
      </c>
      <c r="F271" s="118"/>
      <c r="G271" s="4">
        <f t="shared" si="2"/>
        <v>329.39999999999992</v>
      </c>
    </row>
    <row r="272" spans="1:7" ht="15.75" customHeight="1">
      <c r="A272" s="39">
        <v>43969</v>
      </c>
      <c r="B272" s="787" t="s">
        <v>2343</v>
      </c>
      <c r="C272" s="787" t="s">
        <v>16</v>
      </c>
      <c r="D272" t="s">
        <v>14</v>
      </c>
      <c r="E272" s="118"/>
      <c r="F272" s="118">
        <v>125</v>
      </c>
      <c r="G272" s="4">
        <f t="shared" si="2"/>
        <v>204.39999999999992</v>
      </c>
    </row>
    <row r="273" spans="1:7" ht="15.75" customHeight="1">
      <c r="A273" s="39">
        <v>43969</v>
      </c>
      <c r="B273" s="787" t="s">
        <v>2344</v>
      </c>
      <c r="C273" s="787" t="s">
        <v>16</v>
      </c>
      <c r="D273" t="s">
        <v>14</v>
      </c>
      <c r="E273" s="118"/>
      <c r="F273" s="118">
        <v>175</v>
      </c>
      <c r="G273" s="4">
        <f t="shared" si="2"/>
        <v>29.39999999999992</v>
      </c>
    </row>
    <row r="274" spans="1:7" ht="15.75" customHeight="1">
      <c r="A274" s="39">
        <v>44243</v>
      </c>
      <c r="B274" s="787" t="s">
        <v>2345</v>
      </c>
      <c r="C274" s="787" t="s">
        <v>16</v>
      </c>
      <c r="D274" t="s">
        <v>12</v>
      </c>
      <c r="E274" s="118"/>
      <c r="F274" s="118">
        <v>22.7</v>
      </c>
      <c r="G274" s="4">
        <f t="shared" si="2"/>
        <v>6.6999999999999211</v>
      </c>
    </row>
    <row r="275" spans="1:7" ht="15.75" customHeight="1">
      <c r="A275" s="39">
        <v>44243</v>
      </c>
      <c r="B275" s="787" t="s">
        <v>2345</v>
      </c>
      <c r="C275" s="787" t="s">
        <v>16</v>
      </c>
      <c r="D275" t="s">
        <v>13</v>
      </c>
      <c r="E275" s="118"/>
      <c r="F275" s="118">
        <v>6.7</v>
      </c>
      <c r="G275" s="4">
        <f t="shared" si="2"/>
        <v>-7.9047879353311146E-14</v>
      </c>
    </row>
    <row r="276" spans="1:7" ht="15.75" customHeight="1">
      <c r="A276" s="41">
        <v>43951</v>
      </c>
      <c r="B276" s="786" t="s">
        <v>10</v>
      </c>
      <c r="C276" s="786" t="s">
        <v>17</v>
      </c>
      <c r="D276" t="s">
        <v>12</v>
      </c>
      <c r="E276" s="118">
        <v>23.5</v>
      </c>
      <c r="F276" s="118"/>
      <c r="G276" s="4">
        <f t="shared" si="2"/>
        <v>23.499999999999922</v>
      </c>
    </row>
    <row r="277" spans="1:7" ht="15.75" customHeight="1">
      <c r="B277" s="787"/>
      <c r="C277" s="787"/>
      <c r="D277" t="s">
        <v>13</v>
      </c>
      <c r="E277" s="118">
        <v>10.8</v>
      </c>
      <c r="F277" s="118"/>
      <c r="G277" s="4">
        <f t="shared" si="2"/>
        <v>34.299999999999926</v>
      </c>
    </row>
    <row r="278" spans="1:7" ht="15.75" customHeight="1">
      <c r="B278" s="787"/>
      <c r="C278" s="787"/>
      <c r="D278" t="s">
        <v>14</v>
      </c>
      <c r="E278" s="118">
        <v>300</v>
      </c>
      <c r="F278" s="118"/>
      <c r="G278" s="4">
        <f t="shared" si="2"/>
        <v>334.29999999999995</v>
      </c>
    </row>
    <row r="279" spans="1:7" ht="15.75" customHeight="1">
      <c r="A279" s="39">
        <v>43969</v>
      </c>
      <c r="B279" s="787" t="s">
        <v>2344</v>
      </c>
      <c r="C279" s="787" t="s">
        <v>17</v>
      </c>
      <c r="D279" t="s">
        <v>14</v>
      </c>
      <c r="E279" s="118"/>
      <c r="F279" s="118">
        <v>300</v>
      </c>
      <c r="G279" s="4">
        <f t="shared" ref="G279:G369" si="3">+G278+E279-F279</f>
        <v>34.299999999999955</v>
      </c>
    </row>
    <row r="280" spans="1:7" ht="15.75" customHeight="1">
      <c r="A280" s="39">
        <v>44243</v>
      </c>
      <c r="B280" s="787" t="s">
        <v>2345</v>
      </c>
      <c r="C280" s="787" t="s">
        <v>17</v>
      </c>
      <c r="D280" t="s">
        <v>12</v>
      </c>
      <c r="E280" s="118"/>
      <c r="F280" s="118">
        <v>23.5</v>
      </c>
      <c r="G280" s="4">
        <f t="shared" si="3"/>
        <v>10.799999999999955</v>
      </c>
    </row>
    <row r="281" spans="1:7" ht="15.75" customHeight="1">
      <c r="A281" s="39">
        <v>44243</v>
      </c>
      <c r="B281" s="787" t="s">
        <v>2345</v>
      </c>
      <c r="C281" s="787" t="s">
        <v>17</v>
      </c>
      <c r="D281" t="s">
        <v>13</v>
      </c>
      <c r="E281" s="118"/>
      <c r="F281" s="118">
        <v>10.8</v>
      </c>
      <c r="G281" s="4">
        <f t="shared" si="3"/>
        <v>-4.6185277824406512E-14</v>
      </c>
    </row>
    <row r="282" spans="1:7" ht="15.75" customHeight="1">
      <c r="A282" s="41">
        <v>43951</v>
      </c>
      <c r="B282" s="786" t="s">
        <v>10</v>
      </c>
      <c r="C282" s="786" t="s">
        <v>18</v>
      </c>
      <c r="D282" t="s">
        <v>12</v>
      </c>
      <c r="E282" s="118">
        <v>21.8</v>
      </c>
      <c r="F282" s="118"/>
      <c r="G282" s="4">
        <f t="shared" si="3"/>
        <v>21.799999999999955</v>
      </c>
    </row>
    <row r="283" spans="1:7" ht="15.75" customHeight="1">
      <c r="B283" s="787"/>
      <c r="C283" s="787"/>
      <c r="D283" t="s">
        <v>13</v>
      </c>
      <c r="E283" s="118">
        <v>5.8</v>
      </c>
      <c r="F283" s="118"/>
      <c r="G283" s="4">
        <f t="shared" si="3"/>
        <v>27.599999999999955</v>
      </c>
    </row>
    <row r="284" spans="1:7" ht="15.75" customHeight="1">
      <c r="B284" s="787"/>
      <c r="C284" s="787"/>
      <c r="D284" t="s">
        <v>14</v>
      </c>
      <c r="E284" s="118">
        <v>300</v>
      </c>
      <c r="F284" s="118"/>
      <c r="G284" s="4">
        <f t="shared" si="3"/>
        <v>327.59999999999997</v>
      </c>
    </row>
    <row r="285" spans="1:7" ht="15.75" customHeight="1">
      <c r="A285" s="39">
        <v>43969</v>
      </c>
      <c r="B285" s="787" t="s">
        <v>2344</v>
      </c>
      <c r="C285" s="787" t="s">
        <v>18</v>
      </c>
      <c r="D285" t="s">
        <v>14</v>
      </c>
      <c r="E285" s="118"/>
      <c r="F285" s="118">
        <v>45</v>
      </c>
      <c r="G285" s="4">
        <f t="shared" si="3"/>
        <v>282.59999999999997</v>
      </c>
    </row>
    <row r="286" spans="1:7" ht="15.75" customHeight="1">
      <c r="A286" s="39">
        <v>43981</v>
      </c>
      <c r="B286" s="787" t="s">
        <v>2332</v>
      </c>
      <c r="C286" s="787" t="s">
        <v>18</v>
      </c>
      <c r="D286" t="s">
        <v>14</v>
      </c>
      <c r="E286" s="118"/>
      <c r="F286" s="118">
        <v>255</v>
      </c>
      <c r="G286" s="4">
        <f t="shared" si="3"/>
        <v>27.599999999999966</v>
      </c>
    </row>
    <row r="287" spans="1:7" ht="15.75" customHeight="1">
      <c r="A287" s="39">
        <v>44243</v>
      </c>
      <c r="B287" s="787" t="s">
        <v>2345</v>
      </c>
      <c r="C287" s="787" t="s">
        <v>18</v>
      </c>
      <c r="D287" t="s">
        <v>12</v>
      </c>
      <c r="E287" s="118"/>
      <c r="F287" s="118">
        <v>21.8</v>
      </c>
      <c r="G287" s="4">
        <f t="shared" si="3"/>
        <v>5.7999999999999652</v>
      </c>
    </row>
    <row r="288" spans="1:7" ht="15.75" customHeight="1">
      <c r="A288" s="39">
        <v>44243</v>
      </c>
      <c r="B288" s="787" t="s">
        <v>2345</v>
      </c>
      <c r="C288" s="787" t="s">
        <v>18</v>
      </c>
      <c r="D288" t="s">
        <v>13</v>
      </c>
      <c r="E288" s="118"/>
      <c r="F288" s="118">
        <v>5.8</v>
      </c>
      <c r="G288" s="4">
        <f t="shared" si="3"/>
        <v>-3.4638958368304884E-14</v>
      </c>
    </row>
    <row r="289" spans="1:7" ht="15.75" customHeight="1">
      <c r="A289" s="41">
        <v>44012</v>
      </c>
      <c r="B289" s="786" t="s">
        <v>10</v>
      </c>
      <c r="C289" s="786" t="s">
        <v>19</v>
      </c>
      <c r="D289" t="s">
        <v>12</v>
      </c>
      <c r="E289" s="118">
        <v>19.3</v>
      </c>
      <c r="F289" s="118"/>
      <c r="G289" s="4">
        <f t="shared" si="3"/>
        <v>19.299999999999965</v>
      </c>
    </row>
    <row r="290" spans="1:7" ht="15.75" customHeight="1">
      <c r="B290" s="787"/>
      <c r="C290"/>
      <c r="D290" t="s">
        <v>13</v>
      </c>
      <c r="E290" s="118">
        <v>2.8</v>
      </c>
      <c r="F290" s="118"/>
      <c r="G290" s="4">
        <f t="shared" si="3"/>
        <v>22.099999999999966</v>
      </c>
    </row>
    <row r="291" spans="1:7" ht="15.75" customHeight="1">
      <c r="B291" s="787"/>
      <c r="C291"/>
      <c r="D291" t="s">
        <v>14</v>
      </c>
      <c r="E291" s="118">
        <v>300</v>
      </c>
      <c r="F291" s="118"/>
      <c r="G291" s="4">
        <f t="shared" si="3"/>
        <v>322.09999999999997</v>
      </c>
    </row>
    <row r="292" spans="1:7" ht="15.75" customHeight="1">
      <c r="A292" s="39">
        <v>44215</v>
      </c>
      <c r="B292" s="787" t="s">
        <v>2346</v>
      </c>
      <c r="C292" s="787" t="s">
        <v>19</v>
      </c>
      <c r="D292" t="s">
        <v>14</v>
      </c>
      <c r="E292" s="118"/>
      <c r="F292" s="118">
        <v>200</v>
      </c>
      <c r="G292" s="4">
        <f t="shared" si="3"/>
        <v>122.09999999999997</v>
      </c>
    </row>
    <row r="293" spans="1:7" ht="15.75" customHeight="1">
      <c r="A293" s="39">
        <v>44232</v>
      </c>
      <c r="B293" s="787" t="s">
        <v>2347</v>
      </c>
      <c r="C293" s="787" t="s">
        <v>19</v>
      </c>
      <c r="D293" t="s">
        <v>14</v>
      </c>
      <c r="E293" s="118"/>
      <c r="F293" s="118">
        <v>100</v>
      </c>
      <c r="G293" s="4">
        <f t="shared" si="3"/>
        <v>22.099999999999966</v>
      </c>
    </row>
    <row r="294" spans="1:7" ht="15.75" customHeight="1">
      <c r="A294" s="39">
        <v>44422</v>
      </c>
      <c r="B294" s="787" t="s">
        <v>2348</v>
      </c>
      <c r="C294" s="787" t="s">
        <v>19</v>
      </c>
      <c r="D294" t="s">
        <v>12</v>
      </c>
      <c r="E294" s="118"/>
      <c r="F294" s="118">
        <v>19.3</v>
      </c>
      <c r="G294" s="4">
        <f t="shared" si="3"/>
        <v>2.7999999999999652</v>
      </c>
    </row>
    <row r="295" spans="1:7" ht="15.75" customHeight="1">
      <c r="A295" s="39">
        <v>44422</v>
      </c>
      <c r="B295" s="787" t="s">
        <v>2348</v>
      </c>
      <c r="C295" s="787" t="s">
        <v>19</v>
      </c>
      <c r="D295" t="s">
        <v>13</v>
      </c>
      <c r="E295" s="118"/>
      <c r="F295" s="118">
        <v>2.8</v>
      </c>
      <c r="G295" s="4">
        <f t="shared" si="3"/>
        <v>-3.4638958368304884E-14</v>
      </c>
    </row>
    <row r="296" spans="1:7" ht="15.75" customHeight="1">
      <c r="A296" s="41">
        <v>44043</v>
      </c>
      <c r="B296" s="786" t="s">
        <v>10</v>
      </c>
      <c r="C296" s="786" t="s">
        <v>20</v>
      </c>
      <c r="D296" t="s">
        <v>12</v>
      </c>
      <c r="E296" s="118">
        <v>14.4</v>
      </c>
      <c r="F296" s="118"/>
      <c r="G296" s="4">
        <f t="shared" si="3"/>
        <v>14.399999999999967</v>
      </c>
    </row>
    <row r="297" spans="1:7" ht="15.75" customHeight="1">
      <c r="B297" s="787"/>
      <c r="C297"/>
      <c r="D297" t="s">
        <v>13</v>
      </c>
      <c r="E297" s="118">
        <v>8.6999999999999993</v>
      </c>
      <c r="F297" s="118"/>
      <c r="G297" s="4">
        <f t="shared" si="3"/>
        <v>23.099999999999966</v>
      </c>
    </row>
    <row r="298" spans="1:7" ht="15.75" customHeight="1">
      <c r="B298" s="787"/>
      <c r="C298"/>
      <c r="D298" t="s">
        <v>14</v>
      </c>
      <c r="E298" s="118">
        <v>300</v>
      </c>
      <c r="F298" s="118"/>
      <c r="G298" s="4">
        <f t="shared" si="3"/>
        <v>323.09999999999997</v>
      </c>
    </row>
    <row r="299" spans="1:7" ht="15.75" customHeight="1">
      <c r="A299" s="39">
        <v>44043</v>
      </c>
      <c r="B299" s="787" t="s">
        <v>2349</v>
      </c>
      <c r="C299" s="787" t="s">
        <v>20</v>
      </c>
      <c r="D299" t="s">
        <v>14</v>
      </c>
      <c r="E299" s="118"/>
      <c r="F299" s="118">
        <v>290</v>
      </c>
      <c r="G299" s="4">
        <f t="shared" si="3"/>
        <v>33.099999999999966</v>
      </c>
    </row>
    <row r="300" spans="1:7" ht="15.75" customHeight="1">
      <c r="A300" s="39">
        <v>44196</v>
      </c>
      <c r="B300" s="787" t="s">
        <v>2350</v>
      </c>
      <c r="C300" s="787" t="s">
        <v>20</v>
      </c>
      <c r="D300" t="s">
        <v>14</v>
      </c>
      <c r="E300" s="118"/>
      <c r="F300" s="118">
        <v>10</v>
      </c>
      <c r="G300" s="4">
        <f t="shared" si="3"/>
        <v>23.099999999999966</v>
      </c>
    </row>
    <row r="301" spans="1:7" ht="15.75" customHeight="1">
      <c r="A301" s="39">
        <v>44422</v>
      </c>
      <c r="B301" s="787" t="s">
        <v>2348</v>
      </c>
      <c r="C301" s="787" t="s">
        <v>20</v>
      </c>
      <c r="D301" t="s">
        <v>12</v>
      </c>
      <c r="E301" s="118"/>
      <c r="F301" s="118">
        <v>14.4</v>
      </c>
      <c r="G301" s="4">
        <f t="shared" si="3"/>
        <v>8.6999999999999655</v>
      </c>
    </row>
    <row r="302" spans="1:7" ht="15.75" customHeight="1">
      <c r="A302" s="39">
        <v>44422</v>
      </c>
      <c r="B302" s="787" t="s">
        <v>2348</v>
      </c>
      <c r="C302" s="787" t="s">
        <v>20</v>
      </c>
      <c r="D302" t="s">
        <v>13</v>
      </c>
      <c r="E302" s="118"/>
      <c r="F302" s="118">
        <v>8.6999999999999993</v>
      </c>
      <c r="G302" s="4">
        <f t="shared" si="3"/>
        <v>-3.3750779948604759E-14</v>
      </c>
    </row>
    <row r="303" spans="1:7" ht="15.75" customHeight="1">
      <c r="A303" s="41">
        <v>44074</v>
      </c>
      <c r="B303" s="786" t="s">
        <v>10</v>
      </c>
      <c r="C303" s="786" t="s">
        <v>21</v>
      </c>
      <c r="D303" t="s">
        <v>12</v>
      </c>
      <c r="E303" s="118">
        <v>13.8</v>
      </c>
      <c r="F303" s="118"/>
      <c r="G303" s="4">
        <f t="shared" si="3"/>
        <v>13.799999999999967</v>
      </c>
    </row>
    <row r="304" spans="1:7" ht="15.75" customHeight="1">
      <c r="B304" s="787"/>
      <c r="C304" s="787"/>
      <c r="D304" t="s">
        <v>13</v>
      </c>
      <c r="E304" s="118">
        <v>6.2</v>
      </c>
      <c r="F304" s="118"/>
      <c r="G304" s="4">
        <f t="shared" si="3"/>
        <v>19.999999999999968</v>
      </c>
    </row>
    <row r="305" spans="1:7" ht="15.75" customHeight="1">
      <c r="B305" s="787"/>
      <c r="C305" s="787"/>
      <c r="D305" t="s">
        <v>14</v>
      </c>
      <c r="E305" s="118">
        <v>300</v>
      </c>
      <c r="F305" s="118"/>
      <c r="G305" s="4">
        <f t="shared" si="3"/>
        <v>319.99999999999994</v>
      </c>
    </row>
    <row r="306" spans="1:7" ht="15.75" customHeight="1">
      <c r="B306" s="787"/>
      <c r="C306" s="787"/>
      <c r="D306" t="s">
        <v>40</v>
      </c>
      <c r="E306" s="118">
        <v>15</v>
      </c>
      <c r="F306" s="118"/>
      <c r="G306" s="4">
        <f t="shared" si="3"/>
        <v>334.99999999999994</v>
      </c>
    </row>
    <row r="307" spans="1:7" ht="15.75" customHeight="1">
      <c r="A307" s="39">
        <v>44074</v>
      </c>
      <c r="B307" s="787" t="s">
        <v>2351</v>
      </c>
      <c r="C307" s="787" t="s">
        <v>21</v>
      </c>
      <c r="D307" t="s">
        <v>14</v>
      </c>
      <c r="E307" s="118"/>
      <c r="F307" s="118">
        <v>210</v>
      </c>
      <c r="G307" s="4">
        <f t="shared" si="3"/>
        <v>124.99999999999994</v>
      </c>
    </row>
    <row r="308" spans="1:7" ht="15.75" customHeight="1">
      <c r="A308" s="39">
        <v>44176</v>
      </c>
      <c r="B308" s="787" t="s">
        <v>812</v>
      </c>
      <c r="C308" s="787" t="s">
        <v>21</v>
      </c>
      <c r="D308" t="s">
        <v>40</v>
      </c>
      <c r="E308" s="118"/>
      <c r="F308" s="118">
        <v>4.5</v>
      </c>
      <c r="G308" s="4">
        <f t="shared" si="3"/>
        <v>120.49999999999994</v>
      </c>
    </row>
    <row r="309" spans="1:7" ht="15.75" customHeight="1">
      <c r="A309" s="39">
        <v>44196</v>
      </c>
      <c r="B309" s="787" t="s">
        <v>2350</v>
      </c>
      <c r="C309" s="787" t="s">
        <v>21</v>
      </c>
      <c r="D309" t="s">
        <v>14</v>
      </c>
      <c r="E309" s="118"/>
      <c r="F309" s="118">
        <v>67</v>
      </c>
      <c r="G309" s="4">
        <f t="shared" si="3"/>
        <v>53.499999999999943</v>
      </c>
    </row>
    <row r="310" spans="1:7" ht="15.75" customHeight="1">
      <c r="A310" s="39">
        <v>44232</v>
      </c>
      <c r="B310" s="787" t="s">
        <v>2347</v>
      </c>
      <c r="C310" s="787" t="s">
        <v>21</v>
      </c>
      <c r="D310" t="s">
        <v>14</v>
      </c>
      <c r="E310" s="118"/>
      <c r="F310" s="118">
        <v>23</v>
      </c>
      <c r="G310" s="4">
        <f t="shared" si="3"/>
        <v>30.499999999999943</v>
      </c>
    </row>
    <row r="311" spans="1:7" ht="15.75" customHeight="1">
      <c r="A311" s="39">
        <v>44422</v>
      </c>
      <c r="B311" s="787" t="s">
        <v>2348</v>
      </c>
      <c r="C311" s="787" t="s">
        <v>21</v>
      </c>
      <c r="D311" t="s">
        <v>12</v>
      </c>
      <c r="E311" s="118"/>
      <c r="F311" s="118">
        <v>13.8</v>
      </c>
      <c r="G311" s="4">
        <f t="shared" si="3"/>
        <v>16.699999999999942</v>
      </c>
    </row>
    <row r="312" spans="1:7" ht="15.75" customHeight="1">
      <c r="A312" s="39">
        <v>44422</v>
      </c>
      <c r="B312" s="787" t="s">
        <v>2348</v>
      </c>
      <c r="C312" s="787" t="s">
        <v>21</v>
      </c>
      <c r="D312" t="s">
        <v>13</v>
      </c>
      <c r="E312" s="118"/>
      <c r="F312" s="118">
        <v>6.2</v>
      </c>
      <c r="G312" s="4">
        <f t="shared" si="3"/>
        <v>10.499999999999943</v>
      </c>
    </row>
    <row r="313" spans="1:7" ht="15.75" customHeight="1">
      <c r="A313" s="39">
        <v>44422</v>
      </c>
      <c r="B313" s="787" t="s">
        <v>2348</v>
      </c>
      <c r="C313" s="787" t="s">
        <v>21</v>
      </c>
      <c r="D313" t="s">
        <v>40</v>
      </c>
      <c r="E313" s="118"/>
      <c r="F313" s="118">
        <v>10.5</v>
      </c>
      <c r="G313" s="4">
        <f t="shared" si="3"/>
        <v>-5.6843418860808015E-14</v>
      </c>
    </row>
    <row r="314" spans="1:7" ht="15.75" customHeight="1">
      <c r="A314" s="41">
        <v>44104</v>
      </c>
      <c r="B314" s="786" t="s">
        <v>10</v>
      </c>
      <c r="C314" s="786" t="s">
        <v>22</v>
      </c>
      <c r="D314" t="s">
        <v>12</v>
      </c>
      <c r="E314" s="118">
        <v>14.2</v>
      </c>
      <c r="F314" s="118"/>
      <c r="G314" s="4">
        <f t="shared" si="3"/>
        <v>14.199999999999942</v>
      </c>
    </row>
    <row r="315" spans="1:7" ht="15.75" customHeight="1">
      <c r="B315" s="787"/>
      <c r="C315" s="787"/>
      <c r="D315" t="s">
        <v>13</v>
      </c>
      <c r="E315" s="118">
        <v>7.2</v>
      </c>
      <c r="F315" s="118"/>
      <c r="G315" s="4">
        <f t="shared" si="3"/>
        <v>21.399999999999942</v>
      </c>
    </row>
    <row r="316" spans="1:7" ht="15.75" customHeight="1">
      <c r="B316" s="787"/>
      <c r="C316" s="787"/>
      <c r="D316" t="s">
        <v>14</v>
      </c>
      <c r="E316" s="118">
        <v>300</v>
      </c>
      <c r="F316" s="118"/>
      <c r="G316" s="4">
        <f t="shared" si="3"/>
        <v>321.39999999999992</v>
      </c>
    </row>
    <row r="317" spans="1:7" ht="15.75" customHeight="1">
      <c r="B317" s="787"/>
      <c r="C317" s="787"/>
      <c r="D317" t="s">
        <v>40</v>
      </c>
      <c r="E317" s="118">
        <v>8.5</v>
      </c>
      <c r="F317" s="118"/>
      <c r="G317" s="4">
        <f t="shared" si="3"/>
        <v>329.89999999999992</v>
      </c>
    </row>
    <row r="318" spans="1:7" ht="15.75" customHeight="1">
      <c r="A318" s="39">
        <v>44104</v>
      </c>
      <c r="B318" s="787" t="s">
        <v>2352</v>
      </c>
      <c r="C318" s="787" t="s">
        <v>22</v>
      </c>
      <c r="D318" t="s">
        <v>14</v>
      </c>
      <c r="E318" s="118"/>
      <c r="F318" s="118">
        <v>210</v>
      </c>
      <c r="G318" s="4">
        <f t="shared" si="3"/>
        <v>119.89999999999992</v>
      </c>
    </row>
    <row r="319" spans="1:7" ht="15.75" customHeight="1">
      <c r="A319" s="39">
        <v>44176</v>
      </c>
      <c r="B319" s="787" t="s">
        <v>812</v>
      </c>
      <c r="C319" s="787" t="s">
        <v>22</v>
      </c>
      <c r="D319" t="s">
        <v>40</v>
      </c>
      <c r="E319" s="118"/>
      <c r="F319" s="118">
        <v>8.5</v>
      </c>
      <c r="G319" s="4">
        <f t="shared" si="3"/>
        <v>111.39999999999992</v>
      </c>
    </row>
    <row r="320" spans="1:7" ht="15.75" customHeight="1">
      <c r="A320" s="39">
        <v>44232</v>
      </c>
      <c r="B320" s="787" t="s">
        <v>2347</v>
      </c>
      <c r="C320" s="787" t="s">
        <v>22</v>
      </c>
      <c r="D320" t="s">
        <v>14</v>
      </c>
      <c r="E320" s="118"/>
      <c r="F320" s="118">
        <v>77</v>
      </c>
      <c r="G320" s="4">
        <f t="shared" si="3"/>
        <v>34.39999999999992</v>
      </c>
    </row>
    <row r="321" spans="1:9" ht="15.75" customHeight="1">
      <c r="A321" s="39">
        <v>44243</v>
      </c>
      <c r="B321" s="787" t="s">
        <v>2353</v>
      </c>
      <c r="C321" s="787" t="s">
        <v>22</v>
      </c>
      <c r="D321" t="s">
        <v>14</v>
      </c>
      <c r="E321" s="118"/>
      <c r="F321" s="118">
        <v>13</v>
      </c>
      <c r="G321" s="4">
        <f t="shared" si="3"/>
        <v>21.39999999999992</v>
      </c>
    </row>
    <row r="322" spans="1:9" ht="15.75" customHeight="1">
      <c r="A322" s="39">
        <v>44422</v>
      </c>
      <c r="B322" s="787" t="s">
        <v>2348</v>
      </c>
      <c r="C322" s="787" t="s">
        <v>22</v>
      </c>
      <c r="D322" t="s">
        <v>12</v>
      </c>
      <c r="E322" s="118"/>
      <c r="F322" s="118">
        <v>14.2</v>
      </c>
      <c r="G322" s="4">
        <f t="shared" si="3"/>
        <v>7.1999999999999211</v>
      </c>
    </row>
    <row r="323" spans="1:9" ht="15.75" customHeight="1">
      <c r="A323" s="39">
        <v>44422</v>
      </c>
      <c r="B323" s="787" t="s">
        <v>2348</v>
      </c>
      <c r="C323" s="787" t="s">
        <v>22</v>
      </c>
      <c r="D323" t="s">
        <v>13</v>
      </c>
      <c r="E323" s="118"/>
      <c r="F323" s="118">
        <v>7.2</v>
      </c>
      <c r="G323" s="4">
        <f t="shared" si="3"/>
        <v>-7.9047879353311146E-14</v>
      </c>
    </row>
    <row r="324" spans="1:9" ht="15.75" customHeight="1">
      <c r="A324" s="41">
        <v>44135</v>
      </c>
      <c r="B324" s="786" t="s">
        <v>10</v>
      </c>
      <c r="C324" s="786" t="s">
        <v>23</v>
      </c>
      <c r="D324" t="s">
        <v>12</v>
      </c>
      <c r="E324" s="118">
        <v>16.600000000000001</v>
      </c>
      <c r="F324" s="118"/>
      <c r="G324" s="4">
        <f t="shared" si="3"/>
        <v>16.599999999999923</v>
      </c>
    </row>
    <row r="325" spans="1:9" ht="15.75" customHeight="1">
      <c r="B325" s="787"/>
      <c r="C325" s="787"/>
      <c r="D325" t="s">
        <v>13</v>
      </c>
      <c r="E325" s="118">
        <v>7.6</v>
      </c>
      <c r="F325" s="118"/>
      <c r="G325" s="4">
        <f t="shared" si="3"/>
        <v>24.199999999999925</v>
      </c>
    </row>
    <row r="326" spans="1:9" ht="15.75" customHeight="1">
      <c r="B326" s="787"/>
      <c r="C326" s="787"/>
      <c r="D326" t="s">
        <v>14</v>
      </c>
      <c r="E326" s="118">
        <v>300</v>
      </c>
      <c r="F326" s="118"/>
      <c r="G326" s="4">
        <f t="shared" si="3"/>
        <v>324.19999999999993</v>
      </c>
    </row>
    <row r="327" spans="1:9" ht="15.75" customHeight="1">
      <c r="A327" s="39">
        <v>44135</v>
      </c>
      <c r="B327" s="787" t="s">
        <v>2354</v>
      </c>
      <c r="C327" s="787" t="s">
        <v>23</v>
      </c>
      <c r="D327" t="s">
        <v>14</v>
      </c>
      <c r="E327" s="118"/>
      <c r="F327" s="118">
        <v>220</v>
      </c>
      <c r="G327" s="4">
        <f t="shared" si="3"/>
        <v>104.19999999999993</v>
      </c>
    </row>
    <row r="328" spans="1:9" ht="15.75" customHeight="1">
      <c r="A328" s="39">
        <v>44243</v>
      </c>
      <c r="B328" s="787" t="s">
        <v>2353</v>
      </c>
      <c r="C328" s="787" t="s">
        <v>23</v>
      </c>
      <c r="D328" t="s">
        <v>14</v>
      </c>
      <c r="E328" s="118"/>
      <c r="F328" s="118">
        <v>45.7</v>
      </c>
      <c r="G328" s="4">
        <f t="shared" si="3"/>
        <v>58.499999999999929</v>
      </c>
    </row>
    <row r="329" spans="1:9" ht="15.75" customHeight="1">
      <c r="A329" s="39">
        <v>44408</v>
      </c>
      <c r="B329" s="787" t="s">
        <v>2355</v>
      </c>
      <c r="C329" s="787" t="s">
        <v>23</v>
      </c>
      <c r="D329" t="s">
        <v>14</v>
      </c>
      <c r="E329" s="118"/>
      <c r="F329" s="118">
        <v>30</v>
      </c>
      <c r="G329" s="4">
        <f t="shared" si="3"/>
        <v>28.499999999999929</v>
      </c>
    </row>
    <row r="330" spans="1:9" ht="15.75" customHeight="1">
      <c r="A330" s="39">
        <v>44422</v>
      </c>
      <c r="B330" s="787" t="s">
        <v>2356</v>
      </c>
      <c r="C330" s="787" t="s">
        <v>23</v>
      </c>
      <c r="D330" t="s">
        <v>12</v>
      </c>
      <c r="E330" s="118"/>
      <c r="F330" s="118">
        <v>16.600000000000001</v>
      </c>
      <c r="G330" s="4">
        <f t="shared" si="3"/>
        <v>11.899999999999928</v>
      </c>
    </row>
    <row r="331" spans="1:9" ht="15.75" customHeight="1">
      <c r="A331" s="39">
        <v>44422</v>
      </c>
      <c r="B331" s="787" t="s">
        <v>2356</v>
      </c>
      <c r="C331" s="787" t="s">
        <v>23</v>
      </c>
      <c r="D331" t="s">
        <v>13</v>
      </c>
      <c r="E331" s="118"/>
      <c r="F331" s="118">
        <v>7.6</v>
      </c>
      <c r="G331" s="4">
        <f t="shared" si="3"/>
        <v>4.2999999999999279</v>
      </c>
    </row>
    <row r="332" spans="1:9" ht="15.75" customHeight="1">
      <c r="A332" s="39">
        <v>44469</v>
      </c>
      <c r="B332" s="787" t="s">
        <v>2357</v>
      </c>
      <c r="C332" s="787" t="s">
        <v>23</v>
      </c>
      <c r="D332" t="s">
        <v>14</v>
      </c>
      <c r="E332" s="118"/>
      <c r="F332" s="118">
        <v>4.3</v>
      </c>
      <c r="G332" s="81">
        <f t="shared" si="3"/>
        <v>-7.1942451995710144E-14</v>
      </c>
    </row>
    <row r="333" spans="1:9" ht="15.75" customHeight="1">
      <c r="A333" s="41">
        <v>44165</v>
      </c>
      <c r="B333" s="786" t="s">
        <v>10</v>
      </c>
      <c r="C333" s="786" t="s">
        <v>24</v>
      </c>
      <c r="D333" t="s">
        <v>12</v>
      </c>
      <c r="E333" s="118">
        <v>15.8</v>
      </c>
      <c r="F333" s="118"/>
      <c r="G333" s="4">
        <f t="shared" si="3"/>
        <v>15.79999999999993</v>
      </c>
    </row>
    <row r="334" spans="1:9" ht="15.75" customHeight="1">
      <c r="B334" s="787"/>
      <c r="C334" s="787"/>
      <c r="D334" t="s">
        <v>13</v>
      </c>
      <c r="E334" s="118">
        <v>7.8</v>
      </c>
      <c r="F334" s="118"/>
      <c r="G334" s="4">
        <f t="shared" si="3"/>
        <v>23.59999999999993</v>
      </c>
    </row>
    <row r="335" spans="1:9" ht="15.75" customHeight="1">
      <c r="B335" s="787"/>
      <c r="C335" s="787"/>
      <c r="D335" t="s">
        <v>14</v>
      </c>
      <c r="E335" s="118">
        <v>300</v>
      </c>
      <c r="F335" s="118"/>
      <c r="G335" s="4">
        <f t="shared" si="3"/>
        <v>323.59999999999991</v>
      </c>
    </row>
    <row r="336" spans="1:9" ht="15.75" customHeight="1">
      <c r="A336" s="39">
        <v>44165</v>
      </c>
      <c r="B336" s="787" t="s">
        <v>2358</v>
      </c>
      <c r="C336" s="787" t="s">
        <v>24</v>
      </c>
      <c r="D336" t="s">
        <v>14</v>
      </c>
      <c r="E336" s="118"/>
      <c r="F336" s="118">
        <v>213</v>
      </c>
      <c r="G336" s="4">
        <f t="shared" si="3"/>
        <v>110.59999999999991</v>
      </c>
      <c r="H336" s="26">
        <v>25.7</v>
      </c>
      <c r="I336" t="s">
        <v>14</v>
      </c>
    </row>
    <row r="337" spans="1:11" ht="15.75" customHeight="1">
      <c r="A337" s="39">
        <v>44422</v>
      </c>
      <c r="B337" s="787" t="s">
        <v>2356</v>
      </c>
      <c r="C337" s="787" t="s">
        <v>24</v>
      </c>
      <c r="D337" t="s">
        <v>12</v>
      </c>
      <c r="E337" s="118"/>
      <c r="F337" s="118">
        <v>15.8</v>
      </c>
      <c r="G337" s="4">
        <f t="shared" si="3"/>
        <v>94.799999999999912</v>
      </c>
    </row>
    <row r="338" spans="1:11" ht="15.75" customHeight="1">
      <c r="A338" s="39">
        <v>44422</v>
      </c>
      <c r="B338" s="787" t="s">
        <v>2356</v>
      </c>
      <c r="C338" s="787" t="s">
        <v>24</v>
      </c>
      <c r="D338" t="s">
        <v>13</v>
      </c>
      <c r="E338" s="118"/>
      <c r="F338" s="118">
        <v>7.8</v>
      </c>
      <c r="G338" s="4">
        <f t="shared" si="3"/>
        <v>86.999999999999915</v>
      </c>
    </row>
    <row r="339" spans="1:11" ht="15.75" customHeight="1">
      <c r="A339" s="39">
        <v>44469</v>
      </c>
      <c r="B339" s="787" t="s">
        <v>2357</v>
      </c>
      <c r="C339" s="787" t="s">
        <v>24</v>
      </c>
      <c r="D339" t="s">
        <v>14</v>
      </c>
      <c r="E339" s="118"/>
      <c r="F339" s="118">
        <v>25.7</v>
      </c>
      <c r="G339" s="4">
        <f t="shared" si="3"/>
        <v>61.299999999999912</v>
      </c>
      <c r="J339" s="26"/>
      <c r="K339" s="121">
        <v>61.3</v>
      </c>
    </row>
    <row r="340" spans="1:11" ht="15.75" customHeight="1">
      <c r="A340" s="39">
        <v>44708</v>
      </c>
      <c r="B340" s="787" t="s">
        <v>2359</v>
      </c>
      <c r="C340" s="787" t="s">
        <v>24</v>
      </c>
      <c r="D340" t="s">
        <v>14</v>
      </c>
      <c r="E340" s="118"/>
      <c r="F340" s="118">
        <v>61.3</v>
      </c>
      <c r="G340" s="4">
        <f t="shared" si="3"/>
        <v>-8.5265128291212022E-14</v>
      </c>
      <c r="J340" s="26"/>
    </row>
    <row r="341" spans="1:11" ht="15.75" customHeight="1">
      <c r="A341" s="41">
        <v>44196</v>
      </c>
      <c r="B341" s="786" t="s">
        <v>10</v>
      </c>
      <c r="C341" s="786" t="s">
        <v>25</v>
      </c>
      <c r="D341" t="s">
        <v>12</v>
      </c>
      <c r="E341" s="118">
        <v>18.100000000000001</v>
      </c>
      <c r="F341" s="118"/>
      <c r="G341" s="4">
        <f t="shared" si="3"/>
        <v>18.099999999999916</v>
      </c>
      <c r="J341" s="786"/>
    </row>
    <row r="342" spans="1:11" ht="15.75" customHeight="1">
      <c r="B342" s="787"/>
      <c r="C342" s="787"/>
      <c r="D342" t="s">
        <v>13</v>
      </c>
      <c r="E342" s="118">
        <v>6.9</v>
      </c>
      <c r="F342" s="118"/>
      <c r="G342" s="4">
        <f t="shared" si="3"/>
        <v>24.999999999999915</v>
      </c>
    </row>
    <row r="343" spans="1:11" ht="15.75" customHeight="1">
      <c r="B343" s="787"/>
      <c r="C343" s="787"/>
      <c r="D343" t="s">
        <v>14</v>
      </c>
      <c r="E343" s="118">
        <v>300</v>
      </c>
      <c r="F343" s="118"/>
      <c r="G343" s="4">
        <f t="shared" si="3"/>
        <v>324.99999999999989</v>
      </c>
    </row>
    <row r="344" spans="1:11" ht="15.75" customHeight="1">
      <c r="A344" s="39">
        <v>44196</v>
      </c>
      <c r="B344" s="787" t="s">
        <v>2350</v>
      </c>
      <c r="C344" s="787" t="s">
        <v>25</v>
      </c>
      <c r="D344" t="s">
        <v>14</v>
      </c>
      <c r="E344" s="118"/>
      <c r="F344" s="118">
        <v>300</v>
      </c>
      <c r="G344" s="4">
        <f t="shared" si="3"/>
        <v>24.999999999999886</v>
      </c>
    </row>
    <row r="345" spans="1:11" ht="15.75" customHeight="1">
      <c r="A345" s="39">
        <v>44422</v>
      </c>
      <c r="B345" s="787" t="s">
        <v>2356</v>
      </c>
      <c r="C345" s="787" t="s">
        <v>25</v>
      </c>
      <c r="D345" t="s">
        <v>12</v>
      </c>
      <c r="E345" s="118"/>
      <c r="F345" s="118">
        <v>18.100000000000001</v>
      </c>
      <c r="G345" s="4">
        <f t="shared" si="3"/>
        <v>6.8999999999998849</v>
      </c>
    </row>
    <row r="346" spans="1:11" ht="15.75" customHeight="1">
      <c r="A346" s="39">
        <v>44422</v>
      </c>
      <c r="B346" s="787" t="s">
        <v>2356</v>
      </c>
      <c r="C346" s="787" t="s">
        <v>25</v>
      </c>
      <c r="D346" t="s">
        <v>13</v>
      </c>
      <c r="E346" s="118"/>
      <c r="F346" s="118">
        <v>6.9</v>
      </c>
      <c r="G346" s="4">
        <f t="shared" si="3"/>
        <v>-1.1546319456101628E-13</v>
      </c>
    </row>
    <row r="347" spans="1:11" ht="15.75" customHeight="1">
      <c r="A347" s="41">
        <v>44227</v>
      </c>
      <c r="B347" s="786" t="s">
        <v>10</v>
      </c>
      <c r="C347" s="786" t="s">
        <v>11</v>
      </c>
      <c r="D347" t="s">
        <v>12</v>
      </c>
      <c r="E347" s="118">
        <v>19.2</v>
      </c>
      <c r="F347" s="118"/>
      <c r="G347" s="4">
        <f t="shared" si="3"/>
        <v>19.199999999999882</v>
      </c>
    </row>
    <row r="348" spans="1:11" ht="15.75" customHeight="1">
      <c r="B348" s="787"/>
      <c r="C348" s="787"/>
      <c r="D348" t="s">
        <v>13</v>
      </c>
      <c r="E348" s="118">
        <v>8.8000000000000007</v>
      </c>
      <c r="F348" s="118"/>
      <c r="G348" s="4">
        <f t="shared" si="3"/>
        <v>27.999999999999883</v>
      </c>
    </row>
    <row r="349" spans="1:11" ht="15.75" customHeight="1">
      <c r="B349" s="787"/>
      <c r="C349" s="787"/>
      <c r="D349" t="s">
        <v>14</v>
      </c>
      <c r="E349" s="118">
        <v>300</v>
      </c>
      <c r="F349" s="118"/>
      <c r="G349" s="4">
        <f t="shared" si="3"/>
        <v>327.99999999999989</v>
      </c>
    </row>
    <row r="350" spans="1:11" ht="15.75" customHeight="1">
      <c r="A350" s="39">
        <v>44226</v>
      </c>
      <c r="B350" s="787" t="s">
        <v>2360</v>
      </c>
      <c r="C350" s="787" t="s">
        <v>11</v>
      </c>
      <c r="D350" t="s">
        <v>14</v>
      </c>
      <c r="E350" s="118"/>
      <c r="F350" s="118">
        <v>300</v>
      </c>
      <c r="G350" s="4">
        <f t="shared" si="3"/>
        <v>27.999999999999886</v>
      </c>
    </row>
    <row r="351" spans="1:11" ht="15.75" customHeight="1">
      <c r="A351" s="39">
        <v>44422</v>
      </c>
      <c r="B351" s="787" t="s">
        <v>2356</v>
      </c>
      <c r="C351" s="787" t="s">
        <v>11</v>
      </c>
      <c r="D351" t="s">
        <v>12</v>
      </c>
      <c r="E351" s="118"/>
      <c r="F351" s="118">
        <v>19.2</v>
      </c>
      <c r="G351" s="4">
        <f t="shared" si="3"/>
        <v>8.799999999999887</v>
      </c>
    </row>
    <row r="352" spans="1:11" ht="15.75" customHeight="1">
      <c r="A352" s="39">
        <v>44422</v>
      </c>
      <c r="B352" s="787" t="s">
        <v>2356</v>
      </c>
      <c r="C352" s="787" t="s">
        <v>11</v>
      </c>
      <c r="D352" t="s">
        <v>13</v>
      </c>
      <c r="E352" s="118"/>
      <c r="F352" s="118">
        <v>8.8000000000000007</v>
      </c>
      <c r="G352" s="4">
        <f t="shared" si="3"/>
        <v>-1.1368683772161603E-13</v>
      </c>
    </row>
    <row r="353" spans="1:7" ht="15.75" customHeight="1">
      <c r="A353" s="41">
        <v>44255</v>
      </c>
      <c r="B353" s="786" t="s">
        <v>10</v>
      </c>
      <c r="C353" s="786" t="s">
        <v>15</v>
      </c>
      <c r="D353" t="s">
        <v>12</v>
      </c>
      <c r="E353" s="118">
        <v>17.399999999999999</v>
      </c>
      <c r="F353" s="118"/>
      <c r="G353" s="4">
        <f t="shared" si="3"/>
        <v>17.399999999999885</v>
      </c>
    </row>
    <row r="354" spans="1:7" ht="15.75" customHeight="1">
      <c r="B354" s="787"/>
      <c r="C354" s="787"/>
      <c r="D354" t="s">
        <v>13</v>
      </c>
      <c r="E354" s="118">
        <v>8.6999999999999993</v>
      </c>
      <c r="F354" s="118"/>
      <c r="G354" s="4">
        <f t="shared" si="3"/>
        <v>26.099999999999884</v>
      </c>
    </row>
    <row r="355" spans="1:7" ht="15.75" customHeight="1">
      <c r="B355" s="787"/>
      <c r="C355" s="787"/>
      <c r="D355" t="s">
        <v>14</v>
      </c>
      <c r="E355" s="118">
        <v>300</v>
      </c>
      <c r="F355" s="118"/>
      <c r="G355" s="4">
        <f t="shared" si="3"/>
        <v>326.09999999999991</v>
      </c>
    </row>
    <row r="356" spans="1:7" ht="15.75" customHeight="1">
      <c r="A356" s="39">
        <v>44254</v>
      </c>
      <c r="B356" s="787" t="s">
        <v>2361</v>
      </c>
      <c r="C356" s="787" t="s">
        <v>15</v>
      </c>
      <c r="D356" t="s">
        <v>14</v>
      </c>
      <c r="E356" s="118"/>
      <c r="F356" s="118">
        <v>300</v>
      </c>
      <c r="G356" s="4">
        <f t="shared" si="3"/>
        <v>26.099999999999909</v>
      </c>
    </row>
    <row r="357" spans="1:7" ht="15.75" customHeight="1">
      <c r="A357" s="39">
        <v>44422</v>
      </c>
      <c r="B357" s="787" t="s">
        <v>2356</v>
      </c>
      <c r="C357" s="787" t="s">
        <v>15</v>
      </c>
      <c r="D357" t="s">
        <v>12</v>
      </c>
      <c r="E357" s="118"/>
      <c r="F357" s="118">
        <v>2.1</v>
      </c>
      <c r="G357" s="4">
        <f t="shared" si="3"/>
        <v>23.999999999999908</v>
      </c>
    </row>
    <row r="358" spans="1:7" ht="15.75" customHeight="1">
      <c r="A358" s="39">
        <v>44550</v>
      </c>
      <c r="B358" s="787" t="s">
        <v>2362</v>
      </c>
      <c r="C358" s="787" t="s">
        <v>15</v>
      </c>
      <c r="D358" t="s">
        <v>12</v>
      </c>
      <c r="E358" s="118"/>
      <c r="F358" s="118">
        <v>15.3</v>
      </c>
      <c r="G358" s="4">
        <f t="shared" si="3"/>
        <v>8.6999999999999069</v>
      </c>
    </row>
    <row r="359" spans="1:7" ht="15.75" customHeight="1">
      <c r="A359" s="39">
        <v>44550</v>
      </c>
      <c r="B359" s="787" t="s">
        <v>2362</v>
      </c>
      <c r="C359" s="787" t="s">
        <v>15</v>
      </c>
      <c r="D359" t="s">
        <v>13</v>
      </c>
      <c r="E359" s="118"/>
      <c r="F359" s="118">
        <v>8.6999999999999993</v>
      </c>
      <c r="G359" s="4">
        <f t="shared" si="3"/>
        <v>-9.2370555648813024E-14</v>
      </c>
    </row>
    <row r="360" spans="1:7" ht="15.75" customHeight="1">
      <c r="A360" s="41">
        <v>44286</v>
      </c>
      <c r="B360" s="786" t="s">
        <v>10</v>
      </c>
      <c r="C360" s="786" t="s">
        <v>16</v>
      </c>
      <c r="D360" t="s">
        <v>12</v>
      </c>
      <c r="E360" s="118">
        <v>19.100000000000001</v>
      </c>
      <c r="F360" s="118"/>
      <c r="G360" s="4">
        <f t="shared" si="3"/>
        <v>19.099999999999909</v>
      </c>
    </row>
    <row r="361" spans="1:7" ht="15.75" customHeight="1">
      <c r="B361" s="787"/>
      <c r="C361" s="787"/>
      <c r="D361" t="s">
        <v>13</v>
      </c>
      <c r="E361" s="118">
        <v>6.8</v>
      </c>
      <c r="F361" s="118"/>
      <c r="G361" s="4">
        <f t="shared" si="3"/>
        <v>25.89999999999991</v>
      </c>
    </row>
    <row r="362" spans="1:7" ht="15.75" customHeight="1">
      <c r="B362" s="787"/>
      <c r="C362" s="787"/>
      <c r="D362" t="s">
        <v>14</v>
      </c>
      <c r="E362" s="118">
        <v>300</v>
      </c>
      <c r="F362" s="118"/>
      <c r="G362" s="4">
        <f t="shared" si="3"/>
        <v>325.89999999999992</v>
      </c>
    </row>
    <row r="363" spans="1:7" ht="15.75" customHeight="1">
      <c r="A363" s="39">
        <v>44286</v>
      </c>
      <c r="B363" s="787" t="s">
        <v>2363</v>
      </c>
      <c r="C363" s="787" t="s">
        <v>16</v>
      </c>
      <c r="D363" t="s">
        <v>14</v>
      </c>
      <c r="E363" s="118"/>
      <c r="F363" s="118">
        <v>300</v>
      </c>
      <c r="G363" s="4">
        <f t="shared" si="3"/>
        <v>25.89999999999992</v>
      </c>
    </row>
    <row r="364" spans="1:7" ht="15.75" customHeight="1">
      <c r="A364" s="39">
        <v>44550</v>
      </c>
      <c r="B364" s="787" t="s">
        <v>2362</v>
      </c>
      <c r="C364" s="787" t="s">
        <v>16</v>
      </c>
      <c r="D364" t="s">
        <v>12</v>
      </c>
      <c r="E364" s="118"/>
      <c r="F364" s="118">
        <v>19.100000000000001</v>
      </c>
      <c r="G364" s="4">
        <f t="shared" si="3"/>
        <v>6.799999999999919</v>
      </c>
    </row>
    <row r="365" spans="1:7" ht="15.75" customHeight="1">
      <c r="A365" s="39">
        <v>44550</v>
      </c>
      <c r="B365" s="787" t="s">
        <v>2362</v>
      </c>
      <c r="C365" s="787" t="s">
        <v>16</v>
      </c>
      <c r="D365" t="s">
        <v>13</v>
      </c>
      <c r="E365" s="118"/>
      <c r="F365" s="118">
        <v>6.8</v>
      </c>
      <c r="G365" s="4">
        <f t="shared" si="3"/>
        <v>-8.0824236192711396E-14</v>
      </c>
    </row>
    <row r="366" spans="1:7" ht="15.75" customHeight="1">
      <c r="A366" s="41">
        <v>44316</v>
      </c>
      <c r="B366" s="786" t="s">
        <v>10</v>
      </c>
      <c r="C366" s="786" t="s">
        <v>17</v>
      </c>
      <c r="D366" t="s">
        <v>12</v>
      </c>
      <c r="E366" s="118">
        <v>18.399999999999999</v>
      </c>
      <c r="F366" s="118"/>
      <c r="G366" s="4">
        <f t="shared" si="3"/>
        <v>18.399999999999917</v>
      </c>
    </row>
    <row r="367" spans="1:7" ht="15.75" customHeight="1">
      <c r="B367" s="787"/>
      <c r="C367" s="787"/>
      <c r="D367" t="s">
        <v>13</v>
      </c>
      <c r="E367" s="118">
        <v>7.8</v>
      </c>
      <c r="F367" s="118"/>
      <c r="G367" s="4">
        <f t="shared" si="3"/>
        <v>26.199999999999918</v>
      </c>
    </row>
    <row r="368" spans="1:7" ht="15.75" customHeight="1">
      <c r="B368" s="787"/>
      <c r="C368" s="787"/>
      <c r="D368" t="s">
        <v>14</v>
      </c>
      <c r="E368" s="118">
        <v>300</v>
      </c>
      <c r="F368" s="118"/>
      <c r="G368" s="4">
        <f t="shared" si="3"/>
        <v>326.19999999999993</v>
      </c>
    </row>
    <row r="369" spans="1:7" ht="15.75" customHeight="1">
      <c r="A369" s="39">
        <v>44316</v>
      </c>
      <c r="B369" s="787" t="s">
        <v>2364</v>
      </c>
      <c r="C369" s="787" t="s">
        <v>17</v>
      </c>
      <c r="D369" t="s">
        <v>14</v>
      </c>
      <c r="E369" s="118"/>
      <c r="F369" s="118">
        <v>300</v>
      </c>
      <c r="G369" s="4">
        <f t="shared" si="3"/>
        <v>26.199999999999932</v>
      </c>
    </row>
    <row r="370" spans="1:7" ht="15.75" customHeight="1">
      <c r="A370" s="39">
        <v>44550</v>
      </c>
      <c r="B370" s="787" t="s">
        <v>2362</v>
      </c>
      <c r="C370" s="787" t="s">
        <v>17</v>
      </c>
      <c r="D370" t="s">
        <v>12</v>
      </c>
      <c r="E370" s="118"/>
      <c r="F370" s="118">
        <v>18.399999999999999</v>
      </c>
      <c r="G370" s="4">
        <f t="shared" ref="G370:G372" si="4">+G369+E370-F370</f>
        <v>7.7999999999999332</v>
      </c>
    </row>
    <row r="371" spans="1:7" ht="15.75" customHeight="1">
      <c r="A371" s="39">
        <v>44550</v>
      </c>
      <c r="B371" s="787" t="s">
        <v>2362</v>
      </c>
      <c r="C371" s="787" t="s">
        <v>17</v>
      </c>
      <c r="D371" t="s">
        <v>13</v>
      </c>
      <c r="E371" s="118"/>
      <c r="F371" s="118">
        <v>7.8</v>
      </c>
      <c r="G371" s="4">
        <f t="shared" si="4"/>
        <v>-6.6613381477509392E-14</v>
      </c>
    </row>
    <row r="372" spans="1:7" ht="15.75" customHeight="1">
      <c r="A372" s="41">
        <v>44347</v>
      </c>
      <c r="B372" s="786" t="s">
        <v>10</v>
      </c>
      <c r="C372" s="786" t="s">
        <v>18</v>
      </c>
      <c r="D372" t="s">
        <v>12</v>
      </c>
      <c r="E372" s="174">
        <v>15</v>
      </c>
      <c r="F372" s="118"/>
      <c r="G372" s="4">
        <f t="shared" si="4"/>
        <v>14.999999999999932</v>
      </c>
    </row>
    <row r="373" spans="1:7" ht="15.75" customHeight="1">
      <c r="B373" s="787"/>
      <c r="C373" s="787"/>
      <c r="D373" t="s">
        <v>13</v>
      </c>
      <c r="E373" s="174">
        <v>6.5</v>
      </c>
      <c r="F373" s="118"/>
      <c r="G373" s="4">
        <f t="shared" ref="G373:G534" si="5">+G372+E373-F373</f>
        <v>21.499999999999932</v>
      </c>
    </row>
    <row r="374" spans="1:7" ht="15.75" customHeight="1">
      <c r="B374" s="787"/>
      <c r="C374" s="787"/>
      <c r="D374" t="s">
        <v>14</v>
      </c>
      <c r="E374" s="118">
        <v>300</v>
      </c>
      <c r="F374" s="118"/>
      <c r="G374" s="4">
        <f t="shared" si="5"/>
        <v>321.49999999999994</v>
      </c>
    </row>
    <row r="375" spans="1:7" ht="15.75" customHeight="1">
      <c r="A375" s="39">
        <v>44347</v>
      </c>
      <c r="B375" s="787" t="s">
        <v>2365</v>
      </c>
      <c r="C375" s="787" t="s">
        <v>18</v>
      </c>
      <c r="D375" t="s">
        <v>14</v>
      </c>
      <c r="E375" s="118"/>
      <c r="F375" s="118">
        <v>300</v>
      </c>
      <c r="G375" s="4">
        <f t="shared" si="5"/>
        <v>21.499999999999943</v>
      </c>
    </row>
    <row r="376" spans="1:7" ht="15.75" customHeight="1">
      <c r="A376" s="39">
        <v>44550</v>
      </c>
      <c r="B376" s="787" t="s">
        <v>2362</v>
      </c>
      <c r="C376" s="787" t="s">
        <v>18</v>
      </c>
      <c r="D376" t="s">
        <v>12</v>
      </c>
      <c r="E376" s="118"/>
      <c r="F376" s="174">
        <v>15</v>
      </c>
      <c r="G376" s="4">
        <f t="shared" si="5"/>
        <v>6.4999999999999432</v>
      </c>
    </row>
    <row r="377" spans="1:7" ht="15.75" customHeight="1">
      <c r="A377" s="39">
        <v>44550</v>
      </c>
      <c r="B377" s="787" t="s">
        <v>2362</v>
      </c>
      <c r="C377" s="787" t="s">
        <v>18</v>
      </c>
      <c r="D377" t="s">
        <v>13</v>
      </c>
      <c r="E377" s="118"/>
      <c r="F377" s="174">
        <v>6.5</v>
      </c>
      <c r="G377" s="4">
        <f t="shared" si="5"/>
        <v>-5.6843418860808015E-14</v>
      </c>
    </row>
    <row r="378" spans="1:7" ht="15.75" customHeight="1">
      <c r="A378" s="41">
        <v>44377</v>
      </c>
      <c r="B378" s="786" t="s">
        <v>10</v>
      </c>
      <c r="C378" s="786" t="s">
        <v>19</v>
      </c>
      <c r="D378" t="s">
        <v>12</v>
      </c>
      <c r="E378" s="118">
        <v>16.399999999999999</v>
      </c>
      <c r="F378" s="118"/>
      <c r="G378" s="4">
        <f t="shared" si="5"/>
        <v>16.399999999999942</v>
      </c>
    </row>
    <row r="379" spans="1:7" ht="15.75" customHeight="1">
      <c r="B379" s="787"/>
      <c r="C379" s="787"/>
      <c r="D379" t="s">
        <v>13</v>
      </c>
      <c r="E379" s="170">
        <v>8.4</v>
      </c>
      <c r="F379" s="118"/>
      <c r="G379" s="4">
        <f t="shared" si="5"/>
        <v>24.79999999999994</v>
      </c>
    </row>
    <row r="380" spans="1:7" ht="15.75" customHeight="1">
      <c r="B380" s="787"/>
      <c r="C380" s="787"/>
      <c r="D380" t="s">
        <v>14</v>
      </c>
      <c r="E380" s="118">
        <v>300</v>
      </c>
      <c r="F380" s="118"/>
      <c r="G380" s="4">
        <f t="shared" si="5"/>
        <v>324.79999999999995</v>
      </c>
    </row>
    <row r="381" spans="1:7" ht="15.75" customHeight="1">
      <c r="A381" s="39">
        <v>44377</v>
      </c>
      <c r="B381" s="787" t="s">
        <v>2366</v>
      </c>
      <c r="C381" s="787" t="s">
        <v>19</v>
      </c>
      <c r="D381" t="s">
        <v>14</v>
      </c>
      <c r="E381" s="118"/>
      <c r="F381" s="118">
        <v>240</v>
      </c>
      <c r="G381" s="4">
        <f t="shared" si="5"/>
        <v>84.799999999999955</v>
      </c>
    </row>
    <row r="382" spans="1:7" ht="15.75" customHeight="1">
      <c r="A382" s="39">
        <v>44550</v>
      </c>
      <c r="B382" s="787" t="s">
        <v>2362</v>
      </c>
      <c r="C382" s="787" t="s">
        <v>19</v>
      </c>
      <c r="D382" t="s">
        <v>12</v>
      </c>
      <c r="E382" s="118"/>
      <c r="F382" s="118">
        <v>16.399999999999999</v>
      </c>
      <c r="G382" s="4">
        <f t="shared" si="5"/>
        <v>68.399999999999949</v>
      </c>
    </row>
    <row r="383" spans="1:7" ht="15.75" customHeight="1">
      <c r="A383" s="39">
        <v>44550</v>
      </c>
      <c r="B383" s="787" t="s">
        <v>2362</v>
      </c>
      <c r="C383" s="787" t="s">
        <v>19</v>
      </c>
      <c r="D383" t="s">
        <v>13</v>
      </c>
      <c r="E383" s="118"/>
      <c r="F383" s="170">
        <v>8.4</v>
      </c>
      <c r="G383" s="4">
        <f t="shared" si="5"/>
        <v>59.99999999999995</v>
      </c>
    </row>
    <row r="384" spans="1:7" ht="15.75" customHeight="1">
      <c r="A384" s="39">
        <v>44708</v>
      </c>
      <c r="B384" s="787" t="s">
        <v>2359</v>
      </c>
      <c r="C384" s="787" t="s">
        <v>19</v>
      </c>
      <c r="D384" t="s">
        <v>14</v>
      </c>
      <c r="E384" s="118"/>
      <c r="F384" s="170">
        <v>60</v>
      </c>
      <c r="G384" s="4">
        <f t="shared" si="5"/>
        <v>0</v>
      </c>
    </row>
    <row r="385" spans="1:11" ht="15.75" customHeight="1">
      <c r="A385" s="41">
        <v>44408</v>
      </c>
      <c r="B385" s="786" t="s">
        <v>10</v>
      </c>
      <c r="C385" s="786" t="s">
        <v>20</v>
      </c>
      <c r="D385" t="s">
        <v>12</v>
      </c>
      <c r="E385" s="118">
        <v>14.4</v>
      </c>
      <c r="F385" s="118"/>
      <c r="G385" s="4">
        <f t="shared" si="5"/>
        <v>14.4</v>
      </c>
    </row>
    <row r="386" spans="1:11" ht="15.75" customHeight="1">
      <c r="B386" s="787"/>
      <c r="C386" s="787"/>
      <c r="D386" t="s">
        <v>13</v>
      </c>
      <c r="E386" s="118">
        <v>5.8</v>
      </c>
      <c r="F386" s="118"/>
      <c r="G386" s="4">
        <f t="shared" si="5"/>
        <v>20.2</v>
      </c>
    </row>
    <row r="387" spans="1:11" ht="15.75" customHeight="1">
      <c r="B387" s="787"/>
      <c r="C387" s="787"/>
      <c r="D387" t="s">
        <v>14</v>
      </c>
      <c r="E387" s="118">
        <v>300</v>
      </c>
      <c r="F387" s="118"/>
      <c r="G387" s="4">
        <f t="shared" si="5"/>
        <v>320.2</v>
      </c>
    </row>
    <row r="388" spans="1:11" ht="15.75" customHeight="1">
      <c r="A388" s="39">
        <v>44408</v>
      </c>
      <c r="B388" s="787" t="s">
        <v>2355</v>
      </c>
      <c r="C388" s="787" t="s">
        <v>20</v>
      </c>
      <c r="D388" t="s">
        <v>14</v>
      </c>
      <c r="E388" s="118"/>
      <c r="F388" s="118">
        <v>300</v>
      </c>
      <c r="G388" s="4">
        <f t="shared" ref="G388:G401" si="6">+G387+E388-F388</f>
        <v>20.199999999999989</v>
      </c>
    </row>
    <row r="389" spans="1:11" ht="15.75" customHeight="1">
      <c r="A389" s="39">
        <v>44550</v>
      </c>
      <c r="B389" s="787" t="s">
        <v>2362</v>
      </c>
      <c r="C389" s="787" t="s">
        <v>20</v>
      </c>
      <c r="D389" t="s">
        <v>12</v>
      </c>
      <c r="E389" s="118"/>
      <c r="F389" s="118">
        <v>14.4</v>
      </c>
      <c r="G389" s="4">
        <f t="shared" si="6"/>
        <v>5.7999999999999883</v>
      </c>
    </row>
    <row r="390" spans="1:11" ht="15.75" customHeight="1">
      <c r="A390" s="39">
        <v>44550</v>
      </c>
      <c r="B390" s="787" t="s">
        <v>2362</v>
      </c>
      <c r="C390" s="787" t="s">
        <v>20</v>
      </c>
      <c r="D390" t="s">
        <v>13</v>
      </c>
      <c r="E390" s="118"/>
      <c r="F390" s="118">
        <v>5.8</v>
      </c>
      <c r="G390" s="4">
        <f t="shared" si="6"/>
        <v>-1.1546319456101628E-14</v>
      </c>
    </row>
    <row r="391" spans="1:11" ht="15.75" customHeight="1">
      <c r="A391" s="41">
        <v>44439</v>
      </c>
      <c r="B391" s="786" t="s">
        <v>10</v>
      </c>
      <c r="C391" s="786" t="s">
        <v>21</v>
      </c>
      <c r="D391" t="s">
        <v>12</v>
      </c>
      <c r="E391" s="118">
        <v>16.3</v>
      </c>
      <c r="F391" s="118"/>
      <c r="G391" s="4">
        <f t="shared" si="6"/>
        <v>16.29999999999999</v>
      </c>
    </row>
    <row r="392" spans="1:11" ht="15.75" customHeight="1">
      <c r="B392" s="787"/>
      <c r="C392" s="787"/>
      <c r="D392" t="s">
        <v>13</v>
      </c>
      <c r="E392" s="118">
        <v>6.1</v>
      </c>
      <c r="F392" s="118"/>
      <c r="G392" s="4">
        <f t="shared" si="6"/>
        <v>22.399999999999991</v>
      </c>
    </row>
    <row r="393" spans="1:11" ht="15.75" customHeight="1">
      <c r="B393" s="787"/>
      <c r="C393" s="787"/>
      <c r="D393" t="s">
        <v>14</v>
      </c>
      <c r="E393" s="118">
        <v>300</v>
      </c>
      <c r="F393" s="118"/>
      <c r="G393" s="4">
        <f t="shared" si="6"/>
        <v>322.39999999999998</v>
      </c>
    </row>
    <row r="394" spans="1:11" ht="15.75" customHeight="1">
      <c r="A394" s="39">
        <v>44439</v>
      </c>
      <c r="B394" s="787" t="s">
        <v>2367</v>
      </c>
      <c r="C394" s="787" t="s">
        <v>21</v>
      </c>
      <c r="D394" t="s">
        <v>14</v>
      </c>
      <c r="E394" s="118"/>
      <c r="F394" s="118">
        <v>260</v>
      </c>
      <c r="G394" s="4">
        <f t="shared" si="6"/>
        <v>62.399999999999977</v>
      </c>
    </row>
    <row r="395" spans="1:11" ht="15.75" customHeight="1">
      <c r="A395" s="39">
        <v>44550</v>
      </c>
      <c r="B395" s="787" t="s">
        <v>2362</v>
      </c>
      <c r="C395" s="787" t="s">
        <v>21</v>
      </c>
      <c r="D395" t="s">
        <v>12</v>
      </c>
      <c r="E395" s="118"/>
      <c r="F395" s="118">
        <v>7.4</v>
      </c>
      <c r="G395" s="4">
        <f t="shared" si="6"/>
        <v>54.999999999999979</v>
      </c>
    </row>
    <row r="396" spans="1:11" ht="15.75" customHeight="1">
      <c r="A396" s="39">
        <v>44708</v>
      </c>
      <c r="B396" s="787" t="s">
        <v>2359</v>
      </c>
      <c r="C396" s="787" t="s">
        <v>21</v>
      </c>
      <c r="D396" t="s">
        <v>14</v>
      </c>
      <c r="E396" s="118"/>
      <c r="F396" s="118">
        <v>28.7</v>
      </c>
      <c r="G396" s="4">
        <f t="shared" si="6"/>
        <v>26.299999999999979</v>
      </c>
    </row>
    <row r="397" spans="1:11" s="111" customFormat="1" ht="15.75" customHeight="1">
      <c r="A397" s="112">
        <v>44876</v>
      </c>
      <c r="B397" s="110" t="s">
        <v>2368</v>
      </c>
      <c r="C397" s="110" t="s">
        <v>21</v>
      </c>
      <c r="D397" s="111" t="s">
        <v>12</v>
      </c>
      <c r="E397" s="154"/>
      <c r="F397" s="154">
        <v>8.9</v>
      </c>
      <c r="G397" s="4">
        <f t="shared" si="6"/>
        <v>17.399999999999977</v>
      </c>
      <c r="K397" s="161"/>
    </row>
    <row r="398" spans="1:11" s="111" customFormat="1" ht="15.75" customHeight="1">
      <c r="A398" s="112">
        <v>44876</v>
      </c>
      <c r="B398" s="110" t="s">
        <v>2368</v>
      </c>
      <c r="C398" s="110" t="s">
        <v>21</v>
      </c>
      <c r="D398" s="111" t="s">
        <v>13</v>
      </c>
      <c r="E398" s="154"/>
      <c r="F398" s="154">
        <v>6.1</v>
      </c>
      <c r="G398" s="4">
        <f t="shared" si="6"/>
        <v>11.299999999999978</v>
      </c>
      <c r="K398" s="161"/>
    </row>
    <row r="399" spans="1:11" s="111" customFormat="1" ht="15.75" customHeight="1">
      <c r="A399" s="112">
        <v>45098</v>
      </c>
      <c r="B399" s="110" t="s">
        <v>2369</v>
      </c>
      <c r="C399" s="110" t="s">
        <v>21</v>
      </c>
      <c r="D399" s="111" t="s">
        <v>14</v>
      </c>
      <c r="E399" s="154"/>
      <c r="F399" s="154">
        <v>11.3</v>
      </c>
      <c r="G399" s="4">
        <f t="shared" si="6"/>
        <v>-2.3092638912203256E-14</v>
      </c>
      <c r="K399" s="161"/>
    </row>
    <row r="400" spans="1:11" s="111" customFormat="1" ht="15.75" customHeight="1">
      <c r="B400" s="110"/>
      <c r="E400" s="161"/>
      <c r="F400" s="161"/>
      <c r="G400" s="4">
        <f t="shared" si="6"/>
        <v>-2.3092638912203256E-14</v>
      </c>
      <c r="K400" s="161"/>
    </row>
    <row r="401" spans="1:8" ht="15.75" customHeight="1">
      <c r="A401" s="41">
        <v>44469</v>
      </c>
      <c r="B401" s="786" t="s">
        <v>10</v>
      </c>
      <c r="C401" s="786" t="s">
        <v>22</v>
      </c>
      <c r="D401" t="s">
        <v>12</v>
      </c>
      <c r="E401" s="118">
        <v>16.8</v>
      </c>
      <c r="F401" s="118"/>
      <c r="G401" s="4">
        <f t="shared" si="6"/>
        <v>16.799999999999976</v>
      </c>
    </row>
    <row r="402" spans="1:8" ht="15.75" customHeight="1">
      <c r="B402" s="787"/>
      <c r="C402" s="787"/>
      <c r="D402" t="s">
        <v>13</v>
      </c>
      <c r="E402" s="118">
        <v>7.7</v>
      </c>
      <c r="F402" s="118"/>
      <c r="G402" s="4">
        <f t="shared" si="5"/>
        <v>24.499999999999975</v>
      </c>
    </row>
    <row r="403" spans="1:8" ht="15.75" customHeight="1">
      <c r="B403" s="787"/>
      <c r="C403" s="787"/>
      <c r="D403" t="s">
        <v>14</v>
      </c>
      <c r="E403" s="118">
        <v>300</v>
      </c>
      <c r="F403" s="118"/>
      <c r="G403" s="4">
        <f t="shared" si="5"/>
        <v>324.5</v>
      </c>
    </row>
    <row r="404" spans="1:8" ht="15.75" customHeight="1">
      <c r="A404" s="39">
        <v>44469</v>
      </c>
      <c r="B404" s="787" t="s">
        <v>2357</v>
      </c>
      <c r="C404" s="787" t="s">
        <v>22</v>
      </c>
      <c r="D404" t="s">
        <v>14</v>
      </c>
      <c r="E404" s="118"/>
      <c r="F404" s="118">
        <v>300</v>
      </c>
      <c r="G404" s="4">
        <f t="shared" si="5"/>
        <v>24.5</v>
      </c>
    </row>
    <row r="405" spans="1:8" ht="15.75" customHeight="1">
      <c r="A405" s="39">
        <v>44876</v>
      </c>
      <c r="B405" s="787" t="s">
        <v>2368</v>
      </c>
      <c r="C405" s="787" t="s">
        <v>22</v>
      </c>
      <c r="D405" t="s">
        <v>12</v>
      </c>
      <c r="E405" s="138"/>
      <c r="F405" s="138">
        <v>16.8</v>
      </c>
      <c r="G405" s="4">
        <f t="shared" si="5"/>
        <v>7.6999999999999993</v>
      </c>
    </row>
    <row r="406" spans="1:8" ht="15.75" customHeight="1">
      <c r="A406" s="39">
        <v>44876</v>
      </c>
      <c r="B406" s="787" t="s">
        <v>2368</v>
      </c>
      <c r="C406" s="787" t="s">
        <v>22</v>
      </c>
      <c r="D406" t="s">
        <v>13</v>
      </c>
      <c r="E406" s="138"/>
      <c r="F406" s="138">
        <v>7.7</v>
      </c>
      <c r="G406" s="4">
        <f t="shared" si="5"/>
        <v>0</v>
      </c>
    </row>
    <row r="407" spans="1:8">
      <c r="A407" s="41">
        <v>44500</v>
      </c>
      <c r="B407" s="786" t="s">
        <v>10</v>
      </c>
      <c r="C407" s="786" t="s">
        <v>23</v>
      </c>
      <c r="D407" t="s">
        <v>14</v>
      </c>
      <c r="E407" s="138">
        <v>300</v>
      </c>
      <c r="F407" s="138"/>
      <c r="G407" s="4">
        <f t="shared" si="5"/>
        <v>300</v>
      </c>
      <c r="H407" s="26"/>
    </row>
    <row r="408" spans="1:8">
      <c r="A408" s="41"/>
      <c r="B408" s="786"/>
      <c r="C408" s="787"/>
      <c r="D408" t="s">
        <v>12</v>
      </c>
      <c r="E408" s="138">
        <v>17.5</v>
      </c>
      <c r="F408" s="138"/>
      <c r="G408" s="4">
        <f t="shared" si="5"/>
        <v>317.5</v>
      </c>
      <c r="H408" s="26"/>
    </row>
    <row r="409" spans="1:8">
      <c r="A409" s="41"/>
      <c r="B409" s="786"/>
      <c r="C409" s="787"/>
      <c r="D409" t="s">
        <v>13</v>
      </c>
      <c r="E409" s="138">
        <v>5.6</v>
      </c>
      <c r="F409" s="138"/>
      <c r="G409" s="4">
        <f t="shared" si="5"/>
        <v>323.10000000000002</v>
      </c>
      <c r="H409" s="26"/>
    </row>
    <row r="410" spans="1:8">
      <c r="A410" s="39">
        <v>44499</v>
      </c>
      <c r="B410" s="787" t="s">
        <v>2370</v>
      </c>
      <c r="C410" s="787" t="s">
        <v>23</v>
      </c>
      <c r="D410" t="s">
        <v>14</v>
      </c>
      <c r="F410" s="138">
        <v>300</v>
      </c>
      <c r="G410" s="4">
        <f t="shared" si="5"/>
        <v>23.100000000000023</v>
      </c>
    </row>
    <row r="411" spans="1:8">
      <c r="A411" s="39">
        <v>44876</v>
      </c>
      <c r="B411" s="787" t="s">
        <v>2368</v>
      </c>
      <c r="C411" s="787" t="s">
        <v>23</v>
      </c>
      <c r="D411" t="s">
        <v>12</v>
      </c>
      <c r="F411" s="138">
        <v>10.5</v>
      </c>
      <c r="G411" s="4">
        <f t="shared" si="5"/>
        <v>12.600000000000023</v>
      </c>
    </row>
    <row r="412" spans="1:8">
      <c r="A412" s="39">
        <v>45009</v>
      </c>
      <c r="B412" s="787" t="s">
        <v>2371</v>
      </c>
      <c r="C412" s="787" t="s">
        <v>23</v>
      </c>
      <c r="D412" t="s">
        <v>12</v>
      </c>
      <c r="F412" s="138">
        <v>7</v>
      </c>
      <c r="G412" s="4">
        <f t="shared" si="5"/>
        <v>5.6000000000000227</v>
      </c>
    </row>
    <row r="413" spans="1:8">
      <c r="A413" s="39">
        <v>45009</v>
      </c>
      <c r="B413" s="787" t="s">
        <v>2371</v>
      </c>
      <c r="C413" s="787" t="s">
        <v>23</v>
      </c>
      <c r="D413" t="s">
        <v>13</v>
      </c>
      <c r="F413" s="138">
        <v>5.6</v>
      </c>
      <c r="G413" s="4">
        <f t="shared" si="5"/>
        <v>2.3092638912203256E-14</v>
      </c>
    </row>
    <row r="414" spans="1:8">
      <c r="A414" s="41">
        <v>44530</v>
      </c>
      <c r="B414" s="786" t="s">
        <v>10</v>
      </c>
      <c r="C414" s="786" t="s">
        <v>24</v>
      </c>
      <c r="D414" t="s">
        <v>14</v>
      </c>
      <c r="E414" s="118">
        <v>300</v>
      </c>
      <c r="F414" s="118"/>
      <c r="G414" s="4">
        <f t="shared" si="5"/>
        <v>300</v>
      </c>
    </row>
    <row r="415" spans="1:8">
      <c r="A415" s="41"/>
      <c r="B415" s="786"/>
      <c r="C415" s="786"/>
      <c r="D415" t="s">
        <v>528</v>
      </c>
      <c r="E415" s="118">
        <v>18.600000000000001</v>
      </c>
      <c r="F415" s="118"/>
      <c r="G415" s="4">
        <f t="shared" si="5"/>
        <v>318.60000000000002</v>
      </c>
    </row>
    <row r="416" spans="1:8">
      <c r="A416" s="41"/>
      <c r="B416" s="786"/>
      <c r="C416" s="786"/>
      <c r="D416" t="s">
        <v>13</v>
      </c>
      <c r="E416" s="118">
        <v>7</v>
      </c>
      <c r="F416" s="118"/>
      <c r="G416" s="4">
        <f t="shared" si="5"/>
        <v>325.60000000000002</v>
      </c>
    </row>
    <row r="417" spans="1:12">
      <c r="A417" s="39">
        <v>44530</v>
      </c>
      <c r="B417" s="787" t="s">
        <v>2372</v>
      </c>
      <c r="C417" s="787" t="s">
        <v>24</v>
      </c>
      <c r="D417" t="s">
        <v>14</v>
      </c>
      <c r="F417" s="118">
        <v>300</v>
      </c>
      <c r="G417" s="4">
        <f t="shared" si="5"/>
        <v>25.600000000000023</v>
      </c>
    </row>
    <row r="418" spans="1:12">
      <c r="A418" s="39">
        <v>45009</v>
      </c>
      <c r="B418" s="787" t="s">
        <v>2371</v>
      </c>
      <c r="C418" s="787" t="s">
        <v>24</v>
      </c>
      <c r="D418" t="s">
        <v>12</v>
      </c>
      <c r="F418" s="118">
        <v>18.600000000000001</v>
      </c>
      <c r="G418" s="4">
        <f t="shared" si="5"/>
        <v>7.0000000000000213</v>
      </c>
    </row>
    <row r="419" spans="1:12">
      <c r="A419" s="39">
        <v>45009</v>
      </c>
      <c r="B419" s="787" t="s">
        <v>2371</v>
      </c>
      <c r="C419" s="787" t="s">
        <v>24</v>
      </c>
      <c r="D419" t="s">
        <v>13</v>
      </c>
      <c r="F419" s="118">
        <v>7</v>
      </c>
      <c r="G419" s="4">
        <f t="shared" si="5"/>
        <v>2.1316282072803006E-14</v>
      </c>
    </row>
    <row r="420" spans="1:12">
      <c r="A420" s="41">
        <v>44561</v>
      </c>
      <c r="B420" s="786" t="s">
        <v>10</v>
      </c>
      <c r="C420" s="786" t="s">
        <v>25</v>
      </c>
      <c r="D420" t="s">
        <v>528</v>
      </c>
      <c r="E420" s="121">
        <v>19.600000000000001</v>
      </c>
      <c r="F420" s="118"/>
      <c r="G420" s="4">
        <f t="shared" si="5"/>
        <v>19.600000000000023</v>
      </c>
    </row>
    <row r="421" spans="1:12">
      <c r="B421" s="787"/>
      <c r="C421" s="787"/>
      <c r="D421" t="s">
        <v>13</v>
      </c>
      <c r="E421" s="121">
        <v>7.4</v>
      </c>
      <c r="F421" s="118"/>
      <c r="G421" s="4">
        <f t="shared" si="5"/>
        <v>27.000000000000021</v>
      </c>
    </row>
    <row r="422" spans="1:12">
      <c r="B422" s="787"/>
      <c r="C422" s="787"/>
      <c r="D422" t="s">
        <v>14</v>
      </c>
      <c r="E422" s="121">
        <v>300</v>
      </c>
      <c r="F422" s="118"/>
      <c r="G422" s="4">
        <f t="shared" si="5"/>
        <v>327</v>
      </c>
    </row>
    <row r="423" spans="1:12">
      <c r="A423" s="39">
        <v>44561</v>
      </c>
      <c r="B423" s="787" t="s">
        <v>2373</v>
      </c>
      <c r="C423" s="787" t="s">
        <v>25</v>
      </c>
      <c r="D423" t="s">
        <v>14</v>
      </c>
      <c r="F423" s="118">
        <v>300</v>
      </c>
      <c r="G423" s="4">
        <f t="shared" si="5"/>
        <v>27</v>
      </c>
    </row>
    <row r="424" spans="1:12">
      <c r="A424" s="39">
        <v>45009</v>
      </c>
      <c r="B424" s="787" t="s">
        <v>2371</v>
      </c>
      <c r="C424" s="787" t="s">
        <v>25</v>
      </c>
      <c r="D424" t="s">
        <v>12</v>
      </c>
      <c r="F424" s="121">
        <v>19.600000000000001</v>
      </c>
      <c r="G424" s="4">
        <f t="shared" si="5"/>
        <v>7.3999999999999986</v>
      </c>
    </row>
    <row r="425" spans="1:12">
      <c r="A425" s="39">
        <v>45009</v>
      </c>
      <c r="B425" s="787" t="s">
        <v>2371</v>
      </c>
      <c r="C425" s="787" t="s">
        <v>25</v>
      </c>
      <c r="D425" t="s">
        <v>13</v>
      </c>
      <c r="F425" s="121">
        <v>7.4</v>
      </c>
      <c r="G425" s="4">
        <f t="shared" si="5"/>
        <v>0</v>
      </c>
    </row>
    <row r="426" spans="1:12">
      <c r="A426" s="41">
        <v>44592</v>
      </c>
      <c r="B426" s="786" t="s">
        <v>10</v>
      </c>
      <c r="C426" s="786" t="s">
        <v>11</v>
      </c>
      <c r="D426" t="s">
        <v>528</v>
      </c>
      <c r="E426" s="121">
        <v>20.7</v>
      </c>
      <c r="F426" s="118"/>
      <c r="G426" s="4">
        <f t="shared" si="5"/>
        <v>20.7</v>
      </c>
    </row>
    <row r="427" spans="1:12">
      <c r="B427" s="787"/>
      <c r="C427" s="787"/>
      <c r="D427" t="s">
        <v>13</v>
      </c>
      <c r="E427" s="121">
        <v>4.3</v>
      </c>
      <c r="F427" s="118"/>
      <c r="G427" s="4">
        <f t="shared" si="5"/>
        <v>25</v>
      </c>
      <c r="L427" s="4"/>
    </row>
    <row r="428" spans="1:12">
      <c r="B428" s="787"/>
      <c r="C428" s="787"/>
      <c r="D428" t="s">
        <v>14</v>
      </c>
      <c r="E428" s="121">
        <v>300</v>
      </c>
      <c r="F428" s="118"/>
      <c r="G428" s="4">
        <f t="shared" si="5"/>
        <v>325</v>
      </c>
      <c r="I428" s="787"/>
      <c r="L428" s="4"/>
    </row>
    <row r="429" spans="1:12">
      <c r="A429" s="39">
        <v>44592</v>
      </c>
      <c r="B429" s="787" t="s">
        <v>2374</v>
      </c>
      <c r="C429" s="787" t="s">
        <v>11</v>
      </c>
      <c r="D429" t="s">
        <v>14</v>
      </c>
      <c r="F429" s="118">
        <v>260</v>
      </c>
      <c r="G429" s="4">
        <f t="shared" si="5"/>
        <v>65</v>
      </c>
    </row>
    <row r="430" spans="1:12">
      <c r="A430" s="39">
        <v>44758</v>
      </c>
      <c r="B430" s="787" t="s">
        <v>2375</v>
      </c>
      <c r="C430" s="787" t="s">
        <v>11</v>
      </c>
      <c r="D430" t="s">
        <v>14</v>
      </c>
      <c r="F430" s="118">
        <v>40</v>
      </c>
      <c r="G430" s="4">
        <f t="shared" si="5"/>
        <v>25</v>
      </c>
      <c r="I430" s="786"/>
      <c r="L430" s="4"/>
    </row>
    <row r="431" spans="1:12">
      <c r="A431" s="39">
        <v>45009</v>
      </c>
      <c r="B431" s="787" t="s">
        <v>2371</v>
      </c>
      <c r="C431" s="787" t="s">
        <v>11</v>
      </c>
      <c r="D431" t="s">
        <v>12</v>
      </c>
      <c r="F431" s="121">
        <v>20.7</v>
      </c>
      <c r="G431" s="4">
        <f t="shared" si="5"/>
        <v>4.3000000000000007</v>
      </c>
      <c r="I431" s="786"/>
      <c r="L431" s="4"/>
    </row>
    <row r="432" spans="1:12">
      <c r="A432" s="39">
        <v>45009</v>
      </c>
      <c r="B432" s="787" t="s">
        <v>2371</v>
      </c>
      <c r="C432" s="787" t="s">
        <v>11</v>
      </c>
      <c r="D432" t="s">
        <v>13</v>
      </c>
      <c r="F432" s="121">
        <v>4.3</v>
      </c>
      <c r="G432" s="4">
        <f t="shared" si="5"/>
        <v>0</v>
      </c>
      <c r="I432" s="786"/>
      <c r="L432" s="4"/>
    </row>
    <row r="433" spans="1:12">
      <c r="A433" s="41">
        <v>44620</v>
      </c>
      <c r="B433" s="786" t="s">
        <v>10</v>
      </c>
      <c r="C433" s="786" t="s">
        <v>15</v>
      </c>
      <c r="D433" t="s">
        <v>528</v>
      </c>
      <c r="E433" s="121">
        <v>20.399999999999999</v>
      </c>
      <c r="F433" s="118"/>
      <c r="G433" s="4">
        <f t="shared" si="5"/>
        <v>20.399999999999999</v>
      </c>
      <c r="L433" s="4"/>
    </row>
    <row r="434" spans="1:12">
      <c r="B434" s="787"/>
      <c r="C434" s="787"/>
      <c r="D434" t="s">
        <v>13</v>
      </c>
      <c r="E434" s="121">
        <v>7.3</v>
      </c>
      <c r="F434" s="118"/>
      <c r="G434" s="4">
        <f t="shared" si="5"/>
        <v>27.7</v>
      </c>
      <c r="I434" s="786"/>
      <c r="L434" s="4"/>
    </row>
    <row r="435" spans="1:12">
      <c r="A435" s="41"/>
      <c r="B435" s="786"/>
      <c r="C435" s="786"/>
      <c r="D435" t="s">
        <v>14</v>
      </c>
      <c r="E435" s="121">
        <v>300</v>
      </c>
      <c r="F435" s="118"/>
      <c r="G435" s="4">
        <f t="shared" si="5"/>
        <v>327.7</v>
      </c>
      <c r="L435" s="4"/>
    </row>
    <row r="436" spans="1:12">
      <c r="A436" s="39">
        <v>44620</v>
      </c>
      <c r="B436" s="787" t="s">
        <v>2376</v>
      </c>
      <c r="C436" s="787" t="s">
        <v>15</v>
      </c>
      <c r="D436" t="s">
        <v>14</v>
      </c>
      <c r="F436" s="118">
        <v>300</v>
      </c>
      <c r="G436" s="4">
        <f t="shared" si="5"/>
        <v>27.699999999999989</v>
      </c>
      <c r="I436" s="786"/>
      <c r="L436" s="4"/>
    </row>
    <row r="437" spans="1:12">
      <c r="A437" s="39">
        <v>45009</v>
      </c>
      <c r="B437" s="787" t="s">
        <v>2371</v>
      </c>
      <c r="C437" s="787" t="s">
        <v>15</v>
      </c>
      <c r="D437" t="s">
        <v>12</v>
      </c>
      <c r="F437" s="121">
        <v>20.399999999999999</v>
      </c>
      <c r="G437" s="4">
        <f t="shared" si="5"/>
        <v>7.2999999999999901</v>
      </c>
      <c r="I437" s="786"/>
      <c r="L437" s="4"/>
    </row>
    <row r="438" spans="1:12">
      <c r="A438" s="39">
        <v>45009</v>
      </c>
      <c r="B438" s="787" t="s">
        <v>2371</v>
      </c>
      <c r="C438" s="787" t="s">
        <v>15</v>
      </c>
      <c r="D438" t="s">
        <v>13</v>
      </c>
      <c r="F438" s="121">
        <v>7.3</v>
      </c>
      <c r="G438" s="4">
        <f t="shared" si="5"/>
        <v>-9.7699626167013776E-15</v>
      </c>
      <c r="I438" s="786"/>
      <c r="L438" s="4"/>
    </row>
    <row r="439" spans="1:12">
      <c r="A439" s="41">
        <v>44651</v>
      </c>
      <c r="B439" s="786" t="s">
        <v>10</v>
      </c>
      <c r="C439" s="786" t="s">
        <v>16</v>
      </c>
      <c r="D439" t="s">
        <v>528</v>
      </c>
      <c r="E439" s="121">
        <v>20.6</v>
      </c>
      <c r="F439" s="118"/>
      <c r="G439" s="4">
        <f t="shared" si="5"/>
        <v>20.599999999999991</v>
      </c>
      <c r="L439" s="4"/>
    </row>
    <row r="440" spans="1:12">
      <c r="A440" s="41"/>
      <c r="B440" s="786"/>
      <c r="C440" s="786"/>
      <c r="D440" t="s">
        <v>13</v>
      </c>
      <c r="E440" s="121">
        <v>8.1999999999999993</v>
      </c>
      <c r="F440" s="118"/>
      <c r="G440" s="4">
        <f t="shared" si="5"/>
        <v>28.79999999999999</v>
      </c>
      <c r="I440" s="786"/>
      <c r="L440" s="12"/>
    </row>
    <row r="441" spans="1:12">
      <c r="A441" s="41"/>
      <c r="B441" s="786"/>
      <c r="C441" s="786"/>
      <c r="D441" t="s">
        <v>14</v>
      </c>
      <c r="E441" s="121">
        <v>300</v>
      </c>
      <c r="F441" s="118"/>
      <c r="G441" s="4">
        <f t="shared" si="5"/>
        <v>328.8</v>
      </c>
      <c r="L441" s="12"/>
    </row>
    <row r="442" spans="1:12">
      <c r="A442" s="39">
        <v>44651</v>
      </c>
      <c r="B442" s="787" t="s">
        <v>2377</v>
      </c>
      <c r="C442" s="787" t="s">
        <v>16</v>
      </c>
      <c r="D442" t="s">
        <v>14</v>
      </c>
      <c r="F442" s="118">
        <v>300</v>
      </c>
      <c r="G442" s="4">
        <f t="shared" si="5"/>
        <v>28.800000000000011</v>
      </c>
      <c r="L442" s="12"/>
    </row>
    <row r="443" spans="1:12">
      <c r="A443" s="39">
        <v>45009</v>
      </c>
      <c r="B443" s="787" t="s">
        <v>2371</v>
      </c>
      <c r="C443" s="787" t="s">
        <v>16</v>
      </c>
      <c r="D443" t="s">
        <v>12</v>
      </c>
      <c r="F443" s="121">
        <v>20.6</v>
      </c>
      <c r="G443" s="4">
        <f t="shared" si="5"/>
        <v>8.2000000000000099</v>
      </c>
      <c r="I443" s="786"/>
      <c r="L443" s="12"/>
    </row>
    <row r="444" spans="1:12">
      <c r="A444" s="39">
        <v>45009</v>
      </c>
      <c r="B444" s="787" t="s">
        <v>2371</v>
      </c>
      <c r="C444" s="787" t="s">
        <v>16</v>
      </c>
      <c r="D444" t="s">
        <v>13</v>
      </c>
      <c r="F444" s="121">
        <v>8.1999999999999993</v>
      </c>
      <c r="G444" s="4">
        <f t="shared" si="5"/>
        <v>0</v>
      </c>
      <c r="I444" s="786"/>
      <c r="L444" s="12"/>
    </row>
    <row r="445" spans="1:12">
      <c r="A445" s="41">
        <v>44681</v>
      </c>
      <c r="B445" s="786" t="s">
        <v>10</v>
      </c>
      <c r="C445" s="786" t="s">
        <v>17</v>
      </c>
      <c r="D445" t="s">
        <v>14</v>
      </c>
      <c r="E445" s="121">
        <v>300</v>
      </c>
      <c r="F445" s="118"/>
      <c r="G445" s="4">
        <f t="shared" si="5"/>
        <v>300</v>
      </c>
      <c r="I445" s="787"/>
      <c r="L445" s="12"/>
    </row>
    <row r="446" spans="1:12">
      <c r="A446" s="39">
        <v>44681</v>
      </c>
      <c r="B446" s="787" t="s">
        <v>2378</v>
      </c>
      <c r="C446" s="787" t="s">
        <v>17</v>
      </c>
      <c r="D446" t="s">
        <v>14</v>
      </c>
      <c r="F446" s="118">
        <v>260</v>
      </c>
      <c r="G446" s="4">
        <f t="shared" si="5"/>
        <v>40</v>
      </c>
      <c r="I446" s="786"/>
      <c r="L446" s="12"/>
    </row>
    <row r="447" spans="1:12">
      <c r="A447" s="41"/>
      <c r="B447" s="786"/>
      <c r="C447" s="786"/>
      <c r="D447" t="s">
        <v>528</v>
      </c>
      <c r="E447" s="121">
        <v>20.7</v>
      </c>
      <c r="F447" s="118"/>
      <c r="G447" s="4">
        <f t="shared" si="5"/>
        <v>60.7</v>
      </c>
      <c r="I447" s="787"/>
      <c r="L447" s="12"/>
    </row>
    <row r="448" spans="1:12">
      <c r="A448" s="41"/>
      <c r="B448" s="786"/>
      <c r="C448" s="786"/>
      <c r="D448" t="s">
        <v>13</v>
      </c>
      <c r="E448" s="121">
        <v>5.8</v>
      </c>
      <c r="F448" s="118"/>
      <c r="G448" s="4">
        <f t="shared" si="5"/>
        <v>66.5</v>
      </c>
      <c r="I448" s="786"/>
      <c r="L448" s="12"/>
    </row>
    <row r="449" spans="1:12">
      <c r="A449" s="39">
        <v>44758</v>
      </c>
      <c r="B449" s="787" t="s">
        <v>2375</v>
      </c>
      <c r="C449" s="787" t="s">
        <v>17</v>
      </c>
      <c r="D449" t="s">
        <v>14</v>
      </c>
      <c r="F449" s="118">
        <v>40</v>
      </c>
      <c r="G449" s="4">
        <f t="shared" si="5"/>
        <v>26.5</v>
      </c>
      <c r="I449" s="786"/>
      <c r="L449" s="12"/>
    </row>
    <row r="450" spans="1:12">
      <c r="A450" s="39">
        <v>45009</v>
      </c>
      <c r="B450" s="787" t="s">
        <v>2379</v>
      </c>
      <c r="C450" s="787" t="s">
        <v>17</v>
      </c>
      <c r="D450" t="s">
        <v>528</v>
      </c>
      <c r="F450" s="121">
        <v>20.7</v>
      </c>
      <c r="G450" s="4">
        <f t="shared" si="5"/>
        <v>5.8000000000000007</v>
      </c>
      <c r="I450" s="786"/>
      <c r="L450" s="12"/>
    </row>
    <row r="451" spans="1:12">
      <c r="A451" s="39">
        <v>45009</v>
      </c>
      <c r="B451" s="787" t="s">
        <v>2379</v>
      </c>
      <c r="C451" s="787" t="s">
        <v>17</v>
      </c>
      <c r="D451" t="s">
        <v>13</v>
      </c>
      <c r="F451" s="121">
        <v>5.8</v>
      </c>
      <c r="G451" s="4">
        <f t="shared" si="5"/>
        <v>0</v>
      </c>
      <c r="I451" s="786"/>
      <c r="L451" s="12"/>
    </row>
    <row r="452" spans="1:12">
      <c r="A452" s="41">
        <v>44712</v>
      </c>
      <c r="B452" s="786" t="s">
        <v>10</v>
      </c>
      <c r="C452" s="786" t="s">
        <v>18</v>
      </c>
      <c r="D452" t="s">
        <v>528</v>
      </c>
      <c r="E452" s="121">
        <v>19.8</v>
      </c>
      <c r="F452" s="118"/>
      <c r="G452" s="4">
        <f t="shared" si="5"/>
        <v>19.8</v>
      </c>
      <c r="I452" s="786"/>
      <c r="L452" s="12"/>
    </row>
    <row r="453" spans="1:12">
      <c r="A453" s="41"/>
      <c r="B453" s="786"/>
      <c r="C453" s="786"/>
      <c r="D453" t="s">
        <v>13</v>
      </c>
      <c r="E453" s="121">
        <v>12.1</v>
      </c>
      <c r="F453" s="118"/>
      <c r="G453" s="4">
        <f t="shared" si="5"/>
        <v>31.9</v>
      </c>
      <c r="L453" s="12"/>
    </row>
    <row r="454" spans="1:12">
      <c r="A454" s="41"/>
      <c r="B454" s="786"/>
      <c r="C454" s="786"/>
      <c r="D454" t="s">
        <v>14</v>
      </c>
      <c r="E454" s="121">
        <v>300</v>
      </c>
      <c r="F454" s="118"/>
      <c r="G454" s="4">
        <f t="shared" si="5"/>
        <v>331.9</v>
      </c>
      <c r="L454" s="12"/>
    </row>
    <row r="455" spans="1:12">
      <c r="A455" s="39">
        <v>44712</v>
      </c>
      <c r="B455" s="787" t="s">
        <v>2380</v>
      </c>
      <c r="C455" s="787" t="s">
        <v>18</v>
      </c>
      <c r="D455" t="s">
        <v>14</v>
      </c>
      <c r="F455" s="118">
        <v>300</v>
      </c>
      <c r="G455" s="4">
        <f t="shared" ref="G455:G518" si="7">+G454+E455-F455</f>
        <v>31.899999999999977</v>
      </c>
      <c r="L455" s="12"/>
    </row>
    <row r="456" spans="1:12">
      <c r="A456" s="39">
        <v>45009</v>
      </c>
      <c r="B456" s="787" t="s">
        <v>2379</v>
      </c>
      <c r="C456" s="787" t="s">
        <v>18</v>
      </c>
      <c r="D456" t="s">
        <v>528</v>
      </c>
      <c r="F456" s="121">
        <v>19.8</v>
      </c>
      <c r="G456" s="4">
        <f t="shared" si="7"/>
        <v>12.099999999999977</v>
      </c>
      <c r="L456" s="12"/>
    </row>
    <row r="457" spans="1:12">
      <c r="A457" s="39">
        <v>45009</v>
      </c>
      <c r="B457" s="787" t="s">
        <v>2379</v>
      </c>
      <c r="C457" s="787" t="s">
        <v>18</v>
      </c>
      <c r="D457" t="s">
        <v>13</v>
      </c>
      <c r="F457" s="121">
        <v>12.1</v>
      </c>
      <c r="G457" s="4">
        <f t="shared" si="7"/>
        <v>-2.3092638912203256E-14</v>
      </c>
      <c r="L457" s="12"/>
    </row>
    <row r="458" spans="1:12">
      <c r="A458" s="41">
        <v>44742</v>
      </c>
      <c r="B458" s="786" t="s">
        <v>10</v>
      </c>
      <c r="C458" s="786" t="s">
        <v>19</v>
      </c>
      <c r="D458" t="s">
        <v>12</v>
      </c>
      <c r="E458" s="118">
        <v>8.9</v>
      </c>
      <c r="F458" s="153"/>
      <c r="G458" s="4">
        <f t="shared" si="7"/>
        <v>8.8999999999999773</v>
      </c>
      <c r="L458" s="4"/>
    </row>
    <row r="459" spans="1:12">
      <c r="B459" s="787"/>
      <c r="C459" s="787"/>
      <c r="D459" t="s">
        <v>13</v>
      </c>
      <c r="E459" s="118">
        <v>6</v>
      </c>
      <c r="F459" s="153"/>
      <c r="G459" s="4">
        <f t="shared" si="7"/>
        <v>14.899999999999977</v>
      </c>
      <c r="L459" s="4"/>
    </row>
    <row r="460" spans="1:12">
      <c r="B460" s="787"/>
      <c r="C460" s="787"/>
      <c r="D460" t="s">
        <v>14</v>
      </c>
      <c r="E460" s="118">
        <v>300</v>
      </c>
      <c r="F460" s="153"/>
      <c r="G460" s="4">
        <f t="shared" si="7"/>
        <v>314.89999999999998</v>
      </c>
    </row>
    <row r="461" spans="1:12">
      <c r="A461" s="39">
        <v>44742</v>
      </c>
      <c r="B461" s="787" t="s">
        <v>2381</v>
      </c>
      <c r="C461" s="787" t="s">
        <v>19</v>
      </c>
      <c r="D461" t="s">
        <v>14</v>
      </c>
      <c r="E461" s="118"/>
      <c r="F461" s="153">
        <v>270</v>
      </c>
      <c r="G461" s="4">
        <f t="shared" si="7"/>
        <v>44.899999999999977</v>
      </c>
    </row>
    <row r="462" spans="1:12">
      <c r="A462" s="39">
        <v>44758</v>
      </c>
      <c r="B462" s="787" t="s">
        <v>2375</v>
      </c>
      <c r="C462" s="787" t="s">
        <v>19</v>
      </c>
      <c r="D462" t="s">
        <v>14</v>
      </c>
      <c r="F462" s="118">
        <v>20</v>
      </c>
      <c r="G462" s="4">
        <f t="shared" si="7"/>
        <v>24.899999999999977</v>
      </c>
    </row>
    <row r="463" spans="1:12">
      <c r="A463" s="39">
        <v>45009</v>
      </c>
      <c r="B463" s="787" t="s">
        <v>2379</v>
      </c>
      <c r="C463" s="787" t="s">
        <v>19</v>
      </c>
      <c r="D463" t="s">
        <v>528</v>
      </c>
      <c r="F463" s="118">
        <v>8.9</v>
      </c>
      <c r="G463" s="4">
        <f t="shared" si="7"/>
        <v>15.999999999999977</v>
      </c>
      <c r="L463" s="4"/>
    </row>
    <row r="464" spans="1:12">
      <c r="A464" s="39">
        <v>45009</v>
      </c>
      <c r="B464" s="787" t="s">
        <v>2379</v>
      </c>
      <c r="C464" s="787" t="s">
        <v>19</v>
      </c>
      <c r="D464" t="s">
        <v>13</v>
      </c>
      <c r="F464" s="118">
        <v>6</v>
      </c>
      <c r="G464" s="4">
        <f t="shared" si="7"/>
        <v>9.9999999999999769</v>
      </c>
      <c r="L464" s="4"/>
    </row>
    <row r="465" spans="1:12">
      <c r="A465" s="39">
        <v>45098</v>
      </c>
      <c r="B465" s="787" t="s">
        <v>2369</v>
      </c>
      <c r="C465" s="787" t="s">
        <v>19</v>
      </c>
      <c r="D465" t="s">
        <v>14</v>
      </c>
      <c r="F465" s="118">
        <v>10</v>
      </c>
      <c r="G465" s="4">
        <f t="shared" si="7"/>
        <v>-2.3092638912203256E-14</v>
      </c>
      <c r="L465" s="4"/>
    </row>
    <row r="466" spans="1:12">
      <c r="B466" s="787"/>
      <c r="C466" s="787"/>
      <c r="G466" s="4">
        <f t="shared" si="7"/>
        <v>-2.3092638912203256E-14</v>
      </c>
      <c r="L466" s="4"/>
    </row>
    <row r="467" spans="1:12">
      <c r="A467" s="41">
        <v>44773</v>
      </c>
      <c r="B467" s="786" t="s">
        <v>10</v>
      </c>
      <c r="C467" s="786" t="s">
        <v>20</v>
      </c>
      <c r="D467" t="s">
        <v>12</v>
      </c>
      <c r="E467" s="118">
        <v>19.7</v>
      </c>
      <c r="F467" s="153"/>
      <c r="G467" s="4">
        <f t="shared" si="7"/>
        <v>19.699999999999974</v>
      </c>
    </row>
    <row r="468" spans="1:12">
      <c r="B468" s="787"/>
      <c r="C468" s="787"/>
      <c r="D468" t="s">
        <v>13</v>
      </c>
      <c r="E468" s="118">
        <v>11.7</v>
      </c>
      <c r="F468" s="153"/>
      <c r="G468" s="4">
        <f t="shared" si="7"/>
        <v>31.399999999999974</v>
      </c>
      <c r="L468" s="4"/>
    </row>
    <row r="469" spans="1:12">
      <c r="B469" s="787"/>
      <c r="C469" s="787"/>
      <c r="D469" t="s">
        <v>14</v>
      </c>
      <c r="E469" s="118">
        <v>300</v>
      </c>
      <c r="F469" s="153"/>
      <c r="G469" s="4">
        <f t="shared" si="7"/>
        <v>331.4</v>
      </c>
      <c r="L469" s="4"/>
    </row>
    <row r="470" spans="1:12">
      <c r="A470" s="39">
        <v>44773</v>
      </c>
      <c r="B470" s="787" t="s">
        <v>2382</v>
      </c>
      <c r="C470" s="787" t="s">
        <v>20</v>
      </c>
      <c r="D470" t="s">
        <v>14</v>
      </c>
      <c r="E470" s="118"/>
      <c r="F470" s="153">
        <v>230</v>
      </c>
      <c r="G470" s="4">
        <f t="shared" si="7"/>
        <v>101.39999999999998</v>
      </c>
    </row>
    <row r="471" spans="1:12">
      <c r="A471" s="39">
        <v>45026</v>
      </c>
      <c r="B471" s="787" t="s">
        <v>2383</v>
      </c>
      <c r="C471" s="787" t="s">
        <v>20</v>
      </c>
      <c r="D471" t="s">
        <v>12</v>
      </c>
      <c r="E471" s="118"/>
      <c r="F471" s="118">
        <v>19.7</v>
      </c>
      <c r="G471" s="4">
        <f t="shared" si="7"/>
        <v>81.699999999999974</v>
      </c>
    </row>
    <row r="472" spans="1:12">
      <c r="A472" s="39">
        <v>45026</v>
      </c>
      <c r="B472" s="787" t="s">
        <v>2383</v>
      </c>
      <c r="C472" s="787" t="s">
        <v>20</v>
      </c>
      <c r="D472" t="s">
        <v>13</v>
      </c>
      <c r="E472" s="118"/>
      <c r="F472" s="118">
        <v>11.7</v>
      </c>
      <c r="G472" s="4">
        <f t="shared" si="7"/>
        <v>69.999999999999972</v>
      </c>
    </row>
    <row r="473" spans="1:12">
      <c r="A473" s="39">
        <v>45079</v>
      </c>
      <c r="B473" s="787" t="s">
        <v>2369</v>
      </c>
      <c r="C473" s="787" t="s">
        <v>20</v>
      </c>
      <c r="D473" t="s">
        <v>14</v>
      </c>
      <c r="E473" s="118"/>
      <c r="F473" s="118">
        <v>70</v>
      </c>
      <c r="G473" s="4">
        <f t="shared" si="7"/>
        <v>0</v>
      </c>
    </row>
    <row r="474" spans="1:12">
      <c r="B474" s="787"/>
      <c r="C474" s="787"/>
      <c r="G474" s="4">
        <f t="shared" si="7"/>
        <v>0</v>
      </c>
    </row>
    <row r="475" spans="1:12">
      <c r="A475" s="41">
        <v>44804</v>
      </c>
      <c r="B475" s="786" t="s">
        <v>10</v>
      </c>
      <c r="C475" s="786" t="s">
        <v>21</v>
      </c>
      <c r="D475" t="s">
        <v>12</v>
      </c>
      <c r="E475" s="118">
        <v>19.2</v>
      </c>
      <c r="F475" s="153"/>
      <c r="G475" s="4">
        <f t="shared" si="7"/>
        <v>19.2</v>
      </c>
      <c r="L475" s="4"/>
    </row>
    <row r="476" spans="1:12">
      <c r="A476" s="41"/>
      <c r="B476" s="786"/>
      <c r="C476" s="786"/>
      <c r="D476" t="s">
        <v>13</v>
      </c>
      <c r="E476" s="118">
        <v>9</v>
      </c>
      <c r="F476" s="153"/>
      <c r="G476" s="4">
        <f t="shared" si="7"/>
        <v>28.2</v>
      </c>
      <c r="L476" s="4"/>
    </row>
    <row r="477" spans="1:12">
      <c r="A477" s="41"/>
      <c r="B477" s="786"/>
      <c r="C477" s="786"/>
      <c r="D477" t="s">
        <v>14</v>
      </c>
      <c r="E477" s="118">
        <v>300</v>
      </c>
      <c r="F477" s="153"/>
      <c r="G477" s="4">
        <f t="shared" si="7"/>
        <v>328.2</v>
      </c>
    </row>
    <row r="478" spans="1:12">
      <c r="A478" s="39">
        <v>44804</v>
      </c>
      <c r="B478" s="787" t="s">
        <v>2384</v>
      </c>
      <c r="C478" s="787" t="s">
        <v>21</v>
      </c>
      <c r="D478" t="s">
        <v>14</v>
      </c>
      <c r="E478" s="118"/>
      <c r="F478" s="153">
        <v>270</v>
      </c>
      <c r="G478" s="4">
        <f t="shared" si="7"/>
        <v>58.199999999999989</v>
      </c>
    </row>
    <row r="479" spans="1:12">
      <c r="A479" s="39">
        <v>45026</v>
      </c>
      <c r="B479" s="787" t="s">
        <v>2383</v>
      </c>
      <c r="C479" s="787" t="s">
        <v>21</v>
      </c>
      <c r="D479" t="s">
        <v>12</v>
      </c>
      <c r="E479" s="118"/>
      <c r="F479" s="118">
        <v>19.2</v>
      </c>
      <c r="G479" s="4">
        <f t="shared" si="7"/>
        <v>38.999999999999986</v>
      </c>
    </row>
    <row r="480" spans="1:12">
      <c r="A480" s="39">
        <v>45026</v>
      </c>
      <c r="B480" s="787" t="s">
        <v>2383</v>
      </c>
      <c r="C480" s="787" t="s">
        <v>21</v>
      </c>
      <c r="D480" t="s">
        <v>13</v>
      </c>
      <c r="E480" s="118"/>
      <c r="F480" s="118">
        <v>9</v>
      </c>
      <c r="G480" s="4">
        <f t="shared" si="7"/>
        <v>29.999999999999986</v>
      </c>
    </row>
    <row r="481" spans="1:12">
      <c r="A481" s="39">
        <v>45098</v>
      </c>
      <c r="B481" s="787" t="s">
        <v>2369</v>
      </c>
      <c r="C481" s="787" t="s">
        <v>21</v>
      </c>
      <c r="D481" t="s">
        <v>14</v>
      </c>
      <c r="E481" s="118"/>
      <c r="F481" s="118">
        <v>30</v>
      </c>
      <c r="G481" s="4">
        <f t="shared" si="7"/>
        <v>0</v>
      </c>
    </row>
    <row r="482" spans="1:12">
      <c r="A482" s="41">
        <v>44834</v>
      </c>
      <c r="B482" s="786" t="s">
        <v>10</v>
      </c>
      <c r="C482" s="786" t="s">
        <v>22</v>
      </c>
      <c r="D482" t="s">
        <v>12</v>
      </c>
      <c r="E482" s="118">
        <v>17</v>
      </c>
      <c r="F482" s="153"/>
      <c r="G482" s="4">
        <f t="shared" si="7"/>
        <v>17</v>
      </c>
      <c r="L482" s="4"/>
    </row>
    <row r="483" spans="1:12">
      <c r="A483" s="41"/>
      <c r="B483" s="786"/>
      <c r="C483" s="786"/>
      <c r="D483" t="s">
        <v>13</v>
      </c>
      <c r="E483" s="118">
        <v>10.199999999999999</v>
      </c>
      <c r="F483" s="153"/>
      <c r="G483" s="4">
        <f t="shared" si="7"/>
        <v>27.2</v>
      </c>
    </row>
    <row r="484" spans="1:12">
      <c r="A484" s="41"/>
      <c r="B484" s="786"/>
      <c r="C484" s="786"/>
      <c r="D484" t="s">
        <v>14</v>
      </c>
      <c r="E484" s="118">
        <v>350</v>
      </c>
      <c r="F484" s="153"/>
      <c r="G484" s="4">
        <f t="shared" si="7"/>
        <v>377.2</v>
      </c>
    </row>
    <row r="485" spans="1:12">
      <c r="A485" s="39">
        <v>44834</v>
      </c>
      <c r="B485" s="787" t="s">
        <v>2385</v>
      </c>
      <c r="C485" s="787" t="s">
        <v>22</v>
      </c>
      <c r="D485" t="s">
        <v>14</v>
      </c>
      <c r="E485" s="118"/>
      <c r="F485" s="153">
        <v>300</v>
      </c>
      <c r="G485" s="4">
        <f t="shared" si="7"/>
        <v>77.199999999999989</v>
      </c>
    </row>
    <row r="486" spans="1:12">
      <c r="A486" s="39">
        <v>45026</v>
      </c>
      <c r="B486" s="787" t="s">
        <v>2383</v>
      </c>
      <c r="C486" s="787" t="s">
        <v>22</v>
      </c>
      <c r="D486" t="s">
        <v>12</v>
      </c>
      <c r="E486" s="118"/>
      <c r="F486" s="118">
        <v>17</v>
      </c>
      <c r="G486" s="4">
        <f t="shared" si="7"/>
        <v>60.199999999999989</v>
      </c>
      <c r="L486" s="4"/>
    </row>
    <row r="487" spans="1:12">
      <c r="A487" s="39">
        <v>45026</v>
      </c>
      <c r="B487" s="787" t="s">
        <v>2383</v>
      </c>
      <c r="C487" s="787" t="s">
        <v>22</v>
      </c>
      <c r="D487" t="s">
        <v>13</v>
      </c>
      <c r="E487" s="118"/>
      <c r="F487" s="118">
        <v>10.199999999999999</v>
      </c>
      <c r="G487" s="4">
        <f t="shared" si="7"/>
        <v>49.999999999999986</v>
      </c>
      <c r="L487" s="4"/>
    </row>
    <row r="488" spans="1:12">
      <c r="A488" s="39">
        <v>45098</v>
      </c>
      <c r="B488" s="787" t="s">
        <v>2369</v>
      </c>
      <c r="C488" s="787" t="s">
        <v>22</v>
      </c>
      <c r="D488" t="s">
        <v>14</v>
      </c>
      <c r="E488" s="118"/>
      <c r="F488" s="118">
        <v>50</v>
      </c>
      <c r="G488" s="4">
        <f t="shared" si="7"/>
        <v>0</v>
      </c>
      <c r="L488" s="4"/>
    </row>
    <row r="489" spans="1:12">
      <c r="A489" s="41">
        <v>44865</v>
      </c>
      <c r="B489" s="786" t="s">
        <v>10</v>
      </c>
      <c r="C489" s="786" t="s">
        <v>23</v>
      </c>
      <c r="D489" t="s">
        <v>12</v>
      </c>
      <c r="E489" s="118">
        <v>17</v>
      </c>
      <c r="F489" s="153"/>
      <c r="G489" s="4">
        <f t="shared" si="7"/>
        <v>17</v>
      </c>
      <c r="L489" s="4"/>
    </row>
    <row r="490" spans="1:12">
      <c r="B490" s="787"/>
      <c r="C490" s="787"/>
      <c r="D490" t="s">
        <v>13</v>
      </c>
      <c r="E490" s="118">
        <v>6.9</v>
      </c>
      <c r="F490" s="153"/>
      <c r="G490" s="4">
        <f t="shared" si="7"/>
        <v>23.9</v>
      </c>
    </row>
    <row r="491" spans="1:12">
      <c r="B491" s="787"/>
      <c r="C491" s="787"/>
      <c r="D491" t="s">
        <v>14</v>
      </c>
      <c r="E491" s="118">
        <v>350</v>
      </c>
      <c r="F491" s="153"/>
      <c r="G491" s="4">
        <f t="shared" si="7"/>
        <v>373.9</v>
      </c>
    </row>
    <row r="492" spans="1:12">
      <c r="A492" s="39">
        <v>44865</v>
      </c>
      <c r="B492" s="787" t="s">
        <v>2386</v>
      </c>
      <c r="C492" s="787" t="s">
        <v>23</v>
      </c>
      <c r="D492" t="s">
        <v>14</v>
      </c>
      <c r="E492" s="118"/>
      <c r="F492" s="153">
        <v>300</v>
      </c>
      <c r="G492" s="4">
        <f t="shared" si="7"/>
        <v>73.899999999999977</v>
      </c>
    </row>
    <row r="493" spans="1:12">
      <c r="A493" s="39">
        <v>45026</v>
      </c>
      <c r="B493" s="787" t="s">
        <v>2383</v>
      </c>
      <c r="C493" s="787" t="s">
        <v>23</v>
      </c>
      <c r="D493" t="s">
        <v>12</v>
      </c>
      <c r="E493" s="118"/>
      <c r="F493" s="153">
        <v>13.2</v>
      </c>
      <c r="G493" s="4">
        <f t="shared" si="7"/>
        <v>60.699999999999974</v>
      </c>
    </row>
    <row r="494" spans="1:12">
      <c r="A494" s="39">
        <v>45049</v>
      </c>
      <c r="B494" s="787" t="s">
        <v>2387</v>
      </c>
      <c r="C494" s="787" t="s">
        <v>23</v>
      </c>
      <c r="D494" t="s">
        <v>12</v>
      </c>
      <c r="E494" s="118"/>
      <c r="F494" s="153">
        <v>3.8</v>
      </c>
      <c r="G494" s="4">
        <f t="shared" si="7"/>
        <v>56.899999999999977</v>
      </c>
    </row>
    <row r="495" spans="1:12">
      <c r="A495" s="39">
        <v>45049</v>
      </c>
      <c r="B495" s="787" t="s">
        <v>2387</v>
      </c>
      <c r="C495" s="787" t="s">
        <v>23</v>
      </c>
      <c r="D495" t="s">
        <v>13</v>
      </c>
      <c r="E495" s="118"/>
      <c r="F495" s="153">
        <v>6.9</v>
      </c>
      <c r="G495" s="4">
        <f t="shared" si="7"/>
        <v>49.999999999999979</v>
      </c>
    </row>
    <row r="496" spans="1:12">
      <c r="A496" s="39">
        <v>45098</v>
      </c>
      <c r="B496" s="787" t="s">
        <v>2369</v>
      </c>
      <c r="C496" s="787" t="s">
        <v>23</v>
      </c>
      <c r="D496" t="s">
        <v>14</v>
      </c>
      <c r="E496" s="118"/>
      <c r="F496" s="153">
        <v>50</v>
      </c>
      <c r="G496" s="4">
        <f t="shared" si="7"/>
        <v>0</v>
      </c>
    </row>
    <row r="497" spans="1:12">
      <c r="A497" s="41">
        <v>44895</v>
      </c>
      <c r="B497" s="786" t="s">
        <v>10</v>
      </c>
      <c r="C497" s="786" t="s">
        <v>24</v>
      </c>
      <c r="D497" t="s">
        <v>12</v>
      </c>
      <c r="E497" s="118">
        <v>18.899999999999999</v>
      </c>
      <c r="F497" s="118"/>
      <c r="G497" s="4">
        <f t="shared" si="7"/>
        <v>18.899999999999999</v>
      </c>
    </row>
    <row r="498" spans="1:12">
      <c r="B498" s="787"/>
      <c r="C498" s="787"/>
      <c r="D498" t="s">
        <v>13</v>
      </c>
      <c r="E498" s="118">
        <v>8.3000000000000007</v>
      </c>
      <c r="F498" s="118"/>
      <c r="G498" s="4">
        <f t="shared" si="7"/>
        <v>27.2</v>
      </c>
    </row>
    <row r="499" spans="1:12">
      <c r="B499" s="787"/>
      <c r="C499" s="787"/>
      <c r="D499" t="s">
        <v>14</v>
      </c>
      <c r="E499" s="118">
        <v>350</v>
      </c>
      <c r="F499" s="118"/>
      <c r="G499" s="4">
        <f t="shared" si="7"/>
        <v>377.2</v>
      </c>
    </row>
    <row r="500" spans="1:12">
      <c r="A500" s="39">
        <v>44895</v>
      </c>
      <c r="B500" s="787" t="s">
        <v>2388</v>
      </c>
      <c r="C500" s="787" t="s">
        <v>24</v>
      </c>
      <c r="D500" t="s">
        <v>14</v>
      </c>
      <c r="E500" s="118"/>
      <c r="F500" s="118">
        <v>270</v>
      </c>
      <c r="G500" s="4">
        <f t="shared" si="7"/>
        <v>107.19999999999999</v>
      </c>
    </row>
    <row r="501" spans="1:12">
      <c r="A501" s="39">
        <v>45049</v>
      </c>
      <c r="B501" s="787" t="s">
        <v>2387</v>
      </c>
      <c r="C501" s="787" t="s">
        <v>24</v>
      </c>
      <c r="D501" t="s">
        <v>12</v>
      </c>
      <c r="E501" s="118"/>
      <c r="F501" s="118">
        <v>18.899999999999999</v>
      </c>
      <c r="G501" s="4">
        <f t="shared" si="7"/>
        <v>88.299999999999983</v>
      </c>
      <c r="L501" s="4"/>
    </row>
    <row r="502" spans="1:12">
      <c r="A502" s="39">
        <v>45049</v>
      </c>
      <c r="B502" s="787" t="s">
        <v>2387</v>
      </c>
      <c r="C502" s="787" t="s">
        <v>24</v>
      </c>
      <c r="D502" t="s">
        <v>13</v>
      </c>
      <c r="E502" s="118"/>
      <c r="F502" s="118">
        <v>8.3000000000000007</v>
      </c>
      <c r="G502" s="4">
        <f t="shared" si="7"/>
        <v>79.999999999999986</v>
      </c>
      <c r="L502" s="4"/>
    </row>
    <row r="503" spans="1:12">
      <c r="B503" s="787"/>
      <c r="C503" s="787"/>
      <c r="E503" s="118"/>
      <c r="F503" s="118">
        <v>70</v>
      </c>
      <c r="G503" s="4">
        <f t="shared" si="7"/>
        <v>9.9999999999999858</v>
      </c>
      <c r="L503" s="4"/>
    </row>
    <row r="504" spans="1:12">
      <c r="A504" s="39">
        <v>45105</v>
      </c>
      <c r="B504" s="787" t="s">
        <v>2389</v>
      </c>
      <c r="C504" s="787" t="s">
        <v>24</v>
      </c>
      <c r="D504" t="s">
        <v>14</v>
      </c>
      <c r="E504" s="118"/>
      <c r="F504" s="118">
        <v>10</v>
      </c>
      <c r="G504" s="4">
        <f t="shared" si="7"/>
        <v>-1.4210854715202004E-14</v>
      </c>
      <c r="L504" s="4"/>
    </row>
    <row r="505" spans="1:12">
      <c r="A505" s="41">
        <v>44926</v>
      </c>
      <c r="B505" s="786" t="s">
        <v>10</v>
      </c>
      <c r="C505" s="786" t="s">
        <v>25</v>
      </c>
      <c r="D505" t="s">
        <v>12</v>
      </c>
      <c r="E505" s="118">
        <v>21.6</v>
      </c>
      <c r="F505" s="118"/>
      <c r="G505" s="4">
        <f t="shared" si="7"/>
        <v>21.599999999999987</v>
      </c>
    </row>
    <row r="506" spans="1:12">
      <c r="B506" s="787"/>
      <c r="C506" s="787"/>
      <c r="D506" t="s">
        <v>13</v>
      </c>
      <c r="E506" s="118">
        <v>7.7</v>
      </c>
      <c r="F506" s="118"/>
      <c r="G506" s="4">
        <f t="shared" si="7"/>
        <v>29.299999999999986</v>
      </c>
    </row>
    <row r="507" spans="1:12">
      <c r="B507" s="787"/>
      <c r="C507" s="787"/>
      <c r="D507" t="s">
        <v>14</v>
      </c>
      <c r="E507" s="118">
        <v>350</v>
      </c>
      <c r="F507" s="118"/>
      <c r="G507" s="4">
        <f t="shared" si="7"/>
        <v>379.3</v>
      </c>
    </row>
    <row r="508" spans="1:12">
      <c r="A508" s="39">
        <v>44926</v>
      </c>
      <c r="B508" s="787" t="s">
        <v>2390</v>
      </c>
      <c r="C508" s="787" t="s">
        <v>25</v>
      </c>
      <c r="D508" t="s">
        <v>14</v>
      </c>
      <c r="E508" s="118"/>
      <c r="F508" s="118">
        <v>230</v>
      </c>
      <c r="G508" s="4">
        <f t="shared" si="7"/>
        <v>149.30000000000001</v>
      </c>
    </row>
    <row r="509" spans="1:12">
      <c r="A509" s="39">
        <v>45049</v>
      </c>
      <c r="B509" s="787" t="s">
        <v>2387</v>
      </c>
      <c r="C509" s="787" t="s">
        <v>25</v>
      </c>
      <c r="D509" t="s">
        <v>12</v>
      </c>
      <c r="E509" s="118"/>
      <c r="F509" s="118">
        <v>21.6</v>
      </c>
      <c r="G509" s="4">
        <f t="shared" si="7"/>
        <v>127.70000000000002</v>
      </c>
    </row>
    <row r="510" spans="1:12">
      <c r="A510" s="39">
        <v>45049</v>
      </c>
      <c r="B510" s="787" t="s">
        <v>2387</v>
      </c>
      <c r="C510" s="787" t="s">
        <v>25</v>
      </c>
      <c r="D510" t="s">
        <v>13</v>
      </c>
      <c r="E510" s="118"/>
      <c r="F510" s="118">
        <v>7.7</v>
      </c>
      <c r="G510" s="4">
        <f t="shared" si="7"/>
        <v>120.00000000000001</v>
      </c>
    </row>
    <row r="511" spans="1:12">
      <c r="A511" s="39">
        <v>45105</v>
      </c>
      <c r="B511" s="787" t="s">
        <v>2389</v>
      </c>
      <c r="C511" s="787" t="s">
        <v>25</v>
      </c>
      <c r="D511" t="s">
        <v>14</v>
      </c>
      <c r="E511" s="118"/>
      <c r="F511" s="118">
        <v>120</v>
      </c>
      <c r="G511" s="4">
        <f t="shared" si="7"/>
        <v>0</v>
      </c>
    </row>
    <row r="512" spans="1:12">
      <c r="A512" s="41">
        <v>44957</v>
      </c>
      <c r="B512" s="786" t="s">
        <v>10</v>
      </c>
      <c r="C512" s="786" t="s">
        <v>11</v>
      </c>
      <c r="D512" t="s">
        <v>12</v>
      </c>
      <c r="E512" s="118">
        <v>25.7</v>
      </c>
      <c r="F512" s="153"/>
      <c r="G512" s="4">
        <f t="shared" si="7"/>
        <v>25.7</v>
      </c>
    </row>
    <row r="513" spans="1:11">
      <c r="B513" s="787"/>
      <c r="C513" s="787"/>
      <c r="D513" t="s">
        <v>13</v>
      </c>
      <c r="E513" s="118">
        <v>6.8</v>
      </c>
      <c r="F513" s="153"/>
      <c r="G513" s="4">
        <f t="shared" si="7"/>
        <v>32.5</v>
      </c>
    </row>
    <row r="514" spans="1:11">
      <c r="B514" s="787"/>
      <c r="C514" s="787"/>
      <c r="D514" t="s">
        <v>14</v>
      </c>
      <c r="E514" s="118">
        <v>350</v>
      </c>
      <c r="F514" s="153"/>
      <c r="G514" s="4">
        <f t="shared" si="7"/>
        <v>382.5</v>
      </c>
    </row>
    <row r="515" spans="1:11">
      <c r="A515" s="39">
        <v>44957</v>
      </c>
      <c r="B515" s="787" t="s">
        <v>2391</v>
      </c>
      <c r="C515" s="787" t="s">
        <v>11</v>
      </c>
      <c r="D515" t="s">
        <v>14</v>
      </c>
      <c r="E515" s="118"/>
      <c r="F515" s="153">
        <v>290</v>
      </c>
      <c r="G515" s="4">
        <f t="shared" si="7"/>
        <v>92.5</v>
      </c>
      <c r="I515" s="787"/>
      <c r="K515" s="118"/>
    </row>
    <row r="516" spans="1:11">
      <c r="A516" s="39">
        <v>45049</v>
      </c>
      <c r="B516" s="787" t="s">
        <v>2387</v>
      </c>
      <c r="C516" s="787" t="s">
        <v>11</v>
      </c>
      <c r="D516" t="s">
        <v>12</v>
      </c>
      <c r="E516" s="118"/>
      <c r="F516" s="153">
        <v>2.8</v>
      </c>
      <c r="G516" s="4">
        <f t="shared" si="7"/>
        <v>89.7</v>
      </c>
      <c r="I516" s="820" t="s">
        <v>2392</v>
      </c>
      <c r="J516" s="820"/>
      <c r="K516" s="820"/>
    </row>
    <row r="517" spans="1:11">
      <c r="A517" s="39">
        <v>45056</v>
      </c>
      <c r="B517" s="787" t="s">
        <v>2393</v>
      </c>
      <c r="C517" s="787" t="s">
        <v>11</v>
      </c>
      <c r="D517" t="s">
        <v>12</v>
      </c>
      <c r="E517" s="118"/>
      <c r="F517" s="118">
        <v>22.9</v>
      </c>
      <c r="G517" s="4">
        <f t="shared" si="7"/>
        <v>66.800000000000011</v>
      </c>
      <c r="I517" s="786"/>
    </row>
    <row r="518" spans="1:11">
      <c r="A518" s="39">
        <v>45056</v>
      </c>
      <c r="B518" s="787" t="s">
        <v>2393</v>
      </c>
      <c r="C518" s="787" t="s">
        <v>11</v>
      </c>
      <c r="D518" t="s">
        <v>13</v>
      </c>
      <c r="E518" s="118"/>
      <c r="F518" s="118">
        <v>6.8</v>
      </c>
      <c r="G518" s="4">
        <f t="shared" si="7"/>
        <v>60.000000000000014</v>
      </c>
      <c r="I518" s="786"/>
    </row>
    <row r="519" spans="1:11">
      <c r="A519" s="39">
        <v>45105</v>
      </c>
      <c r="B519" s="787" t="s">
        <v>2389</v>
      </c>
      <c r="C519" s="787" t="s">
        <v>11</v>
      </c>
      <c r="D519" t="s">
        <v>14</v>
      </c>
      <c r="E519" s="118"/>
      <c r="F519" s="118">
        <v>60</v>
      </c>
      <c r="G519" s="4">
        <f t="shared" ref="G519:G531" si="8">+G518+E519-F519</f>
        <v>0</v>
      </c>
      <c r="I519" s="786"/>
    </row>
    <row r="520" spans="1:11">
      <c r="A520" s="41">
        <v>44985</v>
      </c>
      <c r="B520" s="786" t="s">
        <v>10</v>
      </c>
      <c r="C520" s="786" t="s">
        <v>15</v>
      </c>
      <c r="D520" t="s">
        <v>12</v>
      </c>
      <c r="E520" s="118">
        <v>28.1</v>
      </c>
      <c r="F520" s="153"/>
      <c r="G520" s="4">
        <f t="shared" si="8"/>
        <v>28.1</v>
      </c>
      <c r="I520" s="786"/>
    </row>
    <row r="521" spans="1:11">
      <c r="B521" s="787"/>
      <c r="C521" s="787"/>
      <c r="D521" t="s">
        <v>13</v>
      </c>
      <c r="E521" s="118">
        <v>1.2</v>
      </c>
      <c r="F521" s="153"/>
      <c r="G521" s="4">
        <f t="shared" si="8"/>
        <v>29.3</v>
      </c>
      <c r="I521" s="786"/>
    </row>
    <row r="522" spans="1:11">
      <c r="B522" s="787"/>
      <c r="C522" s="787"/>
      <c r="D522" t="s">
        <v>14</v>
      </c>
      <c r="E522" s="118">
        <v>350</v>
      </c>
      <c r="F522" s="153"/>
      <c r="G522" s="4">
        <f t="shared" si="8"/>
        <v>379.3</v>
      </c>
      <c r="I522" s="786"/>
    </row>
    <row r="523" spans="1:11">
      <c r="A523" s="39">
        <v>44985</v>
      </c>
      <c r="B523" s="787" t="s">
        <v>2394</v>
      </c>
      <c r="C523" s="787" t="s">
        <v>15</v>
      </c>
      <c r="D523" t="s">
        <v>14</v>
      </c>
      <c r="E523" s="118"/>
      <c r="F523" s="153">
        <v>350</v>
      </c>
      <c r="G523" s="4">
        <f t="shared" si="8"/>
        <v>29.300000000000011</v>
      </c>
      <c r="I523" s="786"/>
    </row>
    <row r="524" spans="1:11">
      <c r="A524" s="39">
        <v>45056</v>
      </c>
      <c r="B524" s="787" t="s">
        <v>2393</v>
      </c>
      <c r="C524" s="787" t="s">
        <v>15</v>
      </c>
      <c r="D524" t="s">
        <v>12</v>
      </c>
      <c r="E524" s="118"/>
      <c r="F524" s="118">
        <v>28.1</v>
      </c>
      <c r="G524" s="4">
        <f t="shared" si="8"/>
        <v>1.2000000000000099</v>
      </c>
      <c r="H524">
        <v>2022</v>
      </c>
      <c r="I524" s="786" t="s">
        <v>24</v>
      </c>
      <c r="J524" t="s">
        <v>14</v>
      </c>
      <c r="K524" s="121">
        <v>10</v>
      </c>
    </row>
    <row r="525" spans="1:11">
      <c r="A525" s="39">
        <v>45056</v>
      </c>
      <c r="B525" s="787" t="s">
        <v>2393</v>
      </c>
      <c r="C525" s="787" t="s">
        <v>15</v>
      </c>
      <c r="D525" t="s">
        <v>13</v>
      </c>
      <c r="E525" s="118"/>
      <c r="F525" s="118">
        <v>1.2</v>
      </c>
      <c r="G525" s="4">
        <f t="shared" si="8"/>
        <v>9.9920072216264089E-15</v>
      </c>
      <c r="I525" s="786" t="s">
        <v>25</v>
      </c>
      <c r="J525" t="s">
        <v>14</v>
      </c>
      <c r="K525" s="121">
        <v>120</v>
      </c>
    </row>
    <row r="526" spans="1:11">
      <c r="A526" s="41">
        <v>44985</v>
      </c>
      <c r="B526" s="786" t="s">
        <v>10</v>
      </c>
      <c r="C526" s="786" t="s">
        <v>16</v>
      </c>
      <c r="D526" t="s">
        <v>12</v>
      </c>
      <c r="E526" s="118">
        <v>25.8</v>
      </c>
      <c r="F526" s="118"/>
      <c r="G526" s="4">
        <f t="shared" si="8"/>
        <v>25.800000000000011</v>
      </c>
      <c r="H526">
        <v>2023</v>
      </c>
      <c r="I526" s="786" t="s">
        <v>11</v>
      </c>
      <c r="J526" t="s">
        <v>14</v>
      </c>
      <c r="K526" s="121">
        <v>60</v>
      </c>
    </row>
    <row r="527" spans="1:11">
      <c r="B527" s="787"/>
      <c r="C527" s="787"/>
      <c r="D527" t="s">
        <v>13</v>
      </c>
      <c r="E527" s="118">
        <v>1.3</v>
      </c>
      <c r="F527" s="118"/>
      <c r="G527" s="4">
        <f t="shared" si="8"/>
        <v>27.100000000000012</v>
      </c>
      <c r="I527" s="786" t="s">
        <v>17</v>
      </c>
      <c r="J527" t="s">
        <v>14</v>
      </c>
      <c r="K527" s="118">
        <v>80</v>
      </c>
    </row>
    <row r="528" spans="1:11">
      <c r="B528" s="787"/>
      <c r="C528" s="787"/>
      <c r="D528" t="s">
        <v>14</v>
      </c>
      <c r="E528" s="118">
        <v>350</v>
      </c>
      <c r="F528" s="118"/>
      <c r="G528" s="4">
        <f t="shared" si="8"/>
        <v>377.1</v>
      </c>
      <c r="I528" s="786" t="s">
        <v>18</v>
      </c>
      <c r="J528" t="s">
        <v>14</v>
      </c>
      <c r="K528" s="118">
        <v>130</v>
      </c>
    </row>
    <row r="529" spans="1:12">
      <c r="A529" s="39">
        <v>45016</v>
      </c>
      <c r="B529" s="787" t="s">
        <v>2395</v>
      </c>
      <c r="C529" s="787" t="s">
        <v>16</v>
      </c>
      <c r="D529" t="s">
        <v>14</v>
      </c>
      <c r="E529" s="118"/>
      <c r="F529" s="118">
        <v>350</v>
      </c>
      <c r="G529" s="4">
        <f t="shared" si="8"/>
        <v>27.100000000000023</v>
      </c>
      <c r="I529" s="787"/>
      <c r="K529" s="121">
        <f>SUM(K517:K528)</f>
        <v>400</v>
      </c>
    </row>
    <row r="530" spans="1:12">
      <c r="A530" s="39">
        <v>45056</v>
      </c>
      <c r="B530" s="787" t="s">
        <v>2393</v>
      </c>
      <c r="C530" s="787" t="s">
        <v>16</v>
      </c>
      <c r="D530" t="s">
        <v>12</v>
      </c>
      <c r="E530" s="118"/>
      <c r="F530" s="118">
        <v>25.8</v>
      </c>
      <c r="G530" s="4">
        <f t="shared" si="8"/>
        <v>1.300000000000022</v>
      </c>
    </row>
    <row r="531" spans="1:12">
      <c r="A531" s="39">
        <v>45056</v>
      </c>
      <c r="B531" s="787" t="s">
        <v>2393</v>
      </c>
      <c r="C531" s="787" t="s">
        <v>16</v>
      </c>
      <c r="D531" t="s">
        <v>13</v>
      </c>
      <c r="E531" s="118"/>
      <c r="F531" s="118">
        <v>1.3</v>
      </c>
      <c r="G531" s="4">
        <f t="shared" si="8"/>
        <v>2.19824158875781E-14</v>
      </c>
      <c r="J531" s="188"/>
      <c r="L531" s="121"/>
    </row>
    <row r="532" spans="1:12">
      <c r="A532" s="41">
        <v>45046</v>
      </c>
      <c r="B532" s="786" t="s">
        <v>10</v>
      </c>
      <c r="C532" s="786" t="s">
        <v>17</v>
      </c>
      <c r="D532" t="s">
        <v>12</v>
      </c>
      <c r="E532" s="118">
        <v>27</v>
      </c>
      <c r="F532" s="153"/>
      <c r="G532" s="4">
        <f t="shared" si="5"/>
        <v>27.000000000000021</v>
      </c>
    </row>
    <row r="533" spans="1:12">
      <c r="B533" s="787"/>
      <c r="C533" s="787"/>
      <c r="D533" t="s">
        <v>13</v>
      </c>
      <c r="E533" s="118">
        <v>1.5</v>
      </c>
      <c r="F533" s="153"/>
      <c r="G533" s="4">
        <f t="shared" si="5"/>
        <v>28.500000000000021</v>
      </c>
    </row>
    <row r="534" spans="1:12">
      <c r="B534" s="787"/>
      <c r="C534" s="787"/>
      <c r="D534" t="s">
        <v>14</v>
      </c>
      <c r="E534" s="118">
        <v>350</v>
      </c>
      <c r="F534" s="153"/>
      <c r="G534" s="4">
        <f t="shared" si="5"/>
        <v>378.5</v>
      </c>
    </row>
    <row r="535" spans="1:12">
      <c r="A535" s="39">
        <v>45046</v>
      </c>
      <c r="B535" s="787" t="s">
        <v>2396</v>
      </c>
      <c r="C535" s="787" t="s">
        <v>17</v>
      </c>
      <c r="D535" t="s">
        <v>14</v>
      </c>
      <c r="E535" s="118"/>
      <c r="F535" s="118">
        <v>270</v>
      </c>
      <c r="G535" s="4">
        <f t="shared" ref="G535:G602" si="9">+G534+E535-F535</f>
        <v>108.5</v>
      </c>
    </row>
    <row r="536" spans="1:12">
      <c r="A536" s="39">
        <v>45098</v>
      </c>
      <c r="B536" s="787" t="s">
        <v>2397</v>
      </c>
      <c r="C536" s="787" t="s">
        <v>17</v>
      </c>
      <c r="D536" t="s">
        <v>12</v>
      </c>
      <c r="E536" s="118"/>
      <c r="F536" s="118">
        <v>27</v>
      </c>
      <c r="G536" s="4">
        <f t="shared" si="9"/>
        <v>81.5</v>
      </c>
    </row>
    <row r="537" spans="1:12">
      <c r="A537" s="39">
        <v>45098</v>
      </c>
      <c r="B537" s="787" t="s">
        <v>2398</v>
      </c>
      <c r="C537" s="787" t="s">
        <v>17</v>
      </c>
      <c r="D537" t="s">
        <v>13</v>
      </c>
      <c r="E537" s="118"/>
      <c r="F537" s="118">
        <v>1.5</v>
      </c>
      <c r="G537" s="4">
        <f t="shared" si="9"/>
        <v>80</v>
      </c>
    </row>
    <row r="538" spans="1:12">
      <c r="A538" s="39">
        <v>45105</v>
      </c>
      <c r="B538" s="787" t="s">
        <v>2389</v>
      </c>
      <c r="C538" s="787" t="s">
        <v>17</v>
      </c>
      <c r="D538" t="s">
        <v>14</v>
      </c>
      <c r="E538" s="118"/>
      <c r="F538" s="118">
        <v>10</v>
      </c>
      <c r="G538" s="4">
        <f t="shared" si="9"/>
        <v>70</v>
      </c>
    </row>
    <row r="539" spans="1:12">
      <c r="A539" s="39">
        <v>45104</v>
      </c>
      <c r="B539" s="787" t="s">
        <v>2399</v>
      </c>
      <c r="C539" s="787" t="s">
        <v>20</v>
      </c>
      <c r="D539" t="s">
        <v>14</v>
      </c>
      <c r="E539" s="118"/>
      <c r="F539" s="118">
        <v>70</v>
      </c>
      <c r="G539" s="4">
        <f t="shared" si="9"/>
        <v>0</v>
      </c>
    </row>
    <row r="540" spans="1:12">
      <c r="A540" s="41">
        <v>45077</v>
      </c>
      <c r="B540" s="786" t="s">
        <v>10</v>
      </c>
      <c r="C540" s="786" t="s">
        <v>18</v>
      </c>
      <c r="D540" t="s">
        <v>12</v>
      </c>
      <c r="E540" s="118">
        <v>25</v>
      </c>
      <c r="F540" s="118"/>
      <c r="G540" s="4">
        <f t="shared" si="9"/>
        <v>25</v>
      </c>
    </row>
    <row r="541" spans="1:12">
      <c r="A541" s="41"/>
      <c r="B541" s="786"/>
      <c r="C541" s="786"/>
      <c r="D541" t="s">
        <v>13</v>
      </c>
      <c r="E541" s="118">
        <v>2.1</v>
      </c>
      <c r="F541" s="118"/>
      <c r="G541" s="4">
        <f t="shared" si="9"/>
        <v>27.1</v>
      </c>
    </row>
    <row r="542" spans="1:12">
      <c r="A542" s="41"/>
      <c r="B542" s="786"/>
      <c r="C542" s="786"/>
      <c r="D542" t="s">
        <v>14</v>
      </c>
      <c r="E542" s="118">
        <v>350</v>
      </c>
      <c r="F542" s="118"/>
      <c r="G542" s="4">
        <f t="shared" si="9"/>
        <v>377.1</v>
      </c>
    </row>
    <row r="543" spans="1:12">
      <c r="A543" s="39">
        <v>45077</v>
      </c>
      <c r="B543" s="787" t="s">
        <v>2400</v>
      </c>
      <c r="C543" s="787" t="s">
        <v>18</v>
      </c>
      <c r="D543" t="s">
        <v>14</v>
      </c>
      <c r="E543" s="118"/>
      <c r="F543" s="118">
        <v>220</v>
      </c>
      <c r="G543" s="4">
        <f t="shared" si="9"/>
        <v>157.10000000000002</v>
      </c>
      <c r="I543" s="822"/>
      <c r="J543" s="822"/>
      <c r="K543" s="822"/>
    </row>
    <row r="544" spans="1:12">
      <c r="A544" s="41"/>
      <c r="B544" s="786"/>
      <c r="C544" s="786"/>
      <c r="D544" s="188" t="s">
        <v>81</v>
      </c>
      <c r="E544" s="121">
        <v>10</v>
      </c>
      <c r="F544" s="118"/>
      <c r="G544" s="4">
        <f t="shared" si="9"/>
        <v>167.10000000000002</v>
      </c>
      <c r="I544" s="786"/>
      <c r="K544" s="118"/>
    </row>
    <row r="545" spans="1:11">
      <c r="A545" s="39">
        <v>45098</v>
      </c>
      <c r="B545" s="787" t="s">
        <v>2401</v>
      </c>
      <c r="C545" s="787" t="s">
        <v>18</v>
      </c>
      <c r="D545" t="s">
        <v>907</v>
      </c>
      <c r="F545" s="118">
        <v>10</v>
      </c>
      <c r="G545" s="4">
        <f t="shared" si="9"/>
        <v>157.10000000000002</v>
      </c>
      <c r="I545" s="786"/>
      <c r="K545" s="118"/>
    </row>
    <row r="546" spans="1:11">
      <c r="A546" s="39">
        <v>45182</v>
      </c>
      <c r="B546" s="787" t="s">
        <v>2402</v>
      </c>
      <c r="C546" s="787" t="s">
        <v>18</v>
      </c>
      <c r="D546" t="s">
        <v>12</v>
      </c>
      <c r="F546" s="118">
        <v>25</v>
      </c>
      <c r="G546" s="4">
        <f t="shared" si="9"/>
        <v>132.10000000000002</v>
      </c>
      <c r="I546" s="786"/>
      <c r="K546" s="118"/>
    </row>
    <row r="547" spans="1:11">
      <c r="A547" s="39">
        <v>45182</v>
      </c>
      <c r="B547" s="787" t="s">
        <v>2402</v>
      </c>
      <c r="C547" s="787" t="s">
        <v>18</v>
      </c>
      <c r="D547" t="s">
        <v>13</v>
      </c>
      <c r="F547" s="118">
        <v>2.1</v>
      </c>
      <c r="G547" s="4">
        <f t="shared" si="9"/>
        <v>130.00000000000003</v>
      </c>
      <c r="I547" s="786"/>
      <c r="K547" s="118"/>
    </row>
    <row r="548" spans="1:11">
      <c r="A548" s="39">
        <v>45182</v>
      </c>
      <c r="B548" s="787" t="s">
        <v>2403</v>
      </c>
      <c r="C548" s="787" t="s">
        <v>18</v>
      </c>
      <c r="D548" t="s">
        <v>14</v>
      </c>
      <c r="F548" s="118">
        <v>130</v>
      </c>
      <c r="G548" s="4">
        <f t="shared" si="9"/>
        <v>0</v>
      </c>
      <c r="I548" s="786"/>
      <c r="K548" s="118"/>
    </row>
    <row r="549" spans="1:11">
      <c r="A549" s="41">
        <v>45107</v>
      </c>
      <c r="B549" s="786" t="s">
        <v>10</v>
      </c>
      <c r="C549" s="786" t="s">
        <v>19</v>
      </c>
      <c r="D549" t="s">
        <v>12</v>
      </c>
      <c r="E549" s="121">
        <v>25.4</v>
      </c>
      <c r="F549" s="118"/>
      <c r="G549" s="4">
        <f t="shared" si="9"/>
        <v>25.4</v>
      </c>
    </row>
    <row r="550" spans="1:11">
      <c r="B550" s="787"/>
      <c r="C550" s="787"/>
      <c r="D550" t="s">
        <v>13</v>
      </c>
      <c r="E550" s="121">
        <v>2</v>
      </c>
      <c r="F550" s="118"/>
      <c r="G550" s="4">
        <f t="shared" si="9"/>
        <v>27.4</v>
      </c>
      <c r="I550" s="786"/>
      <c r="K550" s="12"/>
    </row>
    <row r="551" spans="1:11">
      <c r="B551" s="787"/>
      <c r="C551" s="787"/>
      <c r="D551" t="s">
        <v>14</v>
      </c>
      <c r="E551" s="121">
        <v>350</v>
      </c>
      <c r="F551" s="118"/>
      <c r="G551" s="4">
        <f t="shared" si="9"/>
        <v>377.4</v>
      </c>
      <c r="I551" s="787"/>
      <c r="K551" s="12"/>
    </row>
    <row r="552" spans="1:11">
      <c r="A552" s="39">
        <v>45110</v>
      </c>
      <c r="B552" s="787" t="s">
        <v>2404</v>
      </c>
      <c r="C552" s="787" t="s">
        <v>19</v>
      </c>
      <c r="D552" t="s">
        <v>14</v>
      </c>
      <c r="F552" s="118">
        <v>320</v>
      </c>
      <c r="G552" s="4">
        <f t="shared" si="9"/>
        <v>57.399999999999977</v>
      </c>
    </row>
    <row r="553" spans="1:11">
      <c r="A553" s="39">
        <v>45182</v>
      </c>
      <c r="B553" s="787" t="s">
        <v>2402</v>
      </c>
      <c r="C553" s="787" t="s">
        <v>19</v>
      </c>
      <c r="D553" t="s">
        <v>12</v>
      </c>
      <c r="F553" s="121">
        <v>25.4</v>
      </c>
      <c r="G553" s="4">
        <f t="shared" si="9"/>
        <v>31.999999999999979</v>
      </c>
    </row>
    <row r="554" spans="1:11">
      <c r="A554" s="39">
        <v>45182</v>
      </c>
      <c r="B554" s="787" t="s">
        <v>2402</v>
      </c>
      <c r="C554" s="787" t="s">
        <v>19</v>
      </c>
      <c r="D554" t="s">
        <v>13</v>
      </c>
      <c r="F554" s="121">
        <v>2</v>
      </c>
      <c r="G554" s="4">
        <f t="shared" si="9"/>
        <v>29.999999999999979</v>
      </c>
    </row>
    <row r="555" spans="1:11">
      <c r="A555" s="39">
        <v>45182</v>
      </c>
      <c r="B555" s="787" t="s">
        <v>2403</v>
      </c>
      <c r="C555" s="787" t="s">
        <v>19</v>
      </c>
      <c r="D555" t="s">
        <v>14</v>
      </c>
      <c r="F555" s="121">
        <v>30</v>
      </c>
      <c r="G555" s="4">
        <f t="shared" si="9"/>
        <v>0</v>
      </c>
    </row>
    <row r="556" spans="1:11">
      <c r="A556" s="41">
        <v>45138</v>
      </c>
      <c r="B556" s="786" t="s">
        <v>10</v>
      </c>
      <c r="C556" s="786" t="s">
        <v>20</v>
      </c>
      <c r="D556" t="s">
        <v>12</v>
      </c>
      <c r="E556" s="121">
        <v>24</v>
      </c>
      <c r="F556" s="118"/>
      <c r="G556" s="4">
        <f t="shared" si="9"/>
        <v>24</v>
      </c>
      <c r="I556" s="786"/>
      <c r="K556" s="12"/>
    </row>
    <row r="557" spans="1:11">
      <c r="B557" s="787"/>
      <c r="C557" s="787"/>
      <c r="D557" t="s">
        <v>13</v>
      </c>
      <c r="E557" s="121">
        <v>2</v>
      </c>
      <c r="F557" s="118"/>
      <c r="G557" s="4">
        <f t="shared" si="9"/>
        <v>26</v>
      </c>
      <c r="I557" s="787"/>
      <c r="K557" s="12"/>
    </row>
    <row r="558" spans="1:11">
      <c r="B558" s="787"/>
      <c r="C558" s="787"/>
      <c r="D558" t="s">
        <v>14</v>
      </c>
      <c r="E558" s="121">
        <v>350</v>
      </c>
      <c r="F558" s="118"/>
      <c r="G558" s="4">
        <f t="shared" si="9"/>
        <v>376</v>
      </c>
    </row>
    <row r="559" spans="1:11">
      <c r="A559" s="39">
        <v>45138</v>
      </c>
      <c r="B559" s="787" t="s">
        <v>2405</v>
      </c>
      <c r="C559" s="787" t="s">
        <v>20</v>
      </c>
      <c r="D559" t="s">
        <v>14</v>
      </c>
      <c r="F559" s="118">
        <v>220</v>
      </c>
      <c r="G559" s="4">
        <f t="shared" si="9"/>
        <v>156</v>
      </c>
      <c r="I559" s="786"/>
    </row>
    <row r="560" spans="1:11">
      <c r="A560" s="112">
        <v>45104</v>
      </c>
      <c r="B560" s="110" t="s">
        <v>2399</v>
      </c>
      <c r="C560" s="787" t="s">
        <v>20</v>
      </c>
      <c r="D560" s="111" t="s">
        <v>14</v>
      </c>
      <c r="E560" s="154"/>
      <c r="F560" s="154">
        <v>11</v>
      </c>
      <c r="G560" s="4">
        <f t="shared" si="9"/>
        <v>145</v>
      </c>
    </row>
    <row r="561" spans="1:11">
      <c r="A561" s="39">
        <v>45104</v>
      </c>
      <c r="B561" s="787" t="s">
        <v>2399</v>
      </c>
      <c r="C561" s="787" t="s">
        <v>20</v>
      </c>
      <c r="D561" t="s">
        <v>14</v>
      </c>
      <c r="F561" s="118">
        <v>10</v>
      </c>
      <c r="G561" s="4">
        <f t="shared" si="9"/>
        <v>135</v>
      </c>
    </row>
    <row r="562" spans="1:11">
      <c r="A562" s="39">
        <v>45182</v>
      </c>
      <c r="B562" s="787" t="s">
        <v>2402</v>
      </c>
      <c r="C562" s="787" t="s">
        <v>20</v>
      </c>
      <c r="D562" t="s">
        <v>12</v>
      </c>
      <c r="F562" s="121">
        <v>24</v>
      </c>
      <c r="G562" s="4">
        <f t="shared" si="9"/>
        <v>111</v>
      </c>
    </row>
    <row r="563" spans="1:11">
      <c r="A563" s="39">
        <v>45182</v>
      </c>
      <c r="B563" s="787" t="s">
        <v>2402</v>
      </c>
      <c r="C563" s="787" t="s">
        <v>20</v>
      </c>
      <c r="D563" t="s">
        <v>13</v>
      </c>
      <c r="F563" s="121">
        <v>2</v>
      </c>
      <c r="G563" s="4">
        <f t="shared" si="9"/>
        <v>109</v>
      </c>
    </row>
    <row r="564" spans="1:11">
      <c r="A564" s="39">
        <v>45217</v>
      </c>
      <c r="B564" s="787" t="s">
        <v>2406</v>
      </c>
      <c r="C564" s="787" t="s">
        <v>20</v>
      </c>
      <c r="D564" t="s">
        <v>14</v>
      </c>
      <c r="F564" s="121">
        <v>50</v>
      </c>
      <c r="G564" s="4">
        <f t="shared" si="9"/>
        <v>59</v>
      </c>
    </row>
    <row r="565" spans="1:11">
      <c r="A565" s="39">
        <v>45238</v>
      </c>
      <c r="B565" s="787" t="s">
        <v>2407</v>
      </c>
      <c r="C565" s="787" t="s">
        <v>20</v>
      </c>
      <c r="D565" t="s">
        <v>14</v>
      </c>
      <c r="F565" s="121">
        <v>59</v>
      </c>
      <c r="G565" s="4">
        <f t="shared" si="9"/>
        <v>0</v>
      </c>
    </row>
    <row r="566" spans="1:11">
      <c r="A566" s="41">
        <v>45169</v>
      </c>
      <c r="B566" s="786" t="s">
        <v>10</v>
      </c>
      <c r="C566" s="786" t="s">
        <v>21</v>
      </c>
      <c r="D566" t="s">
        <v>12</v>
      </c>
      <c r="E566" s="121">
        <v>22.9</v>
      </c>
      <c r="G566" s="4">
        <f t="shared" si="9"/>
        <v>22.9</v>
      </c>
    </row>
    <row r="567" spans="1:11">
      <c r="B567" s="787"/>
      <c r="C567" s="787"/>
      <c r="D567" t="s">
        <v>13</v>
      </c>
      <c r="E567" s="121">
        <v>2.2999999999999998</v>
      </c>
      <c r="F567" s="814"/>
      <c r="G567" s="4">
        <f t="shared" si="9"/>
        <v>25.2</v>
      </c>
    </row>
    <row r="568" spans="1:11">
      <c r="B568" s="787"/>
      <c r="C568" s="787"/>
      <c r="D568" t="s">
        <v>14</v>
      </c>
      <c r="E568" s="121">
        <v>350</v>
      </c>
      <c r="F568" s="118"/>
      <c r="G568" s="4">
        <f t="shared" si="9"/>
        <v>375.2</v>
      </c>
    </row>
    <row r="569" spans="1:11">
      <c r="A569" s="39">
        <v>45169</v>
      </c>
      <c r="B569" s="787" t="s">
        <v>2408</v>
      </c>
      <c r="C569" s="787" t="s">
        <v>21</v>
      </c>
      <c r="D569" t="s">
        <v>14</v>
      </c>
      <c r="E569" s="118"/>
      <c r="F569" s="118">
        <v>210</v>
      </c>
      <c r="G569" s="4">
        <f t="shared" si="9"/>
        <v>165.2</v>
      </c>
    </row>
    <row r="570" spans="1:11">
      <c r="A570" s="39">
        <v>45217</v>
      </c>
      <c r="B570" s="787" t="s">
        <v>2409</v>
      </c>
      <c r="C570" s="787" t="s">
        <v>21</v>
      </c>
      <c r="D570" t="s">
        <v>12</v>
      </c>
      <c r="E570" s="118"/>
      <c r="F570" s="121">
        <v>22.9</v>
      </c>
      <c r="G570" s="4">
        <f t="shared" si="9"/>
        <v>142.29999999999998</v>
      </c>
    </row>
    <row r="571" spans="1:11">
      <c r="A571" s="39">
        <v>45217</v>
      </c>
      <c r="B571" s="787" t="s">
        <v>2409</v>
      </c>
      <c r="C571" s="787" t="s">
        <v>21</v>
      </c>
      <c r="D571" t="s">
        <v>13</v>
      </c>
      <c r="E571" s="118"/>
      <c r="F571" s="121">
        <v>2.2999999999999998</v>
      </c>
      <c r="G571" s="4">
        <f t="shared" si="9"/>
        <v>139.99999999999997</v>
      </c>
    </row>
    <row r="572" spans="1:11">
      <c r="A572" s="39">
        <v>45238</v>
      </c>
      <c r="B572" s="787" t="s">
        <v>2407</v>
      </c>
      <c r="C572" s="787" t="s">
        <v>21</v>
      </c>
      <c r="D572" t="s">
        <v>14</v>
      </c>
      <c r="E572" s="118"/>
      <c r="F572" s="121">
        <v>140</v>
      </c>
      <c r="G572" s="4">
        <f t="shared" si="9"/>
        <v>0</v>
      </c>
    </row>
    <row r="573" spans="1:11">
      <c r="A573" s="41">
        <v>45199</v>
      </c>
      <c r="B573" s="786" t="s">
        <v>10</v>
      </c>
      <c r="C573" s="786" t="s">
        <v>93</v>
      </c>
      <c r="D573" t="s">
        <v>12</v>
      </c>
      <c r="E573" s="121">
        <v>22.8</v>
      </c>
      <c r="F573" s="118"/>
      <c r="G573" s="4">
        <f t="shared" si="9"/>
        <v>22.8</v>
      </c>
      <c r="I573" s="786"/>
      <c r="K573" s="118"/>
    </row>
    <row r="574" spans="1:11">
      <c r="A574" s="41"/>
      <c r="B574" s="787"/>
      <c r="C574" s="787"/>
      <c r="D574" t="s">
        <v>13</v>
      </c>
      <c r="E574" s="121">
        <v>2</v>
      </c>
      <c r="F574" s="118"/>
      <c r="G574" s="4">
        <f t="shared" si="9"/>
        <v>24.8</v>
      </c>
      <c r="I574" s="787"/>
      <c r="K574" s="118"/>
    </row>
    <row r="575" spans="1:11">
      <c r="A575" s="41"/>
      <c r="B575" s="787"/>
      <c r="C575" s="787"/>
      <c r="D575" t="s">
        <v>14</v>
      </c>
      <c r="E575" s="118">
        <v>350</v>
      </c>
      <c r="F575" s="118"/>
      <c r="G575" s="4">
        <f t="shared" si="9"/>
        <v>374.8</v>
      </c>
      <c r="I575" s="787"/>
      <c r="K575" s="118"/>
    </row>
    <row r="576" spans="1:11">
      <c r="A576" s="39">
        <v>45199</v>
      </c>
      <c r="B576" s="787" t="s">
        <v>2410</v>
      </c>
      <c r="C576" s="787" t="s">
        <v>93</v>
      </c>
      <c r="D576" t="s">
        <v>14</v>
      </c>
      <c r="E576" s="118"/>
      <c r="F576" s="118">
        <v>180</v>
      </c>
      <c r="G576" s="4">
        <f t="shared" si="9"/>
        <v>194.8</v>
      </c>
    </row>
    <row r="577" spans="1:13">
      <c r="A577" s="39">
        <v>45217</v>
      </c>
      <c r="B577" s="787" t="s">
        <v>2409</v>
      </c>
      <c r="C577" s="787" t="s">
        <v>93</v>
      </c>
      <c r="D577" t="s">
        <v>12</v>
      </c>
      <c r="F577" s="121">
        <v>22.8</v>
      </c>
      <c r="G577" s="4">
        <f t="shared" si="9"/>
        <v>172</v>
      </c>
      <c r="I577" s="786"/>
      <c r="L577" s="121"/>
    </row>
    <row r="578" spans="1:13">
      <c r="A578" s="39">
        <v>45217</v>
      </c>
      <c r="B578" s="787" t="s">
        <v>2409</v>
      </c>
      <c r="C578" s="787" t="s">
        <v>93</v>
      </c>
      <c r="D578" t="s">
        <v>13</v>
      </c>
      <c r="F578" s="121">
        <v>2</v>
      </c>
      <c r="G578" s="4">
        <f t="shared" si="9"/>
        <v>170</v>
      </c>
      <c r="L578" s="121"/>
    </row>
    <row r="579" spans="1:13">
      <c r="A579" s="39">
        <v>45259</v>
      </c>
      <c r="B579" s="787" t="s">
        <v>2411</v>
      </c>
      <c r="C579" s="787" t="s">
        <v>93</v>
      </c>
      <c r="D579" t="s">
        <v>14</v>
      </c>
      <c r="F579" s="121">
        <v>100</v>
      </c>
      <c r="G579" s="4">
        <f t="shared" si="9"/>
        <v>70</v>
      </c>
      <c r="K579"/>
      <c r="L579" s="121"/>
    </row>
    <row r="580" spans="1:13">
      <c r="A580" s="39">
        <v>45273</v>
      </c>
      <c r="B580" s="787" t="s">
        <v>2412</v>
      </c>
      <c r="C580" s="787" t="s">
        <v>93</v>
      </c>
      <c r="D580" t="s">
        <v>14</v>
      </c>
      <c r="F580" s="121">
        <v>70</v>
      </c>
      <c r="G580" s="4">
        <f t="shared" si="9"/>
        <v>0</v>
      </c>
      <c r="K580"/>
      <c r="L580" s="121"/>
    </row>
    <row r="581" spans="1:13">
      <c r="A581" s="41">
        <v>45230</v>
      </c>
      <c r="B581" s="786" t="s">
        <v>10</v>
      </c>
      <c r="C581" s="786" t="s">
        <v>417</v>
      </c>
      <c r="D581" t="s">
        <v>12</v>
      </c>
      <c r="E581" s="121">
        <v>22.2</v>
      </c>
      <c r="G581" s="4">
        <f t="shared" si="9"/>
        <v>22.2</v>
      </c>
      <c r="I581" s="786"/>
      <c r="K581" s="12"/>
    </row>
    <row r="582" spans="1:13">
      <c r="B582" s="787"/>
      <c r="C582" s="787"/>
      <c r="D582" t="s">
        <v>13</v>
      </c>
      <c r="E582" s="121">
        <v>2</v>
      </c>
      <c r="G582" s="4">
        <f t="shared" si="9"/>
        <v>24.2</v>
      </c>
      <c r="I582" s="786"/>
    </row>
    <row r="583" spans="1:13">
      <c r="B583" s="787"/>
      <c r="C583" s="787"/>
      <c r="D583" t="s">
        <v>14</v>
      </c>
      <c r="E583" s="121">
        <v>350</v>
      </c>
      <c r="G583" s="4">
        <f t="shared" si="9"/>
        <v>374.2</v>
      </c>
      <c r="I583" s="787"/>
    </row>
    <row r="584" spans="1:13">
      <c r="A584" s="39">
        <v>45230</v>
      </c>
      <c r="B584" s="787" t="s">
        <v>2413</v>
      </c>
      <c r="C584" s="787" t="s">
        <v>417</v>
      </c>
      <c r="D584" t="s">
        <v>14</v>
      </c>
      <c r="F584" s="121">
        <v>230</v>
      </c>
      <c r="G584" s="4">
        <f t="shared" si="9"/>
        <v>144.19999999999999</v>
      </c>
    </row>
    <row r="585" spans="1:13">
      <c r="A585" s="39">
        <v>45273</v>
      </c>
      <c r="B585" s="787" t="s">
        <v>2414</v>
      </c>
      <c r="C585" s="787" t="s">
        <v>417</v>
      </c>
      <c r="D585" t="s">
        <v>12</v>
      </c>
      <c r="F585" s="121">
        <v>22.2</v>
      </c>
      <c r="G585" s="4">
        <f t="shared" si="9"/>
        <v>121.99999999999999</v>
      </c>
    </row>
    <row r="586" spans="1:13">
      <c r="A586" s="39">
        <v>45273</v>
      </c>
      <c r="B586" s="787" t="s">
        <v>2414</v>
      </c>
      <c r="C586" s="787" t="s">
        <v>417</v>
      </c>
      <c r="D586" t="s">
        <v>13</v>
      </c>
      <c r="F586" s="121">
        <v>2</v>
      </c>
      <c r="G586" s="4">
        <f t="shared" si="9"/>
        <v>119.99999999999999</v>
      </c>
    </row>
    <row r="587" spans="1:13">
      <c r="A587" s="39">
        <v>45273</v>
      </c>
      <c r="B587" s="787" t="s">
        <v>2412</v>
      </c>
      <c r="C587" s="787" t="s">
        <v>417</v>
      </c>
      <c r="D587" t="s">
        <v>14</v>
      </c>
      <c r="F587" s="121">
        <v>120</v>
      </c>
      <c r="G587" s="4">
        <f t="shared" si="9"/>
        <v>0</v>
      </c>
    </row>
    <row r="588" spans="1:13">
      <c r="A588" s="52">
        <v>45260</v>
      </c>
      <c r="B588" s="796" t="s">
        <v>10</v>
      </c>
      <c r="C588" s="796" t="s">
        <v>24</v>
      </c>
      <c r="D588" t="s">
        <v>12</v>
      </c>
      <c r="E588" s="12">
        <v>24.1</v>
      </c>
      <c r="F588" s="65"/>
      <c r="G588" s="4">
        <f t="shared" si="9"/>
        <v>24.1</v>
      </c>
      <c r="I588" s="796"/>
    </row>
    <row r="589" spans="1:13">
      <c r="A589" s="52"/>
      <c r="B589" s="796"/>
      <c r="C589" s="796"/>
      <c r="D589" t="s">
        <v>13</v>
      </c>
      <c r="E589" s="12">
        <v>5</v>
      </c>
      <c r="F589" s="65"/>
      <c r="G589" s="4">
        <f t="shared" si="9"/>
        <v>29.1</v>
      </c>
      <c r="L589" s="121"/>
      <c r="M589" s="121"/>
    </row>
    <row r="590" spans="1:13">
      <c r="A590" s="49"/>
      <c r="B590" s="795"/>
      <c r="C590" s="795"/>
      <c r="D590" t="s">
        <v>14</v>
      </c>
      <c r="E590" s="12">
        <v>350</v>
      </c>
      <c r="F590" s="65"/>
      <c r="G590" s="4">
        <f t="shared" si="9"/>
        <v>379.1</v>
      </c>
    </row>
    <row r="591" spans="1:13">
      <c r="A591" s="49">
        <v>45260</v>
      </c>
      <c r="B591" s="795" t="s">
        <v>2415</v>
      </c>
      <c r="C591" s="795" t="s">
        <v>24</v>
      </c>
      <c r="D591" t="s">
        <v>14</v>
      </c>
      <c r="E591" s="12"/>
      <c r="F591" s="65">
        <v>230</v>
      </c>
      <c r="G591" s="4">
        <f t="shared" si="9"/>
        <v>149.10000000000002</v>
      </c>
    </row>
    <row r="592" spans="1:13">
      <c r="A592" s="39">
        <v>45273</v>
      </c>
      <c r="B592" s="787" t="s">
        <v>2412</v>
      </c>
      <c r="C592" s="795" t="s">
        <v>24</v>
      </c>
      <c r="D592" t="s">
        <v>14</v>
      </c>
      <c r="F592" s="121">
        <v>120</v>
      </c>
      <c r="G592" s="4">
        <f t="shared" si="9"/>
        <v>29.100000000000023</v>
      </c>
    </row>
    <row r="593" spans="1:12">
      <c r="A593" s="39">
        <v>45293</v>
      </c>
      <c r="B593" s="787" t="s">
        <v>2416</v>
      </c>
      <c r="C593" s="787" t="s">
        <v>25</v>
      </c>
      <c r="D593" t="s">
        <v>12</v>
      </c>
      <c r="F593" s="121">
        <v>24.1</v>
      </c>
      <c r="G593" s="4">
        <f t="shared" si="9"/>
        <v>5.0000000000000213</v>
      </c>
    </row>
    <row r="594" spans="1:12">
      <c r="A594" s="39">
        <v>45293</v>
      </c>
      <c r="B594" s="787" t="s">
        <v>2416</v>
      </c>
      <c r="C594" s="787" t="s">
        <v>25</v>
      </c>
      <c r="D594" t="s">
        <v>13</v>
      </c>
      <c r="F594" s="121">
        <v>5</v>
      </c>
      <c r="G594" s="4">
        <f t="shared" si="9"/>
        <v>2.1316282072803006E-14</v>
      </c>
    </row>
    <row r="595" spans="1:12">
      <c r="A595" s="41">
        <v>45291</v>
      </c>
      <c r="B595" s="786" t="s">
        <v>10</v>
      </c>
      <c r="C595" s="786" t="s">
        <v>25</v>
      </c>
      <c r="D595" t="s">
        <v>12</v>
      </c>
      <c r="E595" s="12">
        <v>25.7</v>
      </c>
      <c r="F595" s="65"/>
      <c r="G595" s="4">
        <f>+G594+E595-F595</f>
        <v>25.700000000000021</v>
      </c>
    </row>
    <row r="596" spans="1:12">
      <c r="B596" s="787"/>
      <c r="C596" s="787"/>
      <c r="D596" t="s">
        <v>13</v>
      </c>
      <c r="E596" s="12">
        <v>5</v>
      </c>
      <c r="F596" s="65"/>
      <c r="G596" s="4">
        <f t="shared" si="9"/>
        <v>30.700000000000021</v>
      </c>
      <c r="J596" s="786" t="s">
        <v>25</v>
      </c>
      <c r="K596" t="s">
        <v>12</v>
      </c>
      <c r="L596" s="12">
        <v>25.7</v>
      </c>
    </row>
    <row r="597" spans="1:12">
      <c r="B597" s="787"/>
      <c r="C597" s="787"/>
      <c r="D597" t="s">
        <v>14</v>
      </c>
      <c r="E597" s="12">
        <v>350</v>
      </c>
      <c r="F597" s="65"/>
      <c r="G597" s="4">
        <f t="shared" si="9"/>
        <v>380.70000000000005</v>
      </c>
      <c r="J597" s="787"/>
      <c r="K597" t="s">
        <v>13</v>
      </c>
      <c r="L597" s="12">
        <v>5</v>
      </c>
    </row>
    <row r="598" spans="1:12">
      <c r="A598" s="39">
        <v>45291</v>
      </c>
      <c r="B598" s="787" t="s">
        <v>2417</v>
      </c>
      <c r="C598" s="787" t="s">
        <v>25</v>
      </c>
      <c r="D598" t="s">
        <v>14</v>
      </c>
      <c r="E598" s="12"/>
      <c r="F598" s="65">
        <v>350</v>
      </c>
      <c r="G598" s="4">
        <f t="shared" si="9"/>
        <v>30.700000000000045</v>
      </c>
      <c r="J598" s="786" t="s">
        <v>11</v>
      </c>
      <c r="K598" t="s">
        <v>14</v>
      </c>
      <c r="L598" s="26">
        <v>13.3</v>
      </c>
    </row>
    <row r="599" spans="1:12">
      <c r="A599" s="39">
        <v>45329</v>
      </c>
      <c r="B599" s="787" t="s">
        <v>2418</v>
      </c>
      <c r="C599" s="787" t="s">
        <v>25</v>
      </c>
      <c r="D599" t="s">
        <v>12</v>
      </c>
      <c r="E599" s="12"/>
      <c r="F599" s="12">
        <v>25.7</v>
      </c>
      <c r="G599" s="4">
        <f t="shared" si="9"/>
        <v>5.0000000000000462</v>
      </c>
      <c r="J599" s="786"/>
      <c r="K599"/>
      <c r="L599" s="26"/>
    </row>
    <row r="600" spans="1:12">
      <c r="A600" s="39">
        <v>45329</v>
      </c>
      <c r="B600" s="787" t="s">
        <v>2418</v>
      </c>
      <c r="C600" s="787" t="s">
        <v>25</v>
      </c>
      <c r="D600" t="s">
        <v>13</v>
      </c>
      <c r="E600" s="12"/>
      <c r="F600" s="12">
        <v>5</v>
      </c>
      <c r="G600" s="4">
        <f t="shared" si="9"/>
        <v>4.6185277824406512E-14</v>
      </c>
      <c r="J600" s="786"/>
      <c r="K600"/>
      <c r="L600" s="26"/>
    </row>
    <row r="601" spans="1:12">
      <c r="A601" s="41">
        <v>45322</v>
      </c>
      <c r="B601" s="786" t="s">
        <v>10</v>
      </c>
      <c r="C601" s="786" t="s">
        <v>11</v>
      </c>
      <c r="D601" t="s">
        <v>12</v>
      </c>
      <c r="E601" s="12">
        <v>19.100000000000001</v>
      </c>
      <c r="G601" s="4">
        <f>+G600+E601-F601</f>
        <v>19.100000000000048</v>
      </c>
      <c r="L601" s="12">
        <f>SUM(L596:L598)</f>
        <v>44</v>
      </c>
    </row>
    <row r="602" spans="1:12">
      <c r="B602" s="787"/>
      <c r="C602" s="787"/>
      <c r="D602" t="s">
        <v>13</v>
      </c>
      <c r="E602" s="12">
        <v>5.6</v>
      </c>
      <c r="G602" s="4">
        <f t="shared" si="9"/>
        <v>24.700000000000045</v>
      </c>
    </row>
    <row r="603" spans="1:12">
      <c r="B603" s="787"/>
      <c r="C603" s="787"/>
      <c r="D603" t="s">
        <v>14</v>
      </c>
      <c r="E603" s="12">
        <v>233.3</v>
      </c>
      <c r="G603" s="4">
        <f t="shared" ref="G603:G609" si="10">+G602+E603-F603</f>
        <v>258.00000000000006</v>
      </c>
    </row>
    <row r="604" spans="1:12">
      <c r="B604" s="787"/>
      <c r="C604" s="787"/>
      <c r="D604" t="s">
        <v>338</v>
      </c>
      <c r="E604" s="12">
        <v>1000</v>
      </c>
      <c r="G604" s="4">
        <f t="shared" si="10"/>
        <v>1258</v>
      </c>
    </row>
    <row r="605" spans="1:12" s="365" customFormat="1">
      <c r="A605" s="364">
        <v>45301</v>
      </c>
      <c r="B605" s="807" t="s">
        <v>2419</v>
      </c>
      <c r="C605" s="807" t="s">
        <v>11</v>
      </c>
      <c r="D605" s="365" t="s">
        <v>338</v>
      </c>
      <c r="E605" s="370"/>
      <c r="F605" s="368">
        <v>1000</v>
      </c>
      <c r="G605" s="369">
        <f t="shared" si="10"/>
        <v>258</v>
      </c>
      <c r="K605" s="368"/>
    </row>
    <row r="606" spans="1:12" s="365" customFormat="1">
      <c r="A606" s="364">
        <v>45322</v>
      </c>
      <c r="B606" s="807" t="s">
        <v>2420</v>
      </c>
      <c r="C606" s="807" t="s">
        <v>11</v>
      </c>
      <c r="D606" s="365" t="s">
        <v>14</v>
      </c>
      <c r="E606" s="368"/>
      <c r="F606" s="368">
        <v>220</v>
      </c>
      <c r="G606" s="369">
        <f t="shared" si="10"/>
        <v>38</v>
      </c>
      <c r="H606" s="365" t="s">
        <v>2421</v>
      </c>
      <c r="K606" s="368"/>
    </row>
    <row r="607" spans="1:12" s="365" customFormat="1">
      <c r="A607" s="364">
        <v>45329</v>
      </c>
      <c r="B607" s="807" t="s">
        <v>2422</v>
      </c>
      <c r="C607" s="807" t="s">
        <v>11</v>
      </c>
      <c r="D607" s="365" t="s">
        <v>14</v>
      </c>
      <c r="E607" s="368"/>
      <c r="F607" s="368">
        <v>13.3</v>
      </c>
      <c r="G607" s="369">
        <f t="shared" si="10"/>
        <v>24.7</v>
      </c>
      <c r="H607" s="365" t="s">
        <v>2421</v>
      </c>
      <c r="K607" s="368"/>
    </row>
    <row r="608" spans="1:12">
      <c r="A608" s="39">
        <v>45404</v>
      </c>
      <c r="B608" s="787" t="s">
        <v>2423</v>
      </c>
      <c r="C608" s="787" t="s">
        <v>11</v>
      </c>
      <c r="D608" t="s">
        <v>12</v>
      </c>
      <c r="F608" s="121">
        <v>19.100000000000001</v>
      </c>
      <c r="G608" s="4">
        <f t="shared" si="10"/>
        <v>5.5999999999999979</v>
      </c>
    </row>
    <row r="609" spans="1:11">
      <c r="A609" s="39">
        <v>45404</v>
      </c>
      <c r="B609" s="787" t="s">
        <v>2423</v>
      </c>
      <c r="C609" s="787" t="s">
        <v>11</v>
      </c>
      <c r="D609" t="s">
        <v>13</v>
      </c>
      <c r="F609" s="121">
        <v>5.6</v>
      </c>
      <c r="G609" s="4">
        <f t="shared" si="10"/>
        <v>0</v>
      </c>
    </row>
    <row r="610" spans="1:11">
      <c r="A610" s="39">
        <v>45351</v>
      </c>
      <c r="B610" s="786" t="s">
        <v>10</v>
      </c>
      <c r="C610" s="786" t="s">
        <v>15</v>
      </c>
      <c r="D610" t="s">
        <v>12</v>
      </c>
      <c r="E610" s="12">
        <v>14.9</v>
      </c>
      <c r="F610" s="12"/>
      <c r="G610" s="4">
        <f t="shared" ref="G610:G611" si="11">+G609+E610-F610</f>
        <v>14.9</v>
      </c>
    </row>
    <row r="611" spans="1:11">
      <c r="A611"/>
      <c r="B611" s="787"/>
      <c r="C611" s="787"/>
      <c r="D611" t="s">
        <v>13</v>
      </c>
      <c r="E611" s="12">
        <v>5</v>
      </c>
      <c r="F611" s="12"/>
      <c r="G611" s="4">
        <f t="shared" si="11"/>
        <v>19.899999999999999</v>
      </c>
    </row>
    <row r="612" spans="1:11">
      <c r="A612"/>
      <c r="B612" s="787"/>
      <c r="C612" s="787"/>
      <c r="D612" t="s">
        <v>14</v>
      </c>
      <c r="E612" s="12">
        <v>250</v>
      </c>
      <c r="F612" s="12"/>
      <c r="G612" s="4">
        <f>+G611+E612-F612</f>
        <v>269.89999999999998</v>
      </c>
    </row>
    <row r="613" spans="1:11" s="365" customFormat="1">
      <c r="A613" s="364">
        <v>45351</v>
      </c>
      <c r="B613" s="807" t="s">
        <v>2424</v>
      </c>
      <c r="C613" s="807" t="s">
        <v>15</v>
      </c>
      <c r="D613" s="365" t="s">
        <v>14</v>
      </c>
      <c r="E613" s="383"/>
      <c r="F613" s="369">
        <v>250</v>
      </c>
      <c r="G613" s="369">
        <f>+G612+E613-F613</f>
        <v>19.899999999999977</v>
      </c>
      <c r="H613" s="365" t="s">
        <v>2421</v>
      </c>
      <c r="K613" s="368"/>
    </row>
    <row r="614" spans="1:11">
      <c r="A614" s="39">
        <v>45402</v>
      </c>
      <c r="B614" s="787" t="s">
        <v>2425</v>
      </c>
      <c r="C614" s="787" t="s">
        <v>15</v>
      </c>
      <c r="D614" t="s">
        <v>12</v>
      </c>
      <c r="E614" s="26"/>
      <c r="F614" s="4">
        <v>14.9</v>
      </c>
      <c r="G614" s="4">
        <f>+G613+E614-F614</f>
        <v>4.9999999999999769</v>
      </c>
    </row>
    <row r="615" spans="1:11">
      <c r="A615" s="39">
        <v>45402</v>
      </c>
      <c r="B615" s="787" t="s">
        <v>2425</v>
      </c>
      <c r="C615" s="787" t="s">
        <v>15</v>
      </c>
      <c r="D615" t="s">
        <v>13</v>
      </c>
      <c r="E615" s="26"/>
      <c r="F615" s="4">
        <v>5</v>
      </c>
      <c r="G615" s="4">
        <f>+G614+E615-F615</f>
        <v>-2.3092638912203256E-14</v>
      </c>
    </row>
    <row r="616" spans="1:11">
      <c r="A616" s="41">
        <v>45382</v>
      </c>
      <c r="B616" s="786" t="s">
        <v>10</v>
      </c>
      <c r="C616" s="786" t="s">
        <v>16</v>
      </c>
      <c r="D616" t="s">
        <v>12</v>
      </c>
      <c r="E616" s="121">
        <v>39.799999999999997</v>
      </c>
      <c r="F616" s="12"/>
      <c r="G616" s="4">
        <f>+G615+E616-F616</f>
        <v>39.799999999999976</v>
      </c>
      <c r="I616" s="786"/>
    </row>
    <row r="617" spans="1:11">
      <c r="B617" s="787"/>
      <c r="C617" s="787"/>
      <c r="D617" t="s">
        <v>13</v>
      </c>
      <c r="E617" s="121">
        <v>5</v>
      </c>
      <c r="F617" s="12"/>
      <c r="G617" s="4">
        <f t="shared" ref="G617:G687" si="12">+G616+E617-F617</f>
        <v>44.799999999999976</v>
      </c>
      <c r="I617" s="787"/>
    </row>
    <row r="618" spans="1:11">
      <c r="B618" s="787"/>
      <c r="C618" s="787"/>
      <c r="D618" t="s">
        <v>14</v>
      </c>
      <c r="E618" s="121">
        <v>500</v>
      </c>
      <c r="F618" s="12"/>
      <c r="G618" s="4">
        <f t="shared" si="12"/>
        <v>544.79999999999995</v>
      </c>
      <c r="I618" s="786"/>
    </row>
    <row r="619" spans="1:11" s="365" customFormat="1">
      <c r="A619" s="364">
        <v>45382</v>
      </c>
      <c r="B619" s="807" t="s">
        <v>2426</v>
      </c>
      <c r="C619" s="807" t="s">
        <v>16</v>
      </c>
      <c r="D619" s="365" t="s">
        <v>14</v>
      </c>
      <c r="E619" s="368"/>
      <c r="F619" s="370">
        <v>500</v>
      </c>
      <c r="G619" s="369">
        <f t="shared" si="12"/>
        <v>44.799999999999955</v>
      </c>
      <c r="H619" s="365" t="s">
        <v>2421</v>
      </c>
      <c r="I619" s="807"/>
      <c r="K619" s="368"/>
    </row>
    <row r="620" spans="1:11">
      <c r="A620" s="39">
        <v>45475</v>
      </c>
      <c r="B620" s="787" t="s">
        <v>2427</v>
      </c>
      <c r="C620" s="787" t="s">
        <v>16</v>
      </c>
      <c r="D620" t="s">
        <v>12</v>
      </c>
      <c r="F620" s="121">
        <v>39.799999999999997</v>
      </c>
      <c r="G620" s="4">
        <f t="shared" si="12"/>
        <v>4.9999999999999574</v>
      </c>
      <c r="I620" s="787"/>
    </row>
    <row r="621" spans="1:11">
      <c r="A621" s="39">
        <v>45475</v>
      </c>
      <c r="B621" s="787" t="s">
        <v>2427</v>
      </c>
      <c r="C621" s="787" t="s">
        <v>16</v>
      </c>
      <c r="D621" t="s">
        <v>13</v>
      </c>
      <c r="F621" s="121">
        <v>5</v>
      </c>
      <c r="G621" s="4">
        <f t="shared" si="12"/>
        <v>-4.2632564145606011E-14</v>
      </c>
      <c r="I621" s="787"/>
    </row>
    <row r="622" spans="1:11">
      <c r="A622" s="41">
        <v>45412</v>
      </c>
      <c r="B622" s="786" t="s">
        <v>10</v>
      </c>
      <c r="C622" s="786" t="s">
        <v>17</v>
      </c>
      <c r="D622" t="s">
        <v>12</v>
      </c>
      <c r="E622" s="121">
        <v>39.6</v>
      </c>
      <c r="F622" s="12"/>
      <c r="G622" s="4">
        <f t="shared" si="12"/>
        <v>39.599999999999959</v>
      </c>
      <c r="I622" s="786"/>
      <c r="K622" s="12"/>
    </row>
    <row r="623" spans="1:11">
      <c r="B623" s="787"/>
      <c r="C623" s="787"/>
      <c r="D623" t="s">
        <v>13</v>
      </c>
      <c r="E623" s="121">
        <v>5</v>
      </c>
      <c r="F623" s="12"/>
      <c r="G623" s="4">
        <f t="shared" si="12"/>
        <v>44.599999999999959</v>
      </c>
      <c r="I623" s="787"/>
      <c r="K623" s="12"/>
    </row>
    <row r="624" spans="1:11">
      <c r="B624" s="787"/>
      <c r="C624" s="787"/>
      <c r="D624" t="s">
        <v>14</v>
      </c>
      <c r="E624" s="121">
        <v>500</v>
      </c>
      <c r="F624" s="12"/>
      <c r="G624" s="4">
        <f t="shared" si="12"/>
        <v>544.59999999999991</v>
      </c>
    </row>
    <row r="625" spans="1:11" s="365" customFormat="1">
      <c r="A625" s="364">
        <v>45412</v>
      </c>
      <c r="B625" s="807" t="s">
        <v>2428</v>
      </c>
      <c r="C625" s="807" t="s">
        <v>17</v>
      </c>
      <c r="D625" s="365" t="s">
        <v>14</v>
      </c>
      <c r="E625" s="368"/>
      <c r="F625" s="370">
        <v>500</v>
      </c>
      <c r="G625" s="369">
        <f t="shared" si="12"/>
        <v>44.599999999999909</v>
      </c>
      <c r="H625" s="365" t="s">
        <v>2421</v>
      </c>
      <c r="K625" s="368"/>
    </row>
    <row r="626" spans="1:11">
      <c r="A626" s="39">
        <v>45475</v>
      </c>
      <c r="B626" s="787" t="s">
        <v>2427</v>
      </c>
      <c r="C626" s="787" t="s">
        <v>17</v>
      </c>
      <c r="D626" t="s">
        <v>12</v>
      </c>
      <c r="F626" s="121">
        <v>39.6</v>
      </c>
      <c r="G626" s="4">
        <f t="shared" si="12"/>
        <v>4.9999999999999076</v>
      </c>
    </row>
    <row r="627" spans="1:11">
      <c r="A627" s="39">
        <v>45475</v>
      </c>
      <c r="B627" s="787" t="s">
        <v>2427</v>
      </c>
      <c r="C627" s="787" t="s">
        <v>17</v>
      </c>
      <c r="D627" t="s">
        <v>13</v>
      </c>
      <c r="F627" s="121">
        <v>5</v>
      </c>
      <c r="G627" s="4">
        <f t="shared" si="12"/>
        <v>-9.2370555648813024E-14</v>
      </c>
    </row>
    <row r="628" spans="1:11">
      <c r="A628" s="41">
        <v>45443</v>
      </c>
      <c r="B628" s="786" t="s">
        <v>10</v>
      </c>
      <c r="C628" s="786" t="s">
        <v>18</v>
      </c>
      <c r="D628" t="s">
        <v>12</v>
      </c>
      <c r="E628" s="12">
        <v>36</v>
      </c>
      <c r="F628" s="65"/>
      <c r="G628" s="4">
        <f t="shared" si="12"/>
        <v>35.999999999999908</v>
      </c>
    </row>
    <row r="629" spans="1:11">
      <c r="B629" s="787"/>
      <c r="C629" s="787"/>
      <c r="D629" t="s">
        <v>13</v>
      </c>
      <c r="E629" s="12">
        <v>5</v>
      </c>
      <c r="F629" s="65"/>
      <c r="G629" s="4">
        <f t="shared" si="12"/>
        <v>40.999999999999908</v>
      </c>
    </row>
    <row r="630" spans="1:11">
      <c r="B630" s="787"/>
      <c r="C630" s="787"/>
      <c r="D630" t="s">
        <v>14</v>
      </c>
      <c r="E630" s="12">
        <v>500</v>
      </c>
      <c r="F630" s="65"/>
      <c r="G630" s="4">
        <f t="shared" si="12"/>
        <v>540.99999999999989</v>
      </c>
    </row>
    <row r="631" spans="1:11" s="365" customFormat="1">
      <c r="A631" s="364">
        <v>45443</v>
      </c>
      <c r="B631" s="807" t="s">
        <v>2429</v>
      </c>
      <c r="C631" s="807" t="s">
        <v>18</v>
      </c>
      <c r="D631" s="365" t="s">
        <v>14</v>
      </c>
      <c r="E631" s="370"/>
      <c r="F631" s="372">
        <v>500</v>
      </c>
      <c r="G631" s="369">
        <f t="shared" si="12"/>
        <v>40.999999999999886</v>
      </c>
      <c r="K631" s="368"/>
    </row>
    <row r="632" spans="1:11">
      <c r="A632" s="39">
        <v>45475</v>
      </c>
      <c r="B632" s="787" t="s">
        <v>2427</v>
      </c>
      <c r="C632" s="787" t="s">
        <v>18</v>
      </c>
      <c r="D632" t="s">
        <v>12</v>
      </c>
      <c r="E632" s="12"/>
      <c r="F632" s="12">
        <v>36</v>
      </c>
      <c r="G632" s="4">
        <f t="shared" si="12"/>
        <v>4.9999999999998863</v>
      </c>
    </row>
    <row r="633" spans="1:11">
      <c r="A633" s="39">
        <v>45475</v>
      </c>
      <c r="B633" s="787" t="s">
        <v>2427</v>
      </c>
      <c r="C633" s="787" t="s">
        <v>18</v>
      </c>
      <c r="D633" t="s">
        <v>13</v>
      </c>
      <c r="E633" s="12"/>
      <c r="F633" s="12">
        <v>5</v>
      </c>
      <c r="G633" s="4">
        <f t="shared" si="12"/>
        <v>-1.1368683772161603E-13</v>
      </c>
    </row>
    <row r="634" spans="1:11">
      <c r="A634" s="41">
        <v>45473</v>
      </c>
      <c r="B634" s="786" t="s">
        <v>10</v>
      </c>
      <c r="C634" s="786" t="s">
        <v>19</v>
      </c>
      <c r="D634" t="s">
        <v>12</v>
      </c>
      <c r="E634" s="12">
        <v>35</v>
      </c>
      <c r="G634" s="4">
        <f t="shared" si="12"/>
        <v>34.999999999999886</v>
      </c>
    </row>
    <row r="635" spans="1:11">
      <c r="B635" s="787"/>
      <c r="C635" s="787"/>
      <c r="D635" t="s">
        <v>13</v>
      </c>
      <c r="E635" s="12">
        <v>7</v>
      </c>
      <c r="G635" s="4">
        <f t="shared" si="12"/>
        <v>41.999999999999886</v>
      </c>
    </row>
    <row r="636" spans="1:11">
      <c r="B636" s="787"/>
      <c r="C636" s="787"/>
      <c r="D636" t="s">
        <v>14</v>
      </c>
      <c r="E636" s="12">
        <v>500</v>
      </c>
      <c r="G636" s="4">
        <f t="shared" si="12"/>
        <v>541.99999999999989</v>
      </c>
    </row>
    <row r="637" spans="1:11" s="365" customFormat="1">
      <c r="A637" s="364">
        <v>45473</v>
      </c>
      <c r="B637" s="807" t="s">
        <v>2430</v>
      </c>
      <c r="C637" s="807" t="s">
        <v>19</v>
      </c>
      <c r="D637" s="365" t="s">
        <v>14</v>
      </c>
      <c r="E637" s="368"/>
      <c r="F637" s="368">
        <v>500</v>
      </c>
      <c r="G637" s="369">
        <f t="shared" si="12"/>
        <v>41.999999999999886</v>
      </c>
      <c r="K637" s="368"/>
    </row>
    <row r="638" spans="1:11">
      <c r="A638" s="39">
        <v>45518</v>
      </c>
      <c r="B638" s="787" t="s">
        <v>2431</v>
      </c>
      <c r="C638" s="787" t="s">
        <v>19</v>
      </c>
      <c r="D638" t="s">
        <v>12</v>
      </c>
      <c r="F638" s="121">
        <v>35</v>
      </c>
      <c r="G638" s="4">
        <f t="shared" si="12"/>
        <v>6.9999999999998863</v>
      </c>
    </row>
    <row r="639" spans="1:11">
      <c r="A639" s="39">
        <v>45518</v>
      </c>
      <c r="B639" s="787" t="s">
        <v>2431</v>
      </c>
      <c r="C639" s="787" t="s">
        <v>19</v>
      </c>
      <c r="D639" t="s">
        <v>13</v>
      </c>
      <c r="F639" s="121">
        <v>7</v>
      </c>
      <c r="G639" s="4">
        <f t="shared" si="12"/>
        <v>-1.1368683772161603E-13</v>
      </c>
    </row>
    <row r="640" spans="1:11">
      <c r="A640" s="41">
        <v>45504</v>
      </c>
      <c r="B640" s="786" t="s">
        <v>10</v>
      </c>
      <c r="C640" s="786" t="s">
        <v>20</v>
      </c>
      <c r="D640" t="s">
        <v>12</v>
      </c>
      <c r="E640" s="12">
        <v>34.299999999999997</v>
      </c>
      <c r="F640" s="4"/>
      <c r="G640" s="4">
        <f t="shared" si="12"/>
        <v>34.299999999999883</v>
      </c>
    </row>
    <row r="641" spans="1:11">
      <c r="B641" s="787"/>
      <c r="C641" s="787"/>
      <c r="D641" t="s">
        <v>13</v>
      </c>
      <c r="E641" s="12">
        <v>7</v>
      </c>
      <c r="F641" s="4"/>
      <c r="G641" s="4">
        <f t="shared" si="12"/>
        <v>41.299999999999883</v>
      </c>
    </row>
    <row r="642" spans="1:11">
      <c r="B642" s="787"/>
      <c r="C642" s="787"/>
      <c r="D642" t="s">
        <v>14</v>
      </c>
      <c r="E642" s="12">
        <v>500</v>
      </c>
      <c r="F642" s="4"/>
      <c r="G642" s="4">
        <f t="shared" si="12"/>
        <v>541.29999999999984</v>
      </c>
    </row>
    <row r="643" spans="1:11" s="365" customFormat="1">
      <c r="A643" s="364">
        <v>45504</v>
      </c>
      <c r="B643" s="807" t="s">
        <v>2432</v>
      </c>
      <c r="C643" s="807" t="s">
        <v>20</v>
      </c>
      <c r="D643" s="365" t="s">
        <v>14</v>
      </c>
      <c r="E643" s="368"/>
      <c r="F643" s="369">
        <v>500</v>
      </c>
      <c r="G643" s="369">
        <f t="shared" si="12"/>
        <v>41.299999999999841</v>
      </c>
      <c r="K643" s="368"/>
    </row>
    <row r="644" spans="1:11">
      <c r="A644" s="39">
        <v>45546</v>
      </c>
      <c r="B644" s="787" t="s">
        <v>2433</v>
      </c>
      <c r="C644" s="787" t="s">
        <v>20</v>
      </c>
      <c r="D644" t="s">
        <v>12</v>
      </c>
      <c r="F644" s="4">
        <v>34.299999999999997</v>
      </c>
      <c r="G644" s="4">
        <f t="shared" si="12"/>
        <v>6.9999999999998437</v>
      </c>
      <c r="I644" s="822" t="s">
        <v>2434</v>
      </c>
      <c r="J644" s="822"/>
      <c r="K644" s="822"/>
    </row>
    <row r="645" spans="1:11">
      <c r="A645" s="39">
        <v>45546</v>
      </c>
      <c r="B645" s="787" t="s">
        <v>2433</v>
      </c>
      <c r="C645" s="787" t="s">
        <v>20</v>
      </c>
      <c r="D645" t="s">
        <v>13</v>
      </c>
      <c r="F645" s="4">
        <v>7</v>
      </c>
      <c r="G645" s="4">
        <f t="shared" si="12"/>
        <v>-1.5631940186722204E-13</v>
      </c>
      <c r="H645">
        <v>2024</v>
      </c>
      <c r="I645" s="786" t="s">
        <v>21</v>
      </c>
      <c r="J645" t="s">
        <v>12</v>
      </c>
      <c r="K645" s="12">
        <v>34.4</v>
      </c>
    </row>
    <row r="646" spans="1:11">
      <c r="A646" s="41">
        <v>45535</v>
      </c>
      <c r="B646" s="786" t="s">
        <v>10</v>
      </c>
      <c r="C646" s="786" t="s">
        <v>21</v>
      </c>
      <c r="D646" t="s">
        <v>12</v>
      </c>
      <c r="E646" s="12">
        <v>34.4</v>
      </c>
      <c r="F646" s="65"/>
      <c r="G646" s="4">
        <f t="shared" si="12"/>
        <v>34.399999999999842</v>
      </c>
      <c r="I646" s="787"/>
      <c r="J646" t="s">
        <v>13</v>
      </c>
      <c r="K646" s="12">
        <v>7</v>
      </c>
    </row>
    <row r="647" spans="1:11">
      <c r="B647" s="787"/>
      <c r="C647" s="787"/>
      <c r="D647" t="s">
        <v>13</v>
      </c>
      <c r="E647" s="12">
        <v>7</v>
      </c>
      <c r="F647" s="65"/>
      <c r="G647" s="4">
        <f t="shared" si="12"/>
        <v>41.399999999999842</v>
      </c>
      <c r="I647" s="786" t="s">
        <v>91</v>
      </c>
      <c r="J647" t="s">
        <v>12</v>
      </c>
      <c r="K647" s="12">
        <v>34.6</v>
      </c>
    </row>
    <row r="648" spans="1:11">
      <c r="B648" s="787"/>
      <c r="C648" s="787"/>
      <c r="D648" t="s">
        <v>14</v>
      </c>
      <c r="E648" s="12">
        <v>500</v>
      </c>
      <c r="F648" s="65"/>
      <c r="G648" s="4">
        <f t="shared" si="12"/>
        <v>541.39999999999986</v>
      </c>
      <c r="I648" s="787"/>
      <c r="J648" t="s">
        <v>13</v>
      </c>
      <c r="K648" s="12">
        <v>5</v>
      </c>
    </row>
    <row r="649" spans="1:11" s="365" customFormat="1">
      <c r="A649" s="364">
        <v>45535</v>
      </c>
      <c r="B649" s="807" t="s">
        <v>2435</v>
      </c>
      <c r="C649" s="807" t="s">
        <v>21</v>
      </c>
      <c r="D649" s="365" t="s">
        <v>14</v>
      </c>
      <c r="E649" s="370"/>
      <c r="F649" s="372">
        <v>500</v>
      </c>
      <c r="G649" s="369">
        <f t="shared" si="12"/>
        <v>41.399999999999864</v>
      </c>
      <c r="H649" s="383"/>
      <c r="I649" s="807"/>
      <c r="J649" s="365" t="s">
        <v>14</v>
      </c>
      <c r="K649" s="370">
        <v>80</v>
      </c>
    </row>
    <row r="650" spans="1:11">
      <c r="A650" s="39">
        <v>45595</v>
      </c>
      <c r="B650" s="787" t="s">
        <v>2436</v>
      </c>
      <c r="C650" s="787" t="s">
        <v>21</v>
      </c>
      <c r="D650" t="s">
        <v>12</v>
      </c>
      <c r="E650" s="12"/>
      <c r="F650" s="65">
        <v>34.4</v>
      </c>
      <c r="G650" s="4">
        <f t="shared" si="12"/>
        <v>6.999999999999865</v>
      </c>
      <c r="H650" s="26"/>
      <c r="I650" s="787"/>
      <c r="K650" s="12"/>
    </row>
    <row r="651" spans="1:11">
      <c r="A651" s="39">
        <v>45595</v>
      </c>
      <c r="B651" s="787" t="s">
        <v>2436</v>
      </c>
      <c r="C651" s="787" t="s">
        <v>21</v>
      </c>
      <c r="D651" t="s">
        <v>13</v>
      </c>
      <c r="E651" s="12"/>
      <c r="F651" s="65">
        <v>7</v>
      </c>
      <c r="G651" s="4">
        <f t="shared" si="12"/>
        <v>-1.3500311979441904E-13</v>
      </c>
      <c r="H651" s="26"/>
      <c r="I651" s="787"/>
      <c r="K651" s="12"/>
    </row>
    <row r="652" spans="1:11">
      <c r="A652" s="41">
        <v>45565</v>
      </c>
      <c r="B652" s="786" t="s">
        <v>10</v>
      </c>
      <c r="C652" s="786" t="s">
        <v>91</v>
      </c>
      <c r="D652" t="s">
        <v>12</v>
      </c>
      <c r="E652" s="12">
        <v>34.6</v>
      </c>
      <c r="G652" s="4">
        <f t="shared" si="12"/>
        <v>34.599999999999866</v>
      </c>
      <c r="K652" s="121">
        <f>SUM(K645:K649)</f>
        <v>161</v>
      </c>
    </row>
    <row r="653" spans="1:11">
      <c r="B653" s="787"/>
      <c r="C653" s="787"/>
      <c r="D653" t="s">
        <v>13</v>
      </c>
      <c r="E653" s="12">
        <v>5</v>
      </c>
      <c r="G653" s="4">
        <f t="shared" si="12"/>
        <v>39.599999999999866</v>
      </c>
    </row>
    <row r="654" spans="1:11">
      <c r="B654" s="787"/>
      <c r="C654" s="787"/>
      <c r="D654" t="s">
        <v>14</v>
      </c>
      <c r="E654" s="12">
        <v>500</v>
      </c>
      <c r="G654" s="4">
        <f t="shared" si="12"/>
        <v>539.59999999999991</v>
      </c>
    </row>
    <row r="655" spans="1:11" s="365" customFormat="1">
      <c r="A655" s="364">
        <v>45565</v>
      </c>
      <c r="B655" s="807" t="s">
        <v>2437</v>
      </c>
      <c r="C655" s="807" t="s">
        <v>91</v>
      </c>
      <c r="D655" s="365" t="s">
        <v>14</v>
      </c>
      <c r="E655" s="368"/>
      <c r="F655" s="368">
        <v>420</v>
      </c>
      <c r="G655" s="369">
        <f t="shared" si="12"/>
        <v>119.59999999999991</v>
      </c>
      <c r="K655" s="368"/>
    </row>
    <row r="656" spans="1:11">
      <c r="A656" s="39">
        <v>45595</v>
      </c>
      <c r="B656" s="787" t="s">
        <v>2436</v>
      </c>
      <c r="C656" s="787" t="s">
        <v>91</v>
      </c>
      <c r="D656" t="s">
        <v>12</v>
      </c>
      <c r="F656" s="12">
        <v>34.6</v>
      </c>
      <c r="G656" s="4">
        <f t="shared" si="12"/>
        <v>84.999999999999915</v>
      </c>
    </row>
    <row r="657" spans="1:11">
      <c r="A657" s="39">
        <v>45595</v>
      </c>
      <c r="B657" s="787" t="s">
        <v>2436</v>
      </c>
      <c r="C657" s="787" t="s">
        <v>91</v>
      </c>
      <c r="D657" t="s">
        <v>13</v>
      </c>
      <c r="F657" s="12">
        <v>5</v>
      </c>
      <c r="G657" s="4">
        <f t="shared" si="12"/>
        <v>79.999999999999915</v>
      </c>
    </row>
    <row r="658" spans="1:11" s="378" customFormat="1">
      <c r="A658" s="377">
        <v>45595</v>
      </c>
      <c r="B658" s="801" t="s">
        <v>2438</v>
      </c>
      <c r="C658" s="801" t="s">
        <v>91</v>
      </c>
      <c r="D658" s="378" t="s">
        <v>14</v>
      </c>
      <c r="E658" s="379"/>
      <c r="F658" s="380">
        <v>80</v>
      </c>
      <c r="G658" s="419">
        <f t="shared" si="12"/>
        <v>0</v>
      </c>
      <c r="K658" s="379"/>
    </row>
    <row r="659" spans="1:11">
      <c r="A659" s="41">
        <v>45596</v>
      </c>
      <c r="B659" s="786" t="s">
        <v>10</v>
      </c>
      <c r="C659" s="786" t="s">
        <v>23</v>
      </c>
      <c r="D659" t="s">
        <v>12</v>
      </c>
      <c r="E659" s="12">
        <v>7</v>
      </c>
      <c r="G659" s="4">
        <f t="shared" si="12"/>
        <v>7</v>
      </c>
      <c r="H659" t="s">
        <v>140</v>
      </c>
      <c r="I659">
        <v>44168936</v>
      </c>
    </row>
    <row r="660" spans="1:11">
      <c r="B660" s="787"/>
      <c r="C660" s="787"/>
      <c r="D660" t="s">
        <v>13</v>
      </c>
      <c r="E660" s="12">
        <v>7</v>
      </c>
      <c r="G660" s="4">
        <f t="shared" si="12"/>
        <v>14</v>
      </c>
    </row>
    <row r="661" spans="1:11">
      <c r="B661" s="787"/>
      <c r="C661" s="787"/>
      <c r="D661" t="s">
        <v>14</v>
      </c>
      <c r="E661" s="12">
        <v>500</v>
      </c>
      <c r="G661" s="4">
        <f t="shared" si="12"/>
        <v>514</v>
      </c>
    </row>
    <row r="662" spans="1:11" s="378" customFormat="1">
      <c r="A662" s="377">
        <v>45596</v>
      </c>
      <c r="B662" s="801" t="s">
        <v>2439</v>
      </c>
      <c r="C662" s="801" t="s">
        <v>23</v>
      </c>
      <c r="D662" s="378" t="s">
        <v>14</v>
      </c>
      <c r="E662" s="379"/>
      <c r="F662" s="379">
        <v>500</v>
      </c>
      <c r="G662" s="419">
        <f t="shared" si="12"/>
        <v>14</v>
      </c>
      <c r="K662" s="379"/>
    </row>
    <row r="663" spans="1:11">
      <c r="A663" s="39">
        <v>45707</v>
      </c>
      <c r="B663" s="787" t="s">
        <v>2440</v>
      </c>
      <c r="C663" s="787" t="s">
        <v>23</v>
      </c>
      <c r="D663" t="s">
        <v>12</v>
      </c>
      <c r="F663" s="12">
        <v>7</v>
      </c>
      <c r="G663" s="4">
        <f t="shared" si="12"/>
        <v>7</v>
      </c>
    </row>
    <row r="664" spans="1:11">
      <c r="A664" s="39">
        <v>45707</v>
      </c>
      <c r="B664" s="787" t="s">
        <v>2440</v>
      </c>
      <c r="C664" s="787" t="s">
        <v>23</v>
      </c>
      <c r="D664" t="s">
        <v>13</v>
      </c>
      <c r="F664" s="12">
        <v>7</v>
      </c>
      <c r="G664" s="4">
        <f t="shared" si="12"/>
        <v>0</v>
      </c>
    </row>
    <row r="665" spans="1:11">
      <c r="A665" s="41">
        <v>45626</v>
      </c>
      <c r="B665" s="786" t="s">
        <v>10</v>
      </c>
      <c r="C665" s="786" t="s">
        <v>24</v>
      </c>
      <c r="D665" t="s">
        <v>12</v>
      </c>
      <c r="E665" s="12">
        <v>8</v>
      </c>
      <c r="F665" s="65"/>
      <c r="G665" s="4">
        <f t="shared" si="12"/>
        <v>8</v>
      </c>
    </row>
    <row r="666" spans="1:11">
      <c r="B666" s="787"/>
      <c r="C666" s="787"/>
      <c r="D666" t="s">
        <v>13</v>
      </c>
      <c r="E666" s="12">
        <v>7</v>
      </c>
      <c r="F666" s="65"/>
      <c r="G666" s="4">
        <f t="shared" si="12"/>
        <v>15</v>
      </c>
    </row>
    <row r="667" spans="1:11">
      <c r="B667" s="787"/>
      <c r="C667" s="787"/>
      <c r="D667" t="s">
        <v>14</v>
      </c>
      <c r="E667" s="12">
        <v>500</v>
      </c>
      <c r="F667" s="65"/>
      <c r="G667" s="4">
        <f t="shared" si="12"/>
        <v>515</v>
      </c>
    </row>
    <row r="668" spans="1:11" s="378" customFormat="1">
      <c r="A668" s="377">
        <v>45626</v>
      </c>
      <c r="B668" s="801" t="s">
        <v>2441</v>
      </c>
      <c r="C668" s="801" t="s">
        <v>24</v>
      </c>
      <c r="D668" s="378" t="s">
        <v>14</v>
      </c>
      <c r="E668" s="380"/>
      <c r="F668" s="418">
        <v>500</v>
      </c>
      <c r="G668" s="419">
        <f t="shared" si="12"/>
        <v>15</v>
      </c>
      <c r="I668" s="847"/>
      <c r="J668" s="847"/>
      <c r="K668" s="847"/>
    </row>
    <row r="669" spans="1:11">
      <c r="A669" s="39">
        <v>45707</v>
      </c>
      <c r="B669" s="787" t="s">
        <v>2440</v>
      </c>
      <c r="C669" s="787" t="s">
        <v>24</v>
      </c>
      <c r="D669" t="s">
        <v>12</v>
      </c>
      <c r="E669" s="12"/>
      <c r="F669" s="12">
        <v>8</v>
      </c>
      <c r="G669" s="4">
        <f t="shared" si="12"/>
        <v>7</v>
      </c>
      <c r="I669" s="787"/>
      <c r="J669" s="787"/>
      <c r="K669" s="787"/>
    </row>
    <row r="670" spans="1:11">
      <c r="A670" s="39">
        <v>45707</v>
      </c>
      <c r="B670" s="787" t="s">
        <v>2440</v>
      </c>
      <c r="C670" s="787" t="s">
        <v>24</v>
      </c>
      <c r="D670" t="s">
        <v>13</v>
      </c>
      <c r="E670" s="12"/>
      <c r="F670" s="12">
        <v>7</v>
      </c>
      <c r="G670" s="4">
        <f t="shared" si="12"/>
        <v>0</v>
      </c>
      <c r="I670" s="787"/>
      <c r="J670" s="787"/>
      <c r="K670" s="787"/>
    </row>
    <row r="671" spans="1:11">
      <c r="A671" s="41">
        <v>45657</v>
      </c>
      <c r="B671" s="786" t="s">
        <v>10</v>
      </c>
      <c r="C671" s="786" t="s">
        <v>25</v>
      </c>
      <c r="D671" t="s">
        <v>12</v>
      </c>
      <c r="E671" s="12">
        <v>10.5</v>
      </c>
      <c r="F671" s="65"/>
      <c r="G671" s="4">
        <f t="shared" si="12"/>
        <v>10.5</v>
      </c>
      <c r="I671" s="786"/>
      <c r="K671" s="12"/>
    </row>
    <row r="672" spans="1:11">
      <c r="B672" s="787"/>
      <c r="C672" s="787"/>
      <c r="D672" t="s">
        <v>13</v>
      </c>
      <c r="E672" s="12">
        <v>3</v>
      </c>
      <c r="F672" s="65"/>
      <c r="G672" s="4">
        <f t="shared" si="12"/>
        <v>13.5</v>
      </c>
      <c r="I672" s="787"/>
      <c r="K672" s="12"/>
    </row>
    <row r="673" spans="1:12">
      <c r="B673" s="787"/>
      <c r="C673" s="787"/>
      <c r="D673" t="s">
        <v>14</v>
      </c>
      <c r="E673" s="12">
        <v>500</v>
      </c>
      <c r="F673" s="65"/>
      <c r="G673" s="4">
        <f t="shared" si="12"/>
        <v>513.5</v>
      </c>
      <c r="I673" s="786"/>
      <c r="K673" s="12"/>
    </row>
    <row r="674" spans="1:12" s="378" customFormat="1">
      <c r="A674" s="377">
        <v>45657</v>
      </c>
      <c r="B674" s="801" t="s">
        <v>2442</v>
      </c>
      <c r="C674" s="801" t="s">
        <v>25</v>
      </c>
      <c r="D674" s="378" t="s">
        <v>14</v>
      </c>
      <c r="E674" s="380"/>
      <c r="F674" s="418">
        <v>450</v>
      </c>
      <c r="G674" s="419">
        <f t="shared" si="12"/>
        <v>63.5</v>
      </c>
      <c r="I674" s="801"/>
      <c r="K674" s="380"/>
    </row>
    <row r="675" spans="1:12">
      <c r="A675" s="39">
        <v>45707</v>
      </c>
      <c r="B675" s="787" t="s">
        <v>2440</v>
      </c>
      <c r="C675" s="787" t="s">
        <v>25</v>
      </c>
      <c r="D675" t="s">
        <v>12</v>
      </c>
      <c r="E675" s="12"/>
      <c r="F675" s="12">
        <v>10.5</v>
      </c>
      <c r="G675" s="4">
        <f t="shared" si="12"/>
        <v>53</v>
      </c>
      <c r="I675" s="787"/>
      <c r="K675" s="12"/>
    </row>
    <row r="676" spans="1:12">
      <c r="A676" s="39">
        <v>45707</v>
      </c>
      <c r="B676" s="787" t="s">
        <v>2440</v>
      </c>
      <c r="C676" s="787" t="s">
        <v>25</v>
      </c>
      <c r="D676" t="s">
        <v>13</v>
      </c>
      <c r="E676" s="12"/>
      <c r="F676" s="12">
        <v>3</v>
      </c>
      <c r="G676" s="4">
        <f t="shared" si="12"/>
        <v>50</v>
      </c>
      <c r="I676" s="787"/>
      <c r="K676" s="12"/>
    </row>
    <row r="677" spans="1:12" s="127" customFormat="1">
      <c r="A677" s="126">
        <v>45707</v>
      </c>
      <c r="B677" s="797" t="s">
        <v>2443</v>
      </c>
      <c r="C677" s="797" t="s">
        <v>25</v>
      </c>
      <c r="D677" s="127" t="s">
        <v>14</v>
      </c>
      <c r="E677" s="129"/>
      <c r="F677" s="129">
        <v>50</v>
      </c>
      <c r="G677" s="128">
        <f t="shared" si="12"/>
        <v>0</v>
      </c>
      <c r="I677" s="797"/>
      <c r="K677" s="129"/>
    </row>
    <row r="678" spans="1:12">
      <c r="A678" s="9">
        <v>45688</v>
      </c>
      <c r="B678" s="786" t="s">
        <v>10</v>
      </c>
      <c r="C678" s="786" t="s">
        <v>11</v>
      </c>
      <c r="D678" t="s">
        <v>12</v>
      </c>
      <c r="E678" s="121">
        <v>8</v>
      </c>
      <c r="G678" s="4">
        <f t="shared" si="12"/>
        <v>8</v>
      </c>
      <c r="I678" s="786"/>
      <c r="K678" s="12"/>
    </row>
    <row r="679" spans="1:12">
      <c r="A679"/>
      <c r="B679" s="787"/>
      <c r="C679" s="787"/>
      <c r="D679" t="s">
        <v>13</v>
      </c>
      <c r="E679" s="121">
        <v>3</v>
      </c>
      <c r="G679" s="4">
        <f t="shared" si="12"/>
        <v>11</v>
      </c>
      <c r="I679" s="787"/>
      <c r="K679" s="12"/>
    </row>
    <row r="680" spans="1:12">
      <c r="A680"/>
      <c r="B680" s="787"/>
      <c r="C680" s="787"/>
      <c r="D680" t="s">
        <v>14</v>
      </c>
      <c r="E680" s="121">
        <v>500</v>
      </c>
      <c r="G680" s="4">
        <f t="shared" si="12"/>
        <v>511</v>
      </c>
      <c r="L680" s="12"/>
    </row>
    <row r="681" spans="1:12" s="127" customFormat="1">
      <c r="A681" s="285">
        <v>45688</v>
      </c>
      <c r="B681" s="797" t="s">
        <v>2444</v>
      </c>
      <c r="C681" s="797" t="s">
        <v>11</v>
      </c>
      <c r="D681" s="127" t="s">
        <v>14</v>
      </c>
      <c r="E681" s="266"/>
      <c r="F681" s="266">
        <v>430</v>
      </c>
      <c r="G681" s="128">
        <f t="shared" si="12"/>
        <v>81</v>
      </c>
      <c r="I681" s="791"/>
      <c r="K681" s="266"/>
    </row>
    <row r="682" spans="1:12">
      <c r="A682" s="39">
        <v>45707</v>
      </c>
      <c r="B682" s="787" t="s">
        <v>2440</v>
      </c>
      <c r="C682" s="787" t="s">
        <v>11</v>
      </c>
      <c r="D682" t="s">
        <v>12</v>
      </c>
      <c r="F682" s="121">
        <v>8</v>
      </c>
      <c r="G682" s="4">
        <f t="shared" si="12"/>
        <v>73</v>
      </c>
      <c r="I682" s="787"/>
    </row>
    <row r="683" spans="1:12">
      <c r="A683" s="39">
        <v>45707</v>
      </c>
      <c r="B683" s="787" t="s">
        <v>2440</v>
      </c>
      <c r="C683" s="787" t="s">
        <v>11</v>
      </c>
      <c r="D683" t="s">
        <v>13</v>
      </c>
      <c r="F683" s="121">
        <v>3</v>
      </c>
      <c r="G683" s="4">
        <f t="shared" si="12"/>
        <v>70</v>
      </c>
      <c r="I683" s="787"/>
      <c r="L683" s="121"/>
    </row>
    <row r="684" spans="1:12" s="127" customFormat="1">
      <c r="A684" s="126">
        <v>45707</v>
      </c>
      <c r="B684" s="797" t="s">
        <v>2443</v>
      </c>
      <c r="C684" s="797" t="s">
        <v>11</v>
      </c>
      <c r="D684" s="127" t="s">
        <v>14</v>
      </c>
      <c r="E684" s="266"/>
      <c r="F684" s="266">
        <v>40</v>
      </c>
      <c r="G684" s="128">
        <f t="shared" si="12"/>
        <v>30</v>
      </c>
      <c r="K684" s="266"/>
    </row>
    <row r="685" spans="1:12" s="127" customFormat="1">
      <c r="A685" s="126">
        <v>45707</v>
      </c>
      <c r="B685" s="797" t="s">
        <v>2445</v>
      </c>
      <c r="C685" s="797" t="s">
        <v>11</v>
      </c>
      <c r="D685" s="127" t="s">
        <v>14</v>
      </c>
      <c r="E685" s="266"/>
      <c r="F685" s="266">
        <v>30</v>
      </c>
      <c r="G685" s="128">
        <f t="shared" si="12"/>
        <v>0</v>
      </c>
      <c r="K685" s="266"/>
    </row>
    <row r="686" spans="1:12">
      <c r="A686" s="9">
        <v>45716</v>
      </c>
      <c r="B686" s="786" t="s">
        <v>10</v>
      </c>
      <c r="C686" s="786" t="s">
        <v>2446</v>
      </c>
      <c r="D686" t="s">
        <v>12</v>
      </c>
      <c r="E686" s="4">
        <v>14</v>
      </c>
      <c r="F686" s="12"/>
      <c r="G686" s="4">
        <f t="shared" si="12"/>
        <v>14</v>
      </c>
    </row>
    <row r="687" spans="1:12">
      <c r="A687"/>
      <c r="B687" s="787"/>
      <c r="C687" s="787"/>
      <c r="D687" t="s">
        <v>13</v>
      </c>
      <c r="E687" s="4">
        <v>3</v>
      </c>
      <c r="F687" s="12"/>
      <c r="G687" s="4">
        <f t="shared" si="12"/>
        <v>17</v>
      </c>
      <c r="J687" t="s">
        <v>2434</v>
      </c>
    </row>
    <row r="688" spans="1:12">
      <c r="A688"/>
      <c r="B688" s="787"/>
      <c r="C688" s="787"/>
      <c r="D688" t="s">
        <v>14</v>
      </c>
      <c r="E688" s="4">
        <v>500</v>
      </c>
      <c r="F688" s="12"/>
      <c r="G688" s="4">
        <f t="shared" ref="G688:G751" si="13">+G687+E688-F688</f>
        <v>517</v>
      </c>
      <c r="H688">
        <v>2025</v>
      </c>
      <c r="I688" s="786" t="s">
        <v>2446</v>
      </c>
      <c r="J688" t="s">
        <v>14</v>
      </c>
      <c r="K688" s="4">
        <v>40</v>
      </c>
    </row>
    <row r="689" spans="1:12" s="127" customFormat="1">
      <c r="A689" s="285">
        <v>45716</v>
      </c>
      <c r="B689" s="797" t="s">
        <v>2447</v>
      </c>
      <c r="C689" s="797" t="s">
        <v>2446</v>
      </c>
      <c r="D689" s="127" t="s">
        <v>14</v>
      </c>
      <c r="E689" s="128"/>
      <c r="F689" s="129">
        <v>360</v>
      </c>
      <c r="G689" s="128">
        <f t="shared" si="13"/>
        <v>157</v>
      </c>
      <c r="I689" s="791" t="s">
        <v>16</v>
      </c>
      <c r="J689" s="127" t="s">
        <v>12</v>
      </c>
      <c r="K689" s="266"/>
      <c r="L689" s="266">
        <v>14</v>
      </c>
    </row>
    <row r="690" spans="1:12">
      <c r="A690" s="5">
        <v>45763</v>
      </c>
      <c r="B690" s="787" t="s">
        <v>2448</v>
      </c>
      <c r="C690" s="787" t="s">
        <v>2446</v>
      </c>
      <c r="D690" t="s">
        <v>12</v>
      </c>
      <c r="E690" s="4"/>
      <c r="F690" s="12">
        <v>14</v>
      </c>
      <c r="G690" s="4">
        <f t="shared" si="13"/>
        <v>143</v>
      </c>
      <c r="I690" s="787"/>
      <c r="J690" t="s">
        <v>13</v>
      </c>
      <c r="L690" s="121">
        <v>3</v>
      </c>
    </row>
    <row r="691" spans="1:12">
      <c r="A691" s="5">
        <v>45763</v>
      </c>
      <c r="B691" s="787" t="s">
        <v>2448</v>
      </c>
      <c r="C691" s="787" t="s">
        <v>2446</v>
      </c>
      <c r="D691" t="s">
        <v>13</v>
      </c>
      <c r="E691" s="4"/>
      <c r="F691" s="12">
        <v>3</v>
      </c>
      <c r="G691" s="4">
        <f t="shared" si="13"/>
        <v>140</v>
      </c>
      <c r="I691" s="787"/>
      <c r="J691" t="s">
        <v>14</v>
      </c>
      <c r="K691" s="121">
        <v>60</v>
      </c>
    </row>
    <row r="692" spans="1:12" s="127" customFormat="1">
      <c r="A692" s="285">
        <v>45763</v>
      </c>
      <c r="B692" s="797" t="s">
        <v>2449</v>
      </c>
      <c r="C692" s="797" t="s">
        <v>2446</v>
      </c>
      <c r="D692" s="127" t="s">
        <v>14</v>
      </c>
      <c r="E692" s="128"/>
      <c r="F692" s="129">
        <v>100</v>
      </c>
      <c r="G692" s="128">
        <f t="shared" si="13"/>
        <v>40</v>
      </c>
      <c r="I692" s="791" t="s">
        <v>17</v>
      </c>
      <c r="J692" s="127" t="s">
        <v>12</v>
      </c>
      <c r="K692" s="266"/>
      <c r="L692" s="266">
        <v>14</v>
      </c>
    </row>
    <row r="693" spans="1:12" s="127" customFormat="1">
      <c r="A693" s="285">
        <v>45800</v>
      </c>
      <c r="B693" s="797" t="s">
        <v>2450</v>
      </c>
      <c r="C693" s="797" t="s">
        <v>2446</v>
      </c>
      <c r="D693" s="127" t="s">
        <v>14</v>
      </c>
      <c r="E693" s="128"/>
      <c r="F693" s="129">
        <v>40</v>
      </c>
      <c r="G693" s="128">
        <f t="shared" si="13"/>
        <v>0</v>
      </c>
      <c r="I693" s="791"/>
      <c r="K693" s="266"/>
      <c r="L693" s="266"/>
    </row>
    <row r="694" spans="1:12">
      <c r="A694" s="41">
        <v>45747</v>
      </c>
      <c r="B694" s="786" t="s">
        <v>10</v>
      </c>
      <c r="C694" s="786" t="s">
        <v>16</v>
      </c>
      <c r="D694" t="s">
        <v>12</v>
      </c>
      <c r="E694" s="121">
        <v>14</v>
      </c>
      <c r="G694" s="4">
        <f t="shared" si="13"/>
        <v>14</v>
      </c>
      <c r="I694" s="787"/>
      <c r="J694" t="s">
        <v>13</v>
      </c>
      <c r="L694" s="121">
        <v>3</v>
      </c>
    </row>
    <row r="695" spans="1:12">
      <c r="B695" s="787"/>
      <c r="C695" s="787"/>
      <c r="D695" t="s">
        <v>13</v>
      </c>
      <c r="E695" s="121">
        <v>3</v>
      </c>
      <c r="G695" s="4">
        <f t="shared" si="13"/>
        <v>17</v>
      </c>
      <c r="I695" s="786"/>
      <c r="K695" s="121">
        <f>SUM(K688:K694)</f>
        <v>100</v>
      </c>
    </row>
    <row r="696" spans="1:12">
      <c r="B696" s="787"/>
      <c r="C696" s="787"/>
      <c r="D696" t="s">
        <v>14</v>
      </c>
      <c r="E696" s="121">
        <v>500</v>
      </c>
      <c r="G696" s="4">
        <f t="shared" si="13"/>
        <v>517</v>
      </c>
    </row>
    <row r="697" spans="1:12" s="127" customFormat="1">
      <c r="A697" s="126">
        <v>45747</v>
      </c>
      <c r="B697" s="797" t="s">
        <v>2451</v>
      </c>
      <c r="C697" s="797" t="s">
        <v>16</v>
      </c>
      <c r="D697" s="127" t="s">
        <v>14</v>
      </c>
      <c r="E697" s="266"/>
      <c r="F697" s="266">
        <v>440</v>
      </c>
      <c r="G697" s="128">
        <f t="shared" si="13"/>
        <v>77</v>
      </c>
      <c r="K697" s="266"/>
    </row>
    <row r="698" spans="1:12">
      <c r="A698" s="39">
        <v>45800</v>
      </c>
      <c r="B698" s="787" t="s">
        <v>2452</v>
      </c>
      <c r="C698" s="787" t="s">
        <v>16</v>
      </c>
      <c r="D698" t="s">
        <v>12</v>
      </c>
      <c r="F698" s="121">
        <v>14</v>
      </c>
      <c r="G698" s="4">
        <f t="shared" si="13"/>
        <v>63</v>
      </c>
    </row>
    <row r="699" spans="1:12">
      <c r="A699" s="39">
        <v>45800</v>
      </c>
      <c r="B699" s="787" t="s">
        <v>2452</v>
      </c>
      <c r="C699" s="787" t="s">
        <v>16</v>
      </c>
      <c r="D699" t="s">
        <v>13</v>
      </c>
      <c r="F699" s="121">
        <v>3</v>
      </c>
      <c r="G699" s="4">
        <f t="shared" si="13"/>
        <v>60</v>
      </c>
    </row>
    <row r="700" spans="1:12" s="127" customFormat="1">
      <c r="A700" s="126">
        <v>45800</v>
      </c>
      <c r="B700" s="797" t="s">
        <v>2450</v>
      </c>
      <c r="C700" s="797" t="s">
        <v>16</v>
      </c>
      <c r="D700" s="127" t="s">
        <v>14</v>
      </c>
      <c r="E700" s="266"/>
      <c r="F700" s="266">
        <v>60</v>
      </c>
      <c r="G700" s="128">
        <f t="shared" si="13"/>
        <v>0</v>
      </c>
      <c r="K700" s="266"/>
    </row>
    <row r="701" spans="1:12">
      <c r="A701" s="41">
        <v>45777</v>
      </c>
      <c r="B701" s="786" t="s">
        <v>10</v>
      </c>
      <c r="C701" s="786" t="s">
        <v>17</v>
      </c>
      <c r="D701" t="s">
        <v>12</v>
      </c>
      <c r="E701" s="121">
        <v>14</v>
      </c>
      <c r="G701" s="4">
        <f t="shared" si="13"/>
        <v>14</v>
      </c>
    </row>
    <row r="702" spans="1:12">
      <c r="B702" s="787"/>
      <c r="C702" s="787"/>
      <c r="D702" t="s">
        <v>13</v>
      </c>
      <c r="E702" s="121">
        <v>3</v>
      </c>
      <c r="G702" s="4">
        <f t="shared" si="13"/>
        <v>17</v>
      </c>
    </row>
    <row r="703" spans="1:12">
      <c r="B703" s="787"/>
      <c r="C703" s="787"/>
      <c r="D703" t="s">
        <v>14</v>
      </c>
      <c r="E703" s="121">
        <v>500</v>
      </c>
      <c r="G703" s="4">
        <f t="shared" si="13"/>
        <v>517</v>
      </c>
    </row>
    <row r="704" spans="1:12" s="127" customFormat="1">
      <c r="A704" s="126">
        <v>45777</v>
      </c>
      <c r="B704" s="797" t="s">
        <v>2453</v>
      </c>
      <c r="C704" s="797" t="s">
        <v>17</v>
      </c>
      <c r="D704" s="127" t="s">
        <v>14</v>
      </c>
      <c r="E704" s="266"/>
      <c r="F704" s="266">
        <v>500</v>
      </c>
      <c r="G704" s="128">
        <f t="shared" si="13"/>
        <v>17</v>
      </c>
      <c r="K704" s="266"/>
    </row>
    <row r="705" spans="1:17">
      <c r="A705" s="39">
        <v>45800</v>
      </c>
      <c r="B705" s="787" t="s">
        <v>2452</v>
      </c>
      <c r="C705" s="787" t="s">
        <v>17</v>
      </c>
      <c r="D705" t="s">
        <v>12</v>
      </c>
      <c r="F705" s="121">
        <v>14</v>
      </c>
      <c r="G705" s="4">
        <f t="shared" si="13"/>
        <v>3</v>
      </c>
    </row>
    <row r="706" spans="1:17">
      <c r="A706" s="39">
        <v>45800</v>
      </c>
      <c r="B706" s="787" t="s">
        <v>2452</v>
      </c>
      <c r="C706" s="787" t="s">
        <v>17</v>
      </c>
      <c r="D706" t="s">
        <v>13</v>
      </c>
      <c r="F706" s="121">
        <v>3</v>
      </c>
      <c r="G706" s="4">
        <f t="shared" si="13"/>
        <v>0</v>
      </c>
      <c r="L706" s="121"/>
    </row>
    <row r="707" spans="1:17">
      <c r="A707" s="41">
        <v>45808</v>
      </c>
      <c r="B707" s="786" t="s">
        <v>10</v>
      </c>
      <c r="C707" s="786" t="s">
        <v>18</v>
      </c>
      <c r="D707" t="s">
        <v>12</v>
      </c>
      <c r="E707" s="12">
        <v>14</v>
      </c>
      <c r="F707" s="65"/>
      <c r="G707" s="4">
        <f t="shared" si="13"/>
        <v>14</v>
      </c>
      <c r="L707" s="121"/>
    </row>
    <row r="708" spans="1:17">
      <c r="B708" s="787"/>
      <c r="C708" s="787"/>
      <c r="D708" t="s">
        <v>13</v>
      </c>
      <c r="E708" s="12">
        <v>5</v>
      </c>
      <c r="F708" s="65"/>
      <c r="G708" s="4">
        <f t="shared" si="13"/>
        <v>19</v>
      </c>
      <c r="J708" s="822" t="s">
        <v>2434</v>
      </c>
      <c r="K708" s="822"/>
      <c r="L708" s="822"/>
      <c r="N708" s="786" t="s">
        <v>19</v>
      </c>
      <c r="O708" t="s">
        <v>14</v>
      </c>
      <c r="P708" s="121">
        <v>60</v>
      </c>
    </row>
    <row r="709" spans="1:17">
      <c r="B709" s="787"/>
      <c r="C709" s="787"/>
      <c r="D709" t="s">
        <v>14</v>
      </c>
      <c r="E709" s="12">
        <v>500</v>
      </c>
      <c r="F709" s="65"/>
      <c r="G709" s="4">
        <f t="shared" si="13"/>
        <v>519</v>
      </c>
      <c r="I709">
        <v>2025</v>
      </c>
      <c r="J709" s="786" t="s">
        <v>18</v>
      </c>
      <c r="K709" t="s">
        <v>12</v>
      </c>
      <c r="L709" s="121">
        <v>14</v>
      </c>
      <c r="N709" s="786" t="s">
        <v>18</v>
      </c>
      <c r="O709" t="s">
        <v>12</v>
      </c>
      <c r="P709" s="121">
        <v>14</v>
      </c>
    </row>
    <row r="710" spans="1:17" s="127" customFormat="1">
      <c r="A710" s="126">
        <v>45808</v>
      </c>
      <c r="B710" s="797" t="s">
        <v>2454</v>
      </c>
      <c r="C710" s="797" t="s">
        <v>18</v>
      </c>
      <c r="D710" s="127" t="s">
        <v>14</v>
      </c>
      <c r="E710" s="129"/>
      <c r="F710" s="267">
        <v>500</v>
      </c>
      <c r="G710" s="128">
        <f t="shared" si="13"/>
        <v>19</v>
      </c>
      <c r="J710" s="797"/>
      <c r="K710" s="127" t="s">
        <v>13</v>
      </c>
      <c r="L710" s="266">
        <v>5</v>
      </c>
      <c r="N710" s="797"/>
      <c r="O710" s="127" t="s">
        <v>13</v>
      </c>
      <c r="P710" s="266">
        <v>5</v>
      </c>
    </row>
    <row r="711" spans="1:17">
      <c r="A711" s="39">
        <v>45903</v>
      </c>
      <c r="B711" s="106" t="s">
        <v>2455</v>
      </c>
      <c r="C711" s="787" t="s">
        <v>18</v>
      </c>
      <c r="D711" t="s">
        <v>12</v>
      </c>
      <c r="E711" s="12"/>
      <c r="F711" s="65">
        <v>14</v>
      </c>
      <c r="G711" s="4">
        <f t="shared" si="13"/>
        <v>5</v>
      </c>
      <c r="J711" s="787"/>
      <c r="K711"/>
      <c r="L711" s="121"/>
      <c r="N711" s="787"/>
      <c r="P711" s="121"/>
    </row>
    <row r="712" spans="1:17">
      <c r="A712" s="39">
        <v>45903</v>
      </c>
      <c r="B712" s="106" t="s">
        <v>2455</v>
      </c>
      <c r="C712" s="787" t="s">
        <v>18</v>
      </c>
      <c r="D712" t="s">
        <v>13</v>
      </c>
      <c r="E712" s="12"/>
      <c r="F712" s="65">
        <v>5</v>
      </c>
      <c r="G712" s="4">
        <f t="shared" si="13"/>
        <v>0</v>
      </c>
      <c r="J712" s="787"/>
      <c r="K712"/>
      <c r="L712" s="121"/>
      <c r="N712" s="787"/>
      <c r="P712" s="121"/>
    </row>
    <row r="713" spans="1:17">
      <c r="A713" s="41">
        <v>45838</v>
      </c>
      <c r="B713" s="786" t="s">
        <v>10</v>
      </c>
      <c r="C713" s="786" t="s">
        <v>19</v>
      </c>
      <c r="D713" t="s">
        <v>12</v>
      </c>
      <c r="E713" s="121">
        <v>11.5</v>
      </c>
      <c r="G713" s="4">
        <f t="shared" si="13"/>
        <v>11.5</v>
      </c>
      <c r="J713" s="786" t="s">
        <v>19</v>
      </c>
      <c r="K713" t="s">
        <v>12</v>
      </c>
      <c r="L713" s="121">
        <v>11.5</v>
      </c>
      <c r="N713" s="786" t="s">
        <v>19</v>
      </c>
      <c r="O713" t="s">
        <v>12</v>
      </c>
      <c r="P713" s="121">
        <v>11.5</v>
      </c>
    </row>
    <row r="714" spans="1:17">
      <c r="B714" s="787"/>
      <c r="C714" s="787"/>
      <c r="D714" t="s">
        <v>13</v>
      </c>
      <c r="E714" s="121">
        <v>4</v>
      </c>
      <c r="G714" s="4">
        <f t="shared" si="13"/>
        <v>15.5</v>
      </c>
      <c r="K714" t="s">
        <v>13</v>
      </c>
      <c r="L714" s="121">
        <v>4</v>
      </c>
      <c r="O714" t="s">
        <v>13</v>
      </c>
      <c r="P714" s="121">
        <v>4</v>
      </c>
    </row>
    <row r="715" spans="1:17">
      <c r="B715" s="787"/>
      <c r="C715" s="787"/>
      <c r="D715" t="s">
        <v>14</v>
      </c>
      <c r="E715" s="121">
        <v>500</v>
      </c>
      <c r="G715" s="4">
        <f t="shared" si="13"/>
        <v>515.5</v>
      </c>
      <c r="K715" t="s">
        <v>14</v>
      </c>
      <c r="L715" s="121">
        <v>60</v>
      </c>
      <c r="N715" s="786" t="s">
        <v>20</v>
      </c>
      <c r="O715" t="s">
        <v>12</v>
      </c>
      <c r="P715" s="121">
        <v>10</v>
      </c>
    </row>
    <row r="716" spans="1:17" s="127" customFormat="1">
      <c r="A716" s="126">
        <v>45838</v>
      </c>
      <c r="B716" s="797" t="s">
        <v>2456</v>
      </c>
      <c r="C716" s="797" t="s">
        <v>19</v>
      </c>
      <c r="D716" s="127" t="s">
        <v>14</v>
      </c>
      <c r="E716" s="266"/>
      <c r="F716" s="266">
        <v>440</v>
      </c>
      <c r="G716" s="128">
        <f t="shared" si="13"/>
        <v>75.5</v>
      </c>
      <c r="J716" s="791" t="s">
        <v>20</v>
      </c>
      <c r="K716" s="127" t="s">
        <v>12</v>
      </c>
      <c r="L716" s="266">
        <v>10</v>
      </c>
      <c r="N716" s="791"/>
      <c r="O716" s="127" t="s">
        <v>13</v>
      </c>
      <c r="P716" s="266">
        <v>4</v>
      </c>
    </row>
    <row r="717" spans="1:17">
      <c r="A717" s="39">
        <v>45903</v>
      </c>
      <c r="B717" s="106" t="s">
        <v>2455</v>
      </c>
      <c r="C717" s="787" t="s">
        <v>19</v>
      </c>
      <c r="D717" t="s">
        <v>12</v>
      </c>
      <c r="F717" s="121">
        <v>11.5</v>
      </c>
      <c r="G717" s="4">
        <f t="shared" si="13"/>
        <v>64</v>
      </c>
      <c r="J717" s="786"/>
      <c r="K717"/>
      <c r="L717" s="121"/>
      <c r="N717" s="786"/>
      <c r="P717" s="121"/>
    </row>
    <row r="718" spans="1:17">
      <c r="A718" s="39">
        <v>45903</v>
      </c>
      <c r="B718" s="106" t="s">
        <v>2455</v>
      </c>
      <c r="C718" s="787" t="s">
        <v>19</v>
      </c>
      <c r="D718" t="s">
        <v>13</v>
      </c>
      <c r="F718" s="121">
        <v>4</v>
      </c>
      <c r="G718" s="4">
        <f t="shared" si="13"/>
        <v>60</v>
      </c>
      <c r="J718" s="786"/>
      <c r="K718"/>
      <c r="L718" s="121"/>
      <c r="N718" s="786"/>
      <c r="P718" s="121"/>
    </row>
    <row r="719" spans="1:17" s="127" customFormat="1">
      <c r="A719" s="126">
        <v>45903</v>
      </c>
      <c r="B719" s="279" t="s">
        <v>2457</v>
      </c>
      <c r="C719" s="797" t="s">
        <v>19</v>
      </c>
      <c r="D719" s="127" t="s">
        <v>14</v>
      </c>
      <c r="E719" s="266"/>
      <c r="F719" s="266">
        <v>60</v>
      </c>
      <c r="G719" s="128">
        <f t="shared" si="13"/>
        <v>0</v>
      </c>
      <c r="J719" s="791"/>
      <c r="L719" s="266"/>
      <c r="N719" s="791"/>
      <c r="P719" s="266"/>
    </row>
    <row r="720" spans="1:17">
      <c r="A720" s="41">
        <v>45869</v>
      </c>
      <c r="B720" s="786" t="s">
        <v>10</v>
      </c>
      <c r="C720" s="786" t="s">
        <v>20</v>
      </c>
      <c r="D720" t="s">
        <v>12</v>
      </c>
      <c r="E720" s="121">
        <v>10</v>
      </c>
      <c r="G720" s="4">
        <f t="shared" si="13"/>
        <v>10</v>
      </c>
      <c r="J720" s="786"/>
      <c r="K720" t="s">
        <v>13</v>
      </c>
      <c r="L720" s="121">
        <v>4</v>
      </c>
      <c r="O720">
        <v>120</v>
      </c>
      <c r="P720" s="121">
        <f>SUM(P708:P716)</f>
        <v>108.5</v>
      </c>
      <c r="Q720" s="121">
        <f>O720-P720</f>
        <v>11.5</v>
      </c>
    </row>
    <row r="721" spans="1:13">
      <c r="B721" s="787"/>
      <c r="C721" s="787"/>
      <c r="D721" t="s">
        <v>13</v>
      </c>
      <c r="E721" s="121">
        <v>4</v>
      </c>
      <c r="G721" s="4">
        <f t="shared" si="13"/>
        <v>14</v>
      </c>
      <c r="J721" s="786" t="s">
        <v>21</v>
      </c>
      <c r="K721" t="s">
        <v>14</v>
      </c>
      <c r="L721" s="121">
        <v>140</v>
      </c>
    </row>
    <row r="722" spans="1:13">
      <c r="B722" s="787"/>
      <c r="C722" s="787"/>
      <c r="D722" t="s">
        <v>14</v>
      </c>
      <c r="E722" s="121">
        <v>500</v>
      </c>
      <c r="G722" s="4">
        <f t="shared" si="13"/>
        <v>514</v>
      </c>
      <c r="L722" s="121">
        <f>SUM(L709:L721)</f>
        <v>248.5</v>
      </c>
    </row>
    <row r="723" spans="1:13" s="127" customFormat="1">
      <c r="A723" s="126">
        <v>45869</v>
      </c>
      <c r="B723" s="797" t="s">
        <v>2458</v>
      </c>
      <c r="C723" s="797" t="s">
        <v>20</v>
      </c>
      <c r="D723" s="127" t="s">
        <v>14</v>
      </c>
      <c r="E723" s="266"/>
      <c r="F723" s="266">
        <v>500</v>
      </c>
      <c r="G723" s="128">
        <f t="shared" si="13"/>
        <v>14</v>
      </c>
      <c r="K723" s="266"/>
      <c r="L723" s="266"/>
    </row>
    <row r="724" spans="1:13">
      <c r="A724" s="39">
        <v>45903</v>
      </c>
      <c r="B724" s="106" t="s">
        <v>2455</v>
      </c>
      <c r="C724" s="787" t="s">
        <v>20</v>
      </c>
      <c r="D724" t="s">
        <v>12</v>
      </c>
      <c r="F724" s="121">
        <v>10</v>
      </c>
      <c r="G724" s="4">
        <f t="shared" si="13"/>
        <v>4</v>
      </c>
    </row>
    <row r="725" spans="1:13">
      <c r="A725" s="39">
        <v>45903</v>
      </c>
      <c r="B725" s="106" t="s">
        <v>2455</v>
      </c>
      <c r="C725" s="787" t="s">
        <v>20</v>
      </c>
      <c r="D725" t="s">
        <v>13</v>
      </c>
      <c r="F725" s="121">
        <v>4</v>
      </c>
      <c r="G725" s="4">
        <f t="shared" si="13"/>
        <v>0</v>
      </c>
    </row>
    <row r="726" spans="1:13">
      <c r="A726" s="133">
        <v>45899</v>
      </c>
      <c r="B726" s="786" t="s">
        <v>10</v>
      </c>
      <c r="C726" s="786" t="s">
        <v>21</v>
      </c>
      <c r="D726" t="s">
        <v>12</v>
      </c>
      <c r="E726" s="121">
        <v>10</v>
      </c>
      <c r="G726" s="4">
        <f t="shared" si="13"/>
        <v>10</v>
      </c>
    </row>
    <row r="727" spans="1:13">
      <c r="A727" s="106"/>
      <c r="B727" s="787"/>
      <c r="C727" s="787"/>
      <c r="D727" t="s">
        <v>13</v>
      </c>
      <c r="E727" s="121">
        <v>6</v>
      </c>
      <c r="G727" s="4">
        <f t="shared" si="13"/>
        <v>16</v>
      </c>
    </row>
    <row r="728" spans="1:13">
      <c r="A728" s="106"/>
      <c r="B728" s="498"/>
      <c r="C728" s="787"/>
      <c r="D728" t="s">
        <v>14</v>
      </c>
      <c r="E728" s="121">
        <v>500</v>
      </c>
      <c r="G728" s="4">
        <f t="shared" si="13"/>
        <v>516</v>
      </c>
      <c r="I728" s="527"/>
      <c r="J728" s="527"/>
      <c r="K728" s="528"/>
      <c r="L728" s="527"/>
      <c r="M728" s="527"/>
    </row>
    <row r="729" spans="1:13" s="127" customFormat="1">
      <c r="A729" s="126">
        <v>45900</v>
      </c>
      <c r="B729" s="538" t="s">
        <v>2459</v>
      </c>
      <c r="C729" s="797" t="s">
        <v>21</v>
      </c>
      <c r="D729" s="127" t="s">
        <v>14</v>
      </c>
      <c r="E729" s="266"/>
      <c r="F729" s="266">
        <v>360</v>
      </c>
      <c r="G729" s="4">
        <f t="shared" si="13"/>
        <v>156</v>
      </c>
      <c r="I729" s="527"/>
      <c r="J729" s="846" t="s">
        <v>2434</v>
      </c>
      <c r="K729" s="846"/>
      <c r="L729" s="846"/>
      <c r="M729" s="527"/>
    </row>
    <row r="730" spans="1:13" s="527" customFormat="1">
      <c r="A730" s="525">
        <v>45959</v>
      </c>
      <c r="B730" s="556" t="s">
        <v>2460</v>
      </c>
      <c r="C730" s="526" t="s">
        <v>21</v>
      </c>
      <c r="D730" t="s">
        <v>12</v>
      </c>
      <c r="E730" s="528"/>
      <c r="F730" s="121">
        <v>10</v>
      </c>
      <c r="G730" s="4">
        <f t="shared" si="13"/>
        <v>146</v>
      </c>
      <c r="I730" s="530">
        <v>2025</v>
      </c>
      <c r="J730" s="786" t="s">
        <v>23</v>
      </c>
      <c r="K730" t="s">
        <v>12</v>
      </c>
      <c r="L730" s="121">
        <v>10</v>
      </c>
    </row>
    <row r="731" spans="1:13" s="527" customFormat="1">
      <c r="A731" s="525">
        <v>45959</v>
      </c>
      <c r="B731" s="556" t="s">
        <v>2460</v>
      </c>
      <c r="C731" s="526" t="s">
        <v>21</v>
      </c>
      <c r="D731" t="s">
        <v>13</v>
      </c>
      <c r="E731" s="528"/>
      <c r="F731" s="121">
        <v>6</v>
      </c>
      <c r="G731" s="4">
        <f t="shared" si="13"/>
        <v>140</v>
      </c>
      <c r="J731" s="800"/>
      <c r="K731" t="s">
        <v>13</v>
      </c>
      <c r="L731" s="121">
        <v>6</v>
      </c>
    </row>
    <row r="732" spans="1:13" s="527" customFormat="1">
      <c r="A732" s="525">
        <v>45959</v>
      </c>
      <c r="B732" s="787" t="s">
        <v>2461</v>
      </c>
      <c r="C732" s="526" t="s">
        <v>21</v>
      </c>
      <c r="D732" t="s">
        <v>14</v>
      </c>
      <c r="E732" s="528"/>
      <c r="F732" s="121">
        <v>140</v>
      </c>
      <c r="G732" s="4">
        <f t="shared" si="13"/>
        <v>0</v>
      </c>
      <c r="J732" s="800"/>
      <c r="K732" t="s">
        <v>14</v>
      </c>
      <c r="L732" s="588">
        <v>330</v>
      </c>
    </row>
    <row r="733" spans="1:13">
      <c r="A733" s="133">
        <v>45930</v>
      </c>
      <c r="B733" s="786" t="s">
        <v>10</v>
      </c>
      <c r="C733" s="786" t="s">
        <v>91</v>
      </c>
      <c r="D733" t="s">
        <v>12</v>
      </c>
      <c r="E733" s="121">
        <v>10</v>
      </c>
      <c r="G733" s="4">
        <f t="shared" si="13"/>
        <v>10</v>
      </c>
      <c r="I733" s="530"/>
      <c r="J733" s="800"/>
      <c r="K733" s="527"/>
      <c r="L733" s="161">
        <f>SUM(L730:L732)</f>
        <v>346</v>
      </c>
      <c r="M733" s="527"/>
    </row>
    <row r="734" spans="1:13">
      <c r="A734" s="106"/>
      <c r="B734" s="787"/>
      <c r="C734" s="787"/>
      <c r="D734" t="s">
        <v>13</v>
      </c>
      <c r="E734" s="121">
        <v>4</v>
      </c>
      <c r="G734" s="4">
        <f t="shared" si="13"/>
        <v>14</v>
      </c>
      <c r="I734" s="527"/>
      <c r="J734" s="527"/>
      <c r="K734" s="527"/>
      <c r="L734" s="528"/>
      <c r="M734" s="527"/>
    </row>
    <row r="735" spans="1:13">
      <c r="A735" s="106"/>
      <c r="B735" s="787"/>
      <c r="C735" s="787"/>
      <c r="D735" t="s">
        <v>14</v>
      </c>
      <c r="E735" s="121">
        <v>500</v>
      </c>
      <c r="G735" s="4">
        <f t="shared" si="13"/>
        <v>514</v>
      </c>
      <c r="I735" s="527"/>
      <c r="J735" s="527"/>
      <c r="K735" s="527"/>
      <c r="L735" s="528"/>
      <c r="M735" s="527"/>
    </row>
    <row r="736" spans="1:13">
      <c r="A736" s="106">
        <v>45930</v>
      </c>
      <c r="B736" s="787" t="s">
        <v>2462</v>
      </c>
      <c r="C736" s="787" t="s">
        <v>91</v>
      </c>
      <c r="D736" t="s">
        <v>14</v>
      </c>
      <c r="F736" s="121">
        <v>500</v>
      </c>
      <c r="G736" s="4">
        <f t="shared" si="13"/>
        <v>14</v>
      </c>
      <c r="J736" s="800"/>
      <c r="K736" s="527"/>
      <c r="L736" s="528"/>
    </row>
    <row r="737" spans="1:12">
      <c r="A737" s="525">
        <v>45959</v>
      </c>
      <c r="B737" s="556" t="s">
        <v>2460</v>
      </c>
      <c r="C737" s="787" t="s">
        <v>91</v>
      </c>
      <c r="D737" t="s">
        <v>12</v>
      </c>
      <c r="F737" s="121">
        <v>10</v>
      </c>
      <c r="G737" s="4">
        <f t="shared" si="13"/>
        <v>4</v>
      </c>
      <c r="J737" s="526"/>
      <c r="K737" s="527"/>
      <c r="L737" s="528"/>
    </row>
    <row r="738" spans="1:12">
      <c r="A738" s="525">
        <v>45959</v>
      </c>
      <c r="B738" s="556" t="s">
        <v>2460</v>
      </c>
      <c r="C738" s="787" t="s">
        <v>91</v>
      </c>
      <c r="D738" t="s">
        <v>13</v>
      </c>
      <c r="F738" s="121">
        <v>4</v>
      </c>
      <c r="G738" s="4">
        <f t="shared" si="13"/>
        <v>0</v>
      </c>
      <c r="J738" s="527"/>
      <c r="K738" s="528"/>
      <c r="L738" s="528"/>
    </row>
    <row r="739" spans="1:12">
      <c r="A739" s="41">
        <v>45961</v>
      </c>
      <c r="B739" s="786" t="s">
        <v>10</v>
      </c>
      <c r="C739" s="786" t="s">
        <v>23</v>
      </c>
      <c r="D739" t="s">
        <v>12</v>
      </c>
      <c r="E739" s="121">
        <v>10</v>
      </c>
      <c r="G739" s="4">
        <f t="shared" si="13"/>
        <v>10</v>
      </c>
      <c r="J739" s="527"/>
      <c r="K739" s="528"/>
      <c r="L739" s="527"/>
    </row>
    <row r="740" spans="1:12">
      <c r="B740" s="787"/>
      <c r="C740" s="787"/>
      <c r="D740" t="s">
        <v>13</v>
      </c>
      <c r="E740" s="121">
        <v>6</v>
      </c>
      <c r="G740" s="4">
        <f t="shared" si="13"/>
        <v>16</v>
      </c>
      <c r="I740" s="590" t="s">
        <v>140</v>
      </c>
      <c r="J740" s="581">
        <v>44168936</v>
      </c>
    </row>
    <row r="741" spans="1:12">
      <c r="B741" s="787"/>
      <c r="C741" s="787"/>
      <c r="D741" t="s">
        <v>14</v>
      </c>
      <c r="E741" s="121">
        <v>500</v>
      </c>
      <c r="G741" s="4">
        <f t="shared" si="13"/>
        <v>516</v>
      </c>
    </row>
    <row r="742" spans="1:12">
      <c r="A742" s="39">
        <v>45961</v>
      </c>
      <c r="B742" s="787" t="s">
        <v>2463</v>
      </c>
      <c r="C742" s="787" t="s">
        <v>23</v>
      </c>
      <c r="D742" t="s">
        <v>14</v>
      </c>
      <c r="F742" s="121">
        <v>170</v>
      </c>
      <c r="G742" s="4">
        <f t="shared" si="13"/>
        <v>346</v>
      </c>
    </row>
    <row r="743" spans="1:12">
      <c r="A743" s="39">
        <v>45980</v>
      </c>
      <c r="B743" s="787" t="s">
        <v>2464</v>
      </c>
      <c r="C743" s="787" t="s">
        <v>23</v>
      </c>
      <c r="D743" t="s">
        <v>12</v>
      </c>
      <c r="F743" s="121">
        <v>10</v>
      </c>
      <c r="G743" s="4">
        <f t="shared" si="13"/>
        <v>336</v>
      </c>
    </row>
    <row r="744" spans="1:12">
      <c r="A744" s="39">
        <v>45980</v>
      </c>
      <c r="B744" s="787" t="s">
        <v>2464</v>
      </c>
      <c r="C744" s="787" t="s">
        <v>23</v>
      </c>
      <c r="D744" t="s">
        <v>13</v>
      </c>
      <c r="F744" s="121">
        <v>6</v>
      </c>
      <c r="G744" s="4">
        <f t="shared" si="13"/>
        <v>330</v>
      </c>
    </row>
    <row r="745" spans="1:12">
      <c r="A745" s="39">
        <v>45980</v>
      </c>
      <c r="B745" s="787" t="s">
        <v>2465</v>
      </c>
      <c r="C745" s="787" t="s">
        <v>23</v>
      </c>
      <c r="D745" t="s">
        <v>14</v>
      </c>
      <c r="F745" s="121">
        <v>100</v>
      </c>
      <c r="G745" s="4">
        <f t="shared" si="13"/>
        <v>230</v>
      </c>
    </row>
    <row r="746" spans="1:12">
      <c r="A746" s="39">
        <v>45980</v>
      </c>
      <c r="B746" s="787" t="s">
        <v>2466</v>
      </c>
      <c r="C746" s="787" t="s">
        <v>23</v>
      </c>
      <c r="D746" t="s">
        <v>14</v>
      </c>
      <c r="F746" s="121">
        <v>230</v>
      </c>
      <c r="G746" s="4">
        <f t="shared" si="13"/>
        <v>0</v>
      </c>
    </row>
    <row r="747" spans="1:12">
      <c r="A747" s="41">
        <v>45991</v>
      </c>
      <c r="B747" s="786" t="s">
        <v>10</v>
      </c>
      <c r="C747" s="786" t="s">
        <v>24</v>
      </c>
      <c r="D747" t="s">
        <v>12</v>
      </c>
      <c r="E747" s="121">
        <v>10</v>
      </c>
      <c r="G747" s="4">
        <f t="shared" si="13"/>
        <v>10</v>
      </c>
    </row>
    <row r="748" spans="1:12">
      <c r="B748" s="787"/>
      <c r="C748" s="787"/>
      <c r="D748" t="s">
        <v>13</v>
      </c>
      <c r="E748" s="121">
        <v>5</v>
      </c>
      <c r="G748" s="4">
        <f t="shared" si="13"/>
        <v>15</v>
      </c>
    </row>
    <row r="749" spans="1:12">
      <c r="B749" s="787"/>
      <c r="C749" s="787"/>
      <c r="D749" t="s">
        <v>14</v>
      </c>
      <c r="E749" s="121">
        <v>500</v>
      </c>
      <c r="G749" s="4">
        <f t="shared" si="13"/>
        <v>515</v>
      </c>
    </row>
    <row r="750" spans="1:12">
      <c r="A750" s="39">
        <v>46008</v>
      </c>
      <c r="B750" s="787" t="s">
        <v>2467</v>
      </c>
      <c r="C750" s="787" t="s">
        <v>24</v>
      </c>
      <c r="D750" t="s">
        <v>14</v>
      </c>
      <c r="F750" s="121">
        <v>500</v>
      </c>
      <c r="G750" s="4">
        <f t="shared" si="13"/>
        <v>15</v>
      </c>
    </row>
    <row r="751" spans="1:12">
      <c r="A751" s="39">
        <v>46036</v>
      </c>
      <c r="B751" s="787" t="s">
        <v>2468</v>
      </c>
      <c r="C751" s="787" t="s">
        <v>24</v>
      </c>
      <c r="D751" t="s">
        <v>12</v>
      </c>
      <c r="F751" s="121">
        <v>10</v>
      </c>
      <c r="G751" s="4">
        <f t="shared" si="13"/>
        <v>5</v>
      </c>
    </row>
    <row r="752" spans="1:12">
      <c r="A752" s="39">
        <v>46036</v>
      </c>
      <c r="B752" s="787" t="s">
        <v>2468</v>
      </c>
      <c r="C752" s="787" t="s">
        <v>24</v>
      </c>
      <c r="D752" t="s">
        <v>13</v>
      </c>
      <c r="F752" s="121">
        <v>5</v>
      </c>
      <c r="G752" s="4">
        <f t="shared" ref="G752:G759" si="14">+G751+E752-F752</f>
        <v>0</v>
      </c>
    </row>
    <row r="753" spans="1:11">
      <c r="A753" s="41">
        <v>46022</v>
      </c>
      <c r="B753" s="786" t="s">
        <v>10</v>
      </c>
      <c r="C753" s="786" t="s">
        <v>25</v>
      </c>
      <c r="D753" t="s">
        <v>12</v>
      </c>
      <c r="E753" s="121">
        <v>10</v>
      </c>
      <c r="G753" s="4">
        <f t="shared" si="14"/>
        <v>10</v>
      </c>
    </row>
    <row r="754" spans="1:11">
      <c r="B754" s="787"/>
      <c r="C754" s="787"/>
      <c r="D754" t="s">
        <v>13</v>
      </c>
      <c r="E754" s="121">
        <v>5</v>
      </c>
      <c r="G754" s="4">
        <f t="shared" si="14"/>
        <v>15</v>
      </c>
    </row>
    <row r="755" spans="1:11">
      <c r="B755" s="787"/>
      <c r="C755" s="787"/>
      <c r="D755" t="s">
        <v>14</v>
      </c>
      <c r="E755" s="121">
        <v>500</v>
      </c>
      <c r="G755" s="4">
        <f t="shared" si="14"/>
        <v>515</v>
      </c>
    </row>
    <row r="756" spans="1:11">
      <c r="A756" s="39">
        <v>46036</v>
      </c>
      <c r="B756" s="787" t="s">
        <v>2469</v>
      </c>
      <c r="C756" s="787" t="s">
        <v>25</v>
      </c>
      <c r="D756" t="s">
        <v>14</v>
      </c>
      <c r="F756" s="121">
        <v>300</v>
      </c>
      <c r="G756" s="4">
        <f t="shared" si="14"/>
        <v>215</v>
      </c>
    </row>
    <row r="757" spans="1:11">
      <c r="A757" s="39">
        <v>46050</v>
      </c>
      <c r="B757" s="787" t="s">
        <v>2470</v>
      </c>
      <c r="C757" s="787" t="s">
        <v>25</v>
      </c>
      <c r="D757" t="s">
        <v>14</v>
      </c>
      <c r="F757" s="121">
        <v>200</v>
      </c>
      <c r="G757" s="4">
        <f>+G756+E757-F757</f>
        <v>15</v>
      </c>
    </row>
    <row r="758" spans="1:11">
      <c r="A758" s="39">
        <v>46050</v>
      </c>
      <c r="B758" s="787" t="s">
        <v>2471</v>
      </c>
      <c r="C758" s="787" t="s">
        <v>25</v>
      </c>
      <c r="D758" t="s">
        <v>12</v>
      </c>
      <c r="F758" s="121">
        <v>10</v>
      </c>
      <c r="G758" s="4">
        <f t="shared" si="14"/>
        <v>5</v>
      </c>
    </row>
    <row r="759" spans="1:11">
      <c r="A759" s="39">
        <v>46050</v>
      </c>
      <c r="B759" s="787" t="s">
        <v>2471</v>
      </c>
      <c r="C759" s="787" t="s">
        <v>25</v>
      </c>
      <c r="D759" t="s">
        <v>13</v>
      </c>
      <c r="F759" s="121">
        <v>5</v>
      </c>
      <c r="G759" s="4">
        <f t="shared" si="14"/>
        <v>0</v>
      </c>
    </row>
    <row r="760" spans="1:11">
      <c r="A760" s="133">
        <v>46053</v>
      </c>
      <c r="B760" s="786" t="s">
        <v>10</v>
      </c>
      <c r="C760" s="786" t="s">
        <v>11</v>
      </c>
      <c r="D760" t="s">
        <v>12</v>
      </c>
      <c r="E760" s="4">
        <v>15</v>
      </c>
      <c r="G760" s="4">
        <f t="shared" ref="G760:G823" si="15">+G759+E760-F760</f>
        <v>15</v>
      </c>
    </row>
    <row r="761" spans="1:11">
      <c r="A761" s="106"/>
      <c r="B761" s="787"/>
      <c r="C761" s="787"/>
      <c r="D761" t="s">
        <v>13</v>
      </c>
      <c r="E761" s="4">
        <v>3</v>
      </c>
      <c r="G761" s="4">
        <f t="shared" si="15"/>
        <v>18</v>
      </c>
    </row>
    <row r="762" spans="1:11">
      <c r="A762" s="106"/>
      <c r="B762" s="787"/>
      <c r="C762" s="787"/>
      <c r="D762" t="s">
        <v>14</v>
      </c>
      <c r="E762" s="4">
        <v>500</v>
      </c>
      <c r="G762" s="4">
        <f t="shared" si="15"/>
        <v>518</v>
      </c>
      <c r="I762" s="786"/>
    </row>
    <row r="763" spans="1:11">
      <c r="A763" s="39">
        <v>46063</v>
      </c>
      <c r="B763" s="787" t="s">
        <v>2472</v>
      </c>
      <c r="C763" s="787" t="s">
        <v>11</v>
      </c>
      <c r="D763" t="s">
        <v>14</v>
      </c>
      <c r="F763" s="121">
        <v>220</v>
      </c>
      <c r="G763" s="4">
        <f t="shared" si="15"/>
        <v>298</v>
      </c>
    </row>
    <row r="764" spans="1:11">
      <c r="A764" s="39">
        <v>46063</v>
      </c>
      <c r="B764" s="787" t="s">
        <v>2473</v>
      </c>
      <c r="C764" s="787" t="s">
        <v>11</v>
      </c>
      <c r="D764" t="s">
        <v>14</v>
      </c>
      <c r="F764" s="121">
        <v>100</v>
      </c>
      <c r="G764" s="4">
        <f t="shared" si="15"/>
        <v>198</v>
      </c>
    </row>
    <row r="765" spans="1:11">
      <c r="A765" s="39">
        <v>46092</v>
      </c>
      <c r="B765" s="787" t="s">
        <v>2474</v>
      </c>
      <c r="C765" s="787" t="s">
        <v>11</v>
      </c>
      <c r="D765" t="s">
        <v>14</v>
      </c>
      <c r="F765" s="121">
        <v>180</v>
      </c>
      <c r="G765" s="4">
        <f t="shared" si="15"/>
        <v>18</v>
      </c>
    </row>
    <row r="766" spans="1:11">
      <c r="A766" s="39">
        <v>46120</v>
      </c>
      <c r="B766" s="787" t="s">
        <v>2475</v>
      </c>
      <c r="C766" s="787" t="s">
        <v>11</v>
      </c>
      <c r="D766" t="s">
        <v>12</v>
      </c>
      <c r="F766" s="121">
        <v>15</v>
      </c>
      <c r="G766" s="4">
        <f t="shared" si="15"/>
        <v>3</v>
      </c>
    </row>
    <row r="767" spans="1:11">
      <c r="A767" s="39">
        <v>46120</v>
      </c>
      <c r="B767" s="787" t="s">
        <v>2475</v>
      </c>
      <c r="C767" s="787" t="s">
        <v>11</v>
      </c>
      <c r="D767" t="s">
        <v>13</v>
      </c>
      <c r="F767" s="121">
        <v>3</v>
      </c>
      <c r="G767" s="4">
        <f t="shared" si="15"/>
        <v>0</v>
      </c>
      <c r="K767" s="528"/>
    </row>
    <row r="768" spans="1:11">
      <c r="A768" s="41">
        <v>46081</v>
      </c>
      <c r="B768" s="786" t="s">
        <v>10</v>
      </c>
      <c r="C768" s="786" t="s">
        <v>15</v>
      </c>
      <c r="D768" t="s">
        <v>12</v>
      </c>
      <c r="E768" s="121">
        <v>14.4</v>
      </c>
      <c r="G768" s="4">
        <f t="shared" si="15"/>
        <v>14.4</v>
      </c>
      <c r="K768" s="528"/>
    </row>
    <row r="769" spans="1:12">
      <c r="B769" s="787"/>
      <c r="C769" s="787"/>
      <c r="D769" t="s">
        <v>13</v>
      </c>
      <c r="E769" s="121">
        <v>6</v>
      </c>
      <c r="G769" s="4">
        <f t="shared" si="15"/>
        <v>20.399999999999999</v>
      </c>
      <c r="K769" s="528"/>
    </row>
    <row r="770" spans="1:12">
      <c r="B770" s="787"/>
      <c r="C770" s="787"/>
      <c r="D770" t="s">
        <v>14</v>
      </c>
      <c r="E770" s="121">
        <v>500</v>
      </c>
      <c r="G770" s="4">
        <f t="shared" si="15"/>
        <v>520.4</v>
      </c>
      <c r="K770" s="528"/>
    </row>
    <row r="771" spans="1:12">
      <c r="A771" s="39">
        <v>46092</v>
      </c>
      <c r="B771" s="787" t="s">
        <v>2474</v>
      </c>
      <c r="C771" s="787" t="s">
        <v>15</v>
      </c>
      <c r="D771" t="s">
        <v>14</v>
      </c>
      <c r="F771" s="121">
        <v>120</v>
      </c>
      <c r="G771" s="4">
        <f t="shared" si="15"/>
        <v>400.4</v>
      </c>
    </row>
    <row r="772" spans="1:12">
      <c r="A772" s="39">
        <v>46092</v>
      </c>
      <c r="B772" s="787" t="s">
        <v>2476</v>
      </c>
      <c r="C772" s="787" t="s">
        <v>15</v>
      </c>
      <c r="D772" t="s">
        <v>14</v>
      </c>
      <c r="F772" s="121">
        <v>300</v>
      </c>
      <c r="G772" s="4">
        <f t="shared" si="15"/>
        <v>100.39999999999998</v>
      </c>
      <c r="I772" s="786"/>
      <c r="K772" s="4"/>
    </row>
    <row r="773" spans="1:12">
      <c r="A773" s="39">
        <v>46120</v>
      </c>
      <c r="B773" s="787" t="s">
        <v>2475</v>
      </c>
      <c r="C773" s="787" t="s">
        <v>15</v>
      </c>
      <c r="D773" t="s">
        <v>12</v>
      </c>
      <c r="F773" s="121">
        <v>14.4</v>
      </c>
      <c r="G773" s="4">
        <f t="shared" si="15"/>
        <v>85.999999999999972</v>
      </c>
      <c r="J773" s="846" t="s">
        <v>2434</v>
      </c>
      <c r="K773" s="846"/>
      <c r="L773" s="846"/>
    </row>
    <row r="774" spans="1:12">
      <c r="A774" s="39">
        <v>46120</v>
      </c>
      <c r="B774" s="787" t="s">
        <v>2475</v>
      </c>
      <c r="C774" s="787" t="s">
        <v>15</v>
      </c>
      <c r="D774" t="s">
        <v>13</v>
      </c>
      <c r="F774" s="121">
        <v>6</v>
      </c>
      <c r="G774" s="4">
        <f t="shared" si="15"/>
        <v>79.999999999999972</v>
      </c>
      <c r="I774" s="530">
        <v>2026</v>
      </c>
      <c r="J774" s="786" t="s">
        <v>16</v>
      </c>
      <c r="K774" t="s">
        <v>14</v>
      </c>
      <c r="L774" s="121">
        <v>200</v>
      </c>
    </row>
    <row r="775" spans="1:12">
      <c r="A775" s="39">
        <v>46120</v>
      </c>
      <c r="B775" s="787" t="s">
        <v>2477</v>
      </c>
      <c r="C775" s="787" t="s">
        <v>15</v>
      </c>
      <c r="D775" t="s">
        <v>14</v>
      </c>
      <c r="F775" s="121">
        <v>80</v>
      </c>
      <c r="G775" s="4">
        <f t="shared" si="15"/>
        <v>0</v>
      </c>
      <c r="J775" s="786"/>
      <c r="K775"/>
      <c r="L775" s="161">
        <f>SUM(L774:L774)</f>
        <v>200</v>
      </c>
    </row>
    <row r="776" spans="1:12">
      <c r="A776" s="41">
        <v>46112</v>
      </c>
      <c r="B776" s="786" t="s">
        <v>10</v>
      </c>
      <c r="C776" s="786" t="s">
        <v>16</v>
      </c>
      <c r="D776" t="s">
        <v>12</v>
      </c>
      <c r="E776" s="121">
        <v>5.6</v>
      </c>
      <c r="G776" s="4">
        <f t="shared" si="15"/>
        <v>5.6</v>
      </c>
    </row>
    <row r="777" spans="1:12">
      <c r="B777" s="787"/>
      <c r="C777" s="787"/>
      <c r="D777" t="s">
        <v>13</v>
      </c>
      <c r="E777" s="121">
        <v>15</v>
      </c>
      <c r="G777" s="4">
        <f t="shared" si="15"/>
        <v>20.6</v>
      </c>
      <c r="I777" s="786"/>
    </row>
    <row r="778" spans="1:12">
      <c r="B778" s="787"/>
      <c r="C778" s="787"/>
      <c r="D778" t="s">
        <v>14</v>
      </c>
      <c r="E778" s="121">
        <v>500</v>
      </c>
      <c r="G778" s="4">
        <f t="shared" si="15"/>
        <v>520.6</v>
      </c>
    </row>
    <row r="779" spans="1:12">
      <c r="A779" s="39">
        <v>46120</v>
      </c>
      <c r="B779" s="787" t="s">
        <v>2477</v>
      </c>
      <c r="C779" s="787" t="s">
        <v>16</v>
      </c>
      <c r="D779" t="s">
        <v>14</v>
      </c>
      <c r="F779" s="121">
        <v>112</v>
      </c>
      <c r="G779" s="4">
        <f t="shared" si="15"/>
        <v>408.6</v>
      </c>
    </row>
    <row r="780" spans="1:12">
      <c r="A780" s="39">
        <v>46127</v>
      </c>
      <c r="B780" s="787" t="s">
        <v>2478</v>
      </c>
      <c r="C780" s="787" t="s">
        <v>16</v>
      </c>
      <c r="D780" t="s">
        <v>14</v>
      </c>
      <c r="F780" s="121">
        <v>188</v>
      </c>
      <c r="G780" s="4">
        <f t="shared" si="15"/>
        <v>220.60000000000002</v>
      </c>
    </row>
    <row r="781" spans="1:12">
      <c r="A781" s="39">
        <v>46134</v>
      </c>
      <c r="B781" s="787" t="s">
        <v>2479</v>
      </c>
      <c r="C781" s="787" t="s">
        <v>16</v>
      </c>
      <c r="D781" t="s">
        <v>14</v>
      </c>
      <c r="F781" s="121">
        <v>100</v>
      </c>
      <c r="G781" s="4">
        <f t="shared" si="15"/>
        <v>120.60000000000002</v>
      </c>
    </row>
    <row r="782" spans="1:12">
      <c r="A782" s="39">
        <v>46134</v>
      </c>
      <c r="B782" s="787" t="s">
        <v>2480</v>
      </c>
      <c r="C782" s="787" t="s">
        <v>16</v>
      </c>
      <c r="D782" t="s">
        <v>12</v>
      </c>
      <c r="F782" s="121">
        <v>5.6</v>
      </c>
      <c r="G782" s="4">
        <f t="shared" si="15"/>
        <v>115.00000000000003</v>
      </c>
    </row>
    <row r="783" spans="1:12">
      <c r="A783" s="39">
        <v>46134</v>
      </c>
      <c r="B783" s="787" t="s">
        <v>2480</v>
      </c>
      <c r="C783" s="787" t="s">
        <v>16</v>
      </c>
      <c r="D783" t="s">
        <v>13</v>
      </c>
      <c r="F783" s="121">
        <v>15</v>
      </c>
      <c r="G783" s="4">
        <f t="shared" si="15"/>
        <v>100.00000000000003</v>
      </c>
    </row>
    <row r="784" spans="1:12">
      <c r="A784" s="41">
        <v>46142</v>
      </c>
      <c r="B784" s="786" t="s">
        <v>10</v>
      </c>
      <c r="C784" s="786" t="s">
        <v>17</v>
      </c>
      <c r="D784" t="s">
        <v>12</v>
      </c>
      <c r="G784" s="4">
        <f t="shared" si="15"/>
        <v>100.00000000000003</v>
      </c>
    </row>
    <row r="785" spans="2:7">
      <c r="B785" s="787"/>
      <c r="C785" s="787"/>
      <c r="D785" t="s">
        <v>13</v>
      </c>
      <c r="G785" s="4">
        <f t="shared" si="15"/>
        <v>100.00000000000003</v>
      </c>
    </row>
    <row r="786" spans="2:7">
      <c r="B786" s="787"/>
      <c r="C786" s="787"/>
      <c r="D786" t="s">
        <v>14</v>
      </c>
      <c r="E786" s="121">
        <v>500</v>
      </c>
      <c r="G786" s="4">
        <f t="shared" si="15"/>
        <v>600</v>
      </c>
    </row>
    <row r="787" spans="2:7">
      <c r="B787" s="787"/>
      <c r="C787" s="787"/>
      <c r="G787" s="4">
        <f t="shared" si="15"/>
        <v>600</v>
      </c>
    </row>
    <row r="788" spans="2:7">
      <c r="B788" s="787"/>
      <c r="C788" s="787"/>
      <c r="G788" s="4">
        <f t="shared" si="15"/>
        <v>600</v>
      </c>
    </row>
    <row r="789" spans="2:7">
      <c r="B789" s="787"/>
      <c r="C789" s="787"/>
      <c r="G789" s="4">
        <f t="shared" si="15"/>
        <v>600</v>
      </c>
    </row>
    <row r="790" spans="2:7">
      <c r="B790" s="787"/>
      <c r="C790" s="787"/>
      <c r="G790" s="4">
        <f t="shared" si="15"/>
        <v>600</v>
      </c>
    </row>
    <row r="791" spans="2:7">
      <c r="B791" s="787"/>
      <c r="C791" s="787"/>
      <c r="G791" s="4">
        <f t="shared" si="15"/>
        <v>600</v>
      </c>
    </row>
    <row r="792" spans="2:7">
      <c r="B792" s="787"/>
      <c r="C792" s="787"/>
      <c r="G792" s="4">
        <f t="shared" si="15"/>
        <v>600</v>
      </c>
    </row>
    <row r="793" spans="2:7">
      <c r="B793" s="787"/>
      <c r="C793" s="787"/>
      <c r="G793" s="4">
        <f t="shared" si="15"/>
        <v>600</v>
      </c>
    </row>
    <row r="794" spans="2:7">
      <c r="B794" s="787"/>
      <c r="C794" s="787"/>
      <c r="G794" s="4">
        <f t="shared" si="15"/>
        <v>600</v>
      </c>
    </row>
    <row r="795" spans="2:7">
      <c r="B795" s="787"/>
      <c r="C795" s="787"/>
      <c r="G795" s="4">
        <f t="shared" si="15"/>
        <v>600</v>
      </c>
    </row>
    <row r="796" spans="2:7">
      <c r="B796" s="787"/>
      <c r="C796" s="787"/>
      <c r="G796" s="4">
        <f t="shared" si="15"/>
        <v>600</v>
      </c>
    </row>
    <row r="797" spans="2:7">
      <c r="B797" s="787"/>
      <c r="C797" s="787"/>
      <c r="G797" s="4">
        <f t="shared" si="15"/>
        <v>600</v>
      </c>
    </row>
    <row r="798" spans="2:7">
      <c r="B798" s="787"/>
      <c r="C798" s="787"/>
      <c r="G798" s="4">
        <f t="shared" si="15"/>
        <v>600</v>
      </c>
    </row>
    <row r="799" spans="2:7">
      <c r="B799" s="787"/>
      <c r="C799" s="787"/>
      <c r="G799" s="4">
        <f t="shared" si="15"/>
        <v>600</v>
      </c>
    </row>
    <row r="800" spans="2:7">
      <c r="B800" s="787"/>
      <c r="C800" s="787"/>
      <c r="G800" s="4">
        <f t="shared" si="15"/>
        <v>600</v>
      </c>
    </row>
    <row r="801" spans="2:7">
      <c r="B801" s="787"/>
      <c r="C801" s="787"/>
      <c r="G801" s="4">
        <f t="shared" si="15"/>
        <v>600</v>
      </c>
    </row>
    <row r="802" spans="2:7">
      <c r="B802" s="787"/>
      <c r="C802" s="787"/>
      <c r="G802" s="4">
        <f t="shared" si="15"/>
        <v>600</v>
      </c>
    </row>
    <row r="803" spans="2:7">
      <c r="B803" s="787"/>
      <c r="C803" s="787"/>
      <c r="G803" s="4">
        <f t="shared" si="15"/>
        <v>600</v>
      </c>
    </row>
    <row r="804" spans="2:7">
      <c r="B804" s="787"/>
      <c r="C804" s="787"/>
      <c r="G804" s="4">
        <f t="shared" si="15"/>
        <v>600</v>
      </c>
    </row>
    <row r="805" spans="2:7">
      <c r="B805" s="787"/>
      <c r="C805" s="787"/>
      <c r="G805" s="4">
        <f t="shared" si="15"/>
        <v>600</v>
      </c>
    </row>
    <row r="806" spans="2:7">
      <c r="B806" s="787"/>
      <c r="C806" s="787"/>
      <c r="G806" s="4">
        <f t="shared" si="15"/>
        <v>600</v>
      </c>
    </row>
    <row r="807" spans="2:7">
      <c r="B807" s="787"/>
      <c r="C807" s="787"/>
      <c r="G807" s="4">
        <f t="shared" si="15"/>
        <v>600</v>
      </c>
    </row>
    <row r="808" spans="2:7">
      <c r="B808" s="787"/>
      <c r="C808" s="787"/>
      <c r="G808" s="4">
        <f t="shared" si="15"/>
        <v>600</v>
      </c>
    </row>
    <row r="809" spans="2:7">
      <c r="B809" s="787"/>
      <c r="C809" s="787"/>
      <c r="G809" s="4">
        <f t="shared" si="15"/>
        <v>600</v>
      </c>
    </row>
    <row r="810" spans="2:7">
      <c r="B810" s="787"/>
      <c r="C810" s="787"/>
      <c r="G810" s="4">
        <f t="shared" si="15"/>
        <v>600</v>
      </c>
    </row>
    <row r="811" spans="2:7">
      <c r="B811" s="787"/>
      <c r="C811" s="787"/>
      <c r="G811" s="4">
        <f t="shared" si="15"/>
        <v>600</v>
      </c>
    </row>
    <row r="812" spans="2:7">
      <c r="B812" s="787"/>
      <c r="C812" s="787"/>
      <c r="G812" s="4">
        <f t="shared" si="15"/>
        <v>600</v>
      </c>
    </row>
    <row r="813" spans="2:7">
      <c r="B813" s="787"/>
      <c r="C813" s="787"/>
      <c r="G813" s="4">
        <f t="shared" si="15"/>
        <v>600</v>
      </c>
    </row>
    <row r="814" spans="2:7">
      <c r="B814" s="787"/>
      <c r="C814" s="787"/>
      <c r="G814" s="4">
        <f t="shared" si="15"/>
        <v>600</v>
      </c>
    </row>
    <row r="815" spans="2:7">
      <c r="B815" s="787"/>
      <c r="C815" s="787"/>
      <c r="G815" s="4">
        <f t="shared" si="15"/>
        <v>600</v>
      </c>
    </row>
    <row r="816" spans="2:7">
      <c r="B816" s="787"/>
      <c r="C816" s="787"/>
      <c r="G816" s="4">
        <f t="shared" si="15"/>
        <v>600</v>
      </c>
    </row>
    <row r="817" spans="2:7">
      <c r="B817" s="787"/>
      <c r="C817" s="787"/>
      <c r="G817" s="4">
        <f t="shared" si="15"/>
        <v>600</v>
      </c>
    </row>
    <row r="818" spans="2:7">
      <c r="B818" s="787"/>
      <c r="C818" s="787"/>
      <c r="G818" s="4">
        <f t="shared" si="15"/>
        <v>600</v>
      </c>
    </row>
    <row r="819" spans="2:7">
      <c r="B819" s="787"/>
      <c r="C819" s="787"/>
      <c r="G819" s="4">
        <f t="shared" si="15"/>
        <v>600</v>
      </c>
    </row>
    <row r="820" spans="2:7">
      <c r="B820" s="787"/>
      <c r="C820" s="787"/>
      <c r="G820" s="4">
        <f t="shared" si="15"/>
        <v>600</v>
      </c>
    </row>
    <row r="821" spans="2:7">
      <c r="B821" s="787"/>
      <c r="C821" s="787"/>
      <c r="G821" s="4">
        <f t="shared" si="15"/>
        <v>600</v>
      </c>
    </row>
    <row r="822" spans="2:7">
      <c r="B822" s="787"/>
      <c r="C822" s="787"/>
      <c r="G822" s="4">
        <f t="shared" si="15"/>
        <v>600</v>
      </c>
    </row>
    <row r="823" spans="2:7">
      <c r="B823" s="787"/>
      <c r="C823" s="787"/>
      <c r="G823" s="4">
        <f t="shared" si="15"/>
        <v>600</v>
      </c>
    </row>
    <row r="824" spans="2:7">
      <c r="B824" s="787"/>
      <c r="C824" s="787"/>
      <c r="G824" s="4">
        <f t="shared" ref="G824:G887" si="16">+G823+E824-F824</f>
        <v>600</v>
      </c>
    </row>
    <row r="825" spans="2:7">
      <c r="B825" s="787"/>
      <c r="C825" s="787"/>
      <c r="G825" s="4">
        <f t="shared" si="16"/>
        <v>600</v>
      </c>
    </row>
    <row r="826" spans="2:7">
      <c r="B826" s="787"/>
      <c r="C826" s="787"/>
      <c r="G826" s="4">
        <f t="shared" si="16"/>
        <v>600</v>
      </c>
    </row>
    <row r="827" spans="2:7">
      <c r="B827" s="787"/>
      <c r="C827" s="787"/>
      <c r="G827" s="4">
        <f t="shared" si="16"/>
        <v>600</v>
      </c>
    </row>
    <row r="828" spans="2:7">
      <c r="B828" s="787"/>
      <c r="C828" s="787"/>
      <c r="G828" s="4">
        <f t="shared" si="16"/>
        <v>600</v>
      </c>
    </row>
    <row r="829" spans="2:7">
      <c r="B829" s="787"/>
      <c r="C829" s="787"/>
      <c r="G829" s="4">
        <f t="shared" si="16"/>
        <v>600</v>
      </c>
    </row>
    <row r="830" spans="2:7">
      <c r="B830" s="787"/>
      <c r="C830" s="787"/>
      <c r="G830" s="4">
        <f t="shared" si="16"/>
        <v>600</v>
      </c>
    </row>
    <row r="831" spans="2:7">
      <c r="B831" s="787"/>
      <c r="C831" s="787"/>
      <c r="G831" s="4">
        <f t="shared" si="16"/>
        <v>600</v>
      </c>
    </row>
    <row r="832" spans="2:7">
      <c r="B832" s="787"/>
      <c r="C832" s="787"/>
      <c r="G832" s="4">
        <f t="shared" si="16"/>
        <v>600</v>
      </c>
    </row>
    <row r="833" spans="2:7">
      <c r="B833" s="787"/>
      <c r="C833" s="787"/>
      <c r="G833" s="4">
        <f t="shared" si="16"/>
        <v>600</v>
      </c>
    </row>
    <row r="834" spans="2:7">
      <c r="B834" s="787"/>
      <c r="C834" s="787"/>
      <c r="G834" s="4">
        <f t="shared" si="16"/>
        <v>600</v>
      </c>
    </row>
    <row r="835" spans="2:7">
      <c r="B835" s="787"/>
      <c r="C835" s="787"/>
      <c r="G835" s="4">
        <f t="shared" si="16"/>
        <v>600</v>
      </c>
    </row>
    <row r="836" spans="2:7">
      <c r="B836" s="787"/>
      <c r="C836" s="787"/>
      <c r="G836" s="4">
        <f t="shared" si="16"/>
        <v>600</v>
      </c>
    </row>
    <row r="837" spans="2:7">
      <c r="B837" s="787"/>
      <c r="C837" s="787"/>
      <c r="G837" s="4">
        <f t="shared" si="16"/>
        <v>600</v>
      </c>
    </row>
    <row r="838" spans="2:7">
      <c r="B838" s="787"/>
      <c r="C838" s="787"/>
      <c r="G838" s="4">
        <f t="shared" si="16"/>
        <v>600</v>
      </c>
    </row>
    <row r="839" spans="2:7">
      <c r="B839" s="787"/>
      <c r="C839" s="787"/>
      <c r="G839" s="4">
        <f t="shared" si="16"/>
        <v>600</v>
      </c>
    </row>
    <row r="840" spans="2:7">
      <c r="B840" s="787"/>
      <c r="C840" s="787"/>
      <c r="G840" s="4">
        <f t="shared" si="16"/>
        <v>600</v>
      </c>
    </row>
    <row r="841" spans="2:7">
      <c r="B841" s="787"/>
      <c r="C841" s="787"/>
      <c r="G841" s="4">
        <f t="shared" si="16"/>
        <v>600</v>
      </c>
    </row>
    <row r="842" spans="2:7">
      <c r="B842" s="787"/>
      <c r="C842" s="787"/>
      <c r="G842" s="4">
        <f t="shared" si="16"/>
        <v>600</v>
      </c>
    </row>
    <row r="843" spans="2:7">
      <c r="B843" s="787"/>
      <c r="C843" s="787"/>
      <c r="G843" s="4">
        <f t="shared" si="16"/>
        <v>600</v>
      </c>
    </row>
    <row r="844" spans="2:7">
      <c r="B844" s="787"/>
      <c r="C844" s="787"/>
      <c r="G844" s="4">
        <f t="shared" si="16"/>
        <v>600</v>
      </c>
    </row>
    <row r="845" spans="2:7">
      <c r="B845" s="787"/>
      <c r="C845" s="787"/>
      <c r="G845" s="4">
        <f t="shared" si="16"/>
        <v>600</v>
      </c>
    </row>
    <row r="846" spans="2:7">
      <c r="B846" s="787"/>
      <c r="C846" s="787"/>
      <c r="G846" s="4">
        <f t="shared" si="16"/>
        <v>600</v>
      </c>
    </row>
    <row r="847" spans="2:7">
      <c r="B847" s="787"/>
      <c r="C847" s="787"/>
      <c r="G847" s="4">
        <f t="shared" si="16"/>
        <v>600</v>
      </c>
    </row>
    <row r="848" spans="2:7">
      <c r="B848" s="787"/>
      <c r="C848" s="787"/>
      <c r="G848" s="4">
        <f t="shared" si="16"/>
        <v>600</v>
      </c>
    </row>
    <row r="849" spans="2:7">
      <c r="B849" s="787"/>
      <c r="C849" s="787"/>
      <c r="G849" s="4">
        <f t="shared" si="16"/>
        <v>600</v>
      </c>
    </row>
    <row r="850" spans="2:7">
      <c r="B850" s="787"/>
      <c r="C850" s="787"/>
      <c r="G850" s="4">
        <f t="shared" si="16"/>
        <v>600</v>
      </c>
    </row>
    <row r="851" spans="2:7">
      <c r="B851" s="787"/>
      <c r="C851" s="787"/>
      <c r="G851" s="4">
        <f t="shared" si="16"/>
        <v>600</v>
      </c>
    </row>
    <row r="852" spans="2:7">
      <c r="B852" s="787"/>
      <c r="C852" s="787"/>
      <c r="G852" s="4">
        <f t="shared" si="16"/>
        <v>600</v>
      </c>
    </row>
    <row r="853" spans="2:7">
      <c r="B853" s="787"/>
      <c r="C853" s="787"/>
      <c r="G853" s="4">
        <f t="shared" si="16"/>
        <v>600</v>
      </c>
    </row>
    <row r="854" spans="2:7">
      <c r="B854" s="787"/>
      <c r="C854" s="787"/>
      <c r="G854" s="4">
        <f t="shared" si="16"/>
        <v>600</v>
      </c>
    </row>
    <row r="855" spans="2:7">
      <c r="B855" s="787"/>
      <c r="C855" s="787"/>
      <c r="G855" s="4">
        <f t="shared" si="16"/>
        <v>600</v>
      </c>
    </row>
    <row r="856" spans="2:7">
      <c r="B856" s="787"/>
      <c r="C856" s="787"/>
      <c r="G856" s="4">
        <f t="shared" si="16"/>
        <v>600</v>
      </c>
    </row>
    <row r="857" spans="2:7">
      <c r="B857" s="787"/>
      <c r="C857" s="787"/>
      <c r="G857" s="4">
        <f t="shared" si="16"/>
        <v>600</v>
      </c>
    </row>
    <row r="858" spans="2:7">
      <c r="B858" s="787"/>
      <c r="C858" s="787"/>
      <c r="G858" s="4">
        <f t="shared" si="16"/>
        <v>600</v>
      </c>
    </row>
    <row r="859" spans="2:7">
      <c r="B859" s="787"/>
      <c r="C859" s="787"/>
      <c r="G859" s="4">
        <f t="shared" si="16"/>
        <v>600</v>
      </c>
    </row>
    <row r="860" spans="2:7">
      <c r="B860" s="787"/>
      <c r="C860" s="787"/>
      <c r="G860" s="4">
        <f t="shared" si="16"/>
        <v>600</v>
      </c>
    </row>
    <row r="861" spans="2:7">
      <c r="B861" s="787"/>
      <c r="C861" s="787"/>
      <c r="G861" s="4">
        <f t="shared" si="16"/>
        <v>600</v>
      </c>
    </row>
    <row r="862" spans="2:7">
      <c r="B862" s="787"/>
      <c r="C862" s="787"/>
      <c r="G862" s="4">
        <f t="shared" si="16"/>
        <v>600</v>
      </c>
    </row>
    <row r="863" spans="2:7">
      <c r="B863" s="787"/>
      <c r="C863" s="787"/>
      <c r="G863" s="4">
        <f t="shared" si="16"/>
        <v>600</v>
      </c>
    </row>
    <row r="864" spans="2:7">
      <c r="B864" s="787"/>
      <c r="C864" s="787"/>
      <c r="G864" s="4">
        <f t="shared" si="16"/>
        <v>600</v>
      </c>
    </row>
    <row r="865" spans="2:7">
      <c r="B865" s="787"/>
      <c r="C865" s="787"/>
      <c r="G865" s="4">
        <f t="shared" si="16"/>
        <v>600</v>
      </c>
    </row>
    <row r="866" spans="2:7">
      <c r="B866" s="787"/>
      <c r="C866" s="787"/>
      <c r="G866" s="4">
        <f t="shared" si="16"/>
        <v>600</v>
      </c>
    </row>
    <row r="867" spans="2:7">
      <c r="B867" s="787"/>
      <c r="C867" s="787"/>
      <c r="G867" s="4">
        <f t="shared" si="16"/>
        <v>600</v>
      </c>
    </row>
    <row r="868" spans="2:7">
      <c r="B868" s="787"/>
      <c r="C868" s="787"/>
      <c r="G868" s="4">
        <f t="shared" si="16"/>
        <v>600</v>
      </c>
    </row>
    <row r="869" spans="2:7">
      <c r="B869" s="787"/>
      <c r="C869" s="787"/>
      <c r="G869" s="4">
        <f t="shared" si="16"/>
        <v>600</v>
      </c>
    </row>
    <row r="870" spans="2:7">
      <c r="B870" s="787"/>
      <c r="C870" s="787"/>
      <c r="G870" s="4">
        <f t="shared" si="16"/>
        <v>600</v>
      </c>
    </row>
    <row r="871" spans="2:7">
      <c r="B871" s="787"/>
      <c r="C871" s="787"/>
      <c r="G871" s="4">
        <f t="shared" si="16"/>
        <v>600</v>
      </c>
    </row>
    <row r="872" spans="2:7">
      <c r="B872" s="787"/>
      <c r="C872" s="787"/>
      <c r="G872" s="4">
        <f t="shared" si="16"/>
        <v>600</v>
      </c>
    </row>
    <row r="873" spans="2:7">
      <c r="B873" s="787"/>
      <c r="C873" s="787"/>
      <c r="G873" s="4">
        <f t="shared" si="16"/>
        <v>600</v>
      </c>
    </row>
    <row r="874" spans="2:7">
      <c r="B874" s="787"/>
      <c r="C874" s="787"/>
      <c r="G874" s="4">
        <f t="shared" si="16"/>
        <v>600</v>
      </c>
    </row>
    <row r="875" spans="2:7">
      <c r="B875" s="787"/>
      <c r="C875" s="787"/>
      <c r="G875" s="4">
        <f t="shared" si="16"/>
        <v>600</v>
      </c>
    </row>
    <row r="876" spans="2:7">
      <c r="B876" s="787"/>
      <c r="C876" s="787"/>
      <c r="G876" s="4">
        <f t="shared" si="16"/>
        <v>600</v>
      </c>
    </row>
    <row r="877" spans="2:7">
      <c r="B877" s="787"/>
      <c r="C877" s="787"/>
      <c r="G877" s="4">
        <f t="shared" si="16"/>
        <v>600</v>
      </c>
    </row>
    <row r="878" spans="2:7">
      <c r="B878" s="787"/>
      <c r="C878" s="787"/>
      <c r="G878" s="4">
        <f t="shared" si="16"/>
        <v>600</v>
      </c>
    </row>
    <row r="879" spans="2:7">
      <c r="B879" s="787"/>
      <c r="C879" s="787"/>
      <c r="G879" s="4">
        <f t="shared" si="16"/>
        <v>600</v>
      </c>
    </row>
    <row r="880" spans="2:7">
      <c r="B880" s="787"/>
      <c r="C880" s="787"/>
      <c r="G880" s="4">
        <f t="shared" si="16"/>
        <v>600</v>
      </c>
    </row>
    <row r="881" spans="2:7">
      <c r="B881" s="787"/>
      <c r="C881" s="787"/>
      <c r="G881" s="4">
        <f t="shared" si="16"/>
        <v>600</v>
      </c>
    </row>
    <row r="882" spans="2:7">
      <c r="B882" s="787"/>
      <c r="C882" s="787"/>
      <c r="G882" s="4">
        <f t="shared" si="16"/>
        <v>600</v>
      </c>
    </row>
    <row r="883" spans="2:7">
      <c r="B883" s="787"/>
      <c r="C883" s="787"/>
      <c r="G883" s="4">
        <f t="shared" si="16"/>
        <v>600</v>
      </c>
    </row>
    <row r="884" spans="2:7">
      <c r="B884" s="787"/>
      <c r="C884" s="787"/>
      <c r="G884" s="4">
        <f t="shared" si="16"/>
        <v>600</v>
      </c>
    </row>
    <row r="885" spans="2:7">
      <c r="B885" s="787"/>
      <c r="C885" s="787"/>
      <c r="G885" s="4">
        <f t="shared" si="16"/>
        <v>600</v>
      </c>
    </row>
    <row r="886" spans="2:7">
      <c r="B886" s="787"/>
      <c r="C886" s="787"/>
      <c r="G886" s="4">
        <f t="shared" si="16"/>
        <v>600</v>
      </c>
    </row>
    <row r="887" spans="2:7">
      <c r="B887" s="787"/>
      <c r="C887" s="787"/>
      <c r="G887" s="4">
        <f t="shared" si="16"/>
        <v>600</v>
      </c>
    </row>
    <row r="888" spans="2:7">
      <c r="B888" s="787"/>
      <c r="C888" s="787"/>
      <c r="G888" s="4">
        <f t="shared" ref="G888:G951" si="17">+G887+E888-F888</f>
        <v>600</v>
      </c>
    </row>
    <row r="889" spans="2:7">
      <c r="B889" s="787"/>
      <c r="C889" s="787"/>
      <c r="G889" s="4">
        <f t="shared" si="17"/>
        <v>600</v>
      </c>
    </row>
    <row r="890" spans="2:7">
      <c r="B890" s="787"/>
      <c r="C890" s="787"/>
      <c r="G890" s="4">
        <f t="shared" si="17"/>
        <v>600</v>
      </c>
    </row>
    <row r="891" spans="2:7">
      <c r="B891" s="787"/>
      <c r="C891" s="787"/>
      <c r="G891" s="4">
        <f t="shared" si="17"/>
        <v>600</v>
      </c>
    </row>
    <row r="892" spans="2:7">
      <c r="B892" s="787"/>
      <c r="C892" s="787"/>
      <c r="G892" s="4">
        <f t="shared" si="17"/>
        <v>600</v>
      </c>
    </row>
    <row r="893" spans="2:7">
      <c r="B893" s="787"/>
      <c r="C893" s="787"/>
      <c r="G893" s="4">
        <f t="shared" si="17"/>
        <v>600</v>
      </c>
    </row>
    <row r="894" spans="2:7">
      <c r="B894" s="787"/>
      <c r="C894" s="787"/>
      <c r="G894" s="4">
        <f t="shared" si="17"/>
        <v>600</v>
      </c>
    </row>
    <row r="895" spans="2:7">
      <c r="B895" s="787"/>
      <c r="C895" s="787"/>
      <c r="G895" s="4">
        <f t="shared" si="17"/>
        <v>600</v>
      </c>
    </row>
    <row r="896" spans="2:7">
      <c r="B896" s="787"/>
      <c r="C896" s="787"/>
      <c r="G896" s="4">
        <f t="shared" si="17"/>
        <v>600</v>
      </c>
    </row>
    <row r="897" spans="2:7">
      <c r="B897" s="787"/>
      <c r="C897" s="787"/>
      <c r="G897" s="4">
        <f t="shared" si="17"/>
        <v>600</v>
      </c>
    </row>
    <row r="898" spans="2:7">
      <c r="B898" s="787"/>
      <c r="C898" s="787"/>
      <c r="G898" s="4">
        <f t="shared" si="17"/>
        <v>600</v>
      </c>
    </row>
    <row r="899" spans="2:7">
      <c r="B899" s="787"/>
      <c r="C899" s="787"/>
      <c r="G899" s="4">
        <f t="shared" si="17"/>
        <v>600</v>
      </c>
    </row>
    <row r="900" spans="2:7">
      <c r="B900" s="787"/>
      <c r="C900" s="787"/>
      <c r="G900" s="4">
        <f t="shared" si="17"/>
        <v>600</v>
      </c>
    </row>
    <row r="901" spans="2:7">
      <c r="B901" s="787"/>
      <c r="C901" s="787"/>
      <c r="G901" s="4">
        <f t="shared" si="17"/>
        <v>600</v>
      </c>
    </row>
    <row r="902" spans="2:7">
      <c r="B902" s="787"/>
      <c r="C902" s="787"/>
      <c r="G902" s="4">
        <f t="shared" si="17"/>
        <v>600</v>
      </c>
    </row>
    <row r="903" spans="2:7">
      <c r="B903" s="787"/>
      <c r="C903" s="787"/>
      <c r="G903" s="4">
        <f t="shared" si="17"/>
        <v>600</v>
      </c>
    </row>
    <row r="904" spans="2:7">
      <c r="B904" s="787"/>
      <c r="C904" s="787"/>
      <c r="G904" s="4">
        <f t="shared" si="17"/>
        <v>600</v>
      </c>
    </row>
    <row r="905" spans="2:7">
      <c r="B905" s="787"/>
      <c r="C905" s="787"/>
      <c r="G905" s="4">
        <f t="shared" si="17"/>
        <v>600</v>
      </c>
    </row>
    <row r="906" spans="2:7">
      <c r="B906" s="787"/>
      <c r="C906" s="787"/>
      <c r="G906" s="4">
        <f t="shared" si="17"/>
        <v>600</v>
      </c>
    </row>
    <row r="907" spans="2:7">
      <c r="B907" s="787"/>
      <c r="C907" s="787"/>
      <c r="G907" s="4">
        <f t="shared" si="17"/>
        <v>600</v>
      </c>
    </row>
    <row r="908" spans="2:7">
      <c r="B908" s="787"/>
      <c r="C908" s="787"/>
      <c r="G908" s="4">
        <f t="shared" si="17"/>
        <v>600</v>
      </c>
    </row>
    <row r="909" spans="2:7">
      <c r="B909" s="787"/>
      <c r="C909" s="787"/>
      <c r="G909" s="4">
        <f t="shared" si="17"/>
        <v>600</v>
      </c>
    </row>
    <row r="910" spans="2:7">
      <c r="B910" s="787"/>
      <c r="C910" s="787"/>
      <c r="G910" s="4">
        <f t="shared" si="17"/>
        <v>600</v>
      </c>
    </row>
    <row r="911" spans="2:7">
      <c r="B911" s="787"/>
      <c r="C911" s="787"/>
      <c r="G911" s="4">
        <f t="shared" si="17"/>
        <v>600</v>
      </c>
    </row>
    <row r="912" spans="2:7">
      <c r="B912" s="787"/>
      <c r="C912" s="787"/>
      <c r="G912" s="4">
        <f t="shared" si="17"/>
        <v>600</v>
      </c>
    </row>
    <row r="913" spans="2:7">
      <c r="B913" s="787"/>
      <c r="C913" s="787"/>
      <c r="G913" s="4">
        <f t="shared" si="17"/>
        <v>600</v>
      </c>
    </row>
    <row r="914" spans="2:7">
      <c r="B914" s="787"/>
      <c r="C914" s="787"/>
      <c r="G914" s="4">
        <f t="shared" si="17"/>
        <v>600</v>
      </c>
    </row>
    <row r="915" spans="2:7">
      <c r="B915" s="787"/>
      <c r="C915" s="787"/>
      <c r="G915" s="4">
        <f t="shared" si="17"/>
        <v>600</v>
      </c>
    </row>
    <row r="916" spans="2:7">
      <c r="B916" s="787"/>
      <c r="C916" s="787"/>
      <c r="G916" s="4">
        <f t="shared" si="17"/>
        <v>600</v>
      </c>
    </row>
    <row r="917" spans="2:7">
      <c r="B917" s="787"/>
      <c r="C917" s="787"/>
      <c r="G917" s="4">
        <f t="shared" si="17"/>
        <v>600</v>
      </c>
    </row>
    <row r="918" spans="2:7">
      <c r="B918" s="787"/>
      <c r="C918" s="787"/>
      <c r="G918" s="4">
        <f t="shared" si="17"/>
        <v>600</v>
      </c>
    </row>
    <row r="919" spans="2:7">
      <c r="B919" s="787"/>
      <c r="C919" s="787"/>
      <c r="G919" s="4">
        <f t="shared" si="17"/>
        <v>600</v>
      </c>
    </row>
    <row r="920" spans="2:7">
      <c r="B920" s="787"/>
      <c r="C920" s="787"/>
      <c r="G920" s="4">
        <f t="shared" si="17"/>
        <v>600</v>
      </c>
    </row>
    <row r="921" spans="2:7">
      <c r="B921" s="787"/>
      <c r="C921" s="787"/>
      <c r="G921" s="4">
        <f t="shared" si="17"/>
        <v>600</v>
      </c>
    </row>
    <row r="922" spans="2:7">
      <c r="B922" s="787"/>
      <c r="C922" s="787"/>
      <c r="G922" s="4">
        <f t="shared" si="17"/>
        <v>600</v>
      </c>
    </row>
    <row r="923" spans="2:7">
      <c r="B923" s="787"/>
      <c r="C923" s="787"/>
      <c r="G923" s="4">
        <f t="shared" si="17"/>
        <v>600</v>
      </c>
    </row>
    <row r="924" spans="2:7">
      <c r="B924" s="787"/>
      <c r="C924" s="787"/>
      <c r="G924" s="4">
        <f t="shared" si="17"/>
        <v>600</v>
      </c>
    </row>
    <row r="925" spans="2:7">
      <c r="B925" s="787"/>
      <c r="C925" s="787"/>
      <c r="G925" s="4">
        <f t="shared" si="17"/>
        <v>600</v>
      </c>
    </row>
    <row r="926" spans="2:7">
      <c r="B926" s="787"/>
      <c r="C926" s="787"/>
      <c r="G926" s="4">
        <f t="shared" si="17"/>
        <v>600</v>
      </c>
    </row>
    <row r="927" spans="2:7">
      <c r="B927" s="787"/>
      <c r="C927" s="787"/>
      <c r="G927" s="4">
        <f t="shared" si="17"/>
        <v>600</v>
      </c>
    </row>
    <row r="928" spans="2:7">
      <c r="B928" s="787"/>
      <c r="C928" s="787"/>
      <c r="G928" s="4">
        <f t="shared" si="17"/>
        <v>600</v>
      </c>
    </row>
    <row r="929" spans="2:7">
      <c r="B929" s="787"/>
      <c r="C929" s="787"/>
      <c r="G929" s="4">
        <f t="shared" si="17"/>
        <v>600</v>
      </c>
    </row>
    <row r="930" spans="2:7">
      <c r="B930" s="787"/>
      <c r="C930" s="787"/>
      <c r="G930" s="4">
        <f t="shared" si="17"/>
        <v>600</v>
      </c>
    </row>
    <row r="931" spans="2:7">
      <c r="B931" s="787"/>
      <c r="C931" s="787"/>
      <c r="G931" s="4">
        <f t="shared" si="17"/>
        <v>600</v>
      </c>
    </row>
    <row r="932" spans="2:7">
      <c r="B932" s="787"/>
      <c r="C932" s="787"/>
      <c r="G932" s="4">
        <f t="shared" si="17"/>
        <v>600</v>
      </c>
    </row>
    <row r="933" spans="2:7">
      <c r="B933" s="787"/>
      <c r="C933" s="787"/>
      <c r="G933" s="4">
        <f t="shared" si="17"/>
        <v>600</v>
      </c>
    </row>
    <row r="934" spans="2:7">
      <c r="B934" s="787"/>
      <c r="C934" s="787"/>
      <c r="G934" s="4">
        <f t="shared" si="17"/>
        <v>600</v>
      </c>
    </row>
    <row r="935" spans="2:7">
      <c r="B935" s="787"/>
      <c r="C935" s="787"/>
      <c r="G935" s="4">
        <f t="shared" si="17"/>
        <v>600</v>
      </c>
    </row>
    <row r="936" spans="2:7">
      <c r="B936" s="787"/>
      <c r="C936" s="787"/>
      <c r="G936" s="4">
        <f t="shared" si="17"/>
        <v>600</v>
      </c>
    </row>
    <row r="937" spans="2:7">
      <c r="B937" s="787"/>
      <c r="C937" s="787"/>
      <c r="G937" s="4">
        <f t="shared" si="17"/>
        <v>600</v>
      </c>
    </row>
    <row r="938" spans="2:7">
      <c r="B938" s="787"/>
      <c r="C938" s="787"/>
      <c r="G938" s="4">
        <f t="shared" si="17"/>
        <v>600</v>
      </c>
    </row>
    <row r="939" spans="2:7">
      <c r="B939" s="787"/>
      <c r="C939" s="787"/>
      <c r="G939" s="4">
        <f t="shared" si="17"/>
        <v>600</v>
      </c>
    </row>
    <row r="940" spans="2:7">
      <c r="B940" s="787"/>
      <c r="C940" s="787"/>
      <c r="G940" s="4">
        <f t="shared" si="17"/>
        <v>600</v>
      </c>
    </row>
    <row r="941" spans="2:7">
      <c r="B941" s="787"/>
      <c r="C941" s="787"/>
      <c r="G941" s="4">
        <f t="shared" si="17"/>
        <v>600</v>
      </c>
    </row>
    <row r="942" spans="2:7">
      <c r="B942" s="787"/>
      <c r="C942" s="787"/>
      <c r="G942" s="4">
        <f t="shared" si="17"/>
        <v>600</v>
      </c>
    </row>
    <row r="943" spans="2:7">
      <c r="B943" s="787"/>
      <c r="C943" s="787"/>
      <c r="G943" s="4">
        <f t="shared" si="17"/>
        <v>600</v>
      </c>
    </row>
    <row r="944" spans="2:7">
      <c r="B944" s="787"/>
      <c r="C944" s="787"/>
      <c r="G944" s="4">
        <f t="shared" si="17"/>
        <v>600</v>
      </c>
    </row>
    <row r="945" spans="2:7">
      <c r="B945" s="787"/>
      <c r="C945" s="787"/>
      <c r="G945" s="4">
        <f t="shared" si="17"/>
        <v>600</v>
      </c>
    </row>
    <row r="946" spans="2:7">
      <c r="B946" s="787"/>
      <c r="C946" s="787"/>
      <c r="G946" s="4">
        <f t="shared" si="17"/>
        <v>600</v>
      </c>
    </row>
    <row r="947" spans="2:7">
      <c r="B947" s="787"/>
      <c r="C947" s="787"/>
      <c r="G947" s="4">
        <f t="shared" si="17"/>
        <v>600</v>
      </c>
    </row>
    <row r="948" spans="2:7">
      <c r="B948" s="787"/>
      <c r="C948" s="787"/>
      <c r="G948" s="4">
        <f t="shared" si="17"/>
        <v>600</v>
      </c>
    </row>
    <row r="949" spans="2:7">
      <c r="B949" s="787"/>
      <c r="C949" s="787"/>
      <c r="G949" s="4">
        <f t="shared" si="17"/>
        <v>600</v>
      </c>
    </row>
    <row r="950" spans="2:7">
      <c r="B950" s="787"/>
      <c r="C950" s="787"/>
      <c r="G950" s="4">
        <f t="shared" si="17"/>
        <v>600</v>
      </c>
    </row>
    <row r="951" spans="2:7">
      <c r="B951" s="787"/>
      <c r="C951" s="787"/>
      <c r="G951" s="4">
        <f t="shared" si="17"/>
        <v>600</v>
      </c>
    </row>
    <row r="952" spans="2:7">
      <c r="B952" s="787"/>
      <c r="C952" s="787"/>
      <c r="G952" s="4">
        <f t="shared" ref="G952:G1015" si="18">+G951+E952-F952</f>
        <v>600</v>
      </c>
    </row>
    <row r="953" spans="2:7">
      <c r="B953" s="787"/>
      <c r="C953" s="787"/>
      <c r="G953" s="4">
        <f t="shared" si="18"/>
        <v>600</v>
      </c>
    </row>
    <row r="954" spans="2:7">
      <c r="B954" s="787"/>
      <c r="C954" s="787"/>
      <c r="G954" s="4">
        <f t="shared" si="18"/>
        <v>600</v>
      </c>
    </row>
    <row r="955" spans="2:7">
      <c r="B955" s="787"/>
      <c r="C955" s="787"/>
      <c r="G955" s="4">
        <f t="shared" si="18"/>
        <v>600</v>
      </c>
    </row>
    <row r="956" spans="2:7">
      <c r="B956" s="787"/>
      <c r="C956" s="787"/>
      <c r="G956" s="4">
        <f t="shared" si="18"/>
        <v>600</v>
      </c>
    </row>
    <row r="957" spans="2:7">
      <c r="B957" s="787"/>
      <c r="C957" s="787"/>
      <c r="G957" s="4">
        <f t="shared" si="18"/>
        <v>600</v>
      </c>
    </row>
    <row r="958" spans="2:7">
      <c r="B958" s="787"/>
      <c r="C958" s="787"/>
      <c r="G958" s="4">
        <f t="shared" si="18"/>
        <v>600</v>
      </c>
    </row>
    <row r="959" spans="2:7">
      <c r="B959" s="787"/>
      <c r="C959" s="787"/>
      <c r="G959" s="4">
        <f t="shared" si="18"/>
        <v>600</v>
      </c>
    </row>
    <row r="960" spans="2:7">
      <c r="B960" s="787"/>
      <c r="C960" s="787"/>
      <c r="G960" s="4">
        <f t="shared" si="18"/>
        <v>600</v>
      </c>
    </row>
    <row r="961" spans="2:7">
      <c r="B961" s="787"/>
      <c r="C961" s="787"/>
      <c r="G961" s="4">
        <f t="shared" si="18"/>
        <v>600</v>
      </c>
    </row>
    <row r="962" spans="2:7">
      <c r="B962" s="787"/>
      <c r="C962" s="787"/>
      <c r="G962" s="4">
        <f t="shared" si="18"/>
        <v>600</v>
      </c>
    </row>
    <row r="963" spans="2:7">
      <c r="B963" s="787"/>
      <c r="C963" s="787"/>
      <c r="G963" s="4">
        <f t="shared" si="18"/>
        <v>600</v>
      </c>
    </row>
    <row r="964" spans="2:7">
      <c r="B964" s="787"/>
      <c r="C964" s="787"/>
      <c r="G964" s="4">
        <f t="shared" si="18"/>
        <v>600</v>
      </c>
    </row>
    <row r="965" spans="2:7">
      <c r="B965" s="787"/>
      <c r="C965" s="787"/>
      <c r="G965" s="4">
        <f t="shared" si="18"/>
        <v>600</v>
      </c>
    </row>
    <row r="966" spans="2:7">
      <c r="B966" s="787"/>
      <c r="C966" s="787"/>
      <c r="G966" s="4">
        <f t="shared" si="18"/>
        <v>600</v>
      </c>
    </row>
    <row r="967" spans="2:7">
      <c r="B967" s="787"/>
      <c r="C967" s="787"/>
      <c r="G967" s="4">
        <f t="shared" si="18"/>
        <v>600</v>
      </c>
    </row>
    <row r="968" spans="2:7">
      <c r="B968" s="787"/>
      <c r="C968" s="787"/>
      <c r="G968" s="4">
        <f t="shared" si="18"/>
        <v>600</v>
      </c>
    </row>
    <row r="969" spans="2:7">
      <c r="B969" s="787"/>
      <c r="C969" s="787"/>
      <c r="G969" s="4">
        <f t="shared" si="18"/>
        <v>600</v>
      </c>
    </row>
    <row r="970" spans="2:7">
      <c r="B970" s="787"/>
      <c r="C970" s="787"/>
      <c r="G970" s="4">
        <f t="shared" si="18"/>
        <v>600</v>
      </c>
    </row>
    <row r="971" spans="2:7">
      <c r="B971" s="787"/>
      <c r="C971" s="787"/>
      <c r="G971" s="4">
        <f t="shared" si="18"/>
        <v>600</v>
      </c>
    </row>
    <row r="972" spans="2:7">
      <c r="B972" s="787"/>
      <c r="C972" s="787"/>
      <c r="G972" s="4">
        <f t="shared" si="18"/>
        <v>600</v>
      </c>
    </row>
    <row r="973" spans="2:7">
      <c r="B973" s="787"/>
      <c r="C973" s="787"/>
      <c r="G973" s="4">
        <f t="shared" si="18"/>
        <v>600</v>
      </c>
    </row>
    <row r="974" spans="2:7">
      <c r="B974" s="787"/>
      <c r="C974" s="787"/>
      <c r="G974" s="4">
        <f t="shared" si="18"/>
        <v>600</v>
      </c>
    </row>
    <row r="975" spans="2:7">
      <c r="B975" s="787"/>
      <c r="C975" s="787"/>
      <c r="G975" s="4">
        <f t="shared" si="18"/>
        <v>600</v>
      </c>
    </row>
    <row r="976" spans="2:7">
      <c r="B976" s="787"/>
      <c r="C976" s="787"/>
      <c r="G976" s="4">
        <f t="shared" si="18"/>
        <v>600</v>
      </c>
    </row>
    <row r="977" spans="2:7">
      <c r="B977" s="787"/>
      <c r="C977" s="787"/>
      <c r="G977" s="4">
        <f t="shared" si="18"/>
        <v>600</v>
      </c>
    </row>
    <row r="978" spans="2:7">
      <c r="B978" s="787"/>
      <c r="C978" s="787"/>
      <c r="G978" s="4">
        <f t="shared" si="18"/>
        <v>600</v>
      </c>
    </row>
    <row r="979" spans="2:7">
      <c r="B979" s="787"/>
      <c r="C979" s="787"/>
      <c r="G979" s="4">
        <f t="shared" si="18"/>
        <v>600</v>
      </c>
    </row>
    <row r="980" spans="2:7">
      <c r="B980" s="787"/>
      <c r="C980" s="787"/>
      <c r="G980" s="4">
        <f t="shared" si="18"/>
        <v>600</v>
      </c>
    </row>
    <row r="981" spans="2:7">
      <c r="B981" s="787"/>
      <c r="C981" s="787"/>
      <c r="G981" s="4">
        <f t="shared" si="18"/>
        <v>600</v>
      </c>
    </row>
    <row r="982" spans="2:7">
      <c r="B982" s="787"/>
      <c r="C982" s="787"/>
      <c r="G982" s="4">
        <f t="shared" si="18"/>
        <v>600</v>
      </c>
    </row>
    <row r="983" spans="2:7">
      <c r="B983" s="787"/>
      <c r="C983" s="787"/>
      <c r="G983" s="4">
        <f t="shared" si="18"/>
        <v>600</v>
      </c>
    </row>
    <row r="984" spans="2:7">
      <c r="B984" s="787"/>
      <c r="C984" s="787"/>
      <c r="G984" s="4">
        <f t="shared" si="18"/>
        <v>600</v>
      </c>
    </row>
    <row r="985" spans="2:7">
      <c r="B985" s="787"/>
      <c r="C985" s="787"/>
      <c r="G985" s="4">
        <f t="shared" si="18"/>
        <v>600</v>
      </c>
    </row>
    <row r="986" spans="2:7">
      <c r="B986" s="787"/>
      <c r="C986" s="787"/>
      <c r="G986" s="4">
        <f t="shared" si="18"/>
        <v>600</v>
      </c>
    </row>
    <row r="987" spans="2:7">
      <c r="B987" s="787"/>
      <c r="C987" s="787"/>
      <c r="G987" s="4">
        <f t="shared" si="18"/>
        <v>600</v>
      </c>
    </row>
    <row r="988" spans="2:7">
      <c r="B988" s="787"/>
      <c r="C988" s="787"/>
      <c r="G988" s="4">
        <f t="shared" si="18"/>
        <v>600</v>
      </c>
    </row>
    <row r="989" spans="2:7">
      <c r="B989" s="787"/>
      <c r="C989" s="787"/>
      <c r="G989" s="4">
        <f t="shared" si="18"/>
        <v>600</v>
      </c>
    </row>
    <row r="990" spans="2:7">
      <c r="B990" s="787"/>
      <c r="C990" s="787"/>
      <c r="G990" s="4">
        <f t="shared" si="18"/>
        <v>600</v>
      </c>
    </row>
    <row r="991" spans="2:7">
      <c r="B991" s="787"/>
      <c r="C991" s="787"/>
      <c r="G991" s="4">
        <f t="shared" si="18"/>
        <v>600</v>
      </c>
    </row>
    <row r="992" spans="2:7">
      <c r="B992" s="787"/>
      <c r="C992" s="787"/>
      <c r="G992" s="4">
        <f t="shared" si="18"/>
        <v>600</v>
      </c>
    </row>
    <row r="993" spans="2:7">
      <c r="B993" s="787"/>
      <c r="C993" s="787"/>
      <c r="G993" s="4">
        <f t="shared" si="18"/>
        <v>600</v>
      </c>
    </row>
    <row r="994" spans="2:7">
      <c r="B994" s="787"/>
      <c r="C994" s="787"/>
      <c r="G994" s="4">
        <f t="shared" si="18"/>
        <v>600</v>
      </c>
    </row>
    <row r="995" spans="2:7">
      <c r="B995" s="787"/>
      <c r="C995" s="787"/>
      <c r="G995" s="4">
        <f t="shared" si="18"/>
        <v>600</v>
      </c>
    </row>
    <row r="996" spans="2:7">
      <c r="B996" s="787"/>
      <c r="C996" s="787"/>
      <c r="G996" s="4">
        <f t="shared" si="18"/>
        <v>600</v>
      </c>
    </row>
    <row r="997" spans="2:7">
      <c r="B997" s="787"/>
      <c r="C997" s="787"/>
      <c r="G997" s="4">
        <f t="shared" si="18"/>
        <v>600</v>
      </c>
    </row>
    <row r="998" spans="2:7">
      <c r="B998" s="787"/>
      <c r="C998" s="787"/>
      <c r="G998" s="4">
        <f t="shared" si="18"/>
        <v>600</v>
      </c>
    </row>
    <row r="999" spans="2:7">
      <c r="B999" s="787"/>
      <c r="C999" s="787"/>
      <c r="G999" s="4">
        <f t="shared" si="18"/>
        <v>600</v>
      </c>
    </row>
    <row r="1000" spans="2:7">
      <c r="B1000" s="787"/>
      <c r="C1000" s="787"/>
      <c r="G1000" s="4">
        <f t="shared" si="18"/>
        <v>600</v>
      </c>
    </row>
    <row r="1001" spans="2:7">
      <c r="B1001" s="787"/>
      <c r="C1001" s="787"/>
      <c r="G1001" s="4">
        <f t="shared" si="18"/>
        <v>600</v>
      </c>
    </row>
    <row r="1002" spans="2:7">
      <c r="B1002" s="787"/>
      <c r="C1002" s="787"/>
      <c r="G1002" s="4">
        <f t="shared" si="18"/>
        <v>600</v>
      </c>
    </row>
    <row r="1003" spans="2:7">
      <c r="B1003" s="787"/>
      <c r="C1003" s="787"/>
      <c r="G1003" s="4">
        <f t="shared" si="18"/>
        <v>600</v>
      </c>
    </row>
    <row r="1004" spans="2:7">
      <c r="B1004" s="787"/>
      <c r="C1004" s="787"/>
      <c r="G1004" s="4">
        <f t="shared" si="18"/>
        <v>600</v>
      </c>
    </row>
    <row r="1005" spans="2:7">
      <c r="B1005" s="787"/>
      <c r="C1005" s="787"/>
      <c r="G1005" s="4">
        <f t="shared" si="18"/>
        <v>600</v>
      </c>
    </row>
    <row r="1006" spans="2:7">
      <c r="B1006" s="787"/>
      <c r="C1006" s="787"/>
      <c r="G1006" s="4">
        <f t="shared" si="18"/>
        <v>600</v>
      </c>
    </row>
    <row r="1007" spans="2:7">
      <c r="B1007" s="787"/>
      <c r="C1007" s="787"/>
      <c r="G1007" s="4">
        <f t="shared" si="18"/>
        <v>600</v>
      </c>
    </row>
    <row r="1008" spans="2:7">
      <c r="B1008" s="787"/>
      <c r="C1008" s="787"/>
      <c r="G1008" s="4">
        <f t="shared" si="18"/>
        <v>600</v>
      </c>
    </row>
    <row r="1009" spans="2:7">
      <c r="B1009" s="787"/>
      <c r="C1009" s="787"/>
      <c r="G1009" s="4">
        <f t="shared" si="18"/>
        <v>600</v>
      </c>
    </row>
    <row r="1010" spans="2:7">
      <c r="B1010" s="787"/>
      <c r="C1010" s="787"/>
      <c r="G1010" s="4">
        <f t="shared" si="18"/>
        <v>600</v>
      </c>
    </row>
    <row r="1011" spans="2:7">
      <c r="B1011" s="787"/>
      <c r="C1011" s="787"/>
      <c r="G1011" s="4">
        <f t="shared" si="18"/>
        <v>600</v>
      </c>
    </row>
    <row r="1012" spans="2:7">
      <c r="B1012" s="787"/>
      <c r="C1012" s="787"/>
      <c r="G1012" s="4">
        <f t="shared" si="18"/>
        <v>600</v>
      </c>
    </row>
    <row r="1013" spans="2:7">
      <c r="B1013" s="787"/>
      <c r="C1013" s="787"/>
      <c r="G1013" s="4">
        <f t="shared" si="18"/>
        <v>600</v>
      </c>
    </row>
    <row r="1014" spans="2:7">
      <c r="B1014" s="787"/>
      <c r="C1014" s="787"/>
      <c r="G1014" s="4">
        <f t="shared" si="18"/>
        <v>600</v>
      </c>
    </row>
    <row r="1015" spans="2:7">
      <c r="B1015" s="787"/>
      <c r="C1015" s="787"/>
      <c r="G1015" s="4">
        <f t="shared" si="18"/>
        <v>600</v>
      </c>
    </row>
    <row r="1016" spans="2:7">
      <c r="B1016" s="787"/>
      <c r="C1016" s="787"/>
      <c r="G1016" s="4">
        <f t="shared" ref="G1016:G1017" si="19">+G1015+E1016-F1016</f>
        <v>600</v>
      </c>
    </row>
    <row r="1017" spans="2:7">
      <c r="B1017" s="787"/>
      <c r="C1017" s="787"/>
      <c r="G1017" s="4">
        <f t="shared" si="19"/>
        <v>600</v>
      </c>
    </row>
  </sheetData>
  <autoFilter ref="A5:H744" xr:uid="{00000000-0009-0000-0000-000025000000}"/>
  <mergeCells count="8">
    <mergeCell ref="J773:L773"/>
    <mergeCell ref="J729:L729"/>
    <mergeCell ref="J708:L708"/>
    <mergeCell ref="B3:F3"/>
    <mergeCell ref="I516:K516"/>
    <mergeCell ref="I543:K543"/>
    <mergeCell ref="I644:K644"/>
    <mergeCell ref="I668:K668"/>
  </mergeCells>
  <pageMargins left="0.70866141732283472" right="0.70866141732283472" top="0.35433070866141736" bottom="0.35433070866141736" header="0.31496062992125984" footer="0.31496062992125984"/>
  <pageSetup paperSize="9" scale="8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rgb="FF00B0F0"/>
  </sheetPr>
  <dimension ref="A3:O1015"/>
  <sheetViews>
    <sheetView topLeftCell="A794" workbookViewId="0">
      <selection activeCell="I810" sqref="I810"/>
    </sheetView>
  </sheetViews>
  <sheetFormatPr defaultColWidth="11.42578125" defaultRowHeight="15"/>
  <cols>
    <col min="1" max="1" width="11.42578125" style="39"/>
    <col min="2" max="2" width="13.5703125" style="6" customWidth="1"/>
    <col min="3" max="3" width="13.5703125" style="6" bestFit="1" customWidth="1"/>
    <col min="4" max="4" width="29.140625" bestFit="1" customWidth="1"/>
    <col min="5" max="6" width="11.42578125" style="4"/>
    <col min="7" max="7" width="12.42578125" style="4" bestFit="1" customWidth="1"/>
    <col min="9" max="9" width="11.85546875" bestFit="1" customWidth="1"/>
    <col min="10" max="10" width="20.28515625" customWidth="1"/>
    <col min="11" max="11" width="11.7109375" customWidth="1"/>
    <col min="12" max="12" width="10" bestFit="1" customWidth="1"/>
  </cols>
  <sheetData>
    <row r="3" spans="1:7">
      <c r="B3" s="820" t="s">
        <v>2481</v>
      </c>
      <c r="C3" s="820"/>
      <c r="D3" s="820"/>
      <c r="E3" s="820"/>
      <c r="F3" s="820"/>
      <c r="G3" s="11"/>
    </row>
    <row r="5" spans="1:7" s="6" customFormat="1" ht="30">
      <c r="A5" s="40" t="s">
        <v>1</v>
      </c>
      <c r="B5" s="804" t="s">
        <v>2</v>
      </c>
      <c r="C5" s="804" t="s">
        <v>3</v>
      </c>
      <c r="D5" s="804" t="s">
        <v>4</v>
      </c>
      <c r="E5" s="13" t="s">
        <v>5</v>
      </c>
      <c r="F5" s="13" t="s">
        <v>6</v>
      </c>
      <c r="G5" s="14" t="s">
        <v>7</v>
      </c>
    </row>
    <row r="6" spans="1:7">
      <c r="B6" s="787"/>
      <c r="C6" s="787"/>
      <c r="G6" s="4">
        <v>0</v>
      </c>
    </row>
    <row r="7" spans="1:7">
      <c r="A7" s="39">
        <v>42766</v>
      </c>
      <c r="B7" s="787" t="s">
        <v>10</v>
      </c>
      <c r="C7" s="787" t="s">
        <v>11</v>
      </c>
      <c r="D7" t="s">
        <v>12</v>
      </c>
      <c r="E7" s="4">
        <v>0</v>
      </c>
      <c r="G7" s="4">
        <f>+G6+E7-F7</f>
        <v>0</v>
      </c>
    </row>
    <row r="8" spans="1:7">
      <c r="B8" s="787"/>
      <c r="C8" s="787"/>
      <c r="D8" t="s">
        <v>13</v>
      </c>
      <c r="E8" s="4">
        <v>0</v>
      </c>
      <c r="G8" s="4">
        <f t="shared" ref="G8:G71" si="0">+G7+E8-F8</f>
        <v>0</v>
      </c>
    </row>
    <row r="9" spans="1:7">
      <c r="B9" s="787"/>
      <c r="C9" s="787"/>
      <c r="D9" t="s">
        <v>14</v>
      </c>
      <c r="E9" s="4">
        <v>300</v>
      </c>
      <c r="G9" s="4">
        <f t="shared" si="0"/>
        <v>300</v>
      </c>
    </row>
    <row r="10" spans="1:7">
      <c r="B10" s="787"/>
      <c r="C10" s="787"/>
      <c r="D10" t="s">
        <v>338</v>
      </c>
      <c r="E10" s="4">
        <v>300</v>
      </c>
      <c r="G10" s="4">
        <f t="shared" si="0"/>
        <v>600</v>
      </c>
    </row>
    <row r="11" spans="1:7">
      <c r="A11" s="39">
        <v>42765</v>
      </c>
      <c r="B11" s="787">
        <v>12166</v>
      </c>
      <c r="C11" s="787" t="s">
        <v>11</v>
      </c>
      <c r="D11" t="s">
        <v>338</v>
      </c>
      <c r="F11" s="4">
        <v>300</v>
      </c>
      <c r="G11" s="4">
        <f t="shared" si="0"/>
        <v>300</v>
      </c>
    </row>
    <row r="12" spans="1:7">
      <c r="A12" s="39">
        <v>42765</v>
      </c>
      <c r="B12" s="787">
        <v>12166</v>
      </c>
      <c r="C12" s="787" t="s">
        <v>11</v>
      </c>
      <c r="D12" t="s">
        <v>14</v>
      </c>
      <c r="F12" s="4">
        <v>300</v>
      </c>
      <c r="G12" s="4">
        <f t="shared" si="0"/>
        <v>0</v>
      </c>
    </row>
    <row r="13" spans="1:7">
      <c r="A13" s="39">
        <v>42794</v>
      </c>
      <c r="B13" s="787" t="s">
        <v>10</v>
      </c>
      <c r="C13" s="787" t="s">
        <v>15</v>
      </c>
      <c r="D13" t="s">
        <v>12</v>
      </c>
      <c r="E13" s="4">
        <v>39.5</v>
      </c>
      <c r="G13" s="4">
        <f t="shared" si="0"/>
        <v>39.5</v>
      </c>
    </row>
    <row r="14" spans="1:7">
      <c r="B14" s="787"/>
      <c r="C14" s="787"/>
      <c r="D14" t="s">
        <v>13</v>
      </c>
      <c r="E14" s="4">
        <v>2</v>
      </c>
      <c r="G14" s="4">
        <f t="shared" si="0"/>
        <v>41.5</v>
      </c>
    </row>
    <row r="15" spans="1:7">
      <c r="B15" s="787"/>
      <c r="C15" s="787"/>
      <c r="D15" t="s">
        <v>14</v>
      </c>
      <c r="E15" s="4">
        <v>0</v>
      </c>
      <c r="G15" s="4">
        <f t="shared" si="0"/>
        <v>41.5</v>
      </c>
    </row>
    <row r="16" spans="1:7">
      <c r="A16" s="39">
        <v>42920</v>
      </c>
      <c r="B16" s="787">
        <v>12948</v>
      </c>
      <c r="C16" s="787" t="s">
        <v>15</v>
      </c>
      <c r="D16" t="s">
        <v>12</v>
      </c>
      <c r="F16" s="4">
        <v>39.5</v>
      </c>
      <c r="G16" s="4">
        <f t="shared" si="0"/>
        <v>2</v>
      </c>
    </row>
    <row r="17" spans="1:7">
      <c r="A17" s="39">
        <v>42920</v>
      </c>
      <c r="B17" s="787">
        <v>12948</v>
      </c>
      <c r="C17" s="787" t="s">
        <v>15</v>
      </c>
      <c r="D17" t="s">
        <v>13</v>
      </c>
      <c r="F17" s="4">
        <v>2</v>
      </c>
      <c r="G17" s="4">
        <f t="shared" si="0"/>
        <v>0</v>
      </c>
    </row>
    <row r="18" spans="1:7">
      <c r="A18" s="39">
        <v>42825</v>
      </c>
      <c r="B18" s="787" t="s">
        <v>10</v>
      </c>
      <c r="C18" s="787" t="s">
        <v>16</v>
      </c>
      <c r="D18" t="s">
        <v>12</v>
      </c>
      <c r="E18" s="4">
        <v>26.9</v>
      </c>
      <c r="G18" s="4">
        <f t="shared" si="0"/>
        <v>26.9</v>
      </c>
    </row>
    <row r="19" spans="1:7">
      <c r="B19" s="787"/>
      <c r="C19" s="787"/>
      <c r="D19" t="s">
        <v>13</v>
      </c>
      <c r="E19" s="4">
        <v>2</v>
      </c>
      <c r="G19" s="4">
        <f t="shared" si="0"/>
        <v>28.9</v>
      </c>
    </row>
    <row r="20" spans="1:7">
      <c r="B20" s="787"/>
      <c r="C20" s="787"/>
      <c r="D20" t="s">
        <v>14</v>
      </c>
      <c r="E20" s="4">
        <v>300</v>
      </c>
      <c r="G20" s="4">
        <f t="shared" si="0"/>
        <v>328.9</v>
      </c>
    </row>
    <row r="21" spans="1:7">
      <c r="A21" s="39">
        <v>42864</v>
      </c>
      <c r="B21" s="787">
        <v>12663</v>
      </c>
      <c r="C21" s="787" t="s">
        <v>16</v>
      </c>
      <c r="D21" t="s">
        <v>14</v>
      </c>
      <c r="F21" s="4">
        <v>30</v>
      </c>
      <c r="G21" s="4">
        <f t="shared" si="0"/>
        <v>298.89999999999998</v>
      </c>
    </row>
    <row r="22" spans="1:7">
      <c r="A22" s="39">
        <v>42831</v>
      </c>
      <c r="B22" s="787">
        <v>12490</v>
      </c>
      <c r="C22" s="787" t="s">
        <v>16</v>
      </c>
      <c r="D22" t="s">
        <v>14</v>
      </c>
      <c r="F22" s="4">
        <v>120</v>
      </c>
      <c r="G22" s="4">
        <f t="shared" si="0"/>
        <v>178.89999999999998</v>
      </c>
    </row>
    <row r="23" spans="1:7">
      <c r="A23" s="39">
        <v>42892</v>
      </c>
      <c r="B23" s="787">
        <v>12794</v>
      </c>
      <c r="C23" s="787" t="s">
        <v>16</v>
      </c>
      <c r="D23" t="s">
        <v>14</v>
      </c>
      <c r="F23" s="4">
        <v>150</v>
      </c>
      <c r="G23" s="4">
        <f t="shared" si="0"/>
        <v>28.899999999999977</v>
      </c>
    </row>
    <row r="24" spans="1:7">
      <c r="A24" s="39">
        <v>42920</v>
      </c>
      <c r="B24" s="787">
        <v>12948</v>
      </c>
      <c r="C24" s="787" t="s">
        <v>16</v>
      </c>
      <c r="D24" t="s">
        <v>12</v>
      </c>
      <c r="F24" s="4">
        <v>26.9</v>
      </c>
      <c r="G24" s="4">
        <f t="shared" si="0"/>
        <v>1.9999999999999787</v>
      </c>
    </row>
    <row r="25" spans="1:7">
      <c r="A25" s="39">
        <v>42920</v>
      </c>
      <c r="B25" s="787">
        <v>12948</v>
      </c>
      <c r="C25" s="787" t="s">
        <v>16</v>
      </c>
      <c r="D25" t="s">
        <v>13</v>
      </c>
      <c r="F25" s="4">
        <v>2</v>
      </c>
      <c r="G25" s="4">
        <f t="shared" si="0"/>
        <v>-2.1316282072803006E-14</v>
      </c>
    </row>
    <row r="26" spans="1:7">
      <c r="A26" s="39">
        <v>42855</v>
      </c>
      <c r="B26" s="787" t="s">
        <v>10</v>
      </c>
      <c r="C26" s="787" t="s">
        <v>17</v>
      </c>
      <c r="D26" t="s">
        <v>12</v>
      </c>
      <c r="E26" s="4">
        <v>28.1</v>
      </c>
      <c r="G26" s="4">
        <f t="shared" si="0"/>
        <v>28.09999999999998</v>
      </c>
    </row>
    <row r="27" spans="1:7">
      <c r="B27" s="787"/>
      <c r="C27" s="787"/>
      <c r="D27" t="s">
        <v>13</v>
      </c>
      <c r="E27" s="4">
        <v>2</v>
      </c>
      <c r="G27" s="4">
        <f t="shared" si="0"/>
        <v>30.09999999999998</v>
      </c>
    </row>
    <row r="28" spans="1:7">
      <c r="B28" s="787"/>
      <c r="C28" s="787"/>
      <c r="D28" t="s">
        <v>14</v>
      </c>
      <c r="E28" s="4">
        <v>300</v>
      </c>
      <c r="G28" s="4">
        <f t="shared" si="0"/>
        <v>330.09999999999997</v>
      </c>
    </row>
    <row r="29" spans="1:7">
      <c r="A29" s="39">
        <v>42908</v>
      </c>
      <c r="B29" s="787">
        <v>12873</v>
      </c>
      <c r="C29" s="787" t="s">
        <v>17</v>
      </c>
      <c r="D29" t="s">
        <v>14</v>
      </c>
      <c r="F29" s="4">
        <v>200</v>
      </c>
      <c r="G29" s="4">
        <f t="shared" si="0"/>
        <v>130.09999999999997</v>
      </c>
    </row>
    <row r="30" spans="1:7">
      <c r="A30" s="39">
        <v>42920</v>
      </c>
      <c r="B30" s="787">
        <v>12948</v>
      </c>
      <c r="C30" s="787" t="s">
        <v>17</v>
      </c>
      <c r="D30" t="s">
        <v>12</v>
      </c>
      <c r="F30" s="4">
        <v>28.1</v>
      </c>
      <c r="G30" s="4">
        <f t="shared" si="0"/>
        <v>101.99999999999997</v>
      </c>
    </row>
    <row r="31" spans="1:7">
      <c r="A31" s="39">
        <v>42920</v>
      </c>
      <c r="B31" s="787">
        <v>12948</v>
      </c>
      <c r="C31" s="787" t="s">
        <v>17</v>
      </c>
      <c r="D31" t="s">
        <v>13</v>
      </c>
      <c r="F31" s="4">
        <v>2</v>
      </c>
      <c r="G31" s="4">
        <f t="shared" si="0"/>
        <v>99.999999999999972</v>
      </c>
    </row>
    <row r="32" spans="1:7">
      <c r="A32" s="39">
        <v>42958</v>
      </c>
      <c r="B32" s="787">
        <v>13254</v>
      </c>
      <c r="C32" s="787" t="s">
        <v>17</v>
      </c>
      <c r="D32" t="s">
        <v>14</v>
      </c>
      <c r="F32" s="4">
        <v>100</v>
      </c>
      <c r="G32" s="4">
        <f t="shared" si="0"/>
        <v>0</v>
      </c>
    </row>
    <row r="33" spans="1:7">
      <c r="A33" s="39">
        <v>42886</v>
      </c>
      <c r="B33" s="787" t="s">
        <v>10</v>
      </c>
      <c r="C33" s="787" t="s">
        <v>18</v>
      </c>
      <c r="D33" t="s">
        <v>12</v>
      </c>
      <c r="E33" s="4">
        <v>30.8</v>
      </c>
      <c r="G33" s="4">
        <f t="shared" si="0"/>
        <v>30.8</v>
      </c>
    </row>
    <row r="34" spans="1:7">
      <c r="B34" s="787"/>
      <c r="C34" s="787"/>
      <c r="D34" t="s">
        <v>13</v>
      </c>
      <c r="E34" s="4">
        <v>2</v>
      </c>
      <c r="G34" s="4">
        <f t="shared" si="0"/>
        <v>32.799999999999997</v>
      </c>
    </row>
    <row r="35" spans="1:7">
      <c r="B35" s="787"/>
      <c r="C35" s="787"/>
      <c r="D35" t="s">
        <v>14</v>
      </c>
      <c r="E35" s="4">
        <v>300</v>
      </c>
      <c r="G35" s="4">
        <f t="shared" si="0"/>
        <v>332.8</v>
      </c>
    </row>
    <row r="36" spans="1:7">
      <c r="A36" s="39">
        <v>42920</v>
      </c>
      <c r="B36" s="787">
        <v>12948</v>
      </c>
      <c r="C36" s="787" t="s">
        <v>18</v>
      </c>
      <c r="D36" t="s">
        <v>12</v>
      </c>
      <c r="F36" s="4">
        <v>30.8</v>
      </c>
      <c r="G36" s="4">
        <f t="shared" si="0"/>
        <v>302</v>
      </c>
    </row>
    <row r="37" spans="1:7">
      <c r="A37" s="39">
        <v>42920</v>
      </c>
      <c r="B37" s="787">
        <v>12948</v>
      </c>
      <c r="C37" s="787" t="s">
        <v>18</v>
      </c>
      <c r="D37" t="s">
        <v>13</v>
      </c>
      <c r="F37" s="4">
        <v>2</v>
      </c>
      <c r="G37" s="4">
        <f t="shared" si="0"/>
        <v>300</v>
      </c>
    </row>
    <row r="38" spans="1:7">
      <c r="A38" s="39">
        <v>42958</v>
      </c>
      <c r="B38" s="787">
        <v>13254</v>
      </c>
      <c r="C38" s="787" t="s">
        <v>18</v>
      </c>
      <c r="D38" t="s">
        <v>14</v>
      </c>
      <c r="F38" s="4">
        <v>300</v>
      </c>
      <c r="G38" s="4">
        <f t="shared" si="0"/>
        <v>0</v>
      </c>
    </row>
    <row r="39" spans="1:7">
      <c r="A39" s="39">
        <v>42916</v>
      </c>
      <c r="B39" s="787" t="s">
        <v>10</v>
      </c>
      <c r="C39" s="787" t="s">
        <v>19</v>
      </c>
      <c r="D39" t="s">
        <v>12</v>
      </c>
      <c r="E39" s="4">
        <v>30.3</v>
      </c>
      <c r="G39" s="4">
        <f t="shared" si="0"/>
        <v>30.3</v>
      </c>
    </row>
    <row r="40" spans="1:7">
      <c r="B40" s="787"/>
      <c r="C40" s="787"/>
      <c r="D40" t="s">
        <v>13</v>
      </c>
      <c r="E40" s="4">
        <v>2</v>
      </c>
      <c r="G40" s="4">
        <f t="shared" si="0"/>
        <v>32.299999999999997</v>
      </c>
    </row>
    <row r="41" spans="1:7">
      <c r="B41" s="787"/>
      <c r="C41" s="787"/>
      <c r="D41" t="s">
        <v>14</v>
      </c>
      <c r="E41" s="4">
        <v>300</v>
      </c>
      <c r="G41" s="4">
        <f t="shared" si="0"/>
        <v>332.3</v>
      </c>
    </row>
    <row r="42" spans="1:7">
      <c r="A42" s="39">
        <v>42958</v>
      </c>
      <c r="B42" s="787">
        <v>13254</v>
      </c>
      <c r="C42" s="787" t="s">
        <v>19</v>
      </c>
      <c r="D42" t="s">
        <v>14</v>
      </c>
      <c r="F42" s="4">
        <v>300</v>
      </c>
      <c r="G42" s="4">
        <f t="shared" si="0"/>
        <v>32.300000000000011</v>
      </c>
    </row>
    <row r="43" spans="1:7">
      <c r="A43" s="39">
        <v>43061</v>
      </c>
      <c r="B43" s="787">
        <v>13809</v>
      </c>
      <c r="C43" s="787" t="s">
        <v>19</v>
      </c>
      <c r="D43" t="s">
        <v>12</v>
      </c>
      <c r="F43" s="4">
        <v>30.3</v>
      </c>
      <c r="G43" s="4">
        <f t="shared" si="0"/>
        <v>2.0000000000000107</v>
      </c>
    </row>
    <row r="44" spans="1:7">
      <c r="A44" s="39">
        <v>43061</v>
      </c>
      <c r="B44" s="787">
        <v>13809</v>
      </c>
      <c r="C44" s="787" t="s">
        <v>19</v>
      </c>
      <c r="D44" t="s">
        <v>13</v>
      </c>
      <c r="F44" s="4">
        <v>2</v>
      </c>
      <c r="G44" s="4">
        <f t="shared" si="0"/>
        <v>1.0658141036401503E-14</v>
      </c>
    </row>
    <row r="45" spans="1:7">
      <c r="A45" s="39">
        <v>42947</v>
      </c>
      <c r="B45" s="787" t="s">
        <v>10</v>
      </c>
      <c r="C45" s="787"/>
      <c r="D45" t="s">
        <v>12</v>
      </c>
      <c r="E45" s="4">
        <v>28.3</v>
      </c>
      <c r="G45" s="4">
        <f t="shared" si="0"/>
        <v>28.300000000000011</v>
      </c>
    </row>
    <row r="46" spans="1:7">
      <c r="B46" s="787"/>
      <c r="C46" s="787"/>
      <c r="D46" t="s">
        <v>13</v>
      </c>
      <c r="E46" s="4">
        <v>2</v>
      </c>
      <c r="G46" s="4">
        <f t="shared" si="0"/>
        <v>30.300000000000011</v>
      </c>
    </row>
    <row r="47" spans="1:7">
      <c r="B47" s="787"/>
      <c r="C47" s="787"/>
      <c r="D47" t="s">
        <v>14</v>
      </c>
      <c r="E47" s="4">
        <v>300</v>
      </c>
      <c r="G47" s="4">
        <f t="shared" si="0"/>
        <v>330.3</v>
      </c>
    </row>
    <row r="48" spans="1:7">
      <c r="A48" s="39">
        <v>43032</v>
      </c>
      <c r="B48" s="787">
        <v>13683</v>
      </c>
      <c r="C48" s="787" t="s">
        <v>20</v>
      </c>
      <c r="D48" t="s">
        <v>14</v>
      </c>
      <c r="F48" s="4">
        <v>300</v>
      </c>
      <c r="G48" s="4">
        <f t="shared" si="0"/>
        <v>30.300000000000011</v>
      </c>
    </row>
    <row r="49" spans="1:7">
      <c r="A49" s="39">
        <v>43061</v>
      </c>
      <c r="B49" s="787">
        <v>13809</v>
      </c>
      <c r="C49" s="787" t="s">
        <v>20</v>
      </c>
      <c r="D49" t="s">
        <v>12</v>
      </c>
      <c r="F49" s="4">
        <v>28.3</v>
      </c>
      <c r="G49" s="4">
        <f t="shared" si="0"/>
        <v>2.0000000000000107</v>
      </c>
    </row>
    <row r="50" spans="1:7">
      <c r="A50" s="39">
        <v>43061</v>
      </c>
      <c r="B50" s="787">
        <v>13809</v>
      </c>
      <c r="C50" s="787" t="s">
        <v>20</v>
      </c>
      <c r="D50" t="s">
        <v>13</v>
      </c>
      <c r="F50" s="4">
        <v>2</v>
      </c>
      <c r="G50" s="4">
        <f t="shared" si="0"/>
        <v>1.0658141036401503E-14</v>
      </c>
    </row>
    <row r="51" spans="1:7">
      <c r="A51" s="39">
        <v>42978</v>
      </c>
      <c r="B51" s="787" t="s">
        <v>10</v>
      </c>
      <c r="C51" s="787" t="s">
        <v>21</v>
      </c>
      <c r="D51" t="s">
        <v>12</v>
      </c>
      <c r="E51" s="4">
        <v>28.3</v>
      </c>
      <c r="G51" s="4">
        <f t="shared" si="0"/>
        <v>28.300000000000011</v>
      </c>
    </row>
    <row r="52" spans="1:7">
      <c r="B52" s="787"/>
      <c r="C52" s="787"/>
      <c r="D52" t="s">
        <v>13</v>
      </c>
      <c r="E52" s="4">
        <v>2</v>
      </c>
      <c r="G52" s="4">
        <f t="shared" si="0"/>
        <v>30.300000000000011</v>
      </c>
    </row>
    <row r="53" spans="1:7">
      <c r="B53" s="787"/>
      <c r="C53" s="787"/>
      <c r="D53" t="s">
        <v>14</v>
      </c>
      <c r="E53" s="4">
        <v>300</v>
      </c>
      <c r="G53" s="4">
        <f t="shared" si="0"/>
        <v>330.3</v>
      </c>
    </row>
    <row r="54" spans="1:7">
      <c r="A54" s="39">
        <v>43061</v>
      </c>
      <c r="B54" s="787">
        <v>13809</v>
      </c>
      <c r="C54" s="787" t="s">
        <v>21</v>
      </c>
      <c r="D54" t="s">
        <v>13</v>
      </c>
      <c r="F54" s="4">
        <v>2</v>
      </c>
      <c r="G54" s="4">
        <f t="shared" si="0"/>
        <v>328.3</v>
      </c>
    </row>
    <row r="55" spans="1:7">
      <c r="A55" s="39">
        <v>43061</v>
      </c>
      <c r="B55" s="787">
        <v>13808</v>
      </c>
      <c r="C55" s="787" t="s">
        <v>21</v>
      </c>
      <c r="D55" t="s">
        <v>14</v>
      </c>
      <c r="F55" s="4">
        <v>300</v>
      </c>
      <c r="G55" s="4">
        <f t="shared" si="0"/>
        <v>28.300000000000011</v>
      </c>
    </row>
    <row r="56" spans="1:7">
      <c r="A56" s="39">
        <v>43087</v>
      </c>
      <c r="B56" s="787">
        <v>13954</v>
      </c>
      <c r="C56" s="787" t="s">
        <v>21</v>
      </c>
      <c r="D56" t="s">
        <v>12</v>
      </c>
      <c r="F56" s="4">
        <v>28.3</v>
      </c>
      <c r="G56" s="4">
        <f t="shared" si="0"/>
        <v>0</v>
      </c>
    </row>
    <row r="57" spans="1:7">
      <c r="A57" s="39">
        <v>43008</v>
      </c>
      <c r="B57" s="787" t="s">
        <v>10</v>
      </c>
      <c r="C57" s="787" t="s">
        <v>22</v>
      </c>
      <c r="D57" t="s">
        <v>12</v>
      </c>
      <c r="E57" s="4">
        <v>25.1</v>
      </c>
      <c r="G57" s="4">
        <f t="shared" si="0"/>
        <v>25.1</v>
      </c>
    </row>
    <row r="58" spans="1:7">
      <c r="B58" s="787"/>
      <c r="C58" s="787"/>
      <c r="D58" t="s">
        <v>13</v>
      </c>
      <c r="E58" s="4">
        <v>2</v>
      </c>
      <c r="G58" s="4">
        <f t="shared" si="0"/>
        <v>27.1</v>
      </c>
    </row>
    <row r="59" spans="1:7">
      <c r="B59" s="787"/>
      <c r="C59" s="787"/>
      <c r="D59" t="s">
        <v>14</v>
      </c>
      <c r="E59" s="4">
        <v>300</v>
      </c>
      <c r="G59" s="4">
        <f t="shared" si="0"/>
        <v>327.10000000000002</v>
      </c>
    </row>
    <row r="60" spans="1:7">
      <c r="A60" s="39">
        <v>43061</v>
      </c>
      <c r="B60" s="787">
        <v>13809</v>
      </c>
      <c r="C60" s="787" t="s">
        <v>22</v>
      </c>
      <c r="D60" t="s">
        <v>13</v>
      </c>
      <c r="F60" s="4">
        <v>2</v>
      </c>
      <c r="G60" s="4">
        <f t="shared" si="0"/>
        <v>325.10000000000002</v>
      </c>
    </row>
    <row r="61" spans="1:7">
      <c r="A61" s="39">
        <v>43061</v>
      </c>
      <c r="B61" s="787">
        <v>13808</v>
      </c>
      <c r="C61" s="787" t="s">
        <v>22</v>
      </c>
      <c r="D61" t="s">
        <v>14</v>
      </c>
      <c r="F61" s="4">
        <v>300</v>
      </c>
      <c r="G61" s="4">
        <f t="shared" si="0"/>
        <v>25.100000000000023</v>
      </c>
    </row>
    <row r="62" spans="1:7">
      <c r="A62" s="39">
        <v>43087</v>
      </c>
      <c r="B62" s="787">
        <v>13954</v>
      </c>
      <c r="C62" s="787" t="s">
        <v>22</v>
      </c>
      <c r="D62" t="s">
        <v>12</v>
      </c>
      <c r="F62" s="4">
        <v>25.1</v>
      </c>
      <c r="G62" s="4">
        <f t="shared" si="0"/>
        <v>0</v>
      </c>
    </row>
    <row r="63" spans="1:7">
      <c r="A63" s="39">
        <v>43039</v>
      </c>
      <c r="B63" s="787" t="s">
        <v>10</v>
      </c>
      <c r="C63" s="787" t="s">
        <v>23</v>
      </c>
      <c r="D63" t="s">
        <v>12</v>
      </c>
      <c r="E63" s="4">
        <v>25</v>
      </c>
      <c r="G63" s="4">
        <f t="shared" si="0"/>
        <v>25</v>
      </c>
    </row>
    <row r="64" spans="1:7">
      <c r="B64" s="787"/>
      <c r="C64" s="787"/>
      <c r="D64" t="s">
        <v>13</v>
      </c>
      <c r="E64" s="4">
        <v>2</v>
      </c>
      <c r="G64" s="4">
        <f t="shared" si="0"/>
        <v>27</v>
      </c>
    </row>
    <row r="65" spans="1:7">
      <c r="B65" s="787"/>
      <c r="C65" s="787"/>
      <c r="D65" t="s">
        <v>14</v>
      </c>
      <c r="E65" s="4">
        <v>300</v>
      </c>
      <c r="G65" s="4">
        <f t="shared" si="0"/>
        <v>327</v>
      </c>
    </row>
    <row r="66" spans="1:7">
      <c r="A66" s="39">
        <v>43061</v>
      </c>
      <c r="B66" s="787">
        <v>13809</v>
      </c>
      <c r="C66" s="787" t="s">
        <v>23</v>
      </c>
      <c r="D66" t="s">
        <v>13</v>
      </c>
      <c r="F66" s="4">
        <v>2</v>
      </c>
      <c r="G66" s="4">
        <f t="shared" si="0"/>
        <v>325</v>
      </c>
    </row>
    <row r="67" spans="1:7">
      <c r="A67" s="39">
        <v>43087</v>
      </c>
      <c r="B67" s="787">
        <v>13954</v>
      </c>
      <c r="C67" s="787" t="s">
        <v>23</v>
      </c>
      <c r="D67" t="s">
        <v>12</v>
      </c>
      <c r="F67" s="4">
        <v>6.6</v>
      </c>
      <c r="G67" s="4">
        <f t="shared" si="0"/>
        <v>318.39999999999998</v>
      </c>
    </row>
    <row r="68" spans="1:7">
      <c r="A68" s="39">
        <v>43108</v>
      </c>
      <c r="B68" s="787">
        <v>14056</v>
      </c>
      <c r="C68" s="787" t="s">
        <v>23</v>
      </c>
      <c r="D68" t="s">
        <v>12</v>
      </c>
      <c r="F68" s="4">
        <v>18.399999999999999</v>
      </c>
      <c r="G68" s="4">
        <f t="shared" si="0"/>
        <v>300</v>
      </c>
    </row>
    <row r="69" spans="1:7">
      <c r="A69" s="39">
        <v>43108</v>
      </c>
      <c r="B69" s="787">
        <v>14057</v>
      </c>
      <c r="C69" s="787" t="s">
        <v>23</v>
      </c>
      <c r="D69" t="s">
        <v>14</v>
      </c>
      <c r="F69" s="4">
        <v>250</v>
      </c>
      <c r="G69" s="4">
        <f t="shared" si="0"/>
        <v>50</v>
      </c>
    </row>
    <row r="70" spans="1:7">
      <c r="A70" s="39">
        <v>43118</v>
      </c>
      <c r="B70" s="787">
        <v>14081</v>
      </c>
      <c r="C70" s="787" t="s">
        <v>23</v>
      </c>
      <c r="D70" t="s">
        <v>14</v>
      </c>
      <c r="F70" s="4">
        <v>50</v>
      </c>
      <c r="G70" s="4">
        <f t="shared" si="0"/>
        <v>0</v>
      </c>
    </row>
    <row r="71" spans="1:7">
      <c r="A71" s="39">
        <v>43069</v>
      </c>
      <c r="B71" s="787" t="s">
        <v>10</v>
      </c>
      <c r="C71" s="787" t="s">
        <v>24</v>
      </c>
      <c r="D71" t="s">
        <v>12</v>
      </c>
      <c r="E71" s="4">
        <v>26.7</v>
      </c>
      <c r="G71" s="4">
        <f t="shared" si="0"/>
        <v>26.7</v>
      </c>
    </row>
    <row r="72" spans="1:7">
      <c r="B72" s="787"/>
      <c r="C72" s="787"/>
      <c r="D72" t="s">
        <v>13</v>
      </c>
      <c r="E72" s="4">
        <v>2</v>
      </c>
      <c r="G72" s="4">
        <f t="shared" ref="G72:G142" si="1">+G71+E72-F72</f>
        <v>28.7</v>
      </c>
    </row>
    <row r="73" spans="1:7">
      <c r="B73" s="787"/>
      <c r="C73" s="787"/>
      <c r="D73" t="s">
        <v>14</v>
      </c>
      <c r="E73" s="4">
        <v>300</v>
      </c>
      <c r="G73" s="4">
        <f t="shared" si="1"/>
        <v>328.7</v>
      </c>
    </row>
    <row r="74" spans="1:7">
      <c r="A74" s="39">
        <v>43108</v>
      </c>
      <c r="B74" s="787">
        <v>14056</v>
      </c>
      <c r="C74" s="787" t="s">
        <v>24</v>
      </c>
      <c r="D74" t="s">
        <v>14</v>
      </c>
      <c r="F74" s="4">
        <v>300</v>
      </c>
      <c r="G74" s="4">
        <f t="shared" si="1"/>
        <v>28.699999999999989</v>
      </c>
    </row>
    <row r="75" spans="1:7">
      <c r="A75" s="39">
        <v>43108</v>
      </c>
      <c r="B75" s="787">
        <v>14056</v>
      </c>
      <c r="C75" s="787" t="s">
        <v>24</v>
      </c>
      <c r="D75" t="s">
        <v>12</v>
      </c>
      <c r="F75" s="4">
        <v>26.7</v>
      </c>
      <c r="G75" s="4">
        <f t="shared" si="1"/>
        <v>1.9999999999999893</v>
      </c>
    </row>
    <row r="76" spans="1:7">
      <c r="A76" s="39">
        <v>43108</v>
      </c>
      <c r="B76" s="787">
        <v>14056</v>
      </c>
      <c r="C76" s="787" t="s">
        <v>24</v>
      </c>
      <c r="D76" t="s">
        <v>13</v>
      </c>
      <c r="F76" s="4">
        <v>2</v>
      </c>
      <c r="G76" s="4">
        <f t="shared" si="1"/>
        <v>-1.0658141036401503E-14</v>
      </c>
    </row>
    <row r="77" spans="1:7">
      <c r="A77" s="39">
        <v>43100</v>
      </c>
      <c r="B77" s="787" t="s">
        <v>10</v>
      </c>
      <c r="C77" s="787" t="s">
        <v>25</v>
      </c>
      <c r="D77" t="s">
        <v>12</v>
      </c>
      <c r="E77" s="4">
        <v>29</v>
      </c>
      <c r="G77" s="4">
        <f t="shared" si="1"/>
        <v>28.999999999999989</v>
      </c>
    </row>
    <row r="78" spans="1:7">
      <c r="B78" s="787"/>
      <c r="C78" s="787"/>
      <c r="D78" t="s">
        <v>13</v>
      </c>
      <c r="E78" s="4">
        <v>2</v>
      </c>
      <c r="G78" s="4">
        <f t="shared" si="1"/>
        <v>30.999999999999989</v>
      </c>
    </row>
    <row r="79" spans="1:7">
      <c r="B79" s="787"/>
      <c r="C79" s="787"/>
      <c r="D79" t="s">
        <v>14</v>
      </c>
      <c r="E79" s="4">
        <v>300</v>
      </c>
      <c r="G79" s="4">
        <f t="shared" si="1"/>
        <v>331</v>
      </c>
    </row>
    <row r="80" spans="1:7">
      <c r="A80" s="39">
        <v>43204</v>
      </c>
      <c r="B80" s="787">
        <v>14476</v>
      </c>
      <c r="C80" s="787" t="s">
        <v>25</v>
      </c>
      <c r="D80" t="s">
        <v>12</v>
      </c>
      <c r="F80" s="4">
        <v>29</v>
      </c>
      <c r="G80" s="4">
        <f t="shared" si="1"/>
        <v>302</v>
      </c>
    </row>
    <row r="81" spans="1:7">
      <c r="A81" s="39">
        <v>43204</v>
      </c>
      <c r="B81" s="787">
        <v>14476</v>
      </c>
      <c r="C81" s="787" t="s">
        <v>25</v>
      </c>
      <c r="D81" t="s">
        <v>13</v>
      </c>
      <c r="F81" s="4">
        <v>2</v>
      </c>
      <c r="G81" s="4">
        <f t="shared" si="1"/>
        <v>300</v>
      </c>
    </row>
    <row r="82" spans="1:7">
      <c r="A82" s="39">
        <v>43118</v>
      </c>
      <c r="B82" s="787">
        <v>14081</v>
      </c>
      <c r="C82" s="787" t="s">
        <v>25</v>
      </c>
      <c r="D82" t="s">
        <v>14</v>
      </c>
      <c r="F82" s="4">
        <v>300</v>
      </c>
      <c r="G82" s="4">
        <f t="shared" si="1"/>
        <v>0</v>
      </c>
    </row>
    <row r="83" spans="1:7">
      <c r="A83" s="41">
        <v>43131</v>
      </c>
      <c r="B83" s="786" t="s">
        <v>10</v>
      </c>
      <c r="C83" s="786" t="s">
        <v>11</v>
      </c>
      <c r="D83" t="s">
        <v>12</v>
      </c>
      <c r="E83" s="4">
        <v>25.9</v>
      </c>
      <c r="G83" s="4">
        <f t="shared" si="1"/>
        <v>25.9</v>
      </c>
    </row>
    <row r="84" spans="1:7">
      <c r="B84" s="787"/>
      <c r="C84" s="787"/>
      <c r="D84" t="s">
        <v>13</v>
      </c>
      <c r="E84" s="4">
        <v>2</v>
      </c>
      <c r="G84" s="4">
        <f t="shared" si="1"/>
        <v>27.9</v>
      </c>
    </row>
    <row r="85" spans="1:7">
      <c r="B85" s="787"/>
      <c r="C85" s="787"/>
      <c r="D85" t="s">
        <v>14</v>
      </c>
      <c r="E85" s="4">
        <v>300</v>
      </c>
      <c r="G85" s="4">
        <f t="shared" si="1"/>
        <v>327.9</v>
      </c>
    </row>
    <row r="86" spans="1:7">
      <c r="A86" s="39">
        <v>43139</v>
      </c>
      <c r="B86" s="787">
        <v>14197</v>
      </c>
      <c r="C86" s="787" t="s">
        <v>11</v>
      </c>
      <c r="D86" t="s">
        <v>14</v>
      </c>
      <c r="F86" s="4">
        <v>300</v>
      </c>
      <c r="G86" s="4">
        <f t="shared" si="1"/>
        <v>27.899999999999977</v>
      </c>
    </row>
    <row r="87" spans="1:7">
      <c r="A87" s="39">
        <v>43159</v>
      </c>
      <c r="B87" s="787">
        <v>14267</v>
      </c>
      <c r="C87" s="787" t="s">
        <v>11</v>
      </c>
      <c r="D87" t="s">
        <v>12</v>
      </c>
      <c r="F87" s="4">
        <v>25.9</v>
      </c>
      <c r="G87" s="4">
        <f t="shared" si="1"/>
        <v>1.9999999999999787</v>
      </c>
    </row>
    <row r="88" spans="1:7">
      <c r="A88" s="39">
        <v>43159</v>
      </c>
      <c r="B88" s="787">
        <v>14267</v>
      </c>
      <c r="C88" s="787" t="s">
        <v>11</v>
      </c>
      <c r="D88" t="s">
        <v>13</v>
      </c>
      <c r="F88" s="4">
        <v>2</v>
      </c>
      <c r="G88" s="4">
        <f t="shared" si="1"/>
        <v>-2.1316282072803006E-14</v>
      </c>
    </row>
    <row r="89" spans="1:7">
      <c r="A89" s="41">
        <v>43159</v>
      </c>
      <c r="B89" s="786" t="s">
        <v>10</v>
      </c>
      <c r="C89" s="786" t="s">
        <v>15</v>
      </c>
      <c r="D89" t="s">
        <v>12</v>
      </c>
      <c r="E89" s="4">
        <v>32</v>
      </c>
      <c r="G89" s="4">
        <f t="shared" si="1"/>
        <v>31.999999999999979</v>
      </c>
    </row>
    <row r="90" spans="1:7">
      <c r="B90" s="787"/>
      <c r="C90" s="787"/>
      <c r="D90" t="s">
        <v>13</v>
      </c>
      <c r="E90" s="4">
        <v>2</v>
      </c>
      <c r="G90" s="4">
        <f t="shared" si="1"/>
        <v>33.999999999999979</v>
      </c>
    </row>
    <row r="91" spans="1:7">
      <c r="B91" s="787"/>
      <c r="C91" s="787"/>
      <c r="D91" t="s">
        <v>14</v>
      </c>
      <c r="E91" s="4">
        <v>300</v>
      </c>
      <c r="G91" s="4">
        <f t="shared" si="1"/>
        <v>334</v>
      </c>
    </row>
    <row r="92" spans="1:7">
      <c r="A92" s="39">
        <v>43159</v>
      </c>
      <c r="B92" s="787">
        <v>14267</v>
      </c>
      <c r="C92" s="787" t="s">
        <v>15</v>
      </c>
      <c r="D92" t="s">
        <v>14</v>
      </c>
      <c r="F92" s="4">
        <v>300</v>
      </c>
      <c r="G92" s="4">
        <f t="shared" si="1"/>
        <v>34</v>
      </c>
    </row>
    <row r="93" spans="1:7">
      <c r="A93" s="39">
        <v>43252</v>
      </c>
      <c r="B93" s="787">
        <v>14742</v>
      </c>
      <c r="C93" s="787" t="s">
        <v>15</v>
      </c>
      <c r="D93" t="s">
        <v>12</v>
      </c>
      <c r="F93" s="4">
        <v>32</v>
      </c>
      <c r="G93" s="4">
        <f t="shared" si="1"/>
        <v>2</v>
      </c>
    </row>
    <row r="94" spans="1:7">
      <c r="A94" s="39">
        <v>43252</v>
      </c>
      <c r="B94" s="787">
        <v>14742</v>
      </c>
      <c r="C94" s="787" t="s">
        <v>15</v>
      </c>
      <c r="D94" t="s">
        <v>13</v>
      </c>
      <c r="F94" s="4">
        <v>2</v>
      </c>
      <c r="G94" s="4">
        <f t="shared" si="1"/>
        <v>0</v>
      </c>
    </row>
    <row r="95" spans="1:7">
      <c r="A95" s="41">
        <v>43190</v>
      </c>
      <c r="B95" s="786" t="s">
        <v>10</v>
      </c>
      <c r="C95" s="786" t="s">
        <v>16</v>
      </c>
      <c r="D95" t="s">
        <v>12</v>
      </c>
      <c r="E95" s="4">
        <v>30.8</v>
      </c>
      <c r="G95" s="4">
        <f t="shared" si="1"/>
        <v>30.8</v>
      </c>
    </row>
    <row r="96" spans="1:7">
      <c r="B96" s="787"/>
      <c r="C96" s="787"/>
      <c r="D96" t="s">
        <v>13</v>
      </c>
      <c r="E96" s="4">
        <v>2</v>
      </c>
      <c r="G96" s="4">
        <f t="shared" si="1"/>
        <v>32.799999999999997</v>
      </c>
    </row>
    <row r="97" spans="1:7">
      <c r="B97" s="787"/>
      <c r="C97" s="787"/>
      <c r="D97" t="s">
        <v>14</v>
      </c>
      <c r="E97" s="4">
        <v>300</v>
      </c>
      <c r="G97" s="4">
        <f t="shared" si="1"/>
        <v>332.8</v>
      </c>
    </row>
    <row r="98" spans="1:7">
      <c r="A98" s="39">
        <v>43204</v>
      </c>
      <c r="B98" s="787">
        <v>14476</v>
      </c>
      <c r="C98" s="787" t="s">
        <v>16</v>
      </c>
      <c r="D98" t="s">
        <v>14</v>
      </c>
      <c r="F98" s="4">
        <v>300</v>
      </c>
      <c r="G98" s="4">
        <f t="shared" si="1"/>
        <v>32.800000000000011</v>
      </c>
    </row>
    <row r="99" spans="1:7">
      <c r="A99" s="39">
        <v>43234</v>
      </c>
      <c r="B99" s="787">
        <v>14592</v>
      </c>
      <c r="C99" s="787" t="s">
        <v>16</v>
      </c>
      <c r="D99" t="s">
        <v>12</v>
      </c>
      <c r="F99" s="4">
        <v>30.8</v>
      </c>
      <c r="G99" s="4">
        <f t="shared" si="1"/>
        <v>2.0000000000000107</v>
      </c>
    </row>
    <row r="100" spans="1:7">
      <c r="A100" s="39">
        <v>43252</v>
      </c>
      <c r="B100" s="787">
        <v>14742</v>
      </c>
      <c r="C100" s="787" t="s">
        <v>16</v>
      </c>
      <c r="D100" t="s">
        <v>13</v>
      </c>
      <c r="F100" s="4">
        <v>2</v>
      </c>
      <c r="G100" s="4">
        <f t="shared" si="1"/>
        <v>1.0658141036401503E-14</v>
      </c>
    </row>
    <row r="101" spans="1:7">
      <c r="A101" s="41">
        <v>43220</v>
      </c>
      <c r="B101" s="786" t="s">
        <v>10</v>
      </c>
      <c r="C101" s="786" t="s">
        <v>17</v>
      </c>
      <c r="D101" t="s">
        <v>12</v>
      </c>
      <c r="E101" s="4">
        <v>31.8</v>
      </c>
      <c r="G101" s="4">
        <f t="shared" si="1"/>
        <v>31.800000000000011</v>
      </c>
    </row>
    <row r="102" spans="1:7">
      <c r="B102" s="787"/>
      <c r="C102" s="787"/>
      <c r="D102" t="s">
        <v>13</v>
      </c>
      <c r="E102" s="4">
        <v>2</v>
      </c>
      <c r="G102" s="4">
        <f t="shared" si="1"/>
        <v>33.800000000000011</v>
      </c>
    </row>
    <row r="103" spans="1:7">
      <c r="B103" s="787"/>
      <c r="C103" s="787"/>
      <c r="D103" t="s">
        <v>14</v>
      </c>
      <c r="E103" s="4">
        <v>300</v>
      </c>
      <c r="G103" s="4">
        <f t="shared" si="1"/>
        <v>333.8</v>
      </c>
    </row>
    <row r="104" spans="1:7">
      <c r="A104" s="39">
        <v>43234</v>
      </c>
      <c r="B104" s="787">
        <v>14592</v>
      </c>
      <c r="C104" s="787" t="s">
        <v>17</v>
      </c>
      <c r="D104" t="s">
        <v>14</v>
      </c>
      <c r="F104" s="4">
        <v>300</v>
      </c>
      <c r="G104" s="4">
        <f t="shared" si="1"/>
        <v>33.800000000000011</v>
      </c>
    </row>
    <row r="105" spans="1:7">
      <c r="A105" s="39">
        <v>43252</v>
      </c>
      <c r="B105" s="787">
        <v>14742</v>
      </c>
      <c r="C105" s="787" t="s">
        <v>17</v>
      </c>
      <c r="D105" t="s">
        <v>12</v>
      </c>
      <c r="F105" s="4">
        <v>31.8</v>
      </c>
      <c r="G105" s="4">
        <f t="shared" si="1"/>
        <v>2.0000000000000107</v>
      </c>
    </row>
    <row r="106" spans="1:7">
      <c r="A106" s="39">
        <v>43252</v>
      </c>
      <c r="B106" s="787">
        <v>14742</v>
      </c>
      <c r="C106" s="787" t="s">
        <v>17</v>
      </c>
      <c r="D106" t="s">
        <v>13</v>
      </c>
      <c r="F106" s="4">
        <v>2</v>
      </c>
      <c r="G106" s="4">
        <f t="shared" si="1"/>
        <v>1.0658141036401503E-14</v>
      </c>
    </row>
    <row r="107" spans="1:7">
      <c r="A107" s="41">
        <v>43251</v>
      </c>
      <c r="B107" s="786" t="s">
        <v>10</v>
      </c>
      <c r="C107" s="786" t="s">
        <v>18</v>
      </c>
      <c r="D107" t="s">
        <v>12</v>
      </c>
      <c r="E107" s="4">
        <v>29.6</v>
      </c>
      <c r="G107" s="4">
        <f t="shared" si="1"/>
        <v>29.600000000000012</v>
      </c>
    </row>
    <row r="108" spans="1:7">
      <c r="B108" s="787"/>
      <c r="C108" s="787"/>
      <c r="D108" t="s">
        <v>13</v>
      </c>
      <c r="E108" s="4">
        <v>2</v>
      </c>
      <c r="G108" s="4">
        <f t="shared" si="1"/>
        <v>31.600000000000012</v>
      </c>
    </row>
    <row r="109" spans="1:7">
      <c r="B109" s="787"/>
      <c r="C109" s="787"/>
      <c r="D109" t="s">
        <v>14</v>
      </c>
      <c r="E109" s="4">
        <v>300</v>
      </c>
      <c r="G109" s="4">
        <f t="shared" si="1"/>
        <v>331.6</v>
      </c>
    </row>
    <row r="110" spans="1:7">
      <c r="A110" s="39">
        <v>43287</v>
      </c>
      <c r="B110" s="787">
        <v>14905</v>
      </c>
      <c r="C110" s="787" t="s">
        <v>18</v>
      </c>
      <c r="D110" t="s">
        <v>14</v>
      </c>
      <c r="F110" s="4">
        <v>300</v>
      </c>
      <c r="G110" s="4">
        <f t="shared" si="1"/>
        <v>31.600000000000023</v>
      </c>
    </row>
    <row r="111" spans="1:7">
      <c r="A111" s="39">
        <v>43327</v>
      </c>
      <c r="B111" s="787">
        <v>15054</v>
      </c>
      <c r="C111" s="787" t="s">
        <v>18</v>
      </c>
      <c r="D111" t="s">
        <v>12</v>
      </c>
      <c r="F111" s="4">
        <v>29.6</v>
      </c>
      <c r="G111" s="4">
        <f t="shared" si="1"/>
        <v>2.0000000000000213</v>
      </c>
    </row>
    <row r="112" spans="1:7">
      <c r="A112" s="39">
        <v>43327</v>
      </c>
      <c r="B112" s="787">
        <v>15054</v>
      </c>
      <c r="C112" s="787" t="s">
        <v>18</v>
      </c>
      <c r="D112" t="s">
        <v>13</v>
      </c>
      <c r="F112" s="4">
        <v>2</v>
      </c>
      <c r="G112" s="4">
        <f t="shared" si="1"/>
        <v>2.1316282072803006E-14</v>
      </c>
    </row>
    <row r="113" spans="1:7">
      <c r="A113" s="41">
        <v>43281</v>
      </c>
      <c r="B113" s="786" t="s">
        <v>10</v>
      </c>
      <c r="C113" s="786" t="s">
        <v>19</v>
      </c>
      <c r="D113" t="s">
        <v>12</v>
      </c>
      <c r="E113" s="4">
        <v>27.3</v>
      </c>
      <c r="G113" s="4">
        <f t="shared" si="1"/>
        <v>27.300000000000022</v>
      </c>
    </row>
    <row r="114" spans="1:7">
      <c r="B114" s="787"/>
      <c r="C114" s="787"/>
      <c r="D114" t="s">
        <v>13</v>
      </c>
      <c r="E114" s="4">
        <v>5</v>
      </c>
      <c r="G114" s="4">
        <f t="shared" si="1"/>
        <v>32.300000000000026</v>
      </c>
    </row>
    <row r="115" spans="1:7">
      <c r="B115" s="787"/>
      <c r="C115" s="787"/>
      <c r="D115" t="s">
        <v>14</v>
      </c>
      <c r="E115" s="4">
        <v>300</v>
      </c>
      <c r="G115" s="4">
        <f t="shared" si="1"/>
        <v>332.3</v>
      </c>
    </row>
    <row r="116" spans="1:7">
      <c r="A116" s="39">
        <v>43327</v>
      </c>
      <c r="B116" s="787">
        <v>15054</v>
      </c>
      <c r="C116" s="787" t="s">
        <v>19</v>
      </c>
      <c r="D116" t="s">
        <v>14</v>
      </c>
      <c r="F116" s="4">
        <v>300</v>
      </c>
      <c r="G116" s="4">
        <f t="shared" si="1"/>
        <v>32.300000000000011</v>
      </c>
    </row>
    <row r="117" spans="1:7">
      <c r="A117" s="39">
        <v>43327</v>
      </c>
      <c r="B117" s="787">
        <v>15054</v>
      </c>
      <c r="C117" s="787" t="s">
        <v>19</v>
      </c>
      <c r="D117" t="s">
        <v>12</v>
      </c>
      <c r="F117" s="4">
        <v>27.3</v>
      </c>
      <c r="G117" s="4">
        <f t="shared" si="1"/>
        <v>5.0000000000000107</v>
      </c>
    </row>
    <row r="118" spans="1:7">
      <c r="A118" s="39">
        <v>43327</v>
      </c>
      <c r="B118" s="787">
        <v>15054</v>
      </c>
      <c r="C118" s="787" t="s">
        <v>19</v>
      </c>
      <c r="D118" t="s">
        <v>13</v>
      </c>
      <c r="F118" s="4">
        <v>5</v>
      </c>
      <c r="G118" s="4">
        <f t="shared" si="1"/>
        <v>1.0658141036401503E-14</v>
      </c>
    </row>
    <row r="119" spans="1:7">
      <c r="A119" s="41">
        <v>43312</v>
      </c>
      <c r="B119" s="786" t="s">
        <v>10</v>
      </c>
      <c r="C119" s="786" t="s">
        <v>20</v>
      </c>
      <c r="D119" t="s">
        <v>12</v>
      </c>
      <c r="E119" s="4">
        <v>26.8</v>
      </c>
      <c r="G119" s="4">
        <f t="shared" si="1"/>
        <v>26.800000000000011</v>
      </c>
    </row>
    <row r="120" spans="1:7">
      <c r="B120" s="787"/>
      <c r="C120" s="787"/>
      <c r="D120" t="s">
        <v>13</v>
      </c>
      <c r="E120" s="4">
        <v>5</v>
      </c>
      <c r="G120" s="4">
        <f t="shared" si="1"/>
        <v>31.800000000000011</v>
      </c>
    </row>
    <row r="121" spans="1:7">
      <c r="B121" s="787"/>
      <c r="C121" s="787"/>
      <c r="D121" t="s">
        <v>14</v>
      </c>
      <c r="E121" s="4">
        <v>300</v>
      </c>
      <c r="G121" s="4">
        <f t="shared" si="1"/>
        <v>331.8</v>
      </c>
    </row>
    <row r="122" spans="1:7">
      <c r="A122" s="39">
        <v>43358</v>
      </c>
      <c r="B122" s="787">
        <v>15192</v>
      </c>
      <c r="C122" s="787" t="s">
        <v>20</v>
      </c>
      <c r="D122" t="s">
        <v>14</v>
      </c>
      <c r="F122" s="4">
        <v>300</v>
      </c>
      <c r="G122" s="4">
        <f t="shared" si="1"/>
        <v>31.800000000000011</v>
      </c>
    </row>
    <row r="123" spans="1:7">
      <c r="A123" s="39">
        <v>43374</v>
      </c>
      <c r="B123" s="787">
        <v>15259</v>
      </c>
      <c r="C123" s="787" t="s">
        <v>20</v>
      </c>
      <c r="D123" t="s">
        <v>12</v>
      </c>
      <c r="F123" s="4">
        <v>26.8</v>
      </c>
      <c r="G123" s="4">
        <f t="shared" si="1"/>
        <v>5.0000000000000107</v>
      </c>
    </row>
    <row r="124" spans="1:7">
      <c r="A124" s="39">
        <v>43374</v>
      </c>
      <c r="B124" s="787">
        <v>15259</v>
      </c>
      <c r="C124" s="787" t="s">
        <v>20</v>
      </c>
      <c r="D124" t="s">
        <v>13</v>
      </c>
      <c r="F124" s="4">
        <v>5</v>
      </c>
      <c r="G124" s="4">
        <f t="shared" si="1"/>
        <v>1.0658141036401503E-14</v>
      </c>
    </row>
    <row r="125" spans="1:7">
      <c r="A125" s="41">
        <v>43343</v>
      </c>
      <c r="B125" s="786" t="s">
        <v>10</v>
      </c>
      <c r="C125" s="786" t="s">
        <v>21</v>
      </c>
      <c r="D125" t="s">
        <v>12</v>
      </c>
      <c r="E125" s="4">
        <v>26.6</v>
      </c>
      <c r="G125" s="4">
        <f t="shared" si="1"/>
        <v>26.600000000000012</v>
      </c>
    </row>
    <row r="126" spans="1:7">
      <c r="B126" s="787"/>
      <c r="C126" s="787"/>
      <c r="D126" t="s">
        <v>13</v>
      </c>
      <c r="E126" s="4">
        <v>5</v>
      </c>
      <c r="G126" s="4">
        <f t="shared" si="1"/>
        <v>31.600000000000012</v>
      </c>
    </row>
    <row r="127" spans="1:7">
      <c r="B127" s="787"/>
      <c r="C127" s="787"/>
      <c r="D127" t="s">
        <v>14</v>
      </c>
      <c r="E127" s="4">
        <v>300</v>
      </c>
      <c r="G127" s="4">
        <f t="shared" si="1"/>
        <v>331.6</v>
      </c>
    </row>
    <row r="128" spans="1:7">
      <c r="A128" s="39">
        <v>43374</v>
      </c>
      <c r="B128" s="787">
        <v>15259</v>
      </c>
      <c r="C128" s="787" t="s">
        <v>21</v>
      </c>
      <c r="D128" t="s">
        <v>14</v>
      </c>
      <c r="F128" s="4">
        <v>88.2</v>
      </c>
      <c r="G128" s="4">
        <f t="shared" si="1"/>
        <v>243.40000000000003</v>
      </c>
    </row>
    <row r="129" spans="1:7">
      <c r="A129" s="39">
        <v>43407</v>
      </c>
      <c r="B129" s="787">
        <v>15456</v>
      </c>
      <c r="C129" s="787" t="s">
        <v>21</v>
      </c>
      <c r="D129" t="s">
        <v>14</v>
      </c>
      <c r="F129" s="4">
        <v>211.8</v>
      </c>
      <c r="G129" s="4">
        <f t="shared" si="1"/>
        <v>31.600000000000023</v>
      </c>
    </row>
    <row r="130" spans="1:7">
      <c r="A130" s="39">
        <v>43434</v>
      </c>
      <c r="B130" s="787">
        <v>15525</v>
      </c>
      <c r="C130" s="787" t="s">
        <v>21</v>
      </c>
      <c r="D130" t="s">
        <v>12</v>
      </c>
      <c r="F130" s="4">
        <v>26.6</v>
      </c>
      <c r="G130" s="4">
        <f t="shared" si="1"/>
        <v>5.0000000000000213</v>
      </c>
    </row>
    <row r="131" spans="1:7">
      <c r="A131" s="39">
        <v>43434</v>
      </c>
      <c r="B131" s="787">
        <v>15525</v>
      </c>
      <c r="C131" s="787" t="s">
        <v>21</v>
      </c>
      <c r="D131" t="s">
        <v>13</v>
      </c>
      <c r="F131" s="4">
        <v>5</v>
      </c>
      <c r="G131" s="4">
        <f t="shared" si="1"/>
        <v>2.1316282072803006E-14</v>
      </c>
    </row>
    <row r="132" spans="1:7">
      <c r="A132" s="41">
        <v>43373</v>
      </c>
      <c r="B132" s="786" t="s">
        <v>10</v>
      </c>
      <c r="C132" s="786" t="s">
        <v>22</v>
      </c>
      <c r="D132" t="s">
        <v>12</v>
      </c>
      <c r="E132" s="4">
        <v>27.3</v>
      </c>
      <c r="G132" s="4">
        <f t="shared" si="1"/>
        <v>27.300000000000022</v>
      </c>
    </row>
    <row r="133" spans="1:7">
      <c r="B133" s="787"/>
      <c r="C133" s="787"/>
      <c r="D133" t="s">
        <v>13</v>
      </c>
      <c r="E133" s="4">
        <v>5</v>
      </c>
      <c r="G133" s="4">
        <f t="shared" si="1"/>
        <v>32.300000000000026</v>
      </c>
    </row>
    <row r="134" spans="1:7">
      <c r="B134" s="787"/>
      <c r="C134" s="787"/>
      <c r="D134" t="s">
        <v>14</v>
      </c>
      <c r="E134" s="4">
        <v>300</v>
      </c>
      <c r="G134" s="4">
        <f t="shared" si="1"/>
        <v>332.3</v>
      </c>
    </row>
    <row r="135" spans="1:7">
      <c r="A135" s="39">
        <v>43404</v>
      </c>
      <c r="B135" s="787">
        <v>15394</v>
      </c>
      <c r="C135" s="787" t="s">
        <v>22</v>
      </c>
      <c r="D135" t="s">
        <v>14</v>
      </c>
      <c r="F135" s="4">
        <v>240</v>
      </c>
      <c r="G135" s="4">
        <f t="shared" si="1"/>
        <v>92.300000000000011</v>
      </c>
    </row>
    <row r="136" spans="1:7">
      <c r="A136" s="39">
        <v>43434</v>
      </c>
      <c r="B136" s="787">
        <v>15525</v>
      </c>
      <c r="C136" s="787" t="s">
        <v>22</v>
      </c>
      <c r="D136" t="s">
        <v>14</v>
      </c>
      <c r="F136" s="4">
        <v>60</v>
      </c>
      <c r="G136" s="4">
        <f t="shared" si="1"/>
        <v>32.300000000000011</v>
      </c>
    </row>
    <row r="137" spans="1:7">
      <c r="A137" s="39">
        <v>43434</v>
      </c>
      <c r="B137" s="787">
        <v>15525</v>
      </c>
      <c r="C137" s="787" t="s">
        <v>22</v>
      </c>
      <c r="D137" t="s">
        <v>12</v>
      </c>
      <c r="F137" s="4">
        <v>27.3</v>
      </c>
      <c r="G137" s="4">
        <f t="shared" si="1"/>
        <v>5.0000000000000107</v>
      </c>
    </row>
    <row r="138" spans="1:7">
      <c r="A138" s="39">
        <v>43434</v>
      </c>
      <c r="B138" s="787">
        <v>15525</v>
      </c>
      <c r="C138" s="787" t="s">
        <v>22</v>
      </c>
      <c r="D138" t="s">
        <v>13</v>
      </c>
      <c r="F138" s="4">
        <v>5</v>
      </c>
      <c r="G138" s="4">
        <f t="shared" si="1"/>
        <v>1.0658141036401503E-14</v>
      </c>
    </row>
    <row r="139" spans="1:7">
      <c r="A139" s="41">
        <v>43404</v>
      </c>
      <c r="B139" s="786" t="s">
        <v>10</v>
      </c>
      <c r="C139" s="786" t="s">
        <v>23</v>
      </c>
      <c r="D139" t="s">
        <v>12</v>
      </c>
      <c r="E139" s="4">
        <v>27.5</v>
      </c>
      <c r="G139" s="4">
        <f t="shared" si="1"/>
        <v>27.500000000000011</v>
      </c>
    </row>
    <row r="140" spans="1:7">
      <c r="B140" s="787"/>
      <c r="C140" s="787"/>
      <c r="D140" t="s">
        <v>13</v>
      </c>
      <c r="E140" s="4">
        <v>6</v>
      </c>
      <c r="G140" s="4">
        <f t="shared" si="1"/>
        <v>33.500000000000014</v>
      </c>
    </row>
    <row r="141" spans="1:7">
      <c r="B141" s="787"/>
      <c r="C141" s="787"/>
      <c r="D141" t="s">
        <v>14</v>
      </c>
      <c r="E141" s="4">
        <v>300</v>
      </c>
      <c r="G141" s="4">
        <f t="shared" si="1"/>
        <v>333.5</v>
      </c>
    </row>
    <row r="142" spans="1:7">
      <c r="B142" s="787"/>
      <c r="C142" s="787"/>
      <c r="D142" t="s">
        <v>69</v>
      </c>
      <c r="E142" s="4">
        <v>6</v>
      </c>
      <c r="G142" s="4">
        <f t="shared" si="1"/>
        <v>339.5</v>
      </c>
    </row>
    <row r="143" spans="1:7">
      <c r="A143" s="39">
        <v>43434</v>
      </c>
      <c r="B143" s="787">
        <v>15525</v>
      </c>
      <c r="C143" s="787" t="s">
        <v>23</v>
      </c>
      <c r="D143" t="s">
        <v>14</v>
      </c>
      <c r="F143" s="4">
        <v>126.1</v>
      </c>
      <c r="G143" s="4">
        <f t="shared" ref="G143:G208" si="2">+G142+E143-F143</f>
        <v>213.4</v>
      </c>
    </row>
    <row r="144" spans="1:7">
      <c r="A144" s="39">
        <v>43830</v>
      </c>
      <c r="B144" s="787">
        <v>15678</v>
      </c>
      <c r="C144" s="787" t="s">
        <v>23</v>
      </c>
      <c r="D144" t="s">
        <v>14</v>
      </c>
      <c r="F144" s="4">
        <v>173.9</v>
      </c>
      <c r="G144" s="4">
        <f t="shared" si="2"/>
        <v>39.5</v>
      </c>
    </row>
    <row r="145" spans="1:8">
      <c r="A145" s="39">
        <v>43830</v>
      </c>
      <c r="B145" s="787">
        <v>15678</v>
      </c>
      <c r="C145" s="787" t="s">
        <v>23</v>
      </c>
      <c r="D145" t="s">
        <v>12</v>
      </c>
      <c r="F145" s="4">
        <v>27.5</v>
      </c>
      <c r="G145" s="4">
        <f t="shared" si="2"/>
        <v>12</v>
      </c>
    </row>
    <row r="146" spans="1:8">
      <c r="A146" s="39">
        <v>43830</v>
      </c>
      <c r="B146" s="787">
        <v>15678</v>
      </c>
      <c r="C146" s="787" t="s">
        <v>23</v>
      </c>
      <c r="D146" t="s">
        <v>13</v>
      </c>
      <c r="F146" s="4">
        <v>6</v>
      </c>
      <c r="G146" s="4">
        <f t="shared" si="2"/>
        <v>6</v>
      </c>
    </row>
    <row r="147" spans="1:8">
      <c r="A147" s="39">
        <v>43830</v>
      </c>
      <c r="B147" s="787">
        <v>15678</v>
      </c>
      <c r="C147" s="787" t="s">
        <v>23</v>
      </c>
      <c r="D147" t="s">
        <v>69</v>
      </c>
      <c r="F147" s="4">
        <v>6</v>
      </c>
      <c r="G147" s="4">
        <f t="shared" si="2"/>
        <v>0</v>
      </c>
    </row>
    <row r="148" spans="1:8">
      <c r="A148" s="41">
        <v>43434</v>
      </c>
      <c r="B148" s="786" t="s">
        <v>10</v>
      </c>
      <c r="C148" s="786" t="s">
        <v>24</v>
      </c>
      <c r="D148" t="s">
        <v>12</v>
      </c>
      <c r="E148" s="4">
        <v>28.6</v>
      </c>
      <c r="G148" s="4">
        <f t="shared" si="2"/>
        <v>28.6</v>
      </c>
    </row>
    <row r="149" spans="1:8">
      <c r="B149" s="787"/>
      <c r="C149" s="787"/>
      <c r="D149" t="s">
        <v>13</v>
      </c>
      <c r="E149" s="4">
        <v>6</v>
      </c>
      <c r="G149" s="4">
        <f t="shared" si="2"/>
        <v>34.6</v>
      </c>
    </row>
    <row r="150" spans="1:8">
      <c r="B150" s="787"/>
      <c r="C150" s="787"/>
      <c r="D150" t="s">
        <v>14</v>
      </c>
      <c r="E150" s="4">
        <v>300</v>
      </c>
      <c r="G150" s="4">
        <f t="shared" si="2"/>
        <v>334.6</v>
      </c>
    </row>
    <row r="151" spans="1:8">
      <c r="A151" s="39">
        <v>43830</v>
      </c>
      <c r="B151" s="787">
        <v>15678</v>
      </c>
      <c r="C151" s="787" t="s">
        <v>24</v>
      </c>
      <c r="D151" t="s">
        <v>12</v>
      </c>
      <c r="F151" s="4">
        <v>6.6</v>
      </c>
      <c r="G151" s="4">
        <f t="shared" si="2"/>
        <v>328</v>
      </c>
    </row>
    <row r="152" spans="1:8">
      <c r="A152" s="39">
        <v>43496</v>
      </c>
      <c r="B152" s="787">
        <v>15837</v>
      </c>
      <c r="C152" s="787" t="s">
        <v>24</v>
      </c>
      <c r="D152" t="s">
        <v>14</v>
      </c>
      <c r="F152" s="4">
        <v>170</v>
      </c>
      <c r="G152" s="4">
        <f t="shared" si="2"/>
        <v>158</v>
      </c>
      <c r="H152" s="12"/>
    </row>
    <row r="153" spans="1:8">
      <c r="A153" s="39">
        <v>43524</v>
      </c>
      <c r="B153" s="787">
        <v>15964</v>
      </c>
      <c r="C153" s="787" t="s">
        <v>24</v>
      </c>
      <c r="D153" t="s">
        <v>14</v>
      </c>
      <c r="F153" s="4">
        <v>130</v>
      </c>
      <c r="G153" s="4">
        <f t="shared" si="2"/>
        <v>28</v>
      </c>
      <c r="H153" s="12"/>
    </row>
    <row r="154" spans="1:8">
      <c r="A154" s="39">
        <v>43524</v>
      </c>
      <c r="B154" s="787">
        <v>15964</v>
      </c>
      <c r="C154" s="787" t="s">
        <v>24</v>
      </c>
      <c r="D154" t="s">
        <v>12</v>
      </c>
      <c r="F154" s="4">
        <v>22</v>
      </c>
      <c r="G154" s="4">
        <f t="shared" si="2"/>
        <v>6</v>
      </c>
      <c r="H154" s="12"/>
    </row>
    <row r="155" spans="1:8">
      <c r="A155" s="39">
        <v>43524</v>
      </c>
      <c r="B155" s="787">
        <v>15964</v>
      </c>
      <c r="C155" s="787" t="s">
        <v>24</v>
      </c>
      <c r="D155" t="s">
        <v>13</v>
      </c>
      <c r="F155" s="4">
        <v>6</v>
      </c>
      <c r="G155" s="4">
        <f t="shared" si="2"/>
        <v>0</v>
      </c>
      <c r="H155" s="12"/>
    </row>
    <row r="156" spans="1:8">
      <c r="A156" s="41">
        <v>43465</v>
      </c>
      <c r="B156" s="786" t="s">
        <v>10</v>
      </c>
      <c r="C156" s="786" t="s">
        <v>25</v>
      </c>
      <c r="D156" t="s">
        <v>12</v>
      </c>
      <c r="E156" s="4">
        <v>30.2</v>
      </c>
      <c r="G156" s="4">
        <f t="shared" si="2"/>
        <v>30.2</v>
      </c>
    </row>
    <row r="157" spans="1:8">
      <c r="B157" s="787"/>
      <c r="C157" s="787"/>
      <c r="D157" t="s">
        <v>13</v>
      </c>
      <c r="E157" s="4">
        <v>6</v>
      </c>
      <c r="G157" s="4">
        <f t="shared" si="2"/>
        <v>36.200000000000003</v>
      </c>
    </row>
    <row r="158" spans="1:8">
      <c r="B158" s="787"/>
      <c r="C158" s="787"/>
      <c r="D158" t="s">
        <v>14</v>
      </c>
      <c r="E158" s="4">
        <v>300</v>
      </c>
      <c r="G158" s="4">
        <f t="shared" si="2"/>
        <v>336.2</v>
      </c>
    </row>
    <row r="159" spans="1:8">
      <c r="A159" s="39">
        <v>43524</v>
      </c>
      <c r="B159" s="787">
        <v>15964</v>
      </c>
      <c r="C159" s="787" t="s">
        <v>15</v>
      </c>
      <c r="D159" t="s">
        <v>14</v>
      </c>
      <c r="F159" s="4">
        <v>62</v>
      </c>
      <c r="G159" s="4">
        <f t="shared" si="2"/>
        <v>274.2</v>
      </c>
    </row>
    <row r="160" spans="1:8">
      <c r="A160" s="39">
        <v>43554</v>
      </c>
      <c r="B160" s="787" t="s">
        <v>2482</v>
      </c>
      <c r="C160" s="787" t="s">
        <v>15</v>
      </c>
      <c r="D160" t="s">
        <v>12</v>
      </c>
      <c r="F160" s="4">
        <v>30.2</v>
      </c>
      <c r="G160" s="4">
        <f t="shared" si="2"/>
        <v>244</v>
      </c>
    </row>
    <row r="161" spans="1:7">
      <c r="A161" s="39">
        <v>43554</v>
      </c>
      <c r="B161" s="787" t="s">
        <v>2482</v>
      </c>
      <c r="C161" s="787" t="s">
        <v>15</v>
      </c>
      <c r="D161" t="s">
        <v>13</v>
      </c>
      <c r="F161" s="4">
        <v>6</v>
      </c>
      <c r="G161" s="4">
        <f t="shared" si="2"/>
        <v>238</v>
      </c>
    </row>
    <row r="162" spans="1:7">
      <c r="A162" s="39">
        <v>43554</v>
      </c>
      <c r="B162" s="787" t="s">
        <v>2482</v>
      </c>
      <c r="C162" s="787" t="s">
        <v>15</v>
      </c>
      <c r="D162" t="s">
        <v>14</v>
      </c>
      <c r="F162" s="4">
        <v>238</v>
      </c>
      <c r="G162" s="4">
        <f t="shared" si="2"/>
        <v>0</v>
      </c>
    </row>
    <row r="163" spans="1:7">
      <c r="A163" s="41">
        <v>43496</v>
      </c>
      <c r="B163" s="786" t="s">
        <v>10</v>
      </c>
      <c r="C163" s="786" t="s">
        <v>11</v>
      </c>
      <c r="D163" t="s">
        <v>12</v>
      </c>
      <c r="E163" s="4">
        <v>31.4</v>
      </c>
      <c r="G163" s="4">
        <f t="shared" si="2"/>
        <v>31.4</v>
      </c>
    </row>
    <row r="164" spans="1:7">
      <c r="B164" s="787"/>
      <c r="C164" s="787"/>
      <c r="D164" t="s">
        <v>13</v>
      </c>
      <c r="E164" s="4">
        <v>6</v>
      </c>
      <c r="G164" s="4">
        <f t="shared" si="2"/>
        <v>37.4</v>
      </c>
    </row>
    <row r="165" spans="1:7">
      <c r="B165" s="787"/>
      <c r="C165" s="787"/>
      <c r="D165" t="s">
        <v>14</v>
      </c>
      <c r="E165" s="4">
        <v>300</v>
      </c>
      <c r="G165" s="4">
        <f t="shared" si="2"/>
        <v>337.4</v>
      </c>
    </row>
    <row r="166" spans="1:7">
      <c r="A166" s="39">
        <v>43554</v>
      </c>
      <c r="B166" s="787" t="s">
        <v>2482</v>
      </c>
      <c r="C166" s="787" t="s">
        <v>11</v>
      </c>
      <c r="D166" t="s">
        <v>14</v>
      </c>
      <c r="F166" s="4">
        <v>155.80000000000001</v>
      </c>
      <c r="G166" s="4">
        <f t="shared" si="2"/>
        <v>181.59999999999997</v>
      </c>
    </row>
    <row r="167" spans="1:7">
      <c r="A167" s="39">
        <v>43585</v>
      </c>
      <c r="B167" s="787" t="s">
        <v>2483</v>
      </c>
      <c r="C167" s="787" t="s">
        <v>11</v>
      </c>
      <c r="D167" t="s">
        <v>12</v>
      </c>
      <c r="F167" s="4">
        <v>31.4</v>
      </c>
      <c r="G167" s="4">
        <f t="shared" si="2"/>
        <v>150.19999999999996</v>
      </c>
    </row>
    <row r="168" spans="1:7">
      <c r="A168" s="39">
        <v>43585</v>
      </c>
      <c r="B168" s="787" t="s">
        <v>2483</v>
      </c>
      <c r="C168" s="787" t="s">
        <v>11</v>
      </c>
      <c r="D168" t="s">
        <v>13</v>
      </c>
      <c r="F168" s="4">
        <v>6</v>
      </c>
      <c r="G168" s="4">
        <f t="shared" si="2"/>
        <v>144.19999999999996</v>
      </c>
    </row>
    <row r="169" spans="1:7">
      <c r="A169" s="39">
        <v>43585</v>
      </c>
      <c r="B169" s="787" t="s">
        <v>2483</v>
      </c>
      <c r="C169" s="787" t="s">
        <v>11</v>
      </c>
      <c r="D169" t="s">
        <v>14</v>
      </c>
      <c r="F169" s="4">
        <v>144.19999999999999</v>
      </c>
      <c r="G169" s="4">
        <f t="shared" si="2"/>
        <v>0</v>
      </c>
    </row>
    <row r="170" spans="1:7">
      <c r="A170" s="41">
        <v>43524</v>
      </c>
      <c r="B170" s="786" t="s">
        <v>10</v>
      </c>
      <c r="C170" s="786" t="s">
        <v>15</v>
      </c>
      <c r="D170" t="s">
        <v>12</v>
      </c>
      <c r="E170" s="4">
        <v>33.200000000000003</v>
      </c>
      <c r="G170" s="4">
        <f t="shared" si="2"/>
        <v>33.200000000000003</v>
      </c>
    </row>
    <row r="171" spans="1:7">
      <c r="B171" s="787"/>
      <c r="C171" s="787"/>
      <c r="D171" t="s">
        <v>13</v>
      </c>
      <c r="E171" s="4">
        <v>7.3</v>
      </c>
      <c r="G171" s="4">
        <f t="shared" si="2"/>
        <v>40.5</v>
      </c>
    </row>
    <row r="172" spans="1:7">
      <c r="B172" s="787"/>
      <c r="C172" s="787"/>
      <c r="D172" t="s">
        <v>14</v>
      </c>
      <c r="E172" s="4">
        <v>300</v>
      </c>
      <c r="G172" s="4">
        <f t="shared" si="2"/>
        <v>340.5</v>
      </c>
    </row>
    <row r="173" spans="1:7">
      <c r="A173" s="39">
        <v>43585</v>
      </c>
      <c r="B173" s="787" t="s">
        <v>2483</v>
      </c>
      <c r="C173" s="787" t="s">
        <v>15</v>
      </c>
      <c r="D173" t="s">
        <v>14</v>
      </c>
      <c r="F173" s="4">
        <v>38.4</v>
      </c>
      <c r="G173" s="4">
        <f t="shared" si="2"/>
        <v>302.10000000000002</v>
      </c>
    </row>
    <row r="174" spans="1:7">
      <c r="A174" s="39">
        <v>43592</v>
      </c>
      <c r="B174" s="787" t="s">
        <v>2484</v>
      </c>
      <c r="C174" s="787" t="s">
        <v>15</v>
      </c>
      <c r="D174" t="s">
        <v>12</v>
      </c>
      <c r="F174" s="4">
        <v>33.200000000000003</v>
      </c>
      <c r="G174" s="4">
        <f t="shared" si="2"/>
        <v>268.90000000000003</v>
      </c>
    </row>
    <row r="175" spans="1:7">
      <c r="A175" s="39">
        <v>43592</v>
      </c>
      <c r="B175" s="787" t="s">
        <v>2484</v>
      </c>
      <c r="C175" s="787" t="s">
        <v>15</v>
      </c>
      <c r="D175" t="s">
        <v>13</v>
      </c>
      <c r="F175" s="4">
        <v>7.3</v>
      </c>
      <c r="G175" s="4">
        <f t="shared" si="2"/>
        <v>261.60000000000002</v>
      </c>
    </row>
    <row r="176" spans="1:7">
      <c r="A176" s="39">
        <v>43592</v>
      </c>
      <c r="B176" s="787" t="s">
        <v>2484</v>
      </c>
      <c r="C176" s="787" t="s">
        <v>15</v>
      </c>
      <c r="D176" t="s">
        <v>14</v>
      </c>
      <c r="F176" s="4">
        <v>198.2</v>
      </c>
      <c r="G176" s="4">
        <f t="shared" si="2"/>
        <v>63.400000000000034</v>
      </c>
    </row>
    <row r="177" spans="1:7">
      <c r="A177" s="39">
        <v>43600</v>
      </c>
      <c r="B177" s="787" t="s">
        <v>2485</v>
      </c>
      <c r="C177" s="787" t="s">
        <v>15</v>
      </c>
      <c r="D177" t="s">
        <v>14</v>
      </c>
      <c r="F177" s="4">
        <v>63.4</v>
      </c>
      <c r="G177" s="4">
        <f t="shared" si="2"/>
        <v>0</v>
      </c>
    </row>
    <row r="178" spans="1:7">
      <c r="A178" s="41">
        <v>43555</v>
      </c>
      <c r="B178" s="786" t="s">
        <v>10</v>
      </c>
      <c r="C178" s="786" t="s">
        <v>16</v>
      </c>
      <c r="D178" t="s">
        <v>12</v>
      </c>
      <c r="E178" s="4">
        <v>30.8</v>
      </c>
      <c r="G178" s="4">
        <f t="shared" si="2"/>
        <v>30.8</v>
      </c>
    </row>
    <row r="179" spans="1:7">
      <c r="B179" s="787"/>
      <c r="C179" s="787"/>
      <c r="D179" t="s">
        <v>13</v>
      </c>
      <c r="E179" s="4">
        <v>5.8</v>
      </c>
      <c r="G179" s="4">
        <f t="shared" si="2"/>
        <v>36.6</v>
      </c>
    </row>
    <row r="180" spans="1:7">
      <c r="B180" s="787"/>
      <c r="C180" s="787"/>
      <c r="D180" t="s">
        <v>14</v>
      </c>
      <c r="E180" s="4">
        <v>300</v>
      </c>
      <c r="G180" s="4">
        <f t="shared" si="2"/>
        <v>336.6</v>
      </c>
    </row>
    <row r="181" spans="1:7">
      <c r="A181" s="39">
        <v>43600</v>
      </c>
      <c r="B181" s="787" t="s">
        <v>2485</v>
      </c>
      <c r="C181" s="787" t="s">
        <v>16</v>
      </c>
      <c r="D181" t="s">
        <v>14</v>
      </c>
      <c r="F181" s="4">
        <v>36.6</v>
      </c>
      <c r="G181" s="4">
        <f t="shared" si="2"/>
        <v>300</v>
      </c>
    </row>
    <row r="182" spans="1:7">
      <c r="A182" s="39">
        <v>43616</v>
      </c>
      <c r="B182" s="787" t="s">
        <v>2486</v>
      </c>
      <c r="C182" s="787" t="s">
        <v>16</v>
      </c>
      <c r="D182" t="s">
        <v>12</v>
      </c>
      <c r="F182" s="4">
        <v>30.8</v>
      </c>
      <c r="G182" s="4">
        <f t="shared" si="2"/>
        <v>269.2</v>
      </c>
    </row>
    <row r="183" spans="1:7">
      <c r="A183" s="39">
        <v>43616</v>
      </c>
      <c r="B183" s="787" t="s">
        <v>2486</v>
      </c>
      <c r="C183" s="787" t="s">
        <v>16</v>
      </c>
      <c r="D183" t="s">
        <v>13</v>
      </c>
      <c r="F183" s="4">
        <v>5.8</v>
      </c>
      <c r="G183" s="4">
        <f t="shared" si="2"/>
        <v>263.39999999999998</v>
      </c>
    </row>
    <row r="184" spans="1:7">
      <c r="A184" s="39">
        <v>43616</v>
      </c>
      <c r="B184" s="787" t="s">
        <v>2486</v>
      </c>
      <c r="C184" s="787" t="s">
        <v>16</v>
      </c>
      <c r="D184" t="s">
        <v>14</v>
      </c>
      <c r="F184" s="4">
        <v>263.39999999999998</v>
      </c>
      <c r="G184" s="4">
        <f t="shared" si="2"/>
        <v>0</v>
      </c>
    </row>
    <row r="185" spans="1:7">
      <c r="A185" s="41">
        <v>43585</v>
      </c>
      <c r="B185" s="786" t="s">
        <v>10</v>
      </c>
      <c r="C185" s="786" t="s">
        <v>17</v>
      </c>
      <c r="D185" t="s">
        <v>12</v>
      </c>
      <c r="E185" s="4">
        <v>31.2</v>
      </c>
      <c r="G185" s="4">
        <f>+G184+E185-F185</f>
        <v>31.2</v>
      </c>
    </row>
    <row r="186" spans="1:7">
      <c r="B186" s="787"/>
      <c r="C186" s="787"/>
      <c r="D186" t="s">
        <v>13</v>
      </c>
      <c r="E186" s="4">
        <v>5.3</v>
      </c>
      <c r="G186" s="4">
        <f t="shared" si="2"/>
        <v>36.5</v>
      </c>
    </row>
    <row r="187" spans="1:7">
      <c r="B187" s="787"/>
      <c r="C187" s="787"/>
      <c r="D187" t="s">
        <v>14</v>
      </c>
      <c r="E187" s="4">
        <v>300</v>
      </c>
      <c r="G187" s="4">
        <f t="shared" si="2"/>
        <v>336.5</v>
      </c>
    </row>
    <row r="188" spans="1:7">
      <c r="A188" s="39">
        <v>43616</v>
      </c>
      <c r="B188" s="787" t="s">
        <v>2486</v>
      </c>
      <c r="C188" s="787" t="s">
        <v>17</v>
      </c>
      <c r="D188" t="s">
        <v>14</v>
      </c>
      <c r="F188" s="4">
        <v>30</v>
      </c>
      <c r="G188" s="4">
        <f t="shared" si="2"/>
        <v>306.5</v>
      </c>
    </row>
    <row r="189" spans="1:7">
      <c r="A189" s="39">
        <v>43644</v>
      </c>
      <c r="B189" s="787" t="s">
        <v>2487</v>
      </c>
      <c r="C189" s="787" t="s">
        <v>17</v>
      </c>
      <c r="D189" t="s">
        <v>12</v>
      </c>
      <c r="F189" s="4">
        <v>31.2</v>
      </c>
      <c r="G189" s="4">
        <f t="shared" si="2"/>
        <v>275.3</v>
      </c>
    </row>
    <row r="190" spans="1:7">
      <c r="A190" s="39">
        <v>43644</v>
      </c>
      <c r="B190" s="787" t="s">
        <v>2487</v>
      </c>
      <c r="C190" s="787" t="s">
        <v>17</v>
      </c>
      <c r="D190" t="s">
        <v>13</v>
      </c>
      <c r="F190" s="4">
        <v>5.3</v>
      </c>
      <c r="G190" s="4">
        <f t="shared" si="2"/>
        <v>270</v>
      </c>
    </row>
    <row r="191" spans="1:7">
      <c r="A191" s="39">
        <v>43644</v>
      </c>
      <c r="B191" s="787" t="s">
        <v>2487</v>
      </c>
      <c r="C191" s="787" t="s">
        <v>17</v>
      </c>
      <c r="D191" t="s">
        <v>14</v>
      </c>
      <c r="F191" s="4">
        <v>270</v>
      </c>
      <c r="G191" s="4">
        <f t="shared" si="2"/>
        <v>0</v>
      </c>
    </row>
    <row r="192" spans="1:7">
      <c r="A192" s="41">
        <v>43616</v>
      </c>
      <c r="B192" s="786" t="s">
        <v>10</v>
      </c>
      <c r="C192" s="786" t="s">
        <v>18</v>
      </c>
      <c r="D192" t="s">
        <v>12</v>
      </c>
      <c r="E192" s="4">
        <v>28.8</v>
      </c>
      <c r="G192" s="4">
        <f t="shared" si="2"/>
        <v>28.8</v>
      </c>
    </row>
    <row r="193" spans="1:8">
      <c r="B193" s="787"/>
      <c r="C193" s="787"/>
      <c r="D193" t="s">
        <v>13</v>
      </c>
      <c r="E193" s="4">
        <v>6.2</v>
      </c>
      <c r="G193" s="4">
        <f t="shared" si="2"/>
        <v>35</v>
      </c>
    </row>
    <row r="194" spans="1:8">
      <c r="B194" s="787"/>
      <c r="C194" s="787"/>
      <c r="D194" t="s">
        <v>14</v>
      </c>
      <c r="E194" s="4">
        <v>300</v>
      </c>
      <c r="G194" s="4">
        <f t="shared" si="2"/>
        <v>335</v>
      </c>
    </row>
    <row r="195" spans="1:8">
      <c r="A195" s="39">
        <v>43644</v>
      </c>
      <c r="B195" s="787" t="s">
        <v>2487</v>
      </c>
      <c r="C195" s="787" t="s">
        <v>18</v>
      </c>
      <c r="D195" t="s">
        <v>14</v>
      </c>
      <c r="F195" s="4">
        <v>53.5</v>
      </c>
      <c r="G195" s="4">
        <f t="shared" si="2"/>
        <v>281.5</v>
      </c>
    </row>
    <row r="196" spans="1:8">
      <c r="A196" s="39">
        <v>43677</v>
      </c>
      <c r="B196" s="787" t="s">
        <v>2488</v>
      </c>
      <c r="C196" s="787" t="s">
        <v>18</v>
      </c>
      <c r="D196" t="s">
        <v>12</v>
      </c>
      <c r="F196" s="4">
        <v>28.8</v>
      </c>
      <c r="G196" s="4">
        <f t="shared" si="2"/>
        <v>252.7</v>
      </c>
    </row>
    <row r="197" spans="1:8">
      <c r="A197" s="39">
        <v>43677</v>
      </c>
      <c r="B197" s="787" t="s">
        <v>2488</v>
      </c>
      <c r="C197" s="787" t="s">
        <v>18</v>
      </c>
      <c r="D197" t="s">
        <v>13</v>
      </c>
      <c r="F197" s="4">
        <v>6.2</v>
      </c>
      <c r="G197" s="4">
        <f t="shared" si="2"/>
        <v>246.5</v>
      </c>
    </row>
    <row r="198" spans="1:8">
      <c r="A198" s="39">
        <v>43677</v>
      </c>
      <c r="B198" s="787" t="s">
        <v>2488</v>
      </c>
      <c r="C198" s="787" t="s">
        <v>18</v>
      </c>
      <c r="D198" t="s">
        <v>14</v>
      </c>
      <c r="F198" s="4">
        <v>246.5</v>
      </c>
      <c r="G198" s="4">
        <f t="shared" si="2"/>
        <v>0</v>
      </c>
    </row>
    <row r="199" spans="1:8">
      <c r="A199" s="41">
        <v>43646</v>
      </c>
      <c r="B199" s="786" t="s">
        <v>10</v>
      </c>
      <c r="C199" s="786" t="s">
        <v>19</v>
      </c>
      <c r="D199" t="s">
        <v>12</v>
      </c>
      <c r="E199" s="4">
        <v>15.8</v>
      </c>
      <c r="G199" s="4">
        <f t="shared" si="2"/>
        <v>15.8</v>
      </c>
    </row>
    <row r="200" spans="1:8">
      <c r="B200" s="787"/>
      <c r="C200" s="787"/>
      <c r="D200" t="s">
        <v>13</v>
      </c>
      <c r="E200" s="4">
        <v>5.9</v>
      </c>
      <c r="G200" s="4">
        <f t="shared" si="2"/>
        <v>21.700000000000003</v>
      </c>
    </row>
    <row r="201" spans="1:8">
      <c r="B201" s="787"/>
      <c r="C201" s="787"/>
      <c r="D201" t="s">
        <v>14</v>
      </c>
      <c r="E201" s="4">
        <v>300</v>
      </c>
      <c r="G201" s="4">
        <f t="shared" si="2"/>
        <v>321.7</v>
      </c>
    </row>
    <row r="202" spans="1:8">
      <c r="A202" s="39">
        <v>43677</v>
      </c>
      <c r="B202" s="787" t="s">
        <v>2488</v>
      </c>
      <c r="C202" s="787" t="s">
        <v>19</v>
      </c>
      <c r="D202" t="s">
        <v>14</v>
      </c>
      <c r="F202" s="4">
        <v>88.5</v>
      </c>
      <c r="G202" s="4">
        <f t="shared" si="2"/>
        <v>233.2</v>
      </c>
      <c r="H202" s="12"/>
    </row>
    <row r="203" spans="1:8">
      <c r="A203" s="39">
        <v>43708</v>
      </c>
      <c r="B203" s="787" t="s">
        <v>2489</v>
      </c>
      <c r="C203" s="787" t="s">
        <v>19</v>
      </c>
      <c r="D203" t="s">
        <v>12</v>
      </c>
      <c r="F203" s="4">
        <v>15.8</v>
      </c>
      <c r="G203" s="4">
        <f t="shared" si="2"/>
        <v>217.39999999999998</v>
      </c>
      <c r="H203" s="12"/>
    </row>
    <row r="204" spans="1:8">
      <c r="A204" s="39">
        <v>43708</v>
      </c>
      <c r="B204" s="787" t="s">
        <v>2489</v>
      </c>
      <c r="C204" s="787" t="s">
        <v>19</v>
      </c>
      <c r="D204" t="s">
        <v>13</v>
      </c>
      <c r="F204" s="4">
        <v>5.9</v>
      </c>
      <c r="G204" s="4">
        <f t="shared" si="2"/>
        <v>211.49999999999997</v>
      </c>
      <c r="H204" s="12"/>
    </row>
    <row r="205" spans="1:8">
      <c r="A205" s="39">
        <v>43708</v>
      </c>
      <c r="B205" s="787" t="s">
        <v>2489</v>
      </c>
      <c r="C205" s="787" t="s">
        <v>19</v>
      </c>
      <c r="D205" t="s">
        <v>14</v>
      </c>
      <c r="F205" s="4">
        <v>211.5</v>
      </c>
      <c r="G205" s="4">
        <f t="shared" si="2"/>
        <v>0</v>
      </c>
      <c r="H205" s="12"/>
    </row>
    <row r="206" spans="1:8">
      <c r="A206" s="41">
        <v>43677</v>
      </c>
      <c r="B206" s="786" t="s">
        <v>10</v>
      </c>
      <c r="C206" s="786" t="s">
        <v>20</v>
      </c>
      <c r="D206" t="s">
        <v>12</v>
      </c>
      <c r="E206" s="4">
        <v>15.8</v>
      </c>
      <c r="G206" s="4">
        <f t="shared" si="2"/>
        <v>15.8</v>
      </c>
    </row>
    <row r="207" spans="1:8">
      <c r="B207" s="787"/>
      <c r="C207" s="787"/>
      <c r="D207" t="s">
        <v>13</v>
      </c>
      <c r="E207" s="4">
        <v>5.7</v>
      </c>
      <c r="G207" s="4">
        <f t="shared" si="2"/>
        <v>21.5</v>
      </c>
    </row>
    <row r="208" spans="1:8">
      <c r="B208" s="787"/>
      <c r="C208" s="787"/>
      <c r="D208" t="s">
        <v>14</v>
      </c>
      <c r="E208" s="4">
        <v>300</v>
      </c>
      <c r="G208" s="4">
        <f t="shared" si="2"/>
        <v>321.5</v>
      </c>
    </row>
    <row r="209" spans="1:7">
      <c r="A209" s="39">
        <v>43708</v>
      </c>
      <c r="B209" s="787" t="s">
        <v>2489</v>
      </c>
      <c r="C209" s="787" t="s">
        <v>20</v>
      </c>
      <c r="D209" t="s">
        <v>14</v>
      </c>
      <c r="F209" s="4">
        <v>146.80000000000001</v>
      </c>
      <c r="G209" s="4">
        <f t="shared" ref="G209:G282" si="3">+G208+E209-F209</f>
        <v>174.7</v>
      </c>
    </row>
    <row r="210" spans="1:7">
      <c r="A210" s="39">
        <v>43738</v>
      </c>
      <c r="B210" s="787" t="s">
        <v>2490</v>
      </c>
      <c r="C210" s="787" t="s">
        <v>20</v>
      </c>
      <c r="D210" t="s">
        <v>12</v>
      </c>
      <c r="F210" s="4">
        <v>15.8</v>
      </c>
      <c r="G210" s="4">
        <f t="shared" si="3"/>
        <v>158.89999999999998</v>
      </c>
    </row>
    <row r="211" spans="1:7">
      <c r="A211" s="39">
        <v>43738</v>
      </c>
      <c r="B211" s="787" t="s">
        <v>2490</v>
      </c>
      <c r="C211" s="787" t="s">
        <v>20</v>
      </c>
      <c r="D211" t="s">
        <v>13</v>
      </c>
      <c r="F211" s="4">
        <v>5.7</v>
      </c>
      <c r="G211" s="4">
        <f t="shared" si="3"/>
        <v>153.19999999999999</v>
      </c>
    </row>
    <row r="212" spans="1:7">
      <c r="A212" s="39">
        <v>43738</v>
      </c>
      <c r="B212" s="787" t="s">
        <v>2490</v>
      </c>
      <c r="C212" s="787" t="s">
        <v>20</v>
      </c>
      <c r="D212" t="s">
        <v>14</v>
      </c>
      <c r="F212" s="4">
        <v>153.19999999999999</v>
      </c>
      <c r="G212" s="4">
        <f t="shared" si="3"/>
        <v>0</v>
      </c>
    </row>
    <row r="213" spans="1:7">
      <c r="A213" s="41">
        <v>43708</v>
      </c>
      <c r="B213" s="786" t="s">
        <v>10</v>
      </c>
      <c r="C213" s="786" t="s">
        <v>21</v>
      </c>
      <c r="D213" t="s">
        <v>12</v>
      </c>
      <c r="E213" s="4">
        <v>15.4</v>
      </c>
      <c r="G213" s="4">
        <f t="shared" si="3"/>
        <v>15.4</v>
      </c>
    </row>
    <row r="214" spans="1:7">
      <c r="B214" s="787"/>
      <c r="C214" s="787"/>
      <c r="D214" t="s">
        <v>13</v>
      </c>
      <c r="E214" s="4">
        <v>5.5</v>
      </c>
      <c r="G214" s="4">
        <f t="shared" si="3"/>
        <v>20.9</v>
      </c>
    </row>
    <row r="215" spans="1:7">
      <c r="B215" s="787"/>
      <c r="C215" s="787"/>
      <c r="D215" t="s">
        <v>14</v>
      </c>
      <c r="E215" s="4">
        <v>300</v>
      </c>
      <c r="G215" s="4">
        <f t="shared" si="3"/>
        <v>320.89999999999998</v>
      </c>
    </row>
    <row r="216" spans="1:7">
      <c r="A216" s="39">
        <v>43738</v>
      </c>
      <c r="B216" s="787" t="s">
        <v>2490</v>
      </c>
      <c r="C216" s="787" t="s">
        <v>21</v>
      </c>
      <c r="D216" t="s">
        <v>14</v>
      </c>
      <c r="F216" s="4">
        <v>225.3</v>
      </c>
      <c r="G216" s="4">
        <f t="shared" si="3"/>
        <v>95.599999999999966</v>
      </c>
    </row>
    <row r="217" spans="1:7">
      <c r="A217" s="39">
        <v>43774</v>
      </c>
      <c r="B217" s="787" t="s">
        <v>2491</v>
      </c>
      <c r="C217" s="787" t="s">
        <v>21</v>
      </c>
      <c r="D217" t="s">
        <v>12</v>
      </c>
      <c r="F217" s="4">
        <v>15.4</v>
      </c>
      <c r="G217" s="4">
        <f t="shared" si="3"/>
        <v>80.19999999999996</v>
      </c>
    </row>
    <row r="218" spans="1:7">
      <c r="A218" s="39">
        <v>43774</v>
      </c>
      <c r="B218" s="787" t="s">
        <v>2491</v>
      </c>
      <c r="C218" s="787" t="s">
        <v>21</v>
      </c>
      <c r="D218" t="s">
        <v>13</v>
      </c>
      <c r="F218" s="4">
        <v>5.5</v>
      </c>
      <c r="G218" s="4">
        <f t="shared" si="3"/>
        <v>74.69999999999996</v>
      </c>
    </row>
    <row r="219" spans="1:7">
      <c r="A219" s="39">
        <v>43774</v>
      </c>
      <c r="B219" s="787" t="s">
        <v>2491</v>
      </c>
      <c r="C219" s="787" t="s">
        <v>21</v>
      </c>
      <c r="D219" t="s">
        <v>14</v>
      </c>
      <c r="F219" s="4">
        <v>74.7</v>
      </c>
      <c r="G219" s="4">
        <f t="shared" si="3"/>
        <v>0</v>
      </c>
    </row>
    <row r="220" spans="1:7">
      <c r="A220" s="41">
        <v>43738</v>
      </c>
      <c r="B220" s="786" t="s">
        <v>10</v>
      </c>
      <c r="C220" s="786" t="s">
        <v>22</v>
      </c>
      <c r="D220" t="s">
        <v>12</v>
      </c>
      <c r="E220" s="4">
        <v>15.5</v>
      </c>
      <c r="G220" s="4">
        <f t="shared" si="3"/>
        <v>15.5</v>
      </c>
    </row>
    <row r="221" spans="1:7">
      <c r="B221" s="787"/>
      <c r="C221" s="787"/>
      <c r="D221" t="s">
        <v>13</v>
      </c>
      <c r="E221" s="4">
        <v>5.6</v>
      </c>
      <c r="G221" s="4">
        <f t="shared" si="3"/>
        <v>21.1</v>
      </c>
    </row>
    <row r="222" spans="1:7">
      <c r="B222" s="787"/>
      <c r="C222" s="787"/>
      <c r="D222" t="s">
        <v>14</v>
      </c>
      <c r="E222" s="4">
        <v>300</v>
      </c>
      <c r="G222" s="4">
        <f t="shared" si="3"/>
        <v>321.10000000000002</v>
      </c>
    </row>
    <row r="223" spans="1:7">
      <c r="A223" s="39">
        <v>43774</v>
      </c>
      <c r="B223" s="787" t="s">
        <v>2491</v>
      </c>
      <c r="C223" s="787" t="s">
        <v>22</v>
      </c>
      <c r="D223" t="s">
        <v>14</v>
      </c>
      <c r="F223" s="4">
        <v>204.4</v>
      </c>
      <c r="G223" s="4">
        <f t="shared" si="3"/>
        <v>116.70000000000002</v>
      </c>
    </row>
    <row r="224" spans="1:7">
      <c r="A224" s="39">
        <v>43799</v>
      </c>
      <c r="B224" s="787" t="s">
        <v>2492</v>
      </c>
      <c r="C224" s="787" t="s">
        <v>22</v>
      </c>
      <c r="D224" t="s">
        <v>12</v>
      </c>
      <c r="F224" s="4">
        <v>15.5</v>
      </c>
      <c r="G224" s="4">
        <f t="shared" si="3"/>
        <v>101.20000000000002</v>
      </c>
    </row>
    <row r="225" spans="1:7">
      <c r="A225" s="39">
        <v>43799</v>
      </c>
      <c r="B225" s="787" t="s">
        <v>2492</v>
      </c>
      <c r="C225" s="787" t="s">
        <v>22</v>
      </c>
      <c r="D225" t="s">
        <v>13</v>
      </c>
      <c r="F225" s="4">
        <v>5.6</v>
      </c>
      <c r="G225" s="4">
        <f t="shared" si="3"/>
        <v>95.600000000000023</v>
      </c>
    </row>
    <row r="226" spans="1:7">
      <c r="A226" s="39">
        <v>43799</v>
      </c>
      <c r="B226" s="787" t="s">
        <v>2492</v>
      </c>
      <c r="C226" s="787" t="s">
        <v>22</v>
      </c>
      <c r="D226" t="s">
        <v>14</v>
      </c>
      <c r="F226" s="4">
        <v>95.6</v>
      </c>
      <c r="G226" s="4">
        <f t="shared" si="3"/>
        <v>0</v>
      </c>
    </row>
    <row r="227" spans="1:7">
      <c r="A227" s="41">
        <v>43769</v>
      </c>
      <c r="B227" s="786" t="s">
        <v>10</v>
      </c>
      <c r="C227" s="786" t="s">
        <v>23</v>
      </c>
      <c r="D227" t="s">
        <v>12</v>
      </c>
      <c r="E227" s="4">
        <v>15.5</v>
      </c>
      <c r="G227" s="4">
        <f t="shared" si="3"/>
        <v>15.5</v>
      </c>
    </row>
    <row r="228" spans="1:7">
      <c r="B228" s="787"/>
      <c r="C228" s="787"/>
      <c r="D228" t="s">
        <v>13</v>
      </c>
      <c r="E228" s="4">
        <v>5.4</v>
      </c>
      <c r="G228" s="4">
        <f t="shared" si="3"/>
        <v>20.9</v>
      </c>
    </row>
    <row r="229" spans="1:7">
      <c r="B229" s="787"/>
      <c r="C229" s="787"/>
      <c r="D229" t="s">
        <v>14</v>
      </c>
      <c r="E229" s="4">
        <v>300</v>
      </c>
      <c r="G229" s="4">
        <f t="shared" si="3"/>
        <v>320.89999999999998</v>
      </c>
    </row>
    <row r="230" spans="1:7">
      <c r="A230" s="39">
        <v>43799</v>
      </c>
      <c r="B230" s="787" t="s">
        <v>2493</v>
      </c>
      <c r="C230" s="787" t="s">
        <v>23</v>
      </c>
      <c r="D230" t="s">
        <v>12</v>
      </c>
      <c r="F230" s="4">
        <v>15.5</v>
      </c>
      <c r="G230" s="4">
        <f t="shared" si="3"/>
        <v>305.39999999999998</v>
      </c>
    </row>
    <row r="231" spans="1:7">
      <c r="A231" s="39">
        <v>43799</v>
      </c>
      <c r="B231" s="787" t="s">
        <v>2493</v>
      </c>
      <c r="C231" s="787" t="s">
        <v>23</v>
      </c>
      <c r="D231" t="s">
        <v>13</v>
      </c>
      <c r="F231" s="4">
        <v>5.4</v>
      </c>
      <c r="G231" s="4">
        <f t="shared" si="3"/>
        <v>300</v>
      </c>
    </row>
    <row r="232" spans="1:7">
      <c r="A232" s="39">
        <v>43799</v>
      </c>
      <c r="B232" s="787" t="s">
        <v>2493</v>
      </c>
      <c r="C232" s="787" t="s">
        <v>23</v>
      </c>
      <c r="D232" t="s">
        <v>14</v>
      </c>
      <c r="F232" s="4">
        <v>182.4</v>
      </c>
      <c r="G232" s="4">
        <f t="shared" si="3"/>
        <v>117.6</v>
      </c>
    </row>
    <row r="233" spans="1:7">
      <c r="A233" s="39">
        <v>43830</v>
      </c>
      <c r="B233" s="787" t="s">
        <v>2494</v>
      </c>
      <c r="C233" s="787" t="s">
        <v>23</v>
      </c>
      <c r="D233" t="s">
        <v>14</v>
      </c>
      <c r="F233" s="4">
        <v>117.6</v>
      </c>
      <c r="G233" s="4">
        <f t="shared" si="3"/>
        <v>0</v>
      </c>
    </row>
    <row r="234" spans="1:7">
      <c r="A234" s="41">
        <v>43799</v>
      </c>
      <c r="B234" s="786" t="s">
        <v>10</v>
      </c>
      <c r="C234" s="786" t="s">
        <v>24</v>
      </c>
      <c r="D234" t="s">
        <v>12</v>
      </c>
      <c r="E234" s="4">
        <v>17.399999999999999</v>
      </c>
      <c r="G234" s="4">
        <f t="shared" si="3"/>
        <v>17.399999999999999</v>
      </c>
    </row>
    <row r="235" spans="1:7">
      <c r="B235" s="787"/>
      <c r="C235" s="787"/>
      <c r="D235" t="s">
        <v>13</v>
      </c>
      <c r="E235" s="4">
        <v>5.6</v>
      </c>
      <c r="G235" s="4">
        <f t="shared" si="3"/>
        <v>23</v>
      </c>
    </row>
    <row r="236" spans="1:7">
      <c r="B236" s="787"/>
      <c r="C236" s="787"/>
      <c r="D236" t="s">
        <v>14</v>
      </c>
      <c r="E236" s="4">
        <v>300</v>
      </c>
      <c r="G236" s="4">
        <f t="shared" si="3"/>
        <v>323</v>
      </c>
    </row>
    <row r="237" spans="1:7">
      <c r="A237" s="39">
        <v>43830</v>
      </c>
      <c r="B237" s="787" t="s">
        <v>2494</v>
      </c>
      <c r="C237" s="787" t="s">
        <v>24</v>
      </c>
      <c r="D237" t="s">
        <v>12</v>
      </c>
      <c r="F237" s="4">
        <v>17.399999999999999</v>
      </c>
      <c r="G237" s="4">
        <f t="shared" si="3"/>
        <v>305.60000000000002</v>
      </c>
    </row>
    <row r="238" spans="1:7">
      <c r="A238" s="39">
        <v>43830</v>
      </c>
      <c r="B238" s="787" t="s">
        <v>2494</v>
      </c>
      <c r="C238" s="787" t="s">
        <v>24</v>
      </c>
      <c r="D238" t="s">
        <v>13</v>
      </c>
      <c r="F238" s="4">
        <v>5.6</v>
      </c>
      <c r="G238" s="4">
        <f t="shared" si="3"/>
        <v>300</v>
      </c>
    </row>
    <row r="239" spans="1:7">
      <c r="A239" s="39">
        <v>43830</v>
      </c>
      <c r="B239" s="787" t="s">
        <v>2494</v>
      </c>
      <c r="C239" s="787" t="s">
        <v>24</v>
      </c>
      <c r="D239" t="s">
        <v>14</v>
      </c>
      <c r="F239" s="4">
        <v>59.4</v>
      </c>
      <c r="G239" s="4">
        <f t="shared" si="3"/>
        <v>240.6</v>
      </c>
    </row>
    <row r="240" spans="1:7">
      <c r="A240" s="39">
        <v>43861</v>
      </c>
      <c r="B240" s="787" t="s">
        <v>2495</v>
      </c>
      <c r="C240" s="787" t="s">
        <v>24</v>
      </c>
      <c r="D240" t="s">
        <v>14</v>
      </c>
      <c r="F240" s="4">
        <v>240.6</v>
      </c>
      <c r="G240" s="4">
        <f t="shared" si="3"/>
        <v>0</v>
      </c>
    </row>
    <row r="241" spans="1:7">
      <c r="A241" s="41">
        <v>43830</v>
      </c>
      <c r="B241" s="786" t="s">
        <v>10</v>
      </c>
      <c r="C241" s="786" t="s">
        <v>25</v>
      </c>
      <c r="D241" t="s">
        <v>12</v>
      </c>
      <c r="E241" s="4">
        <v>18.2</v>
      </c>
      <c r="G241" s="4">
        <f t="shared" si="3"/>
        <v>18.2</v>
      </c>
    </row>
    <row r="242" spans="1:7">
      <c r="B242" s="787"/>
      <c r="C242" s="787"/>
      <c r="D242" t="s">
        <v>13</v>
      </c>
      <c r="E242" s="4">
        <v>5.6</v>
      </c>
      <c r="G242" s="4">
        <f t="shared" si="3"/>
        <v>23.799999999999997</v>
      </c>
    </row>
    <row r="243" spans="1:7">
      <c r="B243" s="787"/>
      <c r="C243" s="787"/>
      <c r="D243" t="s">
        <v>14</v>
      </c>
      <c r="E243" s="4">
        <v>300</v>
      </c>
      <c r="G243" s="4">
        <f t="shared" si="3"/>
        <v>323.8</v>
      </c>
    </row>
    <row r="244" spans="1:7">
      <c r="A244" s="39">
        <v>43861</v>
      </c>
      <c r="B244" s="787" t="s">
        <v>2495</v>
      </c>
      <c r="C244" s="787" t="s">
        <v>25</v>
      </c>
      <c r="D244" t="s">
        <v>12</v>
      </c>
      <c r="F244" s="4">
        <v>18.2</v>
      </c>
      <c r="G244" s="4">
        <f t="shared" si="3"/>
        <v>305.60000000000002</v>
      </c>
    </row>
    <row r="245" spans="1:7">
      <c r="A245" s="39">
        <v>43861</v>
      </c>
      <c r="B245" s="787" t="s">
        <v>2495</v>
      </c>
      <c r="C245" s="787" t="s">
        <v>25</v>
      </c>
      <c r="D245" t="s">
        <v>13</v>
      </c>
      <c r="F245" s="4">
        <v>5.6</v>
      </c>
      <c r="G245" s="4">
        <f t="shared" si="3"/>
        <v>300</v>
      </c>
    </row>
    <row r="246" spans="1:7">
      <c r="A246" s="39">
        <v>43861</v>
      </c>
      <c r="B246" s="787" t="s">
        <v>2495</v>
      </c>
      <c r="C246" s="787" t="s">
        <v>25</v>
      </c>
      <c r="D246" t="s">
        <v>14</v>
      </c>
      <c r="F246" s="4">
        <v>35.6</v>
      </c>
      <c r="G246" s="4">
        <f t="shared" si="3"/>
        <v>264.39999999999998</v>
      </c>
    </row>
    <row r="247" spans="1:7">
      <c r="A247" s="39">
        <v>43890</v>
      </c>
      <c r="B247" s="787" t="s">
        <v>2496</v>
      </c>
      <c r="C247" s="787" t="s">
        <v>25</v>
      </c>
      <c r="D247" t="s">
        <v>14</v>
      </c>
      <c r="F247" s="4">
        <v>264.39999999999998</v>
      </c>
      <c r="G247" s="4">
        <f t="shared" si="3"/>
        <v>0</v>
      </c>
    </row>
    <row r="248" spans="1:7">
      <c r="A248" s="41">
        <v>43861</v>
      </c>
      <c r="B248" s="786" t="s">
        <v>10</v>
      </c>
      <c r="C248" s="786" t="s">
        <v>11</v>
      </c>
      <c r="D248" t="s">
        <v>12</v>
      </c>
      <c r="E248" s="4">
        <v>38.299999999999997</v>
      </c>
      <c r="G248" s="4">
        <f t="shared" si="3"/>
        <v>38.299999999999997</v>
      </c>
    </row>
    <row r="249" spans="1:7">
      <c r="B249" s="787"/>
      <c r="C249" s="787"/>
      <c r="D249" t="s">
        <v>13</v>
      </c>
      <c r="E249" s="4">
        <v>5.4</v>
      </c>
      <c r="G249" s="4">
        <f t="shared" si="3"/>
        <v>43.699999999999996</v>
      </c>
    </row>
    <row r="250" spans="1:7">
      <c r="B250" s="787"/>
      <c r="C250" s="787"/>
      <c r="D250" t="s">
        <v>14</v>
      </c>
      <c r="E250" s="4">
        <v>300</v>
      </c>
      <c r="G250" s="4">
        <f t="shared" si="3"/>
        <v>343.7</v>
      </c>
    </row>
    <row r="251" spans="1:7">
      <c r="A251" s="39">
        <v>43890</v>
      </c>
      <c r="B251" s="787" t="s">
        <v>2496</v>
      </c>
      <c r="C251" s="787" t="s">
        <v>11</v>
      </c>
      <c r="D251" t="s">
        <v>12</v>
      </c>
      <c r="F251" s="4">
        <v>35.6</v>
      </c>
      <c r="G251" s="4">
        <f t="shared" si="3"/>
        <v>308.09999999999997</v>
      </c>
    </row>
    <row r="252" spans="1:7">
      <c r="A252" s="39">
        <v>43998</v>
      </c>
      <c r="B252" s="787" t="s">
        <v>2497</v>
      </c>
      <c r="C252" s="787" t="s">
        <v>11</v>
      </c>
      <c r="D252" t="s">
        <v>12</v>
      </c>
      <c r="F252" s="48">
        <v>2.7</v>
      </c>
      <c r="G252" s="4">
        <f t="shared" si="3"/>
        <v>305.39999999999998</v>
      </c>
    </row>
    <row r="253" spans="1:7">
      <c r="A253" s="39">
        <v>43998</v>
      </c>
      <c r="B253" s="787" t="s">
        <v>2497</v>
      </c>
      <c r="C253" s="787" t="s">
        <v>11</v>
      </c>
      <c r="D253" t="s">
        <v>13</v>
      </c>
      <c r="F253" s="48">
        <v>5.4</v>
      </c>
      <c r="G253" s="4">
        <f t="shared" si="3"/>
        <v>300</v>
      </c>
    </row>
    <row r="254" spans="1:7">
      <c r="A254" s="39">
        <v>43998</v>
      </c>
      <c r="B254" s="787" t="s">
        <v>2497</v>
      </c>
      <c r="C254" s="787" t="s">
        <v>11</v>
      </c>
      <c r="D254" t="s">
        <v>14</v>
      </c>
      <c r="F254" s="48">
        <v>300</v>
      </c>
      <c r="G254" s="4">
        <f t="shared" si="3"/>
        <v>0</v>
      </c>
    </row>
    <row r="255" spans="1:7">
      <c r="A255" s="41">
        <v>43890</v>
      </c>
      <c r="B255" s="786" t="s">
        <v>10</v>
      </c>
      <c r="C255" s="786" t="s">
        <v>15</v>
      </c>
      <c r="D255" t="s">
        <v>12</v>
      </c>
      <c r="E255" s="4">
        <v>39.799999999999997</v>
      </c>
      <c r="G255" s="4">
        <f t="shared" si="3"/>
        <v>39.799999999999997</v>
      </c>
    </row>
    <row r="256" spans="1:7">
      <c r="B256" s="787"/>
      <c r="C256" s="787"/>
      <c r="D256" t="s">
        <v>13</v>
      </c>
      <c r="E256" s="4">
        <v>5.7</v>
      </c>
      <c r="G256" s="4">
        <f t="shared" si="3"/>
        <v>45.5</v>
      </c>
    </row>
    <row r="257" spans="1:8">
      <c r="B257" s="787"/>
      <c r="C257" s="787"/>
      <c r="D257" t="s">
        <v>14</v>
      </c>
      <c r="E257" s="4">
        <v>300</v>
      </c>
      <c r="G257" s="4">
        <f t="shared" si="3"/>
        <v>345.5</v>
      </c>
    </row>
    <row r="258" spans="1:8">
      <c r="A258" s="39">
        <v>43998</v>
      </c>
      <c r="B258" s="787" t="s">
        <v>2497</v>
      </c>
      <c r="C258" s="787" t="s">
        <v>15</v>
      </c>
      <c r="D258" t="s">
        <v>12</v>
      </c>
      <c r="F258" s="48">
        <v>39.799999999999997</v>
      </c>
      <c r="G258" s="4">
        <f t="shared" si="3"/>
        <v>305.7</v>
      </c>
    </row>
    <row r="259" spans="1:8">
      <c r="A259" s="39">
        <v>43998</v>
      </c>
      <c r="B259" s="787" t="s">
        <v>2497</v>
      </c>
      <c r="C259" s="787" t="s">
        <v>15</v>
      </c>
      <c r="D259" t="s">
        <v>13</v>
      </c>
      <c r="F259" s="48">
        <v>5.7</v>
      </c>
      <c r="G259" s="4">
        <f t="shared" si="3"/>
        <v>300</v>
      </c>
    </row>
    <row r="260" spans="1:8">
      <c r="A260" s="39">
        <v>43998</v>
      </c>
      <c r="B260" s="787" t="s">
        <v>2497</v>
      </c>
      <c r="C260" s="787" t="s">
        <v>15</v>
      </c>
      <c r="D260" t="s">
        <v>14</v>
      </c>
      <c r="F260" s="48">
        <v>300</v>
      </c>
      <c r="G260" s="4">
        <f t="shared" si="3"/>
        <v>0</v>
      </c>
    </row>
    <row r="261" spans="1:8">
      <c r="A261" s="41">
        <v>43921</v>
      </c>
      <c r="B261" s="786" t="s">
        <v>10</v>
      </c>
      <c r="C261" s="786" t="s">
        <v>16</v>
      </c>
      <c r="D261" t="s">
        <v>12</v>
      </c>
      <c r="E261" s="4">
        <v>32.700000000000003</v>
      </c>
      <c r="G261" s="4">
        <f t="shared" si="3"/>
        <v>32.700000000000003</v>
      </c>
    </row>
    <row r="262" spans="1:8">
      <c r="A262" s="41"/>
      <c r="B262" s="786"/>
      <c r="C262" s="786"/>
      <c r="D262" t="s">
        <v>13</v>
      </c>
      <c r="E262" s="4">
        <v>5.7</v>
      </c>
      <c r="G262" s="4">
        <f t="shared" si="3"/>
        <v>38.400000000000006</v>
      </c>
    </row>
    <row r="263" spans="1:8">
      <c r="A263" s="41"/>
      <c r="B263" s="786"/>
      <c r="C263" s="786"/>
      <c r="D263" t="s">
        <v>14</v>
      </c>
      <c r="E263" s="16">
        <v>300</v>
      </c>
      <c r="F263" s="16"/>
      <c r="G263" s="4">
        <f t="shared" si="3"/>
        <v>338.4</v>
      </c>
    </row>
    <row r="264" spans="1:8">
      <c r="A264" s="39">
        <v>43969</v>
      </c>
      <c r="B264" s="787" t="s">
        <v>2498</v>
      </c>
      <c r="C264" s="787" t="s">
        <v>16</v>
      </c>
      <c r="D264" t="s">
        <v>14</v>
      </c>
      <c r="E264" s="16"/>
      <c r="F264" s="16">
        <v>40</v>
      </c>
      <c r="G264" s="4">
        <f t="shared" si="3"/>
        <v>298.39999999999998</v>
      </c>
    </row>
    <row r="265" spans="1:8">
      <c r="A265" s="39">
        <v>43998</v>
      </c>
      <c r="B265" s="787" t="s">
        <v>2497</v>
      </c>
      <c r="C265" s="787" t="s">
        <v>16</v>
      </c>
      <c r="D265" t="s">
        <v>14</v>
      </c>
      <c r="E265" s="16"/>
      <c r="F265" s="16">
        <v>260</v>
      </c>
      <c r="G265" s="4">
        <f t="shared" si="3"/>
        <v>38.399999999999977</v>
      </c>
    </row>
    <row r="266" spans="1:8">
      <c r="A266" s="39">
        <v>44043</v>
      </c>
      <c r="B266" s="787" t="s">
        <v>2499</v>
      </c>
      <c r="C266" s="787" t="s">
        <v>16</v>
      </c>
      <c r="D266" t="s">
        <v>12</v>
      </c>
      <c r="E266" s="16"/>
      <c r="F266" s="16">
        <v>32.700000000000003</v>
      </c>
      <c r="G266" s="4">
        <f t="shared" si="3"/>
        <v>5.6999999999999744</v>
      </c>
    </row>
    <row r="267" spans="1:8">
      <c r="A267" s="39">
        <v>44043</v>
      </c>
      <c r="B267" s="787" t="s">
        <v>2499</v>
      </c>
      <c r="C267" s="787" t="s">
        <v>16</v>
      </c>
      <c r="D267" t="s">
        <v>13</v>
      </c>
      <c r="E267" s="16"/>
      <c r="F267" s="16">
        <v>5.7</v>
      </c>
      <c r="G267" s="4">
        <f t="shared" si="3"/>
        <v>-2.5757174171303632E-14</v>
      </c>
    </row>
    <row r="268" spans="1:8">
      <c r="A268" s="41">
        <v>43951</v>
      </c>
      <c r="B268" s="786" t="s">
        <v>10</v>
      </c>
      <c r="C268" s="786" t="s">
        <v>17</v>
      </c>
      <c r="D268" t="s">
        <v>12</v>
      </c>
      <c r="E268" s="16">
        <v>13.1</v>
      </c>
      <c r="F268" s="16"/>
      <c r="G268" s="4">
        <f t="shared" si="3"/>
        <v>13.099999999999973</v>
      </c>
    </row>
    <row r="269" spans="1:8">
      <c r="B269" s="787"/>
      <c r="C269" s="787"/>
      <c r="D269" t="s">
        <v>13</v>
      </c>
      <c r="E269" s="16">
        <v>4.5999999999999996</v>
      </c>
      <c r="F269" s="16"/>
      <c r="G269" s="4">
        <f t="shared" si="3"/>
        <v>17.699999999999974</v>
      </c>
    </row>
    <row r="270" spans="1:8">
      <c r="B270" s="787"/>
      <c r="C270" s="787"/>
      <c r="D270" t="s">
        <v>14</v>
      </c>
      <c r="E270" s="16">
        <v>300</v>
      </c>
      <c r="F270" s="16"/>
      <c r="G270" s="4">
        <f t="shared" si="3"/>
        <v>317.7</v>
      </c>
    </row>
    <row r="271" spans="1:8">
      <c r="A271" s="39">
        <v>44043</v>
      </c>
      <c r="B271" s="787" t="s">
        <v>2499</v>
      </c>
      <c r="C271" s="787" t="s">
        <v>17</v>
      </c>
      <c r="D271" t="s">
        <v>12</v>
      </c>
      <c r="E271" s="16"/>
      <c r="F271" s="16">
        <v>13.1</v>
      </c>
      <c r="G271" s="4">
        <f t="shared" si="3"/>
        <v>304.59999999999997</v>
      </c>
    </row>
    <row r="272" spans="1:8">
      <c r="A272" s="39">
        <v>44043</v>
      </c>
      <c r="B272" s="787" t="s">
        <v>2499</v>
      </c>
      <c r="C272" s="787" t="s">
        <v>17</v>
      </c>
      <c r="D272" t="s">
        <v>13</v>
      </c>
      <c r="E272" s="16"/>
      <c r="F272" s="16">
        <v>4.5999999999999996</v>
      </c>
      <c r="G272" s="4">
        <f t="shared" si="3"/>
        <v>299.99999999999994</v>
      </c>
      <c r="H272" s="26"/>
    </row>
    <row r="273" spans="1:8">
      <c r="A273" s="39">
        <v>44135</v>
      </c>
      <c r="B273" s="787" t="s">
        <v>2500</v>
      </c>
      <c r="C273" s="787" t="s">
        <v>17</v>
      </c>
      <c r="D273" t="s">
        <v>14</v>
      </c>
      <c r="E273" s="16"/>
      <c r="F273" s="16">
        <v>300</v>
      </c>
      <c r="G273" s="4">
        <f t="shared" si="3"/>
        <v>0</v>
      </c>
      <c r="H273" s="26"/>
    </row>
    <row r="274" spans="1:8">
      <c r="A274" s="41">
        <v>43981</v>
      </c>
      <c r="B274" s="786" t="s">
        <v>10</v>
      </c>
      <c r="C274" s="786" t="s">
        <v>18</v>
      </c>
      <c r="D274" t="s">
        <v>12</v>
      </c>
      <c r="E274" s="16">
        <v>12.1</v>
      </c>
      <c r="F274" s="16"/>
      <c r="G274" s="4">
        <f t="shared" si="3"/>
        <v>12.1</v>
      </c>
    </row>
    <row r="275" spans="1:8">
      <c r="B275" s="787"/>
      <c r="C275" s="787"/>
      <c r="D275" t="s">
        <v>13</v>
      </c>
      <c r="E275" s="16">
        <v>2.5</v>
      </c>
      <c r="F275" s="16"/>
      <c r="G275" s="4">
        <f t="shared" si="3"/>
        <v>14.6</v>
      </c>
    </row>
    <row r="276" spans="1:8">
      <c r="B276" s="787"/>
      <c r="C276" s="787"/>
      <c r="D276" t="s">
        <v>14</v>
      </c>
      <c r="E276" s="16">
        <v>300</v>
      </c>
      <c r="F276" s="16"/>
      <c r="G276" s="4">
        <f t="shared" si="3"/>
        <v>314.60000000000002</v>
      </c>
    </row>
    <row r="277" spans="1:8">
      <c r="A277" s="39">
        <v>44135</v>
      </c>
      <c r="B277" s="787" t="s">
        <v>2501</v>
      </c>
      <c r="C277" s="787" t="s">
        <v>18</v>
      </c>
      <c r="D277" t="s">
        <v>14</v>
      </c>
      <c r="E277" s="16"/>
      <c r="F277" s="16">
        <v>20</v>
      </c>
      <c r="G277" s="4">
        <f t="shared" si="3"/>
        <v>294.60000000000002</v>
      </c>
    </row>
    <row r="278" spans="1:8">
      <c r="A278" s="39">
        <v>44186</v>
      </c>
      <c r="B278" s="787" t="s">
        <v>2502</v>
      </c>
      <c r="C278" s="787" t="s">
        <v>18</v>
      </c>
      <c r="D278" t="s">
        <v>14</v>
      </c>
      <c r="E278" s="16"/>
      <c r="F278" s="16">
        <v>280</v>
      </c>
      <c r="G278" s="4">
        <f t="shared" si="3"/>
        <v>14.600000000000023</v>
      </c>
    </row>
    <row r="279" spans="1:8">
      <c r="A279" s="39">
        <v>44226</v>
      </c>
      <c r="B279" s="787" t="s">
        <v>2503</v>
      </c>
      <c r="C279" s="787" t="s">
        <v>18</v>
      </c>
      <c r="D279" t="s">
        <v>12</v>
      </c>
      <c r="E279" s="16"/>
      <c r="F279" s="16">
        <v>12.1</v>
      </c>
      <c r="G279" s="4">
        <f t="shared" si="3"/>
        <v>2.5000000000000231</v>
      </c>
    </row>
    <row r="280" spans="1:8">
      <c r="A280" s="39">
        <v>44226</v>
      </c>
      <c r="B280" s="787" t="s">
        <v>2503</v>
      </c>
      <c r="C280" s="787" t="s">
        <v>18</v>
      </c>
      <c r="D280" t="s">
        <v>13</v>
      </c>
      <c r="E280" s="16"/>
      <c r="F280" s="16">
        <v>2.5</v>
      </c>
      <c r="G280" s="4">
        <f t="shared" si="3"/>
        <v>2.3092638912203256E-14</v>
      </c>
    </row>
    <row r="281" spans="1:8">
      <c r="A281" s="41">
        <v>44012</v>
      </c>
      <c r="B281" s="786" t="s">
        <v>10</v>
      </c>
      <c r="C281" s="786" t="s">
        <v>19</v>
      </c>
      <c r="D281" t="s">
        <v>12</v>
      </c>
      <c r="E281" s="16">
        <v>10.7</v>
      </c>
      <c r="F281" s="16"/>
      <c r="G281" s="4">
        <f t="shared" si="3"/>
        <v>10.700000000000022</v>
      </c>
    </row>
    <row r="282" spans="1:8">
      <c r="B282" s="787"/>
      <c r="C282" s="787"/>
      <c r="D282" t="s">
        <v>13</v>
      </c>
      <c r="E282" s="16">
        <v>1.2</v>
      </c>
      <c r="F282" s="16"/>
      <c r="G282" s="4">
        <f t="shared" si="3"/>
        <v>11.900000000000022</v>
      </c>
    </row>
    <row r="283" spans="1:8">
      <c r="B283" s="787"/>
      <c r="C283" s="787"/>
      <c r="D283" t="s">
        <v>14</v>
      </c>
      <c r="E283" s="16">
        <v>300</v>
      </c>
      <c r="F283" s="16"/>
      <c r="G283" s="4">
        <f t="shared" ref="G283:G358" si="4">+G282+E283-F283</f>
        <v>311.90000000000003</v>
      </c>
    </row>
    <row r="284" spans="1:8">
      <c r="A284" s="39">
        <v>44043</v>
      </c>
      <c r="B284" s="787" t="s">
        <v>2499</v>
      </c>
      <c r="C284" s="787" t="s">
        <v>19</v>
      </c>
      <c r="D284" t="s">
        <v>14</v>
      </c>
      <c r="E284" s="16"/>
      <c r="F284" s="16">
        <v>23.9</v>
      </c>
      <c r="G284" s="4">
        <f t="shared" si="4"/>
        <v>288.00000000000006</v>
      </c>
    </row>
    <row r="285" spans="1:8">
      <c r="A285" s="39">
        <v>44196</v>
      </c>
      <c r="B285" s="787" t="s">
        <v>2504</v>
      </c>
      <c r="C285" s="787" t="s">
        <v>19</v>
      </c>
      <c r="D285" t="s">
        <v>14</v>
      </c>
      <c r="E285" s="16"/>
      <c r="F285" s="16">
        <v>10</v>
      </c>
      <c r="G285" s="4">
        <f t="shared" si="4"/>
        <v>278.00000000000006</v>
      </c>
    </row>
    <row r="286" spans="1:8">
      <c r="A286" s="39">
        <v>44226</v>
      </c>
      <c r="B286" s="787" t="s">
        <v>2503</v>
      </c>
      <c r="C286" s="787" t="s">
        <v>19</v>
      </c>
      <c r="D286" t="s">
        <v>12</v>
      </c>
      <c r="E286" s="16"/>
      <c r="F286" s="16">
        <v>10.7</v>
      </c>
      <c r="G286" s="4">
        <f t="shared" si="4"/>
        <v>267.30000000000007</v>
      </c>
    </row>
    <row r="287" spans="1:8">
      <c r="A287" s="39">
        <v>44226</v>
      </c>
      <c r="B287" s="787" t="s">
        <v>2503</v>
      </c>
      <c r="C287" s="787" t="s">
        <v>19</v>
      </c>
      <c r="D287" t="s">
        <v>13</v>
      </c>
      <c r="E287" s="16"/>
      <c r="F287" s="16">
        <v>1.2</v>
      </c>
      <c r="G287" s="4">
        <f t="shared" si="4"/>
        <v>266.10000000000008</v>
      </c>
    </row>
    <row r="288" spans="1:8">
      <c r="A288" s="39">
        <v>44226</v>
      </c>
      <c r="B288" s="787" t="s">
        <v>2505</v>
      </c>
      <c r="C288" s="787" t="s">
        <v>19</v>
      </c>
      <c r="D288" t="s">
        <v>14</v>
      </c>
      <c r="E288" s="16"/>
      <c r="F288" s="16">
        <v>266.10000000000002</v>
      </c>
      <c r="G288" s="4">
        <f t="shared" si="4"/>
        <v>0</v>
      </c>
    </row>
    <row r="289" spans="1:7">
      <c r="A289" s="41">
        <v>44043</v>
      </c>
      <c r="B289" s="786" t="s">
        <v>10</v>
      </c>
      <c r="C289" s="786" t="s">
        <v>20</v>
      </c>
      <c r="D289" t="s">
        <v>12</v>
      </c>
      <c r="E289" s="16">
        <v>16.2</v>
      </c>
      <c r="F289" s="16"/>
      <c r="G289" s="4">
        <f t="shared" si="4"/>
        <v>16.2</v>
      </c>
    </row>
    <row r="290" spans="1:7">
      <c r="B290" s="787"/>
      <c r="C290" s="787"/>
      <c r="D290" t="s">
        <v>13</v>
      </c>
      <c r="E290" s="16">
        <v>6.2</v>
      </c>
      <c r="F290" s="16"/>
      <c r="G290" s="4">
        <f t="shared" si="4"/>
        <v>22.4</v>
      </c>
    </row>
    <row r="291" spans="1:7">
      <c r="B291" s="787"/>
      <c r="C291" s="787"/>
      <c r="D291" t="s">
        <v>14</v>
      </c>
      <c r="E291" s="16">
        <v>300</v>
      </c>
      <c r="F291" s="16"/>
      <c r="G291" s="4">
        <f t="shared" si="4"/>
        <v>322.39999999999998</v>
      </c>
    </row>
    <row r="292" spans="1:7">
      <c r="A292" s="39">
        <v>44043</v>
      </c>
      <c r="B292" s="787" t="s">
        <v>2499</v>
      </c>
      <c r="C292" s="787" t="s">
        <v>20</v>
      </c>
      <c r="D292" t="s">
        <v>14</v>
      </c>
      <c r="E292" s="16"/>
      <c r="F292" s="16">
        <v>300</v>
      </c>
      <c r="G292" s="4">
        <f t="shared" si="4"/>
        <v>22.399999999999977</v>
      </c>
    </row>
    <row r="293" spans="1:7">
      <c r="A293" s="39">
        <v>44226</v>
      </c>
      <c r="B293" s="787" t="s">
        <v>2503</v>
      </c>
      <c r="C293" s="787" t="s">
        <v>20</v>
      </c>
      <c r="D293" t="s">
        <v>12</v>
      </c>
      <c r="E293" s="16"/>
      <c r="F293" s="16">
        <v>7.4</v>
      </c>
      <c r="G293" s="4">
        <f t="shared" si="4"/>
        <v>14.999999999999977</v>
      </c>
    </row>
    <row r="294" spans="1:7">
      <c r="A294" s="39">
        <v>44254</v>
      </c>
      <c r="B294" s="787" t="s">
        <v>2506</v>
      </c>
      <c r="C294" s="787" t="s">
        <v>20</v>
      </c>
      <c r="D294" t="s">
        <v>12</v>
      </c>
      <c r="E294" s="16"/>
      <c r="F294" s="16">
        <v>8.8000000000000007</v>
      </c>
      <c r="G294" s="4">
        <f t="shared" si="4"/>
        <v>6.1999999999999762</v>
      </c>
    </row>
    <row r="295" spans="1:7">
      <c r="A295" s="39">
        <v>44254</v>
      </c>
      <c r="B295" s="787" t="s">
        <v>2506</v>
      </c>
      <c r="C295" s="787" t="s">
        <v>20</v>
      </c>
      <c r="D295" t="s">
        <v>13</v>
      </c>
      <c r="E295" s="16"/>
      <c r="F295" s="16">
        <v>1.2</v>
      </c>
      <c r="G295" s="4">
        <f t="shared" si="4"/>
        <v>4.999999999999976</v>
      </c>
    </row>
    <row r="296" spans="1:7">
      <c r="A296" s="39">
        <v>44257</v>
      </c>
      <c r="B296" s="787" t="s">
        <v>2507</v>
      </c>
      <c r="C296" s="787" t="s">
        <v>20</v>
      </c>
      <c r="D296" t="s">
        <v>13</v>
      </c>
      <c r="E296" s="16"/>
      <c r="F296" s="16">
        <v>5</v>
      </c>
      <c r="G296" s="4">
        <f t="shared" si="4"/>
        <v>-2.3980817331903381E-14</v>
      </c>
    </row>
    <row r="297" spans="1:7">
      <c r="A297" s="41">
        <v>44074</v>
      </c>
      <c r="B297" s="786" t="s">
        <v>10</v>
      </c>
      <c r="C297" s="786" t="s">
        <v>21</v>
      </c>
      <c r="D297" t="s">
        <v>12</v>
      </c>
      <c r="E297" s="16">
        <v>15.5</v>
      </c>
      <c r="G297" s="4">
        <f t="shared" si="4"/>
        <v>15.499999999999975</v>
      </c>
    </row>
    <row r="298" spans="1:7">
      <c r="B298" s="787"/>
      <c r="C298" s="787"/>
      <c r="D298" t="s">
        <v>13</v>
      </c>
      <c r="E298" s="16">
        <v>4.4000000000000004</v>
      </c>
      <c r="G298" s="4">
        <f t="shared" si="4"/>
        <v>19.899999999999977</v>
      </c>
    </row>
    <row r="299" spans="1:7">
      <c r="B299"/>
      <c r="C299" s="787"/>
      <c r="D299" t="s">
        <v>14</v>
      </c>
      <c r="E299" s="96">
        <v>300</v>
      </c>
      <c r="F299" s="96"/>
      <c r="G299" s="4">
        <f t="shared" si="4"/>
        <v>319.89999999999998</v>
      </c>
    </row>
    <row r="300" spans="1:7">
      <c r="B300"/>
      <c r="C300" s="787"/>
      <c r="D300" t="s">
        <v>40</v>
      </c>
      <c r="E300" s="96">
        <v>15</v>
      </c>
      <c r="F300" s="96"/>
      <c r="G300" s="4">
        <f t="shared" si="4"/>
        <v>334.9</v>
      </c>
    </row>
    <row r="301" spans="1:7" s="4" customFormat="1">
      <c r="A301" s="39">
        <v>44074</v>
      </c>
      <c r="B301" s="787" t="s">
        <v>2508</v>
      </c>
      <c r="C301" s="787" t="s">
        <v>21</v>
      </c>
      <c r="D301" t="s">
        <v>14</v>
      </c>
      <c r="F301" s="4">
        <v>150</v>
      </c>
      <c r="G301" s="4">
        <f t="shared" si="4"/>
        <v>184.89999999999998</v>
      </c>
    </row>
    <row r="302" spans="1:7" s="4" customFormat="1">
      <c r="A302" s="39">
        <v>44104</v>
      </c>
      <c r="B302" s="787" t="s">
        <v>2509</v>
      </c>
      <c r="C302" s="787" t="s">
        <v>21</v>
      </c>
      <c r="D302" t="s">
        <v>14</v>
      </c>
      <c r="F302" s="4">
        <v>150</v>
      </c>
      <c r="G302" s="4">
        <f t="shared" si="4"/>
        <v>34.899999999999977</v>
      </c>
    </row>
    <row r="303" spans="1:7" s="4" customFormat="1">
      <c r="A303" s="39">
        <v>44257</v>
      </c>
      <c r="B303" s="787" t="s">
        <v>2507</v>
      </c>
      <c r="C303" s="787" t="s">
        <v>21</v>
      </c>
      <c r="D303" t="s">
        <v>12</v>
      </c>
      <c r="F303" s="4">
        <v>15.5</v>
      </c>
      <c r="G303" s="4">
        <f t="shared" si="4"/>
        <v>19.399999999999977</v>
      </c>
    </row>
    <row r="304" spans="1:7" s="4" customFormat="1">
      <c r="A304" s="39">
        <v>44257</v>
      </c>
      <c r="B304" s="787" t="s">
        <v>2507</v>
      </c>
      <c r="C304" s="787" t="s">
        <v>21</v>
      </c>
      <c r="D304" t="s">
        <v>13</v>
      </c>
      <c r="F304" s="4">
        <v>4.4000000000000004</v>
      </c>
      <c r="G304" s="4">
        <f t="shared" si="4"/>
        <v>14.999999999999977</v>
      </c>
    </row>
    <row r="305" spans="1:7" s="4" customFormat="1">
      <c r="A305" s="39">
        <v>44257</v>
      </c>
      <c r="B305" s="787" t="s">
        <v>2507</v>
      </c>
      <c r="C305" s="787" t="s">
        <v>21</v>
      </c>
      <c r="D305" t="s">
        <v>40</v>
      </c>
      <c r="F305" s="4">
        <v>15</v>
      </c>
      <c r="G305" s="4">
        <f t="shared" si="4"/>
        <v>-2.3092638912203256E-14</v>
      </c>
    </row>
    <row r="306" spans="1:7" s="4" customFormat="1">
      <c r="A306" s="41">
        <v>44104</v>
      </c>
      <c r="B306" s="786" t="s">
        <v>10</v>
      </c>
      <c r="C306" s="786" t="s">
        <v>22</v>
      </c>
      <c r="D306" t="s">
        <v>12</v>
      </c>
      <c r="E306" s="4">
        <v>15.9</v>
      </c>
      <c r="G306" s="4">
        <f t="shared" si="4"/>
        <v>15.899999999999977</v>
      </c>
    </row>
    <row r="307" spans="1:7" s="4" customFormat="1">
      <c r="A307" s="39"/>
      <c r="B307" s="787"/>
      <c r="C307" s="787"/>
      <c r="D307" t="s">
        <v>13</v>
      </c>
      <c r="E307" s="4">
        <v>5.0999999999999996</v>
      </c>
      <c r="G307" s="4">
        <f t="shared" si="4"/>
        <v>20.999999999999979</v>
      </c>
    </row>
    <row r="308" spans="1:7" s="4" customFormat="1">
      <c r="A308" s="39"/>
      <c r="B308" s="787"/>
      <c r="C308" s="787"/>
      <c r="D308" t="s">
        <v>14</v>
      </c>
      <c r="E308" s="4">
        <v>300</v>
      </c>
      <c r="G308" s="4">
        <f t="shared" si="4"/>
        <v>321</v>
      </c>
    </row>
    <row r="309" spans="1:7" s="4" customFormat="1">
      <c r="A309" s="39"/>
      <c r="B309" s="787"/>
      <c r="C309" s="787"/>
      <c r="D309" t="s">
        <v>40</v>
      </c>
      <c r="E309" s="4">
        <v>8.5</v>
      </c>
      <c r="G309" s="4">
        <f t="shared" si="4"/>
        <v>329.5</v>
      </c>
    </row>
    <row r="310" spans="1:7" s="4" customFormat="1">
      <c r="A310" s="39">
        <v>44104</v>
      </c>
      <c r="B310" s="787" t="s">
        <v>2509</v>
      </c>
      <c r="C310" s="787" t="s">
        <v>22</v>
      </c>
      <c r="D310" t="s">
        <v>14</v>
      </c>
      <c r="F310" s="4">
        <v>100</v>
      </c>
      <c r="G310" s="4">
        <f t="shared" si="4"/>
        <v>229.5</v>
      </c>
    </row>
    <row r="311" spans="1:7" s="4" customFormat="1">
      <c r="A311" s="39">
        <v>44226</v>
      </c>
      <c r="B311" s="787" t="s">
        <v>2510</v>
      </c>
      <c r="C311" s="787" t="s">
        <v>22</v>
      </c>
      <c r="D311" t="s">
        <v>14</v>
      </c>
      <c r="F311" s="4">
        <v>40</v>
      </c>
      <c r="G311" s="4">
        <f t="shared" si="4"/>
        <v>189.5</v>
      </c>
    </row>
    <row r="312" spans="1:7" s="4" customFormat="1">
      <c r="A312" s="39">
        <v>44257</v>
      </c>
      <c r="B312" s="787" t="s">
        <v>2507</v>
      </c>
      <c r="C312" s="787" t="s">
        <v>22</v>
      </c>
      <c r="D312" t="s">
        <v>12</v>
      </c>
      <c r="F312" s="4">
        <v>15.9</v>
      </c>
      <c r="G312" s="4">
        <f t="shared" si="4"/>
        <v>173.6</v>
      </c>
    </row>
    <row r="313" spans="1:7" s="4" customFormat="1">
      <c r="A313" s="39">
        <v>44257</v>
      </c>
      <c r="B313" s="787" t="s">
        <v>2507</v>
      </c>
      <c r="C313" s="787" t="s">
        <v>22</v>
      </c>
      <c r="D313" t="s">
        <v>13</v>
      </c>
      <c r="F313" s="4">
        <v>5.0999999999999996</v>
      </c>
      <c r="G313" s="4">
        <f t="shared" si="4"/>
        <v>168.5</v>
      </c>
    </row>
    <row r="314" spans="1:7" s="4" customFormat="1">
      <c r="A314" s="39">
        <v>44257</v>
      </c>
      <c r="B314" s="787" t="s">
        <v>2507</v>
      </c>
      <c r="C314" s="787" t="s">
        <v>22</v>
      </c>
      <c r="D314" t="s">
        <v>40</v>
      </c>
      <c r="F314" s="4">
        <v>8.5</v>
      </c>
      <c r="G314" s="4">
        <f t="shared" si="4"/>
        <v>160</v>
      </c>
    </row>
    <row r="315" spans="1:7" s="4" customFormat="1">
      <c r="A315" s="39">
        <v>44286</v>
      </c>
      <c r="B315" s="787" t="s">
        <v>2511</v>
      </c>
      <c r="C315" s="787" t="s">
        <v>22</v>
      </c>
      <c r="D315" t="s">
        <v>14</v>
      </c>
      <c r="F315" s="4">
        <v>30</v>
      </c>
      <c r="G315" s="4">
        <f t="shared" si="4"/>
        <v>130</v>
      </c>
    </row>
    <row r="316" spans="1:7" s="4" customFormat="1">
      <c r="A316" s="39">
        <v>44319</v>
      </c>
      <c r="B316" s="787" t="s">
        <v>2512</v>
      </c>
      <c r="C316" s="787" t="s">
        <v>22</v>
      </c>
      <c r="D316" t="s">
        <v>14</v>
      </c>
      <c r="F316" s="4">
        <v>130</v>
      </c>
      <c r="G316" s="4">
        <f t="shared" si="4"/>
        <v>0</v>
      </c>
    </row>
    <row r="317" spans="1:7" s="4" customFormat="1">
      <c r="A317" s="41">
        <v>44135</v>
      </c>
      <c r="B317" s="786" t="s">
        <v>10</v>
      </c>
      <c r="C317" s="786" t="s">
        <v>23</v>
      </c>
      <c r="D317" t="s">
        <v>12</v>
      </c>
      <c r="E317" s="4">
        <v>18.7</v>
      </c>
      <c r="G317" s="4">
        <f t="shared" si="4"/>
        <v>18.7</v>
      </c>
    </row>
    <row r="318" spans="1:7" s="4" customFormat="1">
      <c r="A318" s="39"/>
      <c r="B318" s="787"/>
      <c r="C318" s="787"/>
      <c r="D318" t="s">
        <v>13</v>
      </c>
      <c r="E318" s="4">
        <v>5.4</v>
      </c>
      <c r="G318" s="4">
        <f t="shared" si="4"/>
        <v>24.1</v>
      </c>
    </row>
    <row r="319" spans="1:7" s="4" customFormat="1">
      <c r="A319" s="39"/>
      <c r="B319" s="787"/>
      <c r="C319" s="787"/>
      <c r="D319" t="s">
        <v>14</v>
      </c>
      <c r="E319" s="4">
        <v>300</v>
      </c>
      <c r="G319" s="4">
        <f t="shared" si="4"/>
        <v>324.10000000000002</v>
      </c>
    </row>
    <row r="320" spans="1:7" s="4" customFormat="1">
      <c r="A320" s="39">
        <v>44135</v>
      </c>
      <c r="B320" s="787" t="s">
        <v>2501</v>
      </c>
      <c r="C320" s="787" t="s">
        <v>23</v>
      </c>
      <c r="D320" t="s">
        <v>14</v>
      </c>
      <c r="F320" s="4">
        <v>300</v>
      </c>
      <c r="G320" s="4">
        <f t="shared" si="4"/>
        <v>24.100000000000023</v>
      </c>
    </row>
    <row r="321" spans="1:7" s="4" customFormat="1">
      <c r="A321" s="39">
        <v>44257</v>
      </c>
      <c r="B321" s="787" t="s">
        <v>2507</v>
      </c>
      <c r="C321" s="787" t="s">
        <v>23</v>
      </c>
      <c r="D321" t="s">
        <v>12</v>
      </c>
      <c r="F321" s="4">
        <v>18.7</v>
      </c>
      <c r="G321" s="4">
        <f t="shared" si="4"/>
        <v>5.4000000000000234</v>
      </c>
    </row>
    <row r="322" spans="1:7" s="4" customFormat="1">
      <c r="A322" s="39">
        <v>44257</v>
      </c>
      <c r="B322" s="787" t="s">
        <v>2507</v>
      </c>
      <c r="C322" s="787" t="s">
        <v>23</v>
      </c>
      <c r="D322" t="s">
        <v>13</v>
      </c>
      <c r="F322" s="4">
        <v>5.4</v>
      </c>
      <c r="G322" s="4">
        <f t="shared" si="4"/>
        <v>2.3092638912203256E-14</v>
      </c>
    </row>
    <row r="323" spans="1:7" s="4" customFormat="1">
      <c r="A323" s="41">
        <v>44165</v>
      </c>
      <c r="B323" s="786" t="s">
        <v>10</v>
      </c>
      <c r="C323" s="786" t="s">
        <v>24</v>
      </c>
      <c r="D323" t="s">
        <v>12</v>
      </c>
      <c r="E323" s="4">
        <v>17.7</v>
      </c>
      <c r="G323" s="4">
        <f t="shared" si="4"/>
        <v>17.700000000000024</v>
      </c>
    </row>
    <row r="324" spans="1:7" s="4" customFormat="1">
      <c r="A324" s="39"/>
      <c r="B324" s="787"/>
      <c r="C324" s="787"/>
      <c r="D324" t="s">
        <v>13</v>
      </c>
      <c r="E324" s="4">
        <v>5.6</v>
      </c>
      <c r="G324" s="4">
        <f t="shared" si="4"/>
        <v>23.300000000000026</v>
      </c>
    </row>
    <row r="325" spans="1:7" s="4" customFormat="1">
      <c r="A325" s="39"/>
      <c r="B325" s="787"/>
      <c r="C325" s="787"/>
      <c r="D325" t="s">
        <v>14</v>
      </c>
      <c r="E325" s="4">
        <v>300</v>
      </c>
      <c r="G325" s="4">
        <f t="shared" si="4"/>
        <v>323.3</v>
      </c>
    </row>
    <row r="326" spans="1:7" s="4" customFormat="1">
      <c r="A326" s="39">
        <v>44165</v>
      </c>
      <c r="B326" s="787" t="s">
        <v>2513</v>
      </c>
      <c r="C326" s="787" t="s">
        <v>24</v>
      </c>
      <c r="D326" t="s">
        <v>14</v>
      </c>
      <c r="F326" s="4">
        <v>300</v>
      </c>
      <c r="G326" s="4">
        <f t="shared" si="4"/>
        <v>23.300000000000011</v>
      </c>
    </row>
    <row r="327" spans="1:7" s="4" customFormat="1">
      <c r="A327" s="39">
        <v>44257</v>
      </c>
      <c r="B327" s="787" t="s">
        <v>2507</v>
      </c>
      <c r="C327" s="787" t="s">
        <v>24</v>
      </c>
      <c r="D327" t="s">
        <v>12</v>
      </c>
      <c r="F327" s="4">
        <v>6.5</v>
      </c>
      <c r="G327" s="4">
        <f t="shared" si="4"/>
        <v>16.800000000000011</v>
      </c>
    </row>
    <row r="328" spans="1:7" s="4" customFormat="1">
      <c r="A328" s="39">
        <v>44319</v>
      </c>
      <c r="B328" s="787" t="s">
        <v>2514</v>
      </c>
      <c r="C328" s="787" t="s">
        <v>24</v>
      </c>
      <c r="D328" t="s">
        <v>12</v>
      </c>
      <c r="F328" s="4">
        <v>11.2</v>
      </c>
      <c r="G328" s="4">
        <f t="shared" si="4"/>
        <v>5.6000000000000121</v>
      </c>
    </row>
    <row r="329" spans="1:7" s="4" customFormat="1">
      <c r="A329" s="39">
        <v>44319</v>
      </c>
      <c r="B329" s="787" t="s">
        <v>2514</v>
      </c>
      <c r="C329" s="787" t="s">
        <v>24</v>
      </c>
      <c r="D329" t="s">
        <v>13</v>
      </c>
      <c r="F329" s="4">
        <v>5.6</v>
      </c>
      <c r="G329" s="4">
        <f t="shared" si="4"/>
        <v>1.2434497875801753E-14</v>
      </c>
    </row>
    <row r="330" spans="1:7" s="4" customFormat="1">
      <c r="A330" s="41">
        <v>44196</v>
      </c>
      <c r="B330" s="786" t="s">
        <v>10</v>
      </c>
      <c r="C330" s="786" t="s">
        <v>25</v>
      </c>
      <c r="D330" t="s">
        <v>12</v>
      </c>
      <c r="E330" s="4">
        <v>20.399999999999999</v>
      </c>
      <c r="G330" s="4">
        <f t="shared" si="4"/>
        <v>20.400000000000013</v>
      </c>
    </row>
    <row r="331" spans="1:7" s="4" customFormat="1">
      <c r="A331" s="39"/>
      <c r="B331" s="787"/>
      <c r="C331" s="787"/>
      <c r="D331" t="s">
        <v>13</v>
      </c>
      <c r="E331" s="4">
        <v>4.9000000000000004</v>
      </c>
      <c r="G331" s="4">
        <f t="shared" si="4"/>
        <v>25.300000000000011</v>
      </c>
    </row>
    <row r="332" spans="1:7" s="4" customFormat="1">
      <c r="A332" s="39"/>
      <c r="B332" s="787"/>
      <c r="C332" s="787"/>
      <c r="D332" t="s">
        <v>14</v>
      </c>
      <c r="E332" s="4">
        <v>300</v>
      </c>
      <c r="G332" s="4">
        <f t="shared" si="4"/>
        <v>325.3</v>
      </c>
    </row>
    <row r="333" spans="1:7" s="4" customFormat="1">
      <c r="A333" s="39">
        <v>44196</v>
      </c>
      <c r="B333" s="787" t="s">
        <v>2504</v>
      </c>
      <c r="C333" s="787" t="s">
        <v>25</v>
      </c>
      <c r="D333" t="s">
        <v>14</v>
      </c>
      <c r="F333" s="4">
        <v>300</v>
      </c>
      <c r="G333" s="4">
        <f t="shared" si="4"/>
        <v>25.300000000000011</v>
      </c>
    </row>
    <row r="334" spans="1:7" s="4" customFormat="1">
      <c r="A334" s="39">
        <v>44319</v>
      </c>
      <c r="B334" s="787" t="s">
        <v>2514</v>
      </c>
      <c r="C334" s="787" t="s">
        <v>25</v>
      </c>
      <c r="D334" t="s">
        <v>12</v>
      </c>
      <c r="F334" s="4">
        <v>20.399999999999999</v>
      </c>
      <c r="G334" s="4">
        <f t="shared" si="4"/>
        <v>4.9000000000000128</v>
      </c>
    </row>
    <row r="335" spans="1:7" s="4" customFormat="1">
      <c r="A335" s="39">
        <v>44319</v>
      </c>
      <c r="B335" s="787" t="s">
        <v>2514</v>
      </c>
      <c r="C335" s="787" t="s">
        <v>25</v>
      </c>
      <c r="D335" t="s">
        <v>13</v>
      </c>
      <c r="F335" s="4">
        <v>4.9000000000000004</v>
      </c>
      <c r="G335" s="4">
        <f t="shared" si="4"/>
        <v>1.2434497875801753E-14</v>
      </c>
    </row>
    <row r="336" spans="1:7" s="4" customFormat="1">
      <c r="A336" s="41">
        <v>44227</v>
      </c>
      <c r="B336" s="786" t="s">
        <v>10</v>
      </c>
      <c r="C336" s="786" t="s">
        <v>11</v>
      </c>
      <c r="D336" t="s">
        <v>12</v>
      </c>
      <c r="E336" s="4">
        <v>21.7</v>
      </c>
      <c r="G336" s="4">
        <f t="shared" si="4"/>
        <v>21.70000000000001</v>
      </c>
    </row>
    <row r="337" spans="1:7" s="4" customFormat="1">
      <c r="A337" s="39"/>
      <c r="B337" s="787"/>
      <c r="C337" s="787"/>
      <c r="D337" t="s">
        <v>13</v>
      </c>
      <c r="E337" s="4">
        <v>6.3</v>
      </c>
      <c r="G337" s="4">
        <f t="shared" si="4"/>
        <v>28.000000000000011</v>
      </c>
    </row>
    <row r="338" spans="1:7" s="4" customFormat="1">
      <c r="A338" s="39"/>
      <c r="B338" s="787"/>
      <c r="C338" s="787"/>
      <c r="D338" t="s">
        <v>14</v>
      </c>
      <c r="E338" s="4">
        <v>300</v>
      </c>
      <c r="G338" s="4">
        <f t="shared" si="4"/>
        <v>328</v>
      </c>
    </row>
    <row r="339" spans="1:7" s="4" customFormat="1">
      <c r="A339" s="39">
        <v>44226</v>
      </c>
      <c r="B339" s="787" t="s">
        <v>2510</v>
      </c>
      <c r="C339" s="787" t="s">
        <v>11</v>
      </c>
      <c r="D339" t="s">
        <v>14</v>
      </c>
      <c r="F339" s="4">
        <v>300</v>
      </c>
      <c r="G339" s="4">
        <f t="shared" si="4"/>
        <v>28</v>
      </c>
    </row>
    <row r="340" spans="1:7" s="4" customFormat="1">
      <c r="A340" s="39">
        <v>44319</v>
      </c>
      <c r="B340" s="787" t="s">
        <v>2514</v>
      </c>
      <c r="C340" s="787" t="s">
        <v>11</v>
      </c>
      <c r="D340" t="s">
        <v>12</v>
      </c>
      <c r="F340" s="4">
        <v>21.7</v>
      </c>
      <c r="G340" s="4">
        <f t="shared" si="4"/>
        <v>6.3000000000000007</v>
      </c>
    </row>
    <row r="341" spans="1:7" s="4" customFormat="1">
      <c r="A341" s="39">
        <v>44319</v>
      </c>
      <c r="B341" s="787" t="s">
        <v>2514</v>
      </c>
      <c r="C341" s="787" t="s">
        <v>11</v>
      </c>
      <c r="D341" t="s">
        <v>13</v>
      </c>
      <c r="F341" s="4">
        <v>6.3</v>
      </c>
      <c r="G341" s="4">
        <f t="shared" si="4"/>
        <v>0</v>
      </c>
    </row>
    <row r="342" spans="1:7" s="4" customFormat="1">
      <c r="A342" s="41">
        <v>44255</v>
      </c>
      <c r="B342" s="786" t="s">
        <v>10</v>
      </c>
      <c r="C342" s="123" t="s">
        <v>15</v>
      </c>
      <c r="D342" s="64" t="s">
        <v>12</v>
      </c>
      <c r="E342" s="124">
        <v>19.600000000000001</v>
      </c>
      <c r="G342" s="4">
        <f t="shared" si="4"/>
        <v>19.600000000000001</v>
      </c>
    </row>
    <row r="343" spans="1:7" s="4" customFormat="1">
      <c r="A343" s="39"/>
      <c r="B343" s="787"/>
      <c r="C343" s="125"/>
      <c r="D343" s="64" t="s">
        <v>13</v>
      </c>
      <c r="E343" s="124">
        <v>6.7</v>
      </c>
      <c r="G343" s="4">
        <f t="shared" si="4"/>
        <v>26.3</v>
      </c>
    </row>
    <row r="344" spans="1:7" s="4" customFormat="1">
      <c r="A344" s="39"/>
      <c r="B344" s="787"/>
      <c r="C344" s="787"/>
      <c r="D344" t="s">
        <v>14</v>
      </c>
      <c r="E344" s="4">
        <v>300</v>
      </c>
      <c r="G344" s="4">
        <f t="shared" si="4"/>
        <v>326.3</v>
      </c>
    </row>
    <row r="345" spans="1:7" s="4" customFormat="1">
      <c r="A345" s="39">
        <v>44254</v>
      </c>
      <c r="B345" s="787" t="s">
        <v>2515</v>
      </c>
      <c r="C345" s="787" t="s">
        <v>15</v>
      </c>
      <c r="D345" t="s">
        <v>14</v>
      </c>
      <c r="F345" s="4">
        <v>300</v>
      </c>
      <c r="G345" s="4">
        <f t="shared" si="4"/>
        <v>26.300000000000011</v>
      </c>
    </row>
    <row r="346" spans="1:7" s="4" customFormat="1">
      <c r="A346" s="39">
        <v>44546</v>
      </c>
      <c r="B346" s="787" t="s">
        <v>2516</v>
      </c>
      <c r="C346" s="787" t="s">
        <v>15</v>
      </c>
      <c r="D346" t="s">
        <v>12</v>
      </c>
      <c r="F346" s="4">
        <v>19.600000000000001</v>
      </c>
      <c r="G346" s="4">
        <f t="shared" si="4"/>
        <v>6.7000000000000099</v>
      </c>
    </row>
    <row r="347" spans="1:7" s="4" customFormat="1">
      <c r="A347" s="39">
        <v>44546</v>
      </c>
      <c r="B347" s="787" t="s">
        <v>2516</v>
      </c>
      <c r="C347" s="787" t="s">
        <v>15</v>
      </c>
      <c r="D347" t="s">
        <v>13</v>
      </c>
      <c r="F347" s="4">
        <v>6.7</v>
      </c>
      <c r="G347" s="4">
        <f t="shared" si="4"/>
        <v>9.7699626167013776E-15</v>
      </c>
    </row>
    <row r="348" spans="1:7" s="4" customFormat="1">
      <c r="A348" s="41">
        <v>44286</v>
      </c>
      <c r="B348" s="786" t="s">
        <v>10</v>
      </c>
      <c r="C348" s="123" t="s">
        <v>16</v>
      </c>
      <c r="D348" s="64" t="s">
        <v>12</v>
      </c>
      <c r="E348" s="124">
        <v>21.5</v>
      </c>
      <c r="G348" s="4">
        <f t="shared" si="4"/>
        <v>21.500000000000011</v>
      </c>
    </row>
    <row r="349" spans="1:7" s="4" customFormat="1">
      <c r="A349" s="39"/>
      <c r="B349" s="787"/>
      <c r="C349" s="125"/>
      <c r="D349" s="64" t="s">
        <v>13</v>
      </c>
      <c r="E349" s="124">
        <v>4.8</v>
      </c>
      <c r="G349" s="4">
        <f t="shared" si="4"/>
        <v>26.300000000000011</v>
      </c>
    </row>
    <row r="350" spans="1:7" s="4" customFormat="1">
      <c r="A350" s="39"/>
      <c r="B350" s="787"/>
      <c r="C350" s="787"/>
      <c r="D350" t="s">
        <v>14</v>
      </c>
      <c r="E350" s="4">
        <v>300</v>
      </c>
      <c r="G350" s="4">
        <f t="shared" si="4"/>
        <v>326.3</v>
      </c>
    </row>
    <row r="351" spans="1:7" s="4" customFormat="1">
      <c r="A351" s="39">
        <v>44286</v>
      </c>
      <c r="B351" s="787" t="s">
        <v>2511</v>
      </c>
      <c r="C351" s="787" t="s">
        <v>16</v>
      </c>
      <c r="D351" t="s">
        <v>14</v>
      </c>
      <c r="F351" s="4">
        <v>300</v>
      </c>
      <c r="G351" s="4">
        <f t="shared" si="4"/>
        <v>26.300000000000011</v>
      </c>
    </row>
    <row r="352" spans="1:7" s="4" customFormat="1">
      <c r="A352" s="39">
        <v>44546</v>
      </c>
      <c r="B352" s="787" t="s">
        <v>2516</v>
      </c>
      <c r="C352" s="787" t="s">
        <v>16</v>
      </c>
      <c r="D352" t="s">
        <v>12</v>
      </c>
      <c r="F352" s="4">
        <v>21.5</v>
      </c>
      <c r="G352" s="4">
        <f t="shared" si="4"/>
        <v>4.8000000000000114</v>
      </c>
    </row>
    <row r="353" spans="1:15" s="4" customFormat="1">
      <c r="A353" s="39">
        <v>44546</v>
      </c>
      <c r="B353" s="787" t="s">
        <v>2516</v>
      </c>
      <c r="C353" s="787" t="s">
        <v>16</v>
      </c>
      <c r="D353" t="s">
        <v>13</v>
      </c>
      <c r="F353" s="4">
        <v>4.8</v>
      </c>
      <c r="G353" s="4">
        <f t="shared" si="4"/>
        <v>1.1546319456101628E-14</v>
      </c>
    </row>
    <row r="354" spans="1:15" s="4" customFormat="1">
      <c r="A354" s="41">
        <v>44316</v>
      </c>
      <c r="B354" s="786" t="s">
        <v>10</v>
      </c>
      <c r="C354" s="123" t="s">
        <v>17</v>
      </c>
      <c r="D354" s="64" t="s">
        <v>12</v>
      </c>
      <c r="E354" s="124">
        <v>20.8</v>
      </c>
      <c r="G354" s="4">
        <f t="shared" si="4"/>
        <v>20.800000000000011</v>
      </c>
    </row>
    <row r="355" spans="1:15" s="4" customFormat="1">
      <c r="A355" s="39"/>
      <c r="B355" s="787"/>
      <c r="C355" s="125"/>
      <c r="D355" s="64" t="s">
        <v>13</v>
      </c>
      <c r="E355" s="124">
        <v>5.8</v>
      </c>
      <c r="G355" s="4">
        <f t="shared" si="4"/>
        <v>26.600000000000012</v>
      </c>
    </row>
    <row r="356" spans="1:15" s="4" customFormat="1">
      <c r="A356" s="39"/>
      <c r="B356" s="787"/>
      <c r="C356" s="787"/>
      <c r="D356" t="s">
        <v>14</v>
      </c>
      <c r="E356" s="4">
        <v>300</v>
      </c>
      <c r="G356" s="4">
        <f t="shared" si="4"/>
        <v>326.60000000000002</v>
      </c>
    </row>
    <row r="357" spans="1:15" s="4" customFormat="1">
      <c r="A357" s="39">
        <v>44316</v>
      </c>
      <c r="B357" s="787" t="s">
        <v>2517</v>
      </c>
      <c r="C357" s="787" t="s">
        <v>17</v>
      </c>
      <c r="D357" t="s">
        <v>14</v>
      </c>
      <c r="F357" s="4">
        <v>300</v>
      </c>
      <c r="G357" s="4">
        <f t="shared" si="4"/>
        <v>26.600000000000023</v>
      </c>
    </row>
    <row r="358" spans="1:15" s="4" customFormat="1">
      <c r="A358" s="39">
        <v>44546</v>
      </c>
      <c r="B358" s="787" t="s">
        <v>2516</v>
      </c>
      <c r="C358" s="787" t="s">
        <v>17</v>
      </c>
      <c r="D358" t="s">
        <v>12</v>
      </c>
      <c r="F358" s="4">
        <v>20.8</v>
      </c>
      <c r="G358" s="4">
        <f t="shared" si="4"/>
        <v>5.800000000000022</v>
      </c>
    </row>
    <row r="359" spans="1:15" s="4" customFormat="1">
      <c r="A359" s="39">
        <v>44546</v>
      </c>
      <c r="B359" s="787" t="s">
        <v>2516</v>
      </c>
      <c r="C359" s="787" t="s">
        <v>17</v>
      </c>
      <c r="D359" t="s">
        <v>13</v>
      </c>
      <c r="F359" s="4">
        <v>5.8</v>
      </c>
      <c r="G359" s="4">
        <f t="shared" ref="G359:G360" si="5">+G358+E359-F359</f>
        <v>2.2204460492503131E-14</v>
      </c>
      <c r="J359" s="46"/>
      <c r="K359" s="46"/>
      <c r="L359" s="46"/>
      <c r="M359" s="46"/>
      <c r="N359" s="46"/>
      <c r="O359" s="46"/>
    </row>
    <row r="360" spans="1:15" s="4" customFormat="1">
      <c r="A360" s="41">
        <v>44347</v>
      </c>
      <c r="B360" s="786" t="s">
        <v>10</v>
      </c>
      <c r="C360" s="123" t="s">
        <v>18</v>
      </c>
      <c r="D360" s="64" t="s">
        <v>12</v>
      </c>
      <c r="E360" s="124">
        <v>16.899999999999999</v>
      </c>
      <c r="G360" s="4">
        <f t="shared" si="5"/>
        <v>16.90000000000002</v>
      </c>
      <c r="J360" s="46"/>
      <c r="K360" s="46"/>
      <c r="L360" s="46"/>
      <c r="M360" s="46"/>
      <c r="N360" s="46"/>
      <c r="O360" s="46"/>
    </row>
    <row r="361" spans="1:15" s="4" customFormat="1">
      <c r="A361" s="39"/>
      <c r="B361" s="787"/>
      <c r="C361" s="125"/>
      <c r="D361" s="64" t="s">
        <v>13</v>
      </c>
      <c r="E361" s="124">
        <v>4.5</v>
      </c>
      <c r="G361" s="4">
        <f t="shared" ref="G361:G509" si="6">+G360+E361-F361</f>
        <v>21.40000000000002</v>
      </c>
      <c r="J361" s="46"/>
      <c r="K361" s="46"/>
      <c r="L361" s="46"/>
      <c r="M361" s="46"/>
      <c r="N361" s="46"/>
      <c r="O361" s="46"/>
    </row>
    <row r="362" spans="1:15" s="4" customFormat="1">
      <c r="A362" s="39"/>
      <c r="B362" s="787"/>
      <c r="C362" s="125"/>
      <c r="D362" s="64" t="s">
        <v>14</v>
      </c>
      <c r="E362" s="124">
        <v>300</v>
      </c>
      <c r="G362" s="4">
        <f t="shared" si="6"/>
        <v>321.40000000000003</v>
      </c>
      <c r="J362" s="46"/>
      <c r="K362" s="46"/>
      <c r="L362" s="46"/>
      <c r="M362" s="46"/>
      <c r="N362" s="46"/>
      <c r="O362" s="46"/>
    </row>
    <row r="363" spans="1:15" s="4" customFormat="1">
      <c r="A363" s="39"/>
      <c r="B363" s="787"/>
      <c r="C363" s="125"/>
      <c r="D363" s="64" t="s">
        <v>189</v>
      </c>
      <c r="E363" s="124">
        <v>8.5</v>
      </c>
      <c r="G363" s="4">
        <f t="shared" si="6"/>
        <v>329.90000000000003</v>
      </c>
      <c r="J363" s="46"/>
      <c r="K363" s="786"/>
      <c r="L363"/>
      <c r="M363" s="46"/>
      <c r="N363" s="46"/>
      <c r="O363" s="46"/>
    </row>
    <row r="364" spans="1:15" s="4" customFormat="1">
      <c r="A364" s="39">
        <v>44347</v>
      </c>
      <c r="B364" s="787" t="s">
        <v>2518</v>
      </c>
      <c r="C364" s="787" t="s">
        <v>18</v>
      </c>
      <c r="D364" t="s">
        <v>14</v>
      </c>
      <c r="F364" s="4">
        <v>220</v>
      </c>
      <c r="G364" s="4">
        <f t="shared" si="6"/>
        <v>109.90000000000003</v>
      </c>
      <c r="J364" s="46"/>
      <c r="K364" s="787"/>
      <c r="L364"/>
      <c r="M364" s="46"/>
      <c r="N364" s="46"/>
      <c r="O364" s="46"/>
    </row>
    <row r="365" spans="1:15" s="4" customFormat="1">
      <c r="A365" s="39">
        <v>44377</v>
      </c>
      <c r="B365" s="787" t="s">
        <v>2519</v>
      </c>
      <c r="C365" s="787" t="s">
        <v>18</v>
      </c>
      <c r="D365" t="s">
        <v>14</v>
      </c>
      <c r="F365" s="4">
        <v>20</v>
      </c>
      <c r="G365" s="4">
        <f t="shared" si="6"/>
        <v>89.900000000000034</v>
      </c>
      <c r="J365" s="46"/>
      <c r="K365" s="786"/>
      <c r="L365"/>
      <c r="M365" s="46"/>
      <c r="N365" s="46"/>
      <c r="O365" s="46"/>
    </row>
    <row r="366" spans="1:15" s="4" customFormat="1">
      <c r="A366" s="39">
        <v>44546</v>
      </c>
      <c r="B366" s="787" t="s">
        <v>2516</v>
      </c>
      <c r="C366" s="787" t="s">
        <v>18</v>
      </c>
      <c r="D366" t="s">
        <v>12</v>
      </c>
      <c r="F366" s="4">
        <v>16.899999999999999</v>
      </c>
      <c r="G366" s="4">
        <f t="shared" si="6"/>
        <v>73.000000000000028</v>
      </c>
      <c r="J366" s="46"/>
      <c r="K366" s="786"/>
      <c r="L366"/>
      <c r="M366" s="46"/>
      <c r="N366" s="46"/>
      <c r="O366" s="46"/>
    </row>
    <row r="367" spans="1:15" s="4" customFormat="1">
      <c r="A367" s="39">
        <v>44546</v>
      </c>
      <c r="B367" s="787" t="s">
        <v>2516</v>
      </c>
      <c r="C367" s="787" t="s">
        <v>18</v>
      </c>
      <c r="D367" t="s">
        <v>13</v>
      </c>
      <c r="F367" s="4">
        <v>4.5</v>
      </c>
      <c r="G367" s="4">
        <f t="shared" si="6"/>
        <v>68.500000000000028</v>
      </c>
      <c r="J367" s="46"/>
      <c r="K367" s="786"/>
      <c r="L367"/>
      <c r="M367" s="46"/>
      <c r="N367" s="46"/>
      <c r="O367" s="46"/>
    </row>
    <row r="368" spans="1:15" s="4" customFormat="1">
      <c r="A368" s="39">
        <v>44546</v>
      </c>
      <c r="B368" s="787" t="s">
        <v>2520</v>
      </c>
      <c r="C368" s="787" t="s">
        <v>18</v>
      </c>
      <c r="D368" t="s">
        <v>189</v>
      </c>
      <c r="F368" s="4">
        <v>8.5</v>
      </c>
      <c r="G368" s="4">
        <f t="shared" si="6"/>
        <v>60.000000000000028</v>
      </c>
      <c r="J368" s="46"/>
      <c r="K368" s="786"/>
      <c r="L368"/>
      <c r="M368" s="46"/>
      <c r="N368" s="46"/>
      <c r="O368" s="46"/>
    </row>
    <row r="369" spans="1:15" s="4" customFormat="1">
      <c r="A369" s="39">
        <v>44546</v>
      </c>
      <c r="B369" s="787" t="s">
        <v>2521</v>
      </c>
      <c r="C369" s="787" t="s">
        <v>18</v>
      </c>
      <c r="D369" t="s">
        <v>14</v>
      </c>
      <c r="F369" s="4">
        <v>60</v>
      </c>
      <c r="G369" s="4">
        <f t="shared" si="6"/>
        <v>0</v>
      </c>
      <c r="J369" s="46"/>
      <c r="K369" s="786"/>
      <c r="L369"/>
      <c r="M369" s="46"/>
      <c r="N369" s="46"/>
      <c r="O369" s="46"/>
    </row>
    <row r="370" spans="1:15" s="4" customFormat="1">
      <c r="A370" s="41">
        <v>44377</v>
      </c>
      <c r="B370" s="786" t="s">
        <v>10</v>
      </c>
      <c r="C370" s="786" t="s">
        <v>19</v>
      </c>
      <c r="D370" t="s">
        <v>12</v>
      </c>
      <c r="E370" s="4">
        <v>18.5</v>
      </c>
      <c r="G370" s="4">
        <f t="shared" si="6"/>
        <v>18.5</v>
      </c>
      <c r="J370" s="46"/>
      <c r="K370" s="787"/>
      <c r="L370"/>
      <c r="M370" s="46"/>
      <c r="N370" s="46"/>
      <c r="O370" s="46"/>
    </row>
    <row r="371" spans="1:15" s="4" customFormat="1">
      <c r="A371" s="39"/>
      <c r="B371" s="787"/>
      <c r="C371" s="787"/>
      <c r="D371" t="s">
        <v>13</v>
      </c>
      <c r="E371" s="102">
        <v>6.4</v>
      </c>
      <c r="G371" s="4">
        <f t="shared" si="6"/>
        <v>24.9</v>
      </c>
      <c r="J371" s="46"/>
      <c r="K371" s="786"/>
      <c r="L371"/>
      <c r="M371" s="46"/>
      <c r="N371" s="46"/>
      <c r="O371" s="46"/>
    </row>
    <row r="372" spans="1:15" s="4" customFormat="1">
      <c r="A372" s="39"/>
      <c r="B372" s="787"/>
      <c r="C372" s="787"/>
      <c r="D372" t="s">
        <v>14</v>
      </c>
      <c r="E372" s="4">
        <v>300</v>
      </c>
      <c r="G372" s="4">
        <f t="shared" si="6"/>
        <v>324.89999999999998</v>
      </c>
      <c r="J372" s="46"/>
      <c r="K372" s="787"/>
      <c r="L372"/>
      <c r="M372" s="46"/>
      <c r="N372" s="46"/>
      <c r="O372" s="46"/>
    </row>
    <row r="373" spans="1:15" s="4" customFormat="1">
      <c r="A373" s="39">
        <v>44377</v>
      </c>
      <c r="B373" s="787" t="s">
        <v>2519</v>
      </c>
      <c r="C373" s="787" t="s">
        <v>19</v>
      </c>
      <c r="D373" t="s">
        <v>14</v>
      </c>
      <c r="F373" s="4">
        <v>300</v>
      </c>
      <c r="G373" s="4">
        <f>+G372+E373-F373</f>
        <v>24.899999999999977</v>
      </c>
      <c r="J373" s="46"/>
      <c r="K373" s="786"/>
      <c r="L373"/>
      <c r="M373" s="46"/>
      <c r="N373" s="46"/>
      <c r="O373" s="46"/>
    </row>
    <row r="374" spans="1:15" s="4" customFormat="1">
      <c r="A374" s="39">
        <v>44546</v>
      </c>
      <c r="B374" s="787" t="s">
        <v>2516</v>
      </c>
      <c r="C374" s="787" t="s">
        <v>19</v>
      </c>
      <c r="D374" t="s">
        <v>12</v>
      </c>
      <c r="F374" s="4">
        <v>18.5</v>
      </c>
      <c r="G374" s="4">
        <f t="shared" si="6"/>
        <v>6.3999999999999773</v>
      </c>
      <c r="J374" s="46"/>
      <c r="K374" s="786"/>
      <c r="L374"/>
      <c r="M374" s="46"/>
      <c r="N374" s="46"/>
      <c r="O374" s="46"/>
    </row>
    <row r="375" spans="1:15" s="4" customFormat="1">
      <c r="A375" s="39">
        <v>44546</v>
      </c>
      <c r="B375" s="787" t="s">
        <v>2516</v>
      </c>
      <c r="C375" s="787" t="s">
        <v>19</v>
      </c>
      <c r="D375" t="s">
        <v>13</v>
      </c>
      <c r="F375" s="4">
        <v>6.4</v>
      </c>
      <c r="G375" s="4">
        <f t="shared" si="6"/>
        <v>-2.3092638912203256E-14</v>
      </c>
      <c r="J375" s="46"/>
      <c r="K375" s="786"/>
      <c r="L375"/>
      <c r="M375" s="46"/>
      <c r="N375" s="46"/>
      <c r="O375" s="46"/>
    </row>
    <row r="376" spans="1:15" s="4" customFormat="1">
      <c r="A376" s="41">
        <v>44408</v>
      </c>
      <c r="B376" s="786" t="s">
        <v>10</v>
      </c>
      <c r="C376" s="786" t="s">
        <v>20</v>
      </c>
      <c r="D376" t="s">
        <v>12</v>
      </c>
      <c r="E376" s="4">
        <v>16.2</v>
      </c>
      <c r="G376" s="4">
        <f>+G375+E376-F376</f>
        <v>16.199999999999974</v>
      </c>
      <c r="J376" s="46"/>
      <c r="K376" s="787"/>
      <c r="L376"/>
      <c r="M376" s="46"/>
      <c r="N376" s="46"/>
      <c r="O376" s="46"/>
    </row>
    <row r="377" spans="1:15" s="4" customFormat="1">
      <c r="A377" s="39"/>
      <c r="B377" s="787"/>
      <c r="C377" s="787"/>
      <c r="D377" t="s">
        <v>13</v>
      </c>
      <c r="E377" s="4">
        <v>3.8</v>
      </c>
      <c r="G377" s="4">
        <f t="shared" si="6"/>
        <v>19.999999999999975</v>
      </c>
      <c r="J377" s="46"/>
      <c r="K377" s="787"/>
      <c r="L377"/>
      <c r="M377" s="46"/>
      <c r="N377" s="46"/>
      <c r="O377" s="46"/>
    </row>
    <row r="378" spans="1:15" s="4" customFormat="1">
      <c r="A378" s="39"/>
      <c r="B378" s="787"/>
      <c r="C378" s="787"/>
      <c r="D378" t="s">
        <v>14</v>
      </c>
      <c r="E378" s="4">
        <v>300</v>
      </c>
      <c r="G378" s="4">
        <f t="shared" si="6"/>
        <v>320</v>
      </c>
      <c r="J378" s="46"/>
      <c r="K378" s="787"/>
      <c r="L378"/>
      <c r="M378" s="46"/>
      <c r="N378" s="46"/>
      <c r="O378" s="46"/>
    </row>
    <row r="379" spans="1:15" s="4" customFormat="1">
      <c r="A379" s="39">
        <v>44408</v>
      </c>
      <c r="B379" s="787" t="s">
        <v>2522</v>
      </c>
      <c r="C379" s="787" t="s">
        <v>20</v>
      </c>
      <c r="D379" t="s">
        <v>14</v>
      </c>
      <c r="F379" s="4">
        <v>160</v>
      </c>
      <c r="G379" s="4">
        <f t="shared" si="6"/>
        <v>160</v>
      </c>
      <c r="L379"/>
      <c r="M379" s="46"/>
      <c r="N379" s="46"/>
      <c r="O379" s="46"/>
    </row>
    <row r="380" spans="1:15" s="4" customFormat="1">
      <c r="A380" s="39">
        <v>44546</v>
      </c>
      <c r="B380" s="787" t="s">
        <v>2516</v>
      </c>
      <c r="C380" s="787" t="s">
        <v>20</v>
      </c>
      <c r="D380" t="s">
        <v>12</v>
      </c>
      <c r="F380" s="4">
        <v>16.2</v>
      </c>
      <c r="G380" s="4">
        <f t="shared" si="6"/>
        <v>143.80000000000001</v>
      </c>
      <c r="L380"/>
      <c r="M380" s="46"/>
      <c r="N380" s="46"/>
      <c r="O380" s="46"/>
    </row>
    <row r="381" spans="1:15" s="4" customFormat="1">
      <c r="A381" s="39">
        <v>44546</v>
      </c>
      <c r="B381" s="787" t="s">
        <v>2516</v>
      </c>
      <c r="C381" s="787" t="s">
        <v>20</v>
      </c>
      <c r="D381" t="s">
        <v>13</v>
      </c>
      <c r="F381" s="4">
        <v>3.8</v>
      </c>
      <c r="G381" s="4">
        <f t="shared" si="6"/>
        <v>140</v>
      </c>
      <c r="L381"/>
      <c r="M381" s="46"/>
      <c r="N381" s="46"/>
      <c r="O381" s="46"/>
    </row>
    <row r="382" spans="1:15" s="4" customFormat="1">
      <c r="A382" s="39">
        <v>44546</v>
      </c>
      <c r="B382" s="787" t="s">
        <v>2521</v>
      </c>
      <c r="C382" s="787" t="s">
        <v>20</v>
      </c>
      <c r="D382" t="s">
        <v>14</v>
      </c>
      <c r="F382" s="4">
        <v>15.7</v>
      </c>
      <c r="G382" s="4">
        <f t="shared" si="6"/>
        <v>124.3</v>
      </c>
      <c r="L382"/>
      <c r="M382" s="46"/>
      <c r="N382" s="46"/>
      <c r="O382" s="46"/>
    </row>
    <row r="383" spans="1:15" s="4" customFormat="1">
      <c r="A383" s="39">
        <v>44712</v>
      </c>
      <c r="B383" s="787" t="s">
        <v>2523</v>
      </c>
      <c r="C383" s="787" t="s">
        <v>20</v>
      </c>
      <c r="D383" t="s">
        <v>14</v>
      </c>
      <c r="F383" s="4">
        <v>124.3</v>
      </c>
      <c r="G383" s="4">
        <f t="shared" si="6"/>
        <v>0</v>
      </c>
      <c r="L383"/>
      <c r="M383" s="46"/>
      <c r="N383" s="46"/>
      <c r="O383" s="46"/>
    </row>
    <row r="384" spans="1:15" s="4" customFormat="1">
      <c r="A384" s="41">
        <v>44439</v>
      </c>
      <c r="B384" s="786" t="s">
        <v>10</v>
      </c>
      <c r="C384" s="786" t="s">
        <v>21</v>
      </c>
      <c r="D384" t="s">
        <v>12</v>
      </c>
      <c r="E384" s="4">
        <v>18.3</v>
      </c>
      <c r="G384" s="4">
        <f t="shared" si="6"/>
        <v>18.3</v>
      </c>
      <c r="L384"/>
      <c r="M384" s="102"/>
      <c r="N384" s="46"/>
      <c r="O384" s="46"/>
    </row>
    <row r="385" spans="1:15" s="4" customFormat="1">
      <c r="A385" s="39"/>
      <c r="B385" s="787"/>
      <c r="C385" s="787"/>
      <c r="D385" t="s">
        <v>13</v>
      </c>
      <c r="E385" s="4">
        <v>4.0999999999999996</v>
      </c>
      <c r="G385" s="4">
        <f t="shared" si="6"/>
        <v>22.4</v>
      </c>
      <c r="L385"/>
      <c r="M385" s="46"/>
      <c r="N385" s="46"/>
      <c r="O385" s="46"/>
    </row>
    <row r="386" spans="1:15" s="4" customFormat="1">
      <c r="A386" s="39"/>
      <c r="B386" s="787"/>
      <c r="C386" s="787"/>
      <c r="D386" t="s">
        <v>14</v>
      </c>
      <c r="E386" s="4">
        <v>300</v>
      </c>
      <c r="G386" s="4">
        <f t="shared" si="6"/>
        <v>322.39999999999998</v>
      </c>
      <c r="L386"/>
      <c r="M386" s="46"/>
      <c r="N386" s="46"/>
      <c r="O386" s="46"/>
    </row>
    <row r="387" spans="1:15" s="4" customFormat="1">
      <c r="A387" s="39">
        <v>44439</v>
      </c>
      <c r="B387" s="787" t="s">
        <v>2524</v>
      </c>
      <c r="C387" s="787" t="s">
        <v>21</v>
      </c>
      <c r="D387" t="s">
        <v>14</v>
      </c>
      <c r="F387" s="4">
        <v>270</v>
      </c>
      <c r="G387" s="4">
        <f t="shared" si="6"/>
        <v>52.399999999999977</v>
      </c>
      <c r="L387"/>
    </row>
    <row r="388" spans="1:15" s="4" customFormat="1">
      <c r="A388" s="39">
        <v>44546</v>
      </c>
      <c r="B388" s="787" t="s">
        <v>2520</v>
      </c>
      <c r="C388" s="787" t="s">
        <v>21</v>
      </c>
      <c r="D388" t="s">
        <v>12</v>
      </c>
      <c r="F388" s="4">
        <v>18.3</v>
      </c>
      <c r="G388" s="4">
        <f t="shared" si="6"/>
        <v>34.09999999999998</v>
      </c>
      <c r="L388"/>
    </row>
    <row r="389" spans="1:15" s="4" customFormat="1">
      <c r="A389" s="39">
        <v>44546</v>
      </c>
      <c r="B389" s="787" t="s">
        <v>2520</v>
      </c>
      <c r="C389" s="787" t="s">
        <v>21</v>
      </c>
      <c r="D389" t="s">
        <v>13</v>
      </c>
      <c r="F389" s="4">
        <v>4.0999999999999996</v>
      </c>
      <c r="G389" s="4">
        <f t="shared" si="6"/>
        <v>29.999999999999979</v>
      </c>
      <c r="L389"/>
    </row>
    <row r="390" spans="1:15" s="4" customFormat="1">
      <c r="A390" s="39">
        <v>44712</v>
      </c>
      <c r="B390" s="787" t="s">
        <v>2523</v>
      </c>
      <c r="C390" s="787" t="s">
        <v>21</v>
      </c>
      <c r="D390" t="s">
        <v>14</v>
      </c>
      <c r="F390" s="4">
        <v>30</v>
      </c>
      <c r="G390" s="4">
        <f t="shared" si="6"/>
        <v>0</v>
      </c>
      <c r="L390"/>
    </row>
    <row r="391" spans="1:15" s="4" customFormat="1">
      <c r="A391" s="41">
        <v>44469</v>
      </c>
      <c r="B391" s="786" t="s">
        <v>10</v>
      </c>
      <c r="C391" s="786" t="s">
        <v>22</v>
      </c>
      <c r="D391" t="s">
        <v>12</v>
      </c>
      <c r="E391" s="4">
        <v>19</v>
      </c>
      <c r="G391" s="4">
        <f t="shared" si="6"/>
        <v>19</v>
      </c>
      <c r="K391" s="786"/>
      <c r="L391"/>
    </row>
    <row r="392" spans="1:15" s="4" customFormat="1">
      <c r="A392" s="39"/>
      <c r="B392" s="787"/>
      <c r="C392" s="787"/>
      <c r="D392" t="s">
        <v>13</v>
      </c>
      <c r="E392" s="4">
        <v>5.7</v>
      </c>
      <c r="G392" s="4">
        <f t="shared" si="6"/>
        <v>24.7</v>
      </c>
      <c r="K392" s="787"/>
      <c r="L392"/>
    </row>
    <row r="393" spans="1:15" s="4" customFormat="1">
      <c r="A393" s="39"/>
      <c r="B393" s="787"/>
      <c r="C393" s="787"/>
      <c r="D393" t="s">
        <v>14</v>
      </c>
      <c r="E393" s="4">
        <v>300</v>
      </c>
      <c r="G393" s="4">
        <f t="shared" si="6"/>
        <v>324.7</v>
      </c>
      <c r="L393"/>
    </row>
    <row r="394" spans="1:15" s="4" customFormat="1">
      <c r="A394" s="39">
        <v>44469</v>
      </c>
      <c r="B394" s="787" t="s">
        <v>2525</v>
      </c>
      <c r="C394" s="787" t="s">
        <v>22</v>
      </c>
      <c r="D394" t="s">
        <v>14</v>
      </c>
      <c r="F394" s="4">
        <v>210</v>
      </c>
      <c r="G394" s="4">
        <f t="shared" si="6"/>
        <v>114.69999999999999</v>
      </c>
      <c r="K394" s="786"/>
      <c r="L394"/>
    </row>
    <row r="395" spans="1:15" s="4" customFormat="1">
      <c r="A395" s="39">
        <v>44546</v>
      </c>
      <c r="B395" s="787" t="s">
        <v>2520</v>
      </c>
      <c r="C395" s="787" t="s">
        <v>22</v>
      </c>
      <c r="D395" t="s">
        <v>12</v>
      </c>
      <c r="F395" s="4">
        <v>19</v>
      </c>
      <c r="G395" s="4">
        <f t="shared" si="6"/>
        <v>95.699999999999989</v>
      </c>
      <c r="K395" s="786"/>
      <c r="L395"/>
    </row>
    <row r="396" spans="1:15" s="4" customFormat="1">
      <c r="A396" s="39">
        <v>44546</v>
      </c>
      <c r="B396" s="787" t="s">
        <v>2520</v>
      </c>
      <c r="C396" s="787" t="s">
        <v>22</v>
      </c>
      <c r="D396" t="s">
        <v>13</v>
      </c>
      <c r="F396" s="4">
        <v>5.7</v>
      </c>
      <c r="G396" s="4">
        <f t="shared" si="6"/>
        <v>89.999999999999986</v>
      </c>
      <c r="K396" s="786"/>
      <c r="L396"/>
    </row>
    <row r="397" spans="1:15" s="4" customFormat="1">
      <c r="A397" s="39">
        <v>44712</v>
      </c>
      <c r="B397" s="787" t="s">
        <v>2523</v>
      </c>
      <c r="C397" s="787" t="s">
        <v>22</v>
      </c>
      <c r="D397" t="s">
        <v>14</v>
      </c>
      <c r="F397" s="4">
        <v>90</v>
      </c>
      <c r="G397" s="4">
        <f t="shared" si="6"/>
        <v>0</v>
      </c>
      <c r="K397" s="786"/>
      <c r="L397"/>
    </row>
    <row r="398" spans="1:15" s="4" customFormat="1">
      <c r="A398" s="39">
        <v>44500</v>
      </c>
      <c r="B398" s="786" t="s">
        <v>10</v>
      </c>
      <c r="C398" s="786" t="s">
        <v>23</v>
      </c>
      <c r="D398" t="s">
        <v>14</v>
      </c>
      <c r="E398" s="4">
        <v>300</v>
      </c>
      <c r="G398" s="4">
        <f t="shared" si="6"/>
        <v>300</v>
      </c>
      <c r="K398" s="787"/>
      <c r="L398"/>
    </row>
    <row r="399" spans="1:15" s="4" customFormat="1">
      <c r="A399" s="39"/>
      <c r="B399" s="786"/>
      <c r="C399" s="786"/>
      <c r="D399" t="s">
        <v>12</v>
      </c>
      <c r="E399" s="4">
        <v>19.600000000000001</v>
      </c>
      <c r="G399" s="4">
        <f t="shared" si="6"/>
        <v>319.60000000000002</v>
      </c>
      <c r="K399" s="787"/>
      <c r="L399"/>
    </row>
    <row r="400" spans="1:15" s="4" customFormat="1">
      <c r="A400" s="39"/>
      <c r="B400" s="786"/>
      <c r="C400" s="786"/>
      <c r="D400" t="s">
        <v>13</v>
      </c>
      <c r="E400" s="4">
        <v>3.6</v>
      </c>
      <c r="G400" s="4">
        <f t="shared" si="6"/>
        <v>323.20000000000005</v>
      </c>
      <c r="K400" s="786"/>
      <c r="L400"/>
    </row>
    <row r="401" spans="1:12" s="4" customFormat="1">
      <c r="A401" s="39">
        <v>44499</v>
      </c>
      <c r="B401" s="787" t="s">
        <v>2526</v>
      </c>
      <c r="C401" s="787" t="s">
        <v>23</v>
      </c>
      <c r="D401" t="s">
        <v>14</v>
      </c>
      <c r="F401" s="4">
        <v>230</v>
      </c>
      <c r="G401" s="4">
        <f t="shared" si="6"/>
        <v>93.200000000000045</v>
      </c>
      <c r="I401" s="848"/>
      <c r="J401" s="848"/>
      <c r="K401" s="848"/>
      <c r="L401"/>
    </row>
    <row r="402" spans="1:12" s="4" customFormat="1">
      <c r="A402" s="39">
        <v>44546</v>
      </c>
      <c r="B402" s="787" t="s">
        <v>2520</v>
      </c>
      <c r="C402" s="787" t="s">
        <v>23</v>
      </c>
      <c r="D402" t="s">
        <v>12</v>
      </c>
      <c r="F402" s="4">
        <v>19.600000000000001</v>
      </c>
      <c r="G402" s="4">
        <f t="shared" si="6"/>
        <v>73.600000000000051</v>
      </c>
      <c r="K402" s="786"/>
      <c r="L402"/>
    </row>
    <row r="403" spans="1:12" s="4" customFormat="1">
      <c r="A403" s="39">
        <v>44546</v>
      </c>
      <c r="B403" s="787" t="s">
        <v>2520</v>
      </c>
      <c r="C403" s="787" t="s">
        <v>23</v>
      </c>
      <c r="D403" t="s">
        <v>13</v>
      </c>
      <c r="F403" s="4">
        <v>3.6</v>
      </c>
      <c r="G403" s="4">
        <f t="shared" si="6"/>
        <v>70.000000000000057</v>
      </c>
      <c r="I403" s="786"/>
      <c r="J403"/>
      <c r="L403"/>
    </row>
    <row r="404" spans="1:12" s="4" customFormat="1">
      <c r="A404" s="39">
        <v>44712</v>
      </c>
      <c r="B404" s="787" t="s">
        <v>2523</v>
      </c>
      <c r="C404" s="787" t="s">
        <v>23</v>
      </c>
      <c r="D404" t="s">
        <v>14</v>
      </c>
      <c r="F404" s="4">
        <v>70</v>
      </c>
      <c r="G404" s="4">
        <f t="shared" si="6"/>
        <v>0</v>
      </c>
      <c r="I404" s="786"/>
      <c r="J404"/>
      <c r="L404"/>
    </row>
    <row r="405" spans="1:12" s="4" customFormat="1">
      <c r="A405" s="39">
        <v>44530</v>
      </c>
      <c r="B405" s="786" t="s">
        <v>10</v>
      </c>
      <c r="C405" s="786" t="s">
        <v>24</v>
      </c>
      <c r="D405" t="s">
        <v>14</v>
      </c>
      <c r="E405" s="4">
        <v>300</v>
      </c>
      <c r="G405" s="4">
        <f t="shared" si="6"/>
        <v>300</v>
      </c>
      <c r="I405" s="786"/>
      <c r="J405"/>
      <c r="L405"/>
    </row>
    <row r="406" spans="1:12" s="4" customFormat="1">
      <c r="A406" s="39"/>
      <c r="B406" s="786"/>
      <c r="C406" s="786"/>
      <c r="D406" t="s">
        <v>12</v>
      </c>
      <c r="E406" s="4">
        <v>21</v>
      </c>
      <c r="G406" s="4">
        <f t="shared" si="6"/>
        <v>321</v>
      </c>
      <c r="I406" s="786"/>
      <c r="J406"/>
      <c r="L406"/>
    </row>
    <row r="407" spans="1:12" s="4" customFormat="1">
      <c r="A407" s="39"/>
      <c r="B407" s="786"/>
      <c r="C407" s="786"/>
      <c r="D407" t="s">
        <v>13</v>
      </c>
      <c r="E407" s="4">
        <v>5</v>
      </c>
      <c r="G407" s="4">
        <f t="shared" si="6"/>
        <v>326</v>
      </c>
      <c r="I407" s="786"/>
      <c r="J407"/>
      <c r="L407"/>
    </row>
    <row r="408" spans="1:12" s="4" customFormat="1">
      <c r="A408" s="39">
        <v>44530</v>
      </c>
      <c r="B408" s="787" t="s">
        <v>2527</v>
      </c>
      <c r="C408" s="787" t="s">
        <v>24</v>
      </c>
      <c r="D408" t="s">
        <v>14</v>
      </c>
      <c r="F408" s="4">
        <v>210</v>
      </c>
      <c r="G408" s="4">
        <f t="shared" si="6"/>
        <v>116</v>
      </c>
      <c r="I408" s="786"/>
      <c r="J408"/>
    </row>
    <row r="409" spans="1:12" s="4" customFormat="1">
      <c r="A409" s="39">
        <v>44712</v>
      </c>
      <c r="B409" s="787" t="s">
        <v>2523</v>
      </c>
      <c r="C409" s="787" t="s">
        <v>24</v>
      </c>
      <c r="D409" t="s">
        <v>14</v>
      </c>
      <c r="F409" s="4">
        <v>90</v>
      </c>
      <c r="G409" s="4">
        <f t="shared" si="6"/>
        <v>26</v>
      </c>
      <c r="I409" s="786"/>
      <c r="J409"/>
    </row>
    <row r="410" spans="1:12" s="4" customFormat="1">
      <c r="A410" s="39">
        <v>44824</v>
      </c>
      <c r="B410" s="787" t="s">
        <v>2528</v>
      </c>
      <c r="C410" s="787" t="s">
        <v>24</v>
      </c>
      <c r="D410" t="s">
        <v>12</v>
      </c>
      <c r="F410" s="4">
        <v>21</v>
      </c>
      <c r="G410" s="4">
        <f t="shared" si="6"/>
        <v>5</v>
      </c>
      <c r="I410" s="786"/>
      <c r="J410"/>
    </row>
    <row r="411" spans="1:12" s="4" customFormat="1">
      <c r="A411" s="39">
        <v>44824</v>
      </c>
      <c r="B411" s="787" t="s">
        <v>2528</v>
      </c>
      <c r="C411" s="787" t="s">
        <v>24</v>
      </c>
      <c r="D411" t="s">
        <v>13</v>
      </c>
      <c r="F411" s="4">
        <v>5</v>
      </c>
      <c r="G411" s="4">
        <f t="shared" si="6"/>
        <v>0</v>
      </c>
      <c r="I411" s="786"/>
      <c r="J411"/>
    </row>
    <row r="412" spans="1:12" s="4" customFormat="1">
      <c r="A412" s="41">
        <v>44561</v>
      </c>
      <c r="B412" s="786" t="s">
        <v>10</v>
      </c>
      <c r="C412" s="786" t="s">
        <v>25</v>
      </c>
      <c r="D412" t="s">
        <v>12</v>
      </c>
      <c r="E412" s="4">
        <v>22</v>
      </c>
      <c r="G412" s="4">
        <f t="shared" si="6"/>
        <v>22</v>
      </c>
      <c r="I412" s="786"/>
      <c r="J412"/>
    </row>
    <row r="413" spans="1:12" s="4" customFormat="1">
      <c r="A413" s="39"/>
      <c r="B413" s="786"/>
      <c r="C413" s="786"/>
      <c r="D413" t="s">
        <v>13</v>
      </c>
      <c r="E413" s="4">
        <v>5.4</v>
      </c>
      <c r="G413" s="4">
        <f t="shared" si="6"/>
        <v>27.4</v>
      </c>
      <c r="I413" s="786"/>
      <c r="J413"/>
    </row>
    <row r="414" spans="1:12" s="4" customFormat="1">
      <c r="A414" s="39"/>
      <c r="B414" s="786"/>
      <c r="C414" s="786"/>
      <c r="D414" t="s">
        <v>14</v>
      </c>
      <c r="E414" s="4">
        <v>300</v>
      </c>
      <c r="G414" s="4">
        <f t="shared" si="6"/>
        <v>327.39999999999998</v>
      </c>
      <c r="I414" s="786"/>
      <c r="J414"/>
    </row>
    <row r="415" spans="1:12" s="4" customFormat="1">
      <c r="A415" s="39">
        <v>44561</v>
      </c>
      <c r="B415" s="787" t="s">
        <v>2529</v>
      </c>
      <c r="C415" s="787" t="s">
        <v>25</v>
      </c>
      <c r="D415" t="s">
        <v>14</v>
      </c>
      <c r="F415" s="4">
        <v>260</v>
      </c>
      <c r="G415" s="4">
        <f t="shared" si="6"/>
        <v>67.399999999999977</v>
      </c>
      <c r="I415" s="786"/>
      <c r="J415"/>
    </row>
    <row r="416" spans="1:12" s="4" customFormat="1">
      <c r="A416" s="39">
        <v>44712</v>
      </c>
      <c r="B416" s="787" t="s">
        <v>2530</v>
      </c>
      <c r="C416" s="787" t="s">
        <v>25</v>
      </c>
      <c r="D416" t="s">
        <v>14</v>
      </c>
      <c r="F416" s="4">
        <v>20</v>
      </c>
      <c r="G416" s="4">
        <f t="shared" si="6"/>
        <v>47.399999999999977</v>
      </c>
      <c r="I416" s="786"/>
      <c r="J416"/>
    </row>
    <row r="417" spans="1:10" s="4" customFormat="1">
      <c r="A417" s="39">
        <v>44758</v>
      </c>
      <c r="B417" s="787" t="s">
        <v>2531</v>
      </c>
      <c r="C417" s="787" t="s">
        <v>25</v>
      </c>
      <c r="D417" t="s">
        <v>14</v>
      </c>
      <c r="F417" s="4">
        <v>20</v>
      </c>
      <c r="G417" s="4">
        <f t="shared" si="6"/>
        <v>27.399999999999977</v>
      </c>
      <c r="I417" s="786"/>
      <c r="J417"/>
    </row>
    <row r="418" spans="1:10" s="4" customFormat="1">
      <c r="A418" s="39">
        <v>44824</v>
      </c>
      <c r="B418" s="787" t="s">
        <v>2528</v>
      </c>
      <c r="C418" s="787" t="s">
        <v>25</v>
      </c>
      <c r="D418" t="s">
        <v>12</v>
      </c>
      <c r="F418" s="4">
        <v>22</v>
      </c>
      <c r="G418" s="4">
        <f t="shared" si="6"/>
        <v>5.3999999999999773</v>
      </c>
      <c r="I418" s="786"/>
      <c r="J418"/>
    </row>
    <row r="419" spans="1:10" s="4" customFormat="1">
      <c r="A419" s="39">
        <v>44824</v>
      </c>
      <c r="B419" s="787" t="s">
        <v>2528</v>
      </c>
      <c r="C419" s="787" t="s">
        <v>25</v>
      </c>
      <c r="D419" t="s">
        <v>13</v>
      </c>
      <c r="F419" s="4">
        <v>5.4</v>
      </c>
      <c r="G419" s="4">
        <f t="shared" si="6"/>
        <v>-2.3092638912203256E-14</v>
      </c>
      <c r="I419" s="786"/>
      <c r="J419"/>
    </row>
    <row r="420" spans="1:10" s="4" customFormat="1">
      <c r="A420" s="41">
        <v>44592</v>
      </c>
      <c r="B420" s="786" t="s">
        <v>10</v>
      </c>
      <c r="C420" s="786" t="s">
        <v>11</v>
      </c>
      <c r="D420" t="s">
        <v>12</v>
      </c>
      <c r="E420" s="4">
        <v>24.3</v>
      </c>
      <c r="G420" s="4">
        <f t="shared" si="6"/>
        <v>24.299999999999976</v>
      </c>
      <c r="I420" s="786"/>
      <c r="J420"/>
    </row>
    <row r="421" spans="1:10" s="4" customFormat="1">
      <c r="A421" s="39"/>
      <c r="B421" s="786"/>
      <c r="C421" s="786"/>
      <c r="D421" t="s">
        <v>13</v>
      </c>
      <c r="E421" s="4">
        <v>2.2999999999999998</v>
      </c>
      <c r="G421" s="4">
        <f t="shared" si="6"/>
        <v>26.599999999999977</v>
      </c>
      <c r="I421" s="786"/>
      <c r="J421"/>
    </row>
    <row r="422" spans="1:10" s="4" customFormat="1">
      <c r="A422" s="39"/>
      <c r="B422" s="786"/>
      <c r="C422" s="786"/>
      <c r="D422" t="s">
        <v>14</v>
      </c>
      <c r="E422" s="4">
        <v>300</v>
      </c>
      <c r="G422" s="4">
        <f t="shared" si="6"/>
        <v>326.59999999999997</v>
      </c>
      <c r="I422" s="786"/>
      <c r="J422"/>
    </row>
    <row r="423" spans="1:10" s="4" customFormat="1">
      <c r="A423" s="39">
        <v>44592</v>
      </c>
      <c r="B423" s="787" t="s">
        <v>2532</v>
      </c>
      <c r="C423" s="787" t="s">
        <v>11</v>
      </c>
      <c r="D423" t="s">
        <v>14</v>
      </c>
      <c r="F423" s="4">
        <v>200</v>
      </c>
      <c r="G423" s="4">
        <f t="shared" si="6"/>
        <v>126.59999999999997</v>
      </c>
      <c r="I423" s="786"/>
      <c r="J423"/>
    </row>
    <row r="424" spans="1:10" s="4" customFormat="1">
      <c r="A424" s="39">
        <v>44758</v>
      </c>
      <c r="B424" s="787" t="s">
        <v>2531</v>
      </c>
      <c r="C424" s="787" t="s">
        <v>11</v>
      </c>
      <c r="D424" t="s">
        <v>14</v>
      </c>
      <c r="F424" s="4">
        <v>100</v>
      </c>
      <c r="G424" s="4">
        <f t="shared" si="6"/>
        <v>26.599999999999966</v>
      </c>
      <c r="I424" s="786"/>
      <c r="J424"/>
    </row>
    <row r="425" spans="1:10" s="4" customFormat="1">
      <c r="A425" s="39">
        <v>44824</v>
      </c>
      <c r="B425" s="787" t="s">
        <v>2528</v>
      </c>
      <c r="C425" s="787" t="s">
        <v>11</v>
      </c>
      <c r="D425" t="s">
        <v>12</v>
      </c>
      <c r="F425" s="4">
        <v>24.3</v>
      </c>
      <c r="G425" s="4">
        <f t="shared" si="6"/>
        <v>2.2999999999999652</v>
      </c>
      <c r="I425" s="786"/>
      <c r="J425"/>
    </row>
    <row r="426" spans="1:10" s="4" customFormat="1">
      <c r="A426" s="39">
        <v>44824</v>
      </c>
      <c r="B426" s="787" t="s">
        <v>2528</v>
      </c>
      <c r="C426" s="787" t="s">
        <v>11</v>
      </c>
      <c r="D426" t="s">
        <v>13</v>
      </c>
      <c r="F426" s="4">
        <v>2.2999999999999998</v>
      </c>
      <c r="G426" s="4">
        <f t="shared" si="6"/>
        <v>-3.4638958368304884E-14</v>
      </c>
      <c r="I426" s="786"/>
      <c r="J426"/>
    </row>
    <row r="427" spans="1:10" s="4" customFormat="1">
      <c r="A427" s="41">
        <v>44620</v>
      </c>
      <c r="B427" s="786" t="s">
        <v>10</v>
      </c>
      <c r="C427" s="786" t="s">
        <v>15</v>
      </c>
      <c r="D427" t="s">
        <v>12</v>
      </c>
      <c r="E427" s="4">
        <v>43</v>
      </c>
      <c r="G427" s="4">
        <f t="shared" si="6"/>
        <v>42.999999999999964</v>
      </c>
      <c r="I427" s="786"/>
      <c r="J427"/>
    </row>
    <row r="428" spans="1:10" s="4" customFormat="1">
      <c r="A428" s="39"/>
      <c r="B428" s="786"/>
      <c r="C428" s="786"/>
      <c r="D428" t="s">
        <v>13</v>
      </c>
      <c r="E428" s="4">
        <v>5.3</v>
      </c>
      <c r="G428" s="4">
        <f t="shared" si="6"/>
        <v>48.299999999999962</v>
      </c>
      <c r="I428" s="786"/>
      <c r="J428"/>
    </row>
    <row r="429" spans="1:10" s="4" customFormat="1">
      <c r="A429" s="39"/>
      <c r="B429" s="786"/>
      <c r="C429" s="786"/>
      <c r="D429" t="s">
        <v>14</v>
      </c>
      <c r="E429" s="4">
        <v>300</v>
      </c>
      <c r="G429" s="4">
        <f t="shared" si="6"/>
        <v>348.29999999999995</v>
      </c>
      <c r="I429" s="786"/>
      <c r="J429"/>
    </row>
    <row r="430" spans="1:10" s="4" customFormat="1">
      <c r="A430" s="39">
        <v>44620</v>
      </c>
      <c r="B430" s="787" t="s">
        <v>2533</v>
      </c>
      <c r="C430" s="787" t="s">
        <v>15</v>
      </c>
      <c r="D430" t="s">
        <v>14</v>
      </c>
      <c r="F430" s="4">
        <v>200</v>
      </c>
      <c r="G430" s="4">
        <f t="shared" si="6"/>
        <v>148.29999999999995</v>
      </c>
      <c r="I430" s="786"/>
      <c r="J430"/>
    </row>
    <row r="431" spans="1:10" s="4" customFormat="1">
      <c r="A431" s="39">
        <v>44824</v>
      </c>
      <c r="B431" s="787" t="s">
        <v>2528</v>
      </c>
      <c r="C431" s="787" t="s">
        <v>15</v>
      </c>
      <c r="D431" t="s">
        <v>12</v>
      </c>
      <c r="F431" s="4">
        <v>43</v>
      </c>
      <c r="G431" s="4">
        <f t="shared" si="6"/>
        <v>105.29999999999995</v>
      </c>
      <c r="I431" s="786"/>
      <c r="J431"/>
    </row>
    <row r="432" spans="1:10" s="4" customFormat="1">
      <c r="A432" s="39">
        <v>44824</v>
      </c>
      <c r="B432" s="787" t="s">
        <v>2528</v>
      </c>
      <c r="C432" s="787" t="s">
        <v>15</v>
      </c>
      <c r="D432" t="s">
        <v>13</v>
      </c>
      <c r="F432" s="4">
        <v>5.3</v>
      </c>
      <c r="G432" s="4">
        <f t="shared" si="6"/>
        <v>99.999999999999957</v>
      </c>
      <c r="I432" s="786"/>
      <c r="J432"/>
    </row>
    <row r="433" spans="1:11" s="4" customFormat="1">
      <c r="A433" s="39">
        <v>44839</v>
      </c>
      <c r="B433" s="787" t="s">
        <v>2534</v>
      </c>
      <c r="C433" s="787" t="s">
        <v>15</v>
      </c>
      <c r="D433" t="s">
        <v>14</v>
      </c>
      <c r="F433" s="4">
        <v>100</v>
      </c>
      <c r="G433" s="4">
        <f t="shared" si="6"/>
        <v>0</v>
      </c>
      <c r="I433" s="786"/>
      <c r="J433"/>
    </row>
    <row r="434" spans="1:11" s="4" customFormat="1">
      <c r="A434" s="41">
        <v>44651</v>
      </c>
      <c r="B434" s="786" t="s">
        <v>10</v>
      </c>
      <c r="C434" s="786" t="s">
        <v>16</v>
      </c>
      <c r="D434" t="s">
        <v>12</v>
      </c>
      <c r="E434" s="4">
        <v>42</v>
      </c>
      <c r="G434" s="4">
        <f t="shared" si="6"/>
        <v>42</v>
      </c>
      <c r="I434" s="786"/>
      <c r="J434"/>
    </row>
    <row r="435" spans="1:11" s="4" customFormat="1">
      <c r="A435" s="39"/>
      <c r="B435" s="786"/>
      <c r="C435" s="786"/>
      <c r="D435" t="s">
        <v>13</v>
      </c>
      <c r="E435" s="4">
        <v>6.2</v>
      </c>
      <c r="G435" s="4">
        <f t="shared" si="6"/>
        <v>48.2</v>
      </c>
      <c r="I435" s="786"/>
      <c r="J435"/>
    </row>
    <row r="436" spans="1:11" s="4" customFormat="1">
      <c r="A436" s="39"/>
      <c r="B436" s="786"/>
      <c r="C436" s="786"/>
      <c r="D436" t="s">
        <v>14</v>
      </c>
      <c r="E436" s="4">
        <v>300</v>
      </c>
      <c r="G436" s="4">
        <f t="shared" si="6"/>
        <v>348.2</v>
      </c>
      <c r="I436" s="786"/>
      <c r="J436"/>
    </row>
    <row r="437" spans="1:11" s="4" customFormat="1">
      <c r="A437" s="39">
        <v>44651</v>
      </c>
      <c r="B437" s="787" t="s">
        <v>2535</v>
      </c>
      <c r="C437" s="787" t="s">
        <v>16</v>
      </c>
      <c r="D437" t="s">
        <v>14</v>
      </c>
      <c r="F437" s="4">
        <v>120</v>
      </c>
      <c r="G437" s="4">
        <f t="shared" si="6"/>
        <v>228.2</v>
      </c>
      <c r="J437"/>
    </row>
    <row r="438" spans="1:11" s="4" customFormat="1">
      <c r="A438" s="39">
        <v>44839</v>
      </c>
      <c r="B438" s="787" t="s">
        <v>2534</v>
      </c>
      <c r="C438" s="787" t="s">
        <v>16</v>
      </c>
      <c r="D438" t="s">
        <v>14</v>
      </c>
      <c r="F438" s="4">
        <v>100</v>
      </c>
      <c r="G438" s="4">
        <f t="shared" si="6"/>
        <v>128.19999999999999</v>
      </c>
      <c r="J438"/>
    </row>
    <row r="439" spans="1:11" s="4" customFormat="1">
      <c r="A439" s="39">
        <v>44872</v>
      </c>
      <c r="B439" s="787" t="s">
        <v>2536</v>
      </c>
      <c r="C439" s="787" t="s">
        <v>16</v>
      </c>
      <c r="D439" t="s">
        <v>14</v>
      </c>
      <c r="F439" s="4">
        <v>80</v>
      </c>
      <c r="G439" s="4">
        <f t="shared" si="6"/>
        <v>48.199999999999989</v>
      </c>
      <c r="J439"/>
    </row>
    <row r="440" spans="1:11" s="4" customFormat="1">
      <c r="A440" s="39">
        <v>45008</v>
      </c>
      <c r="B440" s="787" t="s">
        <v>2537</v>
      </c>
      <c r="C440" s="787" t="s">
        <v>16</v>
      </c>
      <c r="D440" t="s">
        <v>12</v>
      </c>
      <c r="F440" s="4">
        <v>42</v>
      </c>
      <c r="G440" s="4">
        <f t="shared" si="6"/>
        <v>6.1999999999999886</v>
      </c>
      <c r="J440"/>
    </row>
    <row r="441" spans="1:11" s="4" customFormat="1">
      <c r="A441" s="39">
        <v>45008</v>
      </c>
      <c r="B441" s="787" t="s">
        <v>2537</v>
      </c>
      <c r="C441" s="787" t="s">
        <v>16</v>
      </c>
      <c r="D441" t="s">
        <v>13</v>
      </c>
      <c r="F441" s="4">
        <v>6.2</v>
      </c>
      <c r="G441" s="4">
        <f t="shared" si="6"/>
        <v>-1.1546319456101628E-14</v>
      </c>
      <c r="J441"/>
    </row>
    <row r="442" spans="1:11" s="4" customFormat="1">
      <c r="A442" s="41">
        <v>44681</v>
      </c>
      <c r="B442" s="786" t="s">
        <v>10</v>
      </c>
      <c r="C442" s="786" t="s">
        <v>17</v>
      </c>
      <c r="D442" t="s">
        <v>14</v>
      </c>
      <c r="E442" s="4">
        <v>300</v>
      </c>
      <c r="G442" s="4">
        <f t="shared" si="6"/>
        <v>300</v>
      </c>
      <c r="J442"/>
    </row>
    <row r="443" spans="1:11" s="4" customFormat="1">
      <c r="A443" s="39">
        <v>44681</v>
      </c>
      <c r="B443" s="787" t="s">
        <v>2538</v>
      </c>
      <c r="C443" s="787" t="s">
        <v>17</v>
      </c>
      <c r="D443" t="s">
        <v>14</v>
      </c>
      <c r="F443" s="4">
        <v>200</v>
      </c>
      <c r="G443" s="4">
        <f t="shared" si="6"/>
        <v>100</v>
      </c>
      <c r="I443" s="786"/>
      <c r="J443"/>
    </row>
    <row r="444" spans="1:11" s="4" customFormat="1">
      <c r="A444" s="39"/>
      <c r="B444" s="787"/>
      <c r="C444" s="787"/>
      <c r="D444" t="s">
        <v>12</v>
      </c>
      <c r="E444" s="4">
        <v>42.6</v>
      </c>
      <c r="G444" s="4">
        <f t="shared" si="6"/>
        <v>142.6</v>
      </c>
      <c r="I444" s="848"/>
      <c r="J444" s="848"/>
      <c r="K444" s="848"/>
    </row>
    <row r="445" spans="1:11" s="4" customFormat="1">
      <c r="A445" s="39"/>
      <c r="B445" s="787"/>
      <c r="C445" s="787"/>
      <c r="D445" t="s">
        <v>13</v>
      </c>
      <c r="E445" s="4">
        <v>3.8</v>
      </c>
      <c r="G445" s="4">
        <f t="shared" si="6"/>
        <v>146.4</v>
      </c>
    </row>
    <row r="446" spans="1:11" s="4" customFormat="1">
      <c r="A446" s="39">
        <v>44773</v>
      </c>
      <c r="B446" s="787" t="s">
        <v>2539</v>
      </c>
      <c r="C446" s="787" t="s">
        <v>17</v>
      </c>
      <c r="D446" t="s">
        <v>14</v>
      </c>
      <c r="F446" s="4">
        <v>30</v>
      </c>
      <c r="G446" s="4">
        <f t="shared" si="6"/>
        <v>116.4</v>
      </c>
      <c r="I446" s="786"/>
      <c r="J446"/>
    </row>
    <row r="447" spans="1:11" s="4" customFormat="1">
      <c r="A447" s="39">
        <v>44872</v>
      </c>
      <c r="B447" s="787" t="s">
        <v>2536</v>
      </c>
      <c r="C447" s="787" t="s">
        <v>17</v>
      </c>
      <c r="D447" t="s">
        <v>14</v>
      </c>
      <c r="F447" s="4">
        <v>70</v>
      </c>
      <c r="G447" s="4">
        <f t="shared" si="6"/>
        <v>46.400000000000006</v>
      </c>
      <c r="I447" s="786"/>
      <c r="J447"/>
    </row>
    <row r="448" spans="1:11" s="4" customFormat="1">
      <c r="A448" s="39">
        <v>45008</v>
      </c>
      <c r="B448" s="787" t="s">
        <v>2537</v>
      </c>
      <c r="C448" s="787" t="s">
        <v>17</v>
      </c>
      <c r="D448" t="s">
        <v>12</v>
      </c>
      <c r="F448" s="4">
        <v>42.6</v>
      </c>
      <c r="G448" s="4">
        <f t="shared" si="6"/>
        <v>3.8000000000000043</v>
      </c>
      <c r="I448" s="786"/>
      <c r="J448"/>
    </row>
    <row r="449" spans="1:10" s="4" customFormat="1">
      <c r="A449" s="39">
        <v>45008</v>
      </c>
      <c r="B449" s="787" t="s">
        <v>2537</v>
      </c>
      <c r="C449" s="787" t="s">
        <v>17</v>
      </c>
      <c r="D449" t="s">
        <v>13</v>
      </c>
      <c r="F449" s="4">
        <v>3.8</v>
      </c>
      <c r="G449" s="11">
        <f t="shared" si="6"/>
        <v>4.4408920985006262E-15</v>
      </c>
      <c r="I449" s="786"/>
      <c r="J449"/>
    </row>
    <row r="450" spans="1:10" s="4" customFormat="1">
      <c r="A450" s="41">
        <v>44712</v>
      </c>
      <c r="B450" s="786" t="s">
        <v>10</v>
      </c>
      <c r="C450" s="786" t="s">
        <v>18</v>
      </c>
      <c r="D450" t="s">
        <v>12</v>
      </c>
      <c r="E450" s="4">
        <v>40.799999999999997</v>
      </c>
      <c r="G450" s="4">
        <f t="shared" si="6"/>
        <v>40.800000000000004</v>
      </c>
      <c r="I450" s="786"/>
      <c r="J450"/>
    </row>
    <row r="451" spans="1:10" s="4" customFormat="1">
      <c r="A451" s="39"/>
      <c r="B451" s="787"/>
      <c r="C451" s="787"/>
      <c r="D451" t="s">
        <v>13</v>
      </c>
      <c r="E451" s="4">
        <v>10.1</v>
      </c>
      <c r="G451" s="4">
        <f t="shared" si="6"/>
        <v>50.900000000000006</v>
      </c>
      <c r="J451"/>
    </row>
    <row r="452" spans="1:10" s="4" customFormat="1">
      <c r="A452" s="39"/>
      <c r="B452" s="787"/>
      <c r="C452" s="787"/>
      <c r="D452" t="s">
        <v>14</v>
      </c>
      <c r="E452" s="4">
        <v>300</v>
      </c>
      <c r="G452" s="4">
        <f t="shared" si="6"/>
        <v>350.9</v>
      </c>
      <c r="I452" s="786"/>
      <c r="J452"/>
    </row>
    <row r="453" spans="1:10" s="4" customFormat="1">
      <c r="A453" s="39"/>
      <c r="B453" s="787"/>
      <c r="C453" s="787"/>
      <c r="D453" t="s">
        <v>69</v>
      </c>
      <c r="E453" s="4">
        <v>6</v>
      </c>
      <c r="G453" s="4">
        <f t="shared" si="6"/>
        <v>356.9</v>
      </c>
      <c r="I453" s="787"/>
      <c r="J453"/>
    </row>
    <row r="454" spans="1:10" s="4" customFormat="1">
      <c r="A454" s="39">
        <v>44712</v>
      </c>
      <c r="B454" s="787" t="s">
        <v>2530</v>
      </c>
      <c r="C454" s="787" t="s">
        <v>18</v>
      </c>
      <c r="D454" t="s">
        <v>14</v>
      </c>
      <c r="F454" s="4">
        <v>300</v>
      </c>
      <c r="G454" s="4">
        <f t="shared" si="6"/>
        <v>56.899999999999977</v>
      </c>
      <c r="I454" s="787"/>
      <c r="J454"/>
    </row>
    <row r="455" spans="1:10" s="4" customFormat="1">
      <c r="A455" s="39">
        <v>45019</v>
      </c>
      <c r="B455" s="787" t="s">
        <v>2540</v>
      </c>
      <c r="C455" s="787" t="s">
        <v>18</v>
      </c>
      <c r="D455" t="s">
        <v>12</v>
      </c>
      <c r="F455" s="4">
        <v>40.799999999999997</v>
      </c>
      <c r="G455" s="4">
        <f t="shared" si="6"/>
        <v>16.09999999999998</v>
      </c>
      <c r="I455" s="787"/>
      <c r="J455"/>
    </row>
    <row r="456" spans="1:10" s="4" customFormat="1">
      <c r="A456" s="39">
        <v>45019</v>
      </c>
      <c r="B456" s="787" t="s">
        <v>2540</v>
      </c>
      <c r="C456" s="787" t="s">
        <v>18</v>
      </c>
      <c r="D456" t="s">
        <v>13</v>
      </c>
      <c r="F456" s="4">
        <v>10.1</v>
      </c>
      <c r="G456" s="4">
        <f t="shared" si="6"/>
        <v>5.9999999999999805</v>
      </c>
      <c r="I456" s="787"/>
      <c r="J456"/>
    </row>
    <row r="457" spans="1:10" s="4" customFormat="1">
      <c r="A457" s="39">
        <v>45019</v>
      </c>
      <c r="B457" s="787" t="s">
        <v>2540</v>
      </c>
      <c r="C457" s="787" t="s">
        <v>18</v>
      </c>
      <c r="D457" t="s">
        <v>69</v>
      </c>
      <c r="F457" s="4">
        <v>6</v>
      </c>
      <c r="G457" s="4">
        <f t="shared" si="6"/>
        <v>-1.9539925233402755E-14</v>
      </c>
      <c r="I457" s="787"/>
      <c r="J457"/>
    </row>
    <row r="458" spans="1:10" s="4" customFormat="1">
      <c r="A458" s="41">
        <v>44742</v>
      </c>
      <c r="B458" s="786" t="s">
        <v>10</v>
      </c>
      <c r="C458" s="786" t="s">
        <v>19</v>
      </c>
      <c r="D458" t="s">
        <v>12</v>
      </c>
      <c r="E458" s="4">
        <v>39.5</v>
      </c>
      <c r="F458" s="1"/>
      <c r="G458" s="4">
        <f t="shared" si="6"/>
        <v>39.499999999999979</v>
      </c>
      <c r="I458" s="786"/>
      <c r="J458"/>
    </row>
    <row r="459" spans="1:10" s="4" customFormat="1">
      <c r="A459" s="39"/>
      <c r="B459" s="787"/>
      <c r="C459" s="787"/>
      <c r="D459" t="s">
        <v>13</v>
      </c>
      <c r="E459" s="4">
        <v>6.9</v>
      </c>
      <c r="F459" s="1"/>
      <c r="G459" s="4">
        <f t="shared" si="6"/>
        <v>46.399999999999977</v>
      </c>
      <c r="I459" s="787"/>
      <c r="J459"/>
    </row>
    <row r="460" spans="1:10" s="4" customFormat="1">
      <c r="A460" s="39"/>
      <c r="B460" s="787"/>
      <c r="C460" s="787"/>
      <c r="D460" t="s">
        <v>14</v>
      </c>
      <c r="E460" s="4">
        <v>300</v>
      </c>
      <c r="F460" s="1"/>
      <c r="G460" s="4">
        <f t="shared" si="6"/>
        <v>346.4</v>
      </c>
      <c r="I460" s="786"/>
      <c r="J460"/>
    </row>
    <row r="461" spans="1:10" s="4" customFormat="1">
      <c r="A461" s="39">
        <v>44742</v>
      </c>
      <c r="B461" s="787" t="s">
        <v>2541</v>
      </c>
      <c r="C461" s="787" t="s">
        <v>19</v>
      </c>
      <c r="D461" t="s">
        <v>14</v>
      </c>
      <c r="F461" s="1">
        <v>300</v>
      </c>
      <c r="G461" s="4">
        <f t="shared" si="6"/>
        <v>46.399999999999977</v>
      </c>
      <c r="I461" s="786"/>
      <c r="J461"/>
    </row>
    <row r="462" spans="1:10" s="4" customFormat="1">
      <c r="A462" s="39">
        <v>45019</v>
      </c>
      <c r="B462" s="787" t="s">
        <v>2540</v>
      </c>
      <c r="C462" s="787" t="s">
        <v>19</v>
      </c>
      <c r="D462" t="s">
        <v>12</v>
      </c>
      <c r="F462" s="4">
        <v>39.5</v>
      </c>
      <c r="G462" s="4">
        <f t="shared" si="6"/>
        <v>6.8999999999999773</v>
      </c>
      <c r="I462" s="786"/>
      <c r="J462"/>
    </row>
    <row r="463" spans="1:10" s="4" customFormat="1">
      <c r="A463" s="39">
        <v>45019</v>
      </c>
      <c r="B463" s="787" t="s">
        <v>2540</v>
      </c>
      <c r="C463" s="787" t="s">
        <v>19</v>
      </c>
      <c r="D463" t="s">
        <v>13</v>
      </c>
      <c r="F463" s="4">
        <v>6.9</v>
      </c>
      <c r="G463" s="4">
        <f t="shared" si="6"/>
        <v>-2.3092638912203256E-14</v>
      </c>
      <c r="I463" s="786"/>
      <c r="J463"/>
    </row>
    <row r="464" spans="1:10" s="4" customFormat="1">
      <c r="A464" s="41">
        <v>44773</v>
      </c>
      <c r="B464" s="786" t="s">
        <v>10</v>
      </c>
      <c r="C464" s="786" t="s">
        <v>20</v>
      </c>
      <c r="D464" t="s">
        <v>12</v>
      </c>
      <c r="E464" s="4">
        <v>39.299999999999997</v>
      </c>
      <c r="G464" s="4">
        <f t="shared" si="6"/>
        <v>39.299999999999976</v>
      </c>
      <c r="I464" s="786"/>
      <c r="J464"/>
    </row>
    <row r="465" spans="1:10" s="4" customFormat="1">
      <c r="A465" s="5"/>
      <c r="B465" s="787"/>
      <c r="C465" s="786"/>
      <c r="D465" t="s">
        <v>13</v>
      </c>
      <c r="E465" s="4">
        <v>9.6999999999999993</v>
      </c>
      <c r="G465" s="4">
        <f t="shared" si="6"/>
        <v>48.999999999999972</v>
      </c>
      <c r="J465"/>
    </row>
    <row r="466" spans="1:10" s="4" customFormat="1">
      <c r="A466" s="5"/>
      <c r="B466" s="787"/>
      <c r="C466" s="786"/>
      <c r="D466" t="s">
        <v>14</v>
      </c>
      <c r="E466" s="4">
        <v>300</v>
      </c>
      <c r="G466" s="4">
        <f t="shared" si="6"/>
        <v>349</v>
      </c>
      <c r="I466" s="787"/>
      <c r="J466"/>
    </row>
    <row r="467" spans="1:10" s="4" customFormat="1">
      <c r="A467" s="39">
        <v>44773</v>
      </c>
      <c r="B467" s="787" t="s">
        <v>2539</v>
      </c>
      <c r="C467" s="787" t="s">
        <v>20</v>
      </c>
      <c r="D467" t="s">
        <v>14</v>
      </c>
      <c r="F467" s="4">
        <v>300</v>
      </c>
      <c r="G467" s="4">
        <f t="shared" si="6"/>
        <v>49</v>
      </c>
    </row>
    <row r="468" spans="1:10" s="4" customFormat="1">
      <c r="A468" s="39">
        <v>45016</v>
      </c>
      <c r="B468" s="787" t="s">
        <v>2542</v>
      </c>
      <c r="C468" s="787" t="s">
        <v>20</v>
      </c>
      <c r="D468" t="s">
        <v>12</v>
      </c>
      <c r="F468" s="4">
        <v>10</v>
      </c>
      <c r="G468" s="4">
        <f t="shared" si="6"/>
        <v>39</v>
      </c>
      <c r="I468" s="786"/>
      <c r="J468"/>
    </row>
    <row r="469" spans="1:10" s="4" customFormat="1">
      <c r="A469" s="39">
        <v>45049</v>
      </c>
      <c r="B469" s="787" t="s">
        <v>2543</v>
      </c>
      <c r="C469" s="787" t="s">
        <v>20</v>
      </c>
      <c r="D469" t="s">
        <v>12</v>
      </c>
      <c r="F469" s="4">
        <v>29.3</v>
      </c>
      <c r="G469" s="4">
        <f t="shared" si="6"/>
        <v>9.6999999999999993</v>
      </c>
      <c r="I469" s="786"/>
      <c r="J469"/>
    </row>
    <row r="470" spans="1:10" s="4" customFormat="1">
      <c r="A470" s="39">
        <v>45049</v>
      </c>
      <c r="B470" s="787" t="s">
        <v>2543</v>
      </c>
      <c r="C470" s="787" t="s">
        <v>20</v>
      </c>
      <c r="D470" t="s">
        <v>13</v>
      </c>
      <c r="F470" s="4">
        <v>9.6999999999999993</v>
      </c>
      <c r="G470" s="4">
        <f t="shared" si="6"/>
        <v>0</v>
      </c>
      <c r="I470" s="786"/>
      <c r="J470"/>
    </row>
    <row r="471" spans="1:10" s="4" customFormat="1">
      <c r="A471" s="41">
        <v>44804</v>
      </c>
      <c r="B471" s="786" t="s">
        <v>10</v>
      </c>
      <c r="C471" s="786" t="s">
        <v>21</v>
      </c>
      <c r="D471" t="s">
        <v>12</v>
      </c>
      <c r="E471" s="4">
        <v>39.5</v>
      </c>
      <c r="G471" s="4">
        <f t="shared" si="6"/>
        <v>39.5</v>
      </c>
    </row>
    <row r="472" spans="1:10" s="4" customFormat="1">
      <c r="A472" s="39"/>
      <c r="B472" s="787"/>
      <c r="C472" s="787"/>
      <c r="D472" t="s">
        <v>13</v>
      </c>
      <c r="E472" s="4">
        <v>7</v>
      </c>
      <c r="G472" s="4">
        <f t="shared" si="6"/>
        <v>46.5</v>
      </c>
    </row>
    <row r="473" spans="1:10" s="4" customFormat="1">
      <c r="A473" s="39"/>
      <c r="B473" s="787"/>
      <c r="C473" s="787"/>
      <c r="D473" t="s">
        <v>14</v>
      </c>
      <c r="E473" s="4">
        <v>300</v>
      </c>
      <c r="G473" s="4">
        <f t="shared" si="6"/>
        <v>346.5</v>
      </c>
      <c r="I473" s="786"/>
      <c r="J473"/>
    </row>
    <row r="474" spans="1:10" s="4" customFormat="1">
      <c r="A474" s="39"/>
      <c r="B474" s="787"/>
      <c r="C474" s="787"/>
      <c r="D474" t="s">
        <v>223</v>
      </c>
      <c r="E474" s="4">
        <v>10</v>
      </c>
      <c r="G474" s="4">
        <f t="shared" si="6"/>
        <v>356.5</v>
      </c>
      <c r="I474" s="786"/>
      <c r="J474"/>
    </row>
    <row r="475" spans="1:10" s="4" customFormat="1">
      <c r="A475" s="39">
        <v>44804</v>
      </c>
      <c r="B475" s="787" t="s">
        <v>2544</v>
      </c>
      <c r="C475" s="787" t="s">
        <v>21</v>
      </c>
      <c r="D475" t="s">
        <v>14</v>
      </c>
      <c r="F475" s="4">
        <v>240</v>
      </c>
      <c r="G475" s="4">
        <f t="shared" si="6"/>
        <v>116.5</v>
      </c>
      <c r="I475" s="786"/>
      <c r="J475"/>
    </row>
    <row r="476" spans="1:10" s="4" customFormat="1">
      <c r="A476" s="39">
        <v>44926</v>
      </c>
      <c r="B476" s="787" t="s">
        <v>2545</v>
      </c>
      <c r="C476" s="787" t="s">
        <v>21</v>
      </c>
      <c r="D476" t="s">
        <v>14</v>
      </c>
      <c r="F476" s="4">
        <v>60</v>
      </c>
      <c r="G476" s="4">
        <f t="shared" si="6"/>
        <v>56.5</v>
      </c>
      <c r="I476" s="787"/>
      <c r="J476"/>
    </row>
    <row r="477" spans="1:10" s="4" customFormat="1">
      <c r="A477" s="39">
        <v>45049</v>
      </c>
      <c r="B477" s="787" t="s">
        <v>2543</v>
      </c>
      <c r="C477" s="787" t="s">
        <v>21</v>
      </c>
      <c r="D477" t="s">
        <v>12</v>
      </c>
      <c r="F477" s="4">
        <v>39.5</v>
      </c>
      <c r="G477" s="4">
        <f t="shared" si="6"/>
        <v>17</v>
      </c>
      <c r="I477" s="787"/>
      <c r="J477"/>
    </row>
    <row r="478" spans="1:10" s="4" customFormat="1">
      <c r="A478" s="39">
        <v>45049</v>
      </c>
      <c r="B478" s="787" t="s">
        <v>2543</v>
      </c>
      <c r="C478" s="787" t="s">
        <v>21</v>
      </c>
      <c r="D478" t="s">
        <v>13</v>
      </c>
      <c r="F478" s="4">
        <v>7</v>
      </c>
      <c r="G478" s="4">
        <f t="shared" si="6"/>
        <v>10</v>
      </c>
      <c r="I478" s="787"/>
      <c r="J478"/>
    </row>
    <row r="479" spans="1:10" s="4" customFormat="1">
      <c r="A479" s="39">
        <v>45049</v>
      </c>
      <c r="B479" s="787" t="s">
        <v>2543</v>
      </c>
      <c r="C479" s="787" t="s">
        <v>21</v>
      </c>
      <c r="D479" t="s">
        <v>223</v>
      </c>
      <c r="F479" s="4">
        <v>10</v>
      </c>
      <c r="G479" s="4">
        <f t="shared" si="6"/>
        <v>0</v>
      </c>
      <c r="I479" s="787"/>
      <c r="J479"/>
    </row>
    <row r="480" spans="1:10" s="4" customFormat="1">
      <c r="A480" s="41">
        <v>44834</v>
      </c>
      <c r="B480" s="786" t="s">
        <v>10</v>
      </c>
      <c r="C480" s="786" t="s">
        <v>22</v>
      </c>
      <c r="D480" t="s">
        <v>12</v>
      </c>
      <c r="E480" s="4">
        <v>35.1</v>
      </c>
      <c r="G480" s="4">
        <f t="shared" si="6"/>
        <v>35.1</v>
      </c>
      <c r="I480" s="787"/>
      <c r="J480"/>
    </row>
    <row r="481" spans="1:12" s="4" customFormat="1">
      <c r="A481" s="39"/>
      <c r="B481" s="787"/>
      <c r="C481" s="787"/>
      <c r="D481" t="s">
        <v>13</v>
      </c>
      <c r="E481" s="4">
        <v>8.1999999999999993</v>
      </c>
      <c r="G481" s="4">
        <f t="shared" si="6"/>
        <v>43.3</v>
      </c>
      <c r="I481" s="786"/>
      <c r="J481"/>
    </row>
    <row r="482" spans="1:12" s="4" customFormat="1">
      <c r="A482" s="39"/>
      <c r="B482" s="787"/>
      <c r="C482" s="787"/>
      <c r="D482" t="s">
        <v>14</v>
      </c>
      <c r="E482" s="4">
        <v>350</v>
      </c>
      <c r="G482" s="4">
        <f t="shared" si="6"/>
        <v>393.3</v>
      </c>
      <c r="I482" s="787"/>
      <c r="J482"/>
    </row>
    <row r="483" spans="1:12" s="4" customFormat="1">
      <c r="A483" s="39">
        <v>44834</v>
      </c>
      <c r="B483" s="4" t="s">
        <v>2546</v>
      </c>
      <c r="C483" s="4" t="s">
        <v>22</v>
      </c>
      <c r="D483" t="s">
        <v>14</v>
      </c>
      <c r="F483" s="4">
        <v>330</v>
      </c>
      <c r="G483" s="4">
        <f t="shared" si="6"/>
        <v>63.300000000000011</v>
      </c>
      <c r="I483" s="786"/>
      <c r="J483"/>
    </row>
    <row r="484" spans="1:12" s="4" customFormat="1">
      <c r="A484" s="39">
        <v>44926</v>
      </c>
      <c r="B484" s="787" t="s">
        <v>2545</v>
      </c>
      <c r="C484" s="4" t="s">
        <v>22</v>
      </c>
      <c r="D484" t="s">
        <v>14</v>
      </c>
      <c r="F484" s="4">
        <v>20</v>
      </c>
      <c r="G484" s="4">
        <f t="shared" si="6"/>
        <v>43.300000000000011</v>
      </c>
    </row>
    <row r="485" spans="1:12" s="4" customFormat="1">
      <c r="A485" s="39">
        <v>45049</v>
      </c>
      <c r="B485" s="787" t="s">
        <v>2543</v>
      </c>
      <c r="C485" s="4" t="s">
        <v>22</v>
      </c>
      <c r="D485" t="s">
        <v>12</v>
      </c>
      <c r="F485" s="4">
        <v>35.1</v>
      </c>
      <c r="G485" s="4">
        <f t="shared" si="6"/>
        <v>8.2000000000000099</v>
      </c>
    </row>
    <row r="486" spans="1:12" s="4" customFormat="1">
      <c r="A486" s="39">
        <v>45049</v>
      </c>
      <c r="B486" s="787" t="s">
        <v>2543</v>
      </c>
      <c r="C486" s="4" t="s">
        <v>22</v>
      </c>
      <c r="D486" t="s">
        <v>13</v>
      </c>
      <c r="F486" s="4">
        <v>8.1999999999999993</v>
      </c>
      <c r="G486" s="4">
        <f t="shared" si="6"/>
        <v>0</v>
      </c>
    </row>
    <row r="487" spans="1:12" s="4" customFormat="1">
      <c r="A487" s="41">
        <v>44865</v>
      </c>
      <c r="B487" s="786" t="s">
        <v>10</v>
      </c>
      <c r="C487" s="786" t="s">
        <v>23</v>
      </c>
      <c r="D487" t="s">
        <v>12</v>
      </c>
      <c r="E487" s="4">
        <v>35</v>
      </c>
      <c r="G487" s="4">
        <f t="shared" si="6"/>
        <v>35</v>
      </c>
      <c r="L487" s="185"/>
    </row>
    <row r="488" spans="1:12" s="4" customFormat="1">
      <c r="A488" s="39"/>
      <c r="B488" s="787"/>
      <c r="C488" s="787"/>
      <c r="D488" t="s">
        <v>13</v>
      </c>
      <c r="E488" s="4">
        <v>4.9000000000000004</v>
      </c>
      <c r="G488" s="4">
        <f t="shared" si="6"/>
        <v>39.9</v>
      </c>
    </row>
    <row r="489" spans="1:12" s="4" customFormat="1">
      <c r="A489" s="39"/>
      <c r="B489" s="787"/>
      <c r="C489" s="787"/>
      <c r="D489" t="s">
        <v>14</v>
      </c>
      <c r="E489" s="4">
        <v>350</v>
      </c>
      <c r="G489" s="4">
        <f t="shared" si="6"/>
        <v>389.9</v>
      </c>
    </row>
    <row r="490" spans="1:12" s="4" customFormat="1">
      <c r="A490" s="39">
        <v>44865</v>
      </c>
      <c r="B490" s="787" t="s">
        <v>2547</v>
      </c>
      <c r="C490" s="787" t="s">
        <v>23</v>
      </c>
      <c r="D490" t="s">
        <v>14</v>
      </c>
      <c r="F490" s="4">
        <v>350</v>
      </c>
      <c r="G490" s="4">
        <f t="shared" si="6"/>
        <v>39.899999999999977</v>
      </c>
    </row>
    <row r="491" spans="1:12" s="4" customFormat="1">
      <c r="A491" s="39">
        <v>45049</v>
      </c>
      <c r="B491" s="787" t="s">
        <v>2543</v>
      </c>
      <c r="C491" s="787" t="s">
        <v>23</v>
      </c>
      <c r="D491" t="s">
        <v>12</v>
      </c>
      <c r="F491" s="4">
        <v>35</v>
      </c>
      <c r="G491" s="4">
        <f t="shared" si="6"/>
        <v>4.8999999999999773</v>
      </c>
    </row>
    <row r="492" spans="1:12" s="4" customFormat="1">
      <c r="A492" s="39">
        <v>45049</v>
      </c>
      <c r="B492" s="787" t="s">
        <v>2543</v>
      </c>
      <c r="C492" s="787" t="s">
        <v>23</v>
      </c>
      <c r="D492" t="s">
        <v>13</v>
      </c>
      <c r="F492" s="4">
        <v>4.9000000000000004</v>
      </c>
      <c r="G492" s="4">
        <f t="shared" si="6"/>
        <v>-2.3092638912203256E-14</v>
      </c>
    </row>
    <row r="493" spans="1:12" s="4" customFormat="1">
      <c r="A493" s="41">
        <v>44895</v>
      </c>
      <c r="B493" s="786" t="s">
        <v>10</v>
      </c>
      <c r="C493" s="786" t="s">
        <v>24</v>
      </c>
      <c r="D493" t="s">
        <v>12</v>
      </c>
      <c r="E493" s="4">
        <v>39</v>
      </c>
      <c r="G493" s="4">
        <f t="shared" si="6"/>
        <v>38.999999999999979</v>
      </c>
    </row>
    <row r="494" spans="1:12" s="4" customFormat="1">
      <c r="A494" s="39"/>
      <c r="B494" s="787"/>
      <c r="C494" s="787"/>
      <c r="D494" t="s">
        <v>13</v>
      </c>
      <c r="E494" s="4">
        <v>6.3</v>
      </c>
      <c r="G494" s="4">
        <f t="shared" si="6"/>
        <v>45.299999999999976</v>
      </c>
    </row>
    <row r="495" spans="1:12" s="4" customFormat="1">
      <c r="A495" s="39"/>
      <c r="B495" s="787"/>
      <c r="C495" s="787"/>
      <c r="D495" t="s">
        <v>14</v>
      </c>
      <c r="E495" s="4">
        <v>350</v>
      </c>
      <c r="G495" s="4">
        <f t="shared" si="6"/>
        <v>395.29999999999995</v>
      </c>
    </row>
    <row r="496" spans="1:12" s="4" customFormat="1">
      <c r="A496" s="39">
        <v>44895</v>
      </c>
      <c r="B496" s="787" t="s">
        <v>2548</v>
      </c>
      <c r="C496" s="787" t="s">
        <v>24</v>
      </c>
      <c r="D496" t="s">
        <v>14</v>
      </c>
      <c r="F496" s="4">
        <v>280</v>
      </c>
      <c r="G496" s="4">
        <f t="shared" si="6"/>
        <v>115.29999999999995</v>
      </c>
    </row>
    <row r="497" spans="1:12" s="4" customFormat="1">
      <c r="A497" s="39">
        <v>44926</v>
      </c>
      <c r="B497" s="787" t="s">
        <v>2545</v>
      </c>
      <c r="C497" s="787" t="s">
        <v>24</v>
      </c>
      <c r="D497" t="s">
        <v>14</v>
      </c>
      <c r="F497" s="4">
        <v>70</v>
      </c>
      <c r="G497" s="4">
        <f t="shared" si="6"/>
        <v>45.299999999999955</v>
      </c>
    </row>
    <row r="498" spans="1:12" s="4" customFormat="1">
      <c r="A498" s="39">
        <v>45059</v>
      </c>
      <c r="B498" s="787" t="s">
        <v>2549</v>
      </c>
      <c r="C498" s="787" t="s">
        <v>24</v>
      </c>
      <c r="D498" t="s">
        <v>12</v>
      </c>
      <c r="F498" s="4">
        <v>39</v>
      </c>
      <c r="G498" s="4">
        <f t="shared" si="6"/>
        <v>6.2999999999999545</v>
      </c>
    </row>
    <row r="499" spans="1:12" s="4" customFormat="1">
      <c r="A499" s="39">
        <v>45059</v>
      </c>
      <c r="B499" s="787" t="s">
        <v>2549</v>
      </c>
      <c r="C499" s="787" t="s">
        <v>24</v>
      </c>
      <c r="D499" t="s">
        <v>13</v>
      </c>
      <c r="F499" s="4">
        <v>6.3</v>
      </c>
      <c r="G499" s="4">
        <f t="shared" si="6"/>
        <v>-4.5297099404706387E-14</v>
      </c>
    </row>
    <row r="500" spans="1:12" s="4" customFormat="1">
      <c r="A500" s="41">
        <v>44926</v>
      </c>
      <c r="B500" s="786" t="s">
        <v>10</v>
      </c>
      <c r="C500" s="786" t="s">
        <v>25</v>
      </c>
      <c r="D500" t="s">
        <v>12</v>
      </c>
      <c r="E500" s="4">
        <v>44.6</v>
      </c>
      <c r="G500" s="4">
        <f t="shared" si="6"/>
        <v>44.599999999999959</v>
      </c>
    </row>
    <row r="501" spans="1:12" s="4" customFormat="1">
      <c r="A501" s="39"/>
      <c r="B501" s="787"/>
      <c r="C501" s="787"/>
      <c r="D501" t="s">
        <v>13</v>
      </c>
      <c r="E501" s="4">
        <v>5.7</v>
      </c>
      <c r="G501" s="4">
        <f t="shared" si="6"/>
        <v>50.299999999999962</v>
      </c>
    </row>
    <row r="502" spans="1:12" s="4" customFormat="1">
      <c r="A502" s="39"/>
      <c r="B502" s="787"/>
      <c r="C502" s="787"/>
      <c r="D502" t="s">
        <v>14</v>
      </c>
      <c r="E502" s="4">
        <v>350</v>
      </c>
      <c r="G502" s="4">
        <f t="shared" si="6"/>
        <v>400.29999999999995</v>
      </c>
    </row>
    <row r="503" spans="1:12" s="4" customFormat="1">
      <c r="A503" s="39">
        <v>44926</v>
      </c>
      <c r="B503" s="787" t="s">
        <v>2545</v>
      </c>
      <c r="C503" s="787" t="s">
        <v>25</v>
      </c>
      <c r="D503" t="s">
        <v>14</v>
      </c>
      <c r="F503" s="4">
        <v>350</v>
      </c>
      <c r="G503" s="4">
        <f t="shared" si="6"/>
        <v>50.299999999999955</v>
      </c>
      <c r="I503" s="786"/>
      <c r="J503"/>
    </row>
    <row r="504" spans="1:12" s="4" customFormat="1">
      <c r="A504" s="39">
        <v>45059</v>
      </c>
      <c r="B504" s="787" t="s">
        <v>2549</v>
      </c>
      <c r="C504" s="787" t="s">
        <v>25</v>
      </c>
      <c r="D504" t="s">
        <v>12</v>
      </c>
      <c r="F504" s="4">
        <v>44.6</v>
      </c>
      <c r="G504" s="4">
        <f t="shared" si="6"/>
        <v>5.6999999999999531</v>
      </c>
      <c r="I504" s="786"/>
      <c r="J504"/>
    </row>
    <row r="505" spans="1:12" s="4" customFormat="1">
      <c r="A505" s="39">
        <v>45059</v>
      </c>
      <c r="B505" s="787" t="s">
        <v>2549</v>
      </c>
      <c r="C505" s="787" t="s">
        <v>25</v>
      </c>
      <c r="D505" t="s">
        <v>13</v>
      </c>
      <c r="F505" s="4">
        <v>5.7</v>
      </c>
      <c r="G505" s="4">
        <f t="shared" si="6"/>
        <v>-4.7073456244106637E-14</v>
      </c>
      <c r="I505" s="786"/>
      <c r="J505"/>
    </row>
    <row r="506" spans="1:12" s="4" customFormat="1">
      <c r="A506" s="41">
        <v>44957</v>
      </c>
      <c r="B506" s="786" t="s">
        <v>10</v>
      </c>
      <c r="C506" s="786" t="s">
        <v>11</v>
      </c>
      <c r="D506" t="s">
        <v>12</v>
      </c>
      <c r="E506" s="4">
        <v>46.5</v>
      </c>
      <c r="F506" s="1"/>
      <c r="G506" s="4">
        <f t="shared" si="6"/>
        <v>46.49999999999995</v>
      </c>
      <c r="I506" s="787"/>
      <c r="J506"/>
      <c r="L506" s="4">
        <f>SUM(L473:L503)</f>
        <v>0</v>
      </c>
    </row>
    <row r="507" spans="1:12" s="4" customFormat="1">
      <c r="A507" s="39"/>
      <c r="B507" s="787"/>
      <c r="C507" s="787"/>
      <c r="D507" t="s">
        <v>13</v>
      </c>
      <c r="E507" s="4">
        <v>4.8</v>
      </c>
      <c r="F507" s="1"/>
      <c r="G507" s="4">
        <f t="shared" si="6"/>
        <v>51.299999999999947</v>
      </c>
      <c r="I507" s="786"/>
      <c r="J507"/>
    </row>
    <row r="508" spans="1:12" s="4" customFormat="1">
      <c r="A508" s="39"/>
      <c r="B508" s="787"/>
      <c r="C508" s="787"/>
      <c r="D508" t="s">
        <v>14</v>
      </c>
      <c r="E508" s="4">
        <v>350</v>
      </c>
      <c r="F508" s="1"/>
      <c r="G508" s="4">
        <f t="shared" si="6"/>
        <v>401.29999999999995</v>
      </c>
      <c r="I508" s="10"/>
      <c r="J508" s="10"/>
      <c r="K508" s="10"/>
    </row>
    <row r="509" spans="1:12" s="4" customFormat="1">
      <c r="A509" s="39">
        <v>44957</v>
      </c>
      <c r="B509" s="787" t="s">
        <v>2550</v>
      </c>
      <c r="C509" s="787" t="s">
        <v>11</v>
      </c>
      <c r="D509" t="s">
        <v>14</v>
      </c>
      <c r="F509" s="1">
        <v>230</v>
      </c>
      <c r="G509" s="4">
        <f t="shared" si="6"/>
        <v>171.29999999999995</v>
      </c>
      <c r="I509" s="786"/>
      <c r="J509"/>
    </row>
    <row r="510" spans="1:12" s="4" customFormat="1">
      <c r="A510" s="39">
        <v>45063</v>
      </c>
      <c r="B510" s="787" t="s">
        <v>2551</v>
      </c>
      <c r="C510" s="787" t="s">
        <v>11</v>
      </c>
      <c r="D510" t="s">
        <v>12</v>
      </c>
      <c r="F510" s="4">
        <v>46.5</v>
      </c>
      <c r="G510" s="4">
        <f t="shared" ref="G510:G574" si="7">+G509+E510-F510</f>
        <v>124.79999999999995</v>
      </c>
      <c r="I510" s="786"/>
      <c r="J510"/>
    </row>
    <row r="511" spans="1:12" s="4" customFormat="1">
      <c r="A511" s="39">
        <v>45063</v>
      </c>
      <c r="B511" s="787" t="s">
        <v>2551</v>
      </c>
      <c r="C511" s="787" t="s">
        <v>11</v>
      </c>
      <c r="D511" t="s">
        <v>13</v>
      </c>
      <c r="F511" s="4">
        <v>4.8</v>
      </c>
      <c r="G511" s="4">
        <f t="shared" si="7"/>
        <v>119.99999999999996</v>
      </c>
      <c r="I511" s="786"/>
      <c r="J511"/>
    </row>
    <row r="512" spans="1:12" s="4" customFormat="1">
      <c r="A512" s="39">
        <v>45084</v>
      </c>
      <c r="B512" s="787" t="s">
        <v>2552</v>
      </c>
      <c r="C512" s="787" t="s">
        <v>11</v>
      </c>
      <c r="D512" t="s">
        <v>14</v>
      </c>
      <c r="F512" s="4">
        <v>120</v>
      </c>
      <c r="G512" s="81">
        <f t="shared" si="7"/>
        <v>0</v>
      </c>
      <c r="I512" s="786"/>
      <c r="J512"/>
    </row>
    <row r="513" spans="1:13" s="4" customFormat="1">
      <c r="A513" s="41">
        <v>44985</v>
      </c>
      <c r="B513" s="786" t="s">
        <v>10</v>
      </c>
      <c r="C513" s="786" t="s">
        <v>15</v>
      </c>
      <c r="D513" t="s">
        <v>12</v>
      </c>
      <c r="E513" s="4">
        <v>50.8</v>
      </c>
      <c r="F513" s="1"/>
      <c r="G513" s="4">
        <f t="shared" si="7"/>
        <v>50.8</v>
      </c>
      <c r="I513" s="787"/>
      <c r="J513"/>
    </row>
    <row r="514" spans="1:13" s="4" customFormat="1">
      <c r="A514" s="39"/>
      <c r="B514" s="786"/>
      <c r="C514" s="786"/>
      <c r="D514" t="s">
        <v>13</v>
      </c>
      <c r="E514" s="4">
        <v>1.2</v>
      </c>
      <c r="F514" s="1"/>
      <c r="G514" s="4">
        <f t="shared" si="7"/>
        <v>52</v>
      </c>
      <c r="J514"/>
    </row>
    <row r="515" spans="1:13" s="4" customFormat="1">
      <c r="A515" s="39"/>
      <c r="B515" s="786"/>
      <c r="C515" s="786"/>
      <c r="D515" t="s">
        <v>14</v>
      </c>
      <c r="E515" s="4">
        <v>350</v>
      </c>
      <c r="F515" s="1"/>
      <c r="G515" s="4">
        <f t="shared" si="7"/>
        <v>402</v>
      </c>
      <c r="I515" s="786"/>
      <c r="J515"/>
    </row>
    <row r="516" spans="1:13" s="4" customFormat="1">
      <c r="A516" s="39">
        <v>44985</v>
      </c>
      <c r="B516" s="787" t="s">
        <v>2553</v>
      </c>
      <c r="C516" s="787" t="s">
        <v>15</v>
      </c>
      <c r="D516" t="s">
        <v>14</v>
      </c>
      <c r="F516" s="1">
        <v>270</v>
      </c>
      <c r="G516" s="4">
        <f t="shared" si="7"/>
        <v>132</v>
      </c>
      <c r="I516" s="786"/>
      <c r="J516"/>
    </row>
    <row r="517" spans="1:13" s="4" customFormat="1">
      <c r="A517" s="39">
        <v>45063</v>
      </c>
      <c r="B517" s="787" t="s">
        <v>2551</v>
      </c>
      <c r="C517" s="787" t="s">
        <v>15</v>
      </c>
      <c r="D517" t="s">
        <v>12</v>
      </c>
      <c r="F517" s="4">
        <v>50.8</v>
      </c>
      <c r="G517" s="4">
        <f t="shared" si="7"/>
        <v>81.2</v>
      </c>
      <c r="I517" s="786"/>
      <c r="J517"/>
    </row>
    <row r="518" spans="1:13" s="4" customFormat="1">
      <c r="A518" s="39">
        <v>45063</v>
      </c>
      <c r="B518" s="787" t="s">
        <v>2551</v>
      </c>
      <c r="C518" s="787" t="s">
        <v>15</v>
      </c>
      <c r="D518" t="s">
        <v>13</v>
      </c>
      <c r="F518" s="4">
        <v>1.2</v>
      </c>
      <c r="G518" s="4">
        <f t="shared" si="7"/>
        <v>80</v>
      </c>
      <c r="I518" s="786"/>
      <c r="J518"/>
    </row>
    <row r="519" spans="1:13" s="4" customFormat="1">
      <c r="A519" s="39">
        <v>45084</v>
      </c>
      <c r="B519" s="787" t="s">
        <v>2552</v>
      </c>
      <c r="C519" s="787" t="s">
        <v>15</v>
      </c>
      <c r="D519" t="s">
        <v>14</v>
      </c>
      <c r="F519" s="4">
        <v>30</v>
      </c>
      <c r="G519" s="4">
        <f t="shared" si="7"/>
        <v>50</v>
      </c>
      <c r="I519" s="786"/>
      <c r="J519"/>
    </row>
    <row r="520" spans="1:13" s="4" customFormat="1">
      <c r="A520" s="39">
        <v>45152</v>
      </c>
      <c r="B520" s="787" t="s">
        <v>2554</v>
      </c>
      <c r="C520" s="787" t="s">
        <v>15</v>
      </c>
      <c r="D520" t="s">
        <v>14</v>
      </c>
      <c r="F520" s="4">
        <v>50</v>
      </c>
      <c r="G520" s="4">
        <f t="shared" si="7"/>
        <v>0</v>
      </c>
      <c r="I520" s="786"/>
      <c r="J520"/>
    </row>
    <row r="521" spans="1:13" s="4" customFormat="1">
      <c r="A521" s="41">
        <v>45016</v>
      </c>
      <c r="B521" s="786" t="s">
        <v>10</v>
      </c>
      <c r="C521" s="786" t="s">
        <v>16</v>
      </c>
      <c r="D521" t="s">
        <v>12</v>
      </c>
      <c r="E521" s="4">
        <v>46.7</v>
      </c>
      <c r="G521" s="4">
        <f t="shared" si="7"/>
        <v>46.7</v>
      </c>
      <c r="I521" s="786"/>
      <c r="J521"/>
    </row>
    <row r="522" spans="1:13">
      <c r="B522" s="786"/>
      <c r="C522" s="786"/>
      <c r="D522" t="s">
        <v>13</v>
      </c>
      <c r="E522" s="4">
        <v>1.3</v>
      </c>
      <c r="G522" s="4">
        <f t="shared" si="7"/>
        <v>48</v>
      </c>
      <c r="I522" s="786"/>
      <c r="K522" s="4"/>
    </row>
    <row r="523" spans="1:13">
      <c r="B523" s="786"/>
      <c r="C523" s="786"/>
      <c r="D523" t="s">
        <v>14</v>
      </c>
      <c r="E523" s="4">
        <v>350</v>
      </c>
      <c r="G523" s="4">
        <f t="shared" si="7"/>
        <v>398</v>
      </c>
      <c r="I523" s="786"/>
      <c r="K523" s="4"/>
    </row>
    <row r="524" spans="1:13">
      <c r="A524" s="39">
        <v>45016</v>
      </c>
      <c r="B524" s="787" t="s">
        <v>2555</v>
      </c>
      <c r="C524" s="787" t="s">
        <v>16</v>
      </c>
      <c r="D524" t="s">
        <v>14</v>
      </c>
      <c r="F524" s="4">
        <v>350</v>
      </c>
      <c r="G524" s="4">
        <f t="shared" si="7"/>
        <v>48</v>
      </c>
      <c r="I524" s="786"/>
      <c r="K524" s="4"/>
    </row>
    <row r="525" spans="1:13">
      <c r="A525" s="39">
        <v>45152</v>
      </c>
      <c r="B525" s="787" t="s">
        <v>2556</v>
      </c>
      <c r="C525" s="787" t="s">
        <v>16</v>
      </c>
      <c r="D525" t="s">
        <v>12</v>
      </c>
      <c r="F525" s="4">
        <v>46.7</v>
      </c>
      <c r="G525" s="4">
        <f t="shared" si="7"/>
        <v>1.2999999999999972</v>
      </c>
      <c r="I525" s="786"/>
      <c r="K525" s="4"/>
    </row>
    <row r="526" spans="1:13">
      <c r="A526" s="39">
        <v>45152</v>
      </c>
      <c r="B526" s="787" t="s">
        <v>2556</v>
      </c>
      <c r="C526" s="787" t="s">
        <v>16</v>
      </c>
      <c r="D526" t="s">
        <v>13</v>
      </c>
      <c r="F526" s="4">
        <v>1.3</v>
      </c>
      <c r="G526" s="4">
        <f t="shared" si="7"/>
        <v>-2.886579864025407E-15</v>
      </c>
      <c r="L526" s="786"/>
      <c r="M526" s="786"/>
    </row>
    <row r="527" spans="1:13">
      <c r="A527" s="41">
        <v>45046</v>
      </c>
      <c r="B527" s="786" t="s">
        <v>10</v>
      </c>
      <c r="C527" s="786" t="s">
        <v>17</v>
      </c>
      <c r="D527" t="s">
        <v>12</v>
      </c>
      <c r="E527" s="4">
        <v>48.9</v>
      </c>
      <c r="F527" s="1"/>
      <c r="G527" s="4">
        <f t="shared" si="7"/>
        <v>48.9</v>
      </c>
      <c r="I527" s="786"/>
      <c r="K527" s="4"/>
      <c r="L527" s="4"/>
    </row>
    <row r="528" spans="1:13">
      <c r="B528" s="787"/>
      <c r="C528" s="787"/>
      <c r="D528" t="s">
        <v>13</v>
      </c>
      <c r="E528" s="4">
        <v>1.5</v>
      </c>
      <c r="F528" s="1"/>
      <c r="G528" s="4">
        <f t="shared" si="7"/>
        <v>50.4</v>
      </c>
      <c r="I528" s="787"/>
      <c r="K528" s="4"/>
    </row>
    <row r="529" spans="1:11">
      <c r="B529" s="787"/>
      <c r="C529" s="787"/>
      <c r="D529" t="s">
        <v>14</v>
      </c>
      <c r="E529" s="4">
        <v>350</v>
      </c>
      <c r="F529" s="1"/>
      <c r="G529" s="4">
        <f t="shared" si="7"/>
        <v>400.4</v>
      </c>
      <c r="I529" s="4"/>
      <c r="K529" s="4"/>
    </row>
    <row r="530" spans="1:11">
      <c r="A530" s="39">
        <v>45046</v>
      </c>
      <c r="B530" s="787" t="s">
        <v>2557</v>
      </c>
      <c r="C530" s="787" t="s">
        <v>17</v>
      </c>
      <c r="D530" t="s">
        <v>14</v>
      </c>
      <c r="F530" s="4">
        <v>230</v>
      </c>
      <c r="G530" s="4">
        <f t="shared" si="7"/>
        <v>170.39999999999998</v>
      </c>
      <c r="I530" s="786"/>
      <c r="K530" s="12"/>
    </row>
    <row r="531" spans="1:11">
      <c r="A531" s="39">
        <v>45120</v>
      </c>
      <c r="B531" s="787" t="s">
        <v>2558</v>
      </c>
      <c r="C531" s="787" t="s">
        <v>17</v>
      </c>
      <c r="D531" t="s">
        <v>14</v>
      </c>
      <c r="F531" s="4">
        <v>100</v>
      </c>
      <c r="G531" s="4">
        <f t="shared" si="7"/>
        <v>70.399999999999977</v>
      </c>
      <c r="I531" s="786"/>
      <c r="K531" s="12"/>
    </row>
    <row r="532" spans="1:11">
      <c r="A532" s="39">
        <v>45167</v>
      </c>
      <c r="B532" s="787" t="s">
        <v>2559</v>
      </c>
      <c r="C532" s="787" t="s">
        <v>17</v>
      </c>
      <c r="D532" t="s">
        <v>12</v>
      </c>
      <c r="F532" s="4">
        <v>48.9</v>
      </c>
      <c r="G532" s="4">
        <f t="shared" si="7"/>
        <v>21.499999999999979</v>
      </c>
      <c r="I532" s="786"/>
      <c r="K532" s="12"/>
    </row>
    <row r="533" spans="1:11">
      <c r="A533" s="39">
        <v>45167</v>
      </c>
      <c r="B533" s="787" t="s">
        <v>2559</v>
      </c>
      <c r="C533" s="787" t="s">
        <v>17</v>
      </c>
      <c r="D533" t="s">
        <v>13</v>
      </c>
      <c r="F533" s="4">
        <v>1.5</v>
      </c>
      <c r="G533" s="4">
        <f t="shared" si="7"/>
        <v>19.999999999999979</v>
      </c>
      <c r="I533" s="786"/>
      <c r="K533" s="12"/>
    </row>
    <row r="534" spans="1:11">
      <c r="A534" s="39">
        <v>45210</v>
      </c>
      <c r="B534" s="787" t="s">
        <v>2560</v>
      </c>
      <c r="C534" s="787" t="s">
        <v>17</v>
      </c>
      <c r="D534" t="s">
        <v>14</v>
      </c>
      <c r="F534" s="4">
        <v>20</v>
      </c>
      <c r="G534" s="4">
        <f t="shared" si="7"/>
        <v>0</v>
      </c>
      <c r="I534" s="786"/>
      <c r="K534" s="12"/>
    </row>
    <row r="535" spans="1:11">
      <c r="A535" s="41">
        <v>45077</v>
      </c>
      <c r="B535" s="786" t="s">
        <v>10</v>
      </c>
      <c r="C535" s="786" t="s">
        <v>18</v>
      </c>
      <c r="D535" t="s">
        <v>12</v>
      </c>
      <c r="E535" s="12">
        <v>45.2</v>
      </c>
      <c r="F535" s="65"/>
      <c r="G535" s="4">
        <f t="shared" si="7"/>
        <v>45.2</v>
      </c>
      <c r="J535" s="188"/>
      <c r="K535" s="12"/>
    </row>
    <row r="536" spans="1:11">
      <c r="B536" s="786"/>
      <c r="C536" s="786"/>
      <c r="D536" t="s">
        <v>13</v>
      </c>
      <c r="E536" s="12">
        <v>2.1</v>
      </c>
      <c r="F536" s="65"/>
      <c r="G536" s="4">
        <f t="shared" si="7"/>
        <v>47.300000000000004</v>
      </c>
      <c r="I536" s="786"/>
      <c r="K536" s="12"/>
    </row>
    <row r="537" spans="1:11">
      <c r="B537" s="786"/>
      <c r="C537" s="786"/>
      <c r="D537" t="s">
        <v>14</v>
      </c>
      <c r="E537" s="12">
        <v>350</v>
      </c>
      <c r="F537" s="65"/>
      <c r="G537" s="4">
        <f t="shared" si="7"/>
        <v>397.3</v>
      </c>
      <c r="I537" s="787"/>
      <c r="K537" s="12"/>
    </row>
    <row r="538" spans="1:11">
      <c r="A538" s="39">
        <v>45077</v>
      </c>
      <c r="B538" s="787" t="s">
        <v>2561</v>
      </c>
      <c r="C538" s="787" t="s">
        <v>18</v>
      </c>
      <c r="D538" t="s">
        <v>14</v>
      </c>
      <c r="E538" s="12"/>
      <c r="F538" s="65">
        <v>350</v>
      </c>
      <c r="G538" s="4">
        <f t="shared" si="7"/>
        <v>47.300000000000011</v>
      </c>
    </row>
    <row r="539" spans="1:11">
      <c r="B539" s="787"/>
      <c r="C539" s="787"/>
      <c r="D539" s="188" t="s">
        <v>81</v>
      </c>
      <c r="E539" s="12">
        <v>10</v>
      </c>
      <c r="G539" s="4">
        <f t="shared" si="7"/>
        <v>57.300000000000011</v>
      </c>
    </row>
    <row r="540" spans="1:11">
      <c r="A540" s="39">
        <v>45167</v>
      </c>
      <c r="B540" s="787" t="s">
        <v>2559</v>
      </c>
      <c r="C540" s="787" t="s">
        <v>18</v>
      </c>
      <c r="D540" t="s">
        <v>12</v>
      </c>
      <c r="E540" s="12"/>
      <c r="F540" s="12">
        <v>45.2</v>
      </c>
      <c r="G540" s="4">
        <f t="shared" si="7"/>
        <v>12.100000000000009</v>
      </c>
      <c r="I540" s="786"/>
      <c r="K540" s="12"/>
    </row>
    <row r="541" spans="1:11">
      <c r="A541" s="39">
        <v>45167</v>
      </c>
      <c r="B541" s="787" t="s">
        <v>2559</v>
      </c>
      <c r="C541" s="787" t="s">
        <v>18</v>
      </c>
      <c r="D541" t="s">
        <v>13</v>
      </c>
      <c r="E541" s="12"/>
      <c r="F541" s="12">
        <v>2.1</v>
      </c>
      <c r="G541" s="4">
        <f t="shared" si="7"/>
        <v>10.000000000000009</v>
      </c>
      <c r="I541" s="786"/>
      <c r="K541" s="12"/>
    </row>
    <row r="542" spans="1:11">
      <c r="A542" s="39">
        <v>45167</v>
      </c>
      <c r="B542" s="787" t="s">
        <v>2559</v>
      </c>
      <c r="C542" s="787" t="s">
        <v>18</v>
      </c>
      <c r="D542" s="188" t="s">
        <v>81</v>
      </c>
      <c r="E542" s="12"/>
      <c r="F542" s="12">
        <v>10</v>
      </c>
      <c r="G542" s="4">
        <f t="shared" si="7"/>
        <v>0</v>
      </c>
      <c r="I542" s="786"/>
      <c r="K542" s="12"/>
    </row>
    <row r="543" spans="1:11">
      <c r="A543" s="41">
        <v>45107</v>
      </c>
      <c r="B543" s="786" t="s">
        <v>10</v>
      </c>
      <c r="C543" s="786" t="s">
        <v>19</v>
      </c>
      <c r="D543" t="s">
        <v>12</v>
      </c>
      <c r="E543" s="12">
        <v>46</v>
      </c>
      <c r="G543" s="4">
        <f t="shared" si="7"/>
        <v>46</v>
      </c>
      <c r="K543" s="12"/>
    </row>
    <row r="544" spans="1:11">
      <c r="B544" s="787"/>
      <c r="C544" s="787"/>
      <c r="D544" t="s">
        <v>13</v>
      </c>
      <c r="E544" s="12">
        <v>2</v>
      </c>
      <c r="G544" s="4">
        <f t="shared" si="7"/>
        <v>48</v>
      </c>
      <c r="K544" s="12"/>
    </row>
    <row r="545" spans="1:12">
      <c r="B545" s="787"/>
      <c r="C545" s="787"/>
      <c r="D545" t="s">
        <v>14</v>
      </c>
      <c r="E545" s="12">
        <v>350</v>
      </c>
      <c r="G545" s="4">
        <f t="shared" si="7"/>
        <v>398</v>
      </c>
      <c r="K545" s="12"/>
    </row>
    <row r="546" spans="1:12">
      <c r="A546" s="39">
        <v>45110</v>
      </c>
      <c r="B546" s="787" t="s">
        <v>2562</v>
      </c>
      <c r="C546" s="787" t="s">
        <v>19</v>
      </c>
      <c r="D546" t="s">
        <v>14</v>
      </c>
      <c r="E546" s="12"/>
      <c r="F546" s="4">
        <v>280</v>
      </c>
      <c r="G546" s="4">
        <f t="shared" si="7"/>
        <v>118</v>
      </c>
    </row>
    <row r="547" spans="1:12">
      <c r="A547" s="39">
        <v>45171</v>
      </c>
      <c r="B547" s="787" t="s">
        <v>2563</v>
      </c>
      <c r="C547" s="787" t="s">
        <v>19</v>
      </c>
      <c r="D547" t="s">
        <v>12</v>
      </c>
      <c r="E547" s="12"/>
      <c r="F547" s="12">
        <v>46</v>
      </c>
      <c r="G547" s="4">
        <f t="shared" si="7"/>
        <v>72</v>
      </c>
      <c r="I547" s="786"/>
      <c r="K547" s="12"/>
      <c r="L547" s="197"/>
    </row>
    <row r="548" spans="1:12">
      <c r="A548" s="39">
        <v>45171</v>
      </c>
      <c r="B548" s="787" t="s">
        <v>2563</v>
      </c>
      <c r="C548" s="787" t="s">
        <v>19</v>
      </c>
      <c r="D548" t="s">
        <v>13</v>
      </c>
      <c r="E548" s="12"/>
      <c r="F548" s="12">
        <v>2</v>
      </c>
      <c r="G548" s="4">
        <f t="shared" si="7"/>
        <v>70</v>
      </c>
      <c r="I548" s="786"/>
      <c r="L548" s="197"/>
    </row>
    <row r="549" spans="1:12">
      <c r="A549" s="39">
        <v>45210</v>
      </c>
      <c r="B549" s="787" t="s">
        <v>2560</v>
      </c>
      <c r="C549" s="787" t="s">
        <v>19</v>
      </c>
      <c r="D549" t="s">
        <v>14</v>
      </c>
      <c r="E549" s="12"/>
      <c r="F549" s="12">
        <v>70</v>
      </c>
      <c r="G549" s="4">
        <f t="shared" si="7"/>
        <v>0</v>
      </c>
      <c r="I549" s="849"/>
      <c r="J549" s="849"/>
      <c r="K549" s="849"/>
      <c r="L549" s="197"/>
    </row>
    <row r="550" spans="1:12">
      <c r="A550" s="41">
        <v>45138</v>
      </c>
      <c r="B550" s="786" t="s">
        <v>10</v>
      </c>
      <c r="C550" s="786" t="s">
        <v>20</v>
      </c>
      <c r="D550" t="s">
        <v>12</v>
      </c>
      <c r="E550" s="12">
        <v>43.3</v>
      </c>
      <c r="G550" s="4">
        <f t="shared" si="7"/>
        <v>43.3</v>
      </c>
      <c r="I550" s="786"/>
      <c r="L550" s="197"/>
    </row>
    <row r="551" spans="1:12">
      <c r="B551" s="787"/>
      <c r="C551" s="787"/>
      <c r="D551" t="s">
        <v>13</v>
      </c>
      <c r="E551" s="12">
        <v>2</v>
      </c>
      <c r="G551" s="4">
        <f t="shared" si="7"/>
        <v>45.3</v>
      </c>
      <c r="I551" s="786"/>
      <c r="K551" s="12"/>
    </row>
    <row r="552" spans="1:12">
      <c r="B552" s="787"/>
      <c r="C552" s="787"/>
      <c r="D552" t="s">
        <v>14</v>
      </c>
      <c r="E552" s="12">
        <v>350</v>
      </c>
      <c r="G552" s="4">
        <f t="shared" si="7"/>
        <v>395.3</v>
      </c>
      <c r="K552" s="12"/>
    </row>
    <row r="553" spans="1:12">
      <c r="A553" s="39">
        <v>45138</v>
      </c>
      <c r="B553" s="787" t="s">
        <v>2564</v>
      </c>
      <c r="C553" s="787" t="s">
        <v>20</v>
      </c>
      <c r="D553" t="s">
        <v>14</v>
      </c>
      <c r="F553" s="4">
        <v>170</v>
      </c>
      <c r="G553" s="4">
        <f t="shared" si="7"/>
        <v>225.3</v>
      </c>
      <c r="I553" s="786"/>
      <c r="K553" s="12"/>
    </row>
    <row r="554" spans="1:12">
      <c r="A554" s="39">
        <v>45195</v>
      </c>
      <c r="B554" s="787" t="s">
        <v>2565</v>
      </c>
      <c r="C554" s="787" t="s">
        <v>20</v>
      </c>
      <c r="D554" t="s">
        <v>12</v>
      </c>
      <c r="F554" s="12">
        <v>43.3</v>
      </c>
      <c r="G554" s="4">
        <f t="shared" si="7"/>
        <v>182</v>
      </c>
      <c r="K554" s="12"/>
    </row>
    <row r="555" spans="1:12">
      <c r="A555" s="39">
        <v>45195</v>
      </c>
      <c r="B555" s="787" t="s">
        <v>2565</v>
      </c>
      <c r="C555" s="787" t="s">
        <v>20</v>
      </c>
      <c r="D555" t="s">
        <v>13</v>
      </c>
      <c r="F555" s="12">
        <v>2</v>
      </c>
      <c r="G555" s="4">
        <f t="shared" si="7"/>
        <v>180</v>
      </c>
      <c r="K555" s="12"/>
    </row>
    <row r="556" spans="1:12">
      <c r="A556" s="39">
        <v>45280</v>
      </c>
      <c r="B556" s="787" t="s">
        <v>2566</v>
      </c>
      <c r="C556" s="787" t="s">
        <v>20</v>
      </c>
      <c r="D556" t="s">
        <v>14</v>
      </c>
      <c r="F556" s="12">
        <v>180</v>
      </c>
      <c r="G556" s="4">
        <f t="shared" si="7"/>
        <v>0</v>
      </c>
      <c r="K556" s="12"/>
    </row>
    <row r="557" spans="1:12">
      <c r="A557" s="41">
        <v>45169</v>
      </c>
      <c r="B557" s="786" t="s">
        <v>10</v>
      </c>
      <c r="C557" s="786" t="s">
        <v>411</v>
      </c>
      <c r="D557" t="s">
        <v>12</v>
      </c>
      <c r="E557" s="12">
        <v>41.5</v>
      </c>
      <c r="G557" s="4">
        <f t="shared" si="7"/>
        <v>41.5</v>
      </c>
    </row>
    <row r="558" spans="1:12">
      <c r="B558" s="787"/>
      <c r="C558" s="787"/>
      <c r="D558" t="s">
        <v>13</v>
      </c>
      <c r="E558" s="12">
        <v>2.2999999999999998</v>
      </c>
      <c r="G558" s="4">
        <f t="shared" si="7"/>
        <v>43.8</v>
      </c>
    </row>
    <row r="559" spans="1:12">
      <c r="B559" s="787"/>
      <c r="C559" s="787"/>
      <c r="D559" t="s">
        <v>14</v>
      </c>
      <c r="E559" s="12">
        <v>350</v>
      </c>
      <c r="G559" s="4">
        <f t="shared" si="7"/>
        <v>393.8</v>
      </c>
    </row>
    <row r="560" spans="1:12">
      <c r="B560" s="787"/>
      <c r="C560" s="787"/>
      <c r="D560" t="s">
        <v>223</v>
      </c>
      <c r="E560" s="12">
        <v>10</v>
      </c>
      <c r="G560" s="4">
        <f t="shared" si="7"/>
        <v>403.8</v>
      </c>
    </row>
    <row r="561" spans="1:11">
      <c r="A561" s="39">
        <v>45169</v>
      </c>
      <c r="B561" s="787" t="s">
        <v>2567</v>
      </c>
      <c r="C561" s="787" t="s">
        <v>411</v>
      </c>
      <c r="D561" t="s">
        <v>14</v>
      </c>
      <c r="F561" s="4">
        <v>300</v>
      </c>
      <c r="G561" s="4">
        <f t="shared" si="7"/>
        <v>103.80000000000001</v>
      </c>
    </row>
    <row r="562" spans="1:11">
      <c r="A562" s="39">
        <v>45195</v>
      </c>
      <c r="B562" s="787" t="s">
        <v>2565</v>
      </c>
      <c r="C562" s="787" t="s">
        <v>411</v>
      </c>
      <c r="D562" t="s">
        <v>12</v>
      </c>
      <c r="F562" s="12">
        <v>41.5</v>
      </c>
      <c r="G562" s="4">
        <f t="shared" si="7"/>
        <v>62.300000000000011</v>
      </c>
    </row>
    <row r="563" spans="1:11">
      <c r="A563" s="39">
        <v>45195</v>
      </c>
      <c r="B563" s="787" t="s">
        <v>2565</v>
      </c>
      <c r="C563" s="787" t="s">
        <v>411</v>
      </c>
      <c r="D563" t="s">
        <v>13</v>
      </c>
      <c r="F563" s="12">
        <v>2.2999999999999998</v>
      </c>
      <c r="G563" s="4">
        <f t="shared" si="7"/>
        <v>60.000000000000014</v>
      </c>
    </row>
    <row r="564" spans="1:11">
      <c r="A564" s="39">
        <v>45223</v>
      </c>
      <c r="B564" s="787" t="s">
        <v>2568</v>
      </c>
      <c r="C564" s="787" t="s">
        <v>411</v>
      </c>
      <c r="D564" t="s">
        <v>14</v>
      </c>
      <c r="F564" s="12">
        <v>50</v>
      </c>
      <c r="G564" s="4">
        <f t="shared" si="7"/>
        <v>10.000000000000014</v>
      </c>
    </row>
    <row r="565" spans="1:11">
      <c r="A565" s="39">
        <v>45245</v>
      </c>
      <c r="B565" s="787" t="s">
        <v>2569</v>
      </c>
      <c r="C565" s="787" t="s">
        <v>411</v>
      </c>
      <c r="D565" t="s">
        <v>223</v>
      </c>
      <c r="F565" s="12">
        <v>10</v>
      </c>
      <c r="G565" s="4">
        <f t="shared" si="7"/>
        <v>1.4210854715202004E-14</v>
      </c>
    </row>
    <row r="566" spans="1:11">
      <c r="A566" s="41">
        <v>45199</v>
      </c>
      <c r="B566" s="786" t="s">
        <v>10</v>
      </c>
      <c r="C566" s="786" t="s">
        <v>91</v>
      </c>
      <c r="D566" t="s">
        <v>12</v>
      </c>
      <c r="E566" s="12">
        <v>41.3</v>
      </c>
      <c r="G566" s="4">
        <f t="shared" si="7"/>
        <v>41.300000000000011</v>
      </c>
    </row>
    <row r="567" spans="1:11">
      <c r="B567" s="787"/>
      <c r="C567" s="787"/>
      <c r="D567" t="s">
        <v>13</v>
      </c>
      <c r="E567" s="12">
        <v>2</v>
      </c>
      <c r="G567" s="4">
        <f t="shared" si="7"/>
        <v>43.300000000000011</v>
      </c>
    </row>
    <row r="568" spans="1:11">
      <c r="B568" s="787"/>
      <c r="C568" s="787"/>
      <c r="D568" t="s">
        <v>14</v>
      </c>
      <c r="E568" s="12">
        <v>350</v>
      </c>
      <c r="G568" s="4">
        <f t="shared" si="7"/>
        <v>393.3</v>
      </c>
    </row>
    <row r="569" spans="1:11">
      <c r="A569" s="39">
        <v>45199</v>
      </c>
      <c r="B569" s="787" t="s">
        <v>2570</v>
      </c>
      <c r="C569" s="787" t="s">
        <v>91</v>
      </c>
      <c r="D569" t="s">
        <v>14</v>
      </c>
      <c r="F569" s="4">
        <v>200</v>
      </c>
      <c r="G569" s="4">
        <f t="shared" si="7"/>
        <v>193.3</v>
      </c>
    </row>
    <row r="570" spans="1:11">
      <c r="A570" s="39">
        <v>45223</v>
      </c>
      <c r="B570" s="787" t="s">
        <v>2571</v>
      </c>
      <c r="C570" s="787" t="s">
        <v>91</v>
      </c>
      <c r="D570" t="s">
        <v>12</v>
      </c>
      <c r="F570" s="12">
        <v>41.3</v>
      </c>
      <c r="G570" s="4">
        <f t="shared" si="7"/>
        <v>152</v>
      </c>
    </row>
    <row r="571" spans="1:11">
      <c r="A571" s="39">
        <v>45223</v>
      </c>
      <c r="B571" s="787" t="s">
        <v>2571</v>
      </c>
      <c r="C571" s="787" t="s">
        <v>91</v>
      </c>
      <c r="D571" t="s">
        <v>13</v>
      </c>
      <c r="F571" s="12">
        <v>2</v>
      </c>
      <c r="G571" s="4">
        <f t="shared" si="7"/>
        <v>150</v>
      </c>
    </row>
    <row r="572" spans="1:11">
      <c r="A572" s="39">
        <v>45259</v>
      </c>
      <c r="B572" s="787" t="s">
        <v>2572</v>
      </c>
      <c r="C572" s="787" t="s">
        <v>91</v>
      </c>
      <c r="D572" t="s">
        <v>14</v>
      </c>
      <c r="F572" s="12">
        <v>150</v>
      </c>
      <c r="G572" s="4">
        <f t="shared" si="7"/>
        <v>0</v>
      </c>
    </row>
    <row r="573" spans="1:11">
      <c r="A573" s="41">
        <v>45230</v>
      </c>
      <c r="B573" s="786" t="s">
        <v>10</v>
      </c>
      <c r="C573" s="786" t="s">
        <v>23</v>
      </c>
      <c r="D573" t="s">
        <v>12</v>
      </c>
      <c r="E573" s="12">
        <v>40.1</v>
      </c>
      <c r="F573" s="65"/>
      <c r="G573" s="4">
        <f t="shared" si="7"/>
        <v>40.1</v>
      </c>
    </row>
    <row r="574" spans="1:11">
      <c r="B574" s="787"/>
      <c r="C574" s="787"/>
      <c r="D574" t="s">
        <v>13</v>
      </c>
      <c r="E574" s="12">
        <v>2</v>
      </c>
      <c r="F574" s="65"/>
      <c r="G574" s="4">
        <f t="shared" si="7"/>
        <v>42.1</v>
      </c>
      <c r="I574" s="786"/>
    </row>
    <row r="575" spans="1:11">
      <c r="B575" s="787"/>
      <c r="C575" s="787"/>
      <c r="D575" t="s">
        <v>14</v>
      </c>
      <c r="E575" s="12">
        <v>350</v>
      </c>
      <c r="F575" s="65"/>
      <c r="G575" s="4">
        <f t="shared" ref="G575:G640" si="8">+G574+E575-F575</f>
        <v>392.1</v>
      </c>
      <c r="I575" s="796"/>
      <c r="K575" s="12"/>
    </row>
    <row r="576" spans="1:11">
      <c r="A576" s="39">
        <v>45230</v>
      </c>
      <c r="B576" s="787" t="s">
        <v>2573</v>
      </c>
      <c r="C576" s="787" t="s">
        <v>23</v>
      </c>
      <c r="D576" t="s">
        <v>14</v>
      </c>
      <c r="E576" s="12"/>
      <c r="F576" s="65">
        <v>300</v>
      </c>
      <c r="G576" s="4">
        <f t="shared" si="8"/>
        <v>92.100000000000023</v>
      </c>
      <c r="I576" s="786"/>
      <c r="K576" s="12"/>
    </row>
    <row r="577" spans="1:12">
      <c r="A577" s="39">
        <v>45245</v>
      </c>
      <c r="B577" s="787" t="s">
        <v>2569</v>
      </c>
      <c r="C577" s="787" t="s">
        <v>23</v>
      </c>
      <c r="D577" t="s">
        <v>12</v>
      </c>
      <c r="F577" s="12">
        <v>40.1</v>
      </c>
      <c r="G577" s="4">
        <f t="shared" si="8"/>
        <v>52.000000000000021</v>
      </c>
      <c r="I577" s="786"/>
      <c r="K577" s="12"/>
    </row>
    <row r="578" spans="1:12">
      <c r="A578" s="39">
        <v>45245</v>
      </c>
      <c r="B578" s="787" t="s">
        <v>2569</v>
      </c>
      <c r="C578" s="787" t="s">
        <v>23</v>
      </c>
      <c r="D578" t="s">
        <v>13</v>
      </c>
      <c r="F578" s="12">
        <v>2</v>
      </c>
      <c r="G578" s="4">
        <f t="shared" si="8"/>
        <v>50.000000000000021</v>
      </c>
    </row>
    <row r="579" spans="1:12">
      <c r="A579" s="39">
        <v>45245</v>
      </c>
      <c r="B579" s="787" t="s">
        <v>2574</v>
      </c>
      <c r="C579" s="787" t="s">
        <v>23</v>
      </c>
      <c r="D579" t="s">
        <v>14</v>
      </c>
      <c r="F579" s="4">
        <v>50</v>
      </c>
      <c r="G579" s="4">
        <f t="shared" si="8"/>
        <v>0</v>
      </c>
    </row>
    <row r="580" spans="1:12">
      <c r="A580" s="52">
        <v>45260</v>
      </c>
      <c r="B580" s="796" t="s">
        <v>10</v>
      </c>
      <c r="C580" s="796" t="s">
        <v>24</v>
      </c>
      <c r="D580" t="s">
        <v>12</v>
      </c>
      <c r="E580" s="12">
        <v>43.6</v>
      </c>
      <c r="F580" s="65"/>
      <c r="G580" s="4">
        <f t="shared" si="8"/>
        <v>43.6</v>
      </c>
    </row>
    <row r="581" spans="1:12">
      <c r="A581" s="52"/>
      <c r="B581" s="796"/>
      <c r="C581" s="796"/>
      <c r="D581" t="s">
        <v>13</v>
      </c>
      <c r="E581" s="12">
        <v>5</v>
      </c>
      <c r="F581" s="65"/>
      <c r="G581" s="4">
        <f t="shared" si="8"/>
        <v>48.6</v>
      </c>
    </row>
    <row r="582" spans="1:12">
      <c r="A582" s="49"/>
      <c r="B582" s="795"/>
      <c r="C582" s="795"/>
      <c r="D582" t="s">
        <v>14</v>
      </c>
      <c r="E582" s="12">
        <v>350</v>
      </c>
      <c r="F582" s="65"/>
      <c r="G582" s="4">
        <f t="shared" si="8"/>
        <v>398.6</v>
      </c>
      <c r="K582" s="12"/>
    </row>
    <row r="583" spans="1:12">
      <c r="A583" s="49">
        <v>45260</v>
      </c>
      <c r="B583" s="795" t="s">
        <v>2575</v>
      </c>
      <c r="C583" s="795" t="s">
        <v>24</v>
      </c>
      <c r="D583" t="s">
        <v>14</v>
      </c>
      <c r="E583" s="12"/>
      <c r="F583" s="65">
        <v>250</v>
      </c>
      <c r="G583" s="4">
        <f t="shared" si="8"/>
        <v>148.60000000000002</v>
      </c>
      <c r="K583" s="12"/>
    </row>
    <row r="584" spans="1:12">
      <c r="A584" s="39">
        <v>45280</v>
      </c>
      <c r="B584" s="787" t="s">
        <v>2566</v>
      </c>
      <c r="C584" s="795" t="s">
        <v>24</v>
      </c>
      <c r="D584" t="s">
        <v>14</v>
      </c>
      <c r="F584" s="4">
        <v>100</v>
      </c>
      <c r="G584" s="4">
        <f t="shared" si="8"/>
        <v>48.600000000000023</v>
      </c>
    </row>
    <row r="585" spans="1:12">
      <c r="A585" s="39">
        <v>45316</v>
      </c>
      <c r="B585" s="787" t="s">
        <v>2576</v>
      </c>
      <c r="C585" s="795" t="s">
        <v>24</v>
      </c>
      <c r="D585" t="s">
        <v>12</v>
      </c>
      <c r="F585" s="12">
        <v>43.6</v>
      </c>
      <c r="G585" s="4">
        <f t="shared" si="8"/>
        <v>5.0000000000000213</v>
      </c>
    </row>
    <row r="586" spans="1:12">
      <c r="A586" s="39">
        <v>45316</v>
      </c>
      <c r="B586" s="787" t="s">
        <v>2576</v>
      </c>
      <c r="C586" s="795" t="s">
        <v>24</v>
      </c>
      <c r="D586" t="s">
        <v>13</v>
      </c>
      <c r="F586" s="12">
        <v>5</v>
      </c>
      <c r="G586" s="4">
        <f t="shared" si="8"/>
        <v>2.1316282072803006E-14</v>
      </c>
      <c r="I586" s="786"/>
      <c r="K586" s="12"/>
    </row>
    <row r="587" spans="1:12">
      <c r="A587" s="41">
        <v>45291</v>
      </c>
      <c r="B587" s="786" t="s">
        <v>10</v>
      </c>
      <c r="C587" s="786" t="s">
        <v>25</v>
      </c>
      <c r="D587" t="s">
        <v>12</v>
      </c>
      <c r="E587" s="12">
        <v>46.6</v>
      </c>
      <c r="F587" s="65"/>
      <c r="G587" s="4">
        <f t="shared" si="8"/>
        <v>46.600000000000023</v>
      </c>
      <c r="I587" s="787"/>
      <c r="K587" s="12"/>
      <c r="L587" s="26"/>
    </row>
    <row r="588" spans="1:12">
      <c r="B588" s="787"/>
      <c r="C588" s="787"/>
      <c r="D588" t="s">
        <v>13</v>
      </c>
      <c r="E588" s="12">
        <v>5</v>
      </c>
      <c r="F588" s="65"/>
      <c r="G588" s="4">
        <f t="shared" si="8"/>
        <v>51.600000000000023</v>
      </c>
    </row>
    <row r="589" spans="1:12">
      <c r="B589" s="787"/>
      <c r="C589" s="787"/>
      <c r="D589" t="s">
        <v>14</v>
      </c>
      <c r="E589" s="12">
        <v>350</v>
      </c>
      <c r="F589" s="65"/>
      <c r="G589" s="4">
        <f t="shared" si="8"/>
        <v>401.6</v>
      </c>
    </row>
    <row r="590" spans="1:12">
      <c r="A590" s="39">
        <v>45291</v>
      </c>
      <c r="B590" s="787" t="s">
        <v>2577</v>
      </c>
      <c r="C590" s="787" t="s">
        <v>25</v>
      </c>
      <c r="D590" t="s">
        <v>14</v>
      </c>
      <c r="E590" s="12"/>
      <c r="F590" s="65">
        <v>320</v>
      </c>
      <c r="G590" s="4">
        <f t="shared" si="8"/>
        <v>81.600000000000023</v>
      </c>
      <c r="I590" s="786"/>
      <c r="K590" s="12"/>
      <c r="L590" s="26"/>
    </row>
    <row r="591" spans="1:12" s="365" customFormat="1">
      <c r="A591" s="395">
        <v>45316</v>
      </c>
      <c r="B591" s="384" t="s">
        <v>2578</v>
      </c>
      <c r="C591" s="807" t="s">
        <v>25</v>
      </c>
      <c r="D591" s="365" t="s">
        <v>14</v>
      </c>
      <c r="E591" s="396"/>
      <c r="F591" s="396">
        <v>30</v>
      </c>
      <c r="G591" s="369">
        <f t="shared" si="8"/>
        <v>51.600000000000023</v>
      </c>
      <c r="I591" s="807"/>
      <c r="K591" s="370"/>
    </row>
    <row r="592" spans="1:12">
      <c r="A592" s="49">
        <v>45352</v>
      </c>
      <c r="B592" s="795" t="s">
        <v>2579</v>
      </c>
      <c r="C592" s="787" t="s">
        <v>25</v>
      </c>
      <c r="D592" t="s">
        <v>12</v>
      </c>
      <c r="E592" s="34"/>
      <c r="F592" s="12">
        <v>46.6</v>
      </c>
      <c r="G592" s="4">
        <f t="shared" si="8"/>
        <v>5.0000000000000213</v>
      </c>
      <c r="I592" s="786"/>
      <c r="K592" s="12"/>
    </row>
    <row r="593" spans="1:11">
      <c r="A593" s="49">
        <v>45352</v>
      </c>
      <c r="B593" s="795" t="s">
        <v>2579</v>
      </c>
      <c r="C593" s="787" t="s">
        <v>25</v>
      </c>
      <c r="D593" t="s">
        <v>13</v>
      </c>
      <c r="E593" s="34"/>
      <c r="F593" s="12">
        <v>5</v>
      </c>
      <c r="G593" s="4">
        <f t="shared" si="8"/>
        <v>2.1316282072803006E-14</v>
      </c>
      <c r="I593" s="787"/>
      <c r="K593" s="12"/>
    </row>
    <row r="594" spans="1:11">
      <c r="A594" s="41">
        <v>45322</v>
      </c>
      <c r="B594" s="786" t="s">
        <v>10</v>
      </c>
      <c r="C594" s="786" t="s">
        <v>11</v>
      </c>
      <c r="D594" t="s">
        <v>12</v>
      </c>
      <c r="E594" s="12">
        <v>52</v>
      </c>
      <c r="G594" s="4">
        <f t="shared" si="8"/>
        <v>52.000000000000021</v>
      </c>
      <c r="I594" s="787"/>
      <c r="K594" s="12"/>
    </row>
    <row r="595" spans="1:11">
      <c r="B595" s="787"/>
      <c r="C595" s="787"/>
      <c r="D595" t="s">
        <v>13</v>
      </c>
      <c r="E595" s="12">
        <v>8.8000000000000007</v>
      </c>
      <c r="G595" s="4">
        <f t="shared" si="8"/>
        <v>60.800000000000026</v>
      </c>
      <c r="K595" s="12"/>
    </row>
    <row r="596" spans="1:11">
      <c r="B596" s="787"/>
      <c r="C596" s="787"/>
      <c r="D596" t="s">
        <v>14</v>
      </c>
      <c r="E596" s="12">
        <v>350</v>
      </c>
      <c r="G596" s="4">
        <f t="shared" si="8"/>
        <v>410.8</v>
      </c>
    </row>
    <row r="597" spans="1:11" s="365" customFormat="1">
      <c r="A597" s="364">
        <v>45322</v>
      </c>
      <c r="B597" s="807" t="s">
        <v>2580</v>
      </c>
      <c r="C597" s="807" t="s">
        <v>11</v>
      </c>
      <c r="D597" s="365" t="s">
        <v>14</v>
      </c>
      <c r="E597" s="369"/>
      <c r="F597" s="369">
        <v>290</v>
      </c>
      <c r="G597" s="369">
        <f t="shared" si="8"/>
        <v>120.80000000000001</v>
      </c>
    </row>
    <row r="598" spans="1:11">
      <c r="A598" s="49">
        <v>45352</v>
      </c>
      <c r="B598" s="795" t="s">
        <v>2579</v>
      </c>
      <c r="C598" s="787" t="s">
        <v>11</v>
      </c>
      <c r="D598" t="s">
        <v>12</v>
      </c>
      <c r="F598" s="12">
        <v>52</v>
      </c>
      <c r="G598" s="4">
        <f t="shared" si="8"/>
        <v>68.800000000000011</v>
      </c>
    </row>
    <row r="599" spans="1:11">
      <c r="A599" s="49">
        <v>45352</v>
      </c>
      <c r="B599" s="795" t="s">
        <v>2579</v>
      </c>
      <c r="C599" s="787" t="s">
        <v>11</v>
      </c>
      <c r="D599" t="s">
        <v>13</v>
      </c>
      <c r="F599" s="12">
        <v>8.8000000000000007</v>
      </c>
      <c r="G599" s="4">
        <f t="shared" si="8"/>
        <v>60.000000000000014</v>
      </c>
    </row>
    <row r="600" spans="1:11" s="365" customFormat="1">
      <c r="A600" s="364">
        <v>45392</v>
      </c>
      <c r="B600" s="807" t="s">
        <v>2581</v>
      </c>
      <c r="C600" s="807" t="s">
        <v>11</v>
      </c>
      <c r="D600" s="365" t="s">
        <v>14</v>
      </c>
      <c r="E600" s="369"/>
      <c r="F600" s="370">
        <v>60</v>
      </c>
      <c r="G600" s="369">
        <f t="shared" si="8"/>
        <v>0</v>
      </c>
    </row>
    <row r="601" spans="1:11">
      <c r="A601" s="41">
        <v>45351</v>
      </c>
      <c r="B601" s="786" t="s">
        <v>10</v>
      </c>
      <c r="C601" s="786" t="s">
        <v>15</v>
      </c>
      <c r="D601" t="s">
        <v>12</v>
      </c>
      <c r="E601" s="12">
        <v>53.9</v>
      </c>
      <c r="G601" s="4">
        <f t="shared" si="8"/>
        <v>53.9</v>
      </c>
    </row>
    <row r="602" spans="1:11">
      <c r="B602" s="787"/>
      <c r="C602" s="787"/>
      <c r="D602" t="s">
        <v>13</v>
      </c>
      <c r="E602" s="12">
        <v>5</v>
      </c>
      <c r="G602" s="4">
        <f t="shared" si="8"/>
        <v>58.9</v>
      </c>
    </row>
    <row r="603" spans="1:11">
      <c r="B603" s="787"/>
      <c r="C603" s="787"/>
      <c r="D603" t="s">
        <v>14</v>
      </c>
      <c r="E603" s="12">
        <v>350</v>
      </c>
      <c r="G603" s="4">
        <f t="shared" si="8"/>
        <v>408.9</v>
      </c>
    </row>
    <row r="604" spans="1:11" s="365" customFormat="1">
      <c r="A604" s="364">
        <v>45351</v>
      </c>
      <c r="B604" s="807" t="s">
        <v>2582</v>
      </c>
      <c r="C604" s="807" t="s">
        <v>15</v>
      </c>
      <c r="D604" s="365" t="s">
        <v>14</v>
      </c>
      <c r="E604" s="369"/>
      <c r="F604" s="369">
        <v>310</v>
      </c>
      <c r="G604" s="369">
        <f t="shared" si="8"/>
        <v>98.899999999999977</v>
      </c>
    </row>
    <row r="605" spans="1:11" s="365" customFormat="1">
      <c r="A605" s="364">
        <v>45392</v>
      </c>
      <c r="B605" s="807" t="s">
        <v>2581</v>
      </c>
      <c r="C605" s="807" t="s">
        <v>15</v>
      </c>
      <c r="D605" s="365" t="s">
        <v>14</v>
      </c>
      <c r="E605" s="369"/>
      <c r="F605" s="369">
        <v>40</v>
      </c>
      <c r="G605" s="369">
        <f t="shared" si="8"/>
        <v>58.899999999999977</v>
      </c>
    </row>
    <row r="606" spans="1:11">
      <c r="A606" s="39">
        <v>45420</v>
      </c>
      <c r="B606" s="787" t="s">
        <v>2583</v>
      </c>
      <c r="C606" s="787" t="s">
        <v>15</v>
      </c>
      <c r="D606" t="s">
        <v>12</v>
      </c>
      <c r="F606" s="4">
        <v>53.9</v>
      </c>
      <c r="G606" s="4">
        <f t="shared" si="8"/>
        <v>4.9999999999999787</v>
      </c>
    </row>
    <row r="607" spans="1:11">
      <c r="A607" s="39">
        <v>45420</v>
      </c>
      <c r="B607" s="787" t="s">
        <v>2583</v>
      </c>
      <c r="C607" s="787" t="s">
        <v>15</v>
      </c>
      <c r="D607" t="s">
        <v>13</v>
      </c>
      <c r="F607" s="4">
        <v>5</v>
      </c>
      <c r="G607" s="4">
        <f t="shared" si="8"/>
        <v>-2.1316282072803006E-14</v>
      </c>
    </row>
    <row r="608" spans="1:11">
      <c r="A608" s="41">
        <v>45382</v>
      </c>
      <c r="B608" s="786" t="s">
        <v>10</v>
      </c>
      <c r="C608" s="786" t="s">
        <v>16</v>
      </c>
      <c r="D608" t="s">
        <v>12</v>
      </c>
      <c r="E608" s="12">
        <v>52.2</v>
      </c>
      <c r="F608" s="65"/>
      <c r="G608" s="4">
        <f t="shared" si="8"/>
        <v>52.199999999999982</v>
      </c>
      <c r="I608" s="786"/>
      <c r="K608" s="12"/>
    </row>
    <row r="609" spans="1:13">
      <c r="B609" s="787"/>
      <c r="C609" s="787"/>
      <c r="D609" t="s">
        <v>13</v>
      </c>
      <c r="E609" s="12">
        <v>5</v>
      </c>
      <c r="F609" s="65"/>
      <c r="G609" s="4">
        <f t="shared" si="8"/>
        <v>57.199999999999982</v>
      </c>
      <c r="I609" s="787"/>
      <c r="K609" s="12"/>
    </row>
    <row r="610" spans="1:13">
      <c r="B610" s="787"/>
      <c r="C610" s="787"/>
      <c r="D610" t="s">
        <v>14</v>
      </c>
      <c r="E610" s="12">
        <v>350</v>
      </c>
      <c r="F610" s="65"/>
      <c r="G610" s="4">
        <f t="shared" si="8"/>
        <v>407.2</v>
      </c>
      <c r="I610" s="786"/>
      <c r="K610" s="12"/>
    </row>
    <row r="611" spans="1:13" s="365" customFormat="1">
      <c r="A611" s="364">
        <v>45382</v>
      </c>
      <c r="B611" s="807" t="s">
        <v>2584</v>
      </c>
      <c r="C611" s="807" t="s">
        <v>16</v>
      </c>
      <c r="D611" s="365" t="s">
        <v>14</v>
      </c>
      <c r="E611" s="370"/>
      <c r="F611" s="372">
        <v>210</v>
      </c>
      <c r="G611" s="369">
        <f t="shared" si="8"/>
        <v>197.2</v>
      </c>
      <c r="I611" s="807"/>
      <c r="K611" s="370"/>
    </row>
    <row r="612" spans="1:13" s="365" customFormat="1">
      <c r="A612" s="364">
        <v>45420</v>
      </c>
      <c r="B612" s="807" t="s">
        <v>2585</v>
      </c>
      <c r="C612" s="807" t="s">
        <v>16</v>
      </c>
      <c r="D612" s="365" t="s">
        <v>14</v>
      </c>
      <c r="E612" s="370"/>
      <c r="F612" s="372">
        <v>140</v>
      </c>
      <c r="G612" s="369">
        <f t="shared" si="8"/>
        <v>57.199999999999989</v>
      </c>
      <c r="I612" s="807"/>
      <c r="K612" s="370"/>
    </row>
    <row r="613" spans="1:13">
      <c r="A613" s="39">
        <v>45420</v>
      </c>
      <c r="B613" s="787" t="s">
        <v>2583</v>
      </c>
      <c r="C613" s="787" t="s">
        <v>16</v>
      </c>
      <c r="D613" t="s">
        <v>12</v>
      </c>
      <c r="E613" s="12"/>
      <c r="F613" s="65">
        <v>52.2</v>
      </c>
      <c r="G613" s="4">
        <f t="shared" si="8"/>
        <v>4.9999999999999858</v>
      </c>
      <c r="I613" s="787"/>
      <c r="K613" s="12"/>
    </row>
    <row r="614" spans="1:13">
      <c r="A614" s="39">
        <v>45420</v>
      </c>
      <c r="B614" s="787" t="s">
        <v>2583</v>
      </c>
      <c r="C614" s="787" t="s">
        <v>16</v>
      </c>
      <c r="D614" t="s">
        <v>13</v>
      </c>
      <c r="E614" s="12"/>
      <c r="F614" s="65">
        <v>5</v>
      </c>
      <c r="G614" s="4">
        <f t="shared" si="8"/>
        <v>-1.4210854715202004E-14</v>
      </c>
      <c r="I614" s="787"/>
      <c r="K614" s="12"/>
    </row>
    <row r="615" spans="1:13">
      <c r="A615" s="41">
        <v>45412</v>
      </c>
      <c r="B615" s="786" t="s">
        <v>10</v>
      </c>
      <c r="C615" s="786" t="s">
        <v>17</v>
      </c>
      <c r="D615" t="s">
        <v>12</v>
      </c>
      <c r="E615" s="12">
        <v>51.9</v>
      </c>
      <c r="F615" s="65"/>
      <c r="G615" s="4">
        <f t="shared" si="8"/>
        <v>51.899999999999984</v>
      </c>
    </row>
    <row r="616" spans="1:13">
      <c r="B616" s="787"/>
      <c r="C616" s="787"/>
      <c r="D616" t="s">
        <v>13</v>
      </c>
      <c r="E616" s="12">
        <v>5</v>
      </c>
      <c r="F616" s="65"/>
      <c r="G616" s="4">
        <f t="shared" si="8"/>
        <v>56.899999999999984</v>
      </c>
      <c r="L616" s="12"/>
    </row>
    <row r="617" spans="1:13">
      <c r="B617" s="787"/>
      <c r="C617" s="787"/>
      <c r="D617" t="s">
        <v>14</v>
      </c>
      <c r="E617" s="12">
        <v>350</v>
      </c>
      <c r="F617" s="65"/>
      <c r="G617" s="4">
        <f t="shared" si="8"/>
        <v>406.9</v>
      </c>
      <c r="I617" s="787"/>
      <c r="L617" s="12"/>
    </row>
    <row r="618" spans="1:13" s="365" customFormat="1">
      <c r="A618" s="364">
        <v>45412</v>
      </c>
      <c r="B618" s="807" t="s">
        <v>2586</v>
      </c>
      <c r="C618" s="807" t="s">
        <v>17</v>
      </c>
      <c r="D618" s="365" t="s">
        <v>14</v>
      </c>
      <c r="E618" s="370"/>
      <c r="F618" s="372">
        <v>200</v>
      </c>
      <c r="G618" s="369">
        <f t="shared" si="8"/>
        <v>206.89999999999998</v>
      </c>
      <c r="K618" s="370"/>
      <c r="L618" s="370"/>
    </row>
    <row r="619" spans="1:13">
      <c r="A619" s="39">
        <v>45483</v>
      </c>
      <c r="B619" s="787" t="s">
        <v>2587</v>
      </c>
      <c r="C619" s="787" t="s">
        <v>17</v>
      </c>
      <c r="D619" t="s">
        <v>12</v>
      </c>
      <c r="E619" s="12"/>
      <c r="F619" s="65">
        <v>51.9</v>
      </c>
      <c r="G619" s="4">
        <f t="shared" si="8"/>
        <v>154.99999999999997</v>
      </c>
      <c r="L619" s="12"/>
    </row>
    <row r="620" spans="1:13">
      <c r="A620" s="39">
        <v>45483</v>
      </c>
      <c r="B620" s="787" t="s">
        <v>2587</v>
      </c>
      <c r="C620" s="787" t="s">
        <v>17</v>
      </c>
      <c r="D620" t="s">
        <v>13</v>
      </c>
      <c r="E620" s="12"/>
      <c r="F620" s="65">
        <v>5</v>
      </c>
      <c r="G620" s="4">
        <f t="shared" si="8"/>
        <v>149.99999999999997</v>
      </c>
      <c r="K620" s="12"/>
      <c r="M620" s="26"/>
    </row>
    <row r="621" spans="1:13" s="365" customFormat="1">
      <c r="A621" s="364">
        <v>45497</v>
      </c>
      <c r="B621" s="807" t="s">
        <v>2588</v>
      </c>
      <c r="C621" s="807" t="s">
        <v>17</v>
      </c>
      <c r="D621" s="365" t="s">
        <v>14</v>
      </c>
      <c r="E621" s="370"/>
      <c r="F621" s="372">
        <v>50</v>
      </c>
      <c r="G621" s="369">
        <f t="shared" si="8"/>
        <v>99.999999999999972</v>
      </c>
      <c r="K621" s="370"/>
      <c r="M621" s="383"/>
    </row>
    <row r="622" spans="1:13" s="365" customFormat="1">
      <c r="A622" s="364">
        <v>45511</v>
      </c>
      <c r="B622" s="807" t="s">
        <v>2589</v>
      </c>
      <c r="C622" s="807" t="s">
        <v>17</v>
      </c>
      <c r="D622" s="365" t="s">
        <v>14</v>
      </c>
      <c r="E622" s="370"/>
      <c r="F622" s="372">
        <v>100</v>
      </c>
      <c r="G622" s="369">
        <f t="shared" si="8"/>
        <v>0</v>
      </c>
      <c r="K622" s="370"/>
      <c r="M622" s="383"/>
    </row>
    <row r="623" spans="1:13">
      <c r="A623" s="41">
        <v>45443</v>
      </c>
      <c r="B623" s="786" t="s">
        <v>10</v>
      </c>
      <c r="C623" s="786" t="s">
        <v>18</v>
      </c>
      <c r="D623" t="s">
        <v>12</v>
      </c>
      <c r="E623" s="12">
        <v>47.2</v>
      </c>
      <c r="F623" s="65"/>
      <c r="G623" s="4">
        <f t="shared" si="8"/>
        <v>47.2</v>
      </c>
      <c r="I623" s="786"/>
      <c r="L623" s="12"/>
    </row>
    <row r="624" spans="1:13">
      <c r="B624" s="787"/>
      <c r="C624" s="787"/>
      <c r="D624" t="s">
        <v>13</v>
      </c>
      <c r="E624" s="12">
        <v>5</v>
      </c>
      <c r="F624" s="65"/>
      <c r="G624" s="4">
        <f t="shared" si="8"/>
        <v>52.2</v>
      </c>
      <c r="I624" s="787"/>
      <c r="L624" s="12"/>
    </row>
    <row r="625" spans="1:12">
      <c r="B625" s="787"/>
      <c r="C625" s="787"/>
      <c r="D625" t="s">
        <v>14</v>
      </c>
      <c r="E625" s="12">
        <v>350</v>
      </c>
      <c r="F625" s="65"/>
      <c r="G625" s="4">
        <f t="shared" si="8"/>
        <v>402.2</v>
      </c>
      <c r="L625" s="12"/>
    </row>
    <row r="626" spans="1:12">
      <c r="B626" s="787"/>
      <c r="C626" s="787"/>
      <c r="D626" t="s">
        <v>81</v>
      </c>
      <c r="E626" s="12">
        <v>10</v>
      </c>
      <c r="F626" s="65"/>
      <c r="G626" s="4">
        <f t="shared" si="8"/>
        <v>412.2</v>
      </c>
      <c r="K626" s="12"/>
      <c r="L626" s="12"/>
    </row>
    <row r="627" spans="1:12" s="365" customFormat="1">
      <c r="A627" s="364">
        <v>45443</v>
      </c>
      <c r="B627" s="807" t="s">
        <v>2590</v>
      </c>
      <c r="C627" s="807" t="s">
        <v>18</v>
      </c>
      <c r="D627" s="365" t="s">
        <v>14</v>
      </c>
      <c r="E627" s="370"/>
      <c r="F627" s="372">
        <v>180</v>
      </c>
      <c r="G627" s="369">
        <f t="shared" si="8"/>
        <v>232.2</v>
      </c>
    </row>
    <row r="628" spans="1:12" s="365" customFormat="1">
      <c r="A628" s="364">
        <v>45446</v>
      </c>
      <c r="B628" s="807" t="s">
        <v>2591</v>
      </c>
      <c r="C628" s="807" t="s">
        <v>18</v>
      </c>
      <c r="D628" s="365" t="s">
        <v>14</v>
      </c>
      <c r="E628" s="369"/>
      <c r="F628" s="369">
        <v>170</v>
      </c>
      <c r="G628" s="369">
        <f t="shared" si="8"/>
        <v>62.199999999999989</v>
      </c>
    </row>
    <row r="629" spans="1:12">
      <c r="A629" s="39">
        <v>45483</v>
      </c>
      <c r="B629" s="787" t="s">
        <v>2587</v>
      </c>
      <c r="C629" s="787" t="s">
        <v>18</v>
      </c>
      <c r="D629" t="s">
        <v>12</v>
      </c>
      <c r="F629" s="4">
        <v>47.2</v>
      </c>
      <c r="G629" s="4">
        <f t="shared" si="8"/>
        <v>14.999999999999986</v>
      </c>
    </row>
    <row r="630" spans="1:12">
      <c r="A630" s="39">
        <v>45483</v>
      </c>
      <c r="B630" s="787" t="s">
        <v>2587</v>
      </c>
      <c r="C630" s="787" t="s">
        <v>18</v>
      </c>
      <c r="D630" t="s">
        <v>13</v>
      </c>
      <c r="F630" s="4">
        <v>5</v>
      </c>
      <c r="G630" s="4">
        <f t="shared" si="8"/>
        <v>9.9999999999999858</v>
      </c>
    </row>
    <row r="631" spans="1:12">
      <c r="A631" s="39">
        <v>45483</v>
      </c>
      <c r="B631" s="787" t="s">
        <v>2587</v>
      </c>
      <c r="C631" s="787" t="s">
        <v>18</v>
      </c>
      <c r="D631" t="s">
        <v>81</v>
      </c>
      <c r="F631" s="4">
        <v>10</v>
      </c>
      <c r="G631" s="4">
        <f t="shared" si="8"/>
        <v>-1.4210854715202004E-14</v>
      </c>
    </row>
    <row r="632" spans="1:12">
      <c r="A632" s="41">
        <v>45473</v>
      </c>
      <c r="B632" s="786" t="s">
        <v>10</v>
      </c>
      <c r="C632" s="786" t="s">
        <v>19</v>
      </c>
      <c r="D632" t="s">
        <v>12</v>
      </c>
      <c r="E632" s="12">
        <v>45.8</v>
      </c>
      <c r="G632" s="4">
        <f t="shared" si="8"/>
        <v>45.799999999999983</v>
      </c>
    </row>
    <row r="633" spans="1:12">
      <c r="B633" s="787"/>
      <c r="C633" s="787"/>
      <c r="D633" t="s">
        <v>13</v>
      </c>
      <c r="E633" s="12">
        <v>7</v>
      </c>
      <c r="G633" s="4">
        <f t="shared" si="8"/>
        <v>52.799999999999983</v>
      </c>
    </row>
    <row r="634" spans="1:12">
      <c r="B634" s="787"/>
      <c r="C634" s="787"/>
      <c r="D634" t="s">
        <v>14</v>
      </c>
      <c r="E634" s="12">
        <v>350</v>
      </c>
      <c r="G634" s="4">
        <f t="shared" si="8"/>
        <v>402.79999999999995</v>
      </c>
    </row>
    <row r="635" spans="1:12" s="365" customFormat="1">
      <c r="A635" s="364">
        <v>45473</v>
      </c>
      <c r="B635" s="807" t="s">
        <v>2592</v>
      </c>
      <c r="C635" s="807" t="s">
        <v>19</v>
      </c>
      <c r="D635" s="365" t="s">
        <v>14</v>
      </c>
      <c r="E635" s="369"/>
      <c r="F635" s="369">
        <v>350</v>
      </c>
      <c r="G635" s="369">
        <f t="shared" si="8"/>
        <v>52.799999999999955</v>
      </c>
    </row>
    <row r="636" spans="1:12">
      <c r="A636" s="39">
        <v>45497</v>
      </c>
      <c r="B636" s="787" t="s">
        <v>2593</v>
      </c>
      <c r="C636" s="787" t="s">
        <v>19</v>
      </c>
      <c r="D636" t="s">
        <v>12</v>
      </c>
      <c r="F636" s="4">
        <v>45.8</v>
      </c>
      <c r="G636" s="4">
        <f t="shared" si="8"/>
        <v>6.9999999999999574</v>
      </c>
    </row>
    <row r="637" spans="1:12">
      <c r="A637" s="39">
        <v>45497</v>
      </c>
      <c r="B637" s="787" t="s">
        <v>2593</v>
      </c>
      <c r="C637" s="787" t="s">
        <v>19</v>
      </c>
      <c r="D637" t="s">
        <v>13</v>
      </c>
      <c r="F637" s="4">
        <v>7</v>
      </c>
      <c r="G637" s="4">
        <f t="shared" si="8"/>
        <v>-4.2632564145606011E-14</v>
      </c>
    </row>
    <row r="638" spans="1:12">
      <c r="A638" s="41">
        <v>45504</v>
      </c>
      <c r="B638" s="786" t="s">
        <v>10</v>
      </c>
      <c r="C638" s="786" t="s">
        <v>20</v>
      </c>
      <c r="D638" t="s">
        <v>12</v>
      </c>
      <c r="E638" s="12">
        <v>45</v>
      </c>
      <c r="F638" s="65"/>
      <c r="G638" s="4">
        <f t="shared" si="8"/>
        <v>44.999999999999957</v>
      </c>
      <c r="I638" s="822" t="s">
        <v>2594</v>
      </c>
      <c r="J638" s="822"/>
      <c r="K638" s="822"/>
    </row>
    <row r="639" spans="1:12">
      <c r="B639" s="787"/>
      <c r="C639" s="787"/>
      <c r="D639" t="s">
        <v>13</v>
      </c>
      <c r="E639" s="12">
        <v>7</v>
      </c>
      <c r="F639" s="65"/>
      <c r="G639" s="4">
        <f t="shared" si="8"/>
        <v>51.999999999999957</v>
      </c>
      <c r="H639">
        <v>2024</v>
      </c>
      <c r="I639" s="786" t="s">
        <v>91</v>
      </c>
      <c r="J639" t="s">
        <v>14</v>
      </c>
      <c r="K639" s="12">
        <v>100</v>
      </c>
    </row>
    <row r="640" spans="1:12">
      <c r="B640" s="787"/>
      <c r="C640" s="787"/>
      <c r="D640" t="s">
        <v>14</v>
      </c>
      <c r="E640" s="12">
        <v>350</v>
      </c>
      <c r="F640" s="65"/>
      <c r="G640" s="4">
        <f t="shared" si="8"/>
        <v>401.99999999999994</v>
      </c>
      <c r="I640" s="786" t="s">
        <v>23</v>
      </c>
      <c r="J640" t="s">
        <v>14</v>
      </c>
      <c r="K640" s="121">
        <v>20</v>
      </c>
    </row>
    <row r="641" spans="1:11" s="365" customFormat="1">
      <c r="A641" s="364">
        <v>45504</v>
      </c>
      <c r="B641" s="807" t="s">
        <v>2595</v>
      </c>
      <c r="C641" s="807" t="s">
        <v>20</v>
      </c>
      <c r="D641" s="365" t="s">
        <v>14</v>
      </c>
      <c r="E641" s="370"/>
      <c r="F641" s="372">
        <v>90</v>
      </c>
      <c r="G641" s="369">
        <f t="shared" ref="G641:G704" si="9">+G640+E641-F641</f>
        <v>311.99999999999994</v>
      </c>
      <c r="I641" s="818"/>
      <c r="K641" s="370">
        <f>SUM(K639:K640)</f>
        <v>120</v>
      </c>
    </row>
    <row r="642" spans="1:11" s="365" customFormat="1">
      <c r="A642" s="364">
        <v>45518</v>
      </c>
      <c r="B642" s="807" t="s">
        <v>2596</v>
      </c>
      <c r="C642" s="807" t="s">
        <v>20</v>
      </c>
      <c r="D642" s="365" t="s">
        <v>14</v>
      </c>
      <c r="E642" s="369"/>
      <c r="F642" s="369">
        <v>40</v>
      </c>
      <c r="G642" s="369">
        <f t="shared" si="9"/>
        <v>271.99999999999994</v>
      </c>
      <c r="K642" s="370"/>
    </row>
    <row r="643" spans="1:11">
      <c r="A643" s="39">
        <v>45532</v>
      </c>
      <c r="B643" s="787" t="s">
        <v>2597</v>
      </c>
      <c r="C643" s="787" t="s">
        <v>20</v>
      </c>
      <c r="D643" t="s">
        <v>12</v>
      </c>
      <c r="F643" s="4">
        <v>45</v>
      </c>
      <c r="G643" s="4">
        <f t="shared" si="9"/>
        <v>226.99999999999994</v>
      </c>
    </row>
    <row r="644" spans="1:11">
      <c r="A644" s="39">
        <v>45532</v>
      </c>
      <c r="B644" s="787" t="s">
        <v>2597</v>
      </c>
      <c r="C644" s="787" t="s">
        <v>20</v>
      </c>
      <c r="D644" t="s">
        <v>13</v>
      </c>
      <c r="F644" s="4">
        <v>7</v>
      </c>
      <c r="G644" s="4">
        <f t="shared" si="9"/>
        <v>219.99999999999994</v>
      </c>
    </row>
    <row r="645" spans="1:11" s="365" customFormat="1">
      <c r="A645" s="364">
        <v>45532</v>
      </c>
      <c r="B645" s="807" t="s">
        <v>2598</v>
      </c>
      <c r="C645" s="807" t="s">
        <v>20</v>
      </c>
      <c r="D645" s="365" t="s">
        <v>14</v>
      </c>
      <c r="E645" s="369"/>
      <c r="F645" s="369">
        <v>100</v>
      </c>
      <c r="G645" s="369">
        <f t="shared" si="9"/>
        <v>119.99999999999994</v>
      </c>
    </row>
    <row r="646" spans="1:11" s="365" customFormat="1">
      <c r="A646" s="364">
        <v>45539</v>
      </c>
      <c r="B646" s="807" t="s">
        <v>2599</v>
      </c>
      <c r="C646" s="807" t="s">
        <v>20</v>
      </c>
      <c r="D646" s="365" t="s">
        <v>14</v>
      </c>
      <c r="E646" s="369"/>
      <c r="F646" s="369">
        <v>50</v>
      </c>
      <c r="G646" s="369">
        <f t="shared" si="9"/>
        <v>69.999999999999943</v>
      </c>
    </row>
    <row r="647" spans="1:11" s="365" customFormat="1">
      <c r="A647" s="407">
        <v>45560</v>
      </c>
      <c r="B647" s="807" t="s">
        <v>2600</v>
      </c>
      <c r="C647" s="807" t="s">
        <v>20</v>
      </c>
      <c r="D647" s="365" t="s">
        <v>14</v>
      </c>
      <c r="E647" s="369"/>
      <c r="F647" s="369">
        <v>70</v>
      </c>
      <c r="G647" s="369">
        <f t="shared" si="9"/>
        <v>0</v>
      </c>
    </row>
    <row r="648" spans="1:11">
      <c r="A648" s="41">
        <v>45535</v>
      </c>
      <c r="B648" s="786" t="s">
        <v>10</v>
      </c>
      <c r="C648" s="786" t="s">
        <v>21</v>
      </c>
      <c r="D648" t="s">
        <v>12</v>
      </c>
      <c r="E648" s="12">
        <v>45.1</v>
      </c>
      <c r="F648" s="65"/>
      <c r="G648" s="4">
        <f t="shared" si="9"/>
        <v>45.1</v>
      </c>
    </row>
    <row r="649" spans="1:11">
      <c r="B649" s="787"/>
      <c r="C649" s="787"/>
      <c r="D649" t="s">
        <v>13</v>
      </c>
      <c r="E649" s="12">
        <v>7</v>
      </c>
      <c r="F649" s="65"/>
      <c r="G649" s="4">
        <f t="shared" si="9"/>
        <v>52.1</v>
      </c>
    </row>
    <row r="650" spans="1:11">
      <c r="B650" s="787"/>
      <c r="C650" s="787"/>
      <c r="D650" t="s">
        <v>14</v>
      </c>
      <c r="E650" s="12">
        <v>350</v>
      </c>
      <c r="F650" s="65"/>
      <c r="G650" s="4">
        <f t="shared" si="9"/>
        <v>402.1</v>
      </c>
    </row>
    <row r="651" spans="1:11" s="365" customFormat="1">
      <c r="A651" s="364">
        <v>45535</v>
      </c>
      <c r="B651" s="807" t="s">
        <v>2601</v>
      </c>
      <c r="C651" s="807" t="s">
        <v>21</v>
      </c>
      <c r="D651" s="365" t="s">
        <v>14</v>
      </c>
      <c r="E651" s="370"/>
      <c r="F651" s="372">
        <v>180</v>
      </c>
      <c r="G651" s="369">
        <f t="shared" si="9"/>
        <v>222.10000000000002</v>
      </c>
    </row>
    <row r="652" spans="1:11" s="365" customFormat="1">
      <c r="A652" s="407">
        <v>45560</v>
      </c>
      <c r="B652" s="807" t="s">
        <v>2600</v>
      </c>
      <c r="C652" s="807" t="s">
        <v>21</v>
      </c>
      <c r="D652" s="365" t="s">
        <v>14</v>
      </c>
      <c r="E652" s="369"/>
      <c r="F652" s="369">
        <v>70</v>
      </c>
      <c r="G652" s="369">
        <f t="shared" si="9"/>
        <v>152.10000000000002</v>
      </c>
    </row>
    <row r="653" spans="1:11" s="365" customFormat="1">
      <c r="A653" s="407">
        <v>45567</v>
      </c>
      <c r="B653" s="807" t="s">
        <v>2602</v>
      </c>
      <c r="C653" s="807" t="s">
        <v>21</v>
      </c>
      <c r="D653" s="365" t="s">
        <v>14</v>
      </c>
      <c r="E653" s="369"/>
      <c r="F653" s="369">
        <v>100</v>
      </c>
      <c r="G653" s="369">
        <f t="shared" si="9"/>
        <v>52.100000000000023</v>
      </c>
    </row>
    <row r="654" spans="1:11">
      <c r="A654" s="5">
        <v>45574</v>
      </c>
      <c r="B654" s="787" t="s">
        <v>2603</v>
      </c>
      <c r="C654" s="787" t="s">
        <v>21</v>
      </c>
      <c r="D654" t="s">
        <v>12</v>
      </c>
      <c r="F654" s="4">
        <v>45.1</v>
      </c>
      <c r="G654" s="4">
        <f t="shared" si="9"/>
        <v>7.0000000000000213</v>
      </c>
    </row>
    <row r="655" spans="1:11">
      <c r="A655" s="5">
        <v>45574</v>
      </c>
      <c r="B655" s="787" t="s">
        <v>2603</v>
      </c>
      <c r="C655" s="787" t="s">
        <v>21</v>
      </c>
      <c r="D655" t="s">
        <v>13</v>
      </c>
      <c r="F655" s="4">
        <v>7</v>
      </c>
      <c r="G655" s="4">
        <f t="shared" si="9"/>
        <v>2.1316282072803006E-14</v>
      </c>
    </row>
    <row r="656" spans="1:11">
      <c r="A656" s="41">
        <v>45565</v>
      </c>
      <c r="B656" s="786" t="s">
        <v>10</v>
      </c>
      <c r="C656" s="786" t="s">
        <v>91</v>
      </c>
      <c r="D656" t="s">
        <v>12</v>
      </c>
      <c r="E656" s="121">
        <v>45.4</v>
      </c>
      <c r="F656" s="121"/>
      <c r="G656" s="4">
        <f t="shared" si="9"/>
        <v>45.40000000000002</v>
      </c>
    </row>
    <row r="657" spans="1:12">
      <c r="B657" s="787"/>
      <c r="C657" s="787"/>
      <c r="D657" t="s">
        <v>13</v>
      </c>
      <c r="E657" s="121">
        <v>5</v>
      </c>
      <c r="F657" s="121"/>
      <c r="G657" s="4">
        <f t="shared" si="9"/>
        <v>50.40000000000002</v>
      </c>
    </row>
    <row r="658" spans="1:12">
      <c r="B658" s="787"/>
      <c r="C658" s="787"/>
      <c r="D658" t="s">
        <v>14</v>
      </c>
      <c r="E658" s="12">
        <v>350</v>
      </c>
      <c r="F658" s="121"/>
      <c r="G658" s="4">
        <f t="shared" si="9"/>
        <v>400.40000000000003</v>
      </c>
    </row>
    <row r="659" spans="1:12" s="365" customFormat="1">
      <c r="A659" s="407">
        <v>45565</v>
      </c>
      <c r="B659" s="807" t="s">
        <v>2604</v>
      </c>
      <c r="C659" s="807" t="s">
        <v>91</v>
      </c>
      <c r="D659" s="365" t="s">
        <v>14</v>
      </c>
      <c r="E659" s="368"/>
      <c r="F659" s="368">
        <v>220</v>
      </c>
      <c r="G659" s="369">
        <f t="shared" si="9"/>
        <v>180.40000000000003</v>
      </c>
      <c r="I659" s="818"/>
      <c r="K659" s="370"/>
    </row>
    <row r="660" spans="1:12">
      <c r="A660" s="5">
        <v>45595</v>
      </c>
      <c r="B660" s="787" t="s">
        <v>2605</v>
      </c>
      <c r="C660" s="787" t="s">
        <v>91</v>
      </c>
      <c r="D660" t="s">
        <v>12</v>
      </c>
      <c r="E660" s="121"/>
      <c r="F660" s="121">
        <v>45.4</v>
      </c>
      <c r="G660" s="4">
        <f t="shared" si="9"/>
        <v>135.00000000000003</v>
      </c>
    </row>
    <row r="661" spans="1:12">
      <c r="A661" s="5">
        <v>45595</v>
      </c>
      <c r="B661" s="787" t="s">
        <v>2605</v>
      </c>
      <c r="C661" s="787" t="s">
        <v>91</v>
      </c>
      <c r="D661" t="s">
        <v>13</v>
      </c>
      <c r="E661" s="121"/>
      <c r="F661" s="121">
        <v>5</v>
      </c>
      <c r="G661" s="4">
        <f t="shared" si="9"/>
        <v>130.00000000000003</v>
      </c>
      <c r="I661" s="786"/>
      <c r="J661" t="s">
        <v>2606</v>
      </c>
      <c r="K661" s="12"/>
      <c r="L661" s="12"/>
    </row>
    <row r="662" spans="1:12" s="378" customFormat="1">
      <c r="A662" s="444">
        <v>45595</v>
      </c>
      <c r="B662" s="801" t="s">
        <v>2607</v>
      </c>
      <c r="C662" s="801" t="s">
        <v>91</v>
      </c>
      <c r="D662" s="378" t="s">
        <v>14</v>
      </c>
      <c r="E662" s="379"/>
      <c r="F662" s="379">
        <v>30</v>
      </c>
      <c r="G662" s="419">
        <f t="shared" si="9"/>
        <v>100.00000000000003</v>
      </c>
      <c r="H662" s="378">
        <v>2024</v>
      </c>
      <c r="I662" s="425" t="s">
        <v>25</v>
      </c>
      <c r="J662" s="378" t="s">
        <v>12</v>
      </c>
      <c r="K662" s="380">
        <v>7</v>
      </c>
      <c r="L662" s="380"/>
    </row>
    <row r="663" spans="1:12" s="378" customFormat="1">
      <c r="A663" s="444">
        <v>45630</v>
      </c>
      <c r="B663" s="801" t="s">
        <v>2608</v>
      </c>
      <c r="C663" s="801" t="s">
        <v>91</v>
      </c>
      <c r="D663" s="378" t="s">
        <v>14</v>
      </c>
      <c r="E663" s="379"/>
      <c r="F663" s="379">
        <v>100</v>
      </c>
      <c r="G663" s="419">
        <f t="shared" si="9"/>
        <v>0</v>
      </c>
      <c r="I663" s="801"/>
      <c r="J663" s="378" t="s">
        <v>13</v>
      </c>
      <c r="K663" s="380">
        <v>3</v>
      </c>
      <c r="L663" s="380"/>
    </row>
    <row r="664" spans="1:12">
      <c r="A664" s="41">
        <v>45596</v>
      </c>
      <c r="B664" s="786" t="s">
        <v>10</v>
      </c>
      <c r="C664" s="786" t="s">
        <v>23</v>
      </c>
      <c r="D664" t="s">
        <v>12</v>
      </c>
      <c r="E664" s="12">
        <v>4.2</v>
      </c>
      <c r="G664" s="4">
        <f t="shared" si="9"/>
        <v>4.2</v>
      </c>
      <c r="I664" s="787"/>
      <c r="J664" t="s">
        <v>14</v>
      </c>
      <c r="K664" s="12">
        <v>260</v>
      </c>
    </row>
    <row r="665" spans="1:12">
      <c r="B665" s="787"/>
      <c r="C665" s="787"/>
      <c r="D665" t="s">
        <v>13</v>
      </c>
      <c r="E665" s="12">
        <v>7</v>
      </c>
      <c r="G665" s="4">
        <f t="shared" si="9"/>
        <v>11.2</v>
      </c>
      <c r="K665" s="12">
        <f>SUM(K662:K664)</f>
        <v>270</v>
      </c>
      <c r="L665" s="12"/>
    </row>
    <row r="666" spans="1:12">
      <c r="B666" s="787"/>
      <c r="C666" s="787"/>
      <c r="D666" t="s">
        <v>14</v>
      </c>
      <c r="E666" s="12">
        <v>350</v>
      </c>
      <c r="G666" s="4">
        <f t="shared" si="9"/>
        <v>361.2</v>
      </c>
      <c r="L666" s="12"/>
    </row>
    <row r="667" spans="1:12" s="378" customFormat="1">
      <c r="A667" s="377">
        <v>45596</v>
      </c>
      <c r="B667" s="801" t="s">
        <v>2609</v>
      </c>
      <c r="C667" s="801" t="s">
        <v>23</v>
      </c>
      <c r="D667" s="378" t="s">
        <v>14</v>
      </c>
      <c r="E667" s="419"/>
      <c r="F667" s="419">
        <v>330</v>
      </c>
      <c r="G667" s="419">
        <f t="shared" si="9"/>
        <v>31.199999999999989</v>
      </c>
      <c r="K667" s="380"/>
      <c r="L667" s="380"/>
    </row>
    <row r="668" spans="1:12">
      <c r="A668" s="5">
        <v>45644</v>
      </c>
      <c r="B668" s="787" t="s">
        <v>2610</v>
      </c>
      <c r="C668" s="787" t="s">
        <v>23</v>
      </c>
      <c r="D668" t="s">
        <v>12</v>
      </c>
      <c r="F668" s="4">
        <v>4.2</v>
      </c>
      <c r="G668" s="4">
        <f t="shared" si="9"/>
        <v>26.999999999999989</v>
      </c>
      <c r="K668" s="12"/>
      <c r="L668" s="12"/>
    </row>
    <row r="669" spans="1:12">
      <c r="A669" s="5">
        <v>45644</v>
      </c>
      <c r="B669" s="787" t="s">
        <v>2610</v>
      </c>
      <c r="C669" s="787" t="s">
        <v>23</v>
      </c>
      <c r="D669" t="s">
        <v>13</v>
      </c>
      <c r="F669" s="4">
        <v>7</v>
      </c>
      <c r="G669" s="4">
        <f t="shared" si="9"/>
        <v>19.999999999999989</v>
      </c>
      <c r="K669" s="12"/>
      <c r="L669" s="12"/>
    </row>
    <row r="670" spans="1:12" s="365" customFormat="1">
      <c r="A670" s="407">
        <v>45644</v>
      </c>
      <c r="B670" s="807" t="s">
        <v>2611</v>
      </c>
      <c r="C670" s="807" t="s">
        <v>23</v>
      </c>
      <c r="D670" s="365" t="s">
        <v>14</v>
      </c>
      <c r="E670" s="369"/>
      <c r="F670" s="369">
        <v>20</v>
      </c>
      <c r="G670" s="369">
        <f t="shared" si="9"/>
        <v>0</v>
      </c>
      <c r="K670" s="370"/>
      <c r="L670" s="370"/>
    </row>
    <row r="671" spans="1:12">
      <c r="A671" s="41">
        <v>45626</v>
      </c>
      <c r="B671" s="786" t="s">
        <v>10</v>
      </c>
      <c r="C671" s="786" t="s">
        <v>24</v>
      </c>
      <c r="D671" t="s">
        <v>12</v>
      </c>
      <c r="E671" s="12">
        <v>5</v>
      </c>
      <c r="F671" s="65"/>
      <c r="G671" s="4">
        <f t="shared" si="9"/>
        <v>5</v>
      </c>
    </row>
    <row r="672" spans="1:12">
      <c r="B672" s="787"/>
      <c r="C672" s="787"/>
      <c r="D672" t="s">
        <v>13</v>
      </c>
      <c r="E672" s="12">
        <v>7</v>
      </c>
      <c r="F672" s="65"/>
      <c r="G672" s="4">
        <f t="shared" si="9"/>
        <v>12</v>
      </c>
    </row>
    <row r="673" spans="1:13">
      <c r="B673" s="787"/>
      <c r="C673" s="787"/>
      <c r="D673" t="s">
        <v>14</v>
      </c>
      <c r="E673" s="12">
        <v>350</v>
      </c>
      <c r="F673" s="65"/>
      <c r="G673" s="4">
        <f t="shared" si="9"/>
        <v>362</v>
      </c>
    </row>
    <row r="674" spans="1:13" s="378" customFormat="1">
      <c r="A674" s="377">
        <v>45626</v>
      </c>
      <c r="B674" s="801" t="s">
        <v>2612</v>
      </c>
      <c r="C674" s="801" t="s">
        <v>24</v>
      </c>
      <c r="D674" s="378" t="s">
        <v>14</v>
      </c>
      <c r="E674" s="380"/>
      <c r="F674" s="418">
        <v>220</v>
      </c>
      <c r="G674" s="419">
        <f t="shared" si="9"/>
        <v>142</v>
      </c>
    </row>
    <row r="675" spans="1:13">
      <c r="A675" s="5">
        <v>45644</v>
      </c>
      <c r="B675" s="787" t="s">
        <v>2610</v>
      </c>
      <c r="C675" s="787" t="s">
        <v>24</v>
      </c>
      <c r="D675" t="s">
        <v>12</v>
      </c>
      <c r="F675" s="4">
        <v>5</v>
      </c>
      <c r="G675" s="4">
        <f t="shared" si="9"/>
        <v>137</v>
      </c>
    </row>
    <row r="676" spans="1:13">
      <c r="A676" s="5">
        <v>45644</v>
      </c>
      <c r="B676" s="787" t="s">
        <v>2610</v>
      </c>
      <c r="C676" s="787" t="s">
        <v>24</v>
      </c>
      <c r="D676" t="s">
        <v>13</v>
      </c>
      <c r="F676" s="4">
        <v>7</v>
      </c>
      <c r="G676" s="4">
        <f t="shared" si="9"/>
        <v>130</v>
      </c>
    </row>
    <row r="677" spans="1:13" s="365" customFormat="1">
      <c r="A677" s="407">
        <v>45644</v>
      </c>
      <c r="B677" s="807" t="s">
        <v>2611</v>
      </c>
      <c r="C677" s="807" t="s">
        <v>24</v>
      </c>
      <c r="D677" s="365" t="s">
        <v>14</v>
      </c>
      <c r="E677" s="369"/>
      <c r="F677" s="369">
        <v>30</v>
      </c>
      <c r="G677" s="369">
        <f t="shared" si="9"/>
        <v>100</v>
      </c>
    </row>
    <row r="678" spans="1:13" s="127" customFormat="1">
      <c r="A678" s="285">
        <v>45674</v>
      </c>
      <c r="B678" s="797" t="s">
        <v>2613</v>
      </c>
      <c r="C678" s="797" t="s">
        <v>24</v>
      </c>
      <c r="D678" s="127" t="s">
        <v>14</v>
      </c>
      <c r="E678" s="128"/>
      <c r="F678" s="128">
        <v>100</v>
      </c>
      <c r="G678" s="128">
        <f t="shared" si="9"/>
        <v>0</v>
      </c>
      <c r="I678" s="797"/>
    </row>
    <row r="679" spans="1:13">
      <c r="A679" s="41">
        <v>45657</v>
      </c>
      <c r="B679" s="786" t="s">
        <v>10</v>
      </c>
      <c r="C679" s="786" t="s">
        <v>25</v>
      </c>
      <c r="D679" t="s">
        <v>12</v>
      </c>
      <c r="E679" s="12">
        <v>7</v>
      </c>
      <c r="F679" s="65"/>
      <c r="G679" s="4">
        <f t="shared" si="9"/>
        <v>7</v>
      </c>
      <c r="J679" s="786"/>
      <c r="L679" s="26"/>
    </row>
    <row r="680" spans="1:13">
      <c r="B680" s="787"/>
      <c r="C680" s="787"/>
      <c r="D680" t="s">
        <v>13</v>
      </c>
      <c r="E680" s="12">
        <v>3</v>
      </c>
      <c r="F680" s="65"/>
      <c r="G680" s="4">
        <f t="shared" si="9"/>
        <v>10</v>
      </c>
      <c r="L680" s="121"/>
    </row>
    <row r="681" spans="1:13">
      <c r="B681" s="787"/>
      <c r="C681" s="787"/>
      <c r="D681" t="s">
        <v>14</v>
      </c>
      <c r="E681" s="12">
        <v>350</v>
      </c>
      <c r="F681" s="65"/>
      <c r="G681" s="4">
        <f t="shared" si="9"/>
        <v>360</v>
      </c>
      <c r="L681" s="121"/>
    </row>
    <row r="682" spans="1:13" s="378" customFormat="1">
      <c r="A682" s="377">
        <v>45657</v>
      </c>
      <c r="B682" s="801" t="s">
        <v>2614</v>
      </c>
      <c r="C682" s="801" t="s">
        <v>25</v>
      </c>
      <c r="D682" s="378" t="s">
        <v>14</v>
      </c>
      <c r="E682" s="380"/>
      <c r="F682" s="418">
        <v>90</v>
      </c>
      <c r="G682" s="419">
        <f t="shared" si="9"/>
        <v>270</v>
      </c>
      <c r="L682" s="423"/>
      <c r="M682" s="423"/>
    </row>
    <row r="683" spans="1:13" s="127" customFormat="1">
      <c r="A683" s="126">
        <v>45685</v>
      </c>
      <c r="B683" s="797" t="s">
        <v>2615</v>
      </c>
      <c r="C683" s="797" t="s">
        <v>25</v>
      </c>
      <c r="D683" s="127" t="s">
        <v>14</v>
      </c>
      <c r="E683" s="128"/>
      <c r="F683" s="128">
        <v>100</v>
      </c>
      <c r="G683" s="128">
        <f t="shared" si="9"/>
        <v>170</v>
      </c>
    </row>
    <row r="684" spans="1:13">
      <c r="A684" s="39">
        <v>45700</v>
      </c>
      <c r="B684" s="787" t="s">
        <v>2616</v>
      </c>
      <c r="C684" s="787" t="s">
        <v>25</v>
      </c>
      <c r="D684" t="s">
        <v>12</v>
      </c>
      <c r="F684" s="4">
        <v>7</v>
      </c>
      <c r="G684" s="4">
        <f t="shared" si="9"/>
        <v>163</v>
      </c>
    </row>
    <row r="685" spans="1:13">
      <c r="A685" s="39">
        <v>45700</v>
      </c>
      <c r="B685" s="787" t="s">
        <v>2616</v>
      </c>
      <c r="C685" s="787" t="s">
        <v>25</v>
      </c>
      <c r="D685" t="s">
        <v>13</v>
      </c>
      <c r="F685" s="4">
        <v>3</v>
      </c>
      <c r="G685" s="4">
        <f t="shared" si="9"/>
        <v>160</v>
      </c>
    </row>
    <row r="686" spans="1:13" s="127" customFormat="1">
      <c r="A686" s="126">
        <v>45700</v>
      </c>
      <c r="B686" s="797" t="s">
        <v>2617</v>
      </c>
      <c r="C686" s="797" t="s">
        <v>25</v>
      </c>
      <c r="D686" s="127" t="s">
        <v>14</v>
      </c>
      <c r="E686" s="128"/>
      <c r="F686" s="128">
        <v>110</v>
      </c>
      <c r="G686" s="128">
        <f t="shared" si="9"/>
        <v>50</v>
      </c>
    </row>
    <row r="687" spans="1:13" s="127" customFormat="1">
      <c r="A687" s="126">
        <v>45695</v>
      </c>
      <c r="B687" s="797" t="s">
        <v>2618</v>
      </c>
      <c r="C687" s="797" t="s">
        <v>11</v>
      </c>
      <c r="D687" s="127" t="s">
        <v>14</v>
      </c>
      <c r="E687" s="128"/>
      <c r="F687" s="128">
        <v>50</v>
      </c>
      <c r="G687" s="128">
        <f>+G686+E687-F687</f>
        <v>0</v>
      </c>
    </row>
    <row r="688" spans="1:13">
      <c r="A688" s="9">
        <v>45688</v>
      </c>
      <c r="B688" s="786" t="s">
        <v>10</v>
      </c>
      <c r="C688" s="786" t="s">
        <v>11</v>
      </c>
      <c r="D688" t="s">
        <v>12</v>
      </c>
      <c r="E688" s="121">
        <v>3.5</v>
      </c>
      <c r="F688" s="121"/>
      <c r="G688" s="4">
        <f t="shared" si="9"/>
        <v>3.5</v>
      </c>
    </row>
    <row r="689" spans="1:11">
      <c r="A689"/>
      <c r="B689" s="787"/>
      <c r="C689" s="787"/>
      <c r="D689" t="s">
        <v>13</v>
      </c>
      <c r="E689" s="121">
        <v>3</v>
      </c>
      <c r="F689" s="121"/>
      <c r="G689" s="4">
        <f t="shared" si="9"/>
        <v>6.5</v>
      </c>
    </row>
    <row r="690" spans="1:11">
      <c r="A690"/>
      <c r="B690" s="787"/>
      <c r="C690" s="787"/>
      <c r="D690" t="s">
        <v>14</v>
      </c>
      <c r="E690" s="121">
        <v>350</v>
      </c>
      <c r="F690" s="121"/>
      <c r="G690" s="4">
        <f t="shared" si="9"/>
        <v>356.5</v>
      </c>
    </row>
    <row r="691" spans="1:11" s="127" customFormat="1">
      <c r="A691" s="285">
        <v>45688</v>
      </c>
      <c r="B691" s="797" t="s">
        <v>2619</v>
      </c>
      <c r="C691" s="797" t="s">
        <v>11</v>
      </c>
      <c r="D691" s="127" t="s">
        <v>14</v>
      </c>
      <c r="E691" s="266"/>
      <c r="F691" s="266">
        <v>200</v>
      </c>
      <c r="G691" s="128">
        <f t="shared" si="9"/>
        <v>156.5</v>
      </c>
    </row>
    <row r="692" spans="1:11" s="127" customFormat="1">
      <c r="A692" s="126">
        <v>45707</v>
      </c>
      <c r="B692" s="797" t="s">
        <v>2620</v>
      </c>
      <c r="C692" s="797" t="s">
        <v>11</v>
      </c>
      <c r="D692" s="127" t="s">
        <v>14</v>
      </c>
      <c r="E692" s="128"/>
      <c r="F692" s="128">
        <v>50</v>
      </c>
      <c r="G692" s="128">
        <f t="shared" si="9"/>
        <v>106.5</v>
      </c>
    </row>
    <row r="693" spans="1:11">
      <c r="A693" s="39">
        <v>45714</v>
      </c>
      <c r="B693" s="787" t="s">
        <v>2621</v>
      </c>
      <c r="C693" s="787" t="s">
        <v>11</v>
      </c>
      <c r="D693" t="s">
        <v>12</v>
      </c>
      <c r="F693" s="4">
        <v>3.5</v>
      </c>
      <c r="G693" s="4">
        <f t="shared" si="9"/>
        <v>103</v>
      </c>
    </row>
    <row r="694" spans="1:11">
      <c r="A694" s="39">
        <v>45714</v>
      </c>
      <c r="B694" s="787" t="s">
        <v>2621</v>
      </c>
      <c r="C694" s="787" t="s">
        <v>11</v>
      </c>
      <c r="D694" t="s">
        <v>13</v>
      </c>
      <c r="F694" s="4">
        <v>3</v>
      </c>
      <c r="G694" s="4">
        <f t="shared" si="9"/>
        <v>100</v>
      </c>
    </row>
    <row r="695" spans="1:11" s="127" customFormat="1">
      <c r="A695" s="126">
        <v>45714</v>
      </c>
      <c r="B695" s="797" t="s">
        <v>2622</v>
      </c>
      <c r="C695" s="797" t="s">
        <v>11</v>
      </c>
      <c r="D695" s="127" t="s">
        <v>14</v>
      </c>
      <c r="E695" s="128"/>
      <c r="F695" s="128">
        <v>50</v>
      </c>
      <c r="G695" s="128">
        <f t="shared" si="9"/>
        <v>50</v>
      </c>
    </row>
    <row r="696" spans="1:11" s="127" customFormat="1">
      <c r="A696" s="126">
        <v>45716</v>
      </c>
      <c r="B696" s="797" t="s">
        <v>2623</v>
      </c>
      <c r="C696" s="797" t="s">
        <v>11</v>
      </c>
      <c r="D696" s="127" t="s">
        <v>14</v>
      </c>
      <c r="E696" s="128"/>
      <c r="F696" s="128">
        <v>50</v>
      </c>
      <c r="G696" s="128">
        <f t="shared" si="9"/>
        <v>0</v>
      </c>
    </row>
    <row r="697" spans="1:11">
      <c r="A697" s="41">
        <v>45716</v>
      </c>
      <c r="B697" s="786" t="s">
        <v>10</v>
      </c>
      <c r="C697" s="786" t="s">
        <v>15</v>
      </c>
      <c r="D697" t="s">
        <v>12</v>
      </c>
      <c r="E697" s="4">
        <v>7</v>
      </c>
      <c r="F697" s="121"/>
      <c r="G697" s="4">
        <f t="shared" si="9"/>
        <v>7</v>
      </c>
    </row>
    <row r="698" spans="1:11">
      <c r="B698" s="787"/>
      <c r="C698" s="787"/>
      <c r="D698" t="s">
        <v>13</v>
      </c>
      <c r="E698" s="4">
        <v>3</v>
      </c>
      <c r="F698" s="121"/>
      <c r="G698" s="4">
        <f t="shared" si="9"/>
        <v>10</v>
      </c>
      <c r="J698" s="39"/>
      <c r="K698" s="787"/>
    </row>
    <row r="699" spans="1:11">
      <c r="B699" s="787"/>
      <c r="C699" s="787"/>
      <c r="D699" t="s">
        <v>14</v>
      </c>
      <c r="E699" s="4">
        <v>350</v>
      </c>
      <c r="F699" s="121"/>
      <c r="G699" s="4">
        <f t="shared" si="9"/>
        <v>360</v>
      </c>
      <c r="J699" s="39"/>
      <c r="K699" s="787"/>
    </row>
    <row r="700" spans="1:11" s="127" customFormat="1">
      <c r="A700" s="126">
        <v>45716</v>
      </c>
      <c r="B700" s="797" t="s">
        <v>2624</v>
      </c>
      <c r="C700" s="797" t="s">
        <v>15</v>
      </c>
      <c r="D700" s="127" t="s">
        <v>14</v>
      </c>
      <c r="E700" s="128"/>
      <c r="F700" s="266">
        <v>190</v>
      </c>
      <c r="G700" s="128">
        <f t="shared" si="9"/>
        <v>170</v>
      </c>
    </row>
    <row r="701" spans="1:11" s="127" customFormat="1">
      <c r="A701" s="126">
        <v>45719</v>
      </c>
      <c r="B701" s="797" t="s">
        <v>2625</v>
      </c>
      <c r="C701" s="797" t="s">
        <v>15</v>
      </c>
      <c r="D701" s="127" t="s">
        <v>14</v>
      </c>
      <c r="E701" s="128"/>
      <c r="F701" s="128">
        <v>110</v>
      </c>
      <c r="G701" s="128">
        <f t="shared" si="9"/>
        <v>60</v>
      </c>
    </row>
    <row r="702" spans="1:11">
      <c r="B702" s="787"/>
      <c r="C702" s="787"/>
      <c r="D702" s="111" t="s">
        <v>2114</v>
      </c>
      <c r="E702" s="81">
        <v>1000</v>
      </c>
      <c r="F702" s="81"/>
      <c r="G702" s="4">
        <f t="shared" si="9"/>
        <v>1060</v>
      </c>
    </row>
    <row r="703" spans="1:11" s="127" customFormat="1">
      <c r="A703" s="126">
        <v>45726</v>
      </c>
      <c r="B703" s="797" t="s">
        <v>2626</v>
      </c>
      <c r="C703" s="797" t="s">
        <v>15</v>
      </c>
      <c r="D703" s="111" t="s">
        <v>2114</v>
      </c>
      <c r="E703" s="81"/>
      <c r="F703" s="81">
        <v>1000</v>
      </c>
      <c r="G703" s="128">
        <f t="shared" si="9"/>
        <v>60</v>
      </c>
    </row>
    <row r="704" spans="1:11" s="127" customFormat="1">
      <c r="A704" s="126">
        <v>45759</v>
      </c>
      <c r="B704" s="797" t="s">
        <v>2627</v>
      </c>
      <c r="C704" s="797" t="s">
        <v>15</v>
      </c>
      <c r="D704" s="127" t="s">
        <v>14</v>
      </c>
      <c r="E704" s="128"/>
      <c r="F704" s="128">
        <v>50</v>
      </c>
      <c r="G704" s="128">
        <f t="shared" si="9"/>
        <v>10</v>
      </c>
      <c r="I704" s="791"/>
      <c r="K704" s="128"/>
    </row>
    <row r="705" spans="1:11">
      <c r="A705" s="39">
        <v>45812</v>
      </c>
      <c r="B705" s="787" t="s">
        <v>2628</v>
      </c>
      <c r="C705" s="787" t="s">
        <v>15</v>
      </c>
      <c r="D705" t="s">
        <v>12</v>
      </c>
      <c r="F705" s="4">
        <v>7</v>
      </c>
      <c r="G705" s="4">
        <f t="shared" ref="G705:G720" si="10">+G704+E705-F705</f>
        <v>3</v>
      </c>
      <c r="I705" s="786"/>
      <c r="K705" s="4"/>
    </row>
    <row r="706" spans="1:11">
      <c r="A706" s="39">
        <v>45812</v>
      </c>
      <c r="B706" s="787" t="s">
        <v>2628</v>
      </c>
      <c r="C706" s="787" t="s">
        <v>15</v>
      </c>
      <c r="D706" t="s">
        <v>13</v>
      </c>
      <c r="F706" s="4">
        <v>3</v>
      </c>
      <c r="G706" s="4">
        <f t="shared" si="10"/>
        <v>0</v>
      </c>
      <c r="I706" s="786"/>
      <c r="K706" s="4"/>
    </row>
    <row r="707" spans="1:11">
      <c r="A707" s="41">
        <v>45747</v>
      </c>
      <c r="B707" s="786" t="s">
        <v>10</v>
      </c>
      <c r="C707" s="786" t="s">
        <v>16</v>
      </c>
      <c r="D707" t="s">
        <v>12</v>
      </c>
      <c r="E707" s="121">
        <v>4</v>
      </c>
      <c r="F707" s="121"/>
      <c r="G707" s="4">
        <f t="shared" si="10"/>
        <v>4</v>
      </c>
      <c r="I707" s="787"/>
      <c r="K707" s="4"/>
    </row>
    <row r="708" spans="1:11">
      <c r="B708" s="787"/>
      <c r="C708" s="787"/>
      <c r="D708" t="s">
        <v>13</v>
      </c>
      <c r="E708" s="121">
        <v>3</v>
      </c>
      <c r="F708" s="121"/>
      <c r="G708" s="4">
        <f t="shared" si="10"/>
        <v>7</v>
      </c>
      <c r="I708" s="786"/>
      <c r="K708" s="121"/>
    </row>
    <row r="709" spans="1:11">
      <c r="B709" s="787"/>
      <c r="C709" s="787"/>
      <c r="D709" t="s">
        <v>14</v>
      </c>
      <c r="E709" s="121">
        <v>350</v>
      </c>
      <c r="F709" s="121"/>
      <c r="G709" s="4">
        <f t="shared" si="10"/>
        <v>357</v>
      </c>
      <c r="I709" s="787"/>
      <c r="K709" s="121"/>
    </row>
    <row r="710" spans="1:11" s="127" customFormat="1">
      <c r="A710" s="126">
        <v>45747</v>
      </c>
      <c r="B710" s="797" t="s">
        <v>2629</v>
      </c>
      <c r="C710" s="797" t="s">
        <v>16</v>
      </c>
      <c r="D710" s="127" t="s">
        <v>14</v>
      </c>
      <c r="E710" s="266"/>
      <c r="F710" s="266">
        <v>220</v>
      </c>
      <c r="G710" s="128">
        <f t="shared" si="10"/>
        <v>137</v>
      </c>
      <c r="I710" s="791"/>
      <c r="K710" s="128"/>
    </row>
    <row r="711" spans="1:11" s="127" customFormat="1">
      <c r="A711" s="126">
        <v>45758</v>
      </c>
      <c r="B711" s="797" t="s">
        <v>2630</v>
      </c>
      <c r="C711" s="797" t="s">
        <v>16</v>
      </c>
      <c r="D711" s="127" t="s">
        <v>14</v>
      </c>
      <c r="E711" s="128"/>
      <c r="F711" s="128">
        <v>130</v>
      </c>
      <c r="G711" s="128">
        <f t="shared" si="10"/>
        <v>7</v>
      </c>
      <c r="I711" s="797"/>
      <c r="K711" s="128"/>
    </row>
    <row r="712" spans="1:11">
      <c r="A712" s="39">
        <v>45812</v>
      </c>
      <c r="B712" s="787" t="s">
        <v>2628</v>
      </c>
      <c r="C712" s="787" t="s">
        <v>16</v>
      </c>
      <c r="D712" t="s">
        <v>12</v>
      </c>
      <c r="F712" s="4">
        <v>4</v>
      </c>
      <c r="G712" s="4">
        <f t="shared" si="10"/>
        <v>3</v>
      </c>
      <c r="I712" s="787"/>
      <c r="K712" s="4"/>
    </row>
    <row r="713" spans="1:11">
      <c r="A713" s="39">
        <v>45812</v>
      </c>
      <c r="B713" s="787" t="s">
        <v>2628</v>
      </c>
      <c r="C713" s="787" t="s">
        <v>16</v>
      </c>
      <c r="D713" t="s">
        <v>13</v>
      </c>
      <c r="F713" s="4">
        <v>3</v>
      </c>
      <c r="G713" s="4">
        <f t="shared" si="10"/>
        <v>0</v>
      </c>
      <c r="I713" s="787"/>
      <c r="K713" s="4"/>
    </row>
    <row r="714" spans="1:11">
      <c r="A714" s="41">
        <v>45777</v>
      </c>
      <c r="B714" s="786" t="s">
        <v>10</v>
      </c>
      <c r="C714" s="786" t="s">
        <v>17</v>
      </c>
      <c r="D714" t="s">
        <v>12</v>
      </c>
      <c r="E714" s="4">
        <v>9.3000000000000007</v>
      </c>
      <c r="G714" s="4">
        <f t="shared" si="10"/>
        <v>9.3000000000000007</v>
      </c>
      <c r="K714" s="12"/>
    </row>
    <row r="715" spans="1:11">
      <c r="B715" s="787"/>
      <c r="C715" s="787"/>
      <c r="D715" t="s">
        <v>13</v>
      </c>
      <c r="E715" s="4">
        <v>3</v>
      </c>
      <c r="G715" s="4">
        <f t="shared" si="10"/>
        <v>12.3</v>
      </c>
    </row>
    <row r="716" spans="1:11">
      <c r="B716" s="787"/>
      <c r="C716" s="787"/>
      <c r="D716" t="s">
        <v>14</v>
      </c>
      <c r="E716" s="121">
        <v>500</v>
      </c>
      <c r="G716" s="4">
        <f t="shared" si="10"/>
        <v>512.29999999999995</v>
      </c>
    </row>
    <row r="717" spans="1:11" s="127" customFormat="1">
      <c r="A717" s="126">
        <v>45726</v>
      </c>
      <c r="B717" s="797" t="s">
        <v>2631</v>
      </c>
      <c r="C717" s="797" t="s">
        <v>15</v>
      </c>
      <c r="D717" s="127" t="s">
        <v>14</v>
      </c>
      <c r="E717" s="128"/>
      <c r="F717" s="128">
        <v>500</v>
      </c>
      <c r="G717" s="128">
        <f t="shared" si="10"/>
        <v>12.299999999999955</v>
      </c>
    </row>
    <row r="718" spans="1:11">
      <c r="A718" s="39">
        <v>45811</v>
      </c>
      <c r="B718" s="787" t="s">
        <v>2632</v>
      </c>
      <c r="C718" s="787" t="s">
        <v>15</v>
      </c>
      <c r="D718" t="s">
        <v>12</v>
      </c>
      <c r="F718" s="4">
        <v>9.3000000000000007</v>
      </c>
      <c r="G718" s="4">
        <f t="shared" si="10"/>
        <v>2.9999999999999538</v>
      </c>
    </row>
    <row r="719" spans="1:11">
      <c r="A719" s="39">
        <v>45811</v>
      </c>
      <c r="B719" s="787" t="s">
        <v>2632</v>
      </c>
      <c r="C719" s="787" t="s">
        <v>15</v>
      </c>
      <c r="D719" t="s">
        <v>13</v>
      </c>
      <c r="F719" s="4">
        <v>3</v>
      </c>
      <c r="G719" s="4">
        <f t="shared" si="10"/>
        <v>-4.6185277824406512E-14</v>
      </c>
    </row>
    <row r="720" spans="1:11">
      <c r="A720" s="41">
        <v>45808</v>
      </c>
      <c r="B720" s="786" t="s">
        <v>10</v>
      </c>
      <c r="C720" s="786" t="s">
        <v>237</v>
      </c>
      <c r="D720" t="s">
        <v>12</v>
      </c>
      <c r="E720" s="4">
        <v>10</v>
      </c>
      <c r="G720" s="4">
        <f t="shared" si="10"/>
        <v>9.9999999999999538</v>
      </c>
    </row>
    <row r="721" spans="1:12">
      <c r="B721" s="787"/>
      <c r="C721" s="787"/>
      <c r="D721" t="s">
        <v>13</v>
      </c>
      <c r="E721" s="4">
        <v>5</v>
      </c>
      <c r="G721" s="4">
        <f t="shared" ref="G721:G785" si="11">+G720+E721-F721</f>
        <v>14.999999999999954</v>
      </c>
      <c r="I721" s="822" t="s">
        <v>2594</v>
      </c>
      <c r="J721" s="822"/>
      <c r="K721" s="822"/>
    </row>
    <row r="722" spans="1:12">
      <c r="B722" s="787"/>
      <c r="C722" s="787"/>
      <c r="D722" t="s">
        <v>14</v>
      </c>
      <c r="E722" s="121">
        <v>500</v>
      </c>
      <c r="G722" s="4">
        <f t="shared" si="11"/>
        <v>515</v>
      </c>
      <c r="H722">
        <v>2025</v>
      </c>
      <c r="I722" s="786" t="s">
        <v>237</v>
      </c>
      <c r="J722" t="s">
        <v>12</v>
      </c>
      <c r="L722" s="4">
        <v>10</v>
      </c>
    </row>
    <row r="723" spans="1:12">
      <c r="A723" s="39">
        <v>42765</v>
      </c>
      <c r="B723" s="787">
        <v>12166</v>
      </c>
      <c r="C723" s="787" t="s">
        <v>237</v>
      </c>
      <c r="D723" t="s">
        <v>14</v>
      </c>
      <c r="F723" s="4">
        <v>300</v>
      </c>
      <c r="G723" s="4">
        <f t="shared" si="11"/>
        <v>215</v>
      </c>
      <c r="I723" s="787"/>
      <c r="J723" t="s">
        <v>13</v>
      </c>
      <c r="L723" s="4">
        <v>5</v>
      </c>
    </row>
    <row r="724" spans="1:12" s="127" customFormat="1">
      <c r="A724" s="126">
        <v>45819</v>
      </c>
      <c r="B724" s="797" t="s">
        <v>2633</v>
      </c>
      <c r="C724" s="797" t="s">
        <v>237</v>
      </c>
      <c r="D724" s="127" t="s">
        <v>14</v>
      </c>
      <c r="E724" s="128"/>
      <c r="F724" s="128">
        <v>100</v>
      </c>
      <c r="G724" s="128">
        <f t="shared" si="11"/>
        <v>115</v>
      </c>
      <c r="I724" s="791" t="s">
        <v>19</v>
      </c>
      <c r="J724" s="127" t="s">
        <v>12</v>
      </c>
      <c r="L724" s="128">
        <v>6.2</v>
      </c>
    </row>
    <row r="725" spans="1:12" s="127" customFormat="1">
      <c r="A725" s="126">
        <v>45819</v>
      </c>
      <c r="B725" s="797" t="s">
        <v>2634</v>
      </c>
      <c r="C725" s="797" t="s">
        <v>237</v>
      </c>
      <c r="D725" s="127" t="s">
        <v>14</v>
      </c>
      <c r="E725" s="128"/>
      <c r="F725" s="128">
        <v>100</v>
      </c>
      <c r="G725" s="128">
        <f t="shared" si="11"/>
        <v>15</v>
      </c>
      <c r="I725" s="797"/>
      <c r="J725" s="127" t="s">
        <v>13</v>
      </c>
      <c r="L725" s="128">
        <v>4</v>
      </c>
    </row>
    <row r="726" spans="1:12">
      <c r="A726" s="39">
        <v>45876</v>
      </c>
      <c r="B726" s="787" t="s">
        <v>2635</v>
      </c>
      <c r="C726" s="787" t="s">
        <v>237</v>
      </c>
      <c r="D726" t="s">
        <v>12</v>
      </c>
      <c r="F726" s="4">
        <v>10</v>
      </c>
      <c r="G726" s="4">
        <f t="shared" si="11"/>
        <v>5</v>
      </c>
      <c r="I726" s="787"/>
      <c r="L726" s="4"/>
    </row>
    <row r="727" spans="1:12">
      <c r="A727" s="39">
        <v>45876</v>
      </c>
      <c r="B727" s="787" t="s">
        <v>2635</v>
      </c>
      <c r="C727" s="787" t="s">
        <v>237</v>
      </c>
      <c r="D727" t="s">
        <v>13</v>
      </c>
      <c r="F727" s="4">
        <v>5</v>
      </c>
      <c r="G727" s="4">
        <f t="shared" si="11"/>
        <v>0</v>
      </c>
      <c r="I727" s="787"/>
      <c r="L727" s="4"/>
    </row>
    <row r="728" spans="1:12">
      <c r="A728" s="41">
        <v>45838</v>
      </c>
      <c r="B728" s="786" t="s">
        <v>10</v>
      </c>
      <c r="C728" s="786" t="s">
        <v>19</v>
      </c>
      <c r="D728" t="s">
        <v>12</v>
      </c>
      <c r="E728" s="4">
        <v>6.2</v>
      </c>
      <c r="G728" s="4">
        <f t="shared" si="11"/>
        <v>6.2</v>
      </c>
      <c r="I728" s="786" t="s">
        <v>20</v>
      </c>
      <c r="J728" t="s">
        <v>14</v>
      </c>
      <c r="K728" s="4">
        <v>250</v>
      </c>
      <c r="L728">
        <v>100</v>
      </c>
    </row>
    <row r="729" spans="1:12">
      <c r="B729" s="787"/>
      <c r="C729" s="787"/>
      <c r="D729" t="s">
        <v>13</v>
      </c>
      <c r="E729" s="4">
        <v>4</v>
      </c>
      <c r="G729" s="4">
        <f t="shared" si="11"/>
        <v>10.199999999999999</v>
      </c>
      <c r="K729" s="12">
        <f>SUM(K722:K728)</f>
        <v>250</v>
      </c>
      <c r="L729" s="12">
        <f>SUM(L722:L728)</f>
        <v>125.2</v>
      </c>
    </row>
    <row r="730" spans="1:12">
      <c r="B730" s="787"/>
      <c r="C730" s="787"/>
      <c r="D730" t="s">
        <v>14</v>
      </c>
      <c r="E730" s="4">
        <v>500</v>
      </c>
      <c r="G730" s="4">
        <f t="shared" si="11"/>
        <v>510.2</v>
      </c>
    </row>
    <row r="731" spans="1:12" s="127" customFormat="1">
      <c r="A731" s="126">
        <v>45819</v>
      </c>
      <c r="B731" s="797" t="s">
        <v>2636</v>
      </c>
      <c r="C731" s="797" t="s">
        <v>19</v>
      </c>
      <c r="D731" s="127" t="s">
        <v>14</v>
      </c>
      <c r="E731" s="128"/>
      <c r="F731" s="128">
        <v>500</v>
      </c>
      <c r="G731" s="128">
        <f t="shared" si="11"/>
        <v>10.199999999999989</v>
      </c>
    </row>
    <row r="732" spans="1:12">
      <c r="A732" s="39">
        <v>45876</v>
      </c>
      <c r="B732" s="787" t="s">
        <v>2635</v>
      </c>
      <c r="C732" s="787" t="s">
        <v>19</v>
      </c>
      <c r="D732" t="s">
        <v>12</v>
      </c>
      <c r="F732" s="4">
        <v>6.2</v>
      </c>
      <c r="G732" s="4">
        <f t="shared" si="11"/>
        <v>3.9999999999999885</v>
      </c>
    </row>
    <row r="733" spans="1:12">
      <c r="A733" s="39">
        <v>45876</v>
      </c>
      <c r="B733" s="787" t="s">
        <v>2635</v>
      </c>
      <c r="C733" s="787" t="s">
        <v>19</v>
      </c>
      <c r="D733" t="s">
        <v>13</v>
      </c>
      <c r="F733" s="4">
        <v>4</v>
      </c>
      <c r="G733" s="4">
        <f t="shared" si="11"/>
        <v>-1.1546319456101628E-14</v>
      </c>
      <c r="H733" s="527"/>
      <c r="I733" s="527"/>
      <c r="J733" s="527"/>
      <c r="K733" s="527"/>
      <c r="L733" s="527"/>
    </row>
    <row r="734" spans="1:12">
      <c r="A734" s="41">
        <v>45869</v>
      </c>
      <c r="B734" s="786" t="s">
        <v>10</v>
      </c>
      <c r="C734" s="786" t="s">
        <v>20</v>
      </c>
      <c r="D734" t="s">
        <v>12</v>
      </c>
      <c r="E734" s="4">
        <v>5.5</v>
      </c>
      <c r="G734" s="4">
        <f t="shared" si="11"/>
        <v>5.4999999999999885</v>
      </c>
      <c r="H734" s="527"/>
      <c r="I734" s="846" t="s">
        <v>2594</v>
      </c>
      <c r="J734" s="846"/>
      <c r="K734" s="846"/>
      <c r="L734" s="527"/>
    </row>
    <row r="735" spans="1:12">
      <c r="B735" s="787"/>
      <c r="C735" s="787"/>
      <c r="D735" t="s">
        <v>13</v>
      </c>
      <c r="E735" s="4">
        <v>4</v>
      </c>
      <c r="G735" s="4">
        <f t="shared" si="11"/>
        <v>9.4999999999999893</v>
      </c>
      <c r="H735" s="530">
        <v>2025</v>
      </c>
      <c r="I735" s="800" t="s">
        <v>21</v>
      </c>
      <c r="J735" s="527" t="s">
        <v>14</v>
      </c>
      <c r="K735" s="46">
        <v>100</v>
      </c>
      <c r="L735" s="527"/>
    </row>
    <row r="736" spans="1:12">
      <c r="B736" s="787"/>
      <c r="C736" s="787"/>
      <c r="D736" t="s">
        <v>14</v>
      </c>
      <c r="E736" s="4">
        <v>500</v>
      </c>
      <c r="G736" s="4">
        <f t="shared" si="11"/>
        <v>509.5</v>
      </c>
      <c r="H736" s="527"/>
      <c r="I736" s="800" t="s">
        <v>91</v>
      </c>
      <c r="J736" s="527" t="s">
        <v>12</v>
      </c>
      <c r="K736" s="46">
        <v>4.5999999999999996</v>
      </c>
      <c r="L736" s="46"/>
    </row>
    <row r="737" spans="1:12" s="127" customFormat="1">
      <c r="A737" s="126">
        <v>45869</v>
      </c>
      <c r="B737" s="797" t="s">
        <v>2637</v>
      </c>
      <c r="C737" s="797" t="s">
        <v>20</v>
      </c>
      <c r="D737" s="127" t="s">
        <v>14</v>
      </c>
      <c r="E737" s="128"/>
      <c r="F737" s="128">
        <v>250</v>
      </c>
      <c r="G737" s="128">
        <f t="shared" si="11"/>
        <v>259.5</v>
      </c>
      <c r="H737" s="527"/>
      <c r="I737" s="526"/>
      <c r="J737" s="527" t="s">
        <v>13</v>
      </c>
      <c r="K737" s="46">
        <v>4</v>
      </c>
      <c r="L737" s="46"/>
    </row>
    <row r="738" spans="1:12" s="127" customFormat="1">
      <c r="A738" s="126">
        <v>45876</v>
      </c>
      <c r="B738" s="797" t="s">
        <v>2638</v>
      </c>
      <c r="C738" s="797" t="s">
        <v>20</v>
      </c>
      <c r="D738" s="127" t="s">
        <v>14</v>
      </c>
      <c r="E738" s="128"/>
      <c r="F738" s="128">
        <v>100</v>
      </c>
      <c r="G738" s="128">
        <f t="shared" si="11"/>
        <v>159.5</v>
      </c>
      <c r="H738" s="527"/>
      <c r="I738" s="800"/>
      <c r="J738" s="527" t="s">
        <v>14</v>
      </c>
      <c r="K738" s="529">
        <v>120</v>
      </c>
      <c r="L738" s="527"/>
    </row>
    <row r="739" spans="1:12">
      <c r="A739" s="39">
        <v>45903</v>
      </c>
      <c r="B739" s="787" t="s">
        <v>2639</v>
      </c>
      <c r="C739" s="787" t="s">
        <v>20</v>
      </c>
      <c r="D739" t="s">
        <v>12</v>
      </c>
      <c r="F739" s="4">
        <v>5.5</v>
      </c>
      <c r="G739" s="4">
        <f t="shared" si="11"/>
        <v>154</v>
      </c>
      <c r="K739" s="135">
        <f>SUM(K735:K738)</f>
        <v>228.6</v>
      </c>
      <c r="L739" s="26"/>
    </row>
    <row r="740" spans="1:12">
      <c r="A740" s="39">
        <v>45903</v>
      </c>
      <c r="B740" s="787" t="s">
        <v>2639</v>
      </c>
      <c r="C740" s="787" t="s">
        <v>20</v>
      </c>
      <c r="D740" t="s">
        <v>13</v>
      </c>
      <c r="F740" s="4">
        <v>4</v>
      </c>
      <c r="G740" s="4">
        <f t="shared" si="11"/>
        <v>150</v>
      </c>
    </row>
    <row r="741" spans="1:12" s="127" customFormat="1">
      <c r="A741" s="126">
        <v>45917</v>
      </c>
      <c r="B741" s="797" t="s">
        <v>2640</v>
      </c>
      <c r="C741" s="797" t="s">
        <v>20</v>
      </c>
      <c r="D741" s="127" t="s">
        <v>14</v>
      </c>
      <c r="E741" s="128"/>
      <c r="F741" s="128">
        <v>100</v>
      </c>
      <c r="G741" s="4">
        <f t="shared" si="11"/>
        <v>50</v>
      </c>
    </row>
    <row r="742" spans="1:12">
      <c r="A742" s="39">
        <v>45931</v>
      </c>
      <c r="B742" s="787" t="s">
        <v>2641</v>
      </c>
      <c r="C742" s="787" t="s">
        <v>20</v>
      </c>
      <c r="D742" t="s">
        <v>14</v>
      </c>
      <c r="E742" s="46"/>
      <c r="F742" s="46">
        <v>50</v>
      </c>
      <c r="G742" s="4">
        <f t="shared" si="11"/>
        <v>0</v>
      </c>
    </row>
    <row r="743" spans="1:12">
      <c r="A743" s="41">
        <v>45900</v>
      </c>
      <c r="B743" s="786" t="s">
        <v>10</v>
      </c>
      <c r="C743" s="786" t="s">
        <v>21</v>
      </c>
      <c r="D743" t="s">
        <v>12</v>
      </c>
      <c r="E743" s="4">
        <v>4.5999999999999996</v>
      </c>
      <c r="G743" s="4">
        <f t="shared" si="11"/>
        <v>4.5999999999999996</v>
      </c>
    </row>
    <row r="744" spans="1:12">
      <c r="B744" s="787"/>
      <c r="C744" s="787"/>
      <c r="D744" t="s">
        <v>13</v>
      </c>
      <c r="E744" s="4">
        <v>6</v>
      </c>
      <c r="G744" s="4">
        <f t="shared" si="11"/>
        <v>10.6</v>
      </c>
    </row>
    <row r="745" spans="1:12">
      <c r="B745" s="787"/>
      <c r="C745" s="787"/>
      <c r="D745" t="s">
        <v>14</v>
      </c>
      <c r="E745" s="4">
        <v>500</v>
      </c>
      <c r="G745" s="4">
        <f t="shared" si="11"/>
        <v>510.6</v>
      </c>
    </row>
    <row r="746" spans="1:12" s="127" customFormat="1">
      <c r="A746" s="126">
        <v>45900</v>
      </c>
      <c r="B746" s="797" t="s">
        <v>2642</v>
      </c>
      <c r="C746" s="797" t="s">
        <v>21</v>
      </c>
      <c r="D746" s="127" t="s">
        <v>14</v>
      </c>
      <c r="E746" s="128"/>
      <c r="F746" s="128">
        <v>210</v>
      </c>
      <c r="G746" s="4">
        <f t="shared" si="11"/>
        <v>300.60000000000002</v>
      </c>
    </row>
    <row r="747" spans="1:12">
      <c r="A747" s="39">
        <v>45931</v>
      </c>
      <c r="B747" s="787" t="s">
        <v>2641</v>
      </c>
      <c r="C747" s="787" t="s">
        <v>21</v>
      </c>
      <c r="D747" t="s">
        <v>14</v>
      </c>
      <c r="E747" s="46"/>
      <c r="F747" s="46">
        <v>70</v>
      </c>
      <c r="G747" s="4">
        <f t="shared" si="11"/>
        <v>230.60000000000002</v>
      </c>
      <c r="I747" s="786"/>
      <c r="K747" s="4"/>
    </row>
    <row r="748" spans="1:12">
      <c r="A748" s="39">
        <v>45939</v>
      </c>
      <c r="B748" s="787" t="s">
        <v>2643</v>
      </c>
      <c r="C748" s="787" t="s">
        <v>21</v>
      </c>
      <c r="D748" t="s">
        <v>12</v>
      </c>
      <c r="E748" s="46"/>
      <c r="F748" s="4">
        <v>4.5999999999999996</v>
      </c>
      <c r="G748" s="4">
        <f t="shared" si="11"/>
        <v>226.00000000000003</v>
      </c>
      <c r="I748" s="786"/>
      <c r="K748" s="4"/>
    </row>
    <row r="749" spans="1:12">
      <c r="A749" s="39">
        <v>45939</v>
      </c>
      <c r="B749" s="787" t="s">
        <v>2643</v>
      </c>
      <c r="C749" s="787" t="s">
        <v>21</v>
      </c>
      <c r="D749" t="s">
        <v>13</v>
      </c>
      <c r="E749" s="46"/>
      <c r="F749" s="4">
        <v>6</v>
      </c>
      <c r="G749" s="4">
        <f t="shared" si="11"/>
        <v>220.00000000000003</v>
      </c>
      <c r="I749" s="581" t="s">
        <v>140</v>
      </c>
      <c r="J749" s="654" t="s">
        <v>2644</v>
      </c>
      <c r="K749" s="4"/>
    </row>
    <row r="750" spans="1:12">
      <c r="A750" s="39">
        <v>45939</v>
      </c>
      <c r="B750" s="787" t="s">
        <v>2645</v>
      </c>
      <c r="C750" s="787" t="s">
        <v>21</v>
      </c>
      <c r="D750" t="s">
        <v>14</v>
      </c>
      <c r="E750" s="46"/>
      <c r="F750" s="4">
        <v>120</v>
      </c>
      <c r="G750" s="4">
        <f t="shared" si="11"/>
        <v>100.00000000000003</v>
      </c>
      <c r="I750" s="786"/>
      <c r="K750" s="4"/>
    </row>
    <row r="751" spans="1:12">
      <c r="A751" s="39">
        <v>45959</v>
      </c>
      <c r="B751" s="787" t="s">
        <v>2646</v>
      </c>
      <c r="C751" s="787" t="s">
        <v>21</v>
      </c>
      <c r="D751" t="s">
        <v>14</v>
      </c>
      <c r="E751" s="46"/>
      <c r="F751" s="4">
        <v>100</v>
      </c>
      <c r="G751" s="4">
        <f t="shared" si="11"/>
        <v>0</v>
      </c>
      <c r="I751" s="786"/>
      <c r="K751" s="4"/>
    </row>
    <row r="752" spans="1:12">
      <c r="A752" s="133">
        <v>45930</v>
      </c>
      <c r="B752" s="786" t="s">
        <v>10</v>
      </c>
      <c r="C752" s="786" t="s">
        <v>91</v>
      </c>
      <c r="D752" t="s">
        <v>12</v>
      </c>
      <c r="E752" s="4">
        <v>4.5999999999999996</v>
      </c>
      <c r="G752" s="4">
        <f t="shared" si="11"/>
        <v>4.5999999999999996</v>
      </c>
      <c r="I752" s="787"/>
      <c r="K752" s="4"/>
    </row>
    <row r="753" spans="1:12">
      <c r="A753" s="106"/>
      <c r="B753" s="787"/>
      <c r="C753" s="787"/>
      <c r="D753" t="s">
        <v>13</v>
      </c>
      <c r="E753" s="4">
        <v>4</v>
      </c>
      <c r="G753" s="4">
        <f t="shared" si="11"/>
        <v>8.6</v>
      </c>
      <c r="K753" s="12"/>
      <c r="L753" s="26"/>
    </row>
    <row r="754" spans="1:12">
      <c r="A754" s="787"/>
      <c r="B754" s="787"/>
      <c r="C754" s="787"/>
      <c r="D754" t="s">
        <v>14</v>
      </c>
      <c r="E754" s="4">
        <v>500</v>
      </c>
      <c r="G754" s="4">
        <f t="shared" si="11"/>
        <v>508.6</v>
      </c>
      <c r="I754" s="846" t="s">
        <v>2594</v>
      </c>
      <c r="J754" s="846"/>
      <c r="K754" s="846"/>
    </row>
    <row r="755" spans="1:12">
      <c r="A755" s="106">
        <v>45930</v>
      </c>
      <c r="B755" s="787" t="s">
        <v>2647</v>
      </c>
      <c r="C755" s="787" t="s">
        <v>91</v>
      </c>
      <c r="D755" t="s">
        <v>14</v>
      </c>
      <c r="F755" s="4">
        <v>380</v>
      </c>
      <c r="G755" s="4">
        <f t="shared" si="11"/>
        <v>128.60000000000002</v>
      </c>
      <c r="H755" s="10">
        <v>2025</v>
      </c>
      <c r="I755" s="786" t="s">
        <v>23</v>
      </c>
      <c r="J755" t="s">
        <v>14</v>
      </c>
      <c r="K755" s="161">
        <v>350</v>
      </c>
    </row>
    <row r="756" spans="1:12">
      <c r="A756" s="39">
        <v>45959</v>
      </c>
      <c r="B756" s="787" t="s">
        <v>2648</v>
      </c>
      <c r="C756" s="787" t="s">
        <v>91</v>
      </c>
      <c r="D756" t="s">
        <v>12</v>
      </c>
      <c r="F756" s="4">
        <v>4.5999999999999996</v>
      </c>
      <c r="G756" s="4">
        <f t="shared" si="11"/>
        <v>124.00000000000003</v>
      </c>
      <c r="I756" s="786"/>
      <c r="K756" s="138"/>
    </row>
    <row r="757" spans="1:12">
      <c r="A757" s="39">
        <v>45959</v>
      </c>
      <c r="B757" s="787" t="s">
        <v>2648</v>
      </c>
      <c r="C757" s="787" t="s">
        <v>91</v>
      </c>
      <c r="D757" t="s">
        <v>13</v>
      </c>
      <c r="F757" s="4">
        <v>4</v>
      </c>
      <c r="G757" s="4">
        <f t="shared" si="11"/>
        <v>120.00000000000003</v>
      </c>
      <c r="K757" s="528"/>
    </row>
    <row r="758" spans="1:12">
      <c r="A758" s="39">
        <v>45966</v>
      </c>
      <c r="B758" s="787" t="s">
        <v>2649</v>
      </c>
      <c r="C758" s="787" t="s">
        <v>91</v>
      </c>
      <c r="D758" t="s">
        <v>14</v>
      </c>
      <c r="F758" s="4">
        <v>120</v>
      </c>
      <c r="G758" s="4">
        <f t="shared" si="11"/>
        <v>0</v>
      </c>
      <c r="K758" s="528"/>
    </row>
    <row r="759" spans="1:12">
      <c r="A759" s="41">
        <v>45961</v>
      </c>
      <c r="B759" s="786" t="s">
        <v>10</v>
      </c>
      <c r="C759" s="786" t="s">
        <v>23</v>
      </c>
      <c r="D759" t="s">
        <v>12</v>
      </c>
      <c r="E759" s="4">
        <v>4</v>
      </c>
      <c r="G759" s="4">
        <f t="shared" si="11"/>
        <v>4</v>
      </c>
      <c r="K759" s="528"/>
    </row>
    <row r="760" spans="1:12">
      <c r="B760" s="787"/>
      <c r="C760" s="787"/>
      <c r="D760" t="s">
        <v>13</v>
      </c>
      <c r="E760" s="4">
        <v>6</v>
      </c>
      <c r="G760" s="4">
        <f t="shared" si="11"/>
        <v>10</v>
      </c>
      <c r="K760" s="528"/>
    </row>
    <row r="761" spans="1:12">
      <c r="B761" s="787"/>
      <c r="C761" s="787"/>
      <c r="D761" t="s">
        <v>14</v>
      </c>
      <c r="E761" s="4">
        <v>500</v>
      </c>
      <c r="G761" s="4">
        <f t="shared" si="11"/>
        <v>510</v>
      </c>
      <c r="K761" s="527"/>
    </row>
    <row r="762" spans="1:12">
      <c r="A762" s="39">
        <v>45961</v>
      </c>
      <c r="B762" s="787" t="s">
        <v>2650</v>
      </c>
      <c r="C762" s="787" t="s">
        <v>23</v>
      </c>
      <c r="D762" t="s">
        <v>14</v>
      </c>
      <c r="F762" s="4">
        <v>150</v>
      </c>
      <c r="G762" s="4">
        <f t="shared" si="11"/>
        <v>360</v>
      </c>
    </row>
    <row r="763" spans="1:12">
      <c r="A763" s="39">
        <v>45980</v>
      </c>
      <c r="B763" s="787" t="s">
        <v>2651</v>
      </c>
      <c r="C763" s="787" t="s">
        <v>23</v>
      </c>
      <c r="D763" t="s">
        <v>12</v>
      </c>
      <c r="F763" s="4">
        <v>4</v>
      </c>
      <c r="G763" s="4">
        <f t="shared" si="11"/>
        <v>356</v>
      </c>
    </row>
    <row r="764" spans="1:12">
      <c r="A764" s="39">
        <v>45980</v>
      </c>
      <c r="B764" s="787" t="s">
        <v>2651</v>
      </c>
      <c r="C764" s="787" t="s">
        <v>23</v>
      </c>
      <c r="D764" t="s">
        <v>13</v>
      </c>
      <c r="F764" s="4">
        <v>6</v>
      </c>
      <c r="G764" s="4">
        <f t="shared" si="11"/>
        <v>350</v>
      </c>
      <c r="I764" s="786"/>
      <c r="J764" s="527"/>
      <c r="K764" s="528"/>
    </row>
    <row r="765" spans="1:12">
      <c r="A765" s="39">
        <v>45980</v>
      </c>
      <c r="B765" s="787" t="s">
        <v>2652</v>
      </c>
      <c r="C765" s="787" t="s">
        <v>23</v>
      </c>
      <c r="D765" t="s">
        <v>14</v>
      </c>
      <c r="F765" s="4">
        <v>200</v>
      </c>
      <c r="G765" s="4">
        <f t="shared" si="11"/>
        <v>150</v>
      </c>
      <c r="J765" s="527"/>
      <c r="K765" s="528"/>
    </row>
    <row r="766" spans="1:12">
      <c r="A766" s="39">
        <v>45994</v>
      </c>
      <c r="B766" s="787" t="s">
        <v>2653</v>
      </c>
      <c r="C766" s="787" t="s">
        <v>23</v>
      </c>
      <c r="D766" t="s">
        <v>14</v>
      </c>
      <c r="F766" s="4">
        <v>150</v>
      </c>
      <c r="G766" s="4">
        <f t="shared" si="11"/>
        <v>0</v>
      </c>
    </row>
    <row r="767" spans="1:12">
      <c r="A767" s="41">
        <v>45991</v>
      </c>
      <c r="B767" s="786" t="s">
        <v>10</v>
      </c>
      <c r="C767" s="786" t="s">
        <v>24</v>
      </c>
      <c r="D767" t="s">
        <v>12</v>
      </c>
      <c r="E767" s="4">
        <v>5</v>
      </c>
      <c r="G767" s="4">
        <f t="shared" si="11"/>
        <v>5</v>
      </c>
      <c r="I767" s="786"/>
      <c r="K767" s="4"/>
    </row>
    <row r="768" spans="1:12">
      <c r="B768" s="787"/>
      <c r="C768" s="787"/>
      <c r="D768" t="s">
        <v>13</v>
      </c>
      <c r="E768" s="4">
        <v>5</v>
      </c>
      <c r="G768" s="4">
        <f t="shared" si="11"/>
        <v>10</v>
      </c>
      <c r="K768" s="121"/>
    </row>
    <row r="769" spans="1:12">
      <c r="B769" s="787"/>
      <c r="C769" s="787"/>
      <c r="D769" t="s">
        <v>14</v>
      </c>
      <c r="E769" s="4">
        <v>500</v>
      </c>
      <c r="G769" s="4">
        <f t="shared" si="11"/>
        <v>510</v>
      </c>
    </row>
    <row r="770" spans="1:12">
      <c r="A770" s="39">
        <v>45991</v>
      </c>
      <c r="B770" s="787" t="s">
        <v>2654</v>
      </c>
      <c r="C770" s="787" t="s">
        <v>24</v>
      </c>
      <c r="D770" t="s">
        <v>14</v>
      </c>
      <c r="F770" s="4">
        <v>100</v>
      </c>
      <c r="G770" s="4">
        <f t="shared" si="11"/>
        <v>410</v>
      </c>
    </row>
    <row r="771" spans="1:12">
      <c r="A771" s="39">
        <v>46008</v>
      </c>
      <c r="B771" s="787" t="s">
        <v>2655</v>
      </c>
      <c r="C771" s="787" t="s">
        <v>24</v>
      </c>
      <c r="D771" t="s">
        <v>14</v>
      </c>
      <c r="F771" s="4">
        <v>200</v>
      </c>
      <c r="G771" s="4">
        <f t="shared" si="11"/>
        <v>210</v>
      </c>
    </row>
    <row r="772" spans="1:12">
      <c r="A772" s="39">
        <v>46020</v>
      </c>
      <c r="B772" s="787" t="s">
        <v>2656</v>
      </c>
      <c r="C772" s="787" t="s">
        <v>24</v>
      </c>
      <c r="D772" t="s">
        <v>12</v>
      </c>
      <c r="F772" s="4">
        <v>5</v>
      </c>
      <c r="G772" s="4">
        <f t="shared" si="11"/>
        <v>205</v>
      </c>
    </row>
    <row r="773" spans="1:12">
      <c r="A773" s="39">
        <v>46020</v>
      </c>
      <c r="B773" s="787" t="s">
        <v>2656</v>
      </c>
      <c r="C773" s="787" t="s">
        <v>24</v>
      </c>
      <c r="D773" t="s">
        <v>13</v>
      </c>
      <c r="F773" s="4">
        <v>5</v>
      </c>
      <c r="G773" s="4">
        <f t="shared" si="11"/>
        <v>200</v>
      </c>
    </row>
    <row r="774" spans="1:12">
      <c r="A774" s="39">
        <v>46020</v>
      </c>
      <c r="B774" s="787" t="s">
        <v>2657</v>
      </c>
      <c r="C774" s="787" t="s">
        <v>24</v>
      </c>
      <c r="D774" t="s">
        <v>14</v>
      </c>
      <c r="F774" s="4">
        <v>200</v>
      </c>
      <c r="G774" s="4">
        <f t="shared" si="11"/>
        <v>0</v>
      </c>
    </row>
    <row r="775" spans="1:12">
      <c r="A775" s="41">
        <v>46022</v>
      </c>
      <c r="B775" s="786" t="s">
        <v>10</v>
      </c>
      <c r="C775" s="786" t="s">
        <v>25</v>
      </c>
      <c r="D775" t="s">
        <v>12</v>
      </c>
      <c r="E775" s="4">
        <v>5</v>
      </c>
      <c r="G775" s="4">
        <f t="shared" si="11"/>
        <v>5</v>
      </c>
    </row>
    <row r="776" spans="1:12">
      <c r="B776" s="787"/>
      <c r="C776" s="787"/>
      <c r="D776" t="s">
        <v>13</v>
      </c>
      <c r="E776" s="4">
        <v>5</v>
      </c>
      <c r="G776" s="4">
        <f t="shared" si="11"/>
        <v>10</v>
      </c>
    </row>
    <row r="777" spans="1:12">
      <c r="B777" s="787"/>
      <c r="C777" s="787"/>
      <c r="D777" t="s">
        <v>14</v>
      </c>
      <c r="E777" s="4">
        <v>500</v>
      </c>
      <c r="G777" s="4">
        <f t="shared" si="11"/>
        <v>510</v>
      </c>
    </row>
    <row r="778" spans="1:12">
      <c r="A778" s="39">
        <v>46029</v>
      </c>
      <c r="B778" s="787" t="s">
        <v>2658</v>
      </c>
      <c r="C778" s="787" t="s">
        <v>25</v>
      </c>
      <c r="D778" t="s">
        <v>14</v>
      </c>
      <c r="F778" s="4">
        <v>150</v>
      </c>
      <c r="G778" s="4">
        <f t="shared" si="11"/>
        <v>360</v>
      </c>
      <c r="I778" s="10">
        <v>2026</v>
      </c>
      <c r="J778" s="786" t="s">
        <v>11</v>
      </c>
      <c r="K778" t="s">
        <v>14</v>
      </c>
      <c r="L778" s="4">
        <v>150</v>
      </c>
    </row>
    <row r="779" spans="1:12">
      <c r="A779" s="39">
        <v>46043</v>
      </c>
      <c r="B779" s="787" t="s">
        <v>2659</v>
      </c>
      <c r="C779" s="787" t="s">
        <v>25</v>
      </c>
      <c r="D779" t="s">
        <v>14</v>
      </c>
      <c r="F779" s="4">
        <v>100</v>
      </c>
      <c r="G779" s="4">
        <f t="shared" si="11"/>
        <v>260</v>
      </c>
      <c r="J779" s="786" t="s">
        <v>15</v>
      </c>
      <c r="K779" t="s">
        <v>12</v>
      </c>
      <c r="L779" s="4">
        <v>5</v>
      </c>
    </row>
    <row r="780" spans="1:12">
      <c r="A780" s="39">
        <v>46043</v>
      </c>
      <c r="B780" s="787" t="s">
        <v>2660</v>
      </c>
      <c r="C780" s="787" t="s">
        <v>25</v>
      </c>
      <c r="D780" t="s">
        <v>12</v>
      </c>
      <c r="F780" s="4">
        <v>5</v>
      </c>
      <c r="G780" s="4">
        <f t="shared" si="11"/>
        <v>255</v>
      </c>
      <c r="J780" s="787"/>
      <c r="K780" t="s">
        <v>13</v>
      </c>
      <c r="L780" s="4">
        <v>6</v>
      </c>
    </row>
    <row r="781" spans="1:12">
      <c r="A781" s="39">
        <v>46043</v>
      </c>
      <c r="B781" s="787" t="s">
        <v>2660</v>
      </c>
      <c r="C781" s="787" t="s">
        <v>25</v>
      </c>
      <c r="D781" t="s">
        <v>13</v>
      </c>
      <c r="F781" s="4">
        <v>5</v>
      </c>
      <c r="G781" s="4">
        <f t="shared" si="11"/>
        <v>250</v>
      </c>
      <c r="J781" s="787"/>
      <c r="K781" t="s">
        <v>14</v>
      </c>
      <c r="L781" s="4">
        <v>500</v>
      </c>
    </row>
    <row r="782" spans="1:12">
      <c r="A782" s="39">
        <v>46050</v>
      </c>
      <c r="B782" s="787" t="s">
        <v>2661</v>
      </c>
      <c r="C782" s="787" t="s">
        <v>25</v>
      </c>
      <c r="D782" t="s">
        <v>14</v>
      </c>
      <c r="F782" s="4">
        <v>100</v>
      </c>
      <c r="G782" s="4">
        <f t="shared" si="11"/>
        <v>150</v>
      </c>
      <c r="J782" s="786" t="s">
        <v>16</v>
      </c>
      <c r="K782" t="s">
        <v>14</v>
      </c>
      <c r="L782" s="4">
        <v>350</v>
      </c>
    </row>
    <row r="783" spans="1:12">
      <c r="A783" s="39">
        <v>46078</v>
      </c>
      <c r="B783" s="631" t="s">
        <v>2662</v>
      </c>
      <c r="C783" s="787" t="s">
        <v>25</v>
      </c>
      <c r="D783" t="s">
        <v>14</v>
      </c>
      <c r="F783" s="4">
        <v>150</v>
      </c>
      <c r="G783" s="4">
        <f t="shared" si="11"/>
        <v>0</v>
      </c>
      <c r="L783" s="161">
        <f>SUM(L778:L782)</f>
        <v>1011</v>
      </c>
    </row>
    <row r="784" spans="1:12">
      <c r="A784" s="133">
        <v>46053</v>
      </c>
      <c r="B784" s="786" t="s">
        <v>10</v>
      </c>
      <c r="C784" s="786" t="s">
        <v>11</v>
      </c>
      <c r="D784" t="s">
        <v>12</v>
      </c>
      <c r="E784" s="4">
        <v>9</v>
      </c>
      <c r="G784" s="4">
        <f t="shared" si="11"/>
        <v>9</v>
      </c>
    </row>
    <row r="785" spans="1:11">
      <c r="A785" s="106"/>
      <c r="B785" s="787"/>
      <c r="C785" s="787"/>
      <c r="D785" t="s">
        <v>13</v>
      </c>
      <c r="E785" s="4">
        <v>3</v>
      </c>
      <c r="G785" s="4">
        <f t="shared" si="11"/>
        <v>12</v>
      </c>
    </row>
    <row r="786" spans="1:11">
      <c r="A786" s="106"/>
      <c r="B786" s="787"/>
      <c r="C786" s="787"/>
      <c r="D786" t="s">
        <v>14</v>
      </c>
      <c r="E786" s="4">
        <v>500</v>
      </c>
      <c r="G786" s="4">
        <f t="shared" ref="G786" si="12">+G785+E786-F786</f>
        <v>512</v>
      </c>
    </row>
    <row r="787" spans="1:11">
      <c r="A787" s="39">
        <v>46078</v>
      </c>
      <c r="B787" s="787" t="s">
        <v>2663</v>
      </c>
      <c r="C787" s="787" t="s">
        <v>11</v>
      </c>
      <c r="D787" t="s">
        <v>12</v>
      </c>
      <c r="F787" s="4">
        <v>9</v>
      </c>
      <c r="G787" s="4">
        <f t="shared" ref="G787:G859" si="13">+G786+E787-F787</f>
        <v>503</v>
      </c>
    </row>
    <row r="788" spans="1:11">
      <c r="A788" s="39">
        <v>46078</v>
      </c>
      <c r="B788" s="787" t="s">
        <v>2663</v>
      </c>
      <c r="C788" s="787" t="s">
        <v>11</v>
      </c>
      <c r="D788" t="s">
        <v>13</v>
      </c>
      <c r="F788" s="4">
        <v>3</v>
      </c>
      <c r="G788" s="4">
        <f t="shared" si="13"/>
        <v>500</v>
      </c>
    </row>
    <row r="789" spans="1:11">
      <c r="A789" s="39">
        <v>46078</v>
      </c>
      <c r="B789" s="631" t="s">
        <v>2662</v>
      </c>
      <c r="C789" s="787" t="s">
        <v>11</v>
      </c>
      <c r="D789" t="s">
        <v>14</v>
      </c>
      <c r="F789" s="4">
        <v>100</v>
      </c>
      <c r="G789" s="4">
        <f t="shared" si="13"/>
        <v>400</v>
      </c>
    </row>
    <row r="790" spans="1:11">
      <c r="A790" s="39">
        <v>46085</v>
      </c>
      <c r="B790" s="631" t="s">
        <v>2664</v>
      </c>
      <c r="C790" s="787" t="s">
        <v>11</v>
      </c>
      <c r="D790" t="s">
        <v>14</v>
      </c>
      <c r="F790" s="4">
        <v>100</v>
      </c>
      <c r="G790" s="4">
        <f t="shared" si="13"/>
        <v>300</v>
      </c>
    </row>
    <row r="791" spans="1:11">
      <c r="A791" s="39">
        <v>46092</v>
      </c>
      <c r="B791" s="631" t="s">
        <v>2665</v>
      </c>
      <c r="C791" s="787" t="s">
        <v>11</v>
      </c>
      <c r="D791" t="s">
        <v>14</v>
      </c>
      <c r="F791" s="4">
        <v>150</v>
      </c>
      <c r="G791" s="4">
        <f t="shared" si="13"/>
        <v>150</v>
      </c>
    </row>
    <row r="792" spans="1:11">
      <c r="A792" s="39">
        <v>46113</v>
      </c>
      <c r="B792" s="631" t="s">
        <v>2666</v>
      </c>
      <c r="C792" s="787" t="s">
        <v>11</v>
      </c>
      <c r="D792" t="s">
        <v>14</v>
      </c>
      <c r="F792" s="4">
        <v>150</v>
      </c>
      <c r="G792" s="4">
        <f t="shared" si="13"/>
        <v>0</v>
      </c>
    </row>
    <row r="793" spans="1:11">
      <c r="A793" s="41">
        <v>46081</v>
      </c>
      <c r="B793" s="786" t="s">
        <v>10</v>
      </c>
      <c r="C793" s="786" t="s">
        <v>15</v>
      </c>
      <c r="D793" t="s">
        <v>12</v>
      </c>
      <c r="E793" s="4">
        <v>5</v>
      </c>
      <c r="G793" s="4">
        <f t="shared" si="13"/>
        <v>5</v>
      </c>
    </row>
    <row r="794" spans="1:11">
      <c r="B794" s="787"/>
      <c r="C794" s="787"/>
      <c r="D794" t="s">
        <v>13</v>
      </c>
      <c r="E794" s="4">
        <v>6</v>
      </c>
      <c r="G794" s="4">
        <f t="shared" si="13"/>
        <v>11</v>
      </c>
    </row>
    <row r="795" spans="1:11">
      <c r="B795" s="787"/>
      <c r="C795" s="787"/>
      <c r="D795" t="s">
        <v>14</v>
      </c>
      <c r="E795" s="4">
        <v>500</v>
      </c>
      <c r="G795" s="4">
        <f t="shared" si="13"/>
        <v>511</v>
      </c>
    </row>
    <row r="796" spans="1:11">
      <c r="A796" s="39">
        <v>46120</v>
      </c>
      <c r="B796" s="787" t="s">
        <v>2667</v>
      </c>
      <c r="C796" s="787" t="s">
        <v>15</v>
      </c>
      <c r="D796" t="s">
        <v>12</v>
      </c>
      <c r="F796" s="4">
        <v>5</v>
      </c>
      <c r="G796" s="4">
        <f t="shared" si="13"/>
        <v>506</v>
      </c>
    </row>
    <row r="797" spans="1:11">
      <c r="A797" s="39">
        <v>46120</v>
      </c>
      <c r="B797" s="787" t="s">
        <v>2667</v>
      </c>
      <c r="C797" s="787" t="s">
        <v>15</v>
      </c>
      <c r="D797" t="s">
        <v>13</v>
      </c>
      <c r="F797" s="4">
        <v>6</v>
      </c>
      <c r="G797" s="4">
        <f t="shared" si="13"/>
        <v>500</v>
      </c>
    </row>
    <row r="798" spans="1:11">
      <c r="A798" s="39">
        <v>46120</v>
      </c>
      <c r="B798" s="787" t="s">
        <v>2668</v>
      </c>
      <c r="C798" s="787" t="s">
        <v>15</v>
      </c>
      <c r="D798" t="s">
        <v>14</v>
      </c>
      <c r="F798" s="4">
        <v>150</v>
      </c>
      <c r="G798" s="4">
        <f t="shared" si="13"/>
        <v>350</v>
      </c>
      <c r="I798" s="820" t="s">
        <v>2594</v>
      </c>
      <c r="J798" s="820"/>
      <c r="K798" s="820"/>
    </row>
    <row r="799" spans="1:11">
      <c r="A799" s="39">
        <v>46127</v>
      </c>
      <c r="B799" s="787" t="s">
        <v>2669</v>
      </c>
      <c r="C799" s="787" t="s">
        <v>15</v>
      </c>
      <c r="D799" t="s">
        <v>14</v>
      </c>
      <c r="F799" s="4">
        <v>100</v>
      </c>
      <c r="G799" s="4">
        <f t="shared" si="13"/>
        <v>250</v>
      </c>
      <c r="H799" s="786">
        <v>2026</v>
      </c>
      <c r="I799" s="786" t="s">
        <v>15</v>
      </c>
      <c r="J799" t="s">
        <v>14</v>
      </c>
      <c r="K799" s="121">
        <v>150</v>
      </c>
    </row>
    <row r="800" spans="1:11">
      <c r="A800" s="39">
        <v>46134</v>
      </c>
      <c r="B800" s="787" t="s">
        <v>2670</v>
      </c>
      <c r="C800" s="787" t="s">
        <v>15</v>
      </c>
      <c r="D800" t="s">
        <v>14</v>
      </c>
      <c r="F800" s="4">
        <v>100</v>
      </c>
      <c r="G800" s="4">
        <f t="shared" si="13"/>
        <v>150</v>
      </c>
      <c r="H800" s="786"/>
      <c r="I800" s="786" t="s">
        <v>16</v>
      </c>
      <c r="J800" t="s">
        <v>12</v>
      </c>
      <c r="K800" s="118">
        <v>5</v>
      </c>
    </row>
    <row r="801" spans="1:11">
      <c r="A801" s="39">
        <v>46141</v>
      </c>
      <c r="B801" s="787" t="s">
        <v>2671</v>
      </c>
      <c r="C801" s="787" t="s">
        <v>15</v>
      </c>
      <c r="D801" t="s">
        <v>14</v>
      </c>
      <c r="F801" s="4">
        <v>150</v>
      </c>
      <c r="G801" s="4">
        <f t="shared" si="13"/>
        <v>0</v>
      </c>
      <c r="H801" s="786"/>
      <c r="I801" s="786"/>
      <c r="K801" s="118"/>
    </row>
    <row r="802" spans="1:11">
      <c r="A802" s="41">
        <v>46112</v>
      </c>
      <c r="B802" s="786" t="s">
        <v>10</v>
      </c>
      <c r="C802" s="786" t="s">
        <v>16</v>
      </c>
      <c r="D802" t="s">
        <v>12</v>
      </c>
      <c r="E802" s="4">
        <v>5</v>
      </c>
      <c r="G802" s="4">
        <f t="shared" si="13"/>
        <v>5</v>
      </c>
      <c r="J802" t="s">
        <v>13</v>
      </c>
      <c r="K802" s="121">
        <v>6</v>
      </c>
    </row>
    <row r="803" spans="1:11">
      <c r="B803" s="787"/>
      <c r="C803" s="787"/>
      <c r="D803" t="s">
        <v>13</v>
      </c>
      <c r="E803" s="121">
        <v>6</v>
      </c>
      <c r="G803" s="4">
        <f t="shared" si="13"/>
        <v>11</v>
      </c>
      <c r="J803" t="s">
        <v>14</v>
      </c>
      <c r="K803" s="121">
        <v>350</v>
      </c>
    </row>
    <row r="804" spans="1:11">
      <c r="B804" s="787"/>
      <c r="C804" s="787"/>
      <c r="D804" t="s">
        <v>14</v>
      </c>
      <c r="E804" s="4">
        <v>500</v>
      </c>
      <c r="G804" s="4">
        <f t="shared" si="13"/>
        <v>511</v>
      </c>
      <c r="K804" s="161">
        <f>SUM(K799:K803)</f>
        <v>511</v>
      </c>
    </row>
    <row r="805" spans="1:11">
      <c r="A805" s="39">
        <v>46111</v>
      </c>
      <c r="B805" s="787" t="s">
        <v>2672</v>
      </c>
      <c r="C805" s="787" t="s">
        <v>16</v>
      </c>
      <c r="D805" t="s">
        <v>14</v>
      </c>
      <c r="F805" s="4">
        <v>150</v>
      </c>
      <c r="G805" s="4">
        <f t="shared" si="13"/>
        <v>361</v>
      </c>
    </row>
    <row r="806" spans="1:11">
      <c r="A806" s="39">
        <v>46141</v>
      </c>
      <c r="B806" s="787" t="s">
        <v>2671</v>
      </c>
      <c r="C806" s="787" t="s">
        <v>16</v>
      </c>
      <c r="D806" t="s">
        <v>14</v>
      </c>
      <c r="F806" s="4">
        <v>50</v>
      </c>
      <c r="G806" s="4">
        <f t="shared" si="13"/>
        <v>311</v>
      </c>
    </row>
    <row r="807" spans="1:11">
      <c r="A807" s="39">
        <v>46142</v>
      </c>
      <c r="B807" s="787" t="s">
        <v>2673</v>
      </c>
      <c r="C807" s="787" t="s">
        <v>16</v>
      </c>
      <c r="D807" t="s">
        <v>14</v>
      </c>
      <c r="F807" s="4">
        <v>70</v>
      </c>
      <c r="G807" s="4">
        <f t="shared" si="13"/>
        <v>241</v>
      </c>
    </row>
    <row r="808" spans="1:11">
      <c r="A808" s="41">
        <v>46142</v>
      </c>
      <c r="B808" s="786" t="s">
        <v>10</v>
      </c>
      <c r="C808" s="786" t="s">
        <v>17</v>
      </c>
      <c r="D808" t="s">
        <v>12</v>
      </c>
      <c r="G808" s="4">
        <f t="shared" si="13"/>
        <v>241</v>
      </c>
    </row>
    <row r="809" spans="1:11">
      <c r="B809" s="787"/>
      <c r="C809" s="787"/>
      <c r="D809" t="s">
        <v>13</v>
      </c>
      <c r="G809" s="4">
        <f t="shared" si="13"/>
        <v>241</v>
      </c>
    </row>
    <row r="810" spans="1:11">
      <c r="B810" s="787"/>
      <c r="C810" s="787"/>
      <c r="D810" t="s">
        <v>14</v>
      </c>
      <c r="E810" s="4">
        <v>500</v>
      </c>
      <c r="G810" s="4">
        <f t="shared" si="13"/>
        <v>741</v>
      </c>
    </row>
    <row r="811" spans="1:11">
      <c r="B811" s="787"/>
      <c r="C811" s="787"/>
      <c r="G811" s="4">
        <f t="shared" si="13"/>
        <v>741</v>
      </c>
    </row>
    <row r="812" spans="1:11">
      <c r="B812" s="787"/>
      <c r="C812" s="787"/>
      <c r="G812" s="4">
        <f t="shared" si="13"/>
        <v>741</v>
      </c>
    </row>
    <row r="813" spans="1:11">
      <c r="B813" s="787"/>
      <c r="C813" s="787"/>
      <c r="G813" s="4">
        <f t="shared" si="13"/>
        <v>741</v>
      </c>
    </row>
    <row r="814" spans="1:11">
      <c r="B814" s="787"/>
      <c r="C814" s="787"/>
      <c r="G814" s="4">
        <f t="shared" si="13"/>
        <v>741</v>
      </c>
    </row>
    <row r="815" spans="1:11">
      <c r="B815" s="787"/>
      <c r="C815" s="787"/>
      <c r="G815" s="4">
        <f t="shared" si="13"/>
        <v>741</v>
      </c>
    </row>
    <row r="816" spans="1:11">
      <c r="B816" s="787"/>
      <c r="C816" s="787"/>
      <c r="G816" s="4">
        <f t="shared" si="13"/>
        <v>741</v>
      </c>
    </row>
    <row r="817" spans="2:7">
      <c r="B817" s="787"/>
      <c r="C817" s="787"/>
      <c r="G817" s="4">
        <f t="shared" si="13"/>
        <v>741</v>
      </c>
    </row>
    <row r="818" spans="2:7">
      <c r="B818" s="787"/>
      <c r="C818" s="787"/>
      <c r="G818" s="4">
        <f t="shared" si="13"/>
        <v>741</v>
      </c>
    </row>
    <row r="819" spans="2:7">
      <c r="B819" s="787"/>
      <c r="C819" s="787"/>
      <c r="G819" s="4">
        <f t="shared" si="13"/>
        <v>741</v>
      </c>
    </row>
    <row r="820" spans="2:7">
      <c r="B820" s="787"/>
      <c r="C820" s="787"/>
      <c r="G820" s="4">
        <f t="shared" si="13"/>
        <v>741</v>
      </c>
    </row>
    <row r="821" spans="2:7">
      <c r="B821" s="787"/>
      <c r="C821" s="787"/>
      <c r="G821" s="4">
        <f t="shared" si="13"/>
        <v>741</v>
      </c>
    </row>
    <row r="822" spans="2:7">
      <c r="B822" s="787"/>
      <c r="C822" s="787"/>
      <c r="G822" s="4">
        <f t="shared" si="13"/>
        <v>741</v>
      </c>
    </row>
    <row r="823" spans="2:7">
      <c r="B823" s="787"/>
      <c r="C823" s="787"/>
      <c r="G823" s="4">
        <f t="shared" si="13"/>
        <v>741</v>
      </c>
    </row>
    <row r="824" spans="2:7">
      <c r="B824" s="787"/>
      <c r="C824" s="787"/>
      <c r="G824" s="4">
        <f t="shared" si="13"/>
        <v>741</v>
      </c>
    </row>
    <row r="825" spans="2:7">
      <c r="B825" s="787"/>
      <c r="C825" s="787"/>
      <c r="G825" s="4">
        <f t="shared" si="13"/>
        <v>741</v>
      </c>
    </row>
    <row r="826" spans="2:7">
      <c r="B826" s="787"/>
      <c r="C826" s="787"/>
      <c r="G826" s="4">
        <f t="shared" si="13"/>
        <v>741</v>
      </c>
    </row>
    <row r="827" spans="2:7">
      <c r="B827" s="787"/>
      <c r="C827" s="787"/>
      <c r="G827" s="4">
        <f t="shared" si="13"/>
        <v>741</v>
      </c>
    </row>
    <row r="828" spans="2:7">
      <c r="B828" s="787"/>
      <c r="C828" s="787"/>
      <c r="G828" s="4">
        <f t="shared" si="13"/>
        <v>741</v>
      </c>
    </row>
    <row r="829" spans="2:7">
      <c r="B829" s="787"/>
      <c r="C829" s="787"/>
      <c r="G829" s="4">
        <f t="shared" si="13"/>
        <v>741</v>
      </c>
    </row>
    <row r="830" spans="2:7">
      <c r="B830" s="787"/>
      <c r="C830" s="787"/>
      <c r="G830" s="4">
        <f t="shared" si="13"/>
        <v>741</v>
      </c>
    </row>
    <row r="831" spans="2:7">
      <c r="B831" s="787"/>
      <c r="C831" s="787"/>
      <c r="G831" s="4">
        <f t="shared" si="13"/>
        <v>741</v>
      </c>
    </row>
    <row r="832" spans="2:7">
      <c r="B832" s="787"/>
      <c r="C832" s="787"/>
      <c r="G832" s="4">
        <f t="shared" si="13"/>
        <v>741</v>
      </c>
    </row>
    <row r="833" spans="2:7">
      <c r="B833" s="787"/>
      <c r="C833" s="787"/>
      <c r="G833" s="4">
        <f t="shared" si="13"/>
        <v>741</v>
      </c>
    </row>
    <row r="834" spans="2:7">
      <c r="B834" s="787"/>
      <c r="C834" s="787"/>
      <c r="G834" s="4">
        <f t="shared" si="13"/>
        <v>741</v>
      </c>
    </row>
    <row r="835" spans="2:7">
      <c r="B835" s="787"/>
      <c r="C835" s="787"/>
      <c r="G835" s="4">
        <f t="shared" si="13"/>
        <v>741</v>
      </c>
    </row>
    <row r="836" spans="2:7">
      <c r="B836" s="787"/>
      <c r="C836" s="787"/>
      <c r="G836" s="4">
        <f t="shared" si="13"/>
        <v>741</v>
      </c>
    </row>
    <row r="837" spans="2:7">
      <c r="B837" s="787"/>
      <c r="C837" s="787"/>
      <c r="G837" s="4">
        <f t="shared" si="13"/>
        <v>741</v>
      </c>
    </row>
    <row r="838" spans="2:7">
      <c r="B838" s="787"/>
      <c r="C838" s="787"/>
      <c r="G838" s="4">
        <f t="shared" si="13"/>
        <v>741</v>
      </c>
    </row>
    <row r="839" spans="2:7">
      <c r="B839" s="787"/>
      <c r="C839" s="787"/>
      <c r="G839" s="4">
        <f t="shared" si="13"/>
        <v>741</v>
      </c>
    </row>
    <row r="840" spans="2:7">
      <c r="B840" s="787"/>
      <c r="C840" s="787"/>
      <c r="G840" s="4">
        <f t="shared" si="13"/>
        <v>741</v>
      </c>
    </row>
    <row r="841" spans="2:7">
      <c r="B841" s="787"/>
      <c r="C841" s="787"/>
      <c r="G841" s="4">
        <f t="shared" si="13"/>
        <v>741</v>
      </c>
    </row>
    <row r="842" spans="2:7">
      <c r="B842" s="787"/>
      <c r="C842" s="787"/>
      <c r="G842" s="4">
        <f t="shared" si="13"/>
        <v>741</v>
      </c>
    </row>
    <row r="843" spans="2:7">
      <c r="B843" s="787"/>
      <c r="C843" s="787"/>
      <c r="G843" s="4">
        <f t="shared" si="13"/>
        <v>741</v>
      </c>
    </row>
    <row r="844" spans="2:7">
      <c r="B844" s="787"/>
      <c r="C844" s="787"/>
      <c r="G844" s="4">
        <f t="shared" si="13"/>
        <v>741</v>
      </c>
    </row>
    <row r="845" spans="2:7">
      <c r="B845" s="787"/>
      <c r="C845" s="787"/>
      <c r="G845" s="4">
        <f t="shared" si="13"/>
        <v>741</v>
      </c>
    </row>
    <row r="846" spans="2:7">
      <c r="B846" s="787"/>
      <c r="C846" s="787"/>
      <c r="G846" s="4">
        <f t="shared" si="13"/>
        <v>741</v>
      </c>
    </row>
    <row r="847" spans="2:7">
      <c r="B847" s="787"/>
      <c r="C847" s="787"/>
      <c r="G847" s="4">
        <f t="shared" si="13"/>
        <v>741</v>
      </c>
    </row>
    <row r="848" spans="2:7">
      <c r="B848" s="787"/>
      <c r="C848" s="787"/>
      <c r="G848" s="4">
        <f t="shared" si="13"/>
        <v>741</v>
      </c>
    </row>
    <row r="849" spans="2:7">
      <c r="B849" s="787"/>
      <c r="C849" s="787"/>
      <c r="G849" s="4">
        <f t="shared" si="13"/>
        <v>741</v>
      </c>
    </row>
    <row r="850" spans="2:7">
      <c r="B850" s="787"/>
      <c r="C850" s="787"/>
      <c r="G850" s="4">
        <f t="shared" si="13"/>
        <v>741</v>
      </c>
    </row>
    <row r="851" spans="2:7">
      <c r="B851" s="787"/>
      <c r="C851" s="787"/>
      <c r="G851" s="4">
        <f t="shared" si="13"/>
        <v>741</v>
      </c>
    </row>
    <row r="852" spans="2:7">
      <c r="B852" s="787"/>
      <c r="C852" s="787"/>
      <c r="G852" s="4">
        <f t="shared" si="13"/>
        <v>741</v>
      </c>
    </row>
    <row r="853" spans="2:7">
      <c r="B853" s="787"/>
      <c r="C853" s="787"/>
      <c r="G853" s="4">
        <f t="shared" si="13"/>
        <v>741</v>
      </c>
    </row>
    <row r="854" spans="2:7">
      <c r="B854" s="787"/>
      <c r="C854" s="787"/>
      <c r="G854" s="4">
        <f t="shared" si="13"/>
        <v>741</v>
      </c>
    </row>
    <row r="855" spans="2:7">
      <c r="B855" s="787"/>
      <c r="C855" s="787"/>
      <c r="G855" s="4">
        <f t="shared" si="13"/>
        <v>741</v>
      </c>
    </row>
    <row r="856" spans="2:7">
      <c r="B856" s="787"/>
      <c r="C856" s="787"/>
      <c r="G856" s="4">
        <f t="shared" si="13"/>
        <v>741</v>
      </c>
    </row>
    <row r="857" spans="2:7">
      <c r="B857" s="787"/>
      <c r="C857" s="787"/>
      <c r="G857" s="4">
        <f t="shared" si="13"/>
        <v>741</v>
      </c>
    </row>
    <row r="858" spans="2:7">
      <c r="B858" s="787"/>
      <c r="C858" s="787"/>
      <c r="G858" s="4">
        <f t="shared" si="13"/>
        <v>741</v>
      </c>
    </row>
    <row r="859" spans="2:7">
      <c r="B859" s="787"/>
      <c r="C859" s="787"/>
      <c r="G859" s="4">
        <f t="shared" si="13"/>
        <v>741</v>
      </c>
    </row>
    <row r="860" spans="2:7">
      <c r="B860" s="787"/>
      <c r="C860" s="787"/>
      <c r="G860" s="4">
        <f t="shared" ref="G860:G923" si="14">+G859+E860-F860</f>
        <v>741</v>
      </c>
    </row>
    <row r="861" spans="2:7">
      <c r="B861" s="787"/>
      <c r="C861" s="787"/>
      <c r="G861" s="4">
        <f t="shared" si="14"/>
        <v>741</v>
      </c>
    </row>
    <row r="862" spans="2:7">
      <c r="B862" s="787"/>
      <c r="C862" s="787"/>
      <c r="G862" s="4">
        <f t="shared" si="14"/>
        <v>741</v>
      </c>
    </row>
    <row r="863" spans="2:7">
      <c r="B863" s="787"/>
      <c r="C863" s="787"/>
      <c r="G863" s="4">
        <f t="shared" si="14"/>
        <v>741</v>
      </c>
    </row>
    <row r="864" spans="2:7">
      <c r="B864" s="787"/>
      <c r="C864" s="787"/>
      <c r="G864" s="4">
        <f t="shared" si="14"/>
        <v>741</v>
      </c>
    </row>
    <row r="865" spans="2:7">
      <c r="B865" s="787"/>
      <c r="C865" s="787"/>
      <c r="G865" s="4">
        <f t="shared" si="14"/>
        <v>741</v>
      </c>
    </row>
    <row r="866" spans="2:7">
      <c r="B866" s="787"/>
      <c r="C866" s="787"/>
      <c r="G866" s="4">
        <f t="shared" si="14"/>
        <v>741</v>
      </c>
    </row>
    <row r="867" spans="2:7">
      <c r="B867" s="787"/>
      <c r="C867" s="787"/>
      <c r="G867" s="4">
        <f t="shared" si="14"/>
        <v>741</v>
      </c>
    </row>
    <row r="868" spans="2:7">
      <c r="B868" s="787"/>
      <c r="C868" s="787"/>
      <c r="G868" s="4">
        <f t="shared" si="14"/>
        <v>741</v>
      </c>
    </row>
    <row r="869" spans="2:7">
      <c r="B869" s="787"/>
      <c r="C869" s="787"/>
      <c r="G869" s="4">
        <f t="shared" si="14"/>
        <v>741</v>
      </c>
    </row>
    <row r="870" spans="2:7">
      <c r="B870" s="787"/>
      <c r="C870" s="787"/>
      <c r="G870" s="4">
        <f t="shared" si="14"/>
        <v>741</v>
      </c>
    </row>
    <row r="871" spans="2:7">
      <c r="B871" s="787"/>
      <c r="C871" s="787"/>
      <c r="G871" s="4">
        <f t="shared" si="14"/>
        <v>741</v>
      </c>
    </row>
    <row r="872" spans="2:7">
      <c r="B872" s="787"/>
      <c r="C872" s="787"/>
      <c r="G872" s="4">
        <f t="shared" si="14"/>
        <v>741</v>
      </c>
    </row>
    <row r="873" spans="2:7">
      <c r="B873" s="787"/>
      <c r="C873" s="787"/>
      <c r="G873" s="4">
        <f t="shared" si="14"/>
        <v>741</v>
      </c>
    </row>
    <row r="874" spans="2:7">
      <c r="B874" s="787"/>
      <c r="C874" s="787"/>
      <c r="G874" s="4">
        <f t="shared" si="14"/>
        <v>741</v>
      </c>
    </row>
    <row r="875" spans="2:7">
      <c r="B875" s="787"/>
      <c r="C875" s="787"/>
      <c r="G875" s="4">
        <f t="shared" si="14"/>
        <v>741</v>
      </c>
    </row>
    <row r="876" spans="2:7">
      <c r="B876" s="787"/>
      <c r="C876" s="787"/>
      <c r="G876" s="4">
        <f t="shared" si="14"/>
        <v>741</v>
      </c>
    </row>
    <row r="877" spans="2:7">
      <c r="B877" s="787"/>
      <c r="C877" s="787"/>
      <c r="G877" s="4">
        <f t="shared" si="14"/>
        <v>741</v>
      </c>
    </row>
    <row r="878" spans="2:7">
      <c r="B878" s="787"/>
      <c r="C878" s="787"/>
      <c r="G878" s="4">
        <f t="shared" si="14"/>
        <v>741</v>
      </c>
    </row>
    <row r="879" spans="2:7">
      <c r="B879" s="787"/>
      <c r="C879" s="787"/>
      <c r="G879" s="4">
        <f t="shared" si="14"/>
        <v>741</v>
      </c>
    </row>
    <row r="880" spans="2:7">
      <c r="B880" s="787"/>
      <c r="C880" s="787"/>
      <c r="G880" s="4">
        <f t="shared" si="14"/>
        <v>741</v>
      </c>
    </row>
    <row r="881" spans="2:7">
      <c r="B881" s="787"/>
      <c r="C881" s="787"/>
      <c r="G881" s="4">
        <f t="shared" si="14"/>
        <v>741</v>
      </c>
    </row>
    <row r="882" spans="2:7">
      <c r="B882" s="787"/>
      <c r="C882" s="787"/>
      <c r="G882" s="4">
        <f t="shared" si="14"/>
        <v>741</v>
      </c>
    </row>
    <row r="883" spans="2:7">
      <c r="B883" s="787"/>
      <c r="C883" s="787"/>
      <c r="G883" s="4">
        <f t="shared" si="14"/>
        <v>741</v>
      </c>
    </row>
    <row r="884" spans="2:7">
      <c r="B884" s="787"/>
      <c r="C884" s="787"/>
      <c r="G884" s="4">
        <f t="shared" si="14"/>
        <v>741</v>
      </c>
    </row>
    <row r="885" spans="2:7">
      <c r="B885" s="787"/>
      <c r="C885" s="787"/>
      <c r="G885" s="4">
        <f t="shared" si="14"/>
        <v>741</v>
      </c>
    </row>
    <row r="886" spans="2:7">
      <c r="B886" s="787"/>
      <c r="C886" s="787"/>
      <c r="G886" s="4">
        <f t="shared" si="14"/>
        <v>741</v>
      </c>
    </row>
    <row r="887" spans="2:7">
      <c r="B887" s="787"/>
      <c r="C887" s="787"/>
      <c r="G887" s="4">
        <f t="shared" si="14"/>
        <v>741</v>
      </c>
    </row>
    <row r="888" spans="2:7">
      <c r="B888" s="787"/>
      <c r="C888" s="787"/>
      <c r="G888" s="4">
        <f t="shared" si="14"/>
        <v>741</v>
      </c>
    </row>
    <row r="889" spans="2:7">
      <c r="B889" s="787"/>
      <c r="C889" s="787"/>
      <c r="G889" s="4">
        <f t="shared" si="14"/>
        <v>741</v>
      </c>
    </row>
    <row r="890" spans="2:7">
      <c r="B890" s="787"/>
      <c r="C890" s="787"/>
      <c r="G890" s="4">
        <f t="shared" si="14"/>
        <v>741</v>
      </c>
    </row>
    <row r="891" spans="2:7">
      <c r="B891" s="787"/>
      <c r="C891" s="787"/>
      <c r="G891" s="4">
        <f t="shared" si="14"/>
        <v>741</v>
      </c>
    </row>
    <row r="892" spans="2:7">
      <c r="B892" s="787"/>
      <c r="C892" s="787"/>
      <c r="G892" s="4">
        <f t="shared" si="14"/>
        <v>741</v>
      </c>
    </row>
    <row r="893" spans="2:7">
      <c r="B893" s="787"/>
      <c r="C893" s="787"/>
      <c r="G893" s="4">
        <f t="shared" si="14"/>
        <v>741</v>
      </c>
    </row>
    <row r="894" spans="2:7">
      <c r="B894" s="787"/>
      <c r="C894" s="787"/>
      <c r="G894" s="4">
        <f t="shared" si="14"/>
        <v>741</v>
      </c>
    </row>
    <row r="895" spans="2:7">
      <c r="B895" s="787"/>
      <c r="C895" s="787"/>
      <c r="G895" s="4">
        <f t="shared" si="14"/>
        <v>741</v>
      </c>
    </row>
    <row r="896" spans="2:7">
      <c r="B896" s="787"/>
      <c r="C896" s="787"/>
      <c r="G896" s="4">
        <f t="shared" si="14"/>
        <v>741</v>
      </c>
    </row>
    <row r="897" spans="2:7">
      <c r="B897" s="787"/>
      <c r="C897" s="787"/>
      <c r="G897" s="4">
        <f t="shared" si="14"/>
        <v>741</v>
      </c>
    </row>
    <row r="898" spans="2:7">
      <c r="B898" s="787"/>
      <c r="C898" s="787"/>
      <c r="G898" s="4">
        <f t="shared" si="14"/>
        <v>741</v>
      </c>
    </row>
    <row r="899" spans="2:7">
      <c r="B899" s="787"/>
      <c r="C899" s="787"/>
      <c r="G899" s="4">
        <f t="shared" si="14"/>
        <v>741</v>
      </c>
    </row>
    <row r="900" spans="2:7">
      <c r="B900" s="787"/>
      <c r="C900" s="787"/>
      <c r="G900" s="4">
        <f t="shared" si="14"/>
        <v>741</v>
      </c>
    </row>
    <row r="901" spans="2:7">
      <c r="B901" s="787"/>
      <c r="C901" s="787"/>
      <c r="G901" s="4">
        <f t="shared" si="14"/>
        <v>741</v>
      </c>
    </row>
    <row r="902" spans="2:7">
      <c r="B902" s="787"/>
      <c r="C902" s="787"/>
      <c r="G902" s="4">
        <f t="shared" si="14"/>
        <v>741</v>
      </c>
    </row>
    <row r="903" spans="2:7">
      <c r="B903" s="787"/>
      <c r="C903" s="787"/>
      <c r="G903" s="4">
        <f t="shared" si="14"/>
        <v>741</v>
      </c>
    </row>
    <row r="904" spans="2:7">
      <c r="B904" s="787"/>
      <c r="C904" s="787"/>
      <c r="G904" s="4">
        <f t="shared" si="14"/>
        <v>741</v>
      </c>
    </row>
    <row r="905" spans="2:7">
      <c r="B905" s="787"/>
      <c r="C905" s="787"/>
      <c r="G905" s="4">
        <f t="shared" si="14"/>
        <v>741</v>
      </c>
    </row>
    <row r="906" spans="2:7">
      <c r="B906" s="787"/>
      <c r="C906" s="787"/>
      <c r="G906" s="4">
        <f t="shared" si="14"/>
        <v>741</v>
      </c>
    </row>
    <row r="907" spans="2:7">
      <c r="B907" s="787"/>
      <c r="C907" s="787"/>
      <c r="G907" s="4">
        <f t="shared" si="14"/>
        <v>741</v>
      </c>
    </row>
    <row r="908" spans="2:7">
      <c r="B908" s="787"/>
      <c r="C908" s="787"/>
      <c r="G908" s="4">
        <f t="shared" si="14"/>
        <v>741</v>
      </c>
    </row>
    <row r="909" spans="2:7">
      <c r="B909" s="787"/>
      <c r="C909" s="787"/>
      <c r="G909" s="4">
        <f t="shared" si="14"/>
        <v>741</v>
      </c>
    </row>
    <row r="910" spans="2:7">
      <c r="B910" s="787"/>
      <c r="C910" s="787"/>
      <c r="G910" s="4">
        <f t="shared" si="14"/>
        <v>741</v>
      </c>
    </row>
    <row r="911" spans="2:7">
      <c r="B911" s="787"/>
      <c r="C911" s="787"/>
      <c r="G911" s="4">
        <f t="shared" si="14"/>
        <v>741</v>
      </c>
    </row>
    <row r="912" spans="2:7">
      <c r="B912" s="787"/>
      <c r="C912" s="787"/>
      <c r="G912" s="4">
        <f t="shared" si="14"/>
        <v>741</v>
      </c>
    </row>
    <row r="913" spans="2:7">
      <c r="B913" s="787"/>
      <c r="C913" s="787"/>
      <c r="G913" s="4">
        <f t="shared" si="14"/>
        <v>741</v>
      </c>
    </row>
    <row r="914" spans="2:7">
      <c r="B914" s="787"/>
      <c r="C914" s="787"/>
      <c r="G914" s="4">
        <f t="shared" si="14"/>
        <v>741</v>
      </c>
    </row>
    <row r="915" spans="2:7">
      <c r="B915" s="787"/>
      <c r="C915" s="787"/>
      <c r="G915" s="4">
        <f t="shared" si="14"/>
        <v>741</v>
      </c>
    </row>
    <row r="916" spans="2:7">
      <c r="B916" s="787"/>
      <c r="C916" s="787"/>
      <c r="G916" s="4">
        <f t="shared" si="14"/>
        <v>741</v>
      </c>
    </row>
    <row r="917" spans="2:7">
      <c r="B917" s="787"/>
      <c r="C917" s="787"/>
      <c r="G917" s="4">
        <f t="shared" si="14"/>
        <v>741</v>
      </c>
    </row>
    <row r="918" spans="2:7">
      <c r="B918" s="787"/>
      <c r="C918" s="787"/>
      <c r="G918" s="4">
        <f t="shared" si="14"/>
        <v>741</v>
      </c>
    </row>
    <row r="919" spans="2:7">
      <c r="B919" s="787"/>
      <c r="C919" s="787"/>
      <c r="G919" s="4">
        <f t="shared" si="14"/>
        <v>741</v>
      </c>
    </row>
    <row r="920" spans="2:7">
      <c r="B920" s="787"/>
      <c r="C920" s="787"/>
      <c r="G920" s="4">
        <f t="shared" si="14"/>
        <v>741</v>
      </c>
    </row>
    <row r="921" spans="2:7">
      <c r="B921" s="787"/>
      <c r="C921" s="787"/>
      <c r="G921" s="4">
        <f t="shared" si="14"/>
        <v>741</v>
      </c>
    </row>
    <row r="922" spans="2:7">
      <c r="B922" s="787"/>
      <c r="C922" s="787"/>
      <c r="G922" s="4">
        <f t="shared" si="14"/>
        <v>741</v>
      </c>
    </row>
    <row r="923" spans="2:7">
      <c r="B923" s="787"/>
      <c r="C923" s="787"/>
      <c r="G923" s="4">
        <f t="shared" si="14"/>
        <v>741</v>
      </c>
    </row>
    <row r="924" spans="2:7">
      <c r="B924" s="787"/>
      <c r="C924" s="787"/>
      <c r="G924" s="4">
        <f t="shared" ref="G924:G987" si="15">+G923+E924-F924</f>
        <v>741</v>
      </c>
    </row>
    <row r="925" spans="2:7">
      <c r="B925" s="787"/>
      <c r="C925" s="787"/>
      <c r="G925" s="4">
        <f t="shared" si="15"/>
        <v>741</v>
      </c>
    </row>
    <row r="926" spans="2:7">
      <c r="B926" s="787"/>
      <c r="C926" s="787"/>
      <c r="G926" s="4">
        <f t="shared" si="15"/>
        <v>741</v>
      </c>
    </row>
    <row r="927" spans="2:7">
      <c r="B927" s="787"/>
      <c r="C927" s="787"/>
      <c r="G927" s="4">
        <f t="shared" si="15"/>
        <v>741</v>
      </c>
    </row>
    <row r="928" spans="2:7">
      <c r="B928" s="787"/>
      <c r="C928" s="787"/>
      <c r="G928" s="4">
        <f t="shared" si="15"/>
        <v>741</v>
      </c>
    </row>
    <row r="929" spans="2:7">
      <c r="B929" s="787"/>
      <c r="C929" s="787"/>
      <c r="G929" s="4">
        <f t="shared" si="15"/>
        <v>741</v>
      </c>
    </row>
    <row r="930" spans="2:7">
      <c r="B930" s="787"/>
      <c r="C930" s="787"/>
      <c r="G930" s="4">
        <f t="shared" si="15"/>
        <v>741</v>
      </c>
    </row>
    <row r="931" spans="2:7">
      <c r="B931" s="787"/>
      <c r="C931" s="787"/>
      <c r="G931" s="4">
        <f t="shared" si="15"/>
        <v>741</v>
      </c>
    </row>
    <row r="932" spans="2:7">
      <c r="B932" s="787"/>
      <c r="C932" s="787"/>
      <c r="G932" s="4">
        <f t="shared" si="15"/>
        <v>741</v>
      </c>
    </row>
    <row r="933" spans="2:7">
      <c r="B933" s="787"/>
      <c r="C933" s="787"/>
      <c r="G933" s="4">
        <f t="shared" si="15"/>
        <v>741</v>
      </c>
    </row>
    <row r="934" spans="2:7">
      <c r="B934" s="787"/>
      <c r="C934" s="787"/>
      <c r="G934" s="4">
        <f t="shared" si="15"/>
        <v>741</v>
      </c>
    </row>
    <row r="935" spans="2:7">
      <c r="B935" s="787"/>
      <c r="C935" s="787"/>
      <c r="G935" s="4">
        <f t="shared" si="15"/>
        <v>741</v>
      </c>
    </row>
    <row r="936" spans="2:7">
      <c r="B936" s="787"/>
      <c r="C936" s="787"/>
      <c r="G936" s="4">
        <f t="shared" si="15"/>
        <v>741</v>
      </c>
    </row>
    <row r="937" spans="2:7">
      <c r="B937" s="787"/>
      <c r="C937" s="787"/>
      <c r="G937" s="4">
        <f t="shared" si="15"/>
        <v>741</v>
      </c>
    </row>
    <row r="938" spans="2:7">
      <c r="B938" s="787"/>
      <c r="C938" s="787"/>
      <c r="G938" s="4">
        <f t="shared" si="15"/>
        <v>741</v>
      </c>
    </row>
    <row r="939" spans="2:7">
      <c r="B939" s="787"/>
      <c r="C939" s="787"/>
      <c r="G939" s="4">
        <f t="shared" si="15"/>
        <v>741</v>
      </c>
    </row>
    <row r="940" spans="2:7">
      <c r="B940" s="787"/>
      <c r="C940" s="787"/>
      <c r="G940" s="4">
        <f t="shared" si="15"/>
        <v>741</v>
      </c>
    </row>
    <row r="941" spans="2:7">
      <c r="B941" s="787"/>
      <c r="C941" s="787"/>
      <c r="G941" s="4">
        <f t="shared" si="15"/>
        <v>741</v>
      </c>
    </row>
    <row r="942" spans="2:7">
      <c r="B942" s="787"/>
      <c r="C942" s="787"/>
      <c r="G942" s="4">
        <f t="shared" si="15"/>
        <v>741</v>
      </c>
    </row>
    <row r="943" spans="2:7">
      <c r="B943" s="787"/>
      <c r="C943" s="787"/>
      <c r="G943" s="4">
        <f t="shared" si="15"/>
        <v>741</v>
      </c>
    </row>
    <row r="944" spans="2:7">
      <c r="B944" s="787"/>
      <c r="C944" s="787"/>
      <c r="G944" s="4">
        <f t="shared" si="15"/>
        <v>741</v>
      </c>
    </row>
    <row r="945" spans="2:7">
      <c r="B945" s="787"/>
      <c r="C945" s="787"/>
      <c r="G945" s="4">
        <f t="shared" si="15"/>
        <v>741</v>
      </c>
    </row>
    <row r="946" spans="2:7">
      <c r="B946" s="787"/>
      <c r="C946" s="787"/>
      <c r="G946" s="4">
        <f t="shared" si="15"/>
        <v>741</v>
      </c>
    </row>
    <row r="947" spans="2:7">
      <c r="B947" s="787"/>
      <c r="C947" s="787"/>
      <c r="G947" s="4">
        <f t="shared" si="15"/>
        <v>741</v>
      </c>
    </row>
    <row r="948" spans="2:7">
      <c r="B948" s="787"/>
      <c r="C948" s="787"/>
      <c r="G948" s="4">
        <f t="shared" si="15"/>
        <v>741</v>
      </c>
    </row>
    <row r="949" spans="2:7">
      <c r="B949" s="787"/>
      <c r="C949" s="787"/>
      <c r="G949" s="4">
        <f t="shared" si="15"/>
        <v>741</v>
      </c>
    </row>
    <row r="950" spans="2:7">
      <c r="B950" s="787"/>
      <c r="C950" s="787"/>
      <c r="G950" s="4">
        <f t="shared" si="15"/>
        <v>741</v>
      </c>
    </row>
    <row r="951" spans="2:7">
      <c r="B951" s="787"/>
      <c r="C951" s="787"/>
      <c r="G951" s="4">
        <f t="shared" si="15"/>
        <v>741</v>
      </c>
    </row>
    <row r="952" spans="2:7">
      <c r="B952" s="787"/>
      <c r="C952" s="787"/>
      <c r="G952" s="4">
        <f t="shared" si="15"/>
        <v>741</v>
      </c>
    </row>
    <row r="953" spans="2:7">
      <c r="B953" s="787"/>
      <c r="C953" s="787"/>
      <c r="G953" s="4">
        <f t="shared" si="15"/>
        <v>741</v>
      </c>
    </row>
    <row r="954" spans="2:7">
      <c r="B954" s="787"/>
      <c r="C954" s="787"/>
      <c r="G954" s="4">
        <f t="shared" si="15"/>
        <v>741</v>
      </c>
    </row>
    <row r="955" spans="2:7">
      <c r="B955" s="787"/>
      <c r="C955" s="787"/>
      <c r="G955" s="4">
        <f t="shared" si="15"/>
        <v>741</v>
      </c>
    </row>
    <row r="956" spans="2:7">
      <c r="B956" s="787"/>
      <c r="C956" s="787"/>
      <c r="G956" s="4">
        <f t="shared" si="15"/>
        <v>741</v>
      </c>
    </row>
    <row r="957" spans="2:7">
      <c r="B957" s="787"/>
      <c r="C957" s="787"/>
      <c r="G957" s="4">
        <f t="shared" si="15"/>
        <v>741</v>
      </c>
    </row>
    <row r="958" spans="2:7">
      <c r="B958" s="787"/>
      <c r="C958" s="787"/>
      <c r="G958" s="4">
        <f t="shared" si="15"/>
        <v>741</v>
      </c>
    </row>
    <row r="959" spans="2:7">
      <c r="B959" s="787"/>
      <c r="C959" s="787"/>
      <c r="G959" s="4">
        <f t="shared" si="15"/>
        <v>741</v>
      </c>
    </row>
    <row r="960" spans="2:7">
      <c r="B960" s="787"/>
      <c r="C960" s="787"/>
      <c r="G960" s="4">
        <f t="shared" si="15"/>
        <v>741</v>
      </c>
    </row>
    <row r="961" spans="2:7">
      <c r="B961" s="787"/>
      <c r="C961" s="787"/>
      <c r="G961" s="4">
        <f t="shared" si="15"/>
        <v>741</v>
      </c>
    </row>
    <row r="962" spans="2:7">
      <c r="B962" s="787"/>
      <c r="C962" s="787"/>
      <c r="G962" s="4">
        <f t="shared" si="15"/>
        <v>741</v>
      </c>
    </row>
    <row r="963" spans="2:7">
      <c r="B963" s="787"/>
      <c r="C963" s="787"/>
      <c r="G963" s="4">
        <f t="shared" si="15"/>
        <v>741</v>
      </c>
    </row>
    <row r="964" spans="2:7">
      <c r="B964" s="787"/>
      <c r="C964" s="787"/>
      <c r="G964" s="4">
        <f t="shared" si="15"/>
        <v>741</v>
      </c>
    </row>
    <row r="965" spans="2:7">
      <c r="B965" s="787"/>
      <c r="C965" s="787"/>
      <c r="G965" s="4">
        <f t="shared" si="15"/>
        <v>741</v>
      </c>
    </row>
    <row r="966" spans="2:7">
      <c r="B966" s="787"/>
      <c r="C966" s="787"/>
      <c r="G966" s="4">
        <f t="shared" si="15"/>
        <v>741</v>
      </c>
    </row>
    <row r="967" spans="2:7">
      <c r="B967" s="787"/>
      <c r="C967" s="787"/>
      <c r="G967" s="4">
        <f t="shared" si="15"/>
        <v>741</v>
      </c>
    </row>
    <row r="968" spans="2:7">
      <c r="B968" s="787"/>
      <c r="C968" s="787"/>
      <c r="G968" s="4">
        <f t="shared" si="15"/>
        <v>741</v>
      </c>
    </row>
    <row r="969" spans="2:7">
      <c r="B969" s="787"/>
      <c r="C969" s="787"/>
      <c r="G969" s="4">
        <f t="shared" si="15"/>
        <v>741</v>
      </c>
    </row>
    <row r="970" spans="2:7">
      <c r="B970" s="787"/>
      <c r="C970" s="787"/>
      <c r="G970" s="4">
        <f t="shared" si="15"/>
        <v>741</v>
      </c>
    </row>
    <row r="971" spans="2:7">
      <c r="B971" s="787"/>
      <c r="C971" s="787"/>
      <c r="G971" s="4">
        <f t="shared" si="15"/>
        <v>741</v>
      </c>
    </row>
    <row r="972" spans="2:7">
      <c r="B972" s="787"/>
      <c r="C972" s="787"/>
      <c r="G972" s="4">
        <f t="shared" si="15"/>
        <v>741</v>
      </c>
    </row>
    <row r="973" spans="2:7">
      <c r="B973" s="787"/>
      <c r="C973" s="787"/>
      <c r="G973" s="4">
        <f t="shared" si="15"/>
        <v>741</v>
      </c>
    </row>
    <row r="974" spans="2:7">
      <c r="B974" s="787"/>
      <c r="C974" s="787"/>
      <c r="G974" s="4">
        <f t="shared" si="15"/>
        <v>741</v>
      </c>
    </row>
    <row r="975" spans="2:7">
      <c r="B975" s="787"/>
      <c r="C975" s="787"/>
      <c r="G975" s="4">
        <f t="shared" si="15"/>
        <v>741</v>
      </c>
    </row>
    <row r="976" spans="2:7">
      <c r="B976" s="787"/>
      <c r="C976" s="787"/>
      <c r="G976" s="4">
        <f t="shared" si="15"/>
        <v>741</v>
      </c>
    </row>
    <row r="977" spans="2:7">
      <c r="B977" s="787"/>
      <c r="C977" s="787"/>
      <c r="G977" s="4">
        <f t="shared" si="15"/>
        <v>741</v>
      </c>
    </row>
    <row r="978" spans="2:7">
      <c r="B978" s="787"/>
      <c r="C978" s="787"/>
      <c r="G978" s="4">
        <f t="shared" si="15"/>
        <v>741</v>
      </c>
    </row>
    <row r="979" spans="2:7">
      <c r="B979" s="787"/>
      <c r="C979" s="787"/>
      <c r="G979" s="4">
        <f t="shared" si="15"/>
        <v>741</v>
      </c>
    </row>
    <row r="980" spans="2:7">
      <c r="B980" s="787"/>
      <c r="C980" s="787"/>
      <c r="G980" s="4">
        <f t="shared" si="15"/>
        <v>741</v>
      </c>
    </row>
    <row r="981" spans="2:7">
      <c r="B981" s="787"/>
      <c r="C981" s="787"/>
      <c r="G981" s="4">
        <f t="shared" si="15"/>
        <v>741</v>
      </c>
    </row>
    <row r="982" spans="2:7">
      <c r="B982" s="787"/>
      <c r="C982" s="787"/>
      <c r="G982" s="4">
        <f t="shared" si="15"/>
        <v>741</v>
      </c>
    </row>
    <row r="983" spans="2:7">
      <c r="B983" s="787"/>
      <c r="C983" s="787"/>
      <c r="G983" s="4">
        <f t="shared" si="15"/>
        <v>741</v>
      </c>
    </row>
    <row r="984" spans="2:7">
      <c r="B984" s="787"/>
      <c r="C984" s="787"/>
      <c r="G984" s="4">
        <f t="shared" si="15"/>
        <v>741</v>
      </c>
    </row>
    <row r="985" spans="2:7">
      <c r="B985" s="787"/>
      <c r="C985" s="787"/>
      <c r="G985" s="4">
        <f t="shared" si="15"/>
        <v>741</v>
      </c>
    </row>
    <row r="986" spans="2:7">
      <c r="B986" s="787"/>
      <c r="C986" s="787"/>
      <c r="G986" s="4">
        <f t="shared" si="15"/>
        <v>741</v>
      </c>
    </row>
    <row r="987" spans="2:7">
      <c r="B987" s="787"/>
      <c r="C987" s="787"/>
      <c r="G987" s="4">
        <f t="shared" si="15"/>
        <v>741</v>
      </c>
    </row>
    <row r="988" spans="2:7">
      <c r="B988" s="787"/>
      <c r="C988" s="787"/>
      <c r="G988" s="4">
        <f t="shared" ref="G988:G1014" si="16">+G987+E988-F988</f>
        <v>741</v>
      </c>
    </row>
    <row r="989" spans="2:7">
      <c r="B989" s="787"/>
      <c r="C989" s="787"/>
      <c r="G989" s="4">
        <f t="shared" si="16"/>
        <v>741</v>
      </c>
    </row>
    <row r="990" spans="2:7">
      <c r="B990" s="787"/>
      <c r="C990" s="787"/>
      <c r="G990" s="4">
        <f t="shared" si="16"/>
        <v>741</v>
      </c>
    </row>
    <row r="991" spans="2:7">
      <c r="B991" s="787"/>
      <c r="C991" s="787"/>
      <c r="G991" s="4">
        <f t="shared" si="16"/>
        <v>741</v>
      </c>
    </row>
    <row r="992" spans="2:7">
      <c r="B992" s="787"/>
      <c r="C992" s="787"/>
      <c r="G992" s="4">
        <f t="shared" si="16"/>
        <v>741</v>
      </c>
    </row>
    <row r="993" spans="2:7">
      <c r="B993" s="787"/>
      <c r="C993" s="787"/>
      <c r="G993" s="4">
        <f t="shared" si="16"/>
        <v>741</v>
      </c>
    </row>
    <row r="994" spans="2:7">
      <c r="B994" s="787"/>
      <c r="C994" s="787"/>
      <c r="G994" s="4">
        <f t="shared" si="16"/>
        <v>741</v>
      </c>
    </row>
    <row r="995" spans="2:7">
      <c r="B995" s="787"/>
      <c r="C995" s="787"/>
      <c r="G995" s="4">
        <f t="shared" si="16"/>
        <v>741</v>
      </c>
    </row>
    <row r="996" spans="2:7">
      <c r="B996" s="787"/>
      <c r="C996" s="787"/>
      <c r="G996" s="4">
        <f t="shared" si="16"/>
        <v>741</v>
      </c>
    </row>
    <row r="997" spans="2:7">
      <c r="B997" s="787"/>
      <c r="C997" s="787"/>
      <c r="G997" s="4">
        <f t="shared" si="16"/>
        <v>741</v>
      </c>
    </row>
    <row r="998" spans="2:7">
      <c r="B998" s="787"/>
      <c r="C998" s="787"/>
      <c r="G998" s="4">
        <f t="shared" si="16"/>
        <v>741</v>
      </c>
    </row>
    <row r="999" spans="2:7">
      <c r="B999" s="787"/>
      <c r="C999" s="787"/>
      <c r="G999" s="4">
        <f t="shared" si="16"/>
        <v>741</v>
      </c>
    </row>
    <row r="1000" spans="2:7">
      <c r="B1000" s="787"/>
      <c r="C1000" s="787"/>
      <c r="G1000" s="4">
        <f t="shared" si="16"/>
        <v>741</v>
      </c>
    </row>
    <row r="1001" spans="2:7">
      <c r="B1001" s="787"/>
      <c r="C1001" s="787"/>
      <c r="G1001" s="4">
        <f t="shared" si="16"/>
        <v>741</v>
      </c>
    </row>
    <row r="1002" spans="2:7">
      <c r="B1002" s="787"/>
      <c r="C1002" s="787"/>
      <c r="G1002" s="4">
        <f t="shared" si="16"/>
        <v>741</v>
      </c>
    </row>
    <row r="1003" spans="2:7">
      <c r="B1003" s="787"/>
      <c r="C1003" s="787"/>
      <c r="G1003" s="4">
        <f t="shared" si="16"/>
        <v>741</v>
      </c>
    </row>
    <row r="1004" spans="2:7">
      <c r="B1004" s="787"/>
      <c r="C1004" s="787"/>
      <c r="G1004" s="4">
        <f t="shared" si="16"/>
        <v>741</v>
      </c>
    </row>
    <row r="1005" spans="2:7">
      <c r="B1005" s="787"/>
      <c r="C1005" s="787"/>
      <c r="G1005" s="4">
        <f t="shared" si="16"/>
        <v>741</v>
      </c>
    </row>
    <row r="1006" spans="2:7">
      <c r="B1006" s="787"/>
      <c r="C1006" s="787"/>
      <c r="G1006" s="4">
        <f t="shared" si="16"/>
        <v>741</v>
      </c>
    </row>
    <row r="1007" spans="2:7">
      <c r="B1007" s="787"/>
      <c r="C1007" s="787"/>
      <c r="G1007" s="4">
        <f t="shared" si="16"/>
        <v>741</v>
      </c>
    </row>
    <row r="1008" spans="2:7">
      <c r="B1008" s="787"/>
      <c r="C1008" s="787"/>
      <c r="G1008" s="4">
        <f t="shared" si="16"/>
        <v>741</v>
      </c>
    </row>
    <row r="1009" spans="2:7">
      <c r="B1009" s="787"/>
      <c r="C1009" s="787"/>
      <c r="G1009" s="4">
        <f t="shared" si="16"/>
        <v>741</v>
      </c>
    </row>
    <row r="1010" spans="2:7">
      <c r="B1010" s="787"/>
      <c r="C1010" s="787"/>
      <c r="G1010" s="4">
        <f t="shared" si="16"/>
        <v>741</v>
      </c>
    </row>
    <row r="1011" spans="2:7">
      <c r="B1011" s="787"/>
      <c r="C1011" s="787"/>
      <c r="G1011" s="4">
        <f t="shared" si="16"/>
        <v>741</v>
      </c>
    </row>
    <row r="1012" spans="2:7">
      <c r="B1012" s="787"/>
      <c r="C1012" s="787"/>
      <c r="G1012" s="4">
        <f t="shared" si="16"/>
        <v>741</v>
      </c>
    </row>
    <row r="1013" spans="2:7">
      <c r="B1013" s="787"/>
      <c r="C1013" s="787"/>
      <c r="G1013" s="4">
        <f t="shared" si="16"/>
        <v>741</v>
      </c>
    </row>
    <row r="1014" spans="2:7">
      <c r="B1014" s="787"/>
      <c r="C1014" s="787"/>
      <c r="G1014" s="4">
        <f t="shared" si="16"/>
        <v>741</v>
      </c>
    </row>
    <row r="1015" spans="2:7">
      <c r="B1015" s="787"/>
      <c r="C1015" s="787"/>
    </row>
  </sheetData>
  <mergeCells count="9">
    <mergeCell ref="I798:K798"/>
    <mergeCell ref="I754:K754"/>
    <mergeCell ref="I734:K734"/>
    <mergeCell ref="I721:K721"/>
    <mergeCell ref="B3:F3"/>
    <mergeCell ref="I401:K401"/>
    <mergeCell ref="I444:K444"/>
    <mergeCell ref="I549:K549"/>
    <mergeCell ref="I638:K638"/>
  </mergeCells>
  <phoneticPr fontId="14"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6">
    <tabColor rgb="FF00B0F0"/>
  </sheetPr>
  <dimension ref="A1:R1019"/>
  <sheetViews>
    <sheetView topLeftCell="A698" zoomScaleNormal="100" workbookViewId="0">
      <selection activeCell="E717" sqref="E717"/>
    </sheetView>
  </sheetViews>
  <sheetFormatPr defaultColWidth="11.42578125" defaultRowHeight="15"/>
  <cols>
    <col min="1" max="1" width="15.5703125" style="258" customWidth="1"/>
    <col min="2" max="2" width="12.7109375" style="6" bestFit="1" customWidth="1"/>
    <col min="3" max="3" width="13.42578125" style="6" customWidth="1"/>
    <col min="4" max="4" width="21.7109375" customWidth="1"/>
    <col min="5" max="6" width="11.42578125" style="121"/>
    <col min="7" max="7" width="12.42578125" bestFit="1" customWidth="1"/>
    <col min="8" max="8" width="31.85546875" bestFit="1" customWidth="1"/>
    <col min="9" max="9" width="19.7109375" customWidth="1"/>
    <col min="10" max="10" width="13" bestFit="1" customWidth="1"/>
    <col min="11" max="11" width="22.85546875" bestFit="1" customWidth="1"/>
    <col min="12" max="12" width="19.7109375" bestFit="1" customWidth="1"/>
    <col min="13" max="13" width="14.28515625" style="121" bestFit="1" customWidth="1"/>
    <col min="14" max="14" width="29.140625" bestFit="1" customWidth="1"/>
  </cols>
  <sheetData>
    <row r="1" spans="1:18">
      <c r="B1" s="787"/>
      <c r="C1" s="787"/>
    </row>
    <row r="2" spans="1:18" ht="15" customHeight="1">
      <c r="B2" s="787"/>
      <c r="C2" s="787"/>
    </row>
    <row r="3" spans="1:18" s="759" customFormat="1" ht="24.75" customHeight="1">
      <c r="A3" s="258"/>
      <c r="B3" s="828" t="s">
        <v>2674</v>
      </c>
      <c r="C3" s="828"/>
      <c r="D3" s="828"/>
      <c r="E3" s="828"/>
      <c r="F3" s="828"/>
      <c r="G3" s="828"/>
      <c r="H3" s="790"/>
      <c r="I3" s="803"/>
      <c r="J3" s="803"/>
      <c r="K3" s="803"/>
      <c r="L3" s="803"/>
      <c r="M3" s="245"/>
      <c r="N3" s="803"/>
      <c r="O3" s="803"/>
      <c r="P3" s="803"/>
      <c r="Q3" s="803"/>
      <c r="R3" s="803"/>
    </row>
    <row r="5" spans="1:18" s="7" customFormat="1" ht="30.75">
      <c r="A5" s="40" t="s">
        <v>1</v>
      </c>
      <c r="B5" s="804" t="s">
        <v>2</v>
      </c>
      <c r="C5" s="804" t="s">
        <v>3</v>
      </c>
      <c r="D5" s="804" t="s">
        <v>4</v>
      </c>
      <c r="E5" s="131" t="s">
        <v>5</v>
      </c>
      <c r="F5" s="131" t="s">
        <v>6</v>
      </c>
      <c r="G5" s="14" t="s">
        <v>7</v>
      </c>
      <c r="H5" s="14"/>
      <c r="I5" s="786"/>
      <c r="J5" s="786"/>
      <c r="K5" s="786"/>
      <c r="L5" s="786"/>
      <c r="M5" s="793"/>
      <c r="N5" s="786"/>
      <c r="O5" s="786"/>
      <c r="P5" s="786"/>
      <c r="Q5" s="786"/>
      <c r="R5" s="786"/>
    </row>
    <row r="6" spans="1:18">
      <c r="A6" s="258">
        <v>42736</v>
      </c>
      <c r="B6" s="787" t="s">
        <v>8</v>
      </c>
      <c r="C6" s="787"/>
      <c r="E6" s="118"/>
      <c r="F6" s="118"/>
      <c r="G6" s="4">
        <v>93.4</v>
      </c>
      <c r="H6" s="4"/>
    </row>
    <row r="7" spans="1:18">
      <c r="A7" s="258">
        <v>42761</v>
      </c>
      <c r="B7" s="787">
        <v>12149</v>
      </c>
      <c r="C7" s="787" t="s">
        <v>157</v>
      </c>
      <c r="E7" s="118"/>
      <c r="F7" s="118">
        <v>93.4</v>
      </c>
      <c r="G7" s="4">
        <f>+G6+E7-F7</f>
        <v>0</v>
      </c>
      <c r="H7" s="4"/>
    </row>
    <row r="8" spans="1:18">
      <c r="A8" s="258">
        <v>42766</v>
      </c>
      <c r="B8" s="787" t="s">
        <v>10</v>
      </c>
      <c r="C8" s="787" t="s">
        <v>11</v>
      </c>
      <c r="D8" t="s">
        <v>12</v>
      </c>
      <c r="E8" s="118">
        <v>94.2</v>
      </c>
      <c r="F8" s="118"/>
      <c r="G8" s="4">
        <f t="shared" ref="G8:G71" si="0">+G7+E8-F8</f>
        <v>94.2</v>
      </c>
      <c r="H8" s="4"/>
    </row>
    <row r="9" spans="1:18">
      <c r="B9" s="787"/>
      <c r="C9" s="787"/>
      <c r="D9" t="s">
        <v>13</v>
      </c>
      <c r="E9" s="118">
        <v>2.8</v>
      </c>
      <c r="F9" s="118"/>
      <c r="G9" s="4">
        <f t="shared" si="0"/>
        <v>97</v>
      </c>
      <c r="H9" s="4"/>
    </row>
    <row r="10" spans="1:18">
      <c r="B10" s="787"/>
      <c r="C10" s="787"/>
      <c r="D10" t="s">
        <v>14</v>
      </c>
      <c r="E10" s="118">
        <v>600</v>
      </c>
      <c r="F10" s="118"/>
      <c r="G10" s="4">
        <f t="shared" si="0"/>
        <v>697</v>
      </c>
      <c r="H10" s="4"/>
    </row>
    <row r="11" spans="1:18">
      <c r="A11" s="258">
        <v>42800</v>
      </c>
      <c r="B11" s="787">
        <v>12346</v>
      </c>
      <c r="C11" s="787" t="s">
        <v>11</v>
      </c>
      <c r="D11" t="s">
        <v>14</v>
      </c>
      <c r="E11" s="118"/>
      <c r="F11" s="118">
        <v>600</v>
      </c>
      <c r="G11" s="4">
        <f t="shared" si="0"/>
        <v>97</v>
      </c>
      <c r="H11" s="4"/>
    </row>
    <row r="12" spans="1:18">
      <c r="A12" s="258">
        <v>42800</v>
      </c>
      <c r="B12" s="787">
        <v>12346</v>
      </c>
      <c r="C12" s="787" t="s">
        <v>11</v>
      </c>
      <c r="D12" t="s">
        <v>12</v>
      </c>
      <c r="E12" s="118"/>
      <c r="F12" s="118">
        <v>94.2</v>
      </c>
      <c r="G12" s="4">
        <f t="shared" si="0"/>
        <v>2.7999999999999972</v>
      </c>
      <c r="H12" s="4"/>
    </row>
    <row r="13" spans="1:18">
      <c r="A13" s="258">
        <v>42800</v>
      </c>
      <c r="B13" s="787">
        <v>12346</v>
      </c>
      <c r="C13" s="787" t="s">
        <v>11</v>
      </c>
      <c r="D13" t="s">
        <v>13</v>
      </c>
      <c r="E13" s="118"/>
      <c r="F13" s="118">
        <v>2.8</v>
      </c>
      <c r="G13" s="4">
        <f t="shared" si="0"/>
        <v>0</v>
      </c>
      <c r="H13" s="4"/>
    </row>
    <row r="14" spans="1:18">
      <c r="A14" s="258">
        <v>42794</v>
      </c>
      <c r="B14" s="787" t="s">
        <v>10</v>
      </c>
      <c r="C14" s="787" t="s">
        <v>15</v>
      </c>
      <c r="D14" t="s">
        <v>12</v>
      </c>
      <c r="E14" s="118">
        <v>115.5</v>
      </c>
      <c r="F14" s="118"/>
      <c r="G14" s="4">
        <f t="shared" si="0"/>
        <v>115.5</v>
      </c>
      <c r="H14" s="4"/>
    </row>
    <row r="15" spans="1:18">
      <c r="B15" s="787"/>
      <c r="C15" s="787"/>
      <c r="D15" t="s">
        <v>13</v>
      </c>
      <c r="E15" s="118">
        <v>2</v>
      </c>
      <c r="F15" s="118"/>
      <c r="G15" s="4">
        <f t="shared" si="0"/>
        <v>117.5</v>
      </c>
      <c r="H15" s="4"/>
    </row>
    <row r="16" spans="1:18">
      <c r="B16" s="787"/>
      <c r="C16" s="787"/>
      <c r="D16" t="s">
        <v>14</v>
      </c>
      <c r="E16" s="118">
        <v>600</v>
      </c>
      <c r="F16" s="118"/>
      <c r="G16" s="4">
        <f t="shared" si="0"/>
        <v>717.5</v>
      </c>
      <c r="H16" s="4"/>
    </row>
    <row r="17" spans="1:10">
      <c r="A17" s="258">
        <v>42824</v>
      </c>
      <c r="B17" s="787">
        <v>12460</v>
      </c>
      <c r="C17" s="787" t="s">
        <v>15</v>
      </c>
      <c r="D17" t="s">
        <v>14</v>
      </c>
      <c r="E17" s="118"/>
      <c r="F17" s="118">
        <v>600</v>
      </c>
      <c r="G17" s="4">
        <f t="shared" si="0"/>
        <v>117.5</v>
      </c>
      <c r="H17" s="4"/>
    </row>
    <row r="18" spans="1:10">
      <c r="A18" s="258">
        <v>42824</v>
      </c>
      <c r="B18" s="787">
        <v>12460</v>
      </c>
      <c r="C18" s="787" t="s">
        <v>15</v>
      </c>
      <c r="D18" t="s">
        <v>12</v>
      </c>
      <c r="E18" s="118"/>
      <c r="F18" s="118">
        <v>115.5</v>
      </c>
      <c r="G18" s="4">
        <f t="shared" si="0"/>
        <v>2</v>
      </c>
      <c r="H18" s="4"/>
    </row>
    <row r="19" spans="1:10">
      <c r="A19" s="258">
        <v>42824</v>
      </c>
      <c r="B19" s="787">
        <v>12460</v>
      </c>
      <c r="C19" s="787" t="s">
        <v>15</v>
      </c>
      <c r="D19" t="s">
        <v>13</v>
      </c>
      <c r="E19" s="118"/>
      <c r="F19" s="118">
        <v>2</v>
      </c>
      <c r="G19" s="4">
        <f t="shared" si="0"/>
        <v>0</v>
      </c>
      <c r="H19" s="4"/>
    </row>
    <row r="20" spans="1:10">
      <c r="A20" s="258">
        <v>42825</v>
      </c>
      <c r="B20" s="787" t="s">
        <v>10</v>
      </c>
      <c r="C20" s="787" t="s">
        <v>16</v>
      </c>
      <c r="D20" t="s">
        <v>12</v>
      </c>
      <c r="E20" s="118">
        <v>110.3</v>
      </c>
      <c r="F20" s="118"/>
      <c r="G20" s="4">
        <f t="shared" si="0"/>
        <v>110.3</v>
      </c>
      <c r="H20" s="4"/>
    </row>
    <row r="21" spans="1:10">
      <c r="B21" s="787"/>
      <c r="C21" s="787"/>
      <c r="D21" t="s">
        <v>13</v>
      </c>
      <c r="E21" s="118">
        <v>2</v>
      </c>
      <c r="F21" s="118"/>
      <c r="G21" s="4">
        <f t="shared" si="0"/>
        <v>112.3</v>
      </c>
      <c r="H21" s="4"/>
    </row>
    <row r="22" spans="1:10">
      <c r="B22" s="787"/>
      <c r="C22" s="787"/>
      <c r="D22" t="s">
        <v>14</v>
      </c>
      <c r="E22" s="118">
        <v>600</v>
      </c>
      <c r="F22" s="118"/>
      <c r="G22" s="4">
        <f t="shared" si="0"/>
        <v>712.3</v>
      </c>
      <c r="H22" s="4"/>
    </row>
    <row r="23" spans="1:10">
      <c r="A23" s="258">
        <v>42863</v>
      </c>
      <c r="B23" s="787">
        <v>12650</v>
      </c>
      <c r="C23" s="787" t="s">
        <v>16</v>
      </c>
      <c r="D23" t="s">
        <v>14</v>
      </c>
      <c r="E23" s="118"/>
      <c r="F23" s="118">
        <v>600</v>
      </c>
      <c r="G23" s="4">
        <f t="shared" si="0"/>
        <v>112.29999999999995</v>
      </c>
      <c r="H23" s="4"/>
    </row>
    <row r="24" spans="1:10">
      <c r="A24" s="258">
        <v>42864</v>
      </c>
      <c r="B24" s="787">
        <v>12666</v>
      </c>
      <c r="C24" s="787" t="s">
        <v>16</v>
      </c>
      <c r="D24" t="s">
        <v>12</v>
      </c>
      <c r="E24" s="118"/>
      <c r="F24" s="118">
        <v>110.3</v>
      </c>
      <c r="G24" s="4">
        <f t="shared" si="0"/>
        <v>1.9999999999999574</v>
      </c>
      <c r="H24" s="4"/>
    </row>
    <row r="25" spans="1:10">
      <c r="A25" s="258">
        <v>42864</v>
      </c>
      <c r="B25" s="787">
        <v>12666</v>
      </c>
      <c r="C25" s="787" t="s">
        <v>16</v>
      </c>
      <c r="D25" t="s">
        <v>13</v>
      </c>
      <c r="E25" s="118"/>
      <c r="F25" s="118">
        <v>2</v>
      </c>
      <c r="G25" s="4">
        <f t="shared" si="0"/>
        <v>-4.2632564145606011E-14</v>
      </c>
      <c r="H25" s="4"/>
    </row>
    <row r="26" spans="1:10">
      <c r="A26" s="258">
        <v>42855</v>
      </c>
      <c r="B26" s="787" t="s">
        <v>10</v>
      </c>
      <c r="C26" s="787" t="s">
        <v>17</v>
      </c>
      <c r="D26" t="s">
        <v>12</v>
      </c>
      <c r="E26" s="118">
        <v>113.1</v>
      </c>
      <c r="F26" s="118"/>
      <c r="G26" s="4">
        <f t="shared" si="0"/>
        <v>113.09999999999995</v>
      </c>
      <c r="H26" s="4"/>
    </row>
    <row r="27" spans="1:10">
      <c r="B27" s="787"/>
      <c r="C27" s="787"/>
      <c r="D27" t="s">
        <v>13</v>
      </c>
      <c r="E27" s="118">
        <v>2</v>
      </c>
      <c r="F27" s="118"/>
      <c r="G27" s="4">
        <f t="shared" si="0"/>
        <v>115.09999999999995</v>
      </c>
      <c r="H27" s="4"/>
    </row>
    <row r="28" spans="1:10">
      <c r="B28" s="787"/>
      <c r="C28" s="787"/>
      <c r="D28" t="s">
        <v>14</v>
      </c>
      <c r="E28" s="118">
        <v>600</v>
      </c>
      <c r="F28" s="118"/>
      <c r="G28" s="4">
        <f t="shared" si="0"/>
        <v>715.09999999999991</v>
      </c>
      <c r="H28" s="4"/>
    </row>
    <row r="29" spans="1:10">
      <c r="A29" s="258">
        <v>42896</v>
      </c>
      <c r="B29" s="787">
        <v>12809</v>
      </c>
      <c r="C29" s="787" t="s">
        <v>17</v>
      </c>
      <c r="D29" t="s">
        <v>14</v>
      </c>
      <c r="E29" s="118"/>
      <c r="F29" s="118">
        <v>600</v>
      </c>
      <c r="G29" s="4">
        <f t="shared" si="0"/>
        <v>115.09999999999991</v>
      </c>
      <c r="H29" s="4"/>
    </row>
    <row r="30" spans="1:10">
      <c r="A30" s="258">
        <v>42896</v>
      </c>
      <c r="B30" s="787">
        <v>12809</v>
      </c>
      <c r="C30" s="787" t="s">
        <v>17</v>
      </c>
      <c r="D30" t="s">
        <v>12</v>
      </c>
      <c r="E30" s="118"/>
      <c r="F30" s="118">
        <v>113.1</v>
      </c>
      <c r="G30" s="4">
        <f t="shared" si="0"/>
        <v>1.9999999999999147</v>
      </c>
      <c r="H30" s="4"/>
    </row>
    <row r="31" spans="1:10">
      <c r="A31" s="258">
        <v>42896</v>
      </c>
      <c r="B31" s="787">
        <v>12809</v>
      </c>
      <c r="C31" s="787" t="s">
        <v>17</v>
      </c>
      <c r="D31" t="s">
        <v>13</v>
      </c>
      <c r="E31" s="118"/>
      <c r="F31" s="118">
        <v>2</v>
      </c>
      <c r="G31" s="4">
        <f t="shared" si="0"/>
        <v>-8.5265128291212022E-14</v>
      </c>
      <c r="H31" s="4"/>
    </row>
    <row r="32" spans="1:10">
      <c r="A32" s="258">
        <v>42886</v>
      </c>
      <c r="B32" s="787" t="s">
        <v>10</v>
      </c>
      <c r="C32" s="787" t="s">
        <v>18</v>
      </c>
      <c r="D32" t="s">
        <v>12</v>
      </c>
      <c r="E32" s="118">
        <v>106.2</v>
      </c>
      <c r="F32" s="118"/>
      <c r="G32" s="4">
        <f t="shared" si="0"/>
        <v>106.19999999999992</v>
      </c>
      <c r="H32" s="4"/>
      <c r="J32" s="17"/>
    </row>
    <row r="33" spans="1:8">
      <c r="B33" s="787"/>
      <c r="C33" s="787"/>
      <c r="D33" t="s">
        <v>13</v>
      </c>
      <c r="E33" s="118">
        <v>2</v>
      </c>
      <c r="F33" s="118"/>
      <c r="G33" s="4">
        <f t="shared" si="0"/>
        <v>108.19999999999992</v>
      </c>
      <c r="H33" s="4"/>
    </row>
    <row r="34" spans="1:8">
      <c r="B34" s="787"/>
      <c r="C34" s="787"/>
      <c r="D34" t="s">
        <v>14</v>
      </c>
      <c r="E34" s="118">
        <v>600</v>
      </c>
      <c r="F34" s="118"/>
      <c r="G34" s="4">
        <f t="shared" si="0"/>
        <v>708.19999999999993</v>
      </c>
      <c r="H34" s="4"/>
    </row>
    <row r="35" spans="1:8">
      <c r="A35" s="258">
        <v>42921</v>
      </c>
      <c r="B35" s="787">
        <v>12956</v>
      </c>
      <c r="C35" s="787" t="s">
        <v>18</v>
      </c>
      <c r="D35" t="s">
        <v>12</v>
      </c>
      <c r="E35" s="118"/>
      <c r="F35" s="118">
        <v>106.2</v>
      </c>
      <c r="G35" s="4">
        <f t="shared" si="0"/>
        <v>601.99999999999989</v>
      </c>
      <c r="H35" s="4"/>
    </row>
    <row r="36" spans="1:8">
      <c r="A36" s="258">
        <v>42921</v>
      </c>
      <c r="B36" s="787">
        <v>12956</v>
      </c>
      <c r="C36" s="787" t="s">
        <v>18</v>
      </c>
      <c r="D36" t="s">
        <v>13</v>
      </c>
      <c r="E36" s="118"/>
      <c r="F36" s="118">
        <v>2</v>
      </c>
      <c r="G36" s="4">
        <f t="shared" si="0"/>
        <v>599.99999999999989</v>
      </c>
      <c r="H36" s="4"/>
    </row>
    <row r="37" spans="1:8">
      <c r="A37" s="258">
        <v>42921</v>
      </c>
      <c r="B37" s="787">
        <v>12956</v>
      </c>
      <c r="C37" s="787" t="s">
        <v>18</v>
      </c>
      <c r="D37" t="s">
        <v>14</v>
      </c>
      <c r="E37" s="118"/>
      <c r="F37" s="118">
        <v>600</v>
      </c>
      <c r="G37" s="4">
        <f t="shared" si="0"/>
        <v>0</v>
      </c>
      <c r="H37" s="4"/>
    </row>
    <row r="38" spans="1:8">
      <c r="A38" s="258">
        <v>42916</v>
      </c>
      <c r="B38" s="787" t="s">
        <v>10</v>
      </c>
      <c r="C38" s="787" t="s">
        <v>19</v>
      </c>
      <c r="D38" t="s">
        <v>12</v>
      </c>
      <c r="E38" s="118">
        <v>103.7</v>
      </c>
      <c r="F38" s="118"/>
      <c r="G38" s="4">
        <f t="shared" si="0"/>
        <v>103.7</v>
      </c>
      <c r="H38" s="4"/>
    </row>
    <row r="39" spans="1:8">
      <c r="B39" s="787"/>
      <c r="C39" s="787"/>
      <c r="D39" t="s">
        <v>13</v>
      </c>
      <c r="E39" s="118">
        <v>2</v>
      </c>
      <c r="F39" s="118"/>
      <c r="G39" s="4">
        <f t="shared" si="0"/>
        <v>105.7</v>
      </c>
      <c r="H39" s="4"/>
    </row>
    <row r="40" spans="1:8">
      <c r="B40" s="787"/>
      <c r="C40" s="787"/>
      <c r="D40" t="s">
        <v>14</v>
      </c>
      <c r="E40" s="118">
        <v>600</v>
      </c>
      <c r="F40" s="118"/>
      <c r="G40" s="4">
        <f t="shared" si="0"/>
        <v>705.7</v>
      </c>
      <c r="H40" s="4"/>
    </row>
    <row r="41" spans="1:8">
      <c r="A41" s="258">
        <v>42936</v>
      </c>
      <c r="B41" s="787">
        <v>13042</v>
      </c>
      <c r="C41" s="787" t="s">
        <v>19</v>
      </c>
      <c r="D41" t="s">
        <v>14</v>
      </c>
      <c r="E41" s="118"/>
      <c r="F41" s="118">
        <v>600</v>
      </c>
      <c r="G41" s="4">
        <f t="shared" si="0"/>
        <v>105.70000000000005</v>
      </c>
      <c r="H41" s="4"/>
    </row>
    <row r="42" spans="1:8">
      <c r="A42" s="258">
        <v>42936</v>
      </c>
      <c r="B42" s="787">
        <v>13042</v>
      </c>
      <c r="C42" s="787" t="s">
        <v>19</v>
      </c>
      <c r="D42" t="s">
        <v>12</v>
      </c>
      <c r="E42" s="118"/>
      <c r="F42" s="118">
        <v>103.7</v>
      </c>
      <c r="G42" s="4">
        <f t="shared" si="0"/>
        <v>2.0000000000000426</v>
      </c>
      <c r="H42" s="4"/>
    </row>
    <row r="43" spans="1:8">
      <c r="A43" s="258">
        <v>42936</v>
      </c>
      <c r="B43" s="787">
        <v>13042</v>
      </c>
      <c r="C43" s="787" t="s">
        <v>19</v>
      </c>
      <c r="D43" t="s">
        <v>13</v>
      </c>
      <c r="E43" s="118"/>
      <c r="F43" s="118">
        <v>2</v>
      </c>
      <c r="G43" s="4">
        <f t="shared" si="0"/>
        <v>4.2632564145606011E-14</v>
      </c>
      <c r="H43" s="4"/>
    </row>
    <row r="44" spans="1:8">
      <c r="A44" s="258">
        <v>42947</v>
      </c>
      <c r="B44" s="787" t="s">
        <v>10</v>
      </c>
      <c r="C44" s="787" t="s">
        <v>20</v>
      </c>
      <c r="D44" t="s">
        <v>12</v>
      </c>
      <c r="E44" s="118">
        <v>94.9</v>
      </c>
      <c r="F44" s="118"/>
      <c r="G44" s="4">
        <f t="shared" si="0"/>
        <v>94.900000000000048</v>
      </c>
      <c r="H44" s="4"/>
    </row>
    <row r="45" spans="1:8">
      <c r="B45" s="787"/>
      <c r="C45" s="787"/>
      <c r="D45" t="s">
        <v>13</v>
      </c>
      <c r="E45" s="118">
        <v>2</v>
      </c>
      <c r="F45" s="118"/>
      <c r="G45" s="4">
        <f t="shared" si="0"/>
        <v>96.900000000000048</v>
      </c>
      <c r="H45" s="4"/>
    </row>
    <row r="46" spans="1:8">
      <c r="B46" s="787"/>
      <c r="C46" s="787"/>
      <c r="D46" t="s">
        <v>14</v>
      </c>
      <c r="E46" s="118">
        <v>600</v>
      </c>
      <c r="F46" s="118"/>
      <c r="G46" s="4">
        <f t="shared" si="0"/>
        <v>696.90000000000009</v>
      </c>
      <c r="H46" s="4"/>
    </row>
    <row r="47" spans="1:8">
      <c r="A47" s="258">
        <v>42964</v>
      </c>
      <c r="B47" s="787">
        <v>13277</v>
      </c>
      <c r="C47" s="787" t="s">
        <v>20</v>
      </c>
      <c r="D47" t="s">
        <v>14</v>
      </c>
      <c r="E47" s="118"/>
      <c r="F47" s="118">
        <v>600</v>
      </c>
      <c r="G47" s="4">
        <f t="shared" si="0"/>
        <v>96.900000000000091</v>
      </c>
      <c r="H47" s="4"/>
    </row>
    <row r="48" spans="1:8">
      <c r="A48" s="258">
        <v>42984</v>
      </c>
      <c r="B48" s="787">
        <v>13395</v>
      </c>
      <c r="C48" s="787" t="s">
        <v>20</v>
      </c>
      <c r="D48" t="s">
        <v>12</v>
      </c>
      <c r="E48" s="118"/>
      <c r="F48" s="118">
        <v>94.9</v>
      </c>
      <c r="G48" s="4">
        <f t="shared" si="0"/>
        <v>2.0000000000000853</v>
      </c>
      <c r="H48" s="4"/>
    </row>
    <row r="49" spans="1:8">
      <c r="A49" s="258">
        <v>42984</v>
      </c>
      <c r="B49" s="787">
        <v>13395</v>
      </c>
      <c r="C49" s="787" t="s">
        <v>20</v>
      </c>
      <c r="D49" t="s">
        <v>13</v>
      </c>
      <c r="E49" s="118"/>
      <c r="F49" s="118">
        <v>2</v>
      </c>
      <c r="G49" s="4">
        <f t="shared" si="0"/>
        <v>8.5265128291212022E-14</v>
      </c>
      <c r="H49" s="4"/>
    </row>
    <row r="50" spans="1:8">
      <c r="A50" s="258">
        <v>42978</v>
      </c>
      <c r="B50" s="787" t="s">
        <v>10</v>
      </c>
      <c r="C50" s="787" t="s">
        <v>21</v>
      </c>
      <c r="D50" t="s">
        <v>12</v>
      </c>
      <c r="E50" s="118">
        <v>94.9</v>
      </c>
      <c r="F50" s="118"/>
      <c r="G50" s="4">
        <f t="shared" si="0"/>
        <v>94.900000000000091</v>
      </c>
      <c r="H50" s="4"/>
    </row>
    <row r="51" spans="1:8">
      <c r="B51" s="787"/>
      <c r="C51" s="787"/>
      <c r="D51" t="s">
        <v>13</v>
      </c>
      <c r="E51" s="118">
        <v>2</v>
      </c>
      <c r="F51" s="118"/>
      <c r="G51" s="4">
        <f t="shared" si="0"/>
        <v>96.900000000000091</v>
      </c>
      <c r="H51" s="4"/>
    </row>
    <row r="52" spans="1:8">
      <c r="B52" s="787"/>
      <c r="C52" s="787"/>
      <c r="D52" t="s">
        <v>14</v>
      </c>
      <c r="E52" s="118">
        <v>600</v>
      </c>
      <c r="F52" s="118"/>
      <c r="G52" s="4">
        <f t="shared" si="0"/>
        <v>696.90000000000009</v>
      </c>
      <c r="H52" s="4"/>
    </row>
    <row r="53" spans="1:8">
      <c r="A53" s="258">
        <v>42987</v>
      </c>
      <c r="B53" s="787">
        <v>13436</v>
      </c>
      <c r="C53" s="787" t="s">
        <v>21</v>
      </c>
      <c r="D53" t="s">
        <v>14</v>
      </c>
      <c r="E53" s="118"/>
      <c r="F53" s="118">
        <v>600</v>
      </c>
      <c r="G53" s="4">
        <f t="shared" si="0"/>
        <v>96.900000000000091</v>
      </c>
      <c r="H53" s="4"/>
    </row>
    <row r="54" spans="1:8">
      <c r="A54" s="258">
        <v>43025</v>
      </c>
      <c r="B54" s="787">
        <v>13639</v>
      </c>
      <c r="C54" s="787" t="s">
        <v>21</v>
      </c>
      <c r="D54" t="s">
        <v>12</v>
      </c>
      <c r="E54" s="118"/>
      <c r="F54" s="118">
        <v>94.9</v>
      </c>
      <c r="G54" s="4">
        <f t="shared" si="0"/>
        <v>2.0000000000000853</v>
      </c>
      <c r="H54" s="4"/>
    </row>
    <row r="55" spans="1:8">
      <c r="A55" s="258">
        <v>43025</v>
      </c>
      <c r="B55" s="787">
        <v>13639</v>
      </c>
      <c r="C55" s="787" t="s">
        <v>21</v>
      </c>
      <c r="D55" t="s">
        <v>13</v>
      </c>
      <c r="E55" s="118"/>
      <c r="F55" s="118">
        <v>2</v>
      </c>
      <c r="G55" s="4">
        <f t="shared" si="0"/>
        <v>8.5265128291212022E-14</v>
      </c>
      <c r="H55" s="4"/>
    </row>
    <row r="56" spans="1:8">
      <c r="A56" s="258">
        <v>43008</v>
      </c>
      <c r="B56" s="787" t="s">
        <v>10</v>
      </c>
      <c r="C56" s="787" t="s">
        <v>22</v>
      </c>
      <c r="D56" t="s">
        <v>12</v>
      </c>
      <c r="E56" s="118">
        <v>86.1</v>
      </c>
      <c r="F56" s="118"/>
      <c r="G56" s="4">
        <f t="shared" si="0"/>
        <v>86.10000000000008</v>
      </c>
      <c r="H56" s="4"/>
    </row>
    <row r="57" spans="1:8">
      <c r="B57" s="787"/>
      <c r="C57" s="787"/>
      <c r="D57" t="s">
        <v>13</v>
      </c>
      <c r="E57" s="118">
        <v>2</v>
      </c>
      <c r="F57" s="118"/>
      <c r="G57" s="4">
        <f t="shared" si="0"/>
        <v>88.10000000000008</v>
      </c>
      <c r="H57" s="4"/>
    </row>
    <row r="58" spans="1:8">
      <c r="B58" s="787"/>
      <c r="C58" s="787"/>
      <c r="D58" t="s">
        <v>14</v>
      </c>
      <c r="E58" s="118">
        <v>600</v>
      </c>
      <c r="F58" s="118"/>
      <c r="G58" s="4">
        <f t="shared" si="0"/>
        <v>688.10000000000014</v>
      </c>
      <c r="H58" s="4"/>
    </row>
    <row r="59" spans="1:8">
      <c r="A59" s="258">
        <v>43025</v>
      </c>
      <c r="B59" s="787">
        <v>13639</v>
      </c>
      <c r="C59" s="787" t="s">
        <v>22</v>
      </c>
      <c r="D59" t="s">
        <v>14</v>
      </c>
      <c r="E59" s="118"/>
      <c r="F59" s="118">
        <v>600</v>
      </c>
      <c r="G59" s="4">
        <f t="shared" si="0"/>
        <v>88.100000000000136</v>
      </c>
      <c r="H59" s="4"/>
    </row>
    <row r="60" spans="1:8">
      <c r="A60" s="258">
        <v>43105</v>
      </c>
      <c r="B60" s="787">
        <v>14049</v>
      </c>
      <c r="C60" s="787" t="s">
        <v>22</v>
      </c>
      <c r="D60" t="s">
        <v>12</v>
      </c>
      <c r="E60" s="118"/>
      <c r="F60" s="118">
        <v>86.1</v>
      </c>
      <c r="G60" s="4">
        <f t="shared" si="0"/>
        <v>2.0000000000001421</v>
      </c>
      <c r="H60" s="4"/>
    </row>
    <row r="61" spans="1:8">
      <c r="A61" s="258">
        <v>43105</v>
      </c>
      <c r="B61" s="787">
        <v>14049</v>
      </c>
      <c r="C61" s="787" t="s">
        <v>22</v>
      </c>
      <c r="D61" t="s">
        <v>13</v>
      </c>
      <c r="E61" s="118"/>
      <c r="F61" s="118">
        <v>2</v>
      </c>
      <c r="G61" s="4">
        <f t="shared" si="0"/>
        <v>1.4210854715202004E-13</v>
      </c>
      <c r="H61" s="4"/>
    </row>
    <row r="62" spans="1:8">
      <c r="A62" s="258">
        <v>43039</v>
      </c>
      <c r="B62" s="787" t="s">
        <v>10</v>
      </c>
      <c r="C62" s="787" t="s">
        <v>23</v>
      </c>
      <c r="D62" t="s">
        <v>12</v>
      </c>
      <c r="E62" s="118">
        <v>85.6</v>
      </c>
      <c r="F62" s="118"/>
      <c r="G62" s="4">
        <f t="shared" si="0"/>
        <v>85.600000000000136</v>
      </c>
      <c r="H62" s="4"/>
    </row>
    <row r="63" spans="1:8">
      <c r="B63" s="787"/>
      <c r="C63" s="787"/>
      <c r="D63" t="s">
        <v>13</v>
      </c>
      <c r="E63" s="118">
        <v>2</v>
      </c>
      <c r="F63" s="118"/>
      <c r="G63" s="4">
        <f t="shared" si="0"/>
        <v>87.600000000000136</v>
      </c>
      <c r="H63" s="4"/>
    </row>
    <row r="64" spans="1:8">
      <c r="B64" s="787"/>
      <c r="C64" s="787"/>
      <c r="D64" t="s">
        <v>14</v>
      </c>
      <c r="E64" s="118">
        <v>600</v>
      </c>
      <c r="F64" s="118"/>
      <c r="G64" s="4">
        <f t="shared" si="0"/>
        <v>687.60000000000014</v>
      </c>
      <c r="H64" s="4"/>
    </row>
    <row r="65" spans="1:8">
      <c r="A65" s="258">
        <v>43105</v>
      </c>
      <c r="B65" s="787">
        <v>14049</v>
      </c>
      <c r="C65" s="787" t="s">
        <v>23</v>
      </c>
      <c r="D65" t="s">
        <v>14</v>
      </c>
      <c r="E65" s="118"/>
      <c r="F65" s="118">
        <v>600</v>
      </c>
      <c r="G65" s="4">
        <f t="shared" si="0"/>
        <v>87.600000000000136</v>
      </c>
      <c r="H65" s="4"/>
    </row>
    <row r="66" spans="1:8">
      <c r="A66" s="258">
        <v>43105</v>
      </c>
      <c r="B66" s="787">
        <v>14049</v>
      </c>
      <c r="C66" s="787" t="s">
        <v>23</v>
      </c>
      <c r="D66" t="s">
        <v>12</v>
      </c>
      <c r="E66" s="118"/>
      <c r="F66" s="118">
        <v>85.6</v>
      </c>
      <c r="G66" s="4">
        <f t="shared" si="0"/>
        <v>2.0000000000001421</v>
      </c>
      <c r="H66" s="4"/>
    </row>
    <row r="67" spans="1:8">
      <c r="A67" s="258">
        <v>43105</v>
      </c>
      <c r="B67" s="787">
        <v>14049</v>
      </c>
      <c r="C67" s="787" t="s">
        <v>23</v>
      </c>
      <c r="D67" t="s">
        <v>13</v>
      </c>
      <c r="E67" s="118"/>
      <c r="F67" s="118">
        <v>2</v>
      </c>
      <c r="G67" s="4">
        <f t="shared" si="0"/>
        <v>1.4210854715202004E-13</v>
      </c>
      <c r="H67" s="4"/>
    </row>
    <row r="68" spans="1:8">
      <c r="A68" s="258">
        <v>43069</v>
      </c>
      <c r="B68" s="787" t="s">
        <v>10</v>
      </c>
      <c r="C68" s="787" t="s">
        <v>24</v>
      </c>
      <c r="D68" t="s">
        <v>12</v>
      </c>
      <c r="E68" s="118">
        <v>91.4</v>
      </c>
      <c r="F68" s="118"/>
      <c r="G68" s="4">
        <f t="shared" si="0"/>
        <v>91.400000000000148</v>
      </c>
      <c r="H68" s="4"/>
    </row>
    <row r="69" spans="1:8">
      <c r="B69" s="787"/>
      <c r="C69" s="787"/>
      <c r="D69" t="s">
        <v>13</v>
      </c>
      <c r="E69" s="118">
        <v>2</v>
      </c>
      <c r="F69" s="118"/>
      <c r="G69" s="4">
        <f t="shared" si="0"/>
        <v>93.400000000000148</v>
      </c>
      <c r="H69" s="4"/>
    </row>
    <row r="70" spans="1:8">
      <c r="B70" s="787"/>
      <c r="C70" s="787"/>
      <c r="D70" t="s">
        <v>14</v>
      </c>
      <c r="E70" s="118">
        <v>600</v>
      </c>
      <c r="F70" s="118"/>
      <c r="G70" s="4">
        <f t="shared" si="0"/>
        <v>693.40000000000009</v>
      </c>
      <c r="H70" s="4"/>
    </row>
    <row r="71" spans="1:8">
      <c r="A71" s="258">
        <v>43161</v>
      </c>
      <c r="B71" s="787">
        <v>14384</v>
      </c>
      <c r="C71" s="787" t="s">
        <v>24</v>
      </c>
      <c r="D71" t="s">
        <v>12</v>
      </c>
      <c r="E71" s="118"/>
      <c r="F71" s="118">
        <v>91.4</v>
      </c>
      <c r="G71" s="4">
        <f t="shared" si="0"/>
        <v>602.00000000000011</v>
      </c>
      <c r="H71" s="4"/>
    </row>
    <row r="72" spans="1:8">
      <c r="A72" s="258">
        <v>43161</v>
      </c>
      <c r="B72" s="787">
        <v>14384</v>
      </c>
      <c r="C72" s="787" t="s">
        <v>24</v>
      </c>
      <c r="D72" t="s">
        <v>13</v>
      </c>
      <c r="E72" s="118"/>
      <c r="F72" s="118">
        <v>2</v>
      </c>
      <c r="G72" s="4">
        <f t="shared" ref="G72:G135" si="1">+G71+E72-F72</f>
        <v>600.00000000000011</v>
      </c>
      <c r="H72" s="4"/>
    </row>
    <row r="73" spans="1:8">
      <c r="A73" s="258">
        <v>43105</v>
      </c>
      <c r="B73" s="787">
        <v>14049</v>
      </c>
      <c r="C73" s="787" t="s">
        <v>24</v>
      </c>
      <c r="D73" t="s">
        <v>14</v>
      </c>
      <c r="E73" s="118"/>
      <c r="F73" s="118">
        <v>600</v>
      </c>
      <c r="G73" s="4">
        <f t="shared" si="1"/>
        <v>0</v>
      </c>
      <c r="H73" s="4"/>
    </row>
    <row r="74" spans="1:8">
      <c r="A74" s="258">
        <v>43100</v>
      </c>
      <c r="B74" s="787" t="s">
        <v>10</v>
      </c>
      <c r="C74" s="787" t="s">
        <v>25</v>
      </c>
      <c r="D74" t="s">
        <v>12</v>
      </c>
      <c r="E74" s="118">
        <v>99.4</v>
      </c>
      <c r="F74" s="118"/>
      <c r="G74" s="4">
        <f t="shared" si="1"/>
        <v>99.4</v>
      </c>
      <c r="H74" s="4"/>
    </row>
    <row r="75" spans="1:8">
      <c r="B75" s="787"/>
      <c r="C75" s="787"/>
      <c r="D75" t="s">
        <v>13</v>
      </c>
      <c r="E75" s="118">
        <v>2</v>
      </c>
      <c r="F75" s="118"/>
      <c r="G75" s="4">
        <f t="shared" si="1"/>
        <v>101.4</v>
      </c>
      <c r="H75" s="4"/>
    </row>
    <row r="76" spans="1:8">
      <c r="B76" s="787"/>
      <c r="C76" s="787"/>
      <c r="D76" t="s">
        <v>14</v>
      </c>
      <c r="E76" s="118">
        <v>600</v>
      </c>
      <c r="F76" s="118"/>
      <c r="G76" s="4">
        <f t="shared" si="1"/>
        <v>701.4</v>
      </c>
      <c r="H76" s="4"/>
    </row>
    <row r="77" spans="1:8">
      <c r="A77" s="258">
        <v>43120</v>
      </c>
      <c r="B77" s="787">
        <v>14113</v>
      </c>
      <c r="C77" s="787" t="s">
        <v>25</v>
      </c>
      <c r="D77" t="s">
        <v>14</v>
      </c>
      <c r="E77" s="118"/>
      <c r="F77" s="118">
        <v>600</v>
      </c>
      <c r="G77" s="4">
        <f t="shared" si="1"/>
        <v>101.39999999999998</v>
      </c>
      <c r="H77" s="4"/>
    </row>
    <row r="78" spans="1:8">
      <c r="A78" s="258">
        <v>43160</v>
      </c>
      <c r="B78" s="787">
        <v>14311</v>
      </c>
      <c r="C78" s="787" t="s">
        <v>25</v>
      </c>
      <c r="D78" t="s">
        <v>12</v>
      </c>
      <c r="E78" s="118"/>
      <c r="F78" s="118">
        <v>99.4</v>
      </c>
      <c r="G78" s="4">
        <f t="shared" si="1"/>
        <v>1.9999999999999716</v>
      </c>
      <c r="H78" s="4"/>
    </row>
    <row r="79" spans="1:8">
      <c r="A79" s="258">
        <v>43160</v>
      </c>
      <c r="B79" s="787">
        <v>14311</v>
      </c>
      <c r="C79" s="787" t="s">
        <v>25</v>
      </c>
      <c r="D79" t="s">
        <v>13</v>
      </c>
      <c r="E79" s="118"/>
      <c r="F79" s="118">
        <v>2</v>
      </c>
      <c r="G79" s="4">
        <f t="shared" si="1"/>
        <v>-2.8421709430404007E-14</v>
      </c>
      <c r="H79" s="4"/>
    </row>
    <row r="80" spans="1:8">
      <c r="A80" s="147">
        <v>43131</v>
      </c>
      <c r="B80" s="786" t="s">
        <v>10</v>
      </c>
      <c r="C80" s="786" t="s">
        <v>11</v>
      </c>
      <c r="D80" t="s">
        <v>12</v>
      </c>
      <c r="E80" s="118">
        <v>88.5</v>
      </c>
      <c r="F80" s="118"/>
      <c r="G80" s="4">
        <f t="shared" si="1"/>
        <v>88.499999999999972</v>
      </c>
      <c r="H80" s="4"/>
    </row>
    <row r="81" spans="1:8">
      <c r="B81" s="787"/>
      <c r="C81" s="787"/>
      <c r="D81" t="s">
        <v>13</v>
      </c>
      <c r="E81" s="118">
        <v>2</v>
      </c>
      <c r="F81" s="118"/>
      <c r="G81" s="4">
        <f t="shared" si="1"/>
        <v>90.499999999999972</v>
      </c>
      <c r="H81" s="4"/>
    </row>
    <row r="82" spans="1:8">
      <c r="B82" s="787"/>
      <c r="C82" s="787"/>
      <c r="D82" t="s">
        <v>14</v>
      </c>
      <c r="E82" s="118">
        <v>600</v>
      </c>
      <c r="F82" s="118"/>
      <c r="G82" s="4">
        <f t="shared" si="1"/>
        <v>690.5</v>
      </c>
      <c r="H82" s="4"/>
    </row>
    <row r="83" spans="1:8">
      <c r="A83" s="258">
        <v>43160</v>
      </c>
      <c r="B83" s="787">
        <v>14311</v>
      </c>
      <c r="C83" s="787" t="s">
        <v>11</v>
      </c>
      <c r="D83" t="s">
        <v>12</v>
      </c>
      <c r="E83" s="118"/>
      <c r="F83" s="118">
        <v>88.5</v>
      </c>
      <c r="G83" s="4">
        <f t="shared" si="1"/>
        <v>602</v>
      </c>
      <c r="H83" s="4"/>
    </row>
    <row r="84" spans="1:8">
      <c r="A84" s="258">
        <v>43160</v>
      </c>
      <c r="B84" s="787">
        <v>14311</v>
      </c>
      <c r="C84" s="787" t="s">
        <v>11</v>
      </c>
      <c r="D84" t="s">
        <v>13</v>
      </c>
      <c r="E84" s="118"/>
      <c r="F84" s="118">
        <v>2</v>
      </c>
      <c r="G84" s="4">
        <f t="shared" si="1"/>
        <v>600</v>
      </c>
      <c r="H84" s="4"/>
    </row>
    <row r="85" spans="1:8">
      <c r="A85" s="258">
        <v>43160</v>
      </c>
      <c r="B85" s="787">
        <v>14311</v>
      </c>
      <c r="C85" s="787" t="s">
        <v>11</v>
      </c>
      <c r="D85" t="s">
        <v>14</v>
      </c>
      <c r="E85" s="118"/>
      <c r="F85" s="118">
        <v>600</v>
      </c>
      <c r="G85" s="4">
        <f t="shared" si="1"/>
        <v>0</v>
      </c>
      <c r="H85" s="4"/>
    </row>
    <row r="86" spans="1:8">
      <c r="A86" s="147">
        <v>43159</v>
      </c>
      <c r="B86" s="786" t="s">
        <v>10</v>
      </c>
      <c r="C86" s="786" t="s">
        <v>15</v>
      </c>
      <c r="D86" t="s">
        <v>12</v>
      </c>
      <c r="E86" s="118">
        <v>81.400000000000006</v>
      </c>
      <c r="F86" s="118"/>
      <c r="G86" s="4">
        <f t="shared" si="1"/>
        <v>81.400000000000006</v>
      </c>
      <c r="H86" s="4"/>
    </row>
    <row r="87" spans="1:8">
      <c r="B87" s="787"/>
      <c r="C87" s="787"/>
      <c r="D87" t="s">
        <v>13</v>
      </c>
      <c r="E87" s="118">
        <v>2</v>
      </c>
      <c r="F87" s="118"/>
      <c r="G87" s="4">
        <f t="shared" si="1"/>
        <v>83.4</v>
      </c>
      <c r="H87" s="4"/>
    </row>
    <row r="88" spans="1:8">
      <c r="B88" s="787"/>
      <c r="C88" s="787"/>
      <c r="D88" t="s">
        <v>14</v>
      </c>
      <c r="E88" s="118">
        <v>600</v>
      </c>
      <c r="F88" s="118"/>
      <c r="G88" s="4">
        <f t="shared" si="1"/>
        <v>683.4</v>
      </c>
      <c r="H88" s="4"/>
    </row>
    <row r="89" spans="1:8">
      <c r="A89" s="258">
        <v>43161</v>
      </c>
      <c r="B89" s="787">
        <v>14384</v>
      </c>
      <c r="C89" s="787" t="s">
        <v>15</v>
      </c>
      <c r="D89" t="s">
        <v>14</v>
      </c>
      <c r="E89" s="118"/>
      <c r="F89" s="118">
        <v>600</v>
      </c>
      <c r="G89" s="4">
        <f t="shared" si="1"/>
        <v>83.399999999999977</v>
      </c>
      <c r="H89" s="4"/>
    </row>
    <row r="90" spans="1:8">
      <c r="A90" s="258">
        <v>43161</v>
      </c>
      <c r="B90" s="787">
        <v>14384</v>
      </c>
      <c r="C90" s="787" t="s">
        <v>15</v>
      </c>
      <c r="D90" t="s">
        <v>12</v>
      </c>
      <c r="E90" s="118"/>
      <c r="F90" s="118">
        <v>81.400000000000006</v>
      </c>
      <c r="G90" s="4">
        <f t="shared" si="1"/>
        <v>1.9999999999999716</v>
      </c>
      <c r="H90" s="4"/>
    </row>
    <row r="91" spans="1:8">
      <c r="A91" s="258">
        <v>43161</v>
      </c>
      <c r="B91" s="787">
        <v>14384</v>
      </c>
      <c r="C91" s="787" t="s">
        <v>15</v>
      </c>
      <c r="D91" t="s">
        <v>13</v>
      </c>
      <c r="E91" s="118"/>
      <c r="F91" s="118">
        <v>2</v>
      </c>
      <c r="G91" s="4">
        <f t="shared" si="1"/>
        <v>-2.8421709430404007E-14</v>
      </c>
      <c r="H91" s="4"/>
    </row>
    <row r="92" spans="1:8">
      <c r="A92" s="147">
        <v>43190</v>
      </c>
      <c r="B92" s="786" t="s">
        <v>10</v>
      </c>
      <c r="C92" s="786" t="s">
        <v>16</v>
      </c>
      <c r="D92" t="s">
        <v>12</v>
      </c>
      <c r="E92" s="118">
        <v>78.7</v>
      </c>
      <c r="F92" s="118"/>
      <c r="G92" s="4">
        <f t="shared" si="1"/>
        <v>78.699999999999974</v>
      </c>
      <c r="H92" s="4"/>
    </row>
    <row r="93" spans="1:8">
      <c r="B93" s="787"/>
      <c r="C93" s="787"/>
      <c r="D93" t="s">
        <v>13</v>
      </c>
      <c r="E93" s="118">
        <v>2</v>
      </c>
      <c r="F93" s="118"/>
      <c r="G93" s="4">
        <f t="shared" si="1"/>
        <v>80.699999999999974</v>
      </c>
      <c r="H93" s="4"/>
    </row>
    <row r="94" spans="1:8">
      <c r="B94" s="787"/>
      <c r="C94" s="787"/>
      <c r="D94" t="s">
        <v>14</v>
      </c>
      <c r="E94" s="118">
        <v>600</v>
      </c>
      <c r="F94" s="118"/>
      <c r="G94" s="4">
        <f t="shared" si="1"/>
        <v>680.69999999999993</v>
      </c>
      <c r="H94" s="4"/>
    </row>
    <row r="95" spans="1:8">
      <c r="A95" s="258">
        <v>43213</v>
      </c>
      <c r="B95" s="787">
        <v>14505</v>
      </c>
      <c r="C95" s="787" t="s">
        <v>16</v>
      </c>
      <c r="D95" t="s">
        <v>14</v>
      </c>
      <c r="E95" s="118"/>
      <c r="F95" s="118">
        <v>600</v>
      </c>
      <c r="G95" s="4">
        <f t="shared" si="1"/>
        <v>80.699999999999932</v>
      </c>
      <c r="H95" s="4"/>
    </row>
    <row r="96" spans="1:8">
      <c r="A96" s="258">
        <v>43213</v>
      </c>
      <c r="B96" s="787">
        <v>14505</v>
      </c>
      <c r="C96" s="787" t="s">
        <v>16</v>
      </c>
      <c r="D96" t="s">
        <v>12</v>
      </c>
      <c r="E96" s="118"/>
      <c r="F96" s="118">
        <v>78.7</v>
      </c>
      <c r="G96" s="4">
        <f t="shared" si="1"/>
        <v>1.9999999999999289</v>
      </c>
      <c r="H96" s="4"/>
    </row>
    <row r="97" spans="1:8">
      <c r="A97" s="258">
        <v>43213</v>
      </c>
      <c r="B97" s="787">
        <v>14505</v>
      </c>
      <c r="C97" s="787" t="s">
        <v>16</v>
      </c>
      <c r="D97" t="s">
        <v>13</v>
      </c>
      <c r="E97" s="118"/>
      <c r="F97" s="118">
        <v>2</v>
      </c>
      <c r="G97" s="4">
        <f t="shared" si="1"/>
        <v>-7.1054273576010019E-14</v>
      </c>
      <c r="H97" s="4"/>
    </row>
    <row r="98" spans="1:8">
      <c r="A98" s="147">
        <v>43220</v>
      </c>
      <c r="B98" s="786" t="s">
        <v>10</v>
      </c>
      <c r="C98" s="786" t="s">
        <v>17</v>
      </c>
      <c r="D98" t="s">
        <v>12</v>
      </c>
      <c r="E98" s="118">
        <v>80.8</v>
      </c>
      <c r="F98" s="118"/>
      <c r="G98" s="4">
        <f t="shared" si="1"/>
        <v>80.799999999999926</v>
      </c>
      <c r="H98" s="4"/>
    </row>
    <row r="99" spans="1:8">
      <c r="B99" s="787"/>
      <c r="C99" s="787"/>
      <c r="D99" t="s">
        <v>13</v>
      </c>
      <c r="E99" s="118">
        <v>2</v>
      </c>
      <c r="F99" s="118"/>
      <c r="G99" s="4">
        <f t="shared" si="1"/>
        <v>82.799999999999926</v>
      </c>
      <c r="H99" s="4"/>
    </row>
    <row r="100" spans="1:8">
      <c r="B100" s="787"/>
      <c r="C100" s="787"/>
      <c r="D100" t="s">
        <v>14</v>
      </c>
      <c r="E100" s="118">
        <v>600</v>
      </c>
      <c r="F100" s="118"/>
      <c r="G100" s="4">
        <f t="shared" si="1"/>
        <v>682.8</v>
      </c>
      <c r="H100" s="4"/>
    </row>
    <row r="101" spans="1:8">
      <c r="A101" s="258">
        <v>43265</v>
      </c>
      <c r="B101" s="787">
        <v>14798</v>
      </c>
      <c r="C101" s="787" t="s">
        <v>17</v>
      </c>
      <c r="D101" t="s">
        <v>12</v>
      </c>
      <c r="E101" s="118"/>
      <c r="F101" s="118">
        <v>80.8</v>
      </c>
      <c r="G101" s="4">
        <f t="shared" si="1"/>
        <v>602</v>
      </c>
      <c r="H101" s="4"/>
    </row>
    <row r="102" spans="1:8">
      <c r="A102" s="258">
        <v>43265</v>
      </c>
      <c r="B102" s="787">
        <v>14798</v>
      </c>
      <c r="C102" s="787" t="s">
        <v>17</v>
      </c>
      <c r="D102" t="s">
        <v>13</v>
      </c>
      <c r="E102" s="118"/>
      <c r="F102" s="118">
        <v>2</v>
      </c>
      <c r="G102" s="4">
        <f t="shared" si="1"/>
        <v>600</v>
      </c>
      <c r="H102" s="4"/>
    </row>
    <row r="103" spans="1:8">
      <c r="A103" s="258">
        <v>43265</v>
      </c>
      <c r="B103" s="787">
        <v>14798</v>
      </c>
      <c r="C103" s="787" t="s">
        <v>17</v>
      </c>
      <c r="D103" t="s">
        <v>14</v>
      </c>
      <c r="E103" s="118"/>
      <c r="F103" s="118">
        <v>600</v>
      </c>
      <c r="G103" s="4">
        <f t="shared" si="1"/>
        <v>0</v>
      </c>
      <c r="H103" s="4"/>
    </row>
    <row r="104" spans="1:8">
      <c r="A104" s="147">
        <v>43251</v>
      </c>
      <c r="B104" s="786" t="s">
        <v>10</v>
      </c>
      <c r="C104" s="786" t="s">
        <v>18</v>
      </c>
      <c r="D104" t="s">
        <v>12</v>
      </c>
      <c r="E104" s="118">
        <v>92.3</v>
      </c>
      <c r="F104" s="118"/>
      <c r="G104" s="4">
        <f t="shared" si="1"/>
        <v>92.3</v>
      </c>
      <c r="H104" s="4"/>
    </row>
    <row r="105" spans="1:8">
      <c r="B105" s="787"/>
      <c r="C105" s="787"/>
      <c r="D105" t="s">
        <v>13</v>
      </c>
      <c r="E105" s="118">
        <v>2</v>
      </c>
      <c r="F105" s="118"/>
      <c r="G105" s="4">
        <f t="shared" si="1"/>
        <v>94.3</v>
      </c>
      <c r="H105" s="4"/>
    </row>
    <row r="106" spans="1:8">
      <c r="B106" s="787"/>
      <c r="C106" s="787"/>
      <c r="D106" t="s">
        <v>14</v>
      </c>
      <c r="E106" s="118">
        <v>600</v>
      </c>
      <c r="F106" s="118"/>
      <c r="G106" s="4">
        <f t="shared" si="1"/>
        <v>694.3</v>
      </c>
      <c r="H106" s="4"/>
    </row>
    <row r="107" spans="1:8">
      <c r="A107" s="258">
        <v>43284</v>
      </c>
      <c r="B107" s="787">
        <v>14888</v>
      </c>
      <c r="C107" s="787" t="s">
        <v>18</v>
      </c>
      <c r="D107" t="s">
        <v>14</v>
      </c>
      <c r="E107" s="118"/>
      <c r="F107" s="118">
        <v>600</v>
      </c>
      <c r="G107" s="4">
        <f t="shared" si="1"/>
        <v>94.299999999999955</v>
      </c>
      <c r="H107" s="4"/>
    </row>
    <row r="108" spans="1:8">
      <c r="A108" s="258">
        <v>43284</v>
      </c>
      <c r="B108" s="787">
        <v>14888</v>
      </c>
      <c r="C108" s="787" t="s">
        <v>18</v>
      </c>
      <c r="D108" t="s">
        <v>12</v>
      </c>
      <c r="E108" s="118"/>
      <c r="F108" s="118">
        <v>92.3</v>
      </c>
      <c r="G108" s="4">
        <f t="shared" si="1"/>
        <v>1.9999999999999574</v>
      </c>
      <c r="H108" s="4"/>
    </row>
    <row r="109" spans="1:8">
      <c r="A109" s="258">
        <v>43284</v>
      </c>
      <c r="B109" s="787">
        <v>14888</v>
      </c>
      <c r="C109" s="787" t="s">
        <v>18</v>
      </c>
      <c r="D109" t="s">
        <v>13</v>
      </c>
      <c r="E109" s="118"/>
      <c r="F109" s="118">
        <v>2</v>
      </c>
      <c r="G109" s="4">
        <f t="shared" si="1"/>
        <v>-4.2632564145606011E-14</v>
      </c>
      <c r="H109" s="4"/>
    </row>
    <row r="110" spans="1:8">
      <c r="A110" s="147">
        <v>43281</v>
      </c>
      <c r="B110" s="786" t="s">
        <v>10</v>
      </c>
      <c r="C110" s="786" t="s">
        <v>19</v>
      </c>
      <c r="D110" t="s">
        <v>12</v>
      </c>
      <c r="E110" s="118">
        <v>85.2</v>
      </c>
      <c r="F110" s="118"/>
      <c r="G110" s="4">
        <f t="shared" si="1"/>
        <v>85.19999999999996</v>
      </c>
      <c r="H110" s="4"/>
    </row>
    <row r="111" spans="1:8">
      <c r="B111" s="787"/>
      <c r="C111" s="787"/>
      <c r="D111" t="s">
        <v>13</v>
      </c>
      <c r="E111" s="118">
        <v>4</v>
      </c>
      <c r="F111" s="118"/>
      <c r="G111" s="4">
        <f t="shared" si="1"/>
        <v>89.19999999999996</v>
      </c>
      <c r="H111" s="4"/>
    </row>
    <row r="112" spans="1:8">
      <c r="B112" s="787"/>
      <c r="C112" s="787"/>
      <c r="D112" t="s">
        <v>14</v>
      </c>
      <c r="E112" s="118">
        <v>600</v>
      </c>
      <c r="F112" s="118"/>
      <c r="G112" s="4">
        <f t="shared" si="1"/>
        <v>689.19999999999993</v>
      </c>
      <c r="H112" s="4"/>
    </row>
    <row r="113" spans="1:8">
      <c r="A113" s="258">
        <v>43327</v>
      </c>
      <c r="B113" s="787">
        <v>15055</v>
      </c>
      <c r="C113" s="787" t="s">
        <v>19</v>
      </c>
      <c r="D113" t="s">
        <v>14</v>
      </c>
      <c r="E113" s="118"/>
      <c r="F113" s="118">
        <v>600</v>
      </c>
      <c r="G113" s="4">
        <f t="shared" si="1"/>
        <v>89.199999999999932</v>
      </c>
      <c r="H113" s="4"/>
    </row>
    <row r="114" spans="1:8">
      <c r="A114" s="258">
        <v>43327</v>
      </c>
      <c r="B114" s="787">
        <v>15055</v>
      </c>
      <c r="C114" s="787" t="s">
        <v>19</v>
      </c>
      <c r="D114" t="s">
        <v>12</v>
      </c>
      <c r="E114" s="118"/>
      <c r="F114" s="118">
        <v>85.2</v>
      </c>
      <c r="G114" s="4">
        <f t="shared" si="1"/>
        <v>3.9999999999999289</v>
      </c>
      <c r="H114" s="4"/>
    </row>
    <row r="115" spans="1:8">
      <c r="A115" s="258">
        <v>43327</v>
      </c>
      <c r="B115" s="787">
        <v>15055</v>
      </c>
      <c r="C115" s="787" t="s">
        <v>19</v>
      </c>
      <c r="D115" t="s">
        <v>13</v>
      </c>
      <c r="E115" s="118"/>
      <c r="F115" s="118">
        <v>4</v>
      </c>
      <c r="G115" s="4">
        <f t="shared" si="1"/>
        <v>-7.1054273576010019E-14</v>
      </c>
      <c r="H115" s="4"/>
    </row>
    <row r="116" spans="1:8">
      <c r="A116" s="147">
        <v>43312</v>
      </c>
      <c r="B116" s="786" t="s">
        <v>10</v>
      </c>
      <c r="C116" s="786" t="s">
        <v>20</v>
      </c>
      <c r="D116" t="s">
        <v>12</v>
      </c>
      <c r="E116" s="118">
        <v>83.5</v>
      </c>
      <c r="F116" s="118"/>
      <c r="G116" s="4">
        <f t="shared" si="1"/>
        <v>83.499999999999929</v>
      </c>
      <c r="H116" s="4"/>
    </row>
    <row r="117" spans="1:8">
      <c r="B117" s="787"/>
      <c r="C117" s="787"/>
      <c r="D117" t="s">
        <v>13</v>
      </c>
      <c r="E117" s="118">
        <v>2</v>
      </c>
      <c r="F117" s="118"/>
      <c r="G117" s="4">
        <f t="shared" si="1"/>
        <v>85.499999999999929</v>
      </c>
      <c r="H117" s="4"/>
    </row>
    <row r="118" spans="1:8">
      <c r="B118" s="787"/>
      <c r="C118" s="787"/>
      <c r="D118" t="s">
        <v>14</v>
      </c>
      <c r="E118" s="118">
        <v>600</v>
      </c>
      <c r="F118" s="118"/>
      <c r="G118" s="4">
        <f t="shared" si="1"/>
        <v>685.49999999999989</v>
      </c>
      <c r="H118" s="4"/>
    </row>
    <row r="119" spans="1:8">
      <c r="A119" s="258">
        <v>43350</v>
      </c>
      <c r="B119" s="787">
        <v>15175</v>
      </c>
      <c r="C119" s="787" t="s">
        <v>20</v>
      </c>
      <c r="D119" t="s">
        <v>12</v>
      </c>
      <c r="E119" s="118"/>
      <c r="F119" s="118">
        <v>83.5</v>
      </c>
      <c r="G119" s="4">
        <f t="shared" si="1"/>
        <v>601.99999999999989</v>
      </c>
      <c r="H119" s="4"/>
    </row>
    <row r="120" spans="1:8">
      <c r="A120" s="258">
        <v>43350</v>
      </c>
      <c r="B120" s="787">
        <v>15175</v>
      </c>
      <c r="C120" s="787" t="s">
        <v>20</v>
      </c>
      <c r="D120" t="s">
        <v>13</v>
      </c>
      <c r="E120" s="118"/>
      <c r="F120" s="118">
        <v>2</v>
      </c>
      <c r="G120" s="4">
        <f t="shared" si="1"/>
        <v>599.99999999999989</v>
      </c>
      <c r="H120" s="4"/>
    </row>
    <row r="121" spans="1:8">
      <c r="A121" s="258">
        <v>43350</v>
      </c>
      <c r="B121" s="787">
        <v>15175</v>
      </c>
      <c r="C121" s="787" t="s">
        <v>20</v>
      </c>
      <c r="D121" t="s">
        <v>14</v>
      </c>
      <c r="E121" s="118"/>
      <c r="F121" s="118">
        <v>600</v>
      </c>
      <c r="G121" s="4">
        <f t="shared" si="1"/>
        <v>0</v>
      </c>
      <c r="H121" s="4"/>
    </row>
    <row r="122" spans="1:8">
      <c r="A122" s="147">
        <v>43343</v>
      </c>
      <c r="B122" s="786" t="s">
        <v>10</v>
      </c>
      <c r="C122" s="786" t="s">
        <v>21</v>
      </c>
      <c r="D122" t="s">
        <v>12</v>
      </c>
      <c r="E122" s="118">
        <v>82.9</v>
      </c>
      <c r="F122" s="118"/>
      <c r="G122" s="4">
        <f t="shared" si="1"/>
        <v>82.9</v>
      </c>
      <c r="H122" s="4"/>
    </row>
    <row r="123" spans="1:8">
      <c r="B123" s="787"/>
      <c r="C123" s="787"/>
      <c r="D123" t="s">
        <v>13</v>
      </c>
      <c r="E123" s="118">
        <v>2</v>
      </c>
      <c r="F123" s="118"/>
      <c r="G123" s="4">
        <f t="shared" si="1"/>
        <v>84.9</v>
      </c>
      <c r="H123" s="4"/>
    </row>
    <row r="124" spans="1:8">
      <c r="B124" s="787"/>
      <c r="C124" s="787"/>
      <c r="D124" t="s">
        <v>14</v>
      </c>
      <c r="E124" s="118">
        <v>600</v>
      </c>
      <c r="F124" s="118"/>
      <c r="G124" s="4">
        <f t="shared" si="1"/>
        <v>684.9</v>
      </c>
      <c r="H124" s="4"/>
    </row>
    <row r="125" spans="1:8">
      <c r="A125" s="258">
        <v>43374</v>
      </c>
      <c r="B125" s="787">
        <v>15258</v>
      </c>
      <c r="C125" s="787" t="s">
        <v>21</v>
      </c>
      <c r="D125" t="s">
        <v>14</v>
      </c>
      <c r="E125" s="118"/>
      <c r="F125" s="118">
        <v>90</v>
      </c>
      <c r="G125" s="4">
        <f t="shared" si="1"/>
        <v>594.9</v>
      </c>
      <c r="H125" s="4"/>
    </row>
    <row r="126" spans="1:8">
      <c r="A126" s="258">
        <v>43384</v>
      </c>
      <c r="B126" s="787">
        <v>15334</v>
      </c>
      <c r="C126" s="787" t="s">
        <v>21</v>
      </c>
      <c r="D126" t="s">
        <v>12</v>
      </c>
      <c r="E126" s="118"/>
      <c r="F126" s="118">
        <v>82.9</v>
      </c>
      <c r="G126" s="4">
        <f t="shared" si="1"/>
        <v>512</v>
      </c>
      <c r="H126" s="4"/>
    </row>
    <row r="127" spans="1:8">
      <c r="A127" s="258">
        <v>43384</v>
      </c>
      <c r="B127" s="787">
        <v>15334</v>
      </c>
      <c r="C127" s="787" t="s">
        <v>21</v>
      </c>
      <c r="D127" t="s">
        <v>13</v>
      </c>
      <c r="E127" s="118"/>
      <c r="F127" s="118">
        <v>2</v>
      </c>
      <c r="G127" s="4">
        <f t="shared" si="1"/>
        <v>510</v>
      </c>
      <c r="H127" s="4"/>
    </row>
    <row r="128" spans="1:8">
      <c r="A128" s="258">
        <v>43384</v>
      </c>
      <c r="B128" s="787">
        <v>15334</v>
      </c>
      <c r="C128" s="787" t="s">
        <v>21</v>
      </c>
      <c r="D128" t="s">
        <v>14</v>
      </c>
      <c r="E128" s="118"/>
      <c r="F128" s="118">
        <v>510</v>
      </c>
      <c r="G128" s="4">
        <f t="shared" si="1"/>
        <v>0</v>
      </c>
      <c r="H128" s="4"/>
    </row>
    <row r="129" spans="1:8">
      <c r="A129" s="147">
        <v>43373</v>
      </c>
      <c r="B129" s="786" t="s">
        <v>10</v>
      </c>
      <c r="C129" s="786" t="s">
        <v>22</v>
      </c>
      <c r="D129" t="s">
        <v>12</v>
      </c>
      <c r="E129" s="118">
        <v>85</v>
      </c>
      <c r="F129" s="118"/>
      <c r="G129" s="4">
        <f t="shared" si="1"/>
        <v>85</v>
      </c>
      <c r="H129" s="4"/>
    </row>
    <row r="130" spans="1:8">
      <c r="B130" s="787"/>
      <c r="C130" s="787"/>
      <c r="D130" t="s">
        <v>13</v>
      </c>
      <c r="E130" s="118">
        <v>4</v>
      </c>
      <c r="F130" s="118"/>
      <c r="G130" s="4">
        <f t="shared" si="1"/>
        <v>89</v>
      </c>
      <c r="H130" s="4"/>
    </row>
    <row r="131" spans="1:8">
      <c r="B131" s="787"/>
      <c r="C131" s="787"/>
      <c r="D131" t="s">
        <v>14</v>
      </c>
      <c r="E131" s="118">
        <v>600</v>
      </c>
      <c r="F131" s="118"/>
      <c r="G131" s="4">
        <f t="shared" si="1"/>
        <v>689</v>
      </c>
      <c r="H131" s="4"/>
    </row>
    <row r="132" spans="1:8">
      <c r="A132" s="258">
        <v>43404</v>
      </c>
      <c r="B132" s="787">
        <v>15393</v>
      </c>
      <c r="C132" s="787" t="s">
        <v>22</v>
      </c>
      <c r="D132" t="s">
        <v>14</v>
      </c>
      <c r="E132" s="118"/>
      <c r="F132" s="118">
        <v>400</v>
      </c>
      <c r="G132" s="4">
        <f t="shared" si="1"/>
        <v>289</v>
      </c>
      <c r="H132" s="4"/>
    </row>
    <row r="133" spans="1:8">
      <c r="A133" s="258">
        <v>43434</v>
      </c>
      <c r="B133" s="787">
        <v>15529</v>
      </c>
      <c r="C133" s="787" t="s">
        <v>22</v>
      </c>
      <c r="D133" t="s">
        <v>14</v>
      </c>
      <c r="E133" s="118"/>
      <c r="F133" s="118">
        <v>200</v>
      </c>
      <c r="G133" s="4">
        <f t="shared" si="1"/>
        <v>89</v>
      </c>
      <c r="H133" s="4"/>
    </row>
    <row r="134" spans="1:8">
      <c r="A134" s="258">
        <v>43434</v>
      </c>
      <c r="B134" s="787">
        <v>15529</v>
      </c>
      <c r="C134" s="787" t="s">
        <v>22</v>
      </c>
      <c r="D134" t="s">
        <v>12</v>
      </c>
      <c r="E134" s="118"/>
      <c r="F134" s="118">
        <v>85</v>
      </c>
      <c r="G134" s="4">
        <f t="shared" si="1"/>
        <v>4</v>
      </c>
      <c r="H134" s="4"/>
    </row>
    <row r="135" spans="1:8">
      <c r="A135" s="258">
        <v>43434</v>
      </c>
      <c r="B135" s="787">
        <v>15529</v>
      </c>
      <c r="C135" s="787" t="s">
        <v>22</v>
      </c>
      <c r="D135" t="s">
        <v>13</v>
      </c>
      <c r="E135" s="118"/>
      <c r="F135" s="118">
        <v>4</v>
      </c>
      <c r="G135" s="4">
        <f t="shared" si="1"/>
        <v>0</v>
      </c>
      <c r="H135" s="4"/>
    </row>
    <row r="136" spans="1:8">
      <c r="A136" s="147">
        <v>43404</v>
      </c>
      <c r="B136" s="786" t="s">
        <v>10</v>
      </c>
      <c r="C136" s="786" t="s">
        <v>23</v>
      </c>
      <c r="D136" t="s">
        <v>12</v>
      </c>
      <c r="E136" s="118">
        <v>85.6</v>
      </c>
      <c r="F136" s="118"/>
      <c r="G136" s="4">
        <f t="shared" ref="G136:G199" si="2">+G135+E136-F136</f>
        <v>85.6</v>
      </c>
      <c r="H136" s="4"/>
    </row>
    <row r="137" spans="1:8">
      <c r="B137" s="787"/>
      <c r="C137" s="787"/>
      <c r="D137" t="s">
        <v>13</v>
      </c>
      <c r="E137" s="118">
        <v>5</v>
      </c>
      <c r="F137" s="118"/>
      <c r="G137" s="4">
        <f t="shared" si="2"/>
        <v>90.6</v>
      </c>
      <c r="H137" s="4"/>
    </row>
    <row r="138" spans="1:8">
      <c r="B138" s="787"/>
      <c r="C138" s="787"/>
      <c r="D138" t="s">
        <v>14</v>
      </c>
      <c r="E138" s="118">
        <v>600</v>
      </c>
      <c r="F138" s="118"/>
      <c r="G138" s="4">
        <f t="shared" si="2"/>
        <v>690.6</v>
      </c>
      <c r="H138" s="4"/>
    </row>
    <row r="139" spans="1:8">
      <c r="A139" s="258">
        <v>43434</v>
      </c>
      <c r="B139" s="787">
        <v>15529</v>
      </c>
      <c r="C139" s="787" t="s">
        <v>23</v>
      </c>
      <c r="D139" t="s">
        <v>14</v>
      </c>
      <c r="E139" s="118"/>
      <c r="F139" s="118">
        <v>31</v>
      </c>
      <c r="G139" s="4">
        <f t="shared" si="2"/>
        <v>659.6</v>
      </c>
      <c r="H139" s="4"/>
    </row>
    <row r="140" spans="1:8">
      <c r="A140" s="258">
        <v>43461</v>
      </c>
      <c r="B140" s="787">
        <v>15637</v>
      </c>
      <c r="C140" s="787" t="s">
        <v>23</v>
      </c>
      <c r="D140" t="s">
        <v>14</v>
      </c>
      <c r="E140" s="118"/>
      <c r="F140" s="118">
        <v>569</v>
      </c>
      <c r="G140" s="4">
        <f t="shared" si="2"/>
        <v>90.600000000000023</v>
      </c>
      <c r="H140" s="4"/>
    </row>
    <row r="141" spans="1:8">
      <c r="A141" s="258">
        <v>43461</v>
      </c>
      <c r="B141" s="787">
        <v>15637</v>
      </c>
      <c r="C141" s="787" t="s">
        <v>23</v>
      </c>
      <c r="D141" t="s">
        <v>12</v>
      </c>
      <c r="E141" s="118"/>
      <c r="F141" s="118">
        <v>31</v>
      </c>
      <c r="G141" s="4">
        <f t="shared" si="2"/>
        <v>59.600000000000023</v>
      </c>
      <c r="H141" s="4"/>
    </row>
    <row r="142" spans="1:8">
      <c r="A142" s="258">
        <v>43830</v>
      </c>
      <c r="B142" s="787">
        <v>15677</v>
      </c>
      <c r="C142" s="787" t="s">
        <v>23</v>
      </c>
      <c r="D142" t="s">
        <v>12</v>
      </c>
      <c r="E142" s="118"/>
      <c r="F142" s="118">
        <v>54.6</v>
      </c>
      <c r="G142" s="4">
        <f t="shared" si="2"/>
        <v>5.0000000000000213</v>
      </c>
      <c r="H142" s="4"/>
    </row>
    <row r="143" spans="1:8">
      <c r="A143" s="258">
        <v>43830</v>
      </c>
      <c r="B143" s="787">
        <v>15677</v>
      </c>
      <c r="C143" s="787" t="s">
        <v>23</v>
      </c>
      <c r="D143" t="s">
        <v>13</v>
      </c>
      <c r="E143" s="118"/>
      <c r="F143" s="118">
        <v>5</v>
      </c>
      <c r="G143" s="4">
        <f t="shared" si="2"/>
        <v>2.1316282072803006E-14</v>
      </c>
      <c r="H143" s="4"/>
    </row>
    <row r="144" spans="1:8">
      <c r="A144" s="147">
        <v>43434</v>
      </c>
      <c r="B144" s="786" t="s">
        <v>10</v>
      </c>
      <c r="C144" s="786" t="s">
        <v>24</v>
      </c>
      <c r="D144" t="s">
        <v>12</v>
      </c>
      <c r="E144" s="118">
        <v>87.9</v>
      </c>
      <c r="F144" s="118"/>
      <c r="G144" s="4">
        <f t="shared" si="2"/>
        <v>87.900000000000034</v>
      </c>
      <c r="H144" s="4"/>
    </row>
    <row r="145" spans="1:8">
      <c r="B145" s="787"/>
      <c r="C145" s="787"/>
      <c r="D145" t="s">
        <v>13</v>
      </c>
      <c r="E145" s="118">
        <v>5</v>
      </c>
      <c r="F145" s="118"/>
      <c r="G145" s="4">
        <f t="shared" si="2"/>
        <v>92.900000000000034</v>
      </c>
      <c r="H145" s="4"/>
    </row>
    <row r="146" spans="1:8">
      <c r="B146" s="787"/>
      <c r="C146" s="787"/>
      <c r="D146" t="s">
        <v>14</v>
      </c>
      <c r="E146" s="118">
        <v>600</v>
      </c>
      <c r="F146" s="118"/>
      <c r="G146" s="4">
        <f t="shared" si="2"/>
        <v>692.90000000000009</v>
      </c>
      <c r="H146" s="4"/>
    </row>
    <row r="147" spans="1:8">
      <c r="A147" s="258">
        <v>43830</v>
      </c>
      <c r="B147" s="787">
        <v>15677</v>
      </c>
      <c r="C147" s="787" t="s">
        <v>24</v>
      </c>
      <c r="D147" t="s">
        <v>14</v>
      </c>
      <c r="E147" s="118"/>
      <c r="F147" s="118">
        <v>360.4</v>
      </c>
      <c r="G147" s="4">
        <f t="shared" si="2"/>
        <v>332.50000000000011</v>
      </c>
      <c r="H147" s="4"/>
    </row>
    <row r="148" spans="1:8">
      <c r="A148" s="258">
        <v>43480</v>
      </c>
      <c r="B148" s="787">
        <v>15781</v>
      </c>
      <c r="C148" s="787" t="s">
        <v>24</v>
      </c>
      <c r="D148" t="s">
        <v>14</v>
      </c>
      <c r="E148" s="118"/>
      <c r="F148" s="118">
        <v>239.6</v>
      </c>
      <c r="G148" s="4">
        <f t="shared" si="2"/>
        <v>92.900000000000119</v>
      </c>
      <c r="H148" s="4"/>
    </row>
    <row r="149" spans="1:8">
      <c r="A149" s="258">
        <v>43480</v>
      </c>
      <c r="B149" s="787">
        <v>15781</v>
      </c>
      <c r="C149" s="787" t="s">
        <v>24</v>
      </c>
      <c r="D149" t="s">
        <v>12</v>
      </c>
      <c r="E149" s="118"/>
      <c r="F149" s="118">
        <v>87.9</v>
      </c>
      <c r="G149" s="4">
        <f t="shared" si="2"/>
        <v>5.0000000000001137</v>
      </c>
      <c r="H149" s="4"/>
    </row>
    <row r="150" spans="1:8">
      <c r="A150" s="258">
        <v>43480</v>
      </c>
      <c r="B150" s="787">
        <v>15781</v>
      </c>
      <c r="C150" s="787" t="s">
        <v>24</v>
      </c>
      <c r="D150" t="s">
        <v>13</v>
      </c>
      <c r="E150" s="118"/>
      <c r="F150" s="118">
        <v>5</v>
      </c>
      <c r="G150" s="4">
        <f t="shared" si="2"/>
        <v>1.1368683772161603E-13</v>
      </c>
      <c r="H150" s="4"/>
    </row>
    <row r="151" spans="1:8">
      <c r="A151" s="147">
        <v>43465</v>
      </c>
      <c r="B151" s="786" t="s">
        <v>10</v>
      </c>
      <c r="C151" s="786" t="s">
        <v>25</v>
      </c>
      <c r="D151" t="s">
        <v>12</v>
      </c>
      <c r="E151" s="118">
        <v>94</v>
      </c>
      <c r="F151" s="118"/>
      <c r="G151" s="4">
        <f t="shared" si="2"/>
        <v>94.000000000000114</v>
      </c>
      <c r="H151" s="4"/>
    </row>
    <row r="152" spans="1:8">
      <c r="B152" s="787"/>
      <c r="C152" s="787"/>
      <c r="D152" t="s">
        <v>13</v>
      </c>
      <c r="E152" s="118">
        <v>5</v>
      </c>
      <c r="F152" s="118"/>
      <c r="G152" s="4">
        <f t="shared" si="2"/>
        <v>99.000000000000114</v>
      </c>
      <c r="H152" s="4"/>
    </row>
    <row r="153" spans="1:8">
      <c r="B153" s="787"/>
      <c r="C153" s="787"/>
      <c r="D153" t="s">
        <v>14</v>
      </c>
      <c r="E153" s="118">
        <v>600</v>
      </c>
      <c r="F153" s="118"/>
      <c r="G153" s="4">
        <f t="shared" si="2"/>
        <v>699.00000000000011</v>
      </c>
      <c r="H153" s="4"/>
    </row>
    <row r="154" spans="1:8">
      <c r="A154" s="258">
        <v>43480</v>
      </c>
      <c r="B154" s="787">
        <v>15781</v>
      </c>
      <c r="C154" s="787" t="s">
        <v>25</v>
      </c>
      <c r="D154" t="s">
        <v>14</v>
      </c>
      <c r="E154" s="118"/>
      <c r="F154" s="118">
        <v>437.5</v>
      </c>
      <c r="G154" s="4">
        <f t="shared" si="2"/>
        <v>261.50000000000011</v>
      </c>
      <c r="H154" s="4"/>
    </row>
    <row r="155" spans="1:8">
      <c r="A155" s="258">
        <v>43496</v>
      </c>
      <c r="B155" s="787">
        <v>15836</v>
      </c>
      <c r="C155" s="787" t="s">
        <v>25</v>
      </c>
      <c r="D155" t="s">
        <v>12</v>
      </c>
      <c r="E155" s="118"/>
      <c r="F155" s="118">
        <v>94</v>
      </c>
      <c r="G155" s="4">
        <f t="shared" si="2"/>
        <v>167.50000000000011</v>
      </c>
      <c r="H155" s="4"/>
    </row>
    <row r="156" spans="1:8">
      <c r="A156" s="258">
        <v>43496</v>
      </c>
      <c r="B156" s="787">
        <v>15836</v>
      </c>
      <c r="C156" s="787" t="s">
        <v>25</v>
      </c>
      <c r="D156" t="s">
        <v>13</v>
      </c>
      <c r="E156" s="118"/>
      <c r="F156" s="118">
        <v>5</v>
      </c>
      <c r="G156" s="4">
        <f t="shared" si="2"/>
        <v>162.50000000000011</v>
      </c>
      <c r="H156" s="4"/>
    </row>
    <row r="157" spans="1:8">
      <c r="A157" s="258">
        <v>43496</v>
      </c>
      <c r="B157" s="787">
        <v>15836</v>
      </c>
      <c r="C157" s="787" t="s">
        <v>25</v>
      </c>
      <c r="D157" t="s">
        <v>14</v>
      </c>
      <c r="E157" s="118"/>
      <c r="F157" s="118">
        <v>162.5</v>
      </c>
      <c r="G157" s="4">
        <f t="shared" si="2"/>
        <v>0</v>
      </c>
      <c r="H157" s="4"/>
    </row>
    <row r="158" spans="1:8">
      <c r="A158" s="147">
        <v>43496</v>
      </c>
      <c r="B158" s="786" t="s">
        <v>10</v>
      </c>
      <c r="C158" s="786" t="s">
        <v>11</v>
      </c>
      <c r="D158" t="s">
        <v>12</v>
      </c>
      <c r="E158" s="118">
        <v>110</v>
      </c>
      <c r="F158" s="118"/>
      <c r="G158" s="4">
        <f t="shared" si="2"/>
        <v>110</v>
      </c>
      <c r="H158" s="4"/>
    </row>
    <row r="159" spans="1:8">
      <c r="B159" s="787"/>
      <c r="C159" s="787"/>
      <c r="D159" t="s">
        <v>13</v>
      </c>
      <c r="E159" s="118">
        <v>5</v>
      </c>
      <c r="F159" s="118"/>
      <c r="G159" s="4">
        <f t="shared" si="2"/>
        <v>115</v>
      </c>
      <c r="H159" s="4"/>
    </row>
    <row r="160" spans="1:8">
      <c r="B160" s="787"/>
      <c r="C160" s="787"/>
      <c r="D160" t="s">
        <v>14</v>
      </c>
      <c r="E160" s="118">
        <v>600</v>
      </c>
      <c r="F160" s="118"/>
      <c r="G160" s="4">
        <f t="shared" si="2"/>
        <v>715</v>
      </c>
      <c r="H160" s="4"/>
    </row>
    <row r="161" spans="1:8">
      <c r="A161" s="258">
        <v>43496</v>
      </c>
      <c r="B161" s="787">
        <v>15836</v>
      </c>
      <c r="C161" s="787" t="s">
        <v>11</v>
      </c>
      <c r="D161" t="s">
        <v>14</v>
      </c>
      <c r="E161" s="118"/>
      <c r="F161" s="118">
        <v>38.5</v>
      </c>
      <c r="G161" s="4">
        <f t="shared" si="2"/>
        <v>676.5</v>
      </c>
      <c r="H161" s="4"/>
    </row>
    <row r="162" spans="1:8">
      <c r="A162" s="258">
        <v>43524</v>
      </c>
      <c r="B162" s="787">
        <v>15963</v>
      </c>
      <c r="C162" s="787" t="s">
        <v>11</v>
      </c>
      <c r="D162" t="s">
        <v>14</v>
      </c>
      <c r="E162" s="118"/>
      <c r="F162" s="118">
        <v>330</v>
      </c>
      <c r="G162" s="4">
        <f t="shared" si="2"/>
        <v>346.5</v>
      </c>
      <c r="H162" s="4"/>
    </row>
    <row r="163" spans="1:8">
      <c r="A163" s="258">
        <v>43551</v>
      </c>
      <c r="B163" s="787" t="s">
        <v>2675</v>
      </c>
      <c r="C163" s="787" t="s">
        <v>11</v>
      </c>
      <c r="D163" t="s">
        <v>14</v>
      </c>
      <c r="E163" s="118"/>
      <c r="F163" s="118">
        <v>231.5</v>
      </c>
      <c r="G163" s="4">
        <f t="shared" si="2"/>
        <v>115</v>
      </c>
      <c r="H163" s="4"/>
    </row>
    <row r="164" spans="1:8">
      <c r="A164" s="258">
        <v>43554</v>
      </c>
      <c r="B164" s="787" t="s">
        <v>2676</v>
      </c>
      <c r="C164" s="787" t="s">
        <v>11</v>
      </c>
      <c r="D164" t="s">
        <v>12</v>
      </c>
      <c r="E164" s="118"/>
      <c r="F164" s="118">
        <v>110</v>
      </c>
      <c r="G164" s="4">
        <f t="shared" si="2"/>
        <v>5</v>
      </c>
      <c r="H164" s="4"/>
    </row>
    <row r="165" spans="1:8">
      <c r="A165" s="258">
        <v>43554</v>
      </c>
      <c r="B165" s="787" t="s">
        <v>2676</v>
      </c>
      <c r="C165" s="787" t="s">
        <v>11</v>
      </c>
      <c r="D165" t="s">
        <v>13</v>
      </c>
      <c r="E165" s="118"/>
      <c r="F165" s="118">
        <v>5</v>
      </c>
      <c r="G165" s="4">
        <f t="shared" si="2"/>
        <v>0</v>
      </c>
      <c r="H165" s="4"/>
    </row>
    <row r="166" spans="1:8">
      <c r="A166" s="147">
        <v>43524</v>
      </c>
      <c r="B166" s="786" t="s">
        <v>10</v>
      </c>
      <c r="C166" s="786" t="s">
        <v>15</v>
      </c>
      <c r="D166" t="s">
        <v>12</v>
      </c>
      <c r="E166" s="118">
        <v>116.2</v>
      </c>
      <c r="F166" s="118"/>
      <c r="G166" s="4">
        <f t="shared" si="2"/>
        <v>116.2</v>
      </c>
      <c r="H166" s="4"/>
    </row>
    <row r="167" spans="1:8">
      <c r="B167" s="787"/>
      <c r="C167" s="787"/>
      <c r="D167" t="s">
        <v>13</v>
      </c>
      <c r="E167" s="118">
        <v>6.1</v>
      </c>
      <c r="F167" s="118"/>
      <c r="G167" s="4">
        <f t="shared" si="2"/>
        <v>122.3</v>
      </c>
      <c r="H167" s="4"/>
    </row>
    <row r="168" spans="1:8">
      <c r="B168" s="787"/>
      <c r="C168" s="787"/>
      <c r="D168" t="s">
        <v>14</v>
      </c>
      <c r="E168" s="118">
        <v>600</v>
      </c>
      <c r="F168" s="118"/>
      <c r="G168" s="4">
        <f t="shared" si="2"/>
        <v>722.3</v>
      </c>
      <c r="H168" s="4"/>
    </row>
    <row r="169" spans="1:8">
      <c r="A169" s="258">
        <v>43551</v>
      </c>
      <c r="B169" s="787" t="s">
        <v>2675</v>
      </c>
      <c r="C169" s="787" t="s">
        <v>15</v>
      </c>
      <c r="D169" t="s">
        <v>14</v>
      </c>
      <c r="E169" s="118"/>
      <c r="F169" s="118">
        <v>468.5</v>
      </c>
      <c r="G169" s="4">
        <f t="shared" si="2"/>
        <v>253.79999999999995</v>
      </c>
      <c r="H169" s="4"/>
    </row>
    <row r="170" spans="1:8">
      <c r="A170" s="258">
        <v>43554</v>
      </c>
      <c r="B170" s="787" t="s">
        <v>2676</v>
      </c>
      <c r="C170" s="787" t="s">
        <v>15</v>
      </c>
      <c r="D170" t="s">
        <v>14</v>
      </c>
      <c r="E170" s="118"/>
      <c r="F170" s="118">
        <v>131.5</v>
      </c>
      <c r="G170" s="4">
        <f t="shared" si="2"/>
        <v>122.29999999999995</v>
      </c>
      <c r="H170" s="4"/>
    </row>
    <row r="171" spans="1:8">
      <c r="A171" s="258">
        <v>43554</v>
      </c>
      <c r="B171" s="787" t="s">
        <v>2676</v>
      </c>
      <c r="C171" s="787" t="s">
        <v>15</v>
      </c>
      <c r="D171" t="s">
        <v>12</v>
      </c>
      <c r="E171" s="118"/>
      <c r="F171" s="118">
        <v>103.5</v>
      </c>
      <c r="G171" s="4">
        <f t="shared" si="2"/>
        <v>18.799999999999955</v>
      </c>
      <c r="H171" s="4"/>
    </row>
    <row r="172" spans="1:8">
      <c r="A172" s="258">
        <v>43612</v>
      </c>
      <c r="B172" s="787" t="s">
        <v>2677</v>
      </c>
      <c r="C172" s="787" t="s">
        <v>15</v>
      </c>
      <c r="D172" t="s">
        <v>12</v>
      </c>
      <c r="E172" s="118"/>
      <c r="F172" s="118">
        <v>12.7</v>
      </c>
      <c r="G172" s="4">
        <f t="shared" si="2"/>
        <v>6.0999999999999552</v>
      </c>
      <c r="H172" s="4"/>
    </row>
    <row r="173" spans="1:8">
      <c r="A173" s="258">
        <v>43612</v>
      </c>
      <c r="B173" s="787" t="s">
        <v>2677</v>
      </c>
      <c r="C173" s="787" t="s">
        <v>15</v>
      </c>
      <c r="D173" t="s">
        <v>13</v>
      </c>
      <c r="E173" s="118"/>
      <c r="F173" s="118">
        <v>6.1</v>
      </c>
      <c r="G173" s="4">
        <f t="shared" si="2"/>
        <v>-4.4408920985006262E-14</v>
      </c>
      <c r="H173" s="4"/>
    </row>
    <row r="174" spans="1:8">
      <c r="A174" s="147">
        <v>43555</v>
      </c>
      <c r="B174" s="786" t="s">
        <v>10</v>
      </c>
      <c r="C174" s="786" t="s">
        <v>16</v>
      </c>
      <c r="D174" t="s">
        <v>12</v>
      </c>
      <c r="E174" s="118">
        <v>98.4</v>
      </c>
      <c r="F174" s="118"/>
      <c r="G174" s="4">
        <f t="shared" si="2"/>
        <v>98.399999999999963</v>
      </c>
      <c r="H174" s="4"/>
    </row>
    <row r="175" spans="1:8">
      <c r="B175" s="787"/>
      <c r="C175" s="787"/>
      <c r="D175" t="s">
        <v>13</v>
      </c>
      <c r="E175" s="118">
        <v>4.9000000000000004</v>
      </c>
      <c r="F175" s="118"/>
      <c r="G175" s="4">
        <f t="shared" si="2"/>
        <v>103.29999999999997</v>
      </c>
      <c r="H175" s="4"/>
    </row>
    <row r="176" spans="1:8">
      <c r="B176" s="787"/>
      <c r="C176" s="787"/>
      <c r="D176" t="s">
        <v>14</v>
      </c>
      <c r="E176" s="118">
        <v>600</v>
      </c>
      <c r="F176" s="118"/>
      <c r="G176" s="4">
        <f t="shared" si="2"/>
        <v>703.3</v>
      </c>
      <c r="H176" s="4"/>
    </row>
    <row r="177" spans="1:8">
      <c r="A177" s="258">
        <v>43585</v>
      </c>
      <c r="B177" s="787" t="s">
        <v>2678</v>
      </c>
      <c r="C177" s="787" t="s">
        <v>16</v>
      </c>
      <c r="D177" t="s">
        <v>14</v>
      </c>
      <c r="E177" s="118"/>
      <c r="F177" s="118">
        <v>360</v>
      </c>
      <c r="G177" s="4">
        <f t="shared" si="2"/>
        <v>343.29999999999995</v>
      </c>
      <c r="H177" s="4"/>
    </row>
    <row r="178" spans="1:8">
      <c r="A178" s="258">
        <v>43612</v>
      </c>
      <c r="B178" s="787" t="s">
        <v>2677</v>
      </c>
      <c r="C178" s="787" t="s">
        <v>16</v>
      </c>
      <c r="D178" t="s">
        <v>14</v>
      </c>
      <c r="E178" s="118"/>
      <c r="F178" s="118">
        <v>240</v>
      </c>
      <c r="G178" s="4">
        <f t="shared" si="2"/>
        <v>103.29999999999995</v>
      </c>
      <c r="H178" s="4"/>
    </row>
    <row r="179" spans="1:8">
      <c r="A179" s="258">
        <v>43612</v>
      </c>
      <c r="B179" s="787" t="s">
        <v>2677</v>
      </c>
      <c r="C179" s="787" t="s">
        <v>16</v>
      </c>
      <c r="D179" t="s">
        <v>12</v>
      </c>
      <c r="E179" s="118"/>
      <c r="F179" s="118">
        <v>98.4</v>
      </c>
      <c r="G179" s="4">
        <f t="shared" si="2"/>
        <v>4.8999999999999488</v>
      </c>
      <c r="H179" s="4"/>
    </row>
    <row r="180" spans="1:8">
      <c r="A180" s="258">
        <v>43612</v>
      </c>
      <c r="B180" s="787" t="s">
        <v>2677</v>
      </c>
      <c r="C180" s="787" t="s">
        <v>16</v>
      </c>
      <c r="D180" t="s">
        <v>13</v>
      </c>
      <c r="E180" s="118"/>
      <c r="F180" s="118">
        <v>4.9000000000000004</v>
      </c>
      <c r="G180" s="4">
        <f t="shared" si="2"/>
        <v>-5.1514348342607263E-14</v>
      </c>
      <c r="H180" s="4"/>
    </row>
    <row r="181" spans="1:8">
      <c r="A181" s="147">
        <v>43585</v>
      </c>
      <c r="B181" s="786" t="s">
        <v>10</v>
      </c>
      <c r="C181" s="786" t="s">
        <v>17</v>
      </c>
      <c r="D181" t="s">
        <v>12</v>
      </c>
      <c r="E181" s="118">
        <v>99.6</v>
      </c>
      <c r="F181" s="118"/>
      <c r="G181" s="4">
        <f t="shared" si="2"/>
        <v>99.599999999999937</v>
      </c>
      <c r="H181" s="4"/>
    </row>
    <row r="182" spans="1:8">
      <c r="B182" s="787"/>
      <c r="C182" s="787"/>
      <c r="D182" t="s">
        <v>13</v>
      </c>
      <c r="E182" s="118">
        <v>4.5</v>
      </c>
      <c r="F182" s="118"/>
      <c r="G182" s="4">
        <f t="shared" si="2"/>
        <v>104.09999999999994</v>
      </c>
      <c r="H182" s="4"/>
    </row>
    <row r="183" spans="1:8">
      <c r="B183" s="787"/>
      <c r="C183" s="787"/>
      <c r="D183" t="s">
        <v>14</v>
      </c>
      <c r="E183" s="118">
        <v>600</v>
      </c>
      <c r="F183" s="118"/>
      <c r="G183" s="4">
        <f t="shared" si="2"/>
        <v>704.09999999999991</v>
      </c>
      <c r="H183" s="4"/>
    </row>
    <row r="184" spans="1:8">
      <c r="A184" s="258">
        <v>43612</v>
      </c>
      <c r="B184" s="787" t="s">
        <v>2677</v>
      </c>
      <c r="C184" s="787" t="s">
        <v>17</v>
      </c>
      <c r="D184" t="s">
        <v>14</v>
      </c>
      <c r="E184" s="118"/>
      <c r="F184" s="118">
        <v>237.9</v>
      </c>
      <c r="G184" s="4">
        <f t="shared" si="2"/>
        <v>466.19999999999993</v>
      </c>
      <c r="H184" s="4"/>
    </row>
    <row r="185" spans="1:8">
      <c r="A185" s="258">
        <v>43616</v>
      </c>
      <c r="B185" s="787" t="s">
        <v>2679</v>
      </c>
      <c r="C185" s="787" t="s">
        <v>17</v>
      </c>
      <c r="D185" t="s">
        <v>14</v>
      </c>
      <c r="E185" s="118"/>
      <c r="F185" s="118">
        <v>300</v>
      </c>
      <c r="G185" s="4">
        <f t="shared" si="2"/>
        <v>166.19999999999993</v>
      </c>
      <c r="H185" s="4"/>
    </row>
    <row r="186" spans="1:8">
      <c r="A186" s="258">
        <v>43644</v>
      </c>
      <c r="B186" s="787" t="s">
        <v>2680</v>
      </c>
      <c r="C186" s="787" t="s">
        <v>17</v>
      </c>
      <c r="D186" t="s">
        <v>14</v>
      </c>
      <c r="E186" s="118"/>
      <c r="F186" s="118">
        <v>62.1</v>
      </c>
      <c r="G186" s="4">
        <f t="shared" si="2"/>
        <v>104.09999999999994</v>
      </c>
      <c r="H186" s="4"/>
    </row>
    <row r="187" spans="1:8">
      <c r="A187" s="258">
        <v>43644</v>
      </c>
      <c r="B187" s="787" t="s">
        <v>2680</v>
      </c>
      <c r="C187" s="787" t="s">
        <v>17</v>
      </c>
      <c r="D187" t="s">
        <v>12</v>
      </c>
      <c r="E187" s="118"/>
      <c r="F187" s="118">
        <v>99.6</v>
      </c>
      <c r="G187" s="4">
        <f t="shared" si="2"/>
        <v>4.4999999999999432</v>
      </c>
      <c r="H187" s="4"/>
    </row>
    <row r="188" spans="1:8">
      <c r="A188" s="258">
        <v>43644</v>
      </c>
      <c r="B188" s="787" t="s">
        <v>2680</v>
      </c>
      <c r="C188" s="787" t="s">
        <v>17</v>
      </c>
      <c r="D188" t="s">
        <v>13</v>
      </c>
      <c r="E188" s="118"/>
      <c r="F188" s="118">
        <v>4.5</v>
      </c>
      <c r="G188" s="4">
        <f t="shared" si="2"/>
        <v>-5.6843418860808015E-14</v>
      </c>
      <c r="H188" s="4"/>
    </row>
    <row r="189" spans="1:8">
      <c r="A189" s="147">
        <v>43616</v>
      </c>
      <c r="B189" s="786" t="s">
        <v>10</v>
      </c>
      <c r="C189" s="786" t="s">
        <v>18</v>
      </c>
      <c r="D189" t="s">
        <v>12</v>
      </c>
      <c r="E189" s="118">
        <v>91.8</v>
      </c>
      <c r="F189" s="118"/>
      <c r="G189" s="4">
        <f t="shared" si="2"/>
        <v>91.79999999999994</v>
      </c>
      <c r="H189" s="4"/>
    </row>
    <row r="190" spans="1:8">
      <c r="B190" s="787"/>
      <c r="C190" s="787"/>
      <c r="D190" t="s">
        <v>13</v>
      </c>
      <c r="E190" s="118">
        <v>5.2</v>
      </c>
      <c r="F190" s="118"/>
      <c r="G190" s="4">
        <f t="shared" si="2"/>
        <v>96.999999999999943</v>
      </c>
      <c r="H190" s="4"/>
    </row>
    <row r="191" spans="1:8">
      <c r="B191" s="787"/>
      <c r="C191" s="787"/>
      <c r="D191" t="s">
        <v>14</v>
      </c>
      <c r="E191" s="118">
        <v>600</v>
      </c>
      <c r="F191" s="118"/>
      <c r="G191" s="4">
        <f t="shared" si="2"/>
        <v>697</v>
      </c>
      <c r="H191" s="4"/>
    </row>
    <row r="192" spans="1:8">
      <c r="A192" s="258">
        <v>43644</v>
      </c>
      <c r="B192" s="787" t="s">
        <v>2680</v>
      </c>
      <c r="C192" s="787" t="s">
        <v>18</v>
      </c>
      <c r="D192" t="s">
        <v>14</v>
      </c>
      <c r="E192" s="118"/>
      <c r="F192" s="118">
        <v>93.8</v>
      </c>
      <c r="G192" s="4">
        <f t="shared" si="2"/>
        <v>603.20000000000005</v>
      </c>
      <c r="H192" s="4"/>
    </row>
    <row r="193" spans="1:9">
      <c r="A193" s="258">
        <v>43672</v>
      </c>
      <c r="B193" s="787" t="s">
        <v>2681</v>
      </c>
      <c r="C193" s="787" t="s">
        <v>18</v>
      </c>
      <c r="D193" t="s">
        <v>12</v>
      </c>
      <c r="E193" s="118"/>
      <c r="F193" s="118">
        <v>91.8</v>
      </c>
      <c r="G193" s="4">
        <f t="shared" si="2"/>
        <v>511.40000000000003</v>
      </c>
      <c r="H193" s="4"/>
    </row>
    <row r="194" spans="1:9">
      <c r="A194" s="258">
        <v>43672</v>
      </c>
      <c r="B194" s="787" t="s">
        <v>2681</v>
      </c>
      <c r="C194" s="787" t="s">
        <v>18</v>
      </c>
      <c r="D194" t="s">
        <v>13</v>
      </c>
      <c r="E194" s="118"/>
      <c r="F194" s="118">
        <v>5.2</v>
      </c>
      <c r="G194" s="4">
        <f t="shared" si="2"/>
        <v>506.20000000000005</v>
      </c>
      <c r="H194" s="4"/>
    </row>
    <row r="195" spans="1:9">
      <c r="A195" s="258">
        <v>43672</v>
      </c>
      <c r="B195" s="787" t="s">
        <v>2681</v>
      </c>
      <c r="C195" s="787" t="s">
        <v>18</v>
      </c>
      <c r="D195" t="s">
        <v>14</v>
      </c>
      <c r="E195" s="118"/>
      <c r="F195" s="118">
        <v>506.2</v>
      </c>
      <c r="G195" s="4">
        <f t="shared" si="2"/>
        <v>0</v>
      </c>
      <c r="H195" s="4"/>
    </row>
    <row r="196" spans="1:9">
      <c r="A196" s="147">
        <v>43646</v>
      </c>
      <c r="B196" s="786" t="s">
        <v>10</v>
      </c>
      <c r="C196" s="786" t="s">
        <v>19</v>
      </c>
      <c r="D196" t="s">
        <v>12</v>
      </c>
      <c r="E196" s="118">
        <v>72.099999999999994</v>
      </c>
      <c r="F196" s="118"/>
      <c r="G196" s="4">
        <f t="shared" si="2"/>
        <v>72.099999999999994</v>
      </c>
      <c r="H196" s="4"/>
    </row>
    <row r="197" spans="1:9">
      <c r="B197" s="787"/>
      <c r="C197" s="787"/>
      <c r="D197" t="s">
        <v>13</v>
      </c>
      <c r="E197" s="118">
        <v>4.9000000000000004</v>
      </c>
      <c r="F197" s="118"/>
      <c r="G197" s="4">
        <f t="shared" si="2"/>
        <v>77</v>
      </c>
      <c r="H197" s="4"/>
    </row>
    <row r="198" spans="1:9">
      <c r="B198" s="787"/>
      <c r="C198" s="787"/>
      <c r="D198" t="s">
        <v>14</v>
      </c>
      <c r="E198" s="118">
        <v>600</v>
      </c>
      <c r="F198" s="118"/>
      <c r="G198" s="4">
        <f t="shared" si="2"/>
        <v>677</v>
      </c>
      <c r="H198" s="4"/>
      <c r="I198" s="12"/>
    </row>
    <row r="199" spans="1:9">
      <c r="A199" s="258">
        <v>43672</v>
      </c>
      <c r="B199" s="787" t="s">
        <v>2681</v>
      </c>
      <c r="C199" s="787" t="s">
        <v>19</v>
      </c>
      <c r="D199" t="s">
        <v>12</v>
      </c>
      <c r="E199" s="118"/>
      <c r="F199" s="118">
        <v>46.8</v>
      </c>
      <c r="G199" s="4">
        <f t="shared" si="2"/>
        <v>630.20000000000005</v>
      </c>
      <c r="H199" s="4"/>
      <c r="I199" s="12"/>
    </row>
    <row r="200" spans="1:9">
      <c r="A200" s="258">
        <v>43677</v>
      </c>
      <c r="B200" s="787" t="s">
        <v>2682</v>
      </c>
      <c r="C200" s="787" t="s">
        <v>19</v>
      </c>
      <c r="D200" t="s">
        <v>14</v>
      </c>
      <c r="E200" s="118"/>
      <c r="F200" s="118">
        <v>420</v>
      </c>
      <c r="G200" s="4">
        <f t="shared" ref="G200:G263" si="3">+G199+E200-F200</f>
        <v>210.20000000000005</v>
      </c>
      <c r="H200" s="4"/>
      <c r="I200" s="12"/>
    </row>
    <row r="201" spans="1:9">
      <c r="A201" s="258">
        <v>43708</v>
      </c>
      <c r="B201" s="787" t="s">
        <v>2683</v>
      </c>
      <c r="C201" s="787" t="s">
        <v>19</v>
      </c>
      <c r="D201" t="s">
        <v>12</v>
      </c>
      <c r="E201" s="118"/>
      <c r="F201" s="118">
        <v>25.3</v>
      </c>
      <c r="G201" s="4">
        <f t="shared" si="3"/>
        <v>184.90000000000003</v>
      </c>
      <c r="H201" s="4"/>
      <c r="I201" s="12"/>
    </row>
    <row r="202" spans="1:9">
      <c r="A202" s="258">
        <v>43708</v>
      </c>
      <c r="B202" s="787" t="s">
        <v>2683</v>
      </c>
      <c r="C202" s="787" t="s">
        <v>19</v>
      </c>
      <c r="D202" t="s">
        <v>13</v>
      </c>
      <c r="E202" s="118"/>
      <c r="F202" s="118">
        <v>4.9000000000000004</v>
      </c>
      <c r="G202" s="4">
        <f t="shared" si="3"/>
        <v>180.00000000000003</v>
      </c>
      <c r="H202" s="4"/>
      <c r="I202" s="12"/>
    </row>
    <row r="203" spans="1:9">
      <c r="A203" s="258">
        <v>43708</v>
      </c>
      <c r="B203" s="787" t="s">
        <v>2683</v>
      </c>
      <c r="C203" s="787" t="s">
        <v>19</v>
      </c>
      <c r="D203" t="s">
        <v>14</v>
      </c>
      <c r="E203" s="118"/>
      <c r="F203" s="118">
        <v>180</v>
      </c>
      <c r="G203" s="4">
        <f t="shared" si="3"/>
        <v>0</v>
      </c>
      <c r="H203" s="4"/>
      <c r="I203" s="12"/>
    </row>
    <row r="204" spans="1:9">
      <c r="A204" s="147">
        <v>43677</v>
      </c>
      <c r="B204" s="786" t="s">
        <v>10</v>
      </c>
      <c r="C204" s="786" t="s">
        <v>20</v>
      </c>
      <c r="D204" t="s">
        <v>12</v>
      </c>
      <c r="E204" s="118">
        <v>72.099999999999994</v>
      </c>
      <c r="F204" s="118"/>
      <c r="G204" s="4">
        <f t="shared" si="3"/>
        <v>72.099999999999994</v>
      </c>
      <c r="H204" s="4"/>
    </row>
    <row r="205" spans="1:9">
      <c r="B205" s="787"/>
      <c r="C205" s="787"/>
      <c r="D205" t="s">
        <v>13</v>
      </c>
      <c r="E205" s="118">
        <v>4.8</v>
      </c>
      <c r="F205" s="174"/>
      <c r="G205" s="4">
        <f t="shared" si="3"/>
        <v>76.899999999999991</v>
      </c>
      <c r="H205" s="4"/>
    </row>
    <row r="206" spans="1:9">
      <c r="B206" s="787"/>
      <c r="C206" s="787"/>
      <c r="D206" t="s">
        <v>14</v>
      </c>
      <c r="E206" s="118">
        <v>600</v>
      </c>
      <c r="F206" s="174"/>
      <c r="G206" s="4">
        <f t="shared" si="3"/>
        <v>676.9</v>
      </c>
      <c r="H206" s="4"/>
    </row>
    <row r="207" spans="1:9">
      <c r="A207" s="258">
        <v>43708</v>
      </c>
      <c r="B207" s="787" t="s">
        <v>2683</v>
      </c>
      <c r="C207" s="787" t="s">
        <v>20</v>
      </c>
      <c r="D207" t="s">
        <v>14</v>
      </c>
      <c r="E207" s="118"/>
      <c r="F207" s="174">
        <v>129.80000000000001</v>
      </c>
      <c r="G207" s="4">
        <f t="shared" si="3"/>
        <v>547.09999999999991</v>
      </c>
      <c r="H207" s="4"/>
    </row>
    <row r="208" spans="1:9">
      <c r="A208" s="258">
        <v>43738</v>
      </c>
      <c r="B208" s="787" t="s">
        <v>2684</v>
      </c>
      <c r="C208" s="787" t="s">
        <v>20</v>
      </c>
      <c r="D208" t="s">
        <v>14</v>
      </c>
      <c r="E208" s="118"/>
      <c r="F208" s="174">
        <v>340</v>
      </c>
      <c r="G208" s="4">
        <f t="shared" si="3"/>
        <v>207.09999999999991</v>
      </c>
      <c r="H208" s="4"/>
    </row>
    <row r="209" spans="1:8">
      <c r="A209" s="258">
        <v>43774</v>
      </c>
      <c r="B209" s="787" t="s">
        <v>2685</v>
      </c>
      <c r="C209" s="787" t="s">
        <v>20</v>
      </c>
      <c r="D209" t="s">
        <v>14</v>
      </c>
      <c r="E209" s="118"/>
      <c r="F209" s="174">
        <v>130.19999999999999</v>
      </c>
      <c r="G209" s="4">
        <f t="shared" si="3"/>
        <v>76.89999999999992</v>
      </c>
      <c r="H209" s="4"/>
    </row>
    <row r="210" spans="1:8">
      <c r="A210" s="258">
        <v>43774</v>
      </c>
      <c r="B210" s="787" t="s">
        <v>2685</v>
      </c>
      <c r="C210" s="787" t="s">
        <v>20</v>
      </c>
      <c r="D210" t="s">
        <v>12</v>
      </c>
      <c r="E210" s="118"/>
      <c r="F210" s="174">
        <v>72.099999999999994</v>
      </c>
      <c r="G210" s="4">
        <f t="shared" si="3"/>
        <v>4.7999999999999261</v>
      </c>
      <c r="H210" s="4"/>
    </row>
    <row r="211" spans="1:8">
      <c r="A211" s="258">
        <v>43774</v>
      </c>
      <c r="B211" s="787" t="s">
        <v>2685</v>
      </c>
      <c r="C211" s="787" t="s">
        <v>20</v>
      </c>
      <c r="D211" t="s">
        <v>13</v>
      </c>
      <c r="E211" s="118"/>
      <c r="F211" s="174">
        <v>4.8</v>
      </c>
      <c r="G211" s="4">
        <f t="shared" si="3"/>
        <v>-7.3718808835110394E-14</v>
      </c>
      <c r="H211" s="4"/>
    </row>
    <row r="212" spans="1:8">
      <c r="A212" s="147">
        <v>43708</v>
      </c>
      <c r="B212" s="786" t="s">
        <v>10</v>
      </c>
      <c r="C212" s="786" t="s">
        <v>21</v>
      </c>
      <c r="D212" t="s">
        <v>12</v>
      </c>
      <c r="E212" s="118">
        <v>70.2</v>
      </c>
      <c r="F212" s="174"/>
      <c r="G212" s="4">
        <f t="shared" si="3"/>
        <v>70.199999999999932</v>
      </c>
      <c r="H212" s="4"/>
    </row>
    <row r="213" spans="1:8">
      <c r="B213" s="787"/>
      <c r="C213" s="787"/>
      <c r="D213" t="s">
        <v>13</v>
      </c>
      <c r="E213" s="118">
        <v>4.5999999999999996</v>
      </c>
      <c r="F213" s="174"/>
      <c r="G213" s="4">
        <f t="shared" si="3"/>
        <v>74.799999999999926</v>
      </c>
      <c r="H213" s="4"/>
    </row>
    <row r="214" spans="1:8">
      <c r="B214" s="787"/>
      <c r="C214" s="787"/>
      <c r="D214" t="s">
        <v>14</v>
      </c>
      <c r="E214" s="118">
        <v>600</v>
      </c>
      <c r="F214" s="174"/>
      <c r="G214" s="4">
        <f t="shared" si="3"/>
        <v>674.8</v>
      </c>
      <c r="H214" s="4"/>
    </row>
    <row r="215" spans="1:8">
      <c r="A215" s="258">
        <v>43774</v>
      </c>
      <c r="B215" s="787" t="s">
        <v>2685</v>
      </c>
      <c r="C215" s="787" t="s">
        <v>21</v>
      </c>
      <c r="D215" t="s">
        <v>14</v>
      </c>
      <c r="E215" s="118"/>
      <c r="F215" s="174">
        <v>392.9</v>
      </c>
      <c r="G215" s="4">
        <f t="shared" si="3"/>
        <v>281.89999999999998</v>
      </c>
      <c r="H215" s="4"/>
    </row>
    <row r="216" spans="1:8">
      <c r="A216" s="258">
        <v>43805</v>
      </c>
      <c r="B216" s="787" t="s">
        <v>2686</v>
      </c>
      <c r="C216" s="787" t="s">
        <v>21</v>
      </c>
      <c r="D216" t="s">
        <v>12</v>
      </c>
      <c r="E216" s="118"/>
      <c r="F216" s="174">
        <v>70.2</v>
      </c>
      <c r="G216" s="4">
        <f t="shared" si="3"/>
        <v>211.7</v>
      </c>
      <c r="H216" s="4"/>
    </row>
    <row r="217" spans="1:8">
      <c r="A217" s="258">
        <v>43805</v>
      </c>
      <c r="B217" s="787" t="s">
        <v>2686</v>
      </c>
      <c r="C217" s="787" t="s">
        <v>21</v>
      </c>
      <c r="D217" t="s">
        <v>13</v>
      </c>
      <c r="E217" s="118"/>
      <c r="F217" s="174">
        <v>4.5999999999999996</v>
      </c>
      <c r="G217" s="4">
        <f t="shared" si="3"/>
        <v>207.1</v>
      </c>
      <c r="H217" s="4"/>
    </row>
    <row r="218" spans="1:8">
      <c r="A218" s="258">
        <v>43805</v>
      </c>
      <c r="B218" s="787" t="s">
        <v>2686</v>
      </c>
      <c r="C218" s="787" t="s">
        <v>21</v>
      </c>
      <c r="D218" t="s">
        <v>14</v>
      </c>
      <c r="E218" s="118"/>
      <c r="F218" s="174">
        <v>207.1</v>
      </c>
      <c r="G218" s="4">
        <f t="shared" si="3"/>
        <v>0</v>
      </c>
      <c r="H218" s="4"/>
    </row>
    <row r="219" spans="1:8">
      <c r="A219" s="147">
        <v>43738</v>
      </c>
      <c r="B219" s="786" t="s">
        <v>10</v>
      </c>
      <c r="C219" s="786" t="s">
        <v>22</v>
      </c>
      <c r="D219" t="s">
        <v>12</v>
      </c>
      <c r="E219" s="118">
        <v>70.5</v>
      </c>
      <c r="F219" s="174"/>
      <c r="G219" s="4">
        <f t="shared" si="3"/>
        <v>70.5</v>
      </c>
      <c r="H219" s="4"/>
    </row>
    <row r="220" spans="1:8">
      <c r="B220" s="787"/>
      <c r="C220" s="787"/>
      <c r="D220" t="s">
        <v>13</v>
      </c>
      <c r="E220" s="118">
        <v>4.7</v>
      </c>
      <c r="F220" s="174"/>
      <c r="G220" s="4">
        <f t="shared" si="3"/>
        <v>75.2</v>
      </c>
      <c r="H220" s="4"/>
    </row>
    <row r="221" spans="1:8">
      <c r="B221" s="787"/>
      <c r="C221" s="787"/>
      <c r="D221" t="s">
        <v>14</v>
      </c>
      <c r="E221" s="118">
        <v>600</v>
      </c>
      <c r="F221" s="174"/>
      <c r="G221" s="4">
        <f t="shared" si="3"/>
        <v>675.2</v>
      </c>
      <c r="H221" s="4"/>
    </row>
    <row r="222" spans="1:8">
      <c r="A222" s="258">
        <v>43805</v>
      </c>
      <c r="B222" s="787" t="s">
        <v>2686</v>
      </c>
      <c r="C222" s="787" t="s">
        <v>22</v>
      </c>
      <c r="D222" t="s">
        <v>12</v>
      </c>
      <c r="E222" s="118"/>
      <c r="F222" s="174">
        <v>70.5</v>
      </c>
      <c r="G222" s="4">
        <f t="shared" si="3"/>
        <v>604.70000000000005</v>
      </c>
      <c r="H222" s="4"/>
    </row>
    <row r="223" spans="1:8">
      <c r="A223" s="258">
        <v>43805</v>
      </c>
      <c r="B223" s="787" t="s">
        <v>2686</v>
      </c>
      <c r="C223" s="787" t="s">
        <v>22</v>
      </c>
      <c r="D223" t="s">
        <v>13</v>
      </c>
      <c r="E223" s="118"/>
      <c r="F223" s="174">
        <v>4.7</v>
      </c>
      <c r="G223" s="4">
        <f t="shared" si="3"/>
        <v>600</v>
      </c>
      <c r="H223" s="4"/>
    </row>
    <row r="224" spans="1:8">
      <c r="A224" s="258">
        <v>43805</v>
      </c>
      <c r="B224" s="787" t="s">
        <v>2686</v>
      </c>
      <c r="C224" s="787" t="s">
        <v>22</v>
      </c>
      <c r="D224" t="s">
        <v>14</v>
      </c>
      <c r="E224" s="118"/>
      <c r="F224" s="174">
        <v>242.9</v>
      </c>
      <c r="G224" s="4">
        <f t="shared" si="3"/>
        <v>357.1</v>
      </c>
      <c r="H224" s="4"/>
    </row>
    <row r="225" spans="1:8">
      <c r="A225" s="258">
        <v>44019</v>
      </c>
      <c r="B225" s="787" t="s">
        <v>2687</v>
      </c>
      <c r="C225" s="787" t="s">
        <v>22</v>
      </c>
      <c r="E225" s="118"/>
      <c r="F225" s="174">
        <v>357.1</v>
      </c>
      <c r="G225" s="4">
        <f t="shared" si="3"/>
        <v>0</v>
      </c>
      <c r="H225" s="4"/>
    </row>
    <row r="226" spans="1:8">
      <c r="A226" s="147">
        <v>43769</v>
      </c>
      <c r="B226" s="786" t="s">
        <v>10</v>
      </c>
      <c r="C226" s="786" t="s">
        <v>23</v>
      </c>
      <c r="D226" t="s">
        <v>12</v>
      </c>
      <c r="E226" s="118">
        <v>70.900000000000006</v>
      </c>
      <c r="F226" s="174"/>
      <c r="G226" s="4">
        <f t="shared" si="3"/>
        <v>70.900000000000006</v>
      </c>
      <c r="H226" s="4"/>
    </row>
    <row r="227" spans="1:8">
      <c r="B227" s="787"/>
      <c r="C227" s="787"/>
      <c r="D227" t="s">
        <v>13</v>
      </c>
      <c r="E227" s="118">
        <v>4.5</v>
      </c>
      <c r="F227" s="174"/>
      <c r="G227" s="4">
        <f t="shared" si="3"/>
        <v>75.400000000000006</v>
      </c>
      <c r="H227" s="4"/>
    </row>
    <row r="228" spans="1:8">
      <c r="B228" s="787"/>
      <c r="C228" s="787"/>
      <c r="D228" t="s">
        <v>14</v>
      </c>
      <c r="E228" s="118">
        <v>600</v>
      </c>
      <c r="F228" s="174"/>
      <c r="G228" s="4">
        <f t="shared" si="3"/>
        <v>675.4</v>
      </c>
      <c r="H228" s="4"/>
    </row>
    <row r="229" spans="1:8">
      <c r="A229" s="258">
        <v>43774</v>
      </c>
      <c r="B229" s="787" t="s">
        <v>2688</v>
      </c>
      <c r="C229" s="787" t="s">
        <v>23</v>
      </c>
      <c r="D229" t="s">
        <v>14</v>
      </c>
      <c r="E229" s="118"/>
      <c r="F229" s="174">
        <v>470</v>
      </c>
      <c r="G229" s="4">
        <f t="shared" si="3"/>
        <v>205.39999999999998</v>
      </c>
      <c r="H229" s="4"/>
    </row>
    <row r="230" spans="1:8">
      <c r="A230" s="258">
        <v>44019</v>
      </c>
      <c r="B230" s="787" t="s">
        <v>2687</v>
      </c>
      <c r="C230" s="787" t="s">
        <v>23</v>
      </c>
      <c r="E230" s="118"/>
      <c r="F230" s="174">
        <v>130</v>
      </c>
      <c r="G230" s="4">
        <f t="shared" si="3"/>
        <v>75.399999999999977</v>
      </c>
      <c r="H230" s="4"/>
    </row>
    <row r="231" spans="1:8">
      <c r="A231" s="258">
        <v>44019</v>
      </c>
      <c r="B231" s="787" t="s">
        <v>2687</v>
      </c>
      <c r="C231" s="787" t="s">
        <v>23</v>
      </c>
      <c r="E231" s="118"/>
      <c r="F231" s="174">
        <v>70.900000000000006</v>
      </c>
      <c r="G231" s="4">
        <f t="shared" si="3"/>
        <v>4.4999999999999716</v>
      </c>
      <c r="H231" s="4"/>
    </row>
    <row r="232" spans="1:8">
      <c r="A232" s="258">
        <v>44019</v>
      </c>
      <c r="B232" s="787" t="s">
        <v>2687</v>
      </c>
      <c r="C232" s="787" t="s">
        <v>23</v>
      </c>
      <c r="E232" s="118"/>
      <c r="F232" s="174">
        <v>4.5</v>
      </c>
      <c r="G232" s="4">
        <f t="shared" si="3"/>
        <v>-2.8421709430404007E-14</v>
      </c>
      <c r="H232" s="4"/>
    </row>
    <row r="233" spans="1:8">
      <c r="A233" s="147">
        <v>43799</v>
      </c>
      <c r="B233" s="786" t="s">
        <v>10</v>
      </c>
      <c r="C233" s="786" t="s">
        <v>24</v>
      </c>
      <c r="D233" t="s">
        <v>12</v>
      </c>
      <c r="E233" s="118">
        <v>79.5</v>
      </c>
      <c r="F233" s="174"/>
      <c r="G233" s="4">
        <f t="shared" si="3"/>
        <v>79.499999999999972</v>
      </c>
      <c r="H233" s="4"/>
    </row>
    <row r="234" spans="1:8">
      <c r="B234" s="787"/>
      <c r="C234" s="787"/>
      <c r="D234" t="s">
        <v>13</v>
      </c>
      <c r="E234" s="118">
        <v>4.7</v>
      </c>
      <c r="F234" s="174"/>
      <c r="G234" s="4">
        <f t="shared" si="3"/>
        <v>84.199999999999974</v>
      </c>
      <c r="H234" s="4"/>
    </row>
    <row r="235" spans="1:8">
      <c r="B235" s="787"/>
      <c r="C235" s="787"/>
      <c r="D235" t="s">
        <v>14</v>
      </c>
      <c r="E235" s="118">
        <v>600</v>
      </c>
      <c r="F235" s="174"/>
      <c r="G235" s="4">
        <f t="shared" si="3"/>
        <v>684.19999999999993</v>
      </c>
      <c r="H235" s="4"/>
    </row>
    <row r="236" spans="1:8">
      <c r="A236" s="258">
        <v>43799</v>
      </c>
      <c r="B236" s="787" t="s">
        <v>2689</v>
      </c>
      <c r="C236" s="787" t="s">
        <v>24</v>
      </c>
      <c r="D236" t="s">
        <v>14</v>
      </c>
      <c r="E236" s="118"/>
      <c r="F236" s="174">
        <v>260</v>
      </c>
      <c r="G236" s="4">
        <f t="shared" si="3"/>
        <v>424.19999999999993</v>
      </c>
      <c r="H236" s="4"/>
    </row>
    <row r="237" spans="1:8">
      <c r="A237" s="258">
        <v>44019</v>
      </c>
      <c r="B237" s="787" t="s">
        <v>2687</v>
      </c>
      <c r="C237" s="787" t="s">
        <v>24</v>
      </c>
      <c r="E237" s="118"/>
      <c r="F237" s="174">
        <v>340</v>
      </c>
      <c r="G237" s="4">
        <f t="shared" si="3"/>
        <v>84.199999999999932</v>
      </c>
      <c r="H237" s="4"/>
    </row>
    <row r="238" spans="1:8">
      <c r="A238" s="258">
        <v>44019</v>
      </c>
      <c r="B238" s="787" t="s">
        <v>2687</v>
      </c>
      <c r="C238" s="787" t="s">
        <v>24</v>
      </c>
      <c r="E238" s="118"/>
      <c r="F238" s="174">
        <v>79.5</v>
      </c>
      <c r="G238" s="4">
        <f t="shared" si="3"/>
        <v>4.6999999999999318</v>
      </c>
      <c r="H238" s="4"/>
    </row>
    <row r="239" spans="1:8">
      <c r="A239" s="258">
        <v>44019</v>
      </c>
      <c r="B239" s="787" t="s">
        <v>2687</v>
      </c>
      <c r="C239" s="787" t="s">
        <v>24</v>
      </c>
      <c r="E239" s="118"/>
      <c r="F239" s="174">
        <v>4.7</v>
      </c>
      <c r="G239" s="4">
        <f t="shared" si="3"/>
        <v>-6.8389738316909643E-14</v>
      </c>
      <c r="H239" s="4"/>
    </row>
    <row r="240" spans="1:8">
      <c r="A240" s="147">
        <v>43830</v>
      </c>
      <c r="B240" s="786" t="s">
        <v>10</v>
      </c>
      <c r="C240" s="786" t="s">
        <v>25</v>
      </c>
      <c r="D240" t="s">
        <v>12</v>
      </c>
      <c r="E240" s="118">
        <v>83.1</v>
      </c>
      <c r="F240" s="174"/>
      <c r="G240" s="4">
        <f t="shared" si="3"/>
        <v>83.099999999999923</v>
      </c>
      <c r="H240" s="4"/>
    </row>
    <row r="241" spans="1:8">
      <c r="B241" s="787"/>
      <c r="C241" s="787"/>
      <c r="D241" t="s">
        <v>13</v>
      </c>
      <c r="E241" s="118">
        <v>4.7</v>
      </c>
      <c r="F241" s="174"/>
      <c r="G241" s="4">
        <f t="shared" si="3"/>
        <v>87.799999999999926</v>
      </c>
      <c r="H241" s="4"/>
    </row>
    <row r="242" spans="1:8">
      <c r="B242" s="787"/>
      <c r="C242" s="787"/>
      <c r="D242" t="s">
        <v>14</v>
      </c>
      <c r="E242" s="118">
        <v>600</v>
      </c>
      <c r="F242" s="174"/>
      <c r="G242" s="4">
        <f t="shared" si="3"/>
        <v>687.8</v>
      </c>
      <c r="H242" s="4"/>
    </row>
    <row r="243" spans="1:8">
      <c r="A243" s="258">
        <v>43830</v>
      </c>
      <c r="B243" s="787" t="s">
        <v>2690</v>
      </c>
      <c r="C243" s="787" t="s">
        <v>25</v>
      </c>
      <c r="D243" t="s">
        <v>14</v>
      </c>
      <c r="E243" s="118"/>
      <c r="F243" s="174">
        <v>590</v>
      </c>
      <c r="G243" s="4">
        <f t="shared" si="3"/>
        <v>97.799999999999955</v>
      </c>
      <c r="H243" s="4"/>
    </row>
    <row r="244" spans="1:8">
      <c r="A244" s="258">
        <v>44019</v>
      </c>
      <c r="B244" s="787" t="s">
        <v>2687</v>
      </c>
      <c r="C244" s="787" t="s">
        <v>25</v>
      </c>
      <c r="E244" s="118"/>
      <c r="F244" s="174">
        <v>10</v>
      </c>
      <c r="G244" s="4">
        <f t="shared" si="3"/>
        <v>87.799999999999955</v>
      </c>
      <c r="H244" s="4"/>
    </row>
    <row r="245" spans="1:8">
      <c r="A245" s="258">
        <v>44019</v>
      </c>
      <c r="B245" s="787" t="s">
        <v>2687</v>
      </c>
      <c r="C245" s="787" t="s">
        <v>25</v>
      </c>
      <c r="E245" s="118"/>
      <c r="F245" s="174">
        <v>83.1</v>
      </c>
      <c r="G245" s="4">
        <f t="shared" si="3"/>
        <v>4.6999999999999602</v>
      </c>
      <c r="H245" s="4"/>
    </row>
    <row r="246" spans="1:8">
      <c r="A246" s="258">
        <v>44019</v>
      </c>
      <c r="B246" s="787" t="s">
        <v>2687</v>
      </c>
      <c r="C246" s="787" t="s">
        <v>25</v>
      </c>
      <c r="E246" s="118"/>
      <c r="F246" s="174">
        <v>4.7</v>
      </c>
      <c r="G246" s="4">
        <f t="shared" si="3"/>
        <v>-3.9968028886505635E-14</v>
      </c>
      <c r="H246" s="4"/>
    </row>
    <row r="247" spans="1:8" ht="14.25" customHeight="1">
      <c r="A247" s="147">
        <v>43861</v>
      </c>
      <c r="B247" s="786" t="s">
        <v>10</v>
      </c>
      <c r="C247" s="786" t="s">
        <v>11</v>
      </c>
      <c r="D247" t="s">
        <v>12</v>
      </c>
      <c r="E247" s="118">
        <v>87</v>
      </c>
      <c r="F247" s="174"/>
      <c r="G247" s="4">
        <f t="shared" si="3"/>
        <v>86.999999999999957</v>
      </c>
      <c r="H247" s="4"/>
    </row>
    <row r="248" spans="1:8">
      <c r="B248" s="787"/>
      <c r="C248" s="787"/>
      <c r="D248" t="s">
        <v>13</v>
      </c>
      <c r="E248" s="118">
        <v>4.5</v>
      </c>
      <c r="F248" s="174"/>
      <c r="G248" s="4">
        <f t="shared" si="3"/>
        <v>91.499999999999957</v>
      </c>
      <c r="H248" s="4"/>
    </row>
    <row r="249" spans="1:8">
      <c r="B249" s="787"/>
      <c r="C249" s="787"/>
      <c r="D249" t="s">
        <v>14</v>
      </c>
      <c r="E249" s="118">
        <v>600</v>
      </c>
      <c r="F249" s="174"/>
      <c r="G249" s="4">
        <f t="shared" si="3"/>
        <v>691.5</v>
      </c>
      <c r="H249" s="4"/>
    </row>
    <row r="250" spans="1:8">
      <c r="A250" s="258">
        <v>43861</v>
      </c>
      <c r="B250" s="787" t="s">
        <v>2691</v>
      </c>
      <c r="C250" s="787" t="s">
        <v>11</v>
      </c>
      <c r="D250" t="s">
        <v>14</v>
      </c>
      <c r="E250" s="118"/>
      <c r="F250" s="174">
        <v>500</v>
      </c>
      <c r="G250" s="4">
        <f t="shared" si="3"/>
        <v>191.5</v>
      </c>
      <c r="H250" s="4"/>
    </row>
    <row r="251" spans="1:8">
      <c r="A251" s="258">
        <v>44019</v>
      </c>
      <c r="B251" s="787" t="s">
        <v>2687</v>
      </c>
      <c r="C251" s="787" t="s">
        <v>11</v>
      </c>
      <c r="D251" t="s">
        <v>14</v>
      </c>
      <c r="E251" s="118"/>
      <c r="F251" s="174">
        <v>100</v>
      </c>
      <c r="G251" s="4">
        <f t="shared" si="3"/>
        <v>91.5</v>
      </c>
      <c r="H251" s="4"/>
    </row>
    <row r="252" spans="1:8">
      <c r="A252" s="258">
        <v>44019</v>
      </c>
      <c r="B252" s="787" t="s">
        <v>2687</v>
      </c>
      <c r="C252" s="787" t="s">
        <v>11</v>
      </c>
      <c r="D252" t="s">
        <v>12</v>
      </c>
      <c r="E252" s="118"/>
      <c r="F252" s="174">
        <v>87</v>
      </c>
      <c r="G252" s="4">
        <f t="shared" si="3"/>
        <v>4.5</v>
      </c>
      <c r="H252" s="4"/>
    </row>
    <row r="253" spans="1:8">
      <c r="A253" s="258">
        <v>44019</v>
      </c>
      <c r="B253" s="787" t="s">
        <v>2687</v>
      </c>
      <c r="C253" s="787" t="s">
        <v>11</v>
      </c>
      <c r="D253" t="s">
        <v>13</v>
      </c>
      <c r="E253" s="118"/>
      <c r="F253" s="174">
        <v>4.5</v>
      </c>
      <c r="G253" s="4">
        <f t="shared" si="3"/>
        <v>0</v>
      </c>
      <c r="H253" s="4"/>
    </row>
    <row r="254" spans="1:8">
      <c r="A254" s="147">
        <v>43890</v>
      </c>
      <c r="B254" s="786" t="s">
        <v>10</v>
      </c>
      <c r="C254" s="786" t="s">
        <v>15</v>
      </c>
      <c r="D254" t="s">
        <v>12</v>
      </c>
      <c r="E254" s="118">
        <v>90.4</v>
      </c>
      <c r="F254" s="174"/>
      <c r="G254" s="4">
        <f t="shared" si="3"/>
        <v>90.4</v>
      </c>
      <c r="H254" s="4"/>
    </row>
    <row r="255" spans="1:8">
      <c r="B255" s="787"/>
      <c r="C255" s="787"/>
      <c r="D255" t="s">
        <v>13</v>
      </c>
      <c r="E255" s="118">
        <v>4.8</v>
      </c>
      <c r="F255" s="174"/>
      <c r="G255" s="4">
        <f t="shared" si="3"/>
        <v>95.2</v>
      </c>
      <c r="H255" s="4"/>
    </row>
    <row r="256" spans="1:8">
      <c r="B256" s="787"/>
      <c r="C256" s="787"/>
      <c r="D256" t="s">
        <v>14</v>
      </c>
      <c r="E256" s="118">
        <v>600</v>
      </c>
      <c r="F256" s="174"/>
      <c r="G256" s="4">
        <f t="shared" si="3"/>
        <v>695.2</v>
      </c>
      <c r="H256" s="4"/>
    </row>
    <row r="257" spans="1:11">
      <c r="A257" s="258">
        <v>43890</v>
      </c>
      <c r="B257" s="787" t="s">
        <v>2692</v>
      </c>
      <c r="C257" s="787" t="s">
        <v>15</v>
      </c>
      <c r="D257" t="s">
        <v>14</v>
      </c>
      <c r="E257" s="118"/>
      <c r="F257" s="174">
        <v>400</v>
      </c>
      <c r="G257" s="4">
        <f t="shared" si="3"/>
        <v>295.20000000000005</v>
      </c>
      <c r="H257" s="4"/>
    </row>
    <row r="258" spans="1:11">
      <c r="A258" s="258">
        <v>44019</v>
      </c>
      <c r="B258" s="787" t="s">
        <v>2687</v>
      </c>
      <c r="C258" s="787" t="s">
        <v>15</v>
      </c>
      <c r="D258" t="s">
        <v>14</v>
      </c>
      <c r="E258" s="118"/>
      <c r="F258" s="174">
        <v>200</v>
      </c>
      <c r="G258" s="4">
        <f t="shared" si="3"/>
        <v>95.200000000000045</v>
      </c>
      <c r="H258" s="4"/>
      <c r="I258" s="26"/>
    </row>
    <row r="259" spans="1:11">
      <c r="A259" s="258">
        <v>44019</v>
      </c>
      <c r="B259" s="787" t="s">
        <v>2687</v>
      </c>
      <c r="C259" s="787" t="s">
        <v>15</v>
      </c>
      <c r="D259" t="s">
        <v>12</v>
      </c>
      <c r="E259" s="118"/>
      <c r="F259" s="174">
        <v>24</v>
      </c>
      <c r="G259" s="4">
        <f t="shared" si="3"/>
        <v>71.200000000000045</v>
      </c>
      <c r="H259" s="4"/>
      <c r="J259" s="26"/>
    </row>
    <row r="260" spans="1:11">
      <c r="A260" s="258">
        <v>44116</v>
      </c>
      <c r="B260" s="787" t="s">
        <v>2693</v>
      </c>
      <c r="C260" s="787" t="s">
        <v>15</v>
      </c>
      <c r="D260" t="s">
        <v>12</v>
      </c>
      <c r="E260" s="118"/>
      <c r="F260" s="174">
        <v>66.400000000000006</v>
      </c>
      <c r="G260" s="4">
        <f t="shared" si="3"/>
        <v>4.8000000000000398</v>
      </c>
      <c r="H260" s="4"/>
      <c r="J260" s="26"/>
    </row>
    <row r="261" spans="1:11">
      <c r="A261" s="258">
        <v>44116</v>
      </c>
      <c r="B261" s="787" t="s">
        <v>2693</v>
      </c>
      <c r="C261" s="787" t="s">
        <v>15</v>
      </c>
      <c r="D261" t="s">
        <v>13</v>
      </c>
      <c r="E261" s="118"/>
      <c r="F261" s="174">
        <v>4.8</v>
      </c>
      <c r="G261" s="4">
        <f t="shared" si="3"/>
        <v>3.9968028886505635E-14</v>
      </c>
      <c r="H261" s="4"/>
      <c r="J261" s="26"/>
    </row>
    <row r="262" spans="1:11">
      <c r="A262" s="147">
        <v>43921</v>
      </c>
      <c r="B262" s="786" t="s">
        <v>10</v>
      </c>
      <c r="C262" s="786" t="s">
        <v>16</v>
      </c>
      <c r="D262" t="s">
        <v>12</v>
      </c>
      <c r="E262" s="118">
        <v>69.900000000000006</v>
      </c>
      <c r="F262" s="174"/>
      <c r="G262" s="4">
        <f t="shared" si="3"/>
        <v>69.900000000000048</v>
      </c>
      <c r="H262" s="4"/>
    </row>
    <row r="263" spans="1:11">
      <c r="B263" s="787"/>
      <c r="C263" s="787"/>
      <c r="D263" t="s">
        <v>13</v>
      </c>
      <c r="E263" s="118">
        <v>4.8</v>
      </c>
      <c r="F263" s="174"/>
      <c r="G263" s="4">
        <f t="shared" si="3"/>
        <v>74.700000000000045</v>
      </c>
      <c r="H263" s="4"/>
    </row>
    <row r="264" spans="1:11">
      <c r="B264" s="787"/>
      <c r="C264" s="787"/>
      <c r="D264" t="s">
        <v>14</v>
      </c>
      <c r="E264" s="118">
        <v>210</v>
      </c>
      <c r="F264" s="118"/>
      <c r="G264" s="4">
        <f t="shared" ref="G264:G331" si="4">+G263+E264-F264</f>
        <v>284.70000000000005</v>
      </c>
      <c r="H264" s="4"/>
    </row>
    <row r="265" spans="1:11">
      <c r="A265" s="258">
        <v>43969</v>
      </c>
      <c r="B265" s="787" t="s">
        <v>2694</v>
      </c>
      <c r="C265" s="787" t="s">
        <v>16</v>
      </c>
      <c r="D265" t="s">
        <v>14</v>
      </c>
      <c r="E265" s="118"/>
      <c r="F265" s="118">
        <v>210</v>
      </c>
      <c r="G265" s="4">
        <f t="shared" si="4"/>
        <v>74.700000000000045</v>
      </c>
      <c r="H265" s="4"/>
    </row>
    <row r="266" spans="1:11">
      <c r="A266" s="258">
        <v>44145</v>
      </c>
      <c r="B266" s="787" t="s">
        <v>2695</v>
      </c>
      <c r="C266" s="787" t="s">
        <v>16</v>
      </c>
      <c r="D266" t="s">
        <v>12</v>
      </c>
      <c r="E266" s="118"/>
      <c r="F266" s="118">
        <v>69.900000000000006</v>
      </c>
      <c r="G266" s="4">
        <f t="shared" si="4"/>
        <v>4.8000000000000398</v>
      </c>
      <c r="H266" s="4"/>
    </row>
    <row r="267" spans="1:11">
      <c r="A267" s="258">
        <v>44145</v>
      </c>
      <c r="B267" s="787" t="s">
        <v>2695</v>
      </c>
      <c r="C267" s="787" t="s">
        <v>16</v>
      </c>
      <c r="D267" t="s">
        <v>13</v>
      </c>
      <c r="E267" s="118"/>
      <c r="F267" s="118">
        <v>4.8</v>
      </c>
      <c r="G267" s="4">
        <f t="shared" si="4"/>
        <v>3.9968028886505635E-14</v>
      </c>
      <c r="H267" s="4"/>
    </row>
    <row r="268" spans="1:11">
      <c r="A268" s="258">
        <v>43951</v>
      </c>
      <c r="B268" s="786" t="s">
        <v>10</v>
      </c>
      <c r="C268" s="786" t="s">
        <v>17</v>
      </c>
      <c r="D268" t="s">
        <v>12</v>
      </c>
      <c r="E268" s="118">
        <v>13.1</v>
      </c>
      <c r="F268" s="118"/>
      <c r="G268" s="4">
        <f t="shared" si="4"/>
        <v>13.100000000000041</v>
      </c>
      <c r="H268" s="4"/>
    </row>
    <row r="269" spans="1:11">
      <c r="B269" s="787"/>
      <c r="C269" s="787"/>
      <c r="D269" t="s">
        <v>13</v>
      </c>
      <c r="E269" s="118">
        <v>4.5999999999999996</v>
      </c>
      <c r="F269" s="118"/>
      <c r="G269" s="4">
        <f t="shared" si="4"/>
        <v>17.700000000000038</v>
      </c>
      <c r="H269" s="4"/>
    </row>
    <row r="270" spans="1:11" ht="14.25" customHeight="1">
      <c r="B270" s="787"/>
      <c r="C270" s="787"/>
      <c r="D270" t="s">
        <v>14</v>
      </c>
      <c r="E270" s="118">
        <v>450</v>
      </c>
      <c r="F270" s="118"/>
      <c r="G270" s="4">
        <f t="shared" si="4"/>
        <v>467.70000000000005</v>
      </c>
      <c r="H270" s="4"/>
      <c r="K270" s="786"/>
    </row>
    <row r="271" spans="1:11" ht="14.25" customHeight="1">
      <c r="A271" s="258">
        <v>44175</v>
      </c>
      <c r="B271" s="787" t="s">
        <v>2696</v>
      </c>
      <c r="C271" s="787" t="s">
        <v>17</v>
      </c>
      <c r="D271" t="s">
        <v>12</v>
      </c>
      <c r="E271" s="118"/>
      <c r="F271" s="118">
        <v>13.1</v>
      </c>
      <c r="G271" s="4">
        <f t="shared" si="4"/>
        <v>454.6</v>
      </c>
      <c r="H271" s="4"/>
    </row>
    <row r="272" spans="1:11" ht="14.25" customHeight="1">
      <c r="A272" s="258">
        <v>44175</v>
      </c>
      <c r="B272" s="787" t="s">
        <v>2696</v>
      </c>
      <c r="C272" s="787" t="s">
        <v>17</v>
      </c>
      <c r="D272" t="s">
        <v>13</v>
      </c>
      <c r="E272" s="118"/>
      <c r="F272" s="118">
        <v>4.5999999999999996</v>
      </c>
      <c r="G272" s="4">
        <f t="shared" si="4"/>
        <v>450</v>
      </c>
      <c r="H272" s="4"/>
    </row>
    <row r="273" spans="1:12" ht="14.25" customHeight="1">
      <c r="A273" s="258">
        <v>44226</v>
      </c>
      <c r="B273" s="787" t="s">
        <v>2697</v>
      </c>
      <c r="C273" s="787" t="s">
        <v>17</v>
      </c>
      <c r="D273" t="s">
        <v>14</v>
      </c>
      <c r="E273" s="118"/>
      <c r="F273" s="118">
        <v>150</v>
      </c>
      <c r="G273" s="4">
        <f t="shared" si="4"/>
        <v>300</v>
      </c>
      <c r="H273" s="4"/>
    </row>
    <row r="274" spans="1:12" ht="14.25" customHeight="1">
      <c r="A274" s="258">
        <v>44806</v>
      </c>
      <c r="B274" s="787" t="s">
        <v>2698</v>
      </c>
      <c r="C274" s="787" t="s">
        <v>17</v>
      </c>
      <c r="D274" t="s">
        <v>14</v>
      </c>
      <c r="E274" s="118"/>
      <c r="F274" s="118">
        <v>300</v>
      </c>
      <c r="G274" s="4">
        <f t="shared" si="4"/>
        <v>0</v>
      </c>
      <c r="H274" s="4"/>
    </row>
    <row r="275" spans="1:12" ht="14.25" customHeight="1">
      <c r="A275" s="147">
        <v>43982</v>
      </c>
      <c r="B275" s="786" t="s">
        <v>10</v>
      </c>
      <c r="C275" s="786" t="s">
        <v>18</v>
      </c>
      <c r="D275" t="s">
        <v>12</v>
      </c>
      <c r="E275" s="118">
        <v>12.1</v>
      </c>
      <c r="F275" s="118"/>
      <c r="G275" s="4">
        <f t="shared" si="4"/>
        <v>12.1</v>
      </c>
      <c r="H275" s="4"/>
    </row>
    <row r="276" spans="1:12" ht="14.25" customHeight="1">
      <c r="B276" s="787"/>
      <c r="C276" s="787"/>
      <c r="D276" t="s">
        <v>13</v>
      </c>
      <c r="E276" s="118">
        <v>2.5</v>
      </c>
      <c r="F276" s="118"/>
      <c r="G276" s="4">
        <f t="shared" si="4"/>
        <v>14.6</v>
      </c>
      <c r="H276" s="4"/>
    </row>
    <row r="277" spans="1:12" ht="14.25" customHeight="1">
      <c r="B277" s="787"/>
      <c r="C277" s="787"/>
      <c r="D277" t="s">
        <v>14</v>
      </c>
      <c r="E277" s="118"/>
      <c r="F277" s="118"/>
      <c r="G277" s="4">
        <f t="shared" si="4"/>
        <v>14.6</v>
      </c>
      <c r="H277" s="4"/>
      <c r="J277" s="786" t="s">
        <v>17</v>
      </c>
      <c r="K277" t="s">
        <v>14</v>
      </c>
      <c r="L277" s="4">
        <v>300</v>
      </c>
    </row>
    <row r="278" spans="1:12" ht="14.25" customHeight="1">
      <c r="A278" s="258">
        <v>44175</v>
      </c>
      <c r="B278" s="787" t="s">
        <v>2696</v>
      </c>
      <c r="C278" s="787" t="s">
        <v>18</v>
      </c>
      <c r="D278" t="s">
        <v>12</v>
      </c>
      <c r="E278" s="118"/>
      <c r="F278" s="118">
        <v>12.1</v>
      </c>
      <c r="G278" s="4">
        <f t="shared" si="4"/>
        <v>2.5</v>
      </c>
      <c r="H278" s="4"/>
      <c r="J278" s="786" t="s">
        <v>18</v>
      </c>
    </row>
    <row r="279" spans="1:12" ht="14.25" customHeight="1">
      <c r="A279" s="258">
        <v>44175</v>
      </c>
      <c r="B279" s="787" t="s">
        <v>2696</v>
      </c>
      <c r="C279" s="787" t="s">
        <v>18</v>
      </c>
      <c r="D279" t="s">
        <v>13</v>
      </c>
      <c r="E279" s="118"/>
      <c r="F279" s="118">
        <v>2.5</v>
      </c>
      <c r="G279" s="4">
        <f t="shared" si="4"/>
        <v>0</v>
      </c>
      <c r="H279" s="4"/>
    </row>
    <row r="280" spans="1:12" ht="14.25" customHeight="1">
      <c r="A280" s="147">
        <v>44012</v>
      </c>
      <c r="B280" s="786" t="s">
        <v>10</v>
      </c>
      <c r="C280" s="786" t="s">
        <v>19</v>
      </c>
      <c r="D280" t="s">
        <v>12</v>
      </c>
      <c r="E280" s="118">
        <v>10.7</v>
      </c>
      <c r="F280" s="118"/>
      <c r="G280" s="4">
        <f t="shared" si="4"/>
        <v>10.7</v>
      </c>
      <c r="H280" s="4"/>
    </row>
    <row r="281" spans="1:12" ht="14.25" customHeight="1">
      <c r="B281" s="787"/>
      <c r="C281" s="787"/>
      <c r="D281" t="s">
        <v>13</v>
      </c>
      <c r="E281" s="118">
        <v>1.2</v>
      </c>
      <c r="F281" s="118"/>
      <c r="G281" s="4">
        <f t="shared" si="4"/>
        <v>11.899999999999999</v>
      </c>
      <c r="H281" s="4"/>
    </row>
    <row r="282" spans="1:12" ht="14.25" customHeight="1">
      <c r="B282" s="787"/>
      <c r="C282" s="787"/>
      <c r="D282" t="s">
        <v>14</v>
      </c>
      <c r="E282" s="118"/>
      <c r="F282" s="118"/>
      <c r="G282" s="4">
        <f t="shared" si="4"/>
        <v>11.899999999999999</v>
      </c>
      <c r="H282" s="4"/>
    </row>
    <row r="283" spans="1:12" ht="14.25" customHeight="1">
      <c r="A283" s="258">
        <v>44175</v>
      </c>
      <c r="B283" s="787" t="s">
        <v>2696</v>
      </c>
      <c r="C283" s="787" t="s">
        <v>19</v>
      </c>
      <c r="D283" t="s">
        <v>12</v>
      </c>
      <c r="E283" s="118"/>
      <c r="F283" s="118">
        <v>10.7</v>
      </c>
      <c r="G283" s="4">
        <f t="shared" si="4"/>
        <v>1.1999999999999993</v>
      </c>
      <c r="H283" s="4"/>
    </row>
    <row r="284" spans="1:12" ht="14.25" customHeight="1">
      <c r="A284" s="258">
        <v>44175</v>
      </c>
      <c r="B284" s="787" t="s">
        <v>2696</v>
      </c>
      <c r="C284" s="787" t="s">
        <v>19</v>
      </c>
      <c r="D284" t="s">
        <v>13</v>
      </c>
      <c r="E284" s="118"/>
      <c r="F284" s="118">
        <v>1.2</v>
      </c>
      <c r="G284" s="4">
        <f t="shared" si="4"/>
        <v>0</v>
      </c>
      <c r="H284" s="4"/>
    </row>
    <row r="285" spans="1:12">
      <c r="A285" s="147">
        <v>44043</v>
      </c>
      <c r="B285" s="786" t="s">
        <v>10</v>
      </c>
      <c r="C285" s="786" t="s">
        <v>20</v>
      </c>
      <c r="D285" t="s">
        <v>12</v>
      </c>
      <c r="E285" s="118">
        <v>59.8</v>
      </c>
      <c r="F285" s="118"/>
      <c r="G285" s="4">
        <f t="shared" si="4"/>
        <v>59.8</v>
      </c>
      <c r="H285" s="4"/>
    </row>
    <row r="286" spans="1:12">
      <c r="B286" s="787"/>
      <c r="C286" s="787"/>
      <c r="D286" t="s">
        <v>13</v>
      </c>
      <c r="E286" s="118">
        <v>5</v>
      </c>
      <c r="F286" s="118"/>
      <c r="G286" s="4">
        <f t="shared" si="4"/>
        <v>64.8</v>
      </c>
      <c r="H286" s="4"/>
    </row>
    <row r="287" spans="1:12">
      <c r="B287" s="787"/>
      <c r="C287" s="787"/>
      <c r="D287" t="s">
        <v>14</v>
      </c>
      <c r="E287" s="118">
        <v>600</v>
      </c>
      <c r="F287" s="118"/>
      <c r="G287" s="4">
        <f t="shared" si="4"/>
        <v>664.8</v>
      </c>
      <c r="H287" s="4"/>
      <c r="I287" s="12"/>
    </row>
    <row r="288" spans="1:12">
      <c r="A288" s="258">
        <v>44047</v>
      </c>
      <c r="B288" s="787" t="s">
        <v>2699</v>
      </c>
      <c r="C288" s="787" t="s">
        <v>20</v>
      </c>
      <c r="D288" t="s">
        <v>14</v>
      </c>
      <c r="E288" s="118"/>
      <c r="F288" s="118">
        <v>600</v>
      </c>
      <c r="G288" s="4">
        <f t="shared" si="4"/>
        <v>64.799999999999955</v>
      </c>
      <c r="H288" s="4"/>
    </row>
    <row r="289" spans="1:8">
      <c r="A289" s="258">
        <v>44145</v>
      </c>
      <c r="B289" s="787" t="s">
        <v>2695</v>
      </c>
      <c r="C289" s="787" t="s">
        <v>20</v>
      </c>
      <c r="D289" t="s">
        <v>12</v>
      </c>
      <c r="E289" s="118"/>
      <c r="F289" s="118">
        <v>59.8</v>
      </c>
      <c r="G289" s="4">
        <f t="shared" si="4"/>
        <v>4.9999999999999574</v>
      </c>
      <c r="H289" s="4"/>
    </row>
    <row r="290" spans="1:8">
      <c r="A290" s="258">
        <v>44145</v>
      </c>
      <c r="B290" s="787" t="s">
        <v>2695</v>
      </c>
      <c r="C290" s="787" t="s">
        <v>20</v>
      </c>
      <c r="D290" t="s">
        <v>13</v>
      </c>
      <c r="E290" s="118"/>
      <c r="F290" s="118">
        <v>5</v>
      </c>
      <c r="G290" s="4">
        <f t="shared" si="4"/>
        <v>-4.2632564145606011E-14</v>
      </c>
      <c r="H290" s="4"/>
    </row>
    <row r="291" spans="1:8">
      <c r="A291" s="147">
        <v>44074</v>
      </c>
      <c r="B291" s="786" t="s">
        <v>10</v>
      </c>
      <c r="C291" s="786" t="s">
        <v>21</v>
      </c>
      <c r="D291" t="s">
        <v>12</v>
      </c>
      <c r="E291" s="118">
        <v>64.8</v>
      </c>
      <c r="F291" s="182"/>
      <c r="G291" s="4">
        <f t="shared" si="4"/>
        <v>64.799999999999955</v>
      </c>
      <c r="H291" s="4"/>
    </row>
    <row r="292" spans="1:8">
      <c r="B292" s="787"/>
      <c r="C292" s="787"/>
      <c r="D292" t="s">
        <v>13</v>
      </c>
      <c r="E292" s="118">
        <v>3.5</v>
      </c>
      <c r="F292" s="182"/>
      <c r="G292" s="4">
        <f t="shared" si="4"/>
        <v>68.299999999999955</v>
      </c>
      <c r="H292" s="4"/>
    </row>
    <row r="293" spans="1:8">
      <c r="B293" s="787"/>
      <c r="C293" s="787"/>
      <c r="D293" t="s">
        <v>14</v>
      </c>
      <c r="E293" s="118">
        <v>600</v>
      </c>
      <c r="F293" s="182"/>
      <c r="G293" s="4">
        <f t="shared" si="4"/>
        <v>668.3</v>
      </c>
      <c r="H293" s="4"/>
    </row>
    <row r="294" spans="1:8">
      <c r="B294" s="787"/>
      <c r="C294" s="787"/>
      <c r="D294" t="s">
        <v>40</v>
      </c>
      <c r="E294" s="118">
        <v>15</v>
      </c>
      <c r="F294" s="182"/>
      <c r="G294" s="4">
        <f t="shared" si="4"/>
        <v>683.3</v>
      </c>
      <c r="H294" s="4"/>
    </row>
    <row r="295" spans="1:8">
      <c r="A295" s="258">
        <v>44089</v>
      </c>
      <c r="B295" s="787" t="s">
        <v>2700</v>
      </c>
      <c r="C295" s="787" t="s">
        <v>21</v>
      </c>
      <c r="D295" t="s">
        <v>14</v>
      </c>
      <c r="E295" s="118"/>
      <c r="F295" s="151">
        <v>600</v>
      </c>
      <c r="G295" s="4">
        <f t="shared" si="4"/>
        <v>83.299999999999955</v>
      </c>
      <c r="H295" s="4"/>
    </row>
    <row r="296" spans="1:8">
      <c r="A296" s="258">
        <v>44175</v>
      </c>
      <c r="B296" s="787" t="s">
        <v>2696</v>
      </c>
      <c r="C296" s="787" t="s">
        <v>21</v>
      </c>
      <c r="D296" t="s">
        <v>12</v>
      </c>
      <c r="E296" s="118"/>
      <c r="F296" s="151">
        <v>64.8</v>
      </c>
      <c r="G296" s="4">
        <f t="shared" si="4"/>
        <v>18.499999999999957</v>
      </c>
      <c r="H296" s="4"/>
    </row>
    <row r="297" spans="1:8">
      <c r="A297" s="258">
        <v>44175</v>
      </c>
      <c r="B297" s="787" t="s">
        <v>2696</v>
      </c>
      <c r="C297" s="787" t="s">
        <v>21</v>
      </c>
      <c r="D297" t="s">
        <v>13</v>
      </c>
      <c r="E297" s="118"/>
      <c r="F297" s="151">
        <v>3.5</v>
      </c>
      <c r="G297" s="4">
        <f t="shared" si="4"/>
        <v>14.999999999999957</v>
      </c>
      <c r="H297" s="4"/>
    </row>
    <row r="298" spans="1:8">
      <c r="A298" s="258">
        <v>44669</v>
      </c>
      <c r="B298" s="787" t="s">
        <v>2701</v>
      </c>
      <c r="C298" s="787" t="s">
        <v>21</v>
      </c>
      <c r="D298" t="s">
        <v>40</v>
      </c>
      <c r="E298" s="118"/>
      <c r="F298" s="151">
        <v>15</v>
      </c>
      <c r="G298" s="4">
        <f t="shared" si="4"/>
        <v>-4.2632564145606011E-14</v>
      </c>
      <c r="H298" s="4"/>
    </row>
    <row r="299" spans="1:8">
      <c r="A299" s="147">
        <v>44104</v>
      </c>
      <c r="B299" s="786" t="s">
        <v>10</v>
      </c>
      <c r="C299" s="786" t="s">
        <v>22</v>
      </c>
      <c r="D299" t="s">
        <v>12</v>
      </c>
      <c r="E299" s="118">
        <v>47.2</v>
      </c>
      <c r="F299" s="151"/>
      <c r="G299" s="4">
        <f t="shared" si="4"/>
        <v>47.19999999999996</v>
      </c>
      <c r="H299" s="4"/>
    </row>
    <row r="300" spans="1:8">
      <c r="B300" s="787"/>
      <c r="C300" s="787"/>
      <c r="D300" t="s">
        <v>13</v>
      </c>
      <c r="E300" s="118">
        <v>4.0999999999999996</v>
      </c>
      <c r="F300" s="151"/>
      <c r="G300" s="4">
        <f t="shared" si="4"/>
        <v>51.299999999999962</v>
      </c>
      <c r="H300" s="4"/>
    </row>
    <row r="301" spans="1:8">
      <c r="B301" s="787"/>
      <c r="C301" s="787"/>
      <c r="D301" t="s">
        <v>14</v>
      </c>
      <c r="E301" s="118">
        <v>600</v>
      </c>
      <c r="F301" s="151"/>
      <c r="G301" s="4">
        <f t="shared" si="4"/>
        <v>651.29999999999995</v>
      </c>
      <c r="H301" s="4"/>
    </row>
    <row r="302" spans="1:8">
      <c r="B302" s="787"/>
      <c r="C302" s="787"/>
      <c r="D302" t="s">
        <v>40</v>
      </c>
      <c r="E302" s="118">
        <v>8.5</v>
      </c>
      <c r="F302" s="151"/>
      <c r="G302" s="4">
        <f t="shared" si="4"/>
        <v>659.8</v>
      </c>
      <c r="H302" s="4"/>
    </row>
    <row r="303" spans="1:8">
      <c r="A303" s="258">
        <v>44116</v>
      </c>
      <c r="B303" s="787" t="s">
        <v>2702</v>
      </c>
      <c r="C303" s="787" t="s">
        <v>22</v>
      </c>
      <c r="D303" t="s">
        <v>14</v>
      </c>
      <c r="E303" s="118"/>
      <c r="F303" s="151">
        <v>600</v>
      </c>
      <c r="G303" s="4">
        <f t="shared" si="4"/>
        <v>59.799999999999955</v>
      </c>
      <c r="H303" s="4"/>
    </row>
    <row r="304" spans="1:8">
      <c r="A304" s="258">
        <v>44175</v>
      </c>
      <c r="B304" s="787" t="s">
        <v>2703</v>
      </c>
      <c r="C304" s="787" t="s">
        <v>22</v>
      </c>
      <c r="D304" t="s">
        <v>12</v>
      </c>
      <c r="E304" s="118"/>
      <c r="F304" s="151">
        <v>47.2</v>
      </c>
      <c r="G304" s="4">
        <f t="shared" si="4"/>
        <v>12.599999999999952</v>
      </c>
      <c r="H304" s="4"/>
    </row>
    <row r="305" spans="1:8">
      <c r="A305" s="258">
        <v>44175</v>
      </c>
      <c r="B305" s="787" t="s">
        <v>2703</v>
      </c>
      <c r="C305" s="787" t="s">
        <v>22</v>
      </c>
      <c r="D305" t="s">
        <v>13</v>
      </c>
      <c r="E305" s="118"/>
      <c r="F305" s="151">
        <v>4.0999999999999996</v>
      </c>
      <c r="G305" s="4">
        <f t="shared" si="4"/>
        <v>8.499999999999952</v>
      </c>
      <c r="H305" s="4"/>
    </row>
    <row r="306" spans="1:8">
      <c r="A306" s="258">
        <v>44669</v>
      </c>
      <c r="B306" s="787" t="s">
        <v>2701</v>
      </c>
      <c r="C306" s="787" t="s">
        <v>22</v>
      </c>
      <c r="D306" t="s">
        <v>40</v>
      </c>
      <c r="E306" s="118"/>
      <c r="F306" s="118">
        <v>8.5</v>
      </c>
      <c r="G306" s="4">
        <f t="shared" si="4"/>
        <v>-4.7961634663806763E-14</v>
      </c>
      <c r="H306" s="4"/>
    </row>
    <row r="307" spans="1:8">
      <c r="A307" s="147">
        <v>44135</v>
      </c>
      <c r="B307" s="786" t="s">
        <v>10</v>
      </c>
      <c r="C307" s="786" t="s">
        <v>23</v>
      </c>
      <c r="D307" t="s">
        <v>12</v>
      </c>
      <c r="E307" s="118">
        <v>77.900000000000006</v>
      </c>
      <c r="F307" s="151"/>
      <c r="G307" s="4">
        <f t="shared" si="4"/>
        <v>77.899999999999963</v>
      </c>
      <c r="H307" s="4"/>
    </row>
    <row r="308" spans="1:8">
      <c r="B308" s="787"/>
      <c r="C308" s="787"/>
      <c r="D308" t="s">
        <v>13</v>
      </c>
      <c r="E308" s="118">
        <v>4.3</v>
      </c>
      <c r="F308" s="151"/>
      <c r="G308" s="4">
        <f t="shared" si="4"/>
        <v>82.19999999999996</v>
      </c>
      <c r="H308" s="4"/>
    </row>
    <row r="309" spans="1:8">
      <c r="B309" s="787"/>
      <c r="C309" s="787"/>
      <c r="D309" t="s">
        <v>14</v>
      </c>
      <c r="E309" s="118">
        <v>600</v>
      </c>
      <c r="F309" s="151"/>
      <c r="G309" s="4">
        <f t="shared" si="4"/>
        <v>682.19999999999993</v>
      </c>
      <c r="H309" s="4"/>
    </row>
    <row r="310" spans="1:8">
      <c r="A310" s="258">
        <v>44145</v>
      </c>
      <c r="B310" s="787" t="s">
        <v>2704</v>
      </c>
      <c r="C310" s="787" t="s">
        <v>23</v>
      </c>
      <c r="D310" t="s">
        <v>14</v>
      </c>
      <c r="E310" s="118"/>
      <c r="F310" s="151">
        <v>600</v>
      </c>
      <c r="G310" s="4">
        <f t="shared" si="4"/>
        <v>82.199999999999932</v>
      </c>
      <c r="H310" s="4"/>
    </row>
    <row r="311" spans="1:8">
      <c r="A311" s="258">
        <v>44175</v>
      </c>
      <c r="B311" s="787" t="s">
        <v>2703</v>
      </c>
      <c r="C311" s="787" t="s">
        <v>23</v>
      </c>
      <c r="D311" t="s">
        <v>12</v>
      </c>
      <c r="E311" s="118"/>
      <c r="F311" s="151">
        <v>77.900000000000006</v>
      </c>
      <c r="G311" s="4">
        <f t="shared" si="4"/>
        <v>4.2999999999999261</v>
      </c>
      <c r="H311" s="4"/>
    </row>
    <row r="312" spans="1:8">
      <c r="A312" s="258">
        <v>44175</v>
      </c>
      <c r="B312" s="787" t="s">
        <v>2703</v>
      </c>
      <c r="C312" s="787" t="s">
        <v>23</v>
      </c>
      <c r="D312" t="s">
        <v>13</v>
      </c>
      <c r="E312" s="118"/>
      <c r="F312" s="151">
        <v>4.3</v>
      </c>
      <c r="G312" s="4">
        <f t="shared" si="4"/>
        <v>-7.3718808835110394E-14</v>
      </c>
      <c r="H312" s="4"/>
    </row>
    <row r="313" spans="1:8">
      <c r="A313" s="147">
        <v>44165</v>
      </c>
      <c r="B313" s="786" t="s">
        <v>10</v>
      </c>
      <c r="C313" s="786" t="s">
        <v>24</v>
      </c>
      <c r="D313" t="s">
        <v>12</v>
      </c>
      <c r="E313" s="118">
        <v>73.900000000000006</v>
      </c>
      <c r="F313" s="151"/>
      <c r="G313" s="4">
        <f t="shared" si="4"/>
        <v>73.899999999999935</v>
      </c>
      <c r="H313" s="4"/>
    </row>
    <row r="314" spans="1:8">
      <c r="B314" s="787"/>
      <c r="C314" s="787"/>
      <c r="D314" t="s">
        <v>13</v>
      </c>
      <c r="E314" s="118">
        <v>4.5</v>
      </c>
      <c r="F314" s="151"/>
      <c r="G314" s="4">
        <f t="shared" si="4"/>
        <v>78.399999999999935</v>
      </c>
      <c r="H314" s="4"/>
    </row>
    <row r="315" spans="1:8">
      <c r="B315" s="787"/>
      <c r="C315" s="787"/>
      <c r="D315" t="s">
        <v>14</v>
      </c>
      <c r="E315" s="118">
        <v>600</v>
      </c>
      <c r="F315" s="151"/>
      <c r="G315" s="4">
        <f t="shared" si="4"/>
        <v>678.4</v>
      </c>
      <c r="H315" s="4"/>
    </row>
    <row r="316" spans="1:8">
      <c r="A316" s="258">
        <v>44188</v>
      </c>
      <c r="B316" s="787" t="s">
        <v>2705</v>
      </c>
      <c r="C316" s="787" t="s">
        <v>24</v>
      </c>
      <c r="D316" t="s">
        <v>14</v>
      </c>
      <c r="E316" s="118"/>
      <c r="F316" s="151">
        <v>600</v>
      </c>
      <c r="G316" s="4">
        <f t="shared" si="4"/>
        <v>78.399999999999977</v>
      </c>
      <c r="H316" s="4"/>
    </row>
    <row r="317" spans="1:8">
      <c r="A317" s="258">
        <v>44226</v>
      </c>
      <c r="B317" s="787" t="s">
        <v>2706</v>
      </c>
      <c r="C317" s="787" t="s">
        <v>24</v>
      </c>
      <c r="D317" t="s">
        <v>12</v>
      </c>
      <c r="E317" s="118"/>
      <c r="F317" s="151">
        <v>73.900000000000006</v>
      </c>
      <c r="G317" s="4">
        <f t="shared" si="4"/>
        <v>4.4999999999999716</v>
      </c>
      <c r="H317" s="4"/>
    </row>
    <row r="318" spans="1:8">
      <c r="A318" s="258">
        <v>44226</v>
      </c>
      <c r="B318" s="787" t="s">
        <v>2706</v>
      </c>
      <c r="C318" s="787" t="s">
        <v>24</v>
      </c>
      <c r="D318" t="s">
        <v>13</v>
      </c>
      <c r="E318" s="118"/>
      <c r="F318" s="151">
        <v>4.5</v>
      </c>
      <c r="G318" s="4">
        <f t="shared" si="4"/>
        <v>-2.8421709430404007E-14</v>
      </c>
      <c r="H318" s="4"/>
    </row>
    <row r="319" spans="1:8">
      <c r="A319" s="147">
        <v>44196</v>
      </c>
      <c r="B319" s="786" t="s">
        <v>10</v>
      </c>
      <c r="C319" s="786" t="s">
        <v>25</v>
      </c>
      <c r="D319" t="s">
        <v>12</v>
      </c>
      <c r="E319" s="118">
        <v>90.5</v>
      </c>
      <c r="F319" s="151"/>
      <c r="G319" s="4">
        <f t="shared" si="4"/>
        <v>90.499999999999972</v>
      </c>
      <c r="H319" s="4"/>
    </row>
    <row r="320" spans="1:8">
      <c r="B320" s="787"/>
      <c r="C320" s="787"/>
      <c r="D320" t="s">
        <v>13</v>
      </c>
      <c r="E320" s="118">
        <v>4</v>
      </c>
      <c r="F320" s="151"/>
      <c r="G320" s="4">
        <f t="shared" si="4"/>
        <v>94.499999999999972</v>
      </c>
      <c r="H320" s="4"/>
    </row>
    <row r="321" spans="1:8">
      <c r="B321" s="787"/>
      <c r="C321" s="787"/>
      <c r="D321" t="s">
        <v>14</v>
      </c>
      <c r="E321" s="118">
        <v>600</v>
      </c>
      <c r="F321" s="151"/>
      <c r="G321" s="4">
        <f t="shared" si="4"/>
        <v>694.5</v>
      </c>
      <c r="H321" s="4"/>
    </row>
    <row r="322" spans="1:8">
      <c r="A322" s="258">
        <v>44208</v>
      </c>
      <c r="B322" s="787" t="s">
        <v>2707</v>
      </c>
      <c r="C322" s="787" t="s">
        <v>25</v>
      </c>
      <c r="D322" t="s">
        <v>14</v>
      </c>
      <c r="E322" s="118"/>
      <c r="F322" s="151">
        <v>600</v>
      </c>
      <c r="G322" s="4">
        <f t="shared" si="4"/>
        <v>94.5</v>
      </c>
      <c r="H322" s="4"/>
    </row>
    <row r="323" spans="1:8">
      <c r="A323" s="258">
        <v>44226</v>
      </c>
      <c r="B323" s="787" t="s">
        <v>2706</v>
      </c>
      <c r="C323" s="787" t="s">
        <v>25</v>
      </c>
      <c r="D323" t="s">
        <v>12</v>
      </c>
      <c r="E323" s="118"/>
      <c r="F323" s="151">
        <v>90.5</v>
      </c>
      <c r="G323" s="4">
        <f t="shared" si="4"/>
        <v>4</v>
      </c>
      <c r="H323" s="4"/>
    </row>
    <row r="324" spans="1:8">
      <c r="A324" s="258">
        <v>44226</v>
      </c>
      <c r="B324" s="787" t="s">
        <v>2706</v>
      </c>
      <c r="C324" s="787" t="s">
        <v>25</v>
      </c>
      <c r="D324" t="s">
        <v>13</v>
      </c>
      <c r="E324" s="118"/>
      <c r="F324" s="151">
        <v>4</v>
      </c>
      <c r="G324" s="4">
        <f t="shared" si="4"/>
        <v>0</v>
      </c>
      <c r="H324" s="4"/>
    </row>
    <row r="325" spans="1:8">
      <c r="A325" s="147">
        <v>44227</v>
      </c>
      <c r="B325" s="786" t="s">
        <v>10</v>
      </c>
      <c r="C325" s="786" t="s">
        <v>11</v>
      </c>
      <c r="D325" t="s">
        <v>12</v>
      </c>
      <c r="E325" s="118">
        <v>90.2</v>
      </c>
      <c r="F325" s="151"/>
      <c r="G325" s="4">
        <f t="shared" si="4"/>
        <v>90.2</v>
      </c>
      <c r="H325" s="4"/>
    </row>
    <row r="326" spans="1:8">
      <c r="B326" s="787"/>
      <c r="C326" s="787"/>
      <c r="D326" t="s">
        <v>13</v>
      </c>
      <c r="E326" s="118">
        <v>5</v>
      </c>
      <c r="F326" s="151"/>
      <c r="G326" s="4">
        <f t="shared" si="4"/>
        <v>95.2</v>
      </c>
      <c r="H326" s="4"/>
    </row>
    <row r="327" spans="1:8">
      <c r="B327" s="787"/>
      <c r="C327" s="787"/>
      <c r="D327" t="s">
        <v>14</v>
      </c>
      <c r="E327" s="118">
        <v>600</v>
      </c>
      <c r="F327" s="151"/>
      <c r="G327" s="4">
        <f t="shared" si="4"/>
        <v>695.2</v>
      </c>
      <c r="H327" s="4"/>
    </row>
    <row r="328" spans="1:8">
      <c r="A328" s="258">
        <v>44244</v>
      </c>
      <c r="B328" s="787" t="s">
        <v>2708</v>
      </c>
      <c r="C328" s="787" t="s">
        <v>11</v>
      </c>
      <c r="D328" t="s">
        <v>14</v>
      </c>
      <c r="E328" s="118"/>
      <c r="F328" s="151">
        <v>600</v>
      </c>
      <c r="G328" s="4">
        <f t="shared" si="4"/>
        <v>95.200000000000045</v>
      </c>
      <c r="H328" s="4"/>
    </row>
    <row r="329" spans="1:8">
      <c r="A329" s="258">
        <v>44335</v>
      </c>
      <c r="B329" s="787" t="s">
        <v>2709</v>
      </c>
      <c r="C329" s="787" t="s">
        <v>11</v>
      </c>
      <c r="D329" t="s">
        <v>12</v>
      </c>
      <c r="E329" s="118"/>
      <c r="F329" s="151">
        <v>90.2</v>
      </c>
      <c r="G329" s="4">
        <f t="shared" si="4"/>
        <v>5.0000000000000426</v>
      </c>
      <c r="H329" s="4"/>
    </row>
    <row r="330" spans="1:8">
      <c r="A330" s="258">
        <v>44335</v>
      </c>
      <c r="B330" s="787" t="s">
        <v>2709</v>
      </c>
      <c r="C330" s="787" t="s">
        <v>11</v>
      </c>
      <c r="D330" t="s">
        <v>13</v>
      </c>
      <c r="E330" s="118"/>
      <c r="F330" s="151">
        <v>5</v>
      </c>
      <c r="G330" s="4">
        <f t="shared" si="4"/>
        <v>4.2632564145606011E-14</v>
      </c>
      <c r="H330" s="4"/>
    </row>
    <row r="331" spans="1:8">
      <c r="A331" s="147">
        <v>44255</v>
      </c>
      <c r="B331" s="786" t="s">
        <v>10</v>
      </c>
      <c r="C331" s="786" t="s">
        <v>15</v>
      </c>
      <c r="D331" t="s">
        <v>12</v>
      </c>
      <c r="E331" s="118">
        <v>81.7</v>
      </c>
      <c r="F331" s="151"/>
      <c r="G331" s="4">
        <f t="shared" si="4"/>
        <v>81.700000000000045</v>
      </c>
      <c r="H331" s="4"/>
    </row>
    <row r="332" spans="1:8">
      <c r="B332" s="787"/>
      <c r="C332" s="787"/>
      <c r="D332" t="s">
        <v>13</v>
      </c>
      <c r="E332" s="118">
        <v>5.7</v>
      </c>
      <c r="F332" s="151"/>
      <c r="G332" s="4">
        <f t="shared" ref="G332:G400" si="5">+G331+E332-F332</f>
        <v>87.400000000000048</v>
      </c>
      <c r="H332" s="4"/>
    </row>
    <row r="333" spans="1:8">
      <c r="B333" s="787"/>
      <c r="C333" s="787"/>
      <c r="D333" t="s">
        <v>14</v>
      </c>
      <c r="E333" s="118">
        <v>600</v>
      </c>
      <c r="F333" s="151"/>
      <c r="G333" s="4">
        <f t="shared" si="5"/>
        <v>687.40000000000009</v>
      </c>
      <c r="H333" s="4"/>
    </row>
    <row r="334" spans="1:8">
      <c r="A334" s="258">
        <v>44281</v>
      </c>
      <c r="B334" s="787" t="s">
        <v>2710</v>
      </c>
      <c r="C334" s="787" t="s">
        <v>15</v>
      </c>
      <c r="D334" t="s">
        <v>14</v>
      </c>
      <c r="E334" s="118"/>
      <c r="F334" s="151">
        <v>600</v>
      </c>
      <c r="G334" s="4">
        <f t="shared" si="5"/>
        <v>87.400000000000091</v>
      </c>
      <c r="H334" s="4"/>
    </row>
    <row r="335" spans="1:8">
      <c r="A335" s="258">
        <v>44357</v>
      </c>
      <c r="B335" s="787" t="s">
        <v>2711</v>
      </c>
      <c r="C335" s="787" t="s">
        <v>15</v>
      </c>
      <c r="D335" t="s">
        <v>12</v>
      </c>
      <c r="E335" s="118"/>
      <c r="F335" s="151">
        <v>81.7</v>
      </c>
      <c r="G335" s="4">
        <f t="shared" si="5"/>
        <v>5.7000000000000881</v>
      </c>
      <c r="H335" s="4"/>
    </row>
    <row r="336" spans="1:8">
      <c r="A336" s="258">
        <v>44357</v>
      </c>
      <c r="B336" s="787" t="s">
        <v>2711</v>
      </c>
      <c r="C336" s="787" t="s">
        <v>15</v>
      </c>
      <c r="D336" t="s">
        <v>13</v>
      </c>
      <c r="E336" s="118"/>
      <c r="F336" s="151">
        <v>5.7</v>
      </c>
      <c r="G336" s="4">
        <f t="shared" si="5"/>
        <v>8.7929663550312398E-14</v>
      </c>
      <c r="H336" s="4"/>
    </row>
    <row r="337" spans="1:8">
      <c r="A337" s="147">
        <v>44286</v>
      </c>
      <c r="B337" s="786" t="s">
        <v>10</v>
      </c>
      <c r="C337" s="786" t="s">
        <v>16</v>
      </c>
      <c r="D337" t="s">
        <v>12</v>
      </c>
      <c r="E337" s="118">
        <v>89.6</v>
      </c>
      <c r="F337" s="151"/>
      <c r="G337" s="4">
        <f t="shared" si="5"/>
        <v>89.60000000000008</v>
      </c>
      <c r="H337" s="4"/>
    </row>
    <row r="338" spans="1:8">
      <c r="B338" s="787"/>
      <c r="C338" s="787"/>
      <c r="D338" t="s">
        <v>13</v>
      </c>
      <c r="E338" s="118">
        <v>3.8</v>
      </c>
      <c r="F338" s="151"/>
      <c r="G338" s="4">
        <f t="shared" si="5"/>
        <v>93.400000000000077</v>
      </c>
      <c r="H338" s="4"/>
    </row>
    <row r="339" spans="1:8">
      <c r="B339" s="787"/>
      <c r="C339" s="787"/>
      <c r="D339" t="s">
        <v>14</v>
      </c>
      <c r="E339" s="118">
        <v>600</v>
      </c>
      <c r="F339" s="151"/>
      <c r="G339" s="4">
        <f t="shared" si="5"/>
        <v>693.40000000000009</v>
      </c>
      <c r="H339" s="4"/>
    </row>
    <row r="340" spans="1:8">
      <c r="A340" s="258">
        <v>44335</v>
      </c>
      <c r="B340" s="787" t="s">
        <v>2712</v>
      </c>
      <c r="C340" s="787" t="s">
        <v>16</v>
      </c>
      <c r="D340" t="s">
        <v>14</v>
      </c>
      <c r="E340" s="118"/>
      <c r="F340" s="151">
        <v>600</v>
      </c>
      <c r="G340" s="4">
        <f t="shared" si="5"/>
        <v>93.400000000000091</v>
      </c>
      <c r="H340" s="4"/>
    </row>
    <row r="341" spans="1:8">
      <c r="A341" s="258">
        <v>44403</v>
      </c>
      <c r="B341" s="787" t="s">
        <v>2713</v>
      </c>
      <c r="C341" s="787" t="s">
        <v>16</v>
      </c>
      <c r="D341" t="s">
        <v>12</v>
      </c>
      <c r="E341" s="118"/>
      <c r="F341" s="118">
        <v>89.6</v>
      </c>
      <c r="G341" s="4">
        <f t="shared" si="5"/>
        <v>3.8000000000000966</v>
      </c>
      <c r="H341" s="4"/>
    </row>
    <row r="342" spans="1:8">
      <c r="A342" s="258">
        <v>44403</v>
      </c>
      <c r="B342" s="787" t="s">
        <v>2713</v>
      </c>
      <c r="C342" s="787" t="s">
        <v>16</v>
      </c>
      <c r="D342" t="s">
        <v>13</v>
      </c>
      <c r="E342" s="118"/>
      <c r="F342" s="118">
        <v>3.8</v>
      </c>
      <c r="G342" s="4">
        <f t="shared" si="5"/>
        <v>9.681144774731365E-14</v>
      </c>
      <c r="H342" s="4"/>
    </row>
    <row r="343" spans="1:8">
      <c r="A343" s="147">
        <v>44316</v>
      </c>
      <c r="B343" s="786" t="s">
        <v>10</v>
      </c>
      <c r="C343" s="786" t="s">
        <v>17</v>
      </c>
      <c r="D343" t="s">
        <v>12</v>
      </c>
      <c r="E343" s="118">
        <v>86.5</v>
      </c>
      <c r="F343" s="151"/>
      <c r="G343" s="4">
        <f t="shared" si="5"/>
        <v>86.500000000000099</v>
      </c>
      <c r="H343" s="4"/>
    </row>
    <row r="344" spans="1:8">
      <c r="B344" s="787"/>
      <c r="C344" s="787"/>
      <c r="D344" t="s">
        <v>13</v>
      </c>
      <c r="E344" s="118">
        <v>4.8</v>
      </c>
      <c r="F344" s="151"/>
      <c r="G344" s="4">
        <f t="shared" si="5"/>
        <v>91.300000000000097</v>
      </c>
      <c r="H344" s="4"/>
    </row>
    <row r="345" spans="1:8">
      <c r="B345" s="787"/>
      <c r="C345" s="787"/>
      <c r="D345" t="s">
        <v>14</v>
      </c>
      <c r="E345" s="118">
        <v>600</v>
      </c>
      <c r="F345" s="151"/>
      <c r="G345" s="4">
        <f t="shared" si="5"/>
        <v>691.30000000000007</v>
      </c>
      <c r="H345" s="4"/>
    </row>
    <row r="346" spans="1:8">
      <c r="A346" s="258">
        <v>44357</v>
      </c>
      <c r="B346" s="787" t="s">
        <v>2714</v>
      </c>
      <c r="C346" s="787" t="s">
        <v>17</v>
      </c>
      <c r="D346" t="s">
        <v>14</v>
      </c>
      <c r="E346" s="118"/>
      <c r="F346" s="151">
        <v>600</v>
      </c>
      <c r="G346" s="4">
        <f t="shared" si="5"/>
        <v>91.300000000000068</v>
      </c>
      <c r="H346" s="4"/>
    </row>
    <row r="347" spans="1:8">
      <c r="A347" s="258">
        <v>44447</v>
      </c>
      <c r="B347" s="787" t="s">
        <v>2715</v>
      </c>
      <c r="C347" s="787" t="s">
        <v>17</v>
      </c>
      <c r="D347" t="s">
        <v>12</v>
      </c>
      <c r="E347" s="118"/>
      <c r="F347" s="151">
        <v>86.5</v>
      </c>
      <c r="G347" s="4">
        <f t="shared" si="5"/>
        <v>4.8000000000000682</v>
      </c>
      <c r="H347" s="4"/>
    </row>
    <row r="348" spans="1:8">
      <c r="A348" s="258">
        <v>44669</v>
      </c>
      <c r="B348" s="787" t="s">
        <v>2701</v>
      </c>
      <c r="C348" s="787" t="s">
        <v>17</v>
      </c>
      <c r="D348" t="s">
        <v>13</v>
      </c>
      <c r="E348" s="118"/>
      <c r="F348" s="118">
        <v>4.8</v>
      </c>
      <c r="G348" s="4">
        <f t="shared" si="5"/>
        <v>6.8389738316909643E-14</v>
      </c>
      <c r="H348" s="4"/>
    </row>
    <row r="349" spans="1:8">
      <c r="A349" s="147">
        <v>44347</v>
      </c>
      <c r="B349" s="786" t="s">
        <v>10</v>
      </c>
      <c r="C349" s="786" t="s">
        <v>18</v>
      </c>
      <c r="D349" t="s">
        <v>12</v>
      </c>
      <c r="E349" s="118">
        <v>70.2</v>
      </c>
      <c r="F349" s="151"/>
      <c r="G349" s="4">
        <f t="shared" si="5"/>
        <v>70.200000000000074</v>
      </c>
      <c r="H349" s="4"/>
    </row>
    <row r="350" spans="1:8">
      <c r="B350" s="787"/>
      <c r="C350" s="787"/>
      <c r="D350" t="s">
        <v>13</v>
      </c>
      <c r="E350" s="118">
        <v>3.5</v>
      </c>
      <c r="F350" s="151"/>
      <c r="G350" s="4">
        <f t="shared" si="5"/>
        <v>73.700000000000074</v>
      </c>
      <c r="H350" s="4"/>
    </row>
    <row r="351" spans="1:8">
      <c r="B351" s="787"/>
      <c r="C351" s="787"/>
      <c r="D351" t="s">
        <v>14</v>
      </c>
      <c r="E351" s="118">
        <v>600</v>
      </c>
      <c r="F351" s="151"/>
      <c r="G351" s="4">
        <f t="shared" si="5"/>
        <v>673.7</v>
      </c>
      <c r="H351" s="4"/>
    </row>
    <row r="352" spans="1:8">
      <c r="B352" s="787"/>
      <c r="C352" s="787"/>
      <c r="D352" t="s">
        <v>189</v>
      </c>
      <c r="E352" s="118">
        <v>8.5</v>
      </c>
      <c r="F352" s="151"/>
      <c r="G352" s="4">
        <f t="shared" si="5"/>
        <v>682.2</v>
      </c>
      <c r="H352" s="4"/>
    </row>
    <row r="353" spans="1:18">
      <c r="A353" s="258">
        <v>44403</v>
      </c>
      <c r="B353" s="787" t="s">
        <v>2716</v>
      </c>
      <c r="C353" s="787" t="s">
        <v>18</v>
      </c>
      <c r="D353" t="s">
        <v>14</v>
      </c>
      <c r="E353" s="118"/>
      <c r="F353" s="118">
        <v>600</v>
      </c>
      <c r="G353" s="4">
        <f t="shared" si="5"/>
        <v>82.200000000000045</v>
      </c>
      <c r="H353" s="4"/>
    </row>
    <row r="354" spans="1:18">
      <c r="A354" s="258">
        <v>44447</v>
      </c>
      <c r="B354" s="787" t="s">
        <v>2715</v>
      </c>
      <c r="C354" s="787" t="s">
        <v>18</v>
      </c>
      <c r="D354" t="s">
        <v>12</v>
      </c>
      <c r="E354" s="118"/>
      <c r="F354" s="118">
        <v>70.2</v>
      </c>
      <c r="G354" s="4">
        <f t="shared" si="5"/>
        <v>12.000000000000043</v>
      </c>
      <c r="H354" s="4"/>
    </row>
    <row r="355" spans="1:18">
      <c r="A355" s="258">
        <v>44669</v>
      </c>
      <c r="B355" s="787" t="s">
        <v>2701</v>
      </c>
      <c r="C355" s="787" t="s">
        <v>18</v>
      </c>
      <c r="D355" t="s">
        <v>13</v>
      </c>
      <c r="E355" s="118"/>
      <c r="F355" s="118">
        <v>3.5</v>
      </c>
      <c r="G355" s="4">
        <f t="shared" si="5"/>
        <v>8.5000000000000426</v>
      </c>
      <c r="H355" s="4"/>
    </row>
    <row r="356" spans="1:18">
      <c r="A356" s="258">
        <v>44669</v>
      </c>
      <c r="B356" s="787" t="s">
        <v>2701</v>
      </c>
      <c r="C356" s="787" t="s">
        <v>18</v>
      </c>
      <c r="D356" t="s">
        <v>189</v>
      </c>
      <c r="E356" s="118"/>
      <c r="F356" s="118">
        <v>8.5</v>
      </c>
      <c r="G356" s="4">
        <f t="shared" si="5"/>
        <v>4.2632564145606011E-14</v>
      </c>
      <c r="H356" s="4"/>
    </row>
    <row r="357" spans="1:18">
      <c r="A357" s="147">
        <v>44377</v>
      </c>
      <c r="B357" s="786" t="s">
        <v>10</v>
      </c>
      <c r="C357" s="786" t="s">
        <v>19</v>
      </c>
      <c r="D357" t="s">
        <v>12</v>
      </c>
      <c r="E357" s="118">
        <v>77</v>
      </c>
      <c r="F357" s="151"/>
      <c r="G357" s="4">
        <f t="shared" si="5"/>
        <v>77.000000000000043</v>
      </c>
      <c r="H357" s="4"/>
    </row>
    <row r="358" spans="1:18">
      <c r="B358" s="787"/>
      <c r="C358" s="787"/>
      <c r="D358" t="s">
        <v>13</v>
      </c>
      <c r="E358" s="118">
        <v>5.4</v>
      </c>
      <c r="F358" s="151"/>
      <c r="G358" s="4">
        <f t="shared" si="5"/>
        <v>82.400000000000048</v>
      </c>
      <c r="H358" s="4"/>
    </row>
    <row r="359" spans="1:18">
      <c r="B359" s="787"/>
      <c r="C359" s="787"/>
      <c r="D359" t="s">
        <v>14</v>
      </c>
      <c r="E359" s="118">
        <v>600</v>
      </c>
      <c r="F359" s="151"/>
      <c r="G359" s="4">
        <f t="shared" si="5"/>
        <v>682.40000000000009</v>
      </c>
      <c r="H359" s="4"/>
    </row>
    <row r="360" spans="1:18">
      <c r="A360" s="258">
        <v>44425</v>
      </c>
      <c r="B360" s="787" t="s">
        <v>2717</v>
      </c>
      <c r="C360" s="787" t="s">
        <v>19</v>
      </c>
      <c r="D360" t="s">
        <v>14</v>
      </c>
      <c r="E360" s="118"/>
      <c r="F360" s="151">
        <v>600</v>
      </c>
      <c r="G360" s="4">
        <f t="shared" si="5"/>
        <v>82.400000000000091</v>
      </c>
      <c r="H360" s="4"/>
    </row>
    <row r="361" spans="1:18">
      <c r="A361" s="258">
        <v>44447</v>
      </c>
      <c r="B361" s="787" t="s">
        <v>2715</v>
      </c>
      <c r="C361" s="787" t="s">
        <v>19</v>
      </c>
      <c r="D361" t="s">
        <v>12</v>
      </c>
      <c r="E361" s="118"/>
      <c r="F361" s="151">
        <v>77</v>
      </c>
      <c r="G361" s="4">
        <f t="shared" si="5"/>
        <v>5.4000000000000909</v>
      </c>
      <c r="H361" s="4"/>
    </row>
    <row r="362" spans="1:18">
      <c r="A362" s="258">
        <v>44669</v>
      </c>
      <c r="B362" s="787" t="s">
        <v>2701</v>
      </c>
      <c r="C362" s="787" t="s">
        <v>19</v>
      </c>
      <c r="D362" t="s">
        <v>13</v>
      </c>
      <c r="E362" s="118"/>
      <c r="F362" s="118">
        <v>5.4</v>
      </c>
      <c r="G362" s="4">
        <f t="shared" si="5"/>
        <v>9.0594198809412774E-14</v>
      </c>
      <c r="H362" s="4"/>
    </row>
    <row r="363" spans="1:18">
      <c r="A363" s="147">
        <v>44408</v>
      </c>
      <c r="B363" s="786" t="s">
        <v>10</v>
      </c>
      <c r="C363" s="786" t="s">
        <v>20</v>
      </c>
      <c r="D363" t="s">
        <v>12</v>
      </c>
      <c r="E363" s="118">
        <v>67.400000000000006</v>
      </c>
      <c r="F363" s="151"/>
      <c r="G363" s="4">
        <f t="shared" si="5"/>
        <v>67.400000000000091</v>
      </c>
      <c r="H363" s="4"/>
      <c r="J363" s="786"/>
      <c r="L363" s="4"/>
    </row>
    <row r="364" spans="1:18">
      <c r="B364" s="787"/>
      <c r="C364" s="787"/>
      <c r="D364" t="s">
        <v>13</v>
      </c>
      <c r="E364" s="118">
        <v>2.8</v>
      </c>
      <c r="F364" s="151"/>
      <c r="G364" s="4">
        <f t="shared" si="5"/>
        <v>70.200000000000088</v>
      </c>
      <c r="H364" s="4"/>
      <c r="J364" s="786"/>
      <c r="L364" s="4"/>
      <c r="P364" s="786"/>
      <c r="R364" s="4"/>
    </row>
    <row r="365" spans="1:18">
      <c r="B365" s="787"/>
      <c r="C365" s="787"/>
      <c r="D365" t="s">
        <v>14</v>
      </c>
      <c r="E365" s="118">
        <v>600</v>
      </c>
      <c r="F365" s="151"/>
      <c r="G365" s="4">
        <f t="shared" si="5"/>
        <v>670.2</v>
      </c>
      <c r="H365" s="4"/>
      <c r="J365" s="786"/>
      <c r="L365" s="4"/>
      <c r="P365" s="786"/>
      <c r="R365" s="4"/>
    </row>
    <row r="366" spans="1:18">
      <c r="A366" s="258">
        <v>44425</v>
      </c>
      <c r="B366" s="787" t="s">
        <v>2717</v>
      </c>
      <c r="C366" s="787" t="s">
        <v>20</v>
      </c>
      <c r="D366" t="s">
        <v>14</v>
      </c>
      <c r="E366" s="118"/>
      <c r="F366" s="151">
        <v>600</v>
      </c>
      <c r="G366" s="4">
        <f t="shared" si="5"/>
        <v>70.200000000000045</v>
      </c>
      <c r="H366" s="4"/>
      <c r="J366" s="786"/>
      <c r="L366" s="4"/>
      <c r="P366" s="786"/>
      <c r="R366" s="4"/>
    </row>
    <row r="367" spans="1:18">
      <c r="A367" s="258">
        <v>44447</v>
      </c>
      <c r="B367" s="787" t="s">
        <v>2715</v>
      </c>
      <c r="C367" s="787" t="s">
        <v>20</v>
      </c>
      <c r="D367" t="s">
        <v>12</v>
      </c>
      <c r="E367" s="118"/>
      <c r="F367" s="151">
        <v>67.400000000000006</v>
      </c>
      <c r="G367" s="4">
        <f t="shared" si="5"/>
        <v>2.8000000000000398</v>
      </c>
      <c r="H367" s="4"/>
      <c r="J367" s="786"/>
      <c r="L367" s="4"/>
      <c r="P367" s="786"/>
      <c r="R367" s="4"/>
    </row>
    <row r="368" spans="1:18">
      <c r="A368" s="258">
        <v>44669</v>
      </c>
      <c r="B368" s="787" t="s">
        <v>2701</v>
      </c>
      <c r="C368" s="787" t="s">
        <v>20</v>
      </c>
      <c r="D368" t="s">
        <v>13</v>
      </c>
      <c r="E368" s="118"/>
      <c r="F368" s="118">
        <v>2.8</v>
      </c>
      <c r="G368" s="4">
        <f t="shared" si="5"/>
        <v>3.9968028886505635E-14</v>
      </c>
      <c r="H368" s="4"/>
      <c r="J368" s="786"/>
      <c r="L368" s="4"/>
      <c r="P368" s="786"/>
      <c r="R368" s="4"/>
    </row>
    <row r="369" spans="1:18">
      <c r="A369" s="147">
        <v>44439</v>
      </c>
      <c r="B369" s="786" t="s">
        <v>10</v>
      </c>
      <c r="C369" s="786" t="s">
        <v>21</v>
      </c>
      <c r="D369" t="s">
        <v>12</v>
      </c>
      <c r="E369" s="118">
        <v>76.3</v>
      </c>
      <c r="F369" s="151"/>
      <c r="G369" s="4">
        <f t="shared" si="5"/>
        <v>76.30000000000004</v>
      </c>
      <c r="H369" s="4"/>
      <c r="L369" s="4"/>
      <c r="P369" s="786"/>
      <c r="R369" s="4"/>
    </row>
    <row r="370" spans="1:18">
      <c r="B370" s="787"/>
      <c r="C370" s="787"/>
      <c r="D370" t="s">
        <v>13</v>
      </c>
      <c r="E370" s="118">
        <v>3.1</v>
      </c>
      <c r="F370" s="151"/>
      <c r="G370" s="4">
        <f t="shared" si="5"/>
        <v>79.400000000000034</v>
      </c>
      <c r="H370" s="4"/>
      <c r="J370" s="786"/>
      <c r="L370" s="4"/>
      <c r="R370" s="4"/>
    </row>
    <row r="371" spans="1:18">
      <c r="B371" s="787"/>
      <c r="C371" s="787"/>
      <c r="D371" t="s">
        <v>14</v>
      </c>
      <c r="E371" s="118">
        <v>600</v>
      </c>
      <c r="F371" s="151"/>
      <c r="G371" s="4">
        <f t="shared" si="5"/>
        <v>679.40000000000009</v>
      </c>
      <c r="H371" s="4"/>
      <c r="J371" s="786"/>
      <c r="L371" s="4"/>
      <c r="P371" s="786"/>
      <c r="R371" s="4"/>
    </row>
    <row r="372" spans="1:18">
      <c r="A372" s="258">
        <v>44447</v>
      </c>
      <c r="B372" s="787" t="s">
        <v>2718</v>
      </c>
      <c r="C372" s="787" t="s">
        <v>21</v>
      </c>
      <c r="D372" t="s">
        <v>14</v>
      </c>
      <c r="E372" s="118"/>
      <c r="F372" s="151">
        <v>600</v>
      </c>
      <c r="G372" s="4">
        <f t="shared" si="5"/>
        <v>79.400000000000091</v>
      </c>
      <c r="H372" s="4"/>
      <c r="J372" s="786"/>
      <c r="P372" s="786"/>
      <c r="R372" s="4"/>
    </row>
    <row r="373" spans="1:18">
      <c r="A373" s="258">
        <v>44489</v>
      </c>
      <c r="B373" s="787" t="s">
        <v>2719</v>
      </c>
      <c r="C373" s="787" t="s">
        <v>21</v>
      </c>
      <c r="D373" t="s">
        <v>12</v>
      </c>
      <c r="E373" s="118"/>
      <c r="F373" s="118">
        <v>76.3</v>
      </c>
      <c r="G373" s="4">
        <f t="shared" si="5"/>
        <v>3.1000000000000938</v>
      </c>
      <c r="H373" s="4"/>
    </row>
    <row r="374" spans="1:18">
      <c r="A374" s="258">
        <v>44489</v>
      </c>
      <c r="B374" s="787" t="s">
        <v>2719</v>
      </c>
      <c r="C374" s="787" t="s">
        <v>21</v>
      </c>
      <c r="D374" t="s">
        <v>13</v>
      </c>
      <c r="E374" s="118"/>
      <c r="F374" s="118">
        <v>3.1</v>
      </c>
      <c r="G374" s="4">
        <f t="shared" si="5"/>
        <v>9.3702823278363212E-14</v>
      </c>
      <c r="H374" s="4"/>
    </row>
    <row r="375" spans="1:18">
      <c r="A375" s="147">
        <v>44469</v>
      </c>
      <c r="B375" s="786" t="s">
        <v>10</v>
      </c>
      <c r="C375" s="786" t="s">
        <v>22</v>
      </c>
      <c r="D375" t="s">
        <v>12</v>
      </c>
      <c r="E375" s="118">
        <v>79</v>
      </c>
      <c r="F375" s="151"/>
      <c r="G375" s="4">
        <f t="shared" si="5"/>
        <v>79.000000000000099</v>
      </c>
      <c r="H375" s="4"/>
    </row>
    <row r="376" spans="1:18">
      <c r="B376" s="787"/>
      <c r="C376" s="787"/>
      <c r="D376" t="s">
        <v>13</v>
      </c>
      <c r="E376" s="118">
        <v>4.7</v>
      </c>
      <c r="F376" s="151"/>
      <c r="G376" s="4">
        <f t="shared" si="5"/>
        <v>83.700000000000102</v>
      </c>
      <c r="H376" s="4"/>
      <c r="L376" s="12"/>
    </row>
    <row r="377" spans="1:18">
      <c r="B377" s="787"/>
      <c r="C377" s="787"/>
      <c r="D377" t="s">
        <v>14</v>
      </c>
      <c r="E377" s="118">
        <v>600</v>
      </c>
      <c r="F377" s="151"/>
      <c r="G377" s="4">
        <f t="shared" si="5"/>
        <v>683.7</v>
      </c>
      <c r="H377" s="4"/>
    </row>
    <row r="378" spans="1:18">
      <c r="A378" s="258">
        <v>44489</v>
      </c>
      <c r="B378" s="787" t="s">
        <v>2720</v>
      </c>
      <c r="C378" s="787" t="s">
        <v>22</v>
      </c>
      <c r="D378" t="s">
        <v>14</v>
      </c>
      <c r="E378" s="118"/>
      <c r="F378" s="151">
        <v>600</v>
      </c>
      <c r="G378" s="4">
        <f t="shared" si="5"/>
        <v>83.700000000000045</v>
      </c>
      <c r="H378" s="4"/>
    </row>
    <row r="379" spans="1:18">
      <c r="A379" s="258">
        <v>44523</v>
      </c>
      <c r="B379" s="787" t="s">
        <v>2721</v>
      </c>
      <c r="C379" s="787" t="s">
        <v>22</v>
      </c>
      <c r="D379" t="s">
        <v>12</v>
      </c>
      <c r="E379" s="118"/>
      <c r="F379" s="151">
        <v>79</v>
      </c>
      <c r="G379" s="4">
        <f t="shared" si="5"/>
        <v>4.7000000000000455</v>
      </c>
      <c r="H379" s="4"/>
    </row>
    <row r="380" spans="1:18">
      <c r="A380" s="258">
        <v>44523</v>
      </c>
      <c r="B380" s="787" t="s">
        <v>2721</v>
      </c>
      <c r="C380" s="787" t="s">
        <v>22</v>
      </c>
      <c r="D380" t="s">
        <v>13</v>
      </c>
      <c r="E380" s="118"/>
      <c r="F380" s="151">
        <v>4.7</v>
      </c>
      <c r="G380" s="4">
        <f t="shared" si="5"/>
        <v>4.5297099404706387E-14</v>
      </c>
      <c r="H380" s="4"/>
    </row>
    <row r="381" spans="1:18">
      <c r="A381" s="258">
        <v>44500</v>
      </c>
      <c r="B381" s="786" t="s">
        <v>10</v>
      </c>
      <c r="C381" s="786" t="s">
        <v>23</v>
      </c>
      <c r="D381" t="s">
        <v>14</v>
      </c>
      <c r="E381" s="118">
        <v>600</v>
      </c>
      <c r="F381" s="118"/>
      <c r="G381" s="4">
        <f t="shared" si="5"/>
        <v>600</v>
      </c>
      <c r="H381" s="4"/>
    </row>
    <row r="382" spans="1:18">
      <c r="B382" s="786"/>
      <c r="C382" s="786"/>
      <c r="D382" t="s">
        <v>12</v>
      </c>
      <c r="E382" s="118">
        <v>81.8</v>
      </c>
      <c r="F382" s="118"/>
      <c r="G382" s="4">
        <f t="shared" si="5"/>
        <v>681.8</v>
      </c>
      <c r="H382" s="4"/>
    </row>
    <row r="383" spans="1:18">
      <c r="B383" s="786"/>
      <c r="C383" s="786"/>
      <c r="D383" t="s">
        <v>13</v>
      </c>
      <c r="E383" s="118">
        <v>2.6</v>
      </c>
      <c r="F383" s="118"/>
      <c r="G383" s="4">
        <f t="shared" si="5"/>
        <v>684.4</v>
      </c>
      <c r="H383" s="4"/>
    </row>
    <row r="384" spans="1:18">
      <c r="A384" s="258">
        <v>44523</v>
      </c>
      <c r="B384" s="787" t="s">
        <v>2722</v>
      </c>
      <c r="C384" s="787" t="s">
        <v>23</v>
      </c>
      <c r="D384" t="s">
        <v>14</v>
      </c>
      <c r="E384" s="118"/>
      <c r="F384" s="118">
        <v>600</v>
      </c>
      <c r="G384" s="4">
        <f t="shared" si="5"/>
        <v>84.399999999999977</v>
      </c>
      <c r="H384" s="4"/>
    </row>
    <row r="385" spans="1:15">
      <c r="A385" s="258">
        <v>44557</v>
      </c>
      <c r="B385" s="787" t="s">
        <v>2723</v>
      </c>
      <c r="C385" s="787" t="s">
        <v>23</v>
      </c>
      <c r="D385" t="s">
        <v>12</v>
      </c>
      <c r="E385" s="118"/>
      <c r="F385" s="118">
        <v>81.8</v>
      </c>
      <c r="G385" s="4">
        <f t="shared" si="5"/>
        <v>2.5999999999999801</v>
      </c>
      <c r="H385" s="4"/>
    </row>
    <row r="386" spans="1:15">
      <c r="A386" s="258">
        <v>44557</v>
      </c>
      <c r="B386" s="787" t="s">
        <v>2723</v>
      </c>
      <c r="C386" s="787" t="s">
        <v>23</v>
      </c>
      <c r="D386" t="s">
        <v>13</v>
      </c>
      <c r="E386" s="118"/>
      <c r="F386" s="118">
        <v>2.6</v>
      </c>
      <c r="G386" s="4">
        <f t="shared" si="5"/>
        <v>-1.9984014443252818E-14</v>
      </c>
      <c r="H386" s="4"/>
    </row>
    <row r="387" spans="1:15">
      <c r="A387" s="258">
        <v>44530</v>
      </c>
      <c r="B387" s="786" t="s">
        <v>10</v>
      </c>
      <c r="C387" s="786" t="s">
        <v>24</v>
      </c>
      <c r="D387" t="s">
        <v>12</v>
      </c>
      <c r="E387" s="118">
        <v>87.3</v>
      </c>
      <c r="F387" s="118"/>
      <c r="G387" s="4">
        <f t="shared" si="5"/>
        <v>87.299999999999983</v>
      </c>
      <c r="H387" s="4"/>
      <c r="K387" s="4"/>
    </row>
    <row r="388" spans="1:15">
      <c r="B388" s="786"/>
      <c r="C388" s="786"/>
      <c r="D388" t="s">
        <v>13</v>
      </c>
      <c r="E388" s="118">
        <v>4</v>
      </c>
      <c r="F388" s="118"/>
      <c r="G388" s="4">
        <f t="shared" si="5"/>
        <v>91.299999999999983</v>
      </c>
      <c r="H388" s="4"/>
      <c r="K388" s="4"/>
    </row>
    <row r="389" spans="1:15">
      <c r="B389" s="786"/>
      <c r="C389" s="786"/>
      <c r="D389" t="s">
        <v>14</v>
      </c>
      <c r="E389" s="118">
        <v>600</v>
      </c>
      <c r="F389" s="118"/>
      <c r="G389" s="4">
        <f t="shared" si="5"/>
        <v>691.3</v>
      </c>
      <c r="H389" s="4"/>
      <c r="K389" s="4"/>
    </row>
    <row r="390" spans="1:15">
      <c r="A390" s="258">
        <v>44557</v>
      </c>
      <c r="B390" s="787" t="s">
        <v>2724</v>
      </c>
      <c r="C390" s="787" t="s">
        <v>24</v>
      </c>
      <c r="D390" t="s">
        <v>14</v>
      </c>
      <c r="E390" s="118"/>
      <c r="F390" s="118">
        <v>600</v>
      </c>
      <c r="G390" s="4">
        <f t="shared" si="5"/>
        <v>91.299999999999955</v>
      </c>
      <c r="H390" s="4"/>
      <c r="K390" s="4"/>
    </row>
    <row r="391" spans="1:15">
      <c r="A391" s="258">
        <v>44557</v>
      </c>
      <c r="B391" s="787" t="s">
        <v>2723</v>
      </c>
      <c r="C391" s="787" t="s">
        <v>24</v>
      </c>
      <c r="D391" t="s">
        <v>12</v>
      </c>
      <c r="E391" s="118"/>
      <c r="F391" s="118">
        <v>87.3</v>
      </c>
      <c r="G391" s="4">
        <f t="shared" si="5"/>
        <v>3.9999999999999574</v>
      </c>
      <c r="H391" s="4"/>
      <c r="K391" s="4"/>
    </row>
    <row r="392" spans="1:15">
      <c r="A392" s="258">
        <v>44557</v>
      </c>
      <c r="B392" s="787" t="s">
        <v>2723</v>
      </c>
      <c r="C392" s="787" t="s">
        <v>24</v>
      </c>
      <c r="D392" t="s">
        <v>13</v>
      </c>
      <c r="E392" s="118"/>
      <c r="F392" s="118">
        <v>4</v>
      </c>
      <c r="G392" s="4">
        <f t="shared" si="5"/>
        <v>-4.2632564145606011E-14</v>
      </c>
      <c r="H392" s="4"/>
      <c r="K392" s="4"/>
    </row>
    <row r="393" spans="1:15">
      <c r="A393" s="147">
        <v>44561</v>
      </c>
      <c r="B393" s="786" t="s">
        <v>10</v>
      </c>
      <c r="C393" s="786" t="s">
        <v>25</v>
      </c>
      <c r="D393" t="s">
        <v>12</v>
      </c>
      <c r="E393" s="118">
        <v>95</v>
      </c>
      <c r="F393" s="118"/>
      <c r="G393" s="4">
        <f t="shared" si="5"/>
        <v>94.999999999999957</v>
      </c>
      <c r="H393" s="4"/>
      <c r="K393" s="4"/>
    </row>
    <row r="394" spans="1:15">
      <c r="B394" s="787"/>
      <c r="C394" s="787"/>
      <c r="D394" t="s">
        <v>13</v>
      </c>
      <c r="E394" s="121">
        <v>4.4000000000000004</v>
      </c>
      <c r="F394" s="118"/>
      <c r="G394" s="4">
        <f t="shared" si="5"/>
        <v>99.399999999999963</v>
      </c>
      <c r="H394" s="4"/>
      <c r="K394" s="4"/>
      <c r="O394" s="12">
        <f>SUM(K387:K394)</f>
        <v>0</v>
      </c>
    </row>
    <row r="395" spans="1:15">
      <c r="B395" s="786"/>
      <c r="C395" s="786"/>
      <c r="D395" t="s">
        <v>14</v>
      </c>
      <c r="E395" s="118">
        <v>600</v>
      </c>
      <c r="F395" s="118"/>
      <c r="G395" s="4">
        <f t="shared" si="5"/>
        <v>699.4</v>
      </c>
      <c r="H395" s="4"/>
    </row>
    <row r="396" spans="1:15">
      <c r="A396" s="258">
        <v>44582</v>
      </c>
      <c r="B396" s="787" t="s">
        <v>2725</v>
      </c>
      <c r="C396" s="787" t="s">
        <v>25</v>
      </c>
      <c r="D396" t="s">
        <v>14</v>
      </c>
      <c r="E396" s="118"/>
      <c r="F396" s="118">
        <v>600</v>
      </c>
      <c r="G396" s="4">
        <f t="shared" si="5"/>
        <v>99.399999999999977</v>
      </c>
      <c r="H396" s="4"/>
    </row>
    <row r="397" spans="1:15">
      <c r="A397" s="258">
        <v>44582</v>
      </c>
      <c r="B397" s="787" t="s">
        <v>2726</v>
      </c>
      <c r="C397" s="787" t="s">
        <v>25</v>
      </c>
      <c r="D397" t="s">
        <v>12</v>
      </c>
      <c r="E397" s="118"/>
      <c r="F397" s="118">
        <v>95</v>
      </c>
      <c r="G397" s="4">
        <f t="shared" si="5"/>
        <v>4.3999999999999773</v>
      </c>
      <c r="H397" s="4"/>
    </row>
    <row r="398" spans="1:15">
      <c r="A398" s="258">
        <v>44582</v>
      </c>
      <c r="B398" s="787" t="s">
        <v>2726</v>
      </c>
      <c r="C398" s="787" t="s">
        <v>25</v>
      </c>
      <c r="D398" t="s">
        <v>13</v>
      </c>
      <c r="E398" s="118"/>
      <c r="F398" s="121">
        <v>4.4000000000000004</v>
      </c>
      <c r="G398" s="4">
        <f t="shared" si="5"/>
        <v>-2.3092638912203256E-14</v>
      </c>
      <c r="H398" s="4"/>
    </row>
    <row r="399" spans="1:15">
      <c r="A399" s="147">
        <v>44592</v>
      </c>
      <c r="B399" s="786" t="s">
        <v>10</v>
      </c>
      <c r="C399" s="786" t="s">
        <v>11</v>
      </c>
      <c r="D399" t="s">
        <v>12</v>
      </c>
      <c r="E399" s="118">
        <v>106.9</v>
      </c>
      <c r="F399" s="118"/>
      <c r="G399" s="4">
        <f t="shared" si="5"/>
        <v>106.89999999999998</v>
      </c>
      <c r="H399" s="4"/>
    </row>
    <row r="400" spans="1:15">
      <c r="B400" s="786"/>
      <c r="C400" s="786"/>
      <c r="D400" t="s">
        <v>13</v>
      </c>
      <c r="E400" s="118">
        <v>1.3</v>
      </c>
      <c r="F400" s="118"/>
      <c r="G400" s="4">
        <f t="shared" si="5"/>
        <v>108.19999999999997</v>
      </c>
      <c r="H400" s="4"/>
    </row>
    <row r="401" spans="1:13">
      <c r="B401" s="786"/>
      <c r="C401" s="786"/>
      <c r="D401" t="s">
        <v>14</v>
      </c>
      <c r="E401" s="118">
        <v>600</v>
      </c>
      <c r="F401" s="118"/>
      <c r="G401" s="4">
        <f t="shared" ref="G401:G508" si="6">+G400+E401-F401</f>
        <v>708.19999999999993</v>
      </c>
      <c r="H401" s="4"/>
    </row>
    <row r="402" spans="1:13">
      <c r="A402" s="258">
        <v>44608</v>
      </c>
      <c r="B402" s="787" t="s">
        <v>2727</v>
      </c>
      <c r="C402" s="787" t="s">
        <v>11</v>
      </c>
      <c r="D402" t="s">
        <v>14</v>
      </c>
      <c r="E402" s="118"/>
      <c r="F402" s="118">
        <v>600</v>
      </c>
      <c r="G402" s="4">
        <f t="shared" si="6"/>
        <v>108.19999999999993</v>
      </c>
      <c r="H402" s="4"/>
    </row>
    <row r="403" spans="1:13">
      <c r="A403" s="258">
        <v>44634</v>
      </c>
      <c r="B403" s="787" t="s">
        <v>2728</v>
      </c>
      <c r="C403" s="787" t="s">
        <v>11</v>
      </c>
      <c r="D403" t="s">
        <v>12</v>
      </c>
      <c r="E403" s="118"/>
      <c r="F403" s="118">
        <v>106.9</v>
      </c>
      <c r="G403" s="4">
        <f t="shared" si="6"/>
        <v>1.2999999999999261</v>
      </c>
      <c r="H403" s="4"/>
    </row>
    <row r="404" spans="1:13">
      <c r="A404" s="258">
        <v>44634</v>
      </c>
      <c r="B404" s="787" t="s">
        <v>2728</v>
      </c>
      <c r="C404" s="787" t="s">
        <v>11</v>
      </c>
      <c r="D404" t="s">
        <v>13</v>
      </c>
      <c r="E404" s="118"/>
      <c r="F404" s="118">
        <v>1.3</v>
      </c>
      <c r="G404" s="4">
        <f t="shared" si="6"/>
        <v>-7.3940853440035426E-14</v>
      </c>
      <c r="H404" s="4"/>
    </row>
    <row r="405" spans="1:13">
      <c r="A405" s="147">
        <v>44620</v>
      </c>
      <c r="B405" s="786" t="s">
        <v>10</v>
      </c>
      <c r="C405" s="786" t="s">
        <v>15</v>
      </c>
      <c r="D405" t="s">
        <v>12</v>
      </c>
      <c r="E405" s="118">
        <v>105.6</v>
      </c>
      <c r="F405" s="118"/>
      <c r="G405" s="4">
        <f t="shared" si="6"/>
        <v>105.59999999999992</v>
      </c>
      <c r="H405" s="4"/>
    </row>
    <row r="406" spans="1:13">
      <c r="B406" s="787"/>
      <c r="C406" s="787"/>
      <c r="D406" t="s">
        <v>13</v>
      </c>
      <c r="E406" s="118">
        <v>4.3</v>
      </c>
      <c r="F406" s="118"/>
      <c r="G406" s="4">
        <f t="shared" si="6"/>
        <v>109.89999999999992</v>
      </c>
      <c r="H406" s="4"/>
    </row>
    <row r="407" spans="1:13">
      <c r="B407" s="787"/>
      <c r="C407" s="787"/>
      <c r="D407" t="s">
        <v>14</v>
      </c>
      <c r="E407" s="118">
        <v>600</v>
      </c>
      <c r="F407" s="118"/>
      <c r="G407" s="4">
        <f t="shared" si="6"/>
        <v>709.89999999999986</v>
      </c>
      <c r="H407" s="4"/>
    </row>
    <row r="408" spans="1:13">
      <c r="A408" s="258">
        <v>44634</v>
      </c>
      <c r="B408" s="787" t="s">
        <v>2729</v>
      </c>
      <c r="C408" s="787" t="s">
        <v>15</v>
      </c>
      <c r="D408" t="s">
        <v>14</v>
      </c>
      <c r="E408" s="118"/>
      <c r="F408" s="118">
        <v>600</v>
      </c>
      <c r="G408" s="4">
        <f t="shared" si="6"/>
        <v>109.89999999999986</v>
      </c>
      <c r="H408" s="4"/>
      <c r="K408" s="786"/>
      <c r="M408" s="118"/>
    </row>
    <row r="409" spans="1:13">
      <c r="A409" s="258">
        <v>44669</v>
      </c>
      <c r="B409" s="787" t="s">
        <v>2730</v>
      </c>
      <c r="C409" s="787" t="s">
        <v>15</v>
      </c>
      <c r="D409" t="s">
        <v>12</v>
      </c>
      <c r="E409" s="118"/>
      <c r="F409" s="118">
        <v>105.6</v>
      </c>
      <c r="G409" s="4">
        <f t="shared" si="6"/>
        <v>4.2999999999998693</v>
      </c>
      <c r="H409" s="4"/>
      <c r="K409" s="787"/>
      <c r="M409" s="118"/>
    </row>
    <row r="410" spans="1:13">
      <c r="A410" s="258">
        <v>44669</v>
      </c>
      <c r="B410" s="787" t="s">
        <v>2730</v>
      </c>
      <c r="C410" s="787" t="s">
        <v>15</v>
      </c>
      <c r="D410" t="s">
        <v>13</v>
      </c>
      <c r="E410" s="118"/>
      <c r="F410" s="118">
        <v>4.3</v>
      </c>
      <c r="G410" s="4">
        <f t="shared" si="6"/>
        <v>-1.3056222769591841E-13</v>
      </c>
      <c r="H410" s="4"/>
      <c r="K410" s="786"/>
      <c r="M410" s="118"/>
    </row>
    <row r="411" spans="1:13">
      <c r="A411" s="147">
        <v>44651</v>
      </c>
      <c r="B411" s="786" t="s">
        <v>10</v>
      </c>
      <c r="C411" s="786" t="s">
        <v>16</v>
      </c>
      <c r="D411" t="s">
        <v>12</v>
      </c>
      <c r="E411" s="118">
        <v>104.9</v>
      </c>
      <c r="F411" s="118"/>
      <c r="G411" s="4">
        <f t="shared" si="6"/>
        <v>104.89999999999988</v>
      </c>
      <c r="H411" s="4"/>
      <c r="K411" s="787"/>
      <c r="M411" s="118"/>
    </row>
    <row r="412" spans="1:13">
      <c r="B412" s="787"/>
      <c r="C412" s="787"/>
      <c r="D412" t="s">
        <v>13</v>
      </c>
      <c r="E412" s="118">
        <v>5.2</v>
      </c>
      <c r="F412" s="118"/>
      <c r="G412" s="4">
        <f t="shared" si="6"/>
        <v>110.09999999999988</v>
      </c>
      <c r="H412" s="4"/>
      <c r="M412" s="118"/>
    </row>
    <row r="413" spans="1:13">
      <c r="B413" s="787"/>
      <c r="C413" s="787"/>
      <c r="D413" t="s">
        <v>14</v>
      </c>
      <c r="E413" s="118">
        <v>600</v>
      </c>
      <c r="F413" s="118"/>
      <c r="G413" s="4">
        <f t="shared" si="6"/>
        <v>710.09999999999991</v>
      </c>
      <c r="H413" s="4"/>
    </row>
    <row r="414" spans="1:13">
      <c r="A414" s="258">
        <v>44669</v>
      </c>
      <c r="B414" s="787" t="s">
        <v>2731</v>
      </c>
      <c r="C414" s="787" t="s">
        <v>16</v>
      </c>
      <c r="D414" t="s">
        <v>14</v>
      </c>
      <c r="E414" s="118"/>
      <c r="F414" s="118">
        <v>600</v>
      </c>
      <c r="G414" s="4">
        <f t="shared" si="6"/>
        <v>110.09999999999991</v>
      </c>
      <c r="H414" s="4"/>
    </row>
    <row r="415" spans="1:13">
      <c r="A415" s="258">
        <v>44729</v>
      </c>
      <c r="B415" s="787" t="s">
        <v>2732</v>
      </c>
      <c r="C415" s="787" t="s">
        <v>16</v>
      </c>
      <c r="D415" t="s">
        <v>12</v>
      </c>
      <c r="E415" s="118"/>
      <c r="F415" s="118">
        <v>104.9</v>
      </c>
      <c r="G415" s="4">
        <f t="shared" si="6"/>
        <v>5.1999999999999034</v>
      </c>
      <c r="H415" s="4"/>
    </row>
    <row r="416" spans="1:13">
      <c r="A416" s="258">
        <v>44729</v>
      </c>
      <c r="B416" s="787" t="s">
        <v>2732</v>
      </c>
      <c r="C416" s="787" t="s">
        <v>16</v>
      </c>
      <c r="D416" t="s">
        <v>13</v>
      </c>
      <c r="E416" s="118"/>
      <c r="F416" s="118">
        <v>5.2</v>
      </c>
      <c r="G416" s="4">
        <f t="shared" si="6"/>
        <v>-9.681144774731365E-14</v>
      </c>
      <c r="H416" s="4"/>
    </row>
    <row r="417" spans="1:8">
      <c r="A417" s="147">
        <v>44681</v>
      </c>
      <c r="B417" s="786" t="s">
        <v>10</v>
      </c>
      <c r="C417" s="786" t="s">
        <v>17</v>
      </c>
      <c r="D417" t="s">
        <v>12</v>
      </c>
      <c r="E417" s="118">
        <v>117.6</v>
      </c>
      <c r="F417" s="118"/>
      <c r="G417" s="4">
        <f t="shared" si="6"/>
        <v>117.59999999999989</v>
      </c>
      <c r="H417" s="4"/>
    </row>
    <row r="418" spans="1:8">
      <c r="B418" s="787"/>
      <c r="C418" s="787"/>
      <c r="D418" t="s">
        <v>13</v>
      </c>
      <c r="E418" s="118">
        <v>2.8</v>
      </c>
      <c r="F418" s="118"/>
      <c r="G418" s="4">
        <f t="shared" si="6"/>
        <v>120.39999999999989</v>
      </c>
      <c r="H418" s="4"/>
    </row>
    <row r="419" spans="1:8">
      <c r="B419" s="787"/>
      <c r="C419" s="787"/>
      <c r="D419" t="s">
        <v>14</v>
      </c>
      <c r="E419" s="118">
        <v>600</v>
      </c>
      <c r="F419" s="118"/>
      <c r="G419" s="4">
        <f t="shared" si="6"/>
        <v>720.39999999999986</v>
      </c>
      <c r="H419" s="4"/>
    </row>
    <row r="420" spans="1:8">
      <c r="A420" s="258">
        <v>44704</v>
      </c>
      <c r="B420" s="787" t="s">
        <v>2733</v>
      </c>
      <c r="C420" s="787" t="s">
        <v>17</v>
      </c>
      <c r="D420" t="s">
        <v>14</v>
      </c>
      <c r="E420" s="118"/>
      <c r="F420" s="118">
        <v>600</v>
      </c>
      <c r="G420" s="4">
        <f t="shared" si="6"/>
        <v>120.39999999999986</v>
      </c>
      <c r="H420" s="4"/>
    </row>
    <row r="421" spans="1:8">
      <c r="A421" s="258">
        <v>44729</v>
      </c>
      <c r="B421" s="787" t="s">
        <v>2732</v>
      </c>
      <c r="C421" s="787" t="s">
        <v>17</v>
      </c>
      <c r="D421" t="s">
        <v>12</v>
      </c>
      <c r="E421" s="118"/>
      <c r="F421" s="118">
        <v>117.6</v>
      </c>
      <c r="G421" s="4">
        <f t="shared" si="6"/>
        <v>2.7999999999998693</v>
      </c>
      <c r="H421" s="4"/>
    </row>
    <row r="422" spans="1:8">
      <c r="A422" s="258">
        <v>44729</v>
      </c>
      <c r="B422" s="787" t="s">
        <v>2732</v>
      </c>
      <c r="C422" s="787" t="s">
        <v>17</v>
      </c>
      <c r="D422" t="s">
        <v>13</v>
      </c>
      <c r="E422" s="118"/>
      <c r="F422" s="118">
        <v>2.8</v>
      </c>
      <c r="G422" s="4">
        <f t="shared" si="6"/>
        <v>-1.3056222769591841E-13</v>
      </c>
      <c r="H422" s="4"/>
    </row>
    <row r="423" spans="1:8">
      <c r="A423" s="147">
        <v>44712</v>
      </c>
      <c r="B423" s="786" t="s">
        <v>10</v>
      </c>
      <c r="C423" s="786" t="s">
        <v>18</v>
      </c>
      <c r="D423" t="s">
        <v>12</v>
      </c>
      <c r="E423" s="118">
        <v>101.3</v>
      </c>
      <c r="F423" s="118"/>
      <c r="G423" s="4">
        <f t="shared" si="6"/>
        <v>101.29999999999987</v>
      </c>
      <c r="H423" s="4"/>
    </row>
    <row r="424" spans="1:8">
      <c r="B424" s="787"/>
      <c r="C424" s="787"/>
      <c r="D424" t="s">
        <v>13</v>
      </c>
      <c r="E424" s="118">
        <v>9.1</v>
      </c>
      <c r="F424" s="118"/>
      <c r="G424" s="4">
        <f t="shared" si="6"/>
        <v>110.39999999999986</v>
      </c>
      <c r="H424" s="4"/>
    </row>
    <row r="425" spans="1:8">
      <c r="B425" s="787"/>
      <c r="C425" s="787"/>
      <c r="D425" t="s">
        <v>14</v>
      </c>
      <c r="E425" s="118">
        <v>600</v>
      </c>
      <c r="F425" s="118"/>
      <c r="G425" s="4">
        <f t="shared" si="6"/>
        <v>710.39999999999986</v>
      </c>
      <c r="H425" s="4"/>
    </row>
    <row r="426" spans="1:8">
      <c r="B426" s="787"/>
      <c r="C426" s="787"/>
      <c r="D426" s="111" t="s">
        <v>69</v>
      </c>
      <c r="E426" s="154">
        <v>6</v>
      </c>
      <c r="F426" s="118"/>
      <c r="G426" s="4">
        <f t="shared" si="6"/>
        <v>716.39999999999986</v>
      </c>
      <c r="H426" s="4"/>
    </row>
    <row r="427" spans="1:8">
      <c r="A427" s="258">
        <v>44729</v>
      </c>
      <c r="B427" s="787" t="s">
        <v>2734</v>
      </c>
      <c r="C427" s="787" t="s">
        <v>18</v>
      </c>
      <c r="D427" t="s">
        <v>14</v>
      </c>
      <c r="E427" s="118"/>
      <c r="F427" s="118">
        <v>600</v>
      </c>
      <c r="G427" s="4">
        <f t="shared" si="6"/>
        <v>116.39999999999986</v>
      </c>
      <c r="H427" s="4"/>
    </row>
    <row r="428" spans="1:8">
      <c r="A428" s="258">
        <v>44774</v>
      </c>
      <c r="B428" s="787" t="s">
        <v>2735</v>
      </c>
      <c r="C428" s="787" t="s">
        <v>18</v>
      </c>
      <c r="D428" t="s">
        <v>12</v>
      </c>
      <c r="E428" s="118"/>
      <c r="F428" s="118">
        <v>101.3</v>
      </c>
      <c r="G428" s="4">
        <f t="shared" si="6"/>
        <v>15.099999999999866</v>
      </c>
      <c r="H428" s="4"/>
    </row>
    <row r="429" spans="1:8">
      <c r="A429" s="258">
        <v>44774</v>
      </c>
      <c r="B429" s="787" t="s">
        <v>2735</v>
      </c>
      <c r="C429" s="787" t="s">
        <v>18</v>
      </c>
      <c r="D429" t="s">
        <v>13</v>
      </c>
      <c r="E429" s="118"/>
      <c r="F429" s="118">
        <v>9.1</v>
      </c>
      <c r="G429" s="4">
        <f t="shared" si="6"/>
        <v>5.9999999999998668</v>
      </c>
      <c r="H429" s="4"/>
    </row>
    <row r="430" spans="1:8">
      <c r="A430" s="258">
        <v>45119</v>
      </c>
      <c r="B430" s="787" t="s">
        <v>2736</v>
      </c>
      <c r="C430" s="787" t="s">
        <v>18</v>
      </c>
      <c r="D430" s="111" t="s">
        <v>69</v>
      </c>
      <c r="E430" s="118"/>
      <c r="F430" s="118">
        <v>6</v>
      </c>
      <c r="G430" s="4">
        <f t="shared" si="6"/>
        <v>-1.3322676295501878E-13</v>
      </c>
      <c r="H430" s="4"/>
    </row>
    <row r="431" spans="1:8">
      <c r="A431" s="147">
        <v>44742</v>
      </c>
      <c r="B431" s="786" t="s">
        <v>10</v>
      </c>
      <c r="C431" s="786" t="s">
        <v>19</v>
      </c>
      <c r="D431" t="s">
        <v>12</v>
      </c>
      <c r="E431" s="118">
        <v>101.7</v>
      </c>
      <c r="F431" s="118"/>
      <c r="G431" s="4">
        <f t="shared" si="6"/>
        <v>101.69999999999987</v>
      </c>
      <c r="H431" s="4"/>
    </row>
    <row r="432" spans="1:8">
      <c r="B432" s="787"/>
      <c r="C432" s="787"/>
      <c r="D432" t="s">
        <v>13</v>
      </c>
      <c r="E432" s="118">
        <v>6.9</v>
      </c>
      <c r="F432" s="118"/>
      <c r="G432" s="4">
        <f t="shared" si="6"/>
        <v>108.59999999999988</v>
      </c>
      <c r="H432" s="4"/>
    </row>
    <row r="433" spans="1:8">
      <c r="B433" s="787"/>
      <c r="C433" s="787"/>
      <c r="D433" t="s">
        <v>14</v>
      </c>
      <c r="E433" s="118">
        <v>600</v>
      </c>
      <c r="F433" s="118"/>
      <c r="G433" s="4">
        <f t="shared" si="6"/>
        <v>708.59999999999991</v>
      </c>
      <c r="H433" s="4"/>
    </row>
    <row r="434" spans="1:8">
      <c r="A434" s="258">
        <v>44774</v>
      </c>
      <c r="B434" s="787" t="s">
        <v>2737</v>
      </c>
      <c r="C434" s="787" t="s">
        <v>19</v>
      </c>
      <c r="D434" t="s">
        <v>14</v>
      </c>
      <c r="E434" s="118"/>
      <c r="F434" s="118">
        <v>600</v>
      </c>
      <c r="G434" s="4">
        <f t="shared" si="6"/>
        <v>108.59999999999991</v>
      </c>
      <c r="H434" s="4"/>
    </row>
    <row r="435" spans="1:8">
      <c r="A435" s="258">
        <v>44774</v>
      </c>
      <c r="B435" s="787" t="s">
        <v>2735</v>
      </c>
      <c r="C435" s="787" t="s">
        <v>19</v>
      </c>
      <c r="D435" t="s">
        <v>12</v>
      </c>
      <c r="E435" s="118"/>
      <c r="F435" s="118">
        <v>101.7</v>
      </c>
      <c r="G435" s="4">
        <f t="shared" si="6"/>
        <v>6.8999999999999062</v>
      </c>
      <c r="H435" s="4"/>
    </row>
    <row r="436" spans="1:8">
      <c r="A436" s="258">
        <v>44774</v>
      </c>
      <c r="B436" s="787" t="s">
        <v>2735</v>
      </c>
      <c r="C436" s="787" t="s">
        <v>19</v>
      </c>
      <c r="D436" t="s">
        <v>13</v>
      </c>
      <c r="E436" s="118"/>
      <c r="F436" s="118">
        <v>6.9</v>
      </c>
      <c r="G436" s="4">
        <f t="shared" si="6"/>
        <v>-9.4146912488213275E-14</v>
      </c>
      <c r="H436" s="4"/>
    </row>
    <row r="437" spans="1:8">
      <c r="A437" s="147">
        <v>44773</v>
      </c>
      <c r="B437" s="786" t="s">
        <v>10</v>
      </c>
      <c r="C437" s="786" t="s">
        <v>20</v>
      </c>
      <c r="D437" t="s">
        <v>12</v>
      </c>
      <c r="E437" s="118">
        <v>101.2</v>
      </c>
      <c r="F437" s="118"/>
      <c r="G437" s="4">
        <f t="shared" si="6"/>
        <v>101.1999999999999</v>
      </c>
      <c r="H437" s="4"/>
    </row>
    <row r="438" spans="1:8">
      <c r="B438" s="787"/>
      <c r="C438" s="787"/>
      <c r="D438" t="s">
        <v>13</v>
      </c>
      <c r="E438" s="118">
        <v>9.6999999999999993</v>
      </c>
      <c r="F438" s="118"/>
      <c r="G438" s="4">
        <f t="shared" si="6"/>
        <v>110.89999999999991</v>
      </c>
      <c r="H438" s="4"/>
    </row>
    <row r="439" spans="1:8">
      <c r="B439" s="787"/>
      <c r="C439" s="787"/>
      <c r="D439" t="s">
        <v>14</v>
      </c>
      <c r="E439" s="118">
        <v>600</v>
      </c>
      <c r="F439" s="118"/>
      <c r="G439" s="4">
        <f t="shared" si="6"/>
        <v>710.89999999999986</v>
      </c>
      <c r="H439" s="4"/>
    </row>
    <row r="440" spans="1:8">
      <c r="A440" s="258">
        <v>44806</v>
      </c>
      <c r="B440" s="787" t="s">
        <v>2698</v>
      </c>
      <c r="C440" s="787" t="s">
        <v>20</v>
      </c>
      <c r="D440" t="s">
        <v>14</v>
      </c>
      <c r="E440" s="118"/>
      <c r="F440" s="118">
        <v>600</v>
      </c>
      <c r="G440" s="4">
        <f t="shared" si="6"/>
        <v>110.89999999999986</v>
      </c>
      <c r="H440" s="4"/>
    </row>
    <row r="441" spans="1:8">
      <c r="B441" s="787"/>
      <c r="C441" s="787"/>
      <c r="D441" t="s">
        <v>223</v>
      </c>
      <c r="E441" s="118">
        <v>10</v>
      </c>
      <c r="F441" s="118"/>
      <c r="G441" s="4">
        <f t="shared" si="6"/>
        <v>120.89999999999986</v>
      </c>
      <c r="H441" s="4"/>
    </row>
    <row r="442" spans="1:8">
      <c r="A442" s="258">
        <v>44806</v>
      </c>
      <c r="B442" s="787" t="s">
        <v>2738</v>
      </c>
      <c r="C442" s="787" t="s">
        <v>20</v>
      </c>
      <c r="D442" t="s">
        <v>223</v>
      </c>
      <c r="E442" s="118"/>
      <c r="F442" s="118">
        <v>10</v>
      </c>
      <c r="G442" s="4">
        <f t="shared" si="6"/>
        <v>110.89999999999986</v>
      </c>
      <c r="H442" s="4"/>
    </row>
    <row r="443" spans="1:8">
      <c r="A443" s="258">
        <v>44806</v>
      </c>
      <c r="B443" s="787" t="s">
        <v>2738</v>
      </c>
      <c r="C443" s="787" t="s">
        <v>20</v>
      </c>
      <c r="D443" t="s">
        <v>12</v>
      </c>
      <c r="E443" s="118"/>
      <c r="F443" s="118">
        <v>101.2</v>
      </c>
      <c r="G443" s="4">
        <f t="shared" si="6"/>
        <v>9.6999999999998607</v>
      </c>
      <c r="H443" s="4"/>
    </row>
    <row r="444" spans="1:8">
      <c r="A444" s="258">
        <v>44806</v>
      </c>
      <c r="B444" s="787" t="s">
        <v>2738</v>
      </c>
      <c r="C444" s="787" t="s">
        <v>20</v>
      </c>
      <c r="D444" t="s">
        <v>13</v>
      </c>
      <c r="E444" s="118"/>
      <c r="F444" s="118">
        <v>9.6999999999999993</v>
      </c>
      <c r="G444" s="4">
        <f t="shared" si="6"/>
        <v>-1.3855583347321954E-13</v>
      </c>
      <c r="H444" s="4"/>
    </row>
    <row r="445" spans="1:8">
      <c r="A445" s="147">
        <v>44804</v>
      </c>
      <c r="B445" s="786" t="s">
        <v>10</v>
      </c>
      <c r="C445" s="786" t="s">
        <v>21</v>
      </c>
      <c r="D445" t="s">
        <v>12</v>
      </c>
      <c r="E445" s="118">
        <v>101.8</v>
      </c>
      <c r="F445" s="118"/>
      <c r="G445" s="4">
        <f t="shared" si="6"/>
        <v>101.79999999999986</v>
      </c>
      <c r="H445" s="4"/>
    </row>
    <row r="446" spans="1:8">
      <c r="B446" s="787"/>
      <c r="C446" s="787"/>
      <c r="D446" t="s">
        <v>13</v>
      </c>
      <c r="E446" s="118">
        <v>7</v>
      </c>
      <c r="F446" s="118"/>
      <c r="G446" s="4">
        <f t="shared" si="6"/>
        <v>108.79999999999986</v>
      </c>
      <c r="H446" s="4"/>
    </row>
    <row r="447" spans="1:8">
      <c r="B447" s="787"/>
      <c r="C447" s="787"/>
      <c r="D447" t="s">
        <v>14</v>
      </c>
      <c r="E447" s="118">
        <v>600</v>
      </c>
      <c r="F447" s="118"/>
      <c r="G447" s="4">
        <f t="shared" si="6"/>
        <v>708.79999999999984</v>
      </c>
      <c r="H447" s="4"/>
    </row>
    <row r="448" spans="1:8">
      <c r="A448" s="258">
        <v>44839</v>
      </c>
      <c r="B448" s="787" t="s">
        <v>2739</v>
      </c>
      <c r="C448" s="787" t="s">
        <v>21</v>
      </c>
      <c r="D448" t="s">
        <v>12</v>
      </c>
      <c r="E448" s="118"/>
      <c r="F448" s="118">
        <v>101.8</v>
      </c>
      <c r="G448" s="4">
        <f t="shared" si="6"/>
        <v>606.99999999999989</v>
      </c>
      <c r="H448" s="4"/>
    </row>
    <row r="449" spans="1:13">
      <c r="A449" s="258">
        <v>44839</v>
      </c>
      <c r="B449" s="787" t="s">
        <v>2739</v>
      </c>
      <c r="C449" s="787" t="s">
        <v>21</v>
      </c>
      <c r="D449" t="s">
        <v>13</v>
      </c>
      <c r="E449" s="118"/>
      <c r="F449" s="118">
        <v>7</v>
      </c>
      <c r="G449" s="4">
        <f t="shared" si="6"/>
        <v>599.99999999999989</v>
      </c>
      <c r="H449" s="4"/>
      <c r="K449" s="786"/>
      <c r="M449" s="118"/>
    </row>
    <row r="450" spans="1:13">
      <c r="A450" s="258">
        <v>44839</v>
      </c>
      <c r="B450" s="787" t="s">
        <v>2740</v>
      </c>
      <c r="C450" s="787" t="s">
        <v>21</v>
      </c>
      <c r="D450" t="s">
        <v>14</v>
      </c>
      <c r="E450" s="118"/>
      <c r="F450" s="118">
        <v>600</v>
      </c>
      <c r="G450" s="4">
        <f t="shared" si="6"/>
        <v>0</v>
      </c>
      <c r="H450" s="4"/>
      <c r="K450" s="786"/>
      <c r="M450" s="118"/>
    </row>
    <row r="451" spans="1:13">
      <c r="A451" s="147">
        <v>44834</v>
      </c>
      <c r="B451" s="786" t="s">
        <v>10</v>
      </c>
      <c r="C451" s="786" t="s">
        <v>22</v>
      </c>
      <c r="D451" t="s">
        <v>12</v>
      </c>
      <c r="E451" s="118">
        <v>111.6</v>
      </c>
      <c r="F451" s="118"/>
      <c r="G451" s="4">
        <f t="shared" si="6"/>
        <v>111.6</v>
      </c>
      <c r="H451" s="4"/>
      <c r="K451" s="787"/>
      <c r="M451" s="118"/>
    </row>
    <row r="452" spans="1:13">
      <c r="B452" s="787"/>
      <c r="C452" s="787"/>
      <c r="D452" t="s">
        <v>13</v>
      </c>
      <c r="E452" s="118">
        <v>8.1999999999999993</v>
      </c>
      <c r="F452" s="118"/>
      <c r="G452" s="4">
        <f t="shared" si="6"/>
        <v>119.8</v>
      </c>
      <c r="H452" s="4"/>
      <c r="I452" s="786"/>
      <c r="K452" s="46"/>
      <c r="M452" s="118"/>
    </row>
    <row r="453" spans="1:13">
      <c r="B453" s="787"/>
      <c r="C453" s="787"/>
      <c r="D453" t="s">
        <v>14</v>
      </c>
      <c r="E453" s="118">
        <v>650</v>
      </c>
      <c r="F453" s="118"/>
      <c r="G453" s="4">
        <f t="shared" si="6"/>
        <v>769.8</v>
      </c>
      <c r="H453" s="4"/>
      <c r="I453" s="786"/>
      <c r="K453" s="4"/>
      <c r="M453" s="118"/>
    </row>
    <row r="454" spans="1:13">
      <c r="A454" s="258">
        <v>44845</v>
      </c>
      <c r="B454" s="787" t="s">
        <v>2741</v>
      </c>
      <c r="C454" s="787" t="s">
        <v>22</v>
      </c>
      <c r="D454" t="s">
        <v>14</v>
      </c>
      <c r="E454" s="118"/>
      <c r="F454" s="118">
        <v>650</v>
      </c>
      <c r="G454" s="4">
        <f t="shared" si="6"/>
        <v>119.79999999999995</v>
      </c>
      <c r="H454" s="4"/>
      <c r="I454" s="787"/>
      <c r="K454" s="4"/>
      <c r="M454" s="118"/>
    </row>
    <row r="455" spans="1:13">
      <c r="A455" s="258">
        <v>44922</v>
      </c>
      <c r="B455" s="787" t="s">
        <v>2742</v>
      </c>
      <c r="C455" s="787" t="s">
        <v>22</v>
      </c>
      <c r="D455" t="s">
        <v>12</v>
      </c>
      <c r="E455" s="118"/>
      <c r="F455" s="118">
        <v>111.6</v>
      </c>
      <c r="G455" s="4">
        <f t="shared" si="6"/>
        <v>8.1999999999999602</v>
      </c>
      <c r="H455" s="4"/>
      <c r="I455" s="787"/>
      <c r="K455" s="4"/>
      <c r="M455" s="118"/>
    </row>
    <row r="456" spans="1:13">
      <c r="A456" s="258">
        <v>44922</v>
      </c>
      <c r="B456" s="787" t="s">
        <v>2742</v>
      </c>
      <c r="C456" s="787" t="s">
        <v>22</v>
      </c>
      <c r="D456" t="s">
        <v>13</v>
      </c>
      <c r="E456" s="118"/>
      <c r="F456" s="118">
        <v>8.1999999999999993</v>
      </c>
      <c r="G456" s="4">
        <f t="shared" si="6"/>
        <v>-3.907985046680551E-14</v>
      </c>
      <c r="H456" s="4"/>
      <c r="I456" s="787"/>
      <c r="K456" s="4"/>
      <c r="M456" s="118"/>
    </row>
    <row r="457" spans="1:13">
      <c r="A457" s="147">
        <v>44865</v>
      </c>
      <c r="B457" s="786" t="s">
        <v>10</v>
      </c>
      <c r="C457" s="786" t="s">
        <v>23</v>
      </c>
      <c r="D457" t="s">
        <v>12</v>
      </c>
      <c r="E457" s="118">
        <v>111.3</v>
      </c>
      <c r="F457" s="118"/>
      <c r="G457" s="4">
        <f t="shared" si="6"/>
        <v>111.29999999999995</v>
      </c>
      <c r="H457" s="4"/>
      <c r="I457" s="786"/>
      <c r="J457" s="786"/>
      <c r="L457" s="4"/>
      <c r="M457" s="118"/>
    </row>
    <row r="458" spans="1:13">
      <c r="B458" s="787"/>
      <c r="C458" s="787"/>
      <c r="D458" t="s">
        <v>13</v>
      </c>
      <c r="E458" s="118">
        <v>4.9000000000000004</v>
      </c>
      <c r="F458" s="118"/>
      <c r="G458" s="4">
        <f t="shared" si="6"/>
        <v>116.19999999999996</v>
      </c>
      <c r="H458" s="4"/>
      <c r="I458" s="787"/>
      <c r="J458" s="787"/>
      <c r="L458" s="4"/>
      <c r="M458" s="118"/>
    </row>
    <row r="459" spans="1:13">
      <c r="B459" s="787"/>
      <c r="C459" s="787"/>
      <c r="D459" t="s">
        <v>14</v>
      </c>
      <c r="E459" s="118">
        <v>650</v>
      </c>
      <c r="F459" s="118"/>
      <c r="G459" s="4">
        <f t="shared" si="6"/>
        <v>766.19999999999993</v>
      </c>
      <c r="H459" s="4"/>
      <c r="J459" s="786"/>
      <c r="L459" s="4"/>
    </row>
    <row r="460" spans="1:13">
      <c r="A460" s="258">
        <v>44874</v>
      </c>
      <c r="B460" s="787" t="s">
        <v>2743</v>
      </c>
      <c r="C460" s="787" t="s">
        <v>23</v>
      </c>
      <c r="D460" t="s">
        <v>14</v>
      </c>
      <c r="E460" s="118"/>
      <c r="F460" s="118">
        <v>650</v>
      </c>
      <c r="G460" s="4">
        <f t="shared" si="6"/>
        <v>116.19999999999993</v>
      </c>
      <c r="H460" s="4"/>
      <c r="J460" s="787"/>
      <c r="L460" s="4"/>
    </row>
    <row r="461" spans="1:13">
      <c r="A461" s="258">
        <v>44922</v>
      </c>
      <c r="B461" s="787" t="s">
        <v>2742</v>
      </c>
      <c r="C461" s="787" t="s">
        <v>23</v>
      </c>
      <c r="D461" t="s">
        <v>12</v>
      </c>
      <c r="E461" s="118"/>
      <c r="F461" s="118">
        <v>111.3</v>
      </c>
      <c r="G461" s="4">
        <f t="shared" si="6"/>
        <v>4.8999999999999346</v>
      </c>
      <c r="H461" s="4"/>
      <c r="L461" s="4"/>
    </row>
    <row r="462" spans="1:13">
      <c r="A462" s="258">
        <v>44922</v>
      </c>
      <c r="B462" s="787" t="s">
        <v>2742</v>
      </c>
      <c r="C462" s="787" t="s">
        <v>23</v>
      </c>
      <c r="D462" t="s">
        <v>13</v>
      </c>
      <c r="E462" s="118"/>
      <c r="F462" s="118">
        <v>4.9000000000000004</v>
      </c>
      <c r="G462" s="4">
        <f t="shared" si="6"/>
        <v>-6.5725203057809267E-14</v>
      </c>
      <c r="H462" s="4"/>
      <c r="K462" s="12"/>
      <c r="L462" s="4"/>
    </row>
    <row r="463" spans="1:13">
      <c r="A463" s="147">
        <v>44926</v>
      </c>
      <c r="B463" s="786" t="s">
        <v>10</v>
      </c>
      <c r="C463" s="786" t="s">
        <v>24</v>
      </c>
      <c r="D463" t="s">
        <v>12</v>
      </c>
      <c r="E463" s="118">
        <v>124.2</v>
      </c>
      <c r="F463" s="118"/>
      <c r="G463" s="4">
        <f t="shared" si="6"/>
        <v>124.19999999999993</v>
      </c>
      <c r="H463" s="4"/>
    </row>
    <row r="464" spans="1:13">
      <c r="B464" s="787"/>
      <c r="C464" s="787"/>
      <c r="D464" t="s">
        <v>13</v>
      </c>
      <c r="E464" s="118">
        <v>6.3</v>
      </c>
      <c r="F464" s="118"/>
      <c r="G464" s="4">
        <f t="shared" si="6"/>
        <v>130.49999999999994</v>
      </c>
      <c r="H464" s="4"/>
      <c r="L464" s="12"/>
    </row>
    <row r="465" spans="1:12">
      <c r="B465" s="787"/>
      <c r="C465" s="787"/>
      <c r="D465" t="s">
        <v>14</v>
      </c>
      <c r="E465" s="118">
        <v>650</v>
      </c>
      <c r="F465" s="118"/>
      <c r="G465" s="4">
        <f t="shared" si="6"/>
        <v>780.5</v>
      </c>
      <c r="H465" s="4"/>
      <c r="L465" s="4"/>
    </row>
    <row r="466" spans="1:12">
      <c r="A466" s="258">
        <v>44922</v>
      </c>
      <c r="B466" s="787" t="s">
        <v>2744</v>
      </c>
      <c r="C466" s="787" t="s">
        <v>24</v>
      </c>
      <c r="D466" t="s">
        <v>14</v>
      </c>
      <c r="E466" s="118"/>
      <c r="F466" s="118">
        <v>650</v>
      </c>
      <c r="G466" s="4">
        <f t="shared" si="6"/>
        <v>130.5</v>
      </c>
      <c r="H466" s="4"/>
      <c r="L466" s="4"/>
    </row>
    <row r="467" spans="1:12">
      <c r="A467" s="258">
        <v>44957</v>
      </c>
      <c r="B467" s="787" t="s">
        <v>2745</v>
      </c>
      <c r="C467" s="787" t="s">
        <v>24</v>
      </c>
      <c r="D467" t="s">
        <v>12</v>
      </c>
      <c r="E467" s="118"/>
      <c r="F467" s="118">
        <v>124.2</v>
      </c>
      <c r="G467" s="4">
        <f t="shared" si="6"/>
        <v>6.2999999999999972</v>
      </c>
      <c r="H467" s="4"/>
      <c r="L467" s="4"/>
    </row>
    <row r="468" spans="1:12">
      <c r="A468" s="258">
        <v>44957</v>
      </c>
      <c r="B468" s="787" t="s">
        <v>2745</v>
      </c>
      <c r="C468" s="787" t="s">
        <v>24</v>
      </c>
      <c r="D468" t="s">
        <v>13</v>
      </c>
      <c r="E468" s="118"/>
      <c r="F468" s="118">
        <v>6.3</v>
      </c>
      <c r="G468" s="4">
        <f t="shared" si="6"/>
        <v>0</v>
      </c>
      <c r="H468" s="4"/>
      <c r="L468" s="4"/>
    </row>
    <row r="469" spans="1:12">
      <c r="A469" s="147">
        <v>44926</v>
      </c>
      <c r="B469" s="786" t="s">
        <v>10</v>
      </c>
      <c r="C469" s="786" t="s">
        <v>25</v>
      </c>
      <c r="D469" t="s">
        <v>12</v>
      </c>
      <c r="E469" s="118">
        <v>98.7</v>
      </c>
      <c r="F469" s="118"/>
      <c r="G469" s="4">
        <f t="shared" si="6"/>
        <v>98.7</v>
      </c>
      <c r="H469" s="4"/>
    </row>
    <row r="470" spans="1:12">
      <c r="B470" s="787"/>
      <c r="C470" s="787"/>
      <c r="D470" t="s">
        <v>13</v>
      </c>
      <c r="E470" s="118">
        <v>5.7</v>
      </c>
      <c r="F470" s="118"/>
      <c r="G470" s="4">
        <f t="shared" si="6"/>
        <v>104.4</v>
      </c>
      <c r="H470" s="4"/>
    </row>
    <row r="471" spans="1:12">
      <c r="B471" s="787"/>
      <c r="C471" s="787"/>
      <c r="D471" t="s">
        <v>14</v>
      </c>
      <c r="E471" s="118">
        <v>650</v>
      </c>
      <c r="F471" s="118"/>
      <c r="G471" s="4">
        <f t="shared" si="6"/>
        <v>754.4</v>
      </c>
      <c r="H471" s="4"/>
    </row>
    <row r="472" spans="1:12">
      <c r="A472" s="258">
        <v>44957</v>
      </c>
      <c r="B472" s="787" t="s">
        <v>2746</v>
      </c>
      <c r="C472" s="787" t="s">
        <v>25</v>
      </c>
      <c r="D472" t="s">
        <v>14</v>
      </c>
      <c r="E472" s="118"/>
      <c r="F472" s="118">
        <v>650</v>
      </c>
      <c r="G472" s="4">
        <f t="shared" si="6"/>
        <v>104.39999999999998</v>
      </c>
      <c r="H472" s="4"/>
    </row>
    <row r="473" spans="1:12">
      <c r="A473" s="258">
        <v>44957</v>
      </c>
      <c r="B473" s="787" t="s">
        <v>2745</v>
      </c>
      <c r="C473" s="787" t="s">
        <v>25</v>
      </c>
      <c r="D473" t="s">
        <v>12</v>
      </c>
      <c r="E473" s="118"/>
      <c r="F473" s="118">
        <v>98.7</v>
      </c>
      <c r="G473" s="4">
        <f t="shared" si="6"/>
        <v>5.6999999999999744</v>
      </c>
      <c r="H473" s="4"/>
    </row>
    <row r="474" spans="1:12">
      <c r="A474" s="258">
        <v>44957</v>
      </c>
      <c r="B474" s="787" t="s">
        <v>2745</v>
      </c>
      <c r="C474" s="787" t="s">
        <v>25</v>
      </c>
      <c r="D474" t="s">
        <v>13</v>
      </c>
      <c r="E474" s="118"/>
      <c r="F474" s="118">
        <v>5.7</v>
      </c>
      <c r="G474" s="4">
        <f t="shared" si="6"/>
        <v>-2.5757174171303632E-14</v>
      </c>
      <c r="H474" s="4"/>
    </row>
    <row r="475" spans="1:12">
      <c r="A475" s="147">
        <v>44926</v>
      </c>
      <c r="B475" s="786" t="s">
        <v>10</v>
      </c>
      <c r="C475" s="786" t="s">
        <v>11</v>
      </c>
      <c r="D475" t="s">
        <v>12</v>
      </c>
      <c r="E475" s="118">
        <v>77.2</v>
      </c>
      <c r="F475" s="118"/>
      <c r="G475" s="4">
        <f t="shared" si="6"/>
        <v>77.199999999999974</v>
      </c>
      <c r="H475" s="4"/>
    </row>
    <row r="476" spans="1:12">
      <c r="B476" s="787"/>
      <c r="C476" s="787"/>
      <c r="D476" t="s">
        <v>13</v>
      </c>
      <c r="E476" s="118">
        <v>4.8</v>
      </c>
      <c r="F476" s="118"/>
      <c r="G476" s="4">
        <f t="shared" si="6"/>
        <v>81.999999999999972</v>
      </c>
      <c r="H476" s="4"/>
    </row>
    <row r="477" spans="1:12">
      <c r="B477" s="787"/>
      <c r="C477" s="787"/>
      <c r="D477" t="s">
        <v>14</v>
      </c>
      <c r="E477" s="118">
        <v>650</v>
      </c>
      <c r="F477" s="118"/>
      <c r="G477" s="4">
        <f t="shared" si="6"/>
        <v>732</v>
      </c>
      <c r="H477" s="4"/>
    </row>
    <row r="478" spans="1:12">
      <c r="A478" s="258">
        <v>45002</v>
      </c>
      <c r="B478" s="787" t="s">
        <v>2747</v>
      </c>
      <c r="C478" s="787" t="s">
        <v>11</v>
      </c>
      <c r="D478" t="s">
        <v>14</v>
      </c>
      <c r="E478" s="118"/>
      <c r="F478" s="118">
        <v>650</v>
      </c>
      <c r="G478" s="4">
        <f t="shared" si="6"/>
        <v>82</v>
      </c>
      <c r="H478" s="4"/>
    </row>
    <row r="479" spans="1:12">
      <c r="A479" s="258">
        <v>45002</v>
      </c>
      <c r="B479" s="787" t="s">
        <v>2748</v>
      </c>
      <c r="C479" s="787" t="s">
        <v>11</v>
      </c>
      <c r="D479" t="s">
        <v>12</v>
      </c>
      <c r="E479" s="118"/>
      <c r="F479" s="118">
        <v>77.2</v>
      </c>
      <c r="G479" s="4">
        <f t="shared" si="6"/>
        <v>4.7999999999999972</v>
      </c>
      <c r="H479" s="4"/>
    </row>
    <row r="480" spans="1:12">
      <c r="A480" s="258">
        <v>45002</v>
      </c>
      <c r="B480" s="787" t="s">
        <v>2748</v>
      </c>
      <c r="C480" s="787" t="s">
        <v>11</v>
      </c>
      <c r="D480" t="s">
        <v>13</v>
      </c>
      <c r="E480" s="118"/>
      <c r="F480" s="118">
        <v>4.8</v>
      </c>
      <c r="G480" s="4">
        <f t="shared" si="6"/>
        <v>0</v>
      </c>
      <c r="H480" s="4"/>
    </row>
    <row r="481" spans="1:12">
      <c r="A481" s="147">
        <v>44985</v>
      </c>
      <c r="B481" s="786" t="s">
        <v>10</v>
      </c>
      <c r="C481" s="786" t="s">
        <v>15</v>
      </c>
      <c r="D481" t="s">
        <v>12</v>
      </c>
      <c r="E481" s="118">
        <v>84.2</v>
      </c>
      <c r="F481" s="118"/>
      <c r="G481" s="4">
        <f t="shared" si="6"/>
        <v>84.2</v>
      </c>
      <c r="H481" s="4"/>
    </row>
    <row r="482" spans="1:12">
      <c r="B482" s="787"/>
      <c r="C482" s="787"/>
      <c r="D482" t="s">
        <v>13</v>
      </c>
      <c r="E482" s="118">
        <v>1.2</v>
      </c>
      <c r="F482" s="118"/>
      <c r="G482" s="4">
        <f t="shared" si="6"/>
        <v>85.4</v>
      </c>
      <c r="H482" s="4"/>
    </row>
    <row r="483" spans="1:12">
      <c r="B483" s="787"/>
      <c r="C483" s="787"/>
      <c r="D483" t="s">
        <v>14</v>
      </c>
      <c r="E483" s="118">
        <v>650</v>
      </c>
      <c r="F483" s="118"/>
      <c r="G483" s="4">
        <f t="shared" si="6"/>
        <v>735.4</v>
      </c>
      <c r="H483" s="4"/>
    </row>
    <row r="484" spans="1:12">
      <c r="A484" s="258">
        <v>45010</v>
      </c>
      <c r="B484" s="787" t="s">
        <v>2749</v>
      </c>
      <c r="C484" s="787" t="s">
        <v>15</v>
      </c>
      <c r="D484" t="s">
        <v>12</v>
      </c>
      <c r="E484" s="118"/>
      <c r="F484" s="118">
        <v>84.2</v>
      </c>
      <c r="G484" s="4">
        <f t="shared" si="6"/>
        <v>651.19999999999993</v>
      </c>
      <c r="H484" s="4"/>
    </row>
    <row r="485" spans="1:12">
      <c r="A485" s="258">
        <v>45010</v>
      </c>
      <c r="B485" s="787" t="s">
        <v>2749</v>
      </c>
      <c r="C485" s="787" t="s">
        <v>15</v>
      </c>
      <c r="D485" t="s">
        <v>13</v>
      </c>
      <c r="E485" s="118"/>
      <c r="F485" s="118">
        <v>1.2</v>
      </c>
      <c r="G485" s="4">
        <f t="shared" si="6"/>
        <v>649.99999999999989</v>
      </c>
      <c r="H485" s="4"/>
    </row>
    <row r="486" spans="1:12">
      <c r="A486" s="258">
        <v>45026</v>
      </c>
      <c r="B486" s="787" t="s">
        <v>2750</v>
      </c>
      <c r="C486" s="787" t="s">
        <v>15</v>
      </c>
      <c r="D486" t="s">
        <v>14</v>
      </c>
      <c r="E486" s="118"/>
      <c r="F486" s="118">
        <v>650</v>
      </c>
      <c r="G486" s="4">
        <f t="shared" si="6"/>
        <v>0</v>
      </c>
      <c r="H486" s="4"/>
    </row>
    <row r="487" spans="1:12">
      <c r="A487" s="147">
        <v>45016</v>
      </c>
      <c r="B487" s="786" t="s">
        <v>10</v>
      </c>
      <c r="C487" s="786" t="s">
        <v>16</v>
      </c>
      <c r="D487" t="s">
        <v>12</v>
      </c>
      <c r="E487" s="118">
        <v>83.6</v>
      </c>
      <c r="F487" s="118"/>
      <c r="G487" s="4">
        <f t="shared" si="6"/>
        <v>83.6</v>
      </c>
      <c r="H487" s="4"/>
    </row>
    <row r="488" spans="1:12">
      <c r="B488" s="786"/>
      <c r="C488" s="786"/>
      <c r="D488" t="s">
        <v>13</v>
      </c>
      <c r="E488" s="118">
        <v>1.3</v>
      </c>
      <c r="F488" s="118"/>
      <c r="G488" s="4">
        <f t="shared" si="6"/>
        <v>84.899999999999991</v>
      </c>
      <c r="H488" s="4"/>
      <c r="I488" s="786"/>
    </row>
    <row r="489" spans="1:12">
      <c r="B489" s="786"/>
      <c r="C489" s="786"/>
      <c r="D489" t="s">
        <v>14</v>
      </c>
      <c r="E489" s="118">
        <v>650</v>
      </c>
      <c r="F489" s="118"/>
      <c r="G489" s="4">
        <f t="shared" si="6"/>
        <v>734.9</v>
      </c>
      <c r="H489" s="4"/>
      <c r="I489" s="786"/>
    </row>
    <row r="490" spans="1:12">
      <c r="A490" s="258">
        <v>45061</v>
      </c>
      <c r="B490" s="787" t="s">
        <v>2751</v>
      </c>
      <c r="C490" s="787" t="s">
        <v>16</v>
      </c>
      <c r="D490" t="s">
        <v>12</v>
      </c>
      <c r="E490" s="118"/>
      <c r="F490" s="118">
        <v>83.6</v>
      </c>
      <c r="G490" s="4">
        <f t="shared" si="6"/>
        <v>651.29999999999995</v>
      </c>
      <c r="H490" s="4"/>
    </row>
    <row r="491" spans="1:12">
      <c r="A491" s="258">
        <v>45061</v>
      </c>
      <c r="B491" s="787" t="s">
        <v>2751</v>
      </c>
      <c r="C491" s="787" t="s">
        <v>16</v>
      </c>
      <c r="D491" t="s">
        <v>13</v>
      </c>
      <c r="E491" s="118"/>
      <c r="F491" s="118">
        <v>1.3</v>
      </c>
      <c r="G491" s="4">
        <f t="shared" si="6"/>
        <v>650</v>
      </c>
      <c r="H491" s="4"/>
    </row>
    <row r="492" spans="1:12">
      <c r="A492" s="258">
        <v>45061</v>
      </c>
      <c r="B492" s="787" t="s">
        <v>2752</v>
      </c>
      <c r="C492" s="787" t="s">
        <v>16</v>
      </c>
      <c r="D492" t="s">
        <v>14</v>
      </c>
      <c r="E492" s="118"/>
      <c r="F492" s="118">
        <v>650</v>
      </c>
      <c r="G492" s="4">
        <f t="shared" si="6"/>
        <v>0</v>
      </c>
      <c r="H492" s="4"/>
    </row>
    <row r="493" spans="1:12">
      <c r="A493" s="147">
        <v>45016</v>
      </c>
      <c r="B493" s="786" t="s">
        <v>10</v>
      </c>
      <c r="C493" s="786" t="s">
        <v>17</v>
      </c>
      <c r="D493" t="s">
        <v>12</v>
      </c>
      <c r="E493" s="118">
        <v>87.4</v>
      </c>
      <c r="F493" s="118"/>
      <c r="G493" s="4">
        <f t="shared" si="6"/>
        <v>87.4</v>
      </c>
      <c r="H493" s="4"/>
    </row>
    <row r="494" spans="1:12">
      <c r="B494" s="786"/>
      <c r="C494" s="786"/>
      <c r="D494" t="s">
        <v>13</v>
      </c>
      <c r="E494" s="118">
        <v>1.5</v>
      </c>
      <c r="F494" s="118"/>
      <c r="G494" s="4">
        <f t="shared" si="6"/>
        <v>88.9</v>
      </c>
      <c r="H494" s="4"/>
      <c r="J494" s="786"/>
      <c r="L494" s="4"/>
    </row>
    <row r="495" spans="1:12">
      <c r="B495" s="786"/>
      <c r="C495" s="786"/>
      <c r="D495" t="s">
        <v>14</v>
      </c>
      <c r="E495" s="118">
        <v>650</v>
      </c>
      <c r="F495" s="118"/>
      <c r="G495" s="4">
        <f t="shared" si="6"/>
        <v>738.9</v>
      </c>
      <c r="H495" s="4"/>
      <c r="J495" s="786"/>
      <c r="L495" s="4"/>
    </row>
    <row r="496" spans="1:12">
      <c r="A496" s="258">
        <v>45068</v>
      </c>
      <c r="B496" s="787" t="s">
        <v>2753</v>
      </c>
      <c r="C496" s="787" t="s">
        <v>17</v>
      </c>
      <c r="D496" t="s">
        <v>14</v>
      </c>
      <c r="E496" s="118"/>
      <c r="F496" s="118">
        <v>650</v>
      </c>
      <c r="G496" s="4">
        <f t="shared" si="6"/>
        <v>88.899999999999977</v>
      </c>
      <c r="H496" s="4"/>
    </row>
    <row r="497" spans="1:13">
      <c r="A497" s="258">
        <v>45089</v>
      </c>
      <c r="B497" s="787" t="s">
        <v>2754</v>
      </c>
      <c r="C497" s="787" t="s">
        <v>17</v>
      </c>
      <c r="D497" t="s">
        <v>12</v>
      </c>
      <c r="E497" s="118"/>
      <c r="F497" s="118">
        <v>87.4</v>
      </c>
      <c r="G497" s="4">
        <f t="shared" si="6"/>
        <v>1.4999999999999716</v>
      </c>
      <c r="H497" s="4"/>
    </row>
    <row r="498" spans="1:13">
      <c r="A498" s="258">
        <v>45089</v>
      </c>
      <c r="B498" s="787" t="s">
        <v>2754</v>
      </c>
      <c r="C498" s="787" t="s">
        <v>17</v>
      </c>
      <c r="D498" t="s">
        <v>13</v>
      </c>
      <c r="E498" s="118"/>
      <c r="F498" s="118">
        <v>1.5</v>
      </c>
      <c r="G498" s="4">
        <f t="shared" si="6"/>
        <v>-2.8421709430404007E-14</v>
      </c>
      <c r="H498" s="4"/>
      <c r="K498" s="786"/>
      <c r="L498" s="111"/>
      <c r="M498" s="154"/>
    </row>
    <row r="499" spans="1:13">
      <c r="A499" s="147">
        <v>45076</v>
      </c>
      <c r="B499" s="786" t="s">
        <v>10</v>
      </c>
      <c r="C499" s="786" t="s">
        <v>18</v>
      </c>
      <c r="D499" t="s">
        <v>12</v>
      </c>
      <c r="E499" s="118">
        <v>80.8</v>
      </c>
      <c r="F499" s="118"/>
      <c r="G499" s="4">
        <f t="shared" si="6"/>
        <v>80.799999999999969</v>
      </c>
      <c r="H499" s="4"/>
      <c r="K499" s="786"/>
      <c r="M499" s="4"/>
    </row>
    <row r="500" spans="1:13">
      <c r="B500" s="786"/>
      <c r="C500" s="786"/>
      <c r="D500" t="s">
        <v>13</v>
      </c>
      <c r="E500" s="118">
        <v>2.1</v>
      </c>
      <c r="F500" s="118"/>
      <c r="G500" s="4">
        <f t="shared" si="6"/>
        <v>82.899999999999963</v>
      </c>
      <c r="H500" s="4"/>
      <c r="K500" s="786"/>
      <c r="M500" s="118"/>
    </row>
    <row r="501" spans="1:13">
      <c r="B501" s="786"/>
      <c r="C501" s="786"/>
      <c r="D501" t="s">
        <v>14</v>
      </c>
      <c r="E501" s="118">
        <v>650</v>
      </c>
      <c r="F501" s="118"/>
      <c r="G501" s="4">
        <f t="shared" si="6"/>
        <v>732.9</v>
      </c>
      <c r="H501" s="4"/>
      <c r="L501" s="188"/>
    </row>
    <row r="502" spans="1:13">
      <c r="A502" s="258">
        <v>45089</v>
      </c>
      <c r="B502" s="787" t="s">
        <v>2755</v>
      </c>
      <c r="C502" s="787" t="s">
        <v>18</v>
      </c>
      <c r="D502" t="s">
        <v>14</v>
      </c>
      <c r="E502" s="118"/>
      <c r="F502" s="118">
        <v>650</v>
      </c>
      <c r="G502" s="4">
        <f t="shared" si="6"/>
        <v>82.899999999999977</v>
      </c>
      <c r="H502" s="4"/>
      <c r="K502" s="786"/>
    </row>
    <row r="503" spans="1:13">
      <c r="B503" s="787"/>
      <c r="C503" s="787"/>
      <c r="D503" s="188" t="s">
        <v>81</v>
      </c>
      <c r="E503" s="121">
        <v>10</v>
      </c>
      <c r="F503" s="118"/>
      <c r="G503" s="4">
        <f t="shared" si="6"/>
        <v>92.899999999999977</v>
      </c>
      <c r="H503" s="4"/>
    </row>
    <row r="504" spans="1:13">
      <c r="A504" s="258">
        <v>45119</v>
      </c>
      <c r="B504" s="787" t="s">
        <v>2736</v>
      </c>
      <c r="C504" s="787" t="s">
        <v>18</v>
      </c>
      <c r="D504" t="s">
        <v>12</v>
      </c>
      <c r="F504" s="118">
        <v>80.8</v>
      </c>
      <c r="G504" s="4">
        <f t="shared" si="6"/>
        <v>12.09999999999998</v>
      </c>
      <c r="H504" s="4"/>
    </row>
    <row r="505" spans="1:13">
      <c r="A505" s="258">
        <v>45119</v>
      </c>
      <c r="B505" s="787" t="s">
        <v>2736</v>
      </c>
      <c r="C505" s="787" t="s">
        <v>18</v>
      </c>
      <c r="D505" t="s">
        <v>13</v>
      </c>
      <c r="F505" s="118">
        <v>2.1</v>
      </c>
      <c r="G505" s="4">
        <f t="shared" si="6"/>
        <v>9.9999999999999805</v>
      </c>
      <c r="H505" s="4"/>
    </row>
    <row r="506" spans="1:13">
      <c r="A506" s="258">
        <v>45119</v>
      </c>
      <c r="B506" s="787" t="s">
        <v>2736</v>
      </c>
      <c r="C506" s="787" t="s">
        <v>18</v>
      </c>
      <c r="D506" s="188" t="s">
        <v>81</v>
      </c>
      <c r="F506" s="121">
        <v>10</v>
      </c>
      <c r="G506" s="4">
        <f t="shared" si="6"/>
        <v>-1.9539925233402755E-14</v>
      </c>
      <c r="H506" s="4"/>
    </row>
    <row r="507" spans="1:13">
      <c r="A507" s="147">
        <v>45107</v>
      </c>
      <c r="B507" s="786" t="s">
        <v>10</v>
      </c>
      <c r="C507" s="786" t="s">
        <v>19</v>
      </c>
      <c r="D507" t="s">
        <v>12</v>
      </c>
      <c r="E507" s="118">
        <v>82.3</v>
      </c>
      <c r="F507" s="118"/>
      <c r="G507" s="4">
        <f t="shared" si="6"/>
        <v>82.299999999999983</v>
      </c>
      <c r="H507" s="4"/>
      <c r="J507" s="822"/>
      <c r="K507" s="822"/>
      <c r="L507" s="822"/>
    </row>
    <row r="508" spans="1:13">
      <c r="B508" s="787"/>
      <c r="C508" s="787"/>
      <c r="D508" t="s">
        <v>13</v>
      </c>
      <c r="E508" s="118">
        <v>2</v>
      </c>
      <c r="F508" s="118"/>
      <c r="G508" s="4">
        <f t="shared" si="6"/>
        <v>84.299999999999983</v>
      </c>
      <c r="H508" s="4"/>
      <c r="J508" s="786"/>
      <c r="L508" s="118"/>
    </row>
    <row r="509" spans="1:13">
      <c r="B509" s="787"/>
      <c r="C509" s="787"/>
      <c r="D509" t="s">
        <v>14</v>
      </c>
      <c r="E509" s="121">
        <v>650</v>
      </c>
      <c r="F509" s="118"/>
      <c r="G509" s="4">
        <f>+G508+E509-F509</f>
        <v>734.3</v>
      </c>
      <c r="H509" s="4"/>
      <c r="J509" s="787"/>
      <c r="L509" s="118"/>
    </row>
    <row r="510" spans="1:13">
      <c r="A510" s="258">
        <v>45119</v>
      </c>
      <c r="B510" s="787" t="s">
        <v>2756</v>
      </c>
      <c r="C510" s="787" t="s">
        <v>19</v>
      </c>
      <c r="D510" t="s">
        <v>14</v>
      </c>
      <c r="F510" s="118">
        <v>650</v>
      </c>
      <c r="G510" s="4">
        <f>+G509+E510-F510</f>
        <v>84.299999999999955</v>
      </c>
      <c r="H510" s="4"/>
      <c r="J510" s="786"/>
      <c r="L510" s="118"/>
    </row>
    <row r="511" spans="1:13">
      <c r="A511" s="258">
        <v>45152</v>
      </c>
      <c r="B511" s="787" t="s">
        <v>2757</v>
      </c>
      <c r="C511" s="787" t="s">
        <v>19</v>
      </c>
      <c r="D511" t="s">
        <v>528</v>
      </c>
      <c r="F511" s="118">
        <v>82.3</v>
      </c>
      <c r="G511" s="4">
        <f>+G510+E511-F511</f>
        <v>1.9999999999999574</v>
      </c>
      <c r="H511" s="4"/>
      <c r="J511" s="786"/>
      <c r="L511" s="118"/>
    </row>
    <row r="512" spans="1:13">
      <c r="A512" s="258">
        <v>45153</v>
      </c>
      <c r="B512" s="787" t="s">
        <v>2757</v>
      </c>
      <c r="C512" s="787" t="s">
        <v>20</v>
      </c>
      <c r="D512" t="s">
        <v>13</v>
      </c>
      <c r="F512" s="118">
        <v>2</v>
      </c>
      <c r="G512" s="4">
        <f t="shared" ref="G512:G577" si="7">+G511+E512-F512</f>
        <v>-4.2632564145606011E-14</v>
      </c>
      <c r="H512" s="4"/>
      <c r="J512" s="786"/>
      <c r="L512" s="118"/>
    </row>
    <row r="513" spans="1:14">
      <c r="A513" s="147">
        <v>45138</v>
      </c>
      <c r="B513" s="786" t="s">
        <v>10</v>
      </c>
      <c r="C513" s="786" t="s">
        <v>20</v>
      </c>
      <c r="D513" t="s">
        <v>12</v>
      </c>
      <c r="E513" s="118">
        <v>77.599999999999994</v>
      </c>
      <c r="F513" s="118"/>
      <c r="G513" s="4">
        <f t="shared" si="7"/>
        <v>77.599999999999952</v>
      </c>
      <c r="H513" s="4"/>
      <c r="L513" s="121"/>
    </row>
    <row r="514" spans="1:14">
      <c r="B514" s="787"/>
      <c r="C514" s="787"/>
      <c r="D514" t="s">
        <v>13</v>
      </c>
      <c r="E514" s="118">
        <v>2</v>
      </c>
      <c r="F514" s="118"/>
      <c r="G514" s="4">
        <f t="shared" si="7"/>
        <v>79.599999999999952</v>
      </c>
      <c r="H514" s="4"/>
    </row>
    <row r="515" spans="1:14">
      <c r="B515" s="786"/>
      <c r="C515" s="786"/>
      <c r="D515" t="s">
        <v>14</v>
      </c>
      <c r="E515" s="118">
        <v>650</v>
      </c>
      <c r="F515" s="118"/>
      <c r="G515" s="4">
        <f t="shared" si="7"/>
        <v>729.59999999999991</v>
      </c>
      <c r="H515" s="4"/>
    </row>
    <row r="516" spans="1:14">
      <c r="A516" s="258">
        <v>45152</v>
      </c>
      <c r="B516" s="787" t="s">
        <v>2758</v>
      </c>
      <c r="C516" s="787" t="s">
        <v>407</v>
      </c>
      <c r="D516" t="s">
        <v>14</v>
      </c>
      <c r="E516" s="118"/>
      <c r="F516" s="118">
        <v>650</v>
      </c>
      <c r="G516" s="4">
        <f t="shared" si="7"/>
        <v>79.599999999999909</v>
      </c>
      <c r="H516" s="4"/>
    </row>
    <row r="517" spans="1:14">
      <c r="A517" s="258">
        <v>45184</v>
      </c>
      <c r="B517" s="787" t="s">
        <v>2759</v>
      </c>
      <c r="C517" s="787" t="s">
        <v>407</v>
      </c>
      <c r="D517" t="s">
        <v>12</v>
      </c>
      <c r="E517" s="118"/>
      <c r="F517" s="118">
        <v>77.599999999999994</v>
      </c>
      <c r="G517" s="4">
        <f t="shared" si="7"/>
        <v>1.9999999999999147</v>
      </c>
      <c r="H517" s="4"/>
    </row>
    <row r="518" spans="1:14">
      <c r="A518" s="258">
        <v>45184</v>
      </c>
      <c r="B518" s="787" t="s">
        <v>2759</v>
      </c>
      <c r="C518" s="787" t="s">
        <v>407</v>
      </c>
      <c r="D518" t="s">
        <v>13</v>
      </c>
      <c r="E518" s="118"/>
      <c r="F518" s="118">
        <v>2</v>
      </c>
      <c r="G518" s="4">
        <f t="shared" si="7"/>
        <v>-8.5265128291212022E-14</v>
      </c>
      <c r="H518" s="4"/>
    </row>
    <row r="519" spans="1:14">
      <c r="A519" s="147">
        <v>45169</v>
      </c>
      <c r="B519" s="786" t="s">
        <v>10</v>
      </c>
      <c r="C519" s="786" t="s">
        <v>411</v>
      </c>
      <c r="D519" t="s">
        <v>12</v>
      </c>
      <c r="E519" s="12">
        <v>74.2</v>
      </c>
      <c r="F519" s="118"/>
      <c r="G519" s="4">
        <f t="shared" si="7"/>
        <v>74.199999999999918</v>
      </c>
      <c r="H519" s="4"/>
      <c r="K519" s="786"/>
      <c r="M519" s="12"/>
    </row>
    <row r="520" spans="1:14">
      <c r="B520" s="787"/>
      <c r="C520" s="787"/>
      <c r="D520" t="s">
        <v>13</v>
      </c>
      <c r="E520" s="12">
        <v>2.2999999999999998</v>
      </c>
      <c r="F520" s="118"/>
      <c r="G520" s="4">
        <f t="shared" si="7"/>
        <v>76.499999999999915</v>
      </c>
      <c r="H520" s="4"/>
      <c r="K520" s="787"/>
      <c r="M520" s="12"/>
    </row>
    <row r="521" spans="1:14">
      <c r="B521" s="787"/>
      <c r="C521" s="787"/>
      <c r="D521" t="s">
        <v>14</v>
      </c>
      <c r="E521" s="12">
        <v>650</v>
      </c>
      <c r="F521" s="118"/>
      <c r="G521" s="4">
        <f t="shared" si="7"/>
        <v>726.49999999999989</v>
      </c>
      <c r="H521" s="4"/>
      <c r="K521" s="786"/>
      <c r="M521" s="12"/>
    </row>
    <row r="522" spans="1:14">
      <c r="A522" s="258">
        <v>45184</v>
      </c>
      <c r="B522" s="787" t="s">
        <v>2760</v>
      </c>
      <c r="C522" s="787" t="s">
        <v>411</v>
      </c>
      <c r="D522" t="s">
        <v>14</v>
      </c>
      <c r="E522" s="4"/>
      <c r="F522" s="118">
        <v>650</v>
      </c>
      <c r="G522" s="4">
        <f t="shared" si="7"/>
        <v>76.499999999999886</v>
      </c>
      <c r="H522" s="4"/>
      <c r="N522" s="121"/>
    </row>
    <row r="523" spans="1:14">
      <c r="A523" s="258">
        <v>45217</v>
      </c>
      <c r="B523" s="787" t="s">
        <v>2761</v>
      </c>
      <c r="C523" s="787" t="s">
        <v>411</v>
      </c>
      <c r="D523" t="s">
        <v>12</v>
      </c>
      <c r="E523" s="4"/>
      <c r="F523" s="121">
        <v>74.2</v>
      </c>
      <c r="G523" s="4">
        <f t="shared" si="7"/>
        <v>2.2999999999998835</v>
      </c>
      <c r="H523" s="4"/>
      <c r="N523" s="121"/>
    </row>
    <row r="524" spans="1:14">
      <c r="A524" s="258">
        <v>45217</v>
      </c>
      <c r="B524" s="787" t="s">
        <v>2761</v>
      </c>
      <c r="C524" s="787" t="s">
        <v>411</v>
      </c>
      <c r="D524" t="s">
        <v>13</v>
      </c>
      <c r="E524" s="4"/>
      <c r="F524" s="121">
        <v>2.2999999999999998</v>
      </c>
      <c r="G524" s="4">
        <f t="shared" si="7"/>
        <v>-1.1635137298071641E-13</v>
      </c>
      <c r="H524" s="4"/>
      <c r="N524" s="121"/>
    </row>
    <row r="525" spans="1:14">
      <c r="A525" s="147">
        <v>45199</v>
      </c>
      <c r="B525" s="786" t="s">
        <v>10</v>
      </c>
      <c r="C525" s="786" t="s">
        <v>91</v>
      </c>
      <c r="D525" t="s">
        <v>12</v>
      </c>
      <c r="E525" s="188">
        <v>73.8</v>
      </c>
      <c r="G525" s="4">
        <f t="shared" si="7"/>
        <v>73.799999999999883</v>
      </c>
      <c r="H525" s="4"/>
    </row>
    <row r="526" spans="1:14">
      <c r="B526" s="787"/>
      <c r="C526" s="787"/>
      <c r="D526" t="s">
        <v>13</v>
      </c>
      <c r="E526" s="196">
        <v>2</v>
      </c>
      <c r="F526" s="118"/>
      <c r="G526" s="4">
        <f t="shared" si="7"/>
        <v>75.799999999999883</v>
      </c>
      <c r="H526" s="4"/>
    </row>
    <row r="527" spans="1:14">
      <c r="B527" s="787"/>
      <c r="C527" s="787"/>
      <c r="D527" t="s">
        <v>14</v>
      </c>
      <c r="E527" s="12">
        <v>650</v>
      </c>
      <c r="F527" s="118"/>
      <c r="G527" s="4">
        <f t="shared" si="7"/>
        <v>725.79999999999984</v>
      </c>
      <c r="H527" s="4"/>
    </row>
    <row r="528" spans="1:14">
      <c r="A528" s="258">
        <v>45217</v>
      </c>
      <c r="B528" s="787" t="s">
        <v>2762</v>
      </c>
      <c r="C528" s="787" t="s">
        <v>91</v>
      </c>
      <c r="D528" t="s">
        <v>14</v>
      </c>
      <c r="E528" s="118"/>
      <c r="F528" s="118">
        <v>650</v>
      </c>
      <c r="G528" s="4">
        <f t="shared" si="7"/>
        <v>75.799999999999841</v>
      </c>
      <c r="H528" s="4"/>
    </row>
    <row r="529" spans="1:13">
      <c r="A529" s="258">
        <v>45267</v>
      </c>
      <c r="B529" s="787" t="s">
        <v>2763</v>
      </c>
      <c r="C529" s="787" t="s">
        <v>91</v>
      </c>
      <c r="D529" t="s">
        <v>12</v>
      </c>
      <c r="E529" s="118"/>
      <c r="F529" s="187">
        <v>73.8</v>
      </c>
      <c r="G529" s="4">
        <f t="shared" si="7"/>
        <v>1.9999999999998437</v>
      </c>
      <c r="H529" s="4"/>
    </row>
    <row r="530" spans="1:13">
      <c r="A530" s="258">
        <v>45267</v>
      </c>
      <c r="B530" s="787" t="s">
        <v>2763</v>
      </c>
      <c r="C530" s="787" t="s">
        <v>91</v>
      </c>
      <c r="D530" t="s">
        <v>13</v>
      </c>
      <c r="E530" s="118"/>
      <c r="F530" s="215">
        <v>2</v>
      </c>
      <c r="G530" s="4">
        <f t="shared" si="7"/>
        <v>-1.5631940186722204E-13</v>
      </c>
      <c r="H530" s="4"/>
    </row>
    <row r="531" spans="1:13">
      <c r="A531" s="147">
        <v>45230</v>
      </c>
      <c r="B531" s="786" t="s">
        <v>10</v>
      </c>
      <c r="C531" s="786" t="s">
        <v>23</v>
      </c>
      <c r="D531" t="s">
        <v>12</v>
      </c>
      <c r="E531" s="4">
        <v>71.8</v>
      </c>
      <c r="F531" s="118"/>
      <c r="G531" s="4">
        <f t="shared" si="7"/>
        <v>71.799999999999841</v>
      </c>
      <c r="H531" s="4"/>
    </row>
    <row r="532" spans="1:13">
      <c r="B532" s="787"/>
      <c r="C532" s="787"/>
      <c r="D532" t="s">
        <v>13</v>
      </c>
      <c r="E532" s="4">
        <v>2</v>
      </c>
      <c r="F532" s="118"/>
      <c r="G532" s="4">
        <f t="shared" si="7"/>
        <v>73.799999999999841</v>
      </c>
      <c r="H532" s="4"/>
    </row>
    <row r="533" spans="1:13">
      <c r="B533" s="787"/>
      <c r="C533" s="787"/>
      <c r="D533" t="s">
        <v>14</v>
      </c>
      <c r="E533" s="4">
        <v>650</v>
      </c>
      <c r="F533" s="118"/>
      <c r="G533" s="4">
        <f t="shared" si="7"/>
        <v>723.79999999999984</v>
      </c>
      <c r="H533" s="4"/>
      <c r="K533" s="786"/>
      <c r="M533" s="188"/>
    </row>
    <row r="534" spans="1:13">
      <c r="A534" s="258">
        <v>45243</v>
      </c>
      <c r="B534" s="787" t="s">
        <v>2764</v>
      </c>
      <c r="C534" s="787" t="s">
        <v>23</v>
      </c>
      <c r="D534" t="s">
        <v>14</v>
      </c>
      <c r="F534" s="121">
        <v>650</v>
      </c>
      <c r="G534" s="4">
        <f t="shared" si="7"/>
        <v>73.799999999999841</v>
      </c>
      <c r="H534" s="4"/>
      <c r="K534" s="787"/>
      <c r="M534" s="196"/>
    </row>
    <row r="535" spans="1:13">
      <c r="A535" s="258">
        <v>45267</v>
      </c>
      <c r="B535" s="787" t="s">
        <v>2763</v>
      </c>
      <c r="C535" s="787" t="s">
        <v>23</v>
      </c>
      <c r="D535" t="s">
        <v>12</v>
      </c>
      <c r="F535" s="118">
        <v>71.8</v>
      </c>
      <c r="G535" s="4">
        <f t="shared" si="7"/>
        <v>1.9999999999998437</v>
      </c>
      <c r="H535" s="4"/>
      <c r="K535" s="787"/>
      <c r="M535" s="196"/>
    </row>
    <row r="536" spans="1:13">
      <c r="A536" s="258">
        <v>45267</v>
      </c>
      <c r="B536" s="787" t="s">
        <v>2763</v>
      </c>
      <c r="C536" s="787" t="s">
        <v>23</v>
      </c>
      <c r="D536" t="s">
        <v>13</v>
      </c>
      <c r="F536" s="118">
        <v>2</v>
      </c>
      <c r="G536" s="4">
        <f t="shared" si="7"/>
        <v>-1.5631940186722204E-13</v>
      </c>
      <c r="H536" s="4"/>
      <c r="K536" s="787"/>
      <c r="M536" s="196"/>
    </row>
    <row r="537" spans="1:13">
      <c r="A537" s="147">
        <v>45260</v>
      </c>
      <c r="B537" s="786" t="s">
        <v>10</v>
      </c>
      <c r="C537" s="786" t="s">
        <v>24</v>
      </c>
      <c r="D537" t="s">
        <v>12</v>
      </c>
      <c r="E537" s="12">
        <v>78</v>
      </c>
      <c r="G537" s="4">
        <f t="shared" si="7"/>
        <v>77.999999999999844</v>
      </c>
      <c r="H537" s="4"/>
      <c r="K537" s="786"/>
      <c r="M537" s="4"/>
    </row>
    <row r="538" spans="1:13">
      <c r="A538" s="803"/>
      <c r="B538" s="787"/>
      <c r="C538" s="787"/>
      <c r="D538" t="s">
        <v>13</v>
      </c>
      <c r="E538" s="12">
        <v>5</v>
      </c>
      <c r="G538" s="4">
        <f t="shared" si="7"/>
        <v>82.999999999999844</v>
      </c>
      <c r="H538" s="4"/>
      <c r="K538" s="787"/>
      <c r="M538" s="4"/>
    </row>
    <row r="539" spans="1:13">
      <c r="A539" s="803"/>
      <c r="B539" s="787"/>
      <c r="C539" s="787"/>
      <c r="D539" t="s">
        <v>14</v>
      </c>
      <c r="E539" s="4">
        <v>650</v>
      </c>
      <c r="G539" s="4">
        <f t="shared" si="7"/>
        <v>732.99999999999989</v>
      </c>
      <c r="H539" s="4"/>
    </row>
    <row r="540" spans="1:13">
      <c r="A540" s="258">
        <v>45278</v>
      </c>
      <c r="B540" s="787" t="s">
        <v>2765</v>
      </c>
      <c r="C540" s="787" t="s">
        <v>24</v>
      </c>
      <c r="D540" t="s">
        <v>14</v>
      </c>
      <c r="F540" s="121">
        <v>650</v>
      </c>
      <c r="G540" s="4">
        <f t="shared" si="7"/>
        <v>82.999999999999886</v>
      </c>
      <c r="H540" s="4"/>
    </row>
    <row r="541" spans="1:13">
      <c r="A541" s="258">
        <v>45329</v>
      </c>
      <c r="B541" s="787" t="s">
        <v>2766</v>
      </c>
      <c r="C541" s="787" t="s">
        <v>24</v>
      </c>
      <c r="D541" t="s">
        <v>12</v>
      </c>
      <c r="F541" s="121">
        <v>78</v>
      </c>
      <c r="G541" s="4">
        <f t="shared" si="7"/>
        <v>4.9999999999998863</v>
      </c>
      <c r="H541" s="4"/>
    </row>
    <row r="542" spans="1:13">
      <c r="A542" s="258">
        <v>45329</v>
      </c>
      <c r="B542" s="787" t="s">
        <v>2766</v>
      </c>
      <c r="C542" s="787" t="s">
        <v>24</v>
      </c>
      <c r="D542" t="s">
        <v>13</v>
      </c>
      <c r="F542" s="121">
        <v>5</v>
      </c>
      <c r="G542" s="4">
        <f t="shared" si="7"/>
        <v>-1.1368683772161603E-13</v>
      </c>
      <c r="H542" s="4"/>
    </row>
    <row r="543" spans="1:13">
      <c r="A543" s="147">
        <v>45291</v>
      </c>
      <c r="B543" s="786" t="s">
        <v>10</v>
      </c>
      <c r="C543" s="786" t="s">
        <v>25</v>
      </c>
      <c r="D543" t="s">
        <v>12</v>
      </c>
      <c r="E543" s="12">
        <v>83.4</v>
      </c>
      <c r="F543" s="228"/>
      <c r="G543" s="4">
        <f t="shared" si="7"/>
        <v>83.399999999999892</v>
      </c>
      <c r="H543" s="4"/>
      <c r="K543" s="786"/>
      <c r="M543" s="12"/>
    </row>
    <row r="544" spans="1:13">
      <c r="B544" s="787"/>
      <c r="C544" s="787"/>
      <c r="D544" t="s">
        <v>13</v>
      </c>
      <c r="E544" s="12">
        <v>5</v>
      </c>
      <c r="F544" s="228"/>
      <c r="G544" s="4">
        <f t="shared" si="7"/>
        <v>88.399999999999892</v>
      </c>
      <c r="H544" s="4"/>
      <c r="K544" s="787"/>
      <c r="M544" s="12"/>
    </row>
    <row r="545" spans="1:14">
      <c r="B545" s="787"/>
      <c r="C545" s="787"/>
      <c r="D545" t="s">
        <v>14</v>
      </c>
      <c r="E545" s="12">
        <v>650</v>
      </c>
      <c r="F545" s="228"/>
      <c r="G545" s="4">
        <f t="shared" si="7"/>
        <v>738.39999999999986</v>
      </c>
      <c r="H545" s="4"/>
      <c r="K545" s="786"/>
      <c r="M545" s="12"/>
    </row>
    <row r="546" spans="1:14" s="365" customFormat="1">
      <c r="A546" s="393">
        <v>45303</v>
      </c>
      <c r="B546" s="807" t="s">
        <v>2767</v>
      </c>
      <c r="C546" s="807" t="s">
        <v>25</v>
      </c>
      <c r="D546" s="365" t="s">
        <v>14</v>
      </c>
      <c r="E546" s="370"/>
      <c r="F546" s="394">
        <v>650</v>
      </c>
      <c r="G546" s="369">
        <f t="shared" si="7"/>
        <v>88.399999999999864</v>
      </c>
      <c r="H546" s="369"/>
      <c r="K546" s="807"/>
      <c r="M546" s="370"/>
    </row>
    <row r="547" spans="1:14">
      <c r="A547" s="258">
        <v>45329</v>
      </c>
      <c r="B547" s="787" t="s">
        <v>2766</v>
      </c>
      <c r="C547" s="787" t="s">
        <v>25</v>
      </c>
      <c r="D547" t="s">
        <v>12</v>
      </c>
      <c r="E547" s="12"/>
      <c r="F547" s="121">
        <v>83.4</v>
      </c>
      <c r="G547" s="4">
        <f t="shared" si="7"/>
        <v>4.9999999999998579</v>
      </c>
      <c r="H547" s="4"/>
      <c r="K547" s="786"/>
      <c r="M547" s="12"/>
    </row>
    <row r="548" spans="1:14">
      <c r="A548" s="258">
        <v>45329</v>
      </c>
      <c r="B548" s="787" t="s">
        <v>2766</v>
      </c>
      <c r="C548" s="787" t="s">
        <v>25</v>
      </c>
      <c r="D548" t="s">
        <v>13</v>
      </c>
      <c r="E548" s="12"/>
      <c r="F548" s="121">
        <v>5</v>
      </c>
      <c r="G548" s="4">
        <f t="shared" si="7"/>
        <v>-1.4210854715202004E-13</v>
      </c>
      <c r="H548" s="4"/>
      <c r="K548" s="787"/>
      <c r="M548" s="12"/>
    </row>
    <row r="549" spans="1:14">
      <c r="A549" s="147">
        <v>45322</v>
      </c>
      <c r="B549" s="786" t="s">
        <v>10</v>
      </c>
      <c r="C549" s="786" t="s">
        <v>11</v>
      </c>
      <c r="D549" t="s">
        <v>12</v>
      </c>
      <c r="E549" s="12">
        <v>93.1</v>
      </c>
      <c r="G549" s="4">
        <f t="shared" si="7"/>
        <v>93.099999999999852</v>
      </c>
      <c r="H549" s="4"/>
      <c r="N549" s="121"/>
    </row>
    <row r="550" spans="1:14">
      <c r="B550" s="787"/>
      <c r="C550" s="787"/>
      <c r="D550" t="s">
        <v>13</v>
      </c>
      <c r="E550" s="12">
        <v>8.8000000000000007</v>
      </c>
      <c r="G550" s="4">
        <f t="shared" si="7"/>
        <v>101.89999999999985</v>
      </c>
      <c r="H550" s="4"/>
      <c r="J550" s="786"/>
      <c r="L550" s="12"/>
    </row>
    <row r="551" spans="1:14">
      <c r="B551" s="787"/>
      <c r="C551" s="787"/>
      <c r="D551" t="s">
        <v>14</v>
      </c>
      <c r="E551" s="12">
        <v>650</v>
      </c>
      <c r="G551" s="4">
        <f t="shared" si="7"/>
        <v>751.89999999999986</v>
      </c>
      <c r="H551" s="4"/>
      <c r="J551" s="787"/>
      <c r="L551" s="12"/>
    </row>
    <row r="552" spans="1:14" s="365" customFormat="1">
      <c r="A552" s="393">
        <v>45345</v>
      </c>
      <c r="B552" s="807" t="s">
        <v>2768</v>
      </c>
      <c r="C552" s="807" t="s">
        <v>11</v>
      </c>
      <c r="D552" s="365" t="s">
        <v>14</v>
      </c>
      <c r="E552" s="368"/>
      <c r="F552" s="368">
        <v>650</v>
      </c>
      <c r="G552" s="369">
        <f t="shared" si="7"/>
        <v>101.89999999999986</v>
      </c>
      <c r="H552" s="369"/>
      <c r="J552" s="818"/>
      <c r="L552" s="369"/>
      <c r="M552" s="368"/>
    </row>
    <row r="553" spans="1:14">
      <c r="A553" s="258">
        <v>45405</v>
      </c>
      <c r="B553" s="787" t="s">
        <v>2769</v>
      </c>
      <c r="C553" s="787" t="s">
        <v>11</v>
      </c>
      <c r="D553" t="s">
        <v>12</v>
      </c>
      <c r="F553" s="121">
        <v>93.1</v>
      </c>
      <c r="G553" s="4">
        <f t="shared" si="7"/>
        <v>8.7999999999998693</v>
      </c>
      <c r="H553" s="4"/>
      <c r="J553" s="786"/>
      <c r="L553" s="4"/>
    </row>
    <row r="554" spans="1:14">
      <c r="A554" s="258">
        <v>45405</v>
      </c>
      <c r="B554" s="787" t="s">
        <v>2769</v>
      </c>
      <c r="C554" s="787" t="s">
        <v>11</v>
      </c>
      <c r="D554" t="s">
        <v>13</v>
      </c>
      <c r="F554" s="121">
        <v>8.8000000000000007</v>
      </c>
      <c r="G554" s="4">
        <f t="shared" si="7"/>
        <v>-1.3145040611561853E-13</v>
      </c>
      <c r="H554" s="4"/>
      <c r="J554" s="786"/>
      <c r="L554" s="4"/>
    </row>
    <row r="555" spans="1:14">
      <c r="A555" s="147">
        <v>45351</v>
      </c>
      <c r="B555" s="786" t="s">
        <v>10</v>
      </c>
      <c r="C555" s="786" t="s">
        <v>15</v>
      </c>
      <c r="D555" t="s">
        <v>12</v>
      </c>
      <c r="E555" s="4">
        <v>96.4</v>
      </c>
      <c r="G555" s="4">
        <f t="shared" si="7"/>
        <v>96.399999999999878</v>
      </c>
      <c r="H555" s="4"/>
      <c r="J555" s="786"/>
      <c r="L555" s="4"/>
    </row>
    <row r="556" spans="1:14">
      <c r="A556" s="147"/>
      <c r="B556" s="786"/>
      <c r="C556" s="786"/>
      <c r="D556" t="s">
        <v>13</v>
      </c>
      <c r="E556" s="4">
        <v>5</v>
      </c>
      <c r="G556" s="4">
        <f t="shared" si="7"/>
        <v>101.39999999999988</v>
      </c>
      <c r="H556" s="4"/>
      <c r="J556" s="786"/>
      <c r="L556" s="12"/>
    </row>
    <row r="557" spans="1:14">
      <c r="B557" s="787"/>
      <c r="C557" s="787"/>
      <c r="D557" t="s">
        <v>14</v>
      </c>
      <c r="E557" s="4">
        <v>650</v>
      </c>
      <c r="G557" s="4">
        <f t="shared" si="7"/>
        <v>751.39999999999986</v>
      </c>
      <c r="H557" s="4"/>
      <c r="J557" s="787"/>
      <c r="L557" s="12"/>
    </row>
    <row r="558" spans="1:14" s="365" customFormat="1">
      <c r="A558" s="393">
        <v>45379</v>
      </c>
      <c r="B558" s="807" t="s">
        <v>2770</v>
      </c>
      <c r="C558" s="807" t="s">
        <v>15</v>
      </c>
      <c r="D558" s="365" t="s">
        <v>14</v>
      </c>
      <c r="E558" s="368"/>
      <c r="F558" s="368">
        <v>650</v>
      </c>
      <c r="G558" s="369">
        <f t="shared" si="7"/>
        <v>101.39999999999986</v>
      </c>
      <c r="H558" s="369"/>
      <c r="L558" s="370"/>
      <c r="M558" s="368"/>
    </row>
    <row r="559" spans="1:14">
      <c r="A559" s="258">
        <v>45405</v>
      </c>
      <c r="B559" s="787" t="s">
        <v>2769</v>
      </c>
      <c r="C559" s="787" t="s">
        <v>15</v>
      </c>
      <c r="D559" t="s">
        <v>12</v>
      </c>
      <c r="F559" s="118">
        <v>96.4</v>
      </c>
      <c r="G559" s="4">
        <f t="shared" si="7"/>
        <v>4.9999999999998579</v>
      </c>
      <c r="H559" s="4"/>
      <c r="L559" s="12"/>
    </row>
    <row r="560" spans="1:14">
      <c r="A560" s="258">
        <v>45405</v>
      </c>
      <c r="B560" s="787" t="s">
        <v>2769</v>
      </c>
      <c r="C560" s="787" t="s">
        <v>15</v>
      </c>
      <c r="D560" t="s">
        <v>13</v>
      </c>
      <c r="F560" s="118">
        <v>5</v>
      </c>
      <c r="G560" s="4">
        <f t="shared" si="7"/>
        <v>-1.4210854715202004E-13</v>
      </c>
      <c r="H560" s="4"/>
      <c r="L560" s="12"/>
    </row>
    <row r="561" spans="1:13">
      <c r="A561" s="147">
        <v>45382</v>
      </c>
      <c r="B561" s="786" t="s">
        <v>10</v>
      </c>
      <c r="C561" s="786" t="s">
        <v>16</v>
      </c>
      <c r="D561" t="s">
        <v>12</v>
      </c>
      <c r="E561" s="12">
        <v>93.4</v>
      </c>
      <c r="G561" s="4">
        <f t="shared" si="7"/>
        <v>93.399999999999864</v>
      </c>
      <c r="H561" s="4"/>
    </row>
    <row r="562" spans="1:13">
      <c r="B562" s="787"/>
      <c r="C562" s="787"/>
      <c r="D562" t="s">
        <v>13</v>
      </c>
      <c r="E562" s="12">
        <v>5</v>
      </c>
      <c r="G562" s="4">
        <f t="shared" si="7"/>
        <v>98.399999999999864</v>
      </c>
      <c r="H562" s="4"/>
      <c r="J562" s="786"/>
      <c r="L562" s="12"/>
    </row>
    <row r="563" spans="1:13">
      <c r="B563" s="787"/>
      <c r="C563" s="787"/>
      <c r="D563" t="s">
        <v>14</v>
      </c>
      <c r="E563" s="12">
        <v>650</v>
      </c>
      <c r="G563" s="4">
        <f t="shared" si="7"/>
        <v>748.39999999999986</v>
      </c>
      <c r="H563" s="4"/>
      <c r="J563" s="787"/>
      <c r="L563" s="12"/>
    </row>
    <row r="564" spans="1:13">
      <c r="A564" s="258">
        <v>45405</v>
      </c>
      <c r="B564" s="787" t="s">
        <v>2769</v>
      </c>
      <c r="C564" s="787" t="s">
        <v>16</v>
      </c>
      <c r="D564" t="s">
        <v>12</v>
      </c>
      <c r="F564" s="121">
        <v>93.4</v>
      </c>
      <c r="G564" s="4">
        <f t="shared" si="7"/>
        <v>654.99999999999989</v>
      </c>
      <c r="H564" s="4"/>
      <c r="J564" s="786"/>
      <c r="L564" s="121"/>
    </row>
    <row r="565" spans="1:13">
      <c r="A565" s="258">
        <v>45405</v>
      </c>
      <c r="B565" s="787" t="s">
        <v>2769</v>
      </c>
      <c r="C565" s="787" t="s">
        <v>16</v>
      </c>
      <c r="D565" t="s">
        <v>13</v>
      </c>
      <c r="F565" s="121">
        <v>5</v>
      </c>
      <c r="G565" s="4">
        <f t="shared" si="7"/>
        <v>649.99999999999989</v>
      </c>
      <c r="H565" s="4"/>
      <c r="J565" s="787"/>
      <c r="L565" s="121"/>
    </row>
    <row r="566" spans="1:13" s="365" customFormat="1">
      <c r="A566" s="393">
        <v>45427</v>
      </c>
      <c r="B566" s="807" t="s">
        <v>2771</v>
      </c>
      <c r="C566" s="807" t="s">
        <v>16</v>
      </c>
      <c r="D566" s="365" t="s">
        <v>14</v>
      </c>
      <c r="E566" s="368"/>
      <c r="F566" s="368">
        <v>650</v>
      </c>
      <c r="G566" s="369">
        <f t="shared" si="7"/>
        <v>0</v>
      </c>
      <c r="H566" s="369"/>
      <c r="J566" s="818"/>
      <c r="L566" s="370"/>
      <c r="M566" s="368"/>
    </row>
    <row r="567" spans="1:13">
      <c r="A567" s="147">
        <v>45412</v>
      </c>
      <c r="B567" s="786" t="s">
        <v>10</v>
      </c>
      <c r="C567" s="786" t="s">
        <v>17</v>
      </c>
      <c r="D567" t="s">
        <v>12</v>
      </c>
      <c r="E567" s="121">
        <v>92.8</v>
      </c>
      <c r="G567" s="4">
        <f t="shared" si="7"/>
        <v>92.8</v>
      </c>
      <c r="H567" s="4"/>
      <c r="J567" s="787"/>
      <c r="L567" s="12"/>
    </row>
    <row r="568" spans="1:13">
      <c r="B568" s="787"/>
      <c r="C568" s="787"/>
      <c r="D568" t="s">
        <v>13</v>
      </c>
      <c r="E568" s="121">
        <v>5</v>
      </c>
      <c r="G568" s="4">
        <f t="shared" si="7"/>
        <v>97.8</v>
      </c>
      <c r="H568" s="4"/>
      <c r="L568" s="121"/>
    </row>
    <row r="569" spans="1:13">
      <c r="B569" s="787"/>
      <c r="C569" s="787"/>
      <c r="D569" t="s">
        <v>14</v>
      </c>
      <c r="E569" s="121">
        <v>650</v>
      </c>
      <c r="G569" s="4">
        <f t="shared" si="7"/>
        <v>747.8</v>
      </c>
      <c r="H569" s="4"/>
      <c r="L569" s="12"/>
    </row>
    <row r="570" spans="1:13" s="365" customFormat="1">
      <c r="A570" s="393">
        <v>45448</v>
      </c>
      <c r="B570" s="807" t="s">
        <v>2772</v>
      </c>
      <c r="C570" s="807" t="s">
        <v>17</v>
      </c>
      <c r="D570" s="365" t="s">
        <v>14</v>
      </c>
      <c r="E570" s="368"/>
      <c r="F570" s="368">
        <v>650</v>
      </c>
      <c r="G570" s="369">
        <f t="shared" si="7"/>
        <v>97.799999999999955</v>
      </c>
      <c r="H570" s="369"/>
      <c r="M570" s="368"/>
    </row>
    <row r="571" spans="1:13">
      <c r="A571" s="258">
        <v>45469</v>
      </c>
      <c r="B571" s="787" t="s">
        <v>2773</v>
      </c>
      <c r="C571" s="787" t="s">
        <v>17</v>
      </c>
      <c r="D571" t="s">
        <v>12</v>
      </c>
      <c r="F571" s="121">
        <v>92.8</v>
      </c>
      <c r="G571" s="4">
        <f t="shared" si="7"/>
        <v>4.9999999999999574</v>
      </c>
      <c r="H571" s="4"/>
    </row>
    <row r="572" spans="1:13">
      <c r="A572" s="258">
        <v>45469</v>
      </c>
      <c r="B572" s="787" t="s">
        <v>2773</v>
      </c>
      <c r="C572" s="787" t="s">
        <v>17</v>
      </c>
      <c r="D572" t="s">
        <v>13</v>
      </c>
      <c r="F572" s="121">
        <v>5</v>
      </c>
      <c r="G572" s="4">
        <f t="shared" si="7"/>
        <v>-4.2632564145606011E-14</v>
      </c>
      <c r="H572" s="4"/>
    </row>
    <row r="573" spans="1:13">
      <c r="A573" s="147">
        <v>45443</v>
      </c>
      <c r="B573" s="786" t="s">
        <v>10</v>
      </c>
      <c r="C573" s="786" t="s">
        <v>18</v>
      </c>
      <c r="D573" t="s">
        <v>12</v>
      </c>
      <c r="E573" s="12">
        <v>72.2</v>
      </c>
      <c r="G573" s="4">
        <f t="shared" si="7"/>
        <v>72.19999999999996</v>
      </c>
      <c r="H573" s="4"/>
    </row>
    <row r="574" spans="1:13">
      <c r="B574" s="787"/>
      <c r="C574" s="787"/>
      <c r="D574" t="s">
        <v>13</v>
      </c>
      <c r="E574" s="12">
        <v>5</v>
      </c>
      <c r="G574" s="4">
        <f t="shared" si="7"/>
        <v>77.19999999999996</v>
      </c>
      <c r="H574" s="4"/>
    </row>
    <row r="575" spans="1:13">
      <c r="B575" s="787"/>
      <c r="C575" s="787"/>
      <c r="D575" t="s">
        <v>14</v>
      </c>
      <c r="E575" s="12">
        <v>650</v>
      </c>
      <c r="G575" s="4">
        <f t="shared" si="7"/>
        <v>727.19999999999993</v>
      </c>
      <c r="H575" s="4"/>
    </row>
    <row r="576" spans="1:13">
      <c r="B576" s="787"/>
      <c r="C576" s="787"/>
      <c r="D576" t="s">
        <v>2774</v>
      </c>
      <c r="E576" s="121">
        <v>10</v>
      </c>
      <c r="G576" s="4">
        <f t="shared" si="7"/>
        <v>737.19999999999993</v>
      </c>
      <c r="H576" s="4"/>
    </row>
    <row r="577" spans="1:13">
      <c r="A577" s="258">
        <v>45469</v>
      </c>
      <c r="B577" s="787" t="s">
        <v>2773</v>
      </c>
      <c r="C577" s="787" t="s">
        <v>18</v>
      </c>
      <c r="D577" t="s">
        <v>12</v>
      </c>
      <c r="F577" s="121">
        <v>72.2</v>
      </c>
      <c r="G577" s="4">
        <f t="shared" si="7"/>
        <v>664.99999999999989</v>
      </c>
      <c r="H577" s="4"/>
      <c r="J577" s="822" t="s">
        <v>2775</v>
      </c>
      <c r="K577" s="822"/>
      <c r="L577" s="822"/>
    </row>
    <row r="578" spans="1:13">
      <c r="A578" s="258">
        <v>45469</v>
      </c>
      <c r="B578" s="787" t="s">
        <v>2773</v>
      </c>
      <c r="C578" s="787" t="s">
        <v>18</v>
      </c>
      <c r="D578" t="s">
        <v>13</v>
      </c>
      <c r="F578" s="121">
        <v>5</v>
      </c>
      <c r="G578" s="4">
        <f t="shared" ref="G578:G641" si="8">+G577+E578-F578</f>
        <v>659.99999999999989</v>
      </c>
      <c r="H578" s="4"/>
      <c r="I578">
        <v>2024</v>
      </c>
      <c r="J578" s="786" t="s">
        <v>23</v>
      </c>
      <c r="K578" t="s">
        <v>14</v>
      </c>
      <c r="L578" s="12">
        <v>650</v>
      </c>
    </row>
    <row r="579" spans="1:13">
      <c r="A579" s="258">
        <v>45469</v>
      </c>
      <c r="B579" s="787" t="s">
        <v>2773</v>
      </c>
      <c r="C579" s="787" t="s">
        <v>18</v>
      </c>
      <c r="D579" t="s">
        <v>2774</v>
      </c>
      <c r="F579" s="121">
        <v>10</v>
      </c>
      <c r="G579" s="4">
        <f t="shared" si="8"/>
        <v>649.99999999999989</v>
      </c>
      <c r="H579" s="4"/>
      <c r="J579" s="787"/>
      <c r="L579" s="12"/>
    </row>
    <row r="580" spans="1:13" s="365" customFormat="1">
      <c r="A580" s="393">
        <v>45482</v>
      </c>
      <c r="B580" s="807" t="s">
        <v>2776</v>
      </c>
      <c r="C580" s="807" t="s">
        <v>18</v>
      </c>
      <c r="D580" s="365" t="s">
        <v>14</v>
      </c>
      <c r="E580" s="368"/>
      <c r="F580" s="368">
        <v>650</v>
      </c>
      <c r="G580" s="369">
        <f t="shared" si="8"/>
        <v>0</v>
      </c>
      <c r="H580" s="369"/>
      <c r="J580" s="807"/>
      <c r="L580" s="370"/>
      <c r="M580" s="368"/>
    </row>
    <row r="581" spans="1:13">
      <c r="A581" s="147">
        <v>45473</v>
      </c>
      <c r="B581" s="786" t="s">
        <v>10</v>
      </c>
      <c r="C581" s="786" t="s">
        <v>19</v>
      </c>
      <c r="D581" t="s">
        <v>12</v>
      </c>
      <c r="E581" s="12">
        <v>70</v>
      </c>
      <c r="G581" s="4">
        <f t="shared" si="8"/>
        <v>70</v>
      </c>
      <c r="H581" s="4"/>
      <c r="J581" s="787"/>
      <c r="L581" s="12"/>
    </row>
    <row r="582" spans="1:13">
      <c r="B582" s="787"/>
      <c r="C582" s="787"/>
      <c r="D582" t="s">
        <v>13</v>
      </c>
      <c r="E582" s="12">
        <v>7</v>
      </c>
      <c r="G582" s="4">
        <f t="shared" si="8"/>
        <v>77</v>
      </c>
      <c r="H582" s="4"/>
      <c r="J582" s="787"/>
      <c r="L582" s="12"/>
    </row>
    <row r="583" spans="1:13">
      <c r="B583" s="787"/>
      <c r="C583" s="787"/>
      <c r="D583" t="s">
        <v>14</v>
      </c>
      <c r="E583" s="12">
        <v>650</v>
      </c>
      <c r="G583" s="4">
        <f t="shared" si="8"/>
        <v>727</v>
      </c>
      <c r="H583" s="4"/>
      <c r="J583" s="786"/>
      <c r="L583" s="12"/>
    </row>
    <row r="584" spans="1:13" s="365" customFormat="1">
      <c r="A584" s="393">
        <v>45490</v>
      </c>
      <c r="B584" s="807" t="s">
        <v>2777</v>
      </c>
      <c r="C584" s="807" t="s">
        <v>19</v>
      </c>
      <c r="D584" s="365" t="s">
        <v>14</v>
      </c>
      <c r="E584" s="368"/>
      <c r="F584" s="368">
        <v>650</v>
      </c>
      <c r="G584" s="369">
        <f t="shared" si="8"/>
        <v>77</v>
      </c>
      <c r="H584" s="369"/>
      <c r="J584" s="807"/>
      <c r="L584" s="370"/>
      <c r="M584" s="368"/>
    </row>
    <row r="585" spans="1:13">
      <c r="A585" s="258">
        <v>45552</v>
      </c>
      <c r="B585" s="787" t="s">
        <v>2778</v>
      </c>
      <c r="C585" s="787" t="s">
        <v>19</v>
      </c>
      <c r="D585" t="s">
        <v>12</v>
      </c>
      <c r="F585" s="121">
        <v>70</v>
      </c>
      <c r="G585" s="4">
        <f t="shared" si="8"/>
        <v>7</v>
      </c>
      <c r="H585" s="4"/>
      <c r="J585" s="787"/>
      <c r="L585" s="12"/>
    </row>
    <row r="586" spans="1:13">
      <c r="A586" s="258">
        <v>45552</v>
      </c>
      <c r="B586" s="787" t="s">
        <v>2778</v>
      </c>
      <c r="C586" s="787" t="s">
        <v>19</v>
      </c>
      <c r="D586" t="s">
        <v>13</v>
      </c>
      <c r="F586" s="121">
        <v>7</v>
      </c>
      <c r="G586" s="4">
        <f t="shared" si="8"/>
        <v>0</v>
      </c>
      <c r="H586" s="4"/>
      <c r="J586" s="787"/>
      <c r="L586" s="12"/>
    </row>
    <row r="587" spans="1:13">
      <c r="A587" s="147">
        <v>45504</v>
      </c>
      <c r="B587" s="786" t="s">
        <v>10</v>
      </c>
      <c r="C587" s="786" t="s">
        <v>20</v>
      </c>
      <c r="D587" t="s">
        <v>12</v>
      </c>
      <c r="E587" s="12">
        <v>68.7</v>
      </c>
      <c r="G587" s="4">
        <f t="shared" si="8"/>
        <v>68.7</v>
      </c>
      <c r="H587" s="4"/>
      <c r="J587" s="787"/>
      <c r="L587" s="12"/>
    </row>
    <row r="588" spans="1:13">
      <c r="B588" s="787"/>
      <c r="C588" s="787"/>
      <c r="D588" t="s">
        <v>13</v>
      </c>
      <c r="E588" s="12">
        <v>7</v>
      </c>
      <c r="G588" s="4">
        <f t="shared" si="8"/>
        <v>75.7</v>
      </c>
      <c r="H588" s="4"/>
      <c r="L588" s="12"/>
    </row>
    <row r="589" spans="1:13">
      <c r="B589" s="787"/>
      <c r="C589" s="787"/>
      <c r="D589" t="s">
        <v>14</v>
      </c>
      <c r="E589" s="12">
        <v>650</v>
      </c>
      <c r="G589" s="4">
        <f t="shared" si="8"/>
        <v>725.7</v>
      </c>
      <c r="H589" s="4"/>
    </row>
    <row r="590" spans="1:13" s="365" customFormat="1">
      <c r="A590" s="393">
        <v>45518</v>
      </c>
      <c r="B590" s="807" t="s">
        <v>2779</v>
      </c>
      <c r="C590" s="807" t="s">
        <v>20</v>
      </c>
      <c r="D590" s="365" t="s">
        <v>14</v>
      </c>
      <c r="E590" s="368"/>
      <c r="F590" s="368">
        <v>650</v>
      </c>
      <c r="G590" s="369">
        <f t="shared" si="8"/>
        <v>75.700000000000045</v>
      </c>
      <c r="H590" s="369"/>
      <c r="M590" s="368"/>
    </row>
    <row r="591" spans="1:13">
      <c r="A591" s="258">
        <v>45552</v>
      </c>
      <c r="B591" s="787" t="s">
        <v>2778</v>
      </c>
      <c r="C591" s="787" t="s">
        <v>20</v>
      </c>
      <c r="D591" t="s">
        <v>12</v>
      </c>
      <c r="F591" s="121">
        <v>68.7</v>
      </c>
      <c r="G591" s="4">
        <f t="shared" si="8"/>
        <v>7.0000000000000426</v>
      </c>
      <c r="H591" s="4"/>
    </row>
    <row r="592" spans="1:13">
      <c r="A592" s="258">
        <v>45552</v>
      </c>
      <c r="B592" s="787" t="s">
        <v>2778</v>
      </c>
      <c r="C592" s="787" t="s">
        <v>20</v>
      </c>
      <c r="D592" t="s">
        <v>13</v>
      </c>
      <c r="F592" s="121">
        <v>7</v>
      </c>
      <c r="G592" s="4">
        <f t="shared" si="8"/>
        <v>4.2632564145606011E-14</v>
      </c>
      <c r="H592" s="4"/>
    </row>
    <row r="593" spans="1:13">
      <c r="A593" s="147">
        <v>45535</v>
      </c>
      <c r="B593" s="786" t="s">
        <v>10</v>
      </c>
      <c r="C593" s="786" t="s">
        <v>21</v>
      </c>
      <c r="D593" t="s">
        <v>12</v>
      </c>
      <c r="E593" s="12">
        <v>68.900000000000006</v>
      </c>
      <c r="F593" s="65"/>
      <c r="G593" s="4">
        <f t="shared" si="8"/>
        <v>68.900000000000048</v>
      </c>
      <c r="H593" s="4"/>
    </row>
    <row r="594" spans="1:13">
      <c r="B594" s="787"/>
      <c r="C594" s="787"/>
      <c r="D594" t="s">
        <v>13</v>
      </c>
      <c r="E594" s="12">
        <v>7</v>
      </c>
      <c r="F594" s="65"/>
      <c r="G594" s="4">
        <f t="shared" si="8"/>
        <v>75.900000000000048</v>
      </c>
      <c r="H594" s="4"/>
    </row>
    <row r="595" spans="1:13">
      <c r="B595" s="787"/>
      <c r="C595" s="787"/>
      <c r="D595" t="s">
        <v>14</v>
      </c>
      <c r="E595" s="12">
        <v>650</v>
      </c>
      <c r="F595" s="65"/>
      <c r="G595" s="4">
        <f t="shared" si="8"/>
        <v>725.90000000000009</v>
      </c>
      <c r="H595" s="4"/>
      <c r="I595" s="26"/>
    </row>
    <row r="596" spans="1:13" s="365" customFormat="1">
      <c r="A596" s="393">
        <v>45552</v>
      </c>
      <c r="B596" s="807" t="s">
        <v>2780</v>
      </c>
      <c r="C596" s="807" t="s">
        <v>21</v>
      </c>
      <c r="D596" s="365" t="s">
        <v>14</v>
      </c>
      <c r="E596" s="370"/>
      <c r="F596" s="372">
        <v>650</v>
      </c>
      <c r="G596" s="369">
        <f t="shared" si="8"/>
        <v>75.900000000000091</v>
      </c>
      <c r="H596" s="369"/>
      <c r="M596" s="368"/>
    </row>
    <row r="597" spans="1:13">
      <c r="A597" s="258">
        <v>45560</v>
      </c>
      <c r="B597" s="787" t="s">
        <v>2781</v>
      </c>
      <c r="C597" s="787" t="s">
        <v>21</v>
      </c>
      <c r="D597" t="s">
        <v>12</v>
      </c>
      <c r="F597" s="12">
        <v>68.900000000000006</v>
      </c>
      <c r="G597" s="4">
        <f t="shared" si="8"/>
        <v>7.0000000000000853</v>
      </c>
      <c r="H597" s="4"/>
    </row>
    <row r="598" spans="1:13">
      <c r="A598" s="258">
        <v>45560</v>
      </c>
      <c r="B598" s="787" t="s">
        <v>2781</v>
      </c>
      <c r="C598" s="787" t="s">
        <v>21</v>
      </c>
      <c r="D598" t="s">
        <v>13</v>
      </c>
      <c r="F598" s="12">
        <v>7</v>
      </c>
      <c r="G598" s="4">
        <f t="shared" si="8"/>
        <v>8.5265128291212022E-14</v>
      </c>
      <c r="H598" s="4"/>
    </row>
    <row r="599" spans="1:13">
      <c r="A599" s="147">
        <v>45565</v>
      </c>
      <c r="B599" s="786" t="s">
        <v>10</v>
      </c>
      <c r="C599" s="786" t="s">
        <v>91</v>
      </c>
      <c r="D599" t="s">
        <v>12</v>
      </c>
      <c r="E599" s="12">
        <v>69.3</v>
      </c>
      <c r="G599" s="4">
        <f t="shared" si="8"/>
        <v>69.300000000000082</v>
      </c>
      <c r="H599" s="4"/>
    </row>
    <row r="600" spans="1:13">
      <c r="B600" s="787"/>
      <c r="C600" s="787"/>
      <c r="D600" t="s">
        <v>13</v>
      </c>
      <c r="E600" s="12">
        <v>5</v>
      </c>
      <c r="G600" s="4">
        <f t="shared" si="8"/>
        <v>74.300000000000082</v>
      </c>
      <c r="H600" s="4"/>
    </row>
    <row r="601" spans="1:13">
      <c r="B601" s="787"/>
      <c r="C601" s="787"/>
      <c r="D601" t="s">
        <v>14</v>
      </c>
      <c r="E601" s="12">
        <v>650</v>
      </c>
      <c r="G601" s="4">
        <f t="shared" si="8"/>
        <v>724.30000000000007</v>
      </c>
      <c r="H601" s="4"/>
    </row>
    <row r="602" spans="1:13">
      <c r="A602" s="258">
        <v>45595</v>
      </c>
      <c r="B602" s="787" t="s">
        <v>2782</v>
      </c>
      <c r="C602" s="787" t="s">
        <v>91</v>
      </c>
      <c r="D602" t="s">
        <v>12</v>
      </c>
      <c r="E602" s="12"/>
      <c r="F602" s="121">
        <v>69.3</v>
      </c>
      <c r="G602" s="4">
        <f t="shared" si="8"/>
        <v>655.00000000000011</v>
      </c>
      <c r="H602" s="4"/>
    </row>
    <row r="603" spans="1:13">
      <c r="A603" s="258">
        <v>45595</v>
      </c>
      <c r="B603" s="787" t="s">
        <v>2782</v>
      </c>
      <c r="C603" s="787" t="s">
        <v>91</v>
      </c>
      <c r="D603" t="s">
        <v>13</v>
      </c>
      <c r="E603" s="12"/>
      <c r="F603" s="121">
        <v>5</v>
      </c>
      <c r="G603" s="4">
        <f t="shared" si="8"/>
        <v>650.00000000000011</v>
      </c>
      <c r="H603" s="4"/>
    </row>
    <row r="604" spans="1:13" s="378" customFormat="1">
      <c r="A604" s="445">
        <v>45595</v>
      </c>
      <c r="B604" s="801" t="s">
        <v>2783</v>
      </c>
      <c r="C604" s="801" t="s">
        <v>91</v>
      </c>
      <c r="D604" s="378" t="s">
        <v>14</v>
      </c>
      <c r="E604" s="380"/>
      <c r="F604" s="379">
        <v>650</v>
      </c>
      <c r="G604" s="419">
        <f t="shared" si="8"/>
        <v>0</v>
      </c>
      <c r="H604" s="419"/>
      <c r="M604" s="379"/>
    </row>
    <row r="605" spans="1:13">
      <c r="A605" s="147">
        <v>45596</v>
      </c>
      <c r="B605" s="786" t="s">
        <v>10</v>
      </c>
      <c r="C605" s="786" t="s">
        <v>23</v>
      </c>
      <c r="D605" t="s">
        <v>12</v>
      </c>
      <c r="E605" s="12">
        <v>58.1</v>
      </c>
      <c r="G605" s="4">
        <f t="shared" si="8"/>
        <v>58.1</v>
      </c>
      <c r="H605" s="4"/>
    </row>
    <row r="606" spans="1:13">
      <c r="B606" s="787"/>
      <c r="C606" s="787"/>
      <c r="D606" t="s">
        <v>13</v>
      </c>
      <c r="E606" s="12">
        <v>7</v>
      </c>
      <c r="G606" s="4">
        <f t="shared" si="8"/>
        <v>65.099999999999994</v>
      </c>
      <c r="H606" s="4"/>
      <c r="J606" s="822" t="s">
        <v>2775</v>
      </c>
      <c r="K606" s="822"/>
      <c r="L606" s="822"/>
    </row>
    <row r="607" spans="1:13">
      <c r="B607" s="787"/>
      <c r="C607" s="787"/>
      <c r="D607" t="s">
        <v>14</v>
      </c>
      <c r="E607" s="12">
        <v>650</v>
      </c>
      <c r="G607" s="4">
        <f t="shared" si="8"/>
        <v>715.1</v>
      </c>
      <c r="H607" s="4"/>
      <c r="I607">
        <v>2025</v>
      </c>
      <c r="J607" s="786" t="s">
        <v>11</v>
      </c>
      <c r="K607" t="s">
        <v>12</v>
      </c>
      <c r="L607" s="121">
        <v>54.9</v>
      </c>
      <c r="M607" s="121">
        <f>70-L607-L608</f>
        <v>12.100000000000001</v>
      </c>
    </row>
    <row r="608" spans="1:13" s="378" customFormat="1">
      <c r="A608" s="445">
        <v>45623</v>
      </c>
      <c r="B608" s="801" t="s">
        <v>2784</v>
      </c>
      <c r="C608" s="801" t="s">
        <v>23</v>
      </c>
      <c r="D608" s="378" t="s">
        <v>14</v>
      </c>
      <c r="E608" s="379"/>
      <c r="F608" s="379">
        <v>650</v>
      </c>
      <c r="G608" s="419">
        <f t="shared" si="8"/>
        <v>65.100000000000023</v>
      </c>
      <c r="H608" s="419"/>
      <c r="J608" s="801"/>
      <c r="K608" s="378" t="s">
        <v>13</v>
      </c>
      <c r="L608" s="379">
        <v>3</v>
      </c>
      <c r="M608" s="379"/>
    </row>
    <row r="609" spans="1:13">
      <c r="A609" s="258">
        <v>45664</v>
      </c>
      <c r="B609" s="787" t="s">
        <v>2785</v>
      </c>
      <c r="C609" s="787" t="s">
        <v>23</v>
      </c>
      <c r="D609" t="s">
        <v>12</v>
      </c>
      <c r="F609" s="12">
        <v>58.1</v>
      </c>
      <c r="G609" s="4">
        <f t="shared" si="8"/>
        <v>7.0000000000000213</v>
      </c>
      <c r="H609" s="4"/>
      <c r="J609" s="787"/>
      <c r="K609" t="s">
        <v>14</v>
      </c>
      <c r="L609" s="121">
        <v>650</v>
      </c>
    </row>
    <row r="610" spans="1:13">
      <c r="A610" s="258">
        <v>45664</v>
      </c>
      <c r="B610" s="787" t="s">
        <v>2785</v>
      </c>
      <c r="C610" s="787" t="s">
        <v>23</v>
      </c>
      <c r="D610" t="s">
        <v>13</v>
      </c>
      <c r="F610" s="12">
        <v>7</v>
      </c>
      <c r="G610" s="4">
        <f t="shared" si="8"/>
        <v>2.1316282072803006E-14</v>
      </c>
      <c r="H610" s="4"/>
      <c r="J610" s="787"/>
      <c r="L610" s="12">
        <f>SUM(L607:L609)</f>
        <v>707.9</v>
      </c>
    </row>
    <row r="611" spans="1:13">
      <c r="A611" s="147">
        <v>45626</v>
      </c>
      <c r="B611" s="786" t="s">
        <v>10</v>
      </c>
      <c r="C611" s="786" t="s">
        <v>24</v>
      </c>
      <c r="D611" t="s">
        <v>12</v>
      </c>
      <c r="E611" s="12">
        <v>57.7</v>
      </c>
      <c r="G611" s="4">
        <f t="shared" si="8"/>
        <v>57.700000000000024</v>
      </c>
      <c r="H611" s="4"/>
      <c r="J611" s="786"/>
      <c r="L611" s="12"/>
    </row>
    <row r="612" spans="1:13">
      <c r="B612" s="787"/>
      <c r="C612" s="787"/>
      <c r="D612" t="s">
        <v>13</v>
      </c>
      <c r="E612" s="12">
        <v>7</v>
      </c>
      <c r="G612" s="4">
        <f t="shared" si="8"/>
        <v>64.700000000000017</v>
      </c>
      <c r="H612" s="4"/>
      <c r="J612" s="787"/>
      <c r="L612" s="12"/>
    </row>
    <row r="613" spans="1:13">
      <c r="B613" s="787"/>
      <c r="C613" s="787"/>
      <c r="D613" t="s">
        <v>14</v>
      </c>
      <c r="E613" s="12">
        <v>650</v>
      </c>
      <c r="G613" s="4">
        <f t="shared" si="8"/>
        <v>714.7</v>
      </c>
      <c r="H613" s="4"/>
      <c r="J613" s="787"/>
      <c r="L613" s="12"/>
    </row>
    <row r="614" spans="1:13">
      <c r="A614" s="258">
        <v>45664</v>
      </c>
      <c r="B614" s="787" t="s">
        <v>2785</v>
      </c>
      <c r="C614" s="787" t="s">
        <v>24</v>
      </c>
      <c r="D614" t="s">
        <v>12</v>
      </c>
      <c r="E614" s="12"/>
      <c r="F614" s="12">
        <v>57.7</v>
      </c>
      <c r="G614" s="4">
        <f t="shared" si="8"/>
        <v>657</v>
      </c>
      <c r="H614" s="4"/>
      <c r="J614" s="787"/>
      <c r="L614" s="12"/>
    </row>
    <row r="615" spans="1:13">
      <c r="A615" s="258">
        <v>45664</v>
      </c>
      <c r="B615" s="787" t="s">
        <v>2785</v>
      </c>
      <c r="C615" s="787" t="s">
        <v>24</v>
      </c>
      <c r="D615" t="s">
        <v>13</v>
      </c>
      <c r="E615" s="12"/>
      <c r="F615" s="12">
        <v>7</v>
      </c>
      <c r="G615" s="4">
        <f t="shared" si="8"/>
        <v>650</v>
      </c>
      <c r="H615" s="4"/>
      <c r="J615" s="787"/>
      <c r="L615" s="12"/>
    </row>
    <row r="616" spans="1:13" s="127" customFormat="1">
      <c r="A616" s="297">
        <v>45664</v>
      </c>
      <c r="B616" s="797" t="s">
        <v>2786</v>
      </c>
      <c r="C616" s="797" t="s">
        <v>24</v>
      </c>
      <c r="D616" s="127" t="s">
        <v>14</v>
      </c>
      <c r="E616" s="129"/>
      <c r="F616" s="129">
        <v>650</v>
      </c>
      <c r="G616" s="128">
        <f t="shared" si="8"/>
        <v>0</v>
      </c>
      <c r="H616" s="128"/>
      <c r="J616" s="797"/>
      <c r="L616" s="129"/>
      <c r="M616" s="266"/>
    </row>
    <row r="617" spans="1:13">
      <c r="A617" s="147">
        <v>45657</v>
      </c>
      <c r="B617" s="786" t="s">
        <v>10</v>
      </c>
      <c r="C617" s="786" t="s">
        <v>25</v>
      </c>
      <c r="D617" t="s">
        <v>12</v>
      </c>
      <c r="E617" s="12">
        <v>48.5</v>
      </c>
      <c r="G617" s="4">
        <f t="shared" si="8"/>
        <v>48.5</v>
      </c>
      <c r="H617" s="4"/>
      <c r="J617" s="786"/>
      <c r="L617" s="12"/>
    </row>
    <row r="618" spans="1:13">
      <c r="B618" s="787"/>
      <c r="C618" s="787"/>
      <c r="D618" t="s">
        <v>13</v>
      </c>
      <c r="E618" s="12">
        <v>3</v>
      </c>
      <c r="G618" s="4">
        <f t="shared" si="8"/>
        <v>51.5</v>
      </c>
      <c r="H618" s="4"/>
      <c r="J618" s="12"/>
      <c r="L618" s="12"/>
    </row>
    <row r="619" spans="1:13">
      <c r="B619" s="787"/>
      <c r="C619" s="787"/>
      <c r="D619" t="s">
        <v>14</v>
      </c>
      <c r="E619" s="12">
        <v>650</v>
      </c>
      <c r="G619" s="4">
        <f t="shared" si="8"/>
        <v>701.5</v>
      </c>
      <c r="H619" s="4"/>
      <c r="J619" s="121"/>
    </row>
    <row r="620" spans="1:13">
      <c r="A620" s="258">
        <v>45686</v>
      </c>
      <c r="B620" s="787" t="s">
        <v>2787</v>
      </c>
      <c r="C620" s="787" t="s">
        <v>25</v>
      </c>
      <c r="D620" t="s">
        <v>12</v>
      </c>
      <c r="F620" s="121">
        <v>48.5</v>
      </c>
      <c r="G620" s="4">
        <f t="shared" si="8"/>
        <v>653</v>
      </c>
      <c r="H620" s="4"/>
      <c r="J620" s="12"/>
    </row>
    <row r="621" spans="1:13">
      <c r="A621" s="258">
        <v>45686</v>
      </c>
      <c r="B621" s="787" t="s">
        <v>2787</v>
      </c>
      <c r="C621" s="787" t="s">
        <v>25</v>
      </c>
      <c r="D621" t="s">
        <v>13</v>
      </c>
      <c r="F621" s="121">
        <v>3</v>
      </c>
      <c r="G621" s="4">
        <f t="shared" si="8"/>
        <v>650</v>
      </c>
      <c r="H621" s="4"/>
      <c r="J621" s="12"/>
    </row>
    <row r="622" spans="1:13" s="127" customFormat="1">
      <c r="A622" s="297">
        <v>45686</v>
      </c>
      <c r="B622" s="797" t="s">
        <v>2788</v>
      </c>
      <c r="C622" s="797" t="s">
        <v>25</v>
      </c>
      <c r="D622" s="127" t="s">
        <v>14</v>
      </c>
      <c r="E622" s="266"/>
      <c r="F622" s="266">
        <v>650</v>
      </c>
      <c r="G622" s="128">
        <f t="shared" si="8"/>
        <v>0</v>
      </c>
      <c r="H622" s="128"/>
      <c r="J622" s="129"/>
      <c r="M622" s="266"/>
    </row>
    <row r="623" spans="1:13">
      <c r="A623" s="147">
        <v>45688</v>
      </c>
      <c r="B623" s="786" t="s">
        <v>10</v>
      </c>
      <c r="C623" s="786" t="s">
        <v>11</v>
      </c>
      <c r="D623" t="s">
        <v>12</v>
      </c>
      <c r="E623" s="121">
        <v>54.9</v>
      </c>
      <c r="G623" s="4">
        <f t="shared" si="8"/>
        <v>54.9</v>
      </c>
      <c r="H623" s="4"/>
      <c r="J623" s="26"/>
    </row>
    <row r="624" spans="1:13">
      <c r="A624" s="803"/>
      <c r="B624" s="787"/>
      <c r="C624" s="787"/>
      <c r="D624" t="s">
        <v>13</v>
      </c>
      <c r="E624" s="121">
        <v>3</v>
      </c>
      <c r="G624" s="4">
        <f t="shared" si="8"/>
        <v>57.9</v>
      </c>
      <c r="H624" s="4"/>
    </row>
    <row r="625" spans="1:13">
      <c r="A625" s="803"/>
      <c r="B625" s="787"/>
      <c r="C625" s="787"/>
      <c r="D625" t="s">
        <v>14</v>
      </c>
      <c r="E625" s="121">
        <v>650</v>
      </c>
      <c r="G625" s="4">
        <f t="shared" si="8"/>
        <v>707.9</v>
      </c>
      <c r="H625" s="4"/>
    </row>
    <row r="626" spans="1:13">
      <c r="A626" s="258">
        <v>45707</v>
      </c>
      <c r="B626" s="787" t="s">
        <v>2789</v>
      </c>
      <c r="C626" s="787" t="s">
        <v>11</v>
      </c>
      <c r="D626" t="s">
        <v>12</v>
      </c>
      <c r="F626" s="121">
        <v>54.9</v>
      </c>
      <c r="G626" s="4">
        <f t="shared" si="8"/>
        <v>653</v>
      </c>
      <c r="H626" s="4"/>
    </row>
    <row r="627" spans="1:13">
      <c r="A627" s="258">
        <v>45707</v>
      </c>
      <c r="B627" s="787" t="s">
        <v>2789</v>
      </c>
      <c r="C627" s="787" t="s">
        <v>11</v>
      </c>
      <c r="D627" t="s">
        <v>13</v>
      </c>
      <c r="F627" s="121">
        <v>3</v>
      </c>
      <c r="G627" s="4">
        <f t="shared" si="8"/>
        <v>650</v>
      </c>
      <c r="H627" s="4"/>
    </row>
    <row r="628" spans="1:13" s="233" customFormat="1">
      <c r="A628" s="298">
        <v>45726</v>
      </c>
      <c r="B628" s="270" t="s">
        <v>2790</v>
      </c>
      <c r="C628" s="270" t="s">
        <v>11</v>
      </c>
      <c r="D628" s="233" t="s">
        <v>14</v>
      </c>
      <c r="E628" s="273"/>
      <c r="F628" s="273">
        <v>650</v>
      </c>
      <c r="G628" s="271">
        <f t="shared" si="8"/>
        <v>0</v>
      </c>
      <c r="H628" s="271">
        <f>+F628</f>
        <v>650</v>
      </c>
      <c r="I628" s="233" t="s">
        <v>265</v>
      </c>
      <c r="M628" s="273"/>
    </row>
    <row r="629" spans="1:13">
      <c r="A629" s="147">
        <v>45716</v>
      </c>
      <c r="B629" s="786" t="s">
        <v>10</v>
      </c>
      <c r="C629" s="786" t="s">
        <v>15</v>
      </c>
      <c r="D629" t="s">
        <v>12</v>
      </c>
      <c r="E629" s="4">
        <v>64.3</v>
      </c>
      <c r="G629" s="4">
        <f t="shared" si="8"/>
        <v>64.3</v>
      </c>
      <c r="H629" s="4"/>
    </row>
    <row r="630" spans="1:13">
      <c r="B630" s="787"/>
      <c r="C630" s="787"/>
      <c r="D630" t="s">
        <v>13</v>
      </c>
      <c r="E630" s="4">
        <v>3</v>
      </c>
      <c r="G630" s="4">
        <f t="shared" si="8"/>
        <v>67.3</v>
      </c>
      <c r="H630" s="4"/>
    </row>
    <row r="631" spans="1:13">
      <c r="B631" s="787"/>
      <c r="C631" s="787"/>
      <c r="D631" t="s">
        <v>14</v>
      </c>
      <c r="E631" s="121">
        <v>650</v>
      </c>
      <c r="G631" s="4">
        <f t="shared" si="8"/>
        <v>717.3</v>
      </c>
      <c r="H631" s="4"/>
    </row>
    <row r="632" spans="1:13" s="233" customFormat="1">
      <c r="A632" s="298">
        <v>45742</v>
      </c>
      <c r="B632" s="270" t="s">
        <v>2791</v>
      </c>
      <c r="C632" s="270" t="s">
        <v>15</v>
      </c>
      <c r="D632" s="233" t="s">
        <v>14</v>
      </c>
      <c r="E632" s="273"/>
      <c r="F632" s="273">
        <v>650</v>
      </c>
      <c r="G632" s="271">
        <f t="shared" si="8"/>
        <v>67.299999999999955</v>
      </c>
      <c r="H632" s="271">
        <f>+F632</f>
        <v>650</v>
      </c>
      <c r="I632" s="233" t="s">
        <v>2792</v>
      </c>
      <c r="M632" s="273"/>
    </row>
    <row r="633" spans="1:13">
      <c r="A633" s="258">
        <v>45714</v>
      </c>
      <c r="B633" s="787" t="s">
        <v>2793</v>
      </c>
      <c r="C633" s="787" t="s">
        <v>15</v>
      </c>
      <c r="D633" t="s">
        <v>12</v>
      </c>
      <c r="F633" s="121">
        <v>64.3</v>
      </c>
      <c r="G633" s="4">
        <f t="shared" si="8"/>
        <v>2.9999999999999574</v>
      </c>
      <c r="H633" s="4"/>
      <c r="I633">
        <v>2025</v>
      </c>
      <c r="J633" s="786"/>
      <c r="L633" s="121"/>
    </row>
    <row r="634" spans="1:13">
      <c r="A634" s="258">
        <v>45714</v>
      </c>
      <c r="B634" s="787" t="s">
        <v>2793</v>
      </c>
      <c r="C634" s="787" t="s">
        <v>15</v>
      </c>
      <c r="D634" t="s">
        <v>13</v>
      </c>
      <c r="F634" s="121">
        <v>3</v>
      </c>
      <c r="G634" s="4">
        <f t="shared" si="8"/>
        <v>-4.2632564145606011E-14</v>
      </c>
      <c r="H634" s="4"/>
      <c r="J634" s="787"/>
      <c r="L634" s="121"/>
    </row>
    <row r="635" spans="1:13">
      <c r="A635" s="147">
        <v>45747</v>
      </c>
      <c r="B635" s="786" t="s">
        <v>10</v>
      </c>
      <c r="C635" s="786" t="s">
        <v>16</v>
      </c>
      <c r="D635" t="s">
        <v>12</v>
      </c>
      <c r="E635" s="121">
        <v>33.9</v>
      </c>
      <c r="G635" s="4">
        <f t="shared" si="8"/>
        <v>33.899999999999956</v>
      </c>
      <c r="H635" s="4"/>
      <c r="J635" s="787"/>
      <c r="L635" s="121"/>
    </row>
    <row r="636" spans="1:13">
      <c r="A636" s="803"/>
      <c r="B636" s="787"/>
      <c r="C636" s="787"/>
      <c r="D636" t="s">
        <v>13</v>
      </c>
      <c r="E636" s="121">
        <v>3</v>
      </c>
      <c r="G636" s="4">
        <f t="shared" si="8"/>
        <v>36.899999999999956</v>
      </c>
      <c r="H636" s="4"/>
      <c r="I636" s="121"/>
      <c r="L636" s="121"/>
    </row>
    <row r="637" spans="1:13">
      <c r="A637" s="803"/>
      <c r="B637" s="787"/>
      <c r="C637" s="787"/>
      <c r="D637" t="s">
        <v>14</v>
      </c>
      <c r="E637" s="121">
        <v>650</v>
      </c>
      <c r="G637" s="4">
        <f t="shared" si="8"/>
        <v>686.9</v>
      </c>
      <c r="H637" s="4"/>
      <c r="L637" s="121"/>
    </row>
    <row r="638" spans="1:13" s="127" customFormat="1">
      <c r="A638" s="297">
        <v>45777</v>
      </c>
      <c r="B638" s="797" t="s">
        <v>2794</v>
      </c>
      <c r="C638" s="797" t="s">
        <v>16</v>
      </c>
      <c r="D638" s="127" t="s">
        <v>14</v>
      </c>
      <c r="E638" s="266"/>
      <c r="F638" s="266">
        <v>650</v>
      </c>
      <c r="G638" s="128">
        <f t="shared" si="8"/>
        <v>36.899999999999977</v>
      </c>
      <c r="H638" s="128"/>
      <c r="M638" s="266"/>
    </row>
    <row r="639" spans="1:13">
      <c r="A639" s="258">
        <v>45777</v>
      </c>
      <c r="B639" s="787" t="s">
        <v>2795</v>
      </c>
      <c r="C639" s="787" t="s">
        <v>16</v>
      </c>
      <c r="D639" t="s">
        <v>12</v>
      </c>
      <c r="F639" s="121">
        <v>33.9</v>
      </c>
      <c r="G639" s="4">
        <f t="shared" si="8"/>
        <v>2.9999999999999787</v>
      </c>
      <c r="H639" s="4"/>
    </row>
    <row r="640" spans="1:13">
      <c r="A640" s="258">
        <v>45777</v>
      </c>
      <c r="B640" s="787" t="s">
        <v>2795</v>
      </c>
      <c r="C640" s="787" t="s">
        <v>16</v>
      </c>
      <c r="D640" t="s">
        <v>13</v>
      </c>
      <c r="F640" s="121">
        <v>3</v>
      </c>
      <c r="G640" s="4">
        <f t="shared" si="8"/>
        <v>-2.1316282072803006E-14</v>
      </c>
      <c r="H640" s="4"/>
    </row>
    <row r="641" spans="1:13">
      <c r="A641" s="147">
        <v>45777</v>
      </c>
      <c r="B641" s="786" t="s">
        <v>10</v>
      </c>
      <c r="C641" s="786" t="s">
        <v>17</v>
      </c>
      <c r="D641" t="s">
        <v>12</v>
      </c>
      <c r="E641" s="121">
        <v>33.6</v>
      </c>
      <c r="G641" s="4">
        <f t="shared" si="8"/>
        <v>33.59999999999998</v>
      </c>
      <c r="H641" s="4"/>
    </row>
    <row r="642" spans="1:13">
      <c r="B642" s="787"/>
      <c r="C642" s="787"/>
      <c r="D642" t="s">
        <v>13</v>
      </c>
      <c r="E642" s="121">
        <v>3</v>
      </c>
      <c r="G642" s="4">
        <f t="shared" ref="G642:G659" si="9">+G641+E642-F642</f>
        <v>36.59999999999998</v>
      </c>
      <c r="H642" s="4"/>
    </row>
    <row r="643" spans="1:13">
      <c r="B643" s="787"/>
      <c r="C643" s="787"/>
      <c r="D643" t="s">
        <v>14</v>
      </c>
      <c r="E643" s="121">
        <v>650</v>
      </c>
      <c r="G643" s="4">
        <f t="shared" si="9"/>
        <v>686.6</v>
      </c>
      <c r="H643" s="4"/>
    </row>
    <row r="644" spans="1:13">
      <c r="A644" s="258">
        <v>45808</v>
      </c>
      <c r="B644" s="787">
        <v>2821</v>
      </c>
      <c r="C644" s="787" t="s">
        <v>17</v>
      </c>
      <c r="D644" t="s">
        <v>12</v>
      </c>
      <c r="F644" s="121">
        <v>33.6</v>
      </c>
      <c r="G644" s="4">
        <f t="shared" si="9"/>
        <v>653</v>
      </c>
      <c r="H644" s="4"/>
    </row>
    <row r="645" spans="1:13">
      <c r="A645" s="258">
        <v>45808</v>
      </c>
      <c r="B645" s="787">
        <v>2821</v>
      </c>
      <c r="C645" s="787" t="s">
        <v>17</v>
      </c>
      <c r="D645" t="s">
        <v>13</v>
      </c>
      <c r="F645" s="121">
        <v>3</v>
      </c>
      <c r="G645" s="4">
        <f t="shared" si="9"/>
        <v>650</v>
      </c>
      <c r="H645" s="4"/>
    </row>
    <row r="646" spans="1:13" s="127" customFormat="1">
      <c r="A646" s="297">
        <v>45798</v>
      </c>
      <c r="B646" s="797" t="s">
        <v>2796</v>
      </c>
      <c r="C646" s="797" t="s">
        <v>17</v>
      </c>
      <c r="D646" s="127" t="s">
        <v>14</v>
      </c>
      <c r="E646" s="266"/>
      <c r="F646" s="266">
        <v>650</v>
      </c>
      <c r="G646" s="128">
        <f t="shared" si="9"/>
        <v>0</v>
      </c>
      <c r="H646" s="128"/>
      <c r="M646" s="266"/>
    </row>
    <row r="647" spans="1:13">
      <c r="A647" s="259">
        <v>45808</v>
      </c>
      <c r="B647" s="786" t="s">
        <v>10</v>
      </c>
      <c r="C647" s="786" t="s">
        <v>18</v>
      </c>
      <c r="D647" t="s">
        <v>12</v>
      </c>
      <c r="E647" s="121">
        <v>33.6</v>
      </c>
      <c r="G647" s="4">
        <f t="shared" si="9"/>
        <v>33.6</v>
      </c>
      <c r="H647" s="4"/>
    </row>
    <row r="648" spans="1:13">
      <c r="A648" s="803"/>
      <c r="B648" s="787"/>
      <c r="C648" s="787"/>
      <c r="D648" t="s">
        <v>13</v>
      </c>
      <c r="E648" s="121">
        <v>5</v>
      </c>
      <c r="G648" s="4">
        <f t="shared" si="9"/>
        <v>38.6</v>
      </c>
      <c r="H648" s="4"/>
    </row>
    <row r="649" spans="1:13">
      <c r="A649" s="803"/>
      <c r="B649" s="787"/>
      <c r="C649" s="787"/>
      <c r="D649" t="s">
        <v>14</v>
      </c>
      <c r="E649" s="121">
        <v>650</v>
      </c>
      <c r="G649" s="4">
        <f t="shared" si="9"/>
        <v>688.6</v>
      </c>
      <c r="H649" s="4"/>
    </row>
    <row r="650" spans="1:13">
      <c r="A650" s="258">
        <v>45826</v>
      </c>
      <c r="B650" s="787" t="s">
        <v>2797</v>
      </c>
      <c r="C650" s="787" t="s">
        <v>18</v>
      </c>
      <c r="D650" t="s">
        <v>12</v>
      </c>
      <c r="F650" s="121">
        <v>33.6</v>
      </c>
      <c r="G650" s="4">
        <f t="shared" si="9"/>
        <v>655</v>
      </c>
      <c r="H650" s="4"/>
    </row>
    <row r="651" spans="1:13">
      <c r="A651" s="258">
        <v>45826</v>
      </c>
      <c r="B651" s="787" t="s">
        <v>2797</v>
      </c>
      <c r="C651" s="787" t="s">
        <v>18</v>
      </c>
      <c r="D651" t="s">
        <v>13</v>
      </c>
      <c r="F651" s="121">
        <v>5</v>
      </c>
      <c r="G651" s="4">
        <f t="shared" si="9"/>
        <v>650</v>
      </c>
      <c r="H651" s="4"/>
    </row>
    <row r="652" spans="1:13" s="127" customFormat="1">
      <c r="A652" s="297">
        <v>45826</v>
      </c>
      <c r="B652" s="797" t="s">
        <v>2798</v>
      </c>
      <c r="C652" s="797" t="s">
        <v>18</v>
      </c>
      <c r="D652" s="127" t="s">
        <v>14</v>
      </c>
      <c r="E652" s="266"/>
      <c r="F652" s="266">
        <v>650</v>
      </c>
      <c r="G652" s="128">
        <f t="shared" si="9"/>
        <v>0</v>
      </c>
      <c r="H652" s="128"/>
      <c r="M652" s="266"/>
    </row>
    <row r="653" spans="1:13">
      <c r="A653" s="147">
        <v>45838</v>
      </c>
      <c r="B653" s="786" t="s">
        <v>10</v>
      </c>
      <c r="C653" s="786" t="s">
        <v>19</v>
      </c>
      <c r="D653" t="s">
        <v>12</v>
      </c>
      <c r="E653" s="121">
        <v>34</v>
      </c>
      <c r="G653" s="4">
        <f t="shared" si="9"/>
        <v>34</v>
      </c>
      <c r="H653" s="4"/>
    </row>
    <row r="654" spans="1:13">
      <c r="B654" s="787"/>
      <c r="C654" s="787"/>
      <c r="D654" t="s">
        <v>13</v>
      </c>
      <c r="E654" s="121">
        <v>4</v>
      </c>
      <c r="G654" s="4">
        <f t="shared" si="9"/>
        <v>38</v>
      </c>
      <c r="H654" s="4"/>
    </row>
    <row r="655" spans="1:13">
      <c r="B655" s="787"/>
      <c r="C655" s="787"/>
      <c r="D655" t="s">
        <v>14</v>
      </c>
      <c r="E655" s="121">
        <v>650</v>
      </c>
      <c r="G655" s="4">
        <f t="shared" si="9"/>
        <v>688</v>
      </c>
      <c r="H655" s="4"/>
    </row>
    <row r="656" spans="1:13" s="233" customFormat="1">
      <c r="A656" s="298">
        <v>45869</v>
      </c>
      <c r="B656" s="270" t="s">
        <v>2799</v>
      </c>
      <c r="C656" s="270" t="s">
        <v>19</v>
      </c>
      <c r="D656" s="233" t="s">
        <v>14</v>
      </c>
      <c r="E656" s="273"/>
      <c r="F656" s="273">
        <v>650</v>
      </c>
      <c r="G656" s="271">
        <f t="shared" si="9"/>
        <v>38</v>
      </c>
      <c r="H656" s="271">
        <f>+F656</f>
        <v>650</v>
      </c>
      <c r="I656" s="233" t="s">
        <v>265</v>
      </c>
      <c r="M656" s="273"/>
    </row>
    <row r="657" spans="1:13">
      <c r="A657" s="258">
        <v>45869</v>
      </c>
      <c r="B657" s="787" t="s">
        <v>2800</v>
      </c>
      <c r="C657" s="787" t="s">
        <v>19</v>
      </c>
      <c r="D657" t="s">
        <v>12</v>
      </c>
      <c r="F657" s="121">
        <v>34</v>
      </c>
      <c r="G657" s="4">
        <f t="shared" si="9"/>
        <v>4</v>
      </c>
      <c r="H657" s="4"/>
    </row>
    <row r="658" spans="1:13">
      <c r="A658" s="258">
        <v>45869</v>
      </c>
      <c r="B658" s="787" t="s">
        <v>2800</v>
      </c>
      <c r="C658" s="787" t="s">
        <v>19</v>
      </c>
      <c r="D658" t="s">
        <v>13</v>
      </c>
      <c r="F658" s="121">
        <v>4</v>
      </c>
      <c r="G658" s="4">
        <f t="shared" si="9"/>
        <v>0</v>
      </c>
      <c r="H658" s="4"/>
    </row>
    <row r="659" spans="1:13">
      <c r="A659" s="147">
        <v>45869</v>
      </c>
      <c r="B659" s="786" t="s">
        <v>10</v>
      </c>
      <c r="C659" s="786" t="s">
        <v>20</v>
      </c>
      <c r="D659" t="s">
        <v>12</v>
      </c>
      <c r="E659" s="121">
        <v>34</v>
      </c>
      <c r="G659" s="4">
        <f t="shared" si="9"/>
        <v>34</v>
      </c>
      <c r="H659" s="4"/>
      <c r="J659" s="822" t="s">
        <v>2775</v>
      </c>
      <c r="K659" s="822"/>
      <c r="L659" s="822"/>
    </row>
    <row r="660" spans="1:13">
      <c r="B660" s="787"/>
      <c r="C660" s="787"/>
      <c r="D660" t="s">
        <v>13</v>
      </c>
      <c r="E660" s="121">
        <v>4</v>
      </c>
      <c r="G660" s="4">
        <f t="shared" ref="G660:G733" si="10">+G659+E660-F660</f>
        <v>38</v>
      </c>
      <c r="H660" s="4"/>
      <c r="I660">
        <v>2025</v>
      </c>
      <c r="J660" s="786" t="s">
        <v>20</v>
      </c>
      <c r="K660" t="s">
        <v>12</v>
      </c>
      <c r="L660" s="121">
        <v>34</v>
      </c>
    </row>
    <row r="661" spans="1:13">
      <c r="B661" s="787"/>
      <c r="C661" s="787"/>
      <c r="D661" t="s">
        <v>14</v>
      </c>
      <c r="E661" s="121">
        <v>650</v>
      </c>
      <c r="G661" s="4">
        <f t="shared" si="10"/>
        <v>688</v>
      </c>
      <c r="H661" s="4"/>
      <c r="J661" s="787"/>
      <c r="K661" t="s">
        <v>13</v>
      </c>
      <c r="L661" s="121">
        <v>4</v>
      </c>
    </row>
    <row r="662" spans="1:13" s="233" customFormat="1">
      <c r="A662" s="298">
        <v>45896</v>
      </c>
      <c r="B662" s="270" t="s">
        <v>2801</v>
      </c>
      <c r="C662" s="270" t="s">
        <v>20</v>
      </c>
      <c r="D662" s="233" t="s">
        <v>14</v>
      </c>
      <c r="E662" s="273"/>
      <c r="F662" s="273">
        <v>650</v>
      </c>
      <c r="G662" s="4">
        <f t="shared" si="10"/>
        <v>38</v>
      </c>
      <c r="H662" s="271">
        <f>+F662</f>
        <v>650</v>
      </c>
      <c r="I662" s="233" t="s">
        <v>2802</v>
      </c>
      <c r="J662" s="284" t="s">
        <v>21</v>
      </c>
      <c r="K662" s="233" t="s">
        <v>14</v>
      </c>
      <c r="L662" s="273">
        <v>650</v>
      </c>
      <c r="M662" s="273"/>
    </row>
    <row r="663" spans="1:13">
      <c r="A663" s="258">
        <v>45939</v>
      </c>
      <c r="B663" s="787" t="s">
        <v>2803</v>
      </c>
      <c r="C663" s="787" t="s">
        <v>20</v>
      </c>
      <c r="D663" t="s">
        <v>12</v>
      </c>
      <c r="F663" s="121">
        <v>34</v>
      </c>
      <c r="G663" s="4">
        <f t="shared" si="10"/>
        <v>4</v>
      </c>
      <c r="H663" s="46"/>
      <c r="J663" s="786"/>
      <c r="L663" s="121"/>
    </row>
    <row r="664" spans="1:13">
      <c r="A664" s="258">
        <v>45939</v>
      </c>
      <c r="B664" s="787" t="s">
        <v>2803</v>
      </c>
      <c r="C664" s="787" t="s">
        <v>20</v>
      </c>
      <c r="D664" t="s">
        <v>13</v>
      </c>
      <c r="F664" s="121">
        <v>4</v>
      </c>
      <c r="G664" s="4">
        <f t="shared" si="10"/>
        <v>0</v>
      </c>
      <c r="H664" s="46"/>
      <c r="J664" s="786"/>
      <c r="L664" s="121"/>
    </row>
    <row r="665" spans="1:13">
      <c r="A665" s="147">
        <v>45900</v>
      </c>
      <c r="B665" s="786" t="s">
        <v>10</v>
      </c>
      <c r="C665" s="786" t="s">
        <v>21</v>
      </c>
      <c r="D665" t="s">
        <v>12</v>
      </c>
      <c r="E665" s="121">
        <v>34</v>
      </c>
      <c r="G665" s="4">
        <f t="shared" si="10"/>
        <v>34</v>
      </c>
      <c r="H665" s="4"/>
      <c r="L665" s="121">
        <f>SUM(L660:L662)</f>
        <v>688</v>
      </c>
    </row>
    <row r="666" spans="1:13">
      <c r="B666" s="787"/>
      <c r="C666" s="787"/>
      <c r="D666" t="s">
        <v>13</v>
      </c>
      <c r="E666" s="121">
        <v>8</v>
      </c>
      <c r="G666" s="4">
        <f t="shared" si="10"/>
        <v>42</v>
      </c>
      <c r="H666" s="4"/>
    </row>
    <row r="667" spans="1:13">
      <c r="B667" s="232"/>
      <c r="C667" s="787"/>
      <c r="D667" t="s">
        <v>14</v>
      </c>
      <c r="E667" s="121">
        <v>650</v>
      </c>
      <c r="G667" s="4">
        <f t="shared" si="10"/>
        <v>692</v>
      </c>
      <c r="H667" s="518" t="s">
        <v>140</v>
      </c>
      <c r="I667" s="718" t="s">
        <v>2804</v>
      </c>
    </row>
    <row r="668" spans="1:13">
      <c r="B668" s="232"/>
      <c r="C668" s="787"/>
      <c r="D668" s="378" t="s">
        <v>223</v>
      </c>
      <c r="E668" s="379">
        <v>15</v>
      </c>
      <c r="G668" s="4">
        <f t="shared" si="10"/>
        <v>707</v>
      </c>
      <c r="H668" s="518"/>
      <c r="I668" s="519"/>
    </row>
    <row r="669" spans="1:13">
      <c r="A669" s="258">
        <v>45939</v>
      </c>
      <c r="B669" s="232" t="s">
        <v>2805</v>
      </c>
      <c r="C669" s="787" t="s">
        <v>21</v>
      </c>
      <c r="D669" t="s">
        <v>14</v>
      </c>
      <c r="F669" s="121">
        <v>650</v>
      </c>
      <c r="G669" s="4">
        <f t="shared" si="10"/>
        <v>57</v>
      </c>
      <c r="H669" s="4"/>
    </row>
    <row r="670" spans="1:13">
      <c r="A670" s="258">
        <v>45973</v>
      </c>
      <c r="B670" s="232" t="s">
        <v>2806</v>
      </c>
      <c r="C670" s="787" t="s">
        <v>21</v>
      </c>
      <c r="D670" t="s">
        <v>12</v>
      </c>
      <c r="F670" s="121">
        <v>34</v>
      </c>
      <c r="G670" s="4">
        <f t="shared" si="10"/>
        <v>23</v>
      </c>
      <c r="H670" s="4"/>
    </row>
    <row r="671" spans="1:13">
      <c r="A671" s="258">
        <v>45973</v>
      </c>
      <c r="B671" s="232" t="s">
        <v>2806</v>
      </c>
      <c r="C671" s="787" t="s">
        <v>21</v>
      </c>
      <c r="D671" t="s">
        <v>13</v>
      </c>
      <c r="F671" s="121">
        <v>8</v>
      </c>
      <c r="G671" s="4">
        <f t="shared" si="10"/>
        <v>15</v>
      </c>
      <c r="H671" s="4"/>
    </row>
    <row r="672" spans="1:13">
      <c r="A672" s="258">
        <v>46036</v>
      </c>
      <c r="B672" s="232" t="s">
        <v>2807</v>
      </c>
      <c r="C672" s="787" t="s">
        <v>21</v>
      </c>
      <c r="D672" t="s">
        <v>223</v>
      </c>
      <c r="F672" s="121">
        <v>15</v>
      </c>
      <c r="G672" s="4">
        <f t="shared" si="10"/>
        <v>0</v>
      </c>
      <c r="H672" s="4"/>
    </row>
    <row r="673" spans="1:14">
      <c r="A673" s="133" t="s">
        <v>136</v>
      </c>
      <c r="B673" s="786" t="s">
        <v>10</v>
      </c>
      <c r="C673" s="786" t="s">
        <v>91</v>
      </c>
      <c r="D673" t="s">
        <v>12</v>
      </c>
      <c r="E673" s="121">
        <v>34</v>
      </c>
      <c r="G673" s="4">
        <f t="shared" si="10"/>
        <v>34</v>
      </c>
      <c r="H673" s="4"/>
      <c r="J673" s="820" t="s">
        <v>2775</v>
      </c>
      <c r="K673" s="820"/>
      <c r="L673" s="820"/>
    </row>
    <row r="674" spans="1:14">
      <c r="A674" s="106"/>
      <c r="B674" s="787"/>
      <c r="C674" s="787"/>
      <c r="D674" t="s">
        <v>13</v>
      </c>
      <c r="E674" s="121">
        <v>4</v>
      </c>
      <c r="G674" s="4">
        <f t="shared" si="10"/>
        <v>38</v>
      </c>
      <c r="H674" s="4"/>
      <c r="I674" s="10">
        <v>2025</v>
      </c>
      <c r="J674" s="786" t="s">
        <v>21</v>
      </c>
      <c r="K674" s="378" t="s">
        <v>223</v>
      </c>
      <c r="L674" s="379">
        <v>15</v>
      </c>
    </row>
    <row r="675" spans="1:14">
      <c r="A675" s="106"/>
      <c r="B675" s="787"/>
      <c r="C675" s="787"/>
      <c r="D675" t="s">
        <v>14</v>
      </c>
      <c r="E675" s="121">
        <v>650</v>
      </c>
      <c r="G675" s="4">
        <f t="shared" si="10"/>
        <v>688</v>
      </c>
      <c r="H675" s="4"/>
      <c r="J675" s="786" t="s">
        <v>24</v>
      </c>
      <c r="K675" t="s">
        <v>12</v>
      </c>
      <c r="L675" s="121">
        <v>30.5</v>
      </c>
    </row>
    <row r="676" spans="1:14">
      <c r="A676" s="258">
        <v>45952</v>
      </c>
      <c r="B676" s="787" t="s">
        <v>2808</v>
      </c>
      <c r="C676" s="787" t="s">
        <v>91</v>
      </c>
      <c r="D676" t="s">
        <v>12</v>
      </c>
      <c r="F676" s="121">
        <v>34</v>
      </c>
      <c r="G676" s="4">
        <f t="shared" si="10"/>
        <v>654</v>
      </c>
      <c r="H676" s="4"/>
      <c r="J676" s="787"/>
      <c r="K676" t="s">
        <v>13</v>
      </c>
      <c r="L676" s="121">
        <v>5</v>
      </c>
    </row>
    <row r="677" spans="1:14">
      <c r="A677" s="258">
        <v>45952</v>
      </c>
      <c r="B677" s="787" t="s">
        <v>2808</v>
      </c>
      <c r="C677" s="787" t="s">
        <v>91</v>
      </c>
      <c r="D677" t="s">
        <v>13</v>
      </c>
      <c r="F677" s="121">
        <v>4</v>
      </c>
      <c r="G677" s="4">
        <f t="shared" si="10"/>
        <v>650</v>
      </c>
      <c r="H677" s="4"/>
      <c r="J677" s="786" t="s">
        <v>25</v>
      </c>
      <c r="K677" t="s">
        <v>14</v>
      </c>
      <c r="L677" s="121">
        <v>650</v>
      </c>
      <c r="N677" s="121"/>
    </row>
    <row r="678" spans="1:14">
      <c r="A678" s="258">
        <v>45952</v>
      </c>
      <c r="B678" s="787" t="s">
        <v>2809</v>
      </c>
      <c r="C678" s="787" t="s">
        <v>91</v>
      </c>
      <c r="D678" t="s">
        <v>14</v>
      </c>
      <c r="F678" s="121">
        <v>650</v>
      </c>
      <c r="G678" s="4">
        <f t="shared" si="10"/>
        <v>0</v>
      </c>
      <c r="H678" s="4"/>
      <c r="L678" s="161">
        <f>SUM(L674:L677)</f>
        <v>700.5</v>
      </c>
    </row>
    <row r="679" spans="1:14">
      <c r="A679" s="133">
        <v>45961</v>
      </c>
      <c r="B679" s="786" t="s">
        <v>10</v>
      </c>
      <c r="C679" s="786" t="s">
        <v>23</v>
      </c>
      <c r="D679" t="s">
        <v>12</v>
      </c>
      <c r="E679" s="121">
        <v>32.200000000000003</v>
      </c>
      <c r="G679" s="4">
        <f t="shared" si="10"/>
        <v>32.200000000000003</v>
      </c>
      <c r="H679" s="4"/>
    </row>
    <row r="680" spans="1:14">
      <c r="A680" s="106"/>
      <c r="B680" s="787"/>
      <c r="C680" s="787"/>
      <c r="D680" t="s">
        <v>13</v>
      </c>
      <c r="E680" s="121">
        <v>6</v>
      </c>
      <c r="G680" s="4">
        <f t="shared" si="10"/>
        <v>38.200000000000003</v>
      </c>
      <c r="H680" s="4"/>
    </row>
    <row r="681" spans="1:14">
      <c r="A681" s="106"/>
      <c r="B681" s="787"/>
      <c r="C681" s="787"/>
      <c r="D681" t="s">
        <v>14</v>
      </c>
      <c r="E681" s="121">
        <v>650</v>
      </c>
      <c r="G681" s="4">
        <f t="shared" si="10"/>
        <v>688.2</v>
      </c>
      <c r="H681" s="4"/>
    </row>
    <row r="682" spans="1:14">
      <c r="A682" s="258">
        <v>45973</v>
      </c>
      <c r="B682" s="787" t="s">
        <v>2810</v>
      </c>
      <c r="C682" s="787" t="s">
        <v>23</v>
      </c>
      <c r="D682" t="s">
        <v>14</v>
      </c>
      <c r="F682" s="121">
        <v>650</v>
      </c>
      <c r="G682" s="4">
        <f t="shared" si="10"/>
        <v>38.200000000000045</v>
      </c>
      <c r="H682" s="4"/>
      <c r="J682" s="786" t="s">
        <v>24</v>
      </c>
      <c r="K682" t="s">
        <v>12</v>
      </c>
      <c r="L682" s="121">
        <v>30.5</v>
      </c>
    </row>
    <row r="683" spans="1:14">
      <c r="A683" s="258">
        <v>46008</v>
      </c>
      <c r="B683" s="787" t="s">
        <v>2811</v>
      </c>
      <c r="C683" s="787" t="s">
        <v>23</v>
      </c>
      <c r="D683" t="s">
        <v>12</v>
      </c>
      <c r="F683" s="121">
        <v>32.200000000000003</v>
      </c>
      <c r="G683" s="4">
        <f t="shared" si="10"/>
        <v>6.0000000000000426</v>
      </c>
      <c r="H683" s="4"/>
      <c r="J683" s="787"/>
      <c r="K683" t="s">
        <v>13</v>
      </c>
      <c r="L683" s="121">
        <v>5</v>
      </c>
    </row>
    <row r="684" spans="1:14">
      <c r="A684" s="258">
        <v>46008</v>
      </c>
      <c r="B684" s="787" t="s">
        <v>2811</v>
      </c>
      <c r="C684" s="787" t="s">
        <v>23</v>
      </c>
      <c r="D684" t="s">
        <v>13</v>
      </c>
      <c r="F684" s="121">
        <v>6</v>
      </c>
      <c r="G684" s="4">
        <f t="shared" si="10"/>
        <v>4.2632564145606011E-14</v>
      </c>
      <c r="H684" s="4"/>
      <c r="J684" s="786" t="s">
        <v>25</v>
      </c>
      <c r="K684" t="s">
        <v>14</v>
      </c>
      <c r="L684" s="121">
        <v>650</v>
      </c>
    </row>
    <row r="685" spans="1:14">
      <c r="A685" s="41">
        <v>45991</v>
      </c>
      <c r="B685" s="786" t="s">
        <v>10</v>
      </c>
      <c r="C685" s="786" t="s">
        <v>24</v>
      </c>
      <c r="D685" t="s">
        <v>12</v>
      </c>
      <c r="E685" s="121">
        <v>30.5</v>
      </c>
      <c r="G685" s="4">
        <f t="shared" si="10"/>
        <v>30.500000000000043</v>
      </c>
      <c r="H685" s="457">
        <f>SUM(H546:H682)</f>
        <v>2600</v>
      </c>
      <c r="I685" s="458" t="s">
        <v>1120</v>
      </c>
      <c r="L685" s="121">
        <f>SUM(L682:L684)</f>
        <v>685.5</v>
      </c>
    </row>
    <row r="686" spans="1:14">
      <c r="A686" s="39"/>
      <c r="B686" s="787"/>
      <c r="C686" s="787"/>
      <c r="D686" t="s">
        <v>13</v>
      </c>
      <c r="E686" s="121">
        <v>5</v>
      </c>
      <c r="G686" s="4">
        <f t="shared" si="10"/>
        <v>35.500000000000043</v>
      </c>
    </row>
    <row r="687" spans="1:14">
      <c r="A687" s="39"/>
      <c r="B687" s="787"/>
      <c r="C687" s="787"/>
      <c r="D687" t="s">
        <v>14</v>
      </c>
      <c r="E687" s="121">
        <v>650</v>
      </c>
      <c r="G687" s="4">
        <f t="shared" si="10"/>
        <v>685.5</v>
      </c>
    </row>
    <row r="688" spans="1:14">
      <c r="A688" s="258">
        <v>46008</v>
      </c>
      <c r="B688" s="787" t="s">
        <v>2812</v>
      </c>
      <c r="C688" s="787" t="s">
        <v>24</v>
      </c>
      <c r="D688" t="s">
        <v>14</v>
      </c>
      <c r="F688" s="121">
        <v>650</v>
      </c>
      <c r="G688" s="4">
        <f t="shared" si="10"/>
        <v>35.5</v>
      </c>
    </row>
    <row r="689" spans="1:13">
      <c r="A689" s="258">
        <v>46036</v>
      </c>
      <c r="B689" s="498" t="s">
        <v>2807</v>
      </c>
      <c r="C689" s="787" t="s">
        <v>24</v>
      </c>
      <c r="D689" t="s">
        <v>12</v>
      </c>
      <c r="F689" s="121">
        <v>30.5</v>
      </c>
      <c r="G689" s="4">
        <f t="shared" si="10"/>
        <v>5</v>
      </c>
    </row>
    <row r="690" spans="1:13">
      <c r="A690" s="258">
        <v>46036</v>
      </c>
      <c r="B690" s="498" t="s">
        <v>2807</v>
      </c>
      <c r="C690" s="787" t="s">
        <v>24</v>
      </c>
      <c r="D690" t="s">
        <v>13</v>
      </c>
      <c r="F690" s="121">
        <v>5</v>
      </c>
      <c r="G690" s="4">
        <f t="shared" si="10"/>
        <v>0</v>
      </c>
    </row>
    <row r="691" spans="1:13">
      <c r="A691" s="41">
        <v>46022</v>
      </c>
      <c r="B691" s="786" t="s">
        <v>10</v>
      </c>
      <c r="C691" s="786" t="s">
        <v>25</v>
      </c>
      <c r="D691" t="s">
        <v>12</v>
      </c>
      <c r="E691" s="121">
        <v>26.6</v>
      </c>
      <c r="G691" s="4">
        <f t="shared" si="10"/>
        <v>26.6</v>
      </c>
    </row>
    <row r="692" spans="1:13">
      <c r="A692" s="39"/>
      <c r="B692" s="787"/>
      <c r="C692" s="787"/>
      <c r="D692" t="s">
        <v>13</v>
      </c>
      <c r="E692" s="121">
        <v>5</v>
      </c>
      <c r="G692" s="4">
        <f t="shared" si="10"/>
        <v>31.6</v>
      </c>
    </row>
    <row r="693" spans="1:13">
      <c r="A693" s="39"/>
      <c r="B693" s="787"/>
      <c r="C693" s="787"/>
      <c r="D693" t="s">
        <v>14</v>
      </c>
      <c r="E693" s="121">
        <v>650</v>
      </c>
      <c r="G693" s="4">
        <f t="shared" si="10"/>
        <v>681.6</v>
      </c>
    </row>
    <row r="694" spans="1:13">
      <c r="A694" s="258">
        <v>46036</v>
      </c>
      <c r="B694" s="787" t="s">
        <v>2813</v>
      </c>
      <c r="C694" s="787" t="s">
        <v>25</v>
      </c>
      <c r="D694" t="s">
        <v>14</v>
      </c>
      <c r="F694" s="121">
        <v>650</v>
      </c>
      <c r="G694" s="4">
        <f t="shared" si="10"/>
        <v>31.600000000000023</v>
      </c>
    </row>
    <row r="695" spans="1:13">
      <c r="A695" s="258">
        <v>46071</v>
      </c>
      <c r="B695" s="787" t="s">
        <v>2814</v>
      </c>
      <c r="C695" s="787" t="s">
        <v>25</v>
      </c>
      <c r="D695" t="s">
        <v>12</v>
      </c>
      <c r="F695" s="121">
        <v>26.6</v>
      </c>
      <c r="G695" s="4">
        <f t="shared" si="10"/>
        <v>5.0000000000000213</v>
      </c>
    </row>
    <row r="696" spans="1:13">
      <c r="A696" s="258">
        <v>46071</v>
      </c>
      <c r="B696" s="787" t="s">
        <v>2814</v>
      </c>
      <c r="C696" s="787" t="s">
        <v>25</v>
      </c>
      <c r="D696" t="s">
        <v>13</v>
      </c>
      <c r="F696" s="121">
        <v>5</v>
      </c>
      <c r="G696" s="4">
        <f t="shared" si="10"/>
        <v>2.1316282072803006E-14</v>
      </c>
    </row>
    <row r="697" spans="1:13">
      <c r="A697" s="133">
        <v>46053</v>
      </c>
      <c r="B697" s="786" t="s">
        <v>10</v>
      </c>
      <c r="C697" s="786" t="s">
        <v>11</v>
      </c>
      <c r="D697" t="s">
        <v>12</v>
      </c>
      <c r="E697" s="4">
        <v>35.5</v>
      </c>
      <c r="G697" s="4">
        <f t="shared" si="10"/>
        <v>35.500000000000021</v>
      </c>
      <c r="I697" s="10"/>
      <c r="J697" s="786"/>
      <c r="L697" s="121"/>
    </row>
    <row r="698" spans="1:13">
      <c r="A698" s="106"/>
      <c r="B698" s="787"/>
      <c r="C698" s="787"/>
      <c r="D698" t="s">
        <v>13</v>
      </c>
      <c r="E698" s="4">
        <v>3</v>
      </c>
      <c r="G698" s="4">
        <f t="shared" si="10"/>
        <v>38.500000000000021</v>
      </c>
      <c r="H698" s="536"/>
      <c r="I698" s="820" t="s">
        <v>2775</v>
      </c>
      <c r="J698" s="820"/>
      <c r="K698" s="820"/>
    </row>
    <row r="699" spans="1:13">
      <c r="A699" s="106"/>
      <c r="B699" s="787"/>
      <c r="C699" s="787"/>
      <c r="D699" t="s">
        <v>14</v>
      </c>
      <c r="E699" s="4">
        <v>700</v>
      </c>
      <c r="G699" s="4">
        <f t="shared" si="10"/>
        <v>738.5</v>
      </c>
      <c r="H699" s="10">
        <v>2026</v>
      </c>
      <c r="I699" s="786" t="s">
        <v>16</v>
      </c>
      <c r="J699" t="s">
        <v>12</v>
      </c>
      <c r="K699" s="121">
        <v>36.700000000000003</v>
      </c>
    </row>
    <row r="700" spans="1:13">
      <c r="A700" s="258">
        <v>46071</v>
      </c>
      <c r="B700" s="787" t="s">
        <v>2815</v>
      </c>
      <c r="C700" s="787" t="s">
        <v>11</v>
      </c>
      <c r="D700" t="s">
        <v>14</v>
      </c>
      <c r="F700" s="121">
        <v>700</v>
      </c>
      <c r="G700" s="4">
        <f t="shared" si="10"/>
        <v>38.5</v>
      </c>
      <c r="J700" t="s">
        <v>13</v>
      </c>
      <c r="K700" s="121">
        <v>6</v>
      </c>
    </row>
    <row r="701" spans="1:13">
      <c r="A701" s="258">
        <v>46120</v>
      </c>
      <c r="B701" s="787" t="s">
        <v>2816</v>
      </c>
      <c r="C701" s="787" t="s">
        <v>11</v>
      </c>
      <c r="D701" t="s">
        <v>12</v>
      </c>
      <c r="F701" s="121">
        <v>35.5</v>
      </c>
      <c r="G701" s="4">
        <f t="shared" si="10"/>
        <v>3</v>
      </c>
      <c r="J701" t="s">
        <v>14</v>
      </c>
      <c r="K701" s="121">
        <v>700</v>
      </c>
    </row>
    <row r="702" spans="1:13">
      <c r="A702" s="258">
        <v>46120</v>
      </c>
      <c r="B702" s="787" t="s">
        <v>2816</v>
      </c>
      <c r="C702" s="787" t="s">
        <v>11</v>
      </c>
      <c r="D702" t="s">
        <v>13</v>
      </c>
      <c r="F702" s="121">
        <v>3</v>
      </c>
      <c r="G702" s="4">
        <f t="shared" si="10"/>
        <v>0</v>
      </c>
      <c r="K702" s="135">
        <f>SUM(K699:K701)</f>
        <v>742.7</v>
      </c>
    </row>
    <row r="703" spans="1:13">
      <c r="A703" s="41">
        <v>46081</v>
      </c>
      <c r="B703" s="786" t="s">
        <v>10</v>
      </c>
      <c r="C703" s="786" t="s">
        <v>15</v>
      </c>
      <c r="D703" t="s">
        <v>12</v>
      </c>
      <c r="E703" s="121">
        <v>35</v>
      </c>
      <c r="G703" s="4">
        <f t="shared" si="10"/>
        <v>35</v>
      </c>
    </row>
    <row r="704" spans="1:13">
      <c r="A704" s="39"/>
      <c r="B704" s="787"/>
      <c r="C704" s="787"/>
      <c r="D704" t="s">
        <v>13</v>
      </c>
      <c r="E704" s="121">
        <v>6</v>
      </c>
      <c r="G704" s="4">
        <f t="shared" si="10"/>
        <v>41</v>
      </c>
      <c r="M704"/>
    </row>
    <row r="705" spans="1:13">
      <c r="A705" s="39"/>
      <c r="B705" s="787"/>
      <c r="C705" s="787"/>
      <c r="D705" t="s">
        <v>14</v>
      </c>
      <c r="E705" s="121">
        <v>700</v>
      </c>
      <c r="G705" s="4">
        <f t="shared" si="10"/>
        <v>741</v>
      </c>
      <c r="M705"/>
    </row>
    <row r="706" spans="1:13">
      <c r="A706" s="258">
        <v>46120</v>
      </c>
      <c r="B706" s="787" t="s">
        <v>2816</v>
      </c>
      <c r="C706" s="787" t="s">
        <v>15</v>
      </c>
      <c r="D706" t="s">
        <v>12</v>
      </c>
      <c r="F706" s="121">
        <v>35</v>
      </c>
      <c r="G706" s="4">
        <f t="shared" si="10"/>
        <v>706</v>
      </c>
      <c r="I706" s="4"/>
      <c r="M706"/>
    </row>
    <row r="707" spans="1:13">
      <c r="A707" s="258">
        <v>46120</v>
      </c>
      <c r="B707" s="787" t="s">
        <v>2816</v>
      </c>
      <c r="C707" s="787" t="s">
        <v>15</v>
      </c>
      <c r="D707" t="s">
        <v>13</v>
      </c>
      <c r="F707" s="121">
        <v>6</v>
      </c>
      <c r="G707" s="4">
        <f t="shared" si="10"/>
        <v>700</v>
      </c>
      <c r="I707" s="4"/>
      <c r="M707"/>
    </row>
    <row r="708" spans="1:13">
      <c r="A708" s="258">
        <v>46120</v>
      </c>
      <c r="B708" s="787" t="s">
        <v>2817</v>
      </c>
      <c r="C708" s="787" t="s">
        <v>15</v>
      </c>
      <c r="D708" t="s">
        <v>14</v>
      </c>
      <c r="F708" s="121">
        <v>700</v>
      </c>
      <c r="G708" s="4">
        <f t="shared" si="10"/>
        <v>0</v>
      </c>
      <c r="M708"/>
    </row>
    <row r="709" spans="1:13">
      <c r="A709" s="41">
        <v>46112</v>
      </c>
      <c r="B709" s="786" t="s">
        <v>10</v>
      </c>
      <c r="C709" s="786" t="s">
        <v>16</v>
      </c>
      <c r="D709" t="s">
        <v>12</v>
      </c>
      <c r="E709" s="121">
        <v>36.700000000000003</v>
      </c>
      <c r="G709" s="4">
        <f t="shared" si="10"/>
        <v>36.700000000000003</v>
      </c>
      <c r="M709"/>
    </row>
    <row r="710" spans="1:13">
      <c r="A710" s="39"/>
      <c r="B710" s="787"/>
      <c r="C710" s="787"/>
      <c r="D710" t="s">
        <v>13</v>
      </c>
      <c r="E710" s="121">
        <v>6</v>
      </c>
      <c r="G710" s="4">
        <f t="shared" si="10"/>
        <v>42.7</v>
      </c>
      <c r="M710"/>
    </row>
    <row r="711" spans="1:13">
      <c r="A711" s="39"/>
      <c r="B711" s="787"/>
      <c r="C711" s="787"/>
      <c r="D711" t="s">
        <v>14</v>
      </c>
      <c r="E711" s="121">
        <v>700</v>
      </c>
      <c r="G711" s="4">
        <f t="shared" si="10"/>
        <v>742.7</v>
      </c>
    </row>
    <row r="712" spans="1:13">
      <c r="A712" s="258">
        <v>46134</v>
      </c>
      <c r="B712" s="787" t="s">
        <v>2818</v>
      </c>
      <c r="C712" s="787" t="s">
        <v>16</v>
      </c>
      <c r="D712" t="s">
        <v>14</v>
      </c>
      <c r="F712" s="121">
        <v>400</v>
      </c>
      <c r="G712" s="4">
        <f t="shared" si="10"/>
        <v>342.70000000000005</v>
      </c>
    </row>
    <row r="713" spans="1:13">
      <c r="A713" s="258">
        <v>46134</v>
      </c>
      <c r="B713" s="787" t="s">
        <v>2819</v>
      </c>
      <c r="C713" s="787" t="s">
        <v>16</v>
      </c>
      <c r="D713" t="s">
        <v>14</v>
      </c>
      <c r="F713" s="121">
        <v>300</v>
      </c>
      <c r="G713" s="4">
        <f t="shared" si="10"/>
        <v>42.700000000000045</v>
      </c>
    </row>
    <row r="714" spans="1:13">
      <c r="A714" s="41">
        <v>46142</v>
      </c>
      <c r="B714" s="786" t="s">
        <v>10</v>
      </c>
      <c r="C714" s="786" t="s">
        <v>17</v>
      </c>
      <c r="D714" t="s">
        <v>12</v>
      </c>
      <c r="G714" s="4">
        <f t="shared" si="10"/>
        <v>42.700000000000045</v>
      </c>
    </row>
    <row r="715" spans="1:13">
      <c r="A715" s="39"/>
      <c r="B715" s="787"/>
      <c r="C715" s="787"/>
      <c r="D715" t="s">
        <v>13</v>
      </c>
      <c r="G715" s="4">
        <f t="shared" si="10"/>
        <v>42.700000000000045</v>
      </c>
    </row>
    <row r="716" spans="1:13">
      <c r="A716" s="39"/>
      <c r="B716" s="787"/>
      <c r="C716" s="787"/>
      <c r="D716" t="s">
        <v>14</v>
      </c>
      <c r="E716" s="121">
        <v>700</v>
      </c>
      <c r="G716" s="4">
        <f t="shared" si="10"/>
        <v>742.7</v>
      </c>
    </row>
    <row r="717" spans="1:13">
      <c r="B717" s="787"/>
      <c r="C717" s="787"/>
      <c r="G717" s="4">
        <f t="shared" si="10"/>
        <v>742.7</v>
      </c>
    </row>
    <row r="718" spans="1:13">
      <c r="B718" s="787"/>
      <c r="C718" s="787"/>
      <c r="G718" s="4">
        <f t="shared" si="10"/>
        <v>742.7</v>
      </c>
    </row>
    <row r="719" spans="1:13">
      <c r="B719" s="787"/>
      <c r="C719" s="787"/>
      <c r="G719" s="4">
        <f t="shared" si="10"/>
        <v>742.7</v>
      </c>
    </row>
    <row r="720" spans="1:13">
      <c r="B720" s="787"/>
      <c r="C720" s="787"/>
      <c r="G720" s="4">
        <f t="shared" si="10"/>
        <v>742.7</v>
      </c>
    </row>
    <row r="721" spans="2:7">
      <c r="B721" s="787"/>
      <c r="C721" s="787"/>
      <c r="G721" s="4">
        <f t="shared" si="10"/>
        <v>742.7</v>
      </c>
    </row>
    <row r="722" spans="2:7">
      <c r="B722" s="787"/>
      <c r="C722" s="787"/>
      <c r="G722" s="4">
        <f t="shared" si="10"/>
        <v>742.7</v>
      </c>
    </row>
    <row r="723" spans="2:7">
      <c r="B723" s="787"/>
      <c r="C723" s="787"/>
      <c r="G723" s="4">
        <f t="shared" si="10"/>
        <v>742.7</v>
      </c>
    </row>
    <row r="724" spans="2:7">
      <c r="B724" s="787"/>
      <c r="C724" s="787"/>
      <c r="G724" s="4">
        <f t="shared" si="10"/>
        <v>742.7</v>
      </c>
    </row>
    <row r="725" spans="2:7">
      <c r="B725" s="787"/>
      <c r="C725" s="787"/>
      <c r="G725" s="4">
        <f t="shared" si="10"/>
        <v>742.7</v>
      </c>
    </row>
    <row r="726" spans="2:7">
      <c r="B726" s="787"/>
      <c r="C726" s="787"/>
      <c r="G726" s="4">
        <f t="shared" si="10"/>
        <v>742.7</v>
      </c>
    </row>
    <row r="727" spans="2:7">
      <c r="B727" s="787"/>
      <c r="C727" s="787"/>
      <c r="G727" s="4">
        <f t="shared" si="10"/>
        <v>742.7</v>
      </c>
    </row>
    <row r="728" spans="2:7">
      <c r="B728" s="787"/>
      <c r="C728" s="787"/>
      <c r="G728" s="4">
        <f t="shared" si="10"/>
        <v>742.7</v>
      </c>
    </row>
    <row r="729" spans="2:7">
      <c r="B729" s="787"/>
      <c r="C729" s="787"/>
      <c r="G729" s="4">
        <f t="shared" si="10"/>
        <v>742.7</v>
      </c>
    </row>
    <row r="730" spans="2:7">
      <c r="B730" s="787"/>
      <c r="C730" s="787"/>
      <c r="G730" s="4">
        <f t="shared" si="10"/>
        <v>742.7</v>
      </c>
    </row>
    <row r="731" spans="2:7">
      <c r="B731" s="787"/>
      <c r="C731" s="787"/>
      <c r="G731" s="4">
        <f t="shared" si="10"/>
        <v>742.7</v>
      </c>
    </row>
    <row r="732" spans="2:7">
      <c r="B732" s="787"/>
      <c r="C732" s="787"/>
      <c r="G732" s="4">
        <f t="shared" si="10"/>
        <v>742.7</v>
      </c>
    </row>
    <row r="733" spans="2:7">
      <c r="B733" s="787"/>
      <c r="C733" s="787"/>
      <c r="G733" s="4">
        <f t="shared" si="10"/>
        <v>742.7</v>
      </c>
    </row>
    <row r="734" spans="2:7">
      <c r="B734" s="787"/>
      <c r="C734" s="787"/>
      <c r="G734" s="4">
        <f t="shared" ref="G734:G797" si="11">+G733+E734-F734</f>
        <v>742.7</v>
      </c>
    </row>
    <row r="735" spans="2:7">
      <c r="B735" s="787"/>
      <c r="C735" s="787"/>
      <c r="G735" s="4">
        <f t="shared" si="11"/>
        <v>742.7</v>
      </c>
    </row>
    <row r="736" spans="2:7">
      <c r="B736" s="787"/>
      <c r="C736" s="787"/>
      <c r="G736" s="4">
        <f t="shared" si="11"/>
        <v>742.7</v>
      </c>
    </row>
    <row r="737" spans="2:7">
      <c r="B737" s="787"/>
      <c r="C737" s="787"/>
      <c r="G737" s="4">
        <f t="shared" si="11"/>
        <v>742.7</v>
      </c>
    </row>
    <row r="738" spans="2:7">
      <c r="B738" s="787"/>
      <c r="C738" s="787"/>
      <c r="G738" s="4">
        <f t="shared" si="11"/>
        <v>742.7</v>
      </c>
    </row>
    <row r="739" spans="2:7">
      <c r="B739" s="787"/>
      <c r="C739" s="787"/>
      <c r="G739" s="4">
        <f t="shared" si="11"/>
        <v>742.7</v>
      </c>
    </row>
    <row r="740" spans="2:7">
      <c r="B740" s="787"/>
      <c r="C740" s="787"/>
      <c r="G740" s="4">
        <f t="shared" si="11"/>
        <v>742.7</v>
      </c>
    </row>
    <row r="741" spans="2:7">
      <c r="B741" s="787"/>
      <c r="C741" s="787"/>
      <c r="G741" s="4">
        <f t="shared" si="11"/>
        <v>742.7</v>
      </c>
    </row>
    <row r="742" spans="2:7">
      <c r="B742" s="787"/>
      <c r="C742" s="787"/>
      <c r="G742" s="4">
        <f t="shared" si="11"/>
        <v>742.7</v>
      </c>
    </row>
    <row r="743" spans="2:7">
      <c r="B743" s="787"/>
      <c r="C743" s="787"/>
      <c r="G743" s="4">
        <f t="shared" si="11"/>
        <v>742.7</v>
      </c>
    </row>
    <row r="744" spans="2:7">
      <c r="B744" s="787"/>
      <c r="C744" s="787"/>
      <c r="G744" s="4">
        <f t="shared" si="11"/>
        <v>742.7</v>
      </c>
    </row>
    <row r="745" spans="2:7">
      <c r="B745" s="787"/>
      <c r="C745" s="787"/>
      <c r="G745" s="4">
        <f t="shared" si="11"/>
        <v>742.7</v>
      </c>
    </row>
    <row r="746" spans="2:7">
      <c r="B746" s="787"/>
      <c r="C746" s="787"/>
      <c r="G746" s="4">
        <f t="shared" si="11"/>
        <v>742.7</v>
      </c>
    </row>
    <row r="747" spans="2:7">
      <c r="B747" s="787"/>
      <c r="C747" s="787"/>
      <c r="G747" s="4">
        <f t="shared" si="11"/>
        <v>742.7</v>
      </c>
    </row>
    <row r="748" spans="2:7">
      <c r="B748" s="787"/>
      <c r="C748" s="787"/>
      <c r="G748" s="4">
        <f t="shared" si="11"/>
        <v>742.7</v>
      </c>
    </row>
    <row r="749" spans="2:7">
      <c r="B749" s="787"/>
      <c r="C749" s="787"/>
      <c r="G749" s="4">
        <f t="shared" si="11"/>
        <v>742.7</v>
      </c>
    </row>
    <row r="750" spans="2:7">
      <c r="B750" s="787"/>
      <c r="C750" s="787"/>
      <c r="G750" s="4">
        <f t="shared" si="11"/>
        <v>742.7</v>
      </c>
    </row>
    <row r="751" spans="2:7">
      <c r="B751" s="787"/>
      <c r="C751" s="787"/>
      <c r="G751" s="4">
        <f t="shared" si="11"/>
        <v>742.7</v>
      </c>
    </row>
    <row r="752" spans="2:7">
      <c r="B752" s="787"/>
      <c r="C752" s="787"/>
      <c r="G752" s="4">
        <f t="shared" si="11"/>
        <v>742.7</v>
      </c>
    </row>
    <row r="753" spans="2:7">
      <c r="B753" s="787"/>
      <c r="C753" s="787"/>
      <c r="G753" s="4">
        <f t="shared" si="11"/>
        <v>742.7</v>
      </c>
    </row>
    <row r="754" spans="2:7">
      <c r="B754" s="787"/>
      <c r="C754" s="787"/>
      <c r="G754" s="4">
        <f t="shared" si="11"/>
        <v>742.7</v>
      </c>
    </row>
    <row r="755" spans="2:7">
      <c r="B755" s="787"/>
      <c r="C755" s="787"/>
      <c r="G755" s="4">
        <f t="shared" si="11"/>
        <v>742.7</v>
      </c>
    </row>
    <row r="756" spans="2:7">
      <c r="B756" s="787"/>
      <c r="C756" s="787"/>
      <c r="G756" s="4">
        <f t="shared" si="11"/>
        <v>742.7</v>
      </c>
    </row>
    <row r="757" spans="2:7">
      <c r="B757" s="787"/>
      <c r="C757" s="787"/>
      <c r="G757" s="4">
        <f t="shared" si="11"/>
        <v>742.7</v>
      </c>
    </row>
    <row r="758" spans="2:7">
      <c r="B758" s="787"/>
      <c r="C758" s="787"/>
      <c r="G758" s="4">
        <f t="shared" si="11"/>
        <v>742.7</v>
      </c>
    </row>
    <row r="759" spans="2:7">
      <c r="B759" s="787"/>
      <c r="C759" s="787"/>
      <c r="G759" s="4">
        <f t="shared" si="11"/>
        <v>742.7</v>
      </c>
    </row>
    <row r="760" spans="2:7">
      <c r="B760" s="787"/>
      <c r="C760" s="787"/>
      <c r="G760" s="4">
        <f t="shared" si="11"/>
        <v>742.7</v>
      </c>
    </row>
    <row r="761" spans="2:7">
      <c r="B761" s="787"/>
      <c r="C761" s="787"/>
      <c r="G761" s="4">
        <f t="shared" si="11"/>
        <v>742.7</v>
      </c>
    </row>
    <row r="762" spans="2:7">
      <c r="B762" s="787"/>
      <c r="C762" s="787"/>
      <c r="G762" s="4">
        <f t="shared" si="11"/>
        <v>742.7</v>
      </c>
    </row>
    <row r="763" spans="2:7">
      <c r="B763" s="787"/>
      <c r="C763" s="787"/>
      <c r="G763" s="4">
        <f t="shared" si="11"/>
        <v>742.7</v>
      </c>
    </row>
    <row r="764" spans="2:7">
      <c r="B764" s="787"/>
      <c r="C764" s="787"/>
      <c r="G764" s="4">
        <f t="shared" si="11"/>
        <v>742.7</v>
      </c>
    </row>
    <row r="765" spans="2:7">
      <c r="B765" s="787"/>
      <c r="C765" s="787"/>
      <c r="G765" s="4">
        <f t="shared" si="11"/>
        <v>742.7</v>
      </c>
    </row>
    <row r="766" spans="2:7">
      <c r="B766" s="787"/>
      <c r="C766" s="787"/>
      <c r="G766" s="4">
        <f t="shared" si="11"/>
        <v>742.7</v>
      </c>
    </row>
    <row r="767" spans="2:7">
      <c r="B767" s="787"/>
      <c r="C767" s="787"/>
      <c r="G767" s="4">
        <f t="shared" si="11"/>
        <v>742.7</v>
      </c>
    </row>
    <row r="768" spans="2:7">
      <c r="B768" s="787"/>
      <c r="C768" s="787"/>
      <c r="G768" s="4">
        <f t="shared" si="11"/>
        <v>742.7</v>
      </c>
    </row>
    <row r="769" spans="2:7">
      <c r="B769" s="787"/>
      <c r="C769" s="787"/>
      <c r="G769" s="4">
        <f t="shared" si="11"/>
        <v>742.7</v>
      </c>
    </row>
    <row r="770" spans="2:7">
      <c r="B770" s="787"/>
      <c r="C770" s="787"/>
      <c r="G770" s="4">
        <f t="shared" si="11"/>
        <v>742.7</v>
      </c>
    </row>
    <row r="771" spans="2:7">
      <c r="B771" s="787"/>
      <c r="C771" s="787"/>
      <c r="G771" s="4">
        <f t="shared" si="11"/>
        <v>742.7</v>
      </c>
    </row>
    <row r="772" spans="2:7">
      <c r="B772" s="787"/>
      <c r="C772" s="787"/>
      <c r="G772" s="4">
        <f t="shared" si="11"/>
        <v>742.7</v>
      </c>
    </row>
    <row r="773" spans="2:7">
      <c r="B773" s="787"/>
      <c r="C773" s="787"/>
      <c r="G773" s="4">
        <f t="shared" si="11"/>
        <v>742.7</v>
      </c>
    </row>
    <row r="774" spans="2:7">
      <c r="B774" s="787"/>
      <c r="C774" s="787"/>
      <c r="G774" s="4">
        <f t="shared" si="11"/>
        <v>742.7</v>
      </c>
    </row>
    <row r="775" spans="2:7">
      <c r="B775" s="787"/>
      <c r="C775" s="787"/>
      <c r="G775" s="4">
        <f t="shared" si="11"/>
        <v>742.7</v>
      </c>
    </row>
    <row r="776" spans="2:7">
      <c r="B776" s="787"/>
      <c r="C776" s="787"/>
      <c r="G776" s="4">
        <f t="shared" si="11"/>
        <v>742.7</v>
      </c>
    </row>
    <row r="777" spans="2:7">
      <c r="B777" s="787"/>
      <c r="C777" s="787"/>
      <c r="G777" s="4">
        <f t="shared" si="11"/>
        <v>742.7</v>
      </c>
    </row>
    <row r="778" spans="2:7">
      <c r="B778" s="787"/>
      <c r="C778" s="787"/>
      <c r="G778" s="4">
        <f t="shared" si="11"/>
        <v>742.7</v>
      </c>
    </row>
    <row r="779" spans="2:7">
      <c r="B779" s="787"/>
      <c r="C779" s="787"/>
      <c r="G779" s="4">
        <f t="shared" si="11"/>
        <v>742.7</v>
      </c>
    </row>
    <row r="780" spans="2:7">
      <c r="B780" s="787"/>
      <c r="C780" s="787"/>
      <c r="G780" s="4">
        <f t="shared" si="11"/>
        <v>742.7</v>
      </c>
    </row>
    <row r="781" spans="2:7">
      <c r="B781" s="787"/>
      <c r="C781" s="787"/>
      <c r="G781" s="4">
        <f t="shared" si="11"/>
        <v>742.7</v>
      </c>
    </row>
    <row r="782" spans="2:7">
      <c r="B782" s="787"/>
      <c r="C782" s="787"/>
      <c r="G782" s="4">
        <f t="shared" si="11"/>
        <v>742.7</v>
      </c>
    </row>
    <row r="783" spans="2:7">
      <c r="B783" s="787"/>
      <c r="C783" s="787"/>
      <c r="G783" s="4">
        <f t="shared" si="11"/>
        <v>742.7</v>
      </c>
    </row>
    <row r="784" spans="2:7">
      <c r="B784" s="787"/>
      <c r="C784" s="787"/>
      <c r="G784" s="4">
        <f t="shared" si="11"/>
        <v>742.7</v>
      </c>
    </row>
    <row r="785" spans="2:7">
      <c r="B785" s="787"/>
      <c r="C785" s="787"/>
      <c r="G785" s="4">
        <f t="shared" si="11"/>
        <v>742.7</v>
      </c>
    </row>
    <row r="786" spans="2:7">
      <c r="B786" s="787"/>
      <c r="C786" s="787"/>
      <c r="G786" s="4">
        <f t="shared" si="11"/>
        <v>742.7</v>
      </c>
    </row>
    <row r="787" spans="2:7">
      <c r="B787" s="787"/>
      <c r="C787" s="787"/>
      <c r="G787" s="4">
        <f t="shared" si="11"/>
        <v>742.7</v>
      </c>
    </row>
    <row r="788" spans="2:7">
      <c r="B788" s="787"/>
      <c r="C788" s="787"/>
      <c r="G788" s="4">
        <f t="shared" si="11"/>
        <v>742.7</v>
      </c>
    </row>
    <row r="789" spans="2:7">
      <c r="B789" s="787"/>
      <c r="C789" s="787"/>
      <c r="G789" s="4">
        <f t="shared" si="11"/>
        <v>742.7</v>
      </c>
    </row>
    <row r="790" spans="2:7">
      <c r="B790" s="787"/>
      <c r="C790" s="787"/>
      <c r="G790" s="4">
        <f t="shared" si="11"/>
        <v>742.7</v>
      </c>
    </row>
    <row r="791" spans="2:7">
      <c r="B791" s="787"/>
      <c r="C791" s="787"/>
      <c r="G791" s="4">
        <f t="shared" si="11"/>
        <v>742.7</v>
      </c>
    </row>
    <row r="792" spans="2:7">
      <c r="B792" s="787"/>
      <c r="C792" s="787"/>
      <c r="G792" s="4">
        <f t="shared" si="11"/>
        <v>742.7</v>
      </c>
    </row>
    <row r="793" spans="2:7">
      <c r="B793" s="787"/>
      <c r="C793" s="787"/>
      <c r="G793" s="4">
        <f t="shared" si="11"/>
        <v>742.7</v>
      </c>
    </row>
    <row r="794" spans="2:7">
      <c r="B794" s="787"/>
      <c r="C794" s="787"/>
      <c r="G794" s="4">
        <f t="shared" si="11"/>
        <v>742.7</v>
      </c>
    </row>
    <row r="795" spans="2:7">
      <c r="B795" s="787"/>
      <c r="C795" s="787"/>
      <c r="G795" s="4">
        <f t="shared" si="11"/>
        <v>742.7</v>
      </c>
    </row>
    <row r="796" spans="2:7">
      <c r="B796" s="787"/>
      <c r="C796" s="787"/>
      <c r="G796" s="4">
        <f t="shared" si="11"/>
        <v>742.7</v>
      </c>
    </row>
    <row r="797" spans="2:7">
      <c r="B797" s="787"/>
      <c r="C797" s="787"/>
      <c r="G797" s="4">
        <f t="shared" si="11"/>
        <v>742.7</v>
      </c>
    </row>
    <row r="798" spans="2:7">
      <c r="B798" s="787"/>
      <c r="C798" s="787"/>
      <c r="G798" s="4">
        <f t="shared" ref="G798:G861" si="12">+G797+E798-F798</f>
        <v>742.7</v>
      </c>
    </row>
    <row r="799" spans="2:7">
      <c r="B799" s="787"/>
      <c r="C799" s="787"/>
      <c r="G799" s="4">
        <f t="shared" si="12"/>
        <v>742.7</v>
      </c>
    </row>
    <row r="800" spans="2:7">
      <c r="B800" s="787"/>
      <c r="C800" s="787"/>
      <c r="G800" s="4">
        <f t="shared" si="12"/>
        <v>742.7</v>
      </c>
    </row>
    <row r="801" spans="2:7">
      <c r="B801" s="787"/>
      <c r="C801" s="787"/>
      <c r="G801" s="4">
        <f t="shared" si="12"/>
        <v>742.7</v>
      </c>
    </row>
    <row r="802" spans="2:7">
      <c r="B802" s="787"/>
      <c r="C802" s="787"/>
      <c r="G802" s="4">
        <f t="shared" si="12"/>
        <v>742.7</v>
      </c>
    </row>
    <row r="803" spans="2:7">
      <c r="B803" s="787"/>
      <c r="C803" s="787"/>
      <c r="G803" s="4">
        <f t="shared" si="12"/>
        <v>742.7</v>
      </c>
    </row>
    <row r="804" spans="2:7">
      <c r="B804" s="787"/>
      <c r="C804" s="787"/>
      <c r="G804" s="4">
        <f t="shared" si="12"/>
        <v>742.7</v>
      </c>
    </row>
    <row r="805" spans="2:7">
      <c r="B805" s="787"/>
      <c r="C805" s="787"/>
      <c r="G805" s="4">
        <f t="shared" si="12"/>
        <v>742.7</v>
      </c>
    </row>
    <row r="806" spans="2:7">
      <c r="B806" s="787"/>
      <c r="C806" s="787"/>
      <c r="G806" s="4">
        <f t="shared" si="12"/>
        <v>742.7</v>
      </c>
    </row>
    <row r="807" spans="2:7">
      <c r="B807" s="787"/>
      <c r="C807" s="787"/>
      <c r="G807" s="4">
        <f t="shared" si="12"/>
        <v>742.7</v>
      </c>
    </row>
    <row r="808" spans="2:7">
      <c r="B808" s="787"/>
      <c r="C808" s="787"/>
      <c r="G808" s="4">
        <f t="shared" si="12"/>
        <v>742.7</v>
      </c>
    </row>
    <row r="809" spans="2:7">
      <c r="B809" s="787"/>
      <c r="C809" s="787"/>
      <c r="G809" s="4">
        <f t="shared" si="12"/>
        <v>742.7</v>
      </c>
    </row>
    <row r="810" spans="2:7">
      <c r="B810" s="787"/>
      <c r="C810" s="787"/>
      <c r="G810" s="4">
        <f t="shared" si="12"/>
        <v>742.7</v>
      </c>
    </row>
    <row r="811" spans="2:7">
      <c r="B811" s="787"/>
      <c r="C811" s="787"/>
      <c r="G811" s="4">
        <f t="shared" si="12"/>
        <v>742.7</v>
      </c>
    </row>
    <row r="812" spans="2:7">
      <c r="B812" s="787"/>
      <c r="C812" s="787"/>
      <c r="G812" s="4">
        <f t="shared" si="12"/>
        <v>742.7</v>
      </c>
    </row>
    <row r="813" spans="2:7">
      <c r="B813" s="787"/>
      <c r="C813" s="787"/>
      <c r="G813" s="4">
        <f t="shared" si="12"/>
        <v>742.7</v>
      </c>
    </row>
    <row r="814" spans="2:7">
      <c r="B814" s="787"/>
      <c r="C814" s="787"/>
      <c r="G814" s="4">
        <f t="shared" si="12"/>
        <v>742.7</v>
      </c>
    </row>
    <row r="815" spans="2:7">
      <c r="B815" s="787"/>
      <c r="C815" s="787"/>
      <c r="G815" s="4">
        <f t="shared" si="12"/>
        <v>742.7</v>
      </c>
    </row>
    <row r="816" spans="2:7">
      <c r="B816" s="787"/>
      <c r="C816" s="787"/>
      <c r="G816" s="4">
        <f t="shared" si="12"/>
        <v>742.7</v>
      </c>
    </row>
    <row r="817" spans="2:7">
      <c r="B817" s="787"/>
      <c r="C817" s="787"/>
      <c r="G817" s="4">
        <f t="shared" si="12"/>
        <v>742.7</v>
      </c>
    </row>
    <row r="818" spans="2:7">
      <c r="B818" s="787"/>
      <c r="C818" s="787"/>
      <c r="G818" s="4">
        <f t="shared" si="12"/>
        <v>742.7</v>
      </c>
    </row>
    <row r="819" spans="2:7">
      <c r="B819" s="787"/>
      <c r="C819" s="787"/>
      <c r="G819" s="4">
        <f t="shared" si="12"/>
        <v>742.7</v>
      </c>
    </row>
    <row r="820" spans="2:7">
      <c r="B820" s="787"/>
      <c r="C820" s="787"/>
      <c r="G820" s="4">
        <f t="shared" si="12"/>
        <v>742.7</v>
      </c>
    </row>
    <row r="821" spans="2:7">
      <c r="B821" s="787"/>
      <c r="C821" s="787"/>
      <c r="G821" s="4">
        <f t="shared" si="12"/>
        <v>742.7</v>
      </c>
    </row>
    <row r="822" spans="2:7">
      <c r="B822" s="787"/>
      <c r="C822" s="787"/>
      <c r="G822" s="4">
        <f t="shared" si="12"/>
        <v>742.7</v>
      </c>
    </row>
    <row r="823" spans="2:7">
      <c r="B823" s="787"/>
      <c r="C823" s="787"/>
      <c r="G823" s="4">
        <f t="shared" si="12"/>
        <v>742.7</v>
      </c>
    </row>
    <row r="824" spans="2:7">
      <c r="B824" s="787"/>
      <c r="C824" s="787"/>
      <c r="G824" s="4">
        <f t="shared" si="12"/>
        <v>742.7</v>
      </c>
    </row>
    <row r="825" spans="2:7">
      <c r="B825" s="787"/>
      <c r="C825" s="787"/>
      <c r="G825" s="4">
        <f t="shared" si="12"/>
        <v>742.7</v>
      </c>
    </row>
    <row r="826" spans="2:7">
      <c r="B826" s="787"/>
      <c r="C826" s="787"/>
      <c r="G826" s="4">
        <f t="shared" si="12"/>
        <v>742.7</v>
      </c>
    </row>
    <row r="827" spans="2:7">
      <c r="B827" s="787"/>
      <c r="C827" s="787"/>
      <c r="G827" s="4">
        <f t="shared" si="12"/>
        <v>742.7</v>
      </c>
    </row>
    <row r="828" spans="2:7">
      <c r="B828" s="787"/>
      <c r="C828" s="787"/>
      <c r="G828" s="4">
        <f t="shared" si="12"/>
        <v>742.7</v>
      </c>
    </row>
    <row r="829" spans="2:7">
      <c r="B829" s="787"/>
      <c r="C829" s="787"/>
      <c r="G829" s="4">
        <f t="shared" si="12"/>
        <v>742.7</v>
      </c>
    </row>
    <row r="830" spans="2:7">
      <c r="B830" s="787"/>
      <c r="C830" s="787"/>
      <c r="G830" s="4">
        <f t="shared" si="12"/>
        <v>742.7</v>
      </c>
    </row>
    <row r="831" spans="2:7">
      <c r="B831" s="787"/>
      <c r="C831" s="787"/>
      <c r="G831" s="4">
        <f t="shared" si="12"/>
        <v>742.7</v>
      </c>
    </row>
    <row r="832" spans="2:7">
      <c r="B832" s="787"/>
      <c r="C832" s="787"/>
      <c r="G832" s="4">
        <f t="shared" si="12"/>
        <v>742.7</v>
      </c>
    </row>
    <row r="833" spans="2:7">
      <c r="B833" s="787"/>
      <c r="C833" s="787"/>
      <c r="G833" s="4">
        <f t="shared" si="12"/>
        <v>742.7</v>
      </c>
    </row>
    <row r="834" spans="2:7">
      <c r="B834" s="787"/>
      <c r="C834" s="787"/>
      <c r="G834" s="4">
        <f t="shared" si="12"/>
        <v>742.7</v>
      </c>
    </row>
    <row r="835" spans="2:7">
      <c r="B835" s="787"/>
      <c r="C835" s="787"/>
      <c r="G835" s="4">
        <f t="shared" si="12"/>
        <v>742.7</v>
      </c>
    </row>
    <row r="836" spans="2:7">
      <c r="B836" s="787"/>
      <c r="C836" s="787"/>
      <c r="G836" s="4">
        <f t="shared" si="12"/>
        <v>742.7</v>
      </c>
    </row>
    <row r="837" spans="2:7">
      <c r="B837" s="787"/>
      <c r="C837" s="787"/>
      <c r="G837" s="4">
        <f t="shared" si="12"/>
        <v>742.7</v>
      </c>
    </row>
    <row r="838" spans="2:7">
      <c r="B838" s="787"/>
      <c r="C838" s="787"/>
      <c r="G838" s="4">
        <f t="shared" si="12"/>
        <v>742.7</v>
      </c>
    </row>
    <row r="839" spans="2:7">
      <c r="B839" s="787"/>
      <c r="C839" s="787"/>
      <c r="G839" s="4">
        <f t="shared" si="12"/>
        <v>742.7</v>
      </c>
    </row>
    <row r="840" spans="2:7">
      <c r="B840" s="787"/>
      <c r="C840" s="787"/>
      <c r="G840" s="4">
        <f t="shared" si="12"/>
        <v>742.7</v>
      </c>
    </row>
    <row r="841" spans="2:7">
      <c r="B841" s="787"/>
      <c r="C841" s="787"/>
      <c r="G841" s="4">
        <f t="shared" si="12"/>
        <v>742.7</v>
      </c>
    </row>
    <row r="842" spans="2:7">
      <c r="B842" s="787"/>
      <c r="C842" s="787"/>
      <c r="G842" s="4">
        <f t="shared" si="12"/>
        <v>742.7</v>
      </c>
    </row>
    <row r="843" spans="2:7">
      <c r="B843" s="787"/>
      <c r="C843" s="787"/>
      <c r="G843" s="4">
        <f t="shared" si="12"/>
        <v>742.7</v>
      </c>
    </row>
    <row r="844" spans="2:7">
      <c r="B844" s="787"/>
      <c r="C844" s="787"/>
      <c r="G844" s="4">
        <f t="shared" si="12"/>
        <v>742.7</v>
      </c>
    </row>
    <row r="845" spans="2:7">
      <c r="B845" s="787"/>
      <c r="C845" s="787"/>
      <c r="G845" s="4">
        <f t="shared" si="12"/>
        <v>742.7</v>
      </c>
    </row>
    <row r="846" spans="2:7">
      <c r="B846" s="787"/>
      <c r="C846" s="787"/>
      <c r="G846" s="4">
        <f t="shared" si="12"/>
        <v>742.7</v>
      </c>
    </row>
    <row r="847" spans="2:7">
      <c r="B847" s="787"/>
      <c r="C847" s="787"/>
      <c r="G847" s="4">
        <f t="shared" si="12"/>
        <v>742.7</v>
      </c>
    </row>
    <row r="848" spans="2:7">
      <c r="B848" s="787"/>
      <c r="C848" s="787"/>
      <c r="G848" s="4">
        <f t="shared" si="12"/>
        <v>742.7</v>
      </c>
    </row>
    <row r="849" spans="2:7">
      <c r="B849" s="787"/>
      <c r="C849" s="787"/>
      <c r="G849" s="4">
        <f t="shared" si="12"/>
        <v>742.7</v>
      </c>
    </row>
    <row r="850" spans="2:7">
      <c r="B850" s="787"/>
      <c r="C850" s="787"/>
      <c r="G850" s="4">
        <f t="shared" si="12"/>
        <v>742.7</v>
      </c>
    </row>
    <row r="851" spans="2:7">
      <c r="B851" s="787"/>
      <c r="C851" s="787"/>
      <c r="G851" s="4">
        <f t="shared" si="12"/>
        <v>742.7</v>
      </c>
    </row>
    <row r="852" spans="2:7">
      <c r="B852" s="787"/>
      <c r="C852" s="787"/>
      <c r="G852" s="4">
        <f t="shared" si="12"/>
        <v>742.7</v>
      </c>
    </row>
    <row r="853" spans="2:7">
      <c r="B853" s="787"/>
      <c r="C853" s="787"/>
      <c r="G853" s="4">
        <f t="shared" si="12"/>
        <v>742.7</v>
      </c>
    </row>
    <row r="854" spans="2:7">
      <c r="B854" s="787"/>
      <c r="C854" s="787"/>
      <c r="G854" s="4">
        <f t="shared" si="12"/>
        <v>742.7</v>
      </c>
    </row>
    <row r="855" spans="2:7">
      <c r="B855" s="787"/>
      <c r="C855" s="787"/>
      <c r="G855" s="4">
        <f t="shared" si="12"/>
        <v>742.7</v>
      </c>
    </row>
    <row r="856" spans="2:7">
      <c r="B856" s="787"/>
      <c r="C856" s="787"/>
      <c r="G856" s="4">
        <f t="shared" si="12"/>
        <v>742.7</v>
      </c>
    </row>
    <row r="857" spans="2:7">
      <c r="B857" s="787"/>
      <c r="C857" s="787"/>
      <c r="G857" s="4">
        <f t="shared" si="12"/>
        <v>742.7</v>
      </c>
    </row>
    <row r="858" spans="2:7">
      <c r="B858" s="787"/>
      <c r="C858" s="787"/>
      <c r="G858" s="4">
        <f t="shared" si="12"/>
        <v>742.7</v>
      </c>
    </row>
    <row r="859" spans="2:7">
      <c r="B859" s="787"/>
      <c r="C859" s="787"/>
      <c r="G859" s="4">
        <f t="shared" si="12"/>
        <v>742.7</v>
      </c>
    </row>
    <row r="860" spans="2:7">
      <c r="B860" s="787"/>
      <c r="C860" s="787"/>
      <c r="G860" s="4">
        <f t="shared" si="12"/>
        <v>742.7</v>
      </c>
    </row>
    <row r="861" spans="2:7">
      <c r="B861" s="787"/>
      <c r="C861" s="787"/>
      <c r="G861" s="4">
        <f t="shared" si="12"/>
        <v>742.7</v>
      </c>
    </row>
    <row r="862" spans="2:7">
      <c r="B862" s="787"/>
      <c r="C862" s="787"/>
      <c r="G862" s="4">
        <f t="shared" ref="G862:G925" si="13">+G861+E862-F862</f>
        <v>742.7</v>
      </c>
    </row>
    <row r="863" spans="2:7">
      <c r="B863" s="787"/>
      <c r="C863" s="787"/>
      <c r="G863" s="4">
        <f t="shared" si="13"/>
        <v>742.7</v>
      </c>
    </row>
    <row r="864" spans="2:7">
      <c r="B864" s="787"/>
      <c r="C864" s="787"/>
      <c r="G864" s="4">
        <f t="shared" si="13"/>
        <v>742.7</v>
      </c>
    </row>
    <row r="865" spans="2:7">
      <c r="B865" s="787"/>
      <c r="C865" s="787"/>
      <c r="G865" s="4">
        <f t="shared" si="13"/>
        <v>742.7</v>
      </c>
    </row>
    <row r="866" spans="2:7">
      <c r="B866" s="787"/>
      <c r="C866" s="787"/>
      <c r="G866" s="4">
        <f t="shared" si="13"/>
        <v>742.7</v>
      </c>
    </row>
    <row r="867" spans="2:7">
      <c r="B867" s="787"/>
      <c r="C867" s="787"/>
      <c r="G867" s="4">
        <f t="shared" si="13"/>
        <v>742.7</v>
      </c>
    </row>
    <row r="868" spans="2:7">
      <c r="B868" s="787"/>
      <c r="C868" s="787"/>
      <c r="G868" s="4">
        <f t="shared" si="13"/>
        <v>742.7</v>
      </c>
    </row>
    <row r="869" spans="2:7">
      <c r="B869" s="787"/>
      <c r="C869" s="787"/>
      <c r="G869" s="4">
        <f t="shared" si="13"/>
        <v>742.7</v>
      </c>
    </row>
    <row r="870" spans="2:7">
      <c r="B870" s="787"/>
      <c r="C870" s="787"/>
      <c r="G870" s="4">
        <f t="shared" si="13"/>
        <v>742.7</v>
      </c>
    </row>
    <row r="871" spans="2:7">
      <c r="B871" s="787"/>
      <c r="C871" s="787"/>
      <c r="G871" s="4">
        <f t="shared" si="13"/>
        <v>742.7</v>
      </c>
    </row>
    <row r="872" spans="2:7">
      <c r="B872" s="787"/>
      <c r="C872" s="787"/>
      <c r="G872" s="4">
        <f t="shared" si="13"/>
        <v>742.7</v>
      </c>
    </row>
    <row r="873" spans="2:7">
      <c r="B873" s="787"/>
      <c r="C873" s="787"/>
      <c r="G873" s="4">
        <f t="shared" si="13"/>
        <v>742.7</v>
      </c>
    </row>
    <row r="874" spans="2:7">
      <c r="B874" s="787"/>
      <c r="C874" s="787"/>
      <c r="G874" s="4">
        <f t="shared" si="13"/>
        <v>742.7</v>
      </c>
    </row>
    <row r="875" spans="2:7">
      <c r="B875" s="787"/>
      <c r="C875" s="787"/>
      <c r="G875" s="4">
        <f t="shared" si="13"/>
        <v>742.7</v>
      </c>
    </row>
    <row r="876" spans="2:7">
      <c r="B876" s="787"/>
      <c r="C876" s="787"/>
      <c r="G876" s="4">
        <f t="shared" si="13"/>
        <v>742.7</v>
      </c>
    </row>
    <row r="877" spans="2:7">
      <c r="B877" s="787"/>
      <c r="C877" s="787"/>
      <c r="G877" s="4">
        <f t="shared" si="13"/>
        <v>742.7</v>
      </c>
    </row>
    <row r="878" spans="2:7">
      <c r="B878" s="787"/>
      <c r="C878" s="787"/>
      <c r="G878" s="4">
        <f t="shared" si="13"/>
        <v>742.7</v>
      </c>
    </row>
    <row r="879" spans="2:7">
      <c r="B879" s="787"/>
      <c r="C879" s="787"/>
      <c r="G879" s="4">
        <f t="shared" si="13"/>
        <v>742.7</v>
      </c>
    </row>
    <row r="880" spans="2:7">
      <c r="B880" s="787"/>
      <c r="C880" s="787"/>
      <c r="G880" s="4">
        <f t="shared" si="13"/>
        <v>742.7</v>
      </c>
    </row>
    <row r="881" spans="2:7">
      <c r="B881" s="787"/>
      <c r="C881" s="787"/>
      <c r="G881" s="4">
        <f t="shared" si="13"/>
        <v>742.7</v>
      </c>
    </row>
    <row r="882" spans="2:7">
      <c r="B882" s="787"/>
      <c r="C882" s="787"/>
      <c r="G882" s="4">
        <f t="shared" si="13"/>
        <v>742.7</v>
      </c>
    </row>
    <row r="883" spans="2:7">
      <c r="B883" s="787"/>
      <c r="C883" s="787"/>
      <c r="G883" s="4">
        <f t="shared" si="13"/>
        <v>742.7</v>
      </c>
    </row>
    <row r="884" spans="2:7">
      <c r="B884" s="787"/>
      <c r="C884" s="787"/>
      <c r="G884" s="4">
        <f t="shared" si="13"/>
        <v>742.7</v>
      </c>
    </row>
    <row r="885" spans="2:7">
      <c r="B885" s="787"/>
      <c r="C885" s="787"/>
      <c r="G885" s="4">
        <f t="shared" si="13"/>
        <v>742.7</v>
      </c>
    </row>
    <row r="886" spans="2:7">
      <c r="B886" s="787"/>
      <c r="C886" s="787"/>
      <c r="G886" s="4">
        <f t="shared" si="13"/>
        <v>742.7</v>
      </c>
    </row>
    <row r="887" spans="2:7">
      <c r="B887" s="787"/>
      <c r="C887" s="787"/>
      <c r="G887" s="4">
        <f t="shared" si="13"/>
        <v>742.7</v>
      </c>
    </row>
    <row r="888" spans="2:7">
      <c r="B888" s="787"/>
      <c r="C888" s="787"/>
      <c r="G888" s="4">
        <f t="shared" si="13"/>
        <v>742.7</v>
      </c>
    </row>
    <row r="889" spans="2:7">
      <c r="B889" s="787"/>
      <c r="C889" s="787"/>
      <c r="G889" s="4">
        <f t="shared" si="13"/>
        <v>742.7</v>
      </c>
    </row>
    <row r="890" spans="2:7">
      <c r="B890" s="787"/>
      <c r="C890" s="787"/>
      <c r="G890" s="4">
        <f t="shared" si="13"/>
        <v>742.7</v>
      </c>
    </row>
    <row r="891" spans="2:7">
      <c r="B891" s="787"/>
      <c r="C891" s="787"/>
      <c r="G891" s="4">
        <f t="shared" si="13"/>
        <v>742.7</v>
      </c>
    </row>
    <row r="892" spans="2:7">
      <c r="B892" s="787"/>
      <c r="C892" s="787"/>
      <c r="G892" s="4">
        <f t="shared" si="13"/>
        <v>742.7</v>
      </c>
    </row>
    <row r="893" spans="2:7">
      <c r="B893" s="787"/>
      <c r="C893" s="787"/>
      <c r="G893" s="4">
        <f t="shared" si="13"/>
        <v>742.7</v>
      </c>
    </row>
    <row r="894" spans="2:7">
      <c r="B894" s="787"/>
      <c r="C894" s="787"/>
      <c r="G894" s="4">
        <f t="shared" si="13"/>
        <v>742.7</v>
      </c>
    </row>
    <row r="895" spans="2:7">
      <c r="B895" s="787"/>
      <c r="C895" s="787"/>
      <c r="G895" s="4">
        <f t="shared" si="13"/>
        <v>742.7</v>
      </c>
    </row>
    <row r="896" spans="2:7">
      <c r="B896" s="787"/>
      <c r="C896" s="787"/>
      <c r="G896" s="4">
        <f t="shared" si="13"/>
        <v>742.7</v>
      </c>
    </row>
    <row r="897" spans="2:7">
      <c r="B897" s="787"/>
      <c r="C897" s="787"/>
      <c r="G897" s="4">
        <f t="shared" si="13"/>
        <v>742.7</v>
      </c>
    </row>
    <row r="898" spans="2:7">
      <c r="B898" s="787"/>
      <c r="C898" s="787"/>
      <c r="G898" s="4">
        <f t="shared" si="13"/>
        <v>742.7</v>
      </c>
    </row>
    <row r="899" spans="2:7">
      <c r="B899" s="787"/>
      <c r="C899" s="787"/>
      <c r="G899" s="4">
        <f t="shared" si="13"/>
        <v>742.7</v>
      </c>
    </row>
    <row r="900" spans="2:7">
      <c r="B900" s="787"/>
      <c r="C900" s="787"/>
      <c r="G900" s="4">
        <f t="shared" si="13"/>
        <v>742.7</v>
      </c>
    </row>
    <row r="901" spans="2:7">
      <c r="B901" s="787"/>
      <c r="C901" s="787"/>
      <c r="G901" s="4">
        <f t="shared" si="13"/>
        <v>742.7</v>
      </c>
    </row>
    <row r="902" spans="2:7">
      <c r="B902" s="787"/>
      <c r="C902" s="787"/>
      <c r="G902" s="4">
        <f t="shared" si="13"/>
        <v>742.7</v>
      </c>
    </row>
    <row r="903" spans="2:7">
      <c r="B903" s="787"/>
      <c r="C903" s="787"/>
      <c r="G903" s="4">
        <f t="shared" si="13"/>
        <v>742.7</v>
      </c>
    </row>
    <row r="904" spans="2:7">
      <c r="B904" s="787"/>
      <c r="C904" s="787"/>
      <c r="G904" s="4">
        <f t="shared" si="13"/>
        <v>742.7</v>
      </c>
    </row>
    <row r="905" spans="2:7">
      <c r="B905" s="787"/>
      <c r="C905" s="787"/>
      <c r="G905" s="4">
        <f t="shared" si="13"/>
        <v>742.7</v>
      </c>
    </row>
    <row r="906" spans="2:7">
      <c r="B906" s="787"/>
      <c r="C906" s="787"/>
      <c r="G906" s="4">
        <f t="shared" si="13"/>
        <v>742.7</v>
      </c>
    </row>
    <row r="907" spans="2:7">
      <c r="B907" s="787"/>
      <c r="C907" s="787"/>
      <c r="G907" s="4">
        <f t="shared" si="13"/>
        <v>742.7</v>
      </c>
    </row>
    <row r="908" spans="2:7">
      <c r="B908" s="787"/>
      <c r="C908" s="787"/>
      <c r="G908" s="4">
        <f t="shared" si="13"/>
        <v>742.7</v>
      </c>
    </row>
    <row r="909" spans="2:7">
      <c r="B909" s="787"/>
      <c r="C909" s="787"/>
      <c r="G909" s="4">
        <f t="shared" si="13"/>
        <v>742.7</v>
      </c>
    </row>
    <row r="910" spans="2:7">
      <c r="B910" s="787"/>
      <c r="C910" s="787"/>
      <c r="G910" s="4">
        <f t="shared" si="13"/>
        <v>742.7</v>
      </c>
    </row>
    <row r="911" spans="2:7">
      <c r="B911" s="787"/>
      <c r="C911" s="787"/>
      <c r="G911" s="4">
        <f t="shared" si="13"/>
        <v>742.7</v>
      </c>
    </row>
    <row r="912" spans="2:7">
      <c r="B912" s="787"/>
      <c r="C912" s="787"/>
      <c r="G912" s="4">
        <f t="shared" si="13"/>
        <v>742.7</v>
      </c>
    </row>
    <row r="913" spans="2:7">
      <c r="B913" s="787"/>
      <c r="C913" s="787"/>
      <c r="G913" s="4">
        <f t="shared" si="13"/>
        <v>742.7</v>
      </c>
    </row>
    <row r="914" spans="2:7">
      <c r="B914" s="787"/>
      <c r="C914" s="787"/>
      <c r="G914" s="4">
        <f t="shared" si="13"/>
        <v>742.7</v>
      </c>
    </row>
    <row r="915" spans="2:7">
      <c r="B915" s="787"/>
      <c r="C915" s="787"/>
      <c r="G915" s="4">
        <f t="shared" si="13"/>
        <v>742.7</v>
      </c>
    </row>
    <row r="916" spans="2:7">
      <c r="B916" s="787"/>
      <c r="C916" s="787"/>
      <c r="G916" s="4">
        <f t="shared" si="13"/>
        <v>742.7</v>
      </c>
    </row>
    <row r="917" spans="2:7">
      <c r="B917" s="787"/>
      <c r="C917" s="787"/>
      <c r="G917" s="4">
        <f t="shared" si="13"/>
        <v>742.7</v>
      </c>
    </row>
    <row r="918" spans="2:7">
      <c r="B918" s="787"/>
      <c r="C918" s="787"/>
      <c r="G918" s="4">
        <f t="shared" si="13"/>
        <v>742.7</v>
      </c>
    </row>
    <row r="919" spans="2:7">
      <c r="B919" s="787"/>
      <c r="C919" s="787"/>
      <c r="G919" s="4">
        <f t="shared" si="13"/>
        <v>742.7</v>
      </c>
    </row>
    <row r="920" spans="2:7">
      <c r="B920" s="787"/>
      <c r="C920" s="787"/>
      <c r="G920" s="4">
        <f t="shared" si="13"/>
        <v>742.7</v>
      </c>
    </row>
    <row r="921" spans="2:7">
      <c r="B921" s="787"/>
      <c r="C921" s="787"/>
      <c r="G921" s="4">
        <f t="shared" si="13"/>
        <v>742.7</v>
      </c>
    </row>
    <row r="922" spans="2:7">
      <c r="B922" s="787"/>
      <c r="C922" s="787"/>
      <c r="G922" s="4">
        <f t="shared" si="13"/>
        <v>742.7</v>
      </c>
    </row>
    <row r="923" spans="2:7">
      <c r="B923" s="787"/>
      <c r="C923" s="787"/>
      <c r="G923" s="4">
        <f t="shared" si="13"/>
        <v>742.7</v>
      </c>
    </row>
    <row r="924" spans="2:7">
      <c r="B924" s="787"/>
      <c r="C924" s="787"/>
      <c r="G924" s="4">
        <f t="shared" si="13"/>
        <v>742.7</v>
      </c>
    </row>
    <row r="925" spans="2:7">
      <c r="B925" s="787"/>
      <c r="C925" s="787"/>
      <c r="G925" s="4">
        <f t="shared" si="13"/>
        <v>742.7</v>
      </c>
    </row>
    <row r="926" spans="2:7">
      <c r="B926" s="787"/>
      <c r="C926" s="787"/>
      <c r="G926" s="4">
        <f t="shared" ref="G926:G989" si="14">+G925+E926-F926</f>
        <v>742.7</v>
      </c>
    </row>
    <row r="927" spans="2:7">
      <c r="B927" s="787"/>
      <c r="C927" s="787"/>
      <c r="G927" s="4">
        <f t="shared" si="14"/>
        <v>742.7</v>
      </c>
    </row>
    <row r="928" spans="2:7">
      <c r="B928" s="787"/>
      <c r="C928" s="787"/>
      <c r="G928" s="4">
        <f t="shared" si="14"/>
        <v>742.7</v>
      </c>
    </row>
    <row r="929" spans="2:7">
      <c r="B929" s="787"/>
      <c r="C929" s="787"/>
      <c r="G929" s="4">
        <f t="shared" si="14"/>
        <v>742.7</v>
      </c>
    </row>
    <row r="930" spans="2:7">
      <c r="B930" s="787"/>
      <c r="C930" s="787"/>
      <c r="G930" s="4">
        <f t="shared" si="14"/>
        <v>742.7</v>
      </c>
    </row>
    <row r="931" spans="2:7">
      <c r="B931" s="787"/>
      <c r="C931" s="787"/>
      <c r="G931" s="4">
        <f t="shared" si="14"/>
        <v>742.7</v>
      </c>
    </row>
    <row r="932" spans="2:7">
      <c r="B932" s="787"/>
      <c r="C932" s="787"/>
      <c r="G932" s="4">
        <f t="shared" si="14"/>
        <v>742.7</v>
      </c>
    </row>
    <row r="933" spans="2:7">
      <c r="B933" s="787"/>
      <c r="C933" s="787"/>
      <c r="G933" s="4">
        <f t="shared" si="14"/>
        <v>742.7</v>
      </c>
    </row>
    <row r="934" spans="2:7">
      <c r="B934" s="787"/>
      <c r="C934" s="787"/>
      <c r="G934" s="4">
        <f t="shared" si="14"/>
        <v>742.7</v>
      </c>
    </row>
    <row r="935" spans="2:7">
      <c r="B935" s="787"/>
      <c r="C935" s="787"/>
      <c r="G935" s="4">
        <f t="shared" si="14"/>
        <v>742.7</v>
      </c>
    </row>
    <row r="936" spans="2:7">
      <c r="B936" s="787"/>
      <c r="C936" s="787"/>
      <c r="G936" s="4">
        <f t="shared" si="14"/>
        <v>742.7</v>
      </c>
    </row>
    <row r="937" spans="2:7">
      <c r="B937" s="787"/>
      <c r="C937" s="787"/>
      <c r="G937" s="4">
        <f t="shared" si="14"/>
        <v>742.7</v>
      </c>
    </row>
    <row r="938" spans="2:7">
      <c r="B938" s="787"/>
      <c r="C938" s="787"/>
      <c r="G938" s="4">
        <f t="shared" si="14"/>
        <v>742.7</v>
      </c>
    </row>
    <row r="939" spans="2:7">
      <c r="B939" s="787"/>
      <c r="C939" s="787"/>
      <c r="G939" s="4">
        <f t="shared" si="14"/>
        <v>742.7</v>
      </c>
    </row>
    <row r="940" spans="2:7">
      <c r="B940" s="787"/>
      <c r="C940" s="787"/>
      <c r="G940" s="4">
        <f t="shared" si="14"/>
        <v>742.7</v>
      </c>
    </row>
    <row r="941" spans="2:7">
      <c r="B941" s="787"/>
      <c r="C941" s="787"/>
      <c r="G941" s="4">
        <f t="shared" si="14"/>
        <v>742.7</v>
      </c>
    </row>
    <row r="942" spans="2:7">
      <c r="B942" s="787"/>
      <c r="C942" s="787"/>
      <c r="G942" s="4">
        <f t="shared" si="14"/>
        <v>742.7</v>
      </c>
    </row>
    <row r="943" spans="2:7">
      <c r="B943" s="787"/>
      <c r="C943" s="787"/>
      <c r="G943" s="4">
        <f t="shared" si="14"/>
        <v>742.7</v>
      </c>
    </row>
    <row r="944" spans="2:7">
      <c r="B944" s="787"/>
      <c r="C944" s="787"/>
      <c r="G944" s="4">
        <f t="shared" si="14"/>
        <v>742.7</v>
      </c>
    </row>
    <row r="945" spans="2:7">
      <c r="B945" s="787"/>
      <c r="C945" s="787"/>
      <c r="G945" s="4">
        <f t="shared" si="14"/>
        <v>742.7</v>
      </c>
    </row>
    <row r="946" spans="2:7">
      <c r="B946" s="787"/>
      <c r="C946" s="787"/>
      <c r="G946" s="4">
        <f t="shared" si="14"/>
        <v>742.7</v>
      </c>
    </row>
    <row r="947" spans="2:7">
      <c r="B947" s="787"/>
      <c r="C947" s="787"/>
      <c r="G947" s="4">
        <f t="shared" si="14"/>
        <v>742.7</v>
      </c>
    </row>
    <row r="948" spans="2:7">
      <c r="B948" s="787"/>
      <c r="C948" s="787"/>
      <c r="G948" s="4">
        <f t="shared" si="14"/>
        <v>742.7</v>
      </c>
    </row>
    <row r="949" spans="2:7">
      <c r="B949" s="787"/>
      <c r="C949" s="787"/>
      <c r="G949" s="4">
        <f t="shared" si="14"/>
        <v>742.7</v>
      </c>
    </row>
    <row r="950" spans="2:7">
      <c r="B950" s="787"/>
      <c r="C950" s="787"/>
      <c r="G950" s="4">
        <f t="shared" si="14"/>
        <v>742.7</v>
      </c>
    </row>
    <row r="951" spans="2:7">
      <c r="B951" s="787"/>
      <c r="C951" s="787"/>
      <c r="G951" s="4">
        <f t="shared" si="14"/>
        <v>742.7</v>
      </c>
    </row>
    <row r="952" spans="2:7">
      <c r="B952" s="787"/>
      <c r="C952" s="787"/>
      <c r="G952" s="4">
        <f t="shared" si="14"/>
        <v>742.7</v>
      </c>
    </row>
    <row r="953" spans="2:7">
      <c r="B953" s="787"/>
      <c r="C953" s="787"/>
      <c r="G953" s="4">
        <f t="shared" si="14"/>
        <v>742.7</v>
      </c>
    </row>
    <row r="954" spans="2:7">
      <c r="B954" s="787"/>
      <c r="C954" s="787"/>
      <c r="G954" s="4">
        <f t="shared" si="14"/>
        <v>742.7</v>
      </c>
    </row>
    <row r="955" spans="2:7">
      <c r="B955" s="787"/>
      <c r="C955" s="787"/>
      <c r="G955" s="4">
        <f t="shared" si="14"/>
        <v>742.7</v>
      </c>
    </row>
    <row r="956" spans="2:7">
      <c r="B956" s="787"/>
      <c r="C956" s="787"/>
      <c r="G956" s="4">
        <f t="shared" si="14"/>
        <v>742.7</v>
      </c>
    </row>
    <row r="957" spans="2:7">
      <c r="B957" s="787"/>
      <c r="C957" s="787"/>
      <c r="G957" s="4">
        <f t="shared" si="14"/>
        <v>742.7</v>
      </c>
    </row>
    <row r="958" spans="2:7">
      <c r="B958" s="787"/>
      <c r="C958" s="787"/>
      <c r="G958" s="4">
        <f t="shared" si="14"/>
        <v>742.7</v>
      </c>
    </row>
    <row r="959" spans="2:7">
      <c r="B959" s="787"/>
      <c r="C959" s="787"/>
      <c r="G959" s="4">
        <f t="shared" si="14"/>
        <v>742.7</v>
      </c>
    </row>
    <row r="960" spans="2:7">
      <c r="B960" s="787"/>
      <c r="C960" s="787"/>
      <c r="G960" s="4">
        <f t="shared" si="14"/>
        <v>742.7</v>
      </c>
    </row>
    <row r="961" spans="2:7">
      <c r="B961" s="787"/>
      <c r="C961" s="787"/>
      <c r="G961" s="4">
        <f t="shared" si="14"/>
        <v>742.7</v>
      </c>
    </row>
    <row r="962" spans="2:7">
      <c r="B962" s="787"/>
      <c r="C962" s="787"/>
      <c r="G962" s="4">
        <f t="shared" si="14"/>
        <v>742.7</v>
      </c>
    </row>
    <row r="963" spans="2:7">
      <c r="B963" s="787"/>
      <c r="C963" s="787"/>
      <c r="G963" s="4">
        <f t="shared" si="14"/>
        <v>742.7</v>
      </c>
    </row>
    <row r="964" spans="2:7">
      <c r="B964" s="787"/>
      <c r="C964" s="787"/>
      <c r="G964" s="4">
        <f t="shared" si="14"/>
        <v>742.7</v>
      </c>
    </row>
    <row r="965" spans="2:7">
      <c r="B965" s="787"/>
      <c r="C965" s="787"/>
      <c r="G965" s="4">
        <f t="shared" si="14"/>
        <v>742.7</v>
      </c>
    </row>
    <row r="966" spans="2:7">
      <c r="B966" s="787"/>
      <c r="C966" s="787"/>
      <c r="G966" s="4">
        <f t="shared" si="14"/>
        <v>742.7</v>
      </c>
    </row>
    <row r="967" spans="2:7">
      <c r="B967" s="787"/>
      <c r="C967" s="787"/>
      <c r="G967" s="4">
        <f t="shared" si="14"/>
        <v>742.7</v>
      </c>
    </row>
    <row r="968" spans="2:7">
      <c r="B968" s="787"/>
      <c r="C968" s="787"/>
      <c r="G968" s="4">
        <f t="shared" si="14"/>
        <v>742.7</v>
      </c>
    </row>
    <row r="969" spans="2:7">
      <c r="B969" s="787"/>
      <c r="C969" s="787"/>
      <c r="G969" s="4">
        <f t="shared" si="14"/>
        <v>742.7</v>
      </c>
    </row>
    <row r="970" spans="2:7">
      <c r="B970" s="787"/>
      <c r="C970" s="787"/>
      <c r="G970" s="4">
        <f t="shared" si="14"/>
        <v>742.7</v>
      </c>
    </row>
    <row r="971" spans="2:7">
      <c r="B971" s="787"/>
      <c r="C971" s="787"/>
      <c r="G971" s="4">
        <f t="shared" si="14"/>
        <v>742.7</v>
      </c>
    </row>
    <row r="972" spans="2:7">
      <c r="B972" s="787"/>
      <c r="C972" s="787"/>
      <c r="G972" s="4">
        <f t="shared" si="14"/>
        <v>742.7</v>
      </c>
    </row>
    <row r="973" spans="2:7">
      <c r="B973" s="787"/>
      <c r="C973" s="787"/>
      <c r="G973" s="4">
        <f t="shared" si="14"/>
        <v>742.7</v>
      </c>
    </row>
    <row r="974" spans="2:7">
      <c r="B974" s="787"/>
      <c r="C974" s="787"/>
      <c r="G974" s="4">
        <f t="shared" si="14"/>
        <v>742.7</v>
      </c>
    </row>
    <row r="975" spans="2:7">
      <c r="B975" s="787"/>
      <c r="C975" s="787"/>
      <c r="G975" s="4">
        <f t="shared" si="14"/>
        <v>742.7</v>
      </c>
    </row>
    <row r="976" spans="2:7">
      <c r="B976" s="787"/>
      <c r="C976" s="787"/>
      <c r="G976" s="4">
        <f t="shared" si="14"/>
        <v>742.7</v>
      </c>
    </row>
    <row r="977" spans="2:7">
      <c r="B977" s="787"/>
      <c r="C977" s="787"/>
      <c r="G977" s="4">
        <f t="shared" si="14"/>
        <v>742.7</v>
      </c>
    </row>
    <row r="978" spans="2:7">
      <c r="B978" s="787"/>
      <c r="C978" s="787"/>
      <c r="G978" s="4">
        <f t="shared" si="14"/>
        <v>742.7</v>
      </c>
    </row>
    <row r="979" spans="2:7">
      <c r="B979" s="787"/>
      <c r="C979" s="787"/>
      <c r="G979" s="4">
        <f t="shared" si="14"/>
        <v>742.7</v>
      </c>
    </row>
    <row r="980" spans="2:7">
      <c r="B980" s="787"/>
      <c r="C980" s="787"/>
      <c r="G980" s="4">
        <f t="shared" si="14"/>
        <v>742.7</v>
      </c>
    </row>
    <row r="981" spans="2:7">
      <c r="B981" s="787"/>
      <c r="C981" s="787"/>
      <c r="G981" s="4">
        <f t="shared" si="14"/>
        <v>742.7</v>
      </c>
    </row>
    <row r="982" spans="2:7">
      <c r="B982" s="787"/>
      <c r="C982" s="787"/>
      <c r="G982" s="4">
        <f t="shared" si="14"/>
        <v>742.7</v>
      </c>
    </row>
    <row r="983" spans="2:7">
      <c r="B983" s="787"/>
      <c r="C983" s="787"/>
      <c r="G983" s="4">
        <f t="shared" si="14"/>
        <v>742.7</v>
      </c>
    </row>
    <row r="984" spans="2:7">
      <c r="B984" s="787"/>
      <c r="C984" s="787"/>
      <c r="G984" s="4">
        <f t="shared" si="14"/>
        <v>742.7</v>
      </c>
    </row>
    <row r="985" spans="2:7">
      <c r="B985" s="787"/>
      <c r="C985" s="787"/>
      <c r="G985" s="4">
        <f t="shared" si="14"/>
        <v>742.7</v>
      </c>
    </row>
    <row r="986" spans="2:7">
      <c r="B986" s="787"/>
      <c r="C986" s="787"/>
      <c r="G986" s="4">
        <f t="shared" si="14"/>
        <v>742.7</v>
      </c>
    </row>
    <row r="987" spans="2:7">
      <c r="B987" s="787"/>
      <c r="C987" s="787"/>
      <c r="G987" s="4">
        <f t="shared" si="14"/>
        <v>742.7</v>
      </c>
    </row>
    <row r="988" spans="2:7">
      <c r="B988" s="787"/>
      <c r="C988" s="787"/>
      <c r="G988" s="4">
        <f t="shared" si="14"/>
        <v>742.7</v>
      </c>
    </row>
    <row r="989" spans="2:7">
      <c r="B989" s="787"/>
      <c r="C989" s="787"/>
      <c r="G989" s="4">
        <f t="shared" si="14"/>
        <v>742.7</v>
      </c>
    </row>
    <row r="990" spans="2:7">
      <c r="B990" s="787"/>
      <c r="C990" s="787"/>
      <c r="G990" s="4">
        <f t="shared" ref="G990:G1016" si="15">+G989+E990-F990</f>
        <v>742.7</v>
      </c>
    </row>
    <row r="991" spans="2:7">
      <c r="B991" s="787"/>
      <c r="C991" s="787"/>
      <c r="G991" s="4">
        <f t="shared" si="15"/>
        <v>742.7</v>
      </c>
    </row>
    <row r="992" spans="2:7">
      <c r="B992" s="787"/>
      <c r="C992" s="787"/>
      <c r="G992" s="4">
        <f t="shared" si="15"/>
        <v>742.7</v>
      </c>
    </row>
    <row r="993" spans="2:7">
      <c r="B993" s="787"/>
      <c r="C993" s="787"/>
      <c r="G993" s="4">
        <f t="shared" si="15"/>
        <v>742.7</v>
      </c>
    </row>
    <row r="994" spans="2:7">
      <c r="B994" s="787"/>
      <c r="C994" s="787"/>
      <c r="G994" s="4">
        <f t="shared" si="15"/>
        <v>742.7</v>
      </c>
    </row>
    <row r="995" spans="2:7">
      <c r="B995" s="787"/>
      <c r="C995" s="787"/>
      <c r="G995" s="4">
        <f t="shared" si="15"/>
        <v>742.7</v>
      </c>
    </row>
    <row r="996" spans="2:7">
      <c r="B996" s="787"/>
      <c r="C996" s="787"/>
      <c r="G996" s="4">
        <f t="shared" si="15"/>
        <v>742.7</v>
      </c>
    </row>
    <row r="997" spans="2:7">
      <c r="B997" s="787"/>
      <c r="C997" s="787"/>
      <c r="G997" s="4">
        <f t="shared" si="15"/>
        <v>742.7</v>
      </c>
    </row>
    <row r="998" spans="2:7">
      <c r="B998" s="787"/>
      <c r="C998" s="787"/>
      <c r="G998" s="4">
        <f t="shared" si="15"/>
        <v>742.7</v>
      </c>
    </row>
    <row r="999" spans="2:7">
      <c r="B999" s="787"/>
      <c r="C999" s="787"/>
      <c r="G999" s="4">
        <f t="shared" si="15"/>
        <v>742.7</v>
      </c>
    </row>
    <row r="1000" spans="2:7">
      <c r="B1000" s="787"/>
      <c r="C1000" s="787"/>
      <c r="G1000" s="4">
        <f t="shared" si="15"/>
        <v>742.7</v>
      </c>
    </row>
    <row r="1001" spans="2:7">
      <c r="B1001" s="787"/>
      <c r="C1001" s="787"/>
      <c r="G1001" s="4">
        <f t="shared" si="15"/>
        <v>742.7</v>
      </c>
    </row>
    <row r="1002" spans="2:7">
      <c r="B1002" s="787"/>
      <c r="C1002" s="787"/>
      <c r="G1002" s="4">
        <f t="shared" si="15"/>
        <v>742.7</v>
      </c>
    </row>
    <row r="1003" spans="2:7">
      <c r="B1003" s="787"/>
      <c r="C1003" s="787"/>
      <c r="G1003" s="4">
        <f t="shared" si="15"/>
        <v>742.7</v>
      </c>
    </row>
    <row r="1004" spans="2:7">
      <c r="B1004" s="787"/>
      <c r="C1004" s="787"/>
      <c r="G1004" s="4">
        <f t="shared" si="15"/>
        <v>742.7</v>
      </c>
    </row>
    <row r="1005" spans="2:7">
      <c r="B1005" s="787"/>
      <c r="C1005" s="787"/>
      <c r="G1005" s="4">
        <f t="shared" si="15"/>
        <v>742.7</v>
      </c>
    </row>
    <row r="1006" spans="2:7">
      <c r="B1006" s="787"/>
      <c r="C1006" s="787"/>
      <c r="G1006" s="4">
        <f t="shared" si="15"/>
        <v>742.7</v>
      </c>
    </row>
    <row r="1007" spans="2:7">
      <c r="B1007" s="787"/>
      <c r="C1007" s="787"/>
      <c r="G1007" s="4">
        <f t="shared" si="15"/>
        <v>742.7</v>
      </c>
    </row>
    <row r="1008" spans="2:7">
      <c r="B1008" s="787"/>
      <c r="C1008" s="787"/>
      <c r="G1008" s="4">
        <f t="shared" si="15"/>
        <v>742.7</v>
      </c>
    </row>
    <row r="1009" spans="2:7">
      <c r="B1009" s="787"/>
      <c r="C1009" s="787"/>
      <c r="G1009" s="4">
        <f t="shared" si="15"/>
        <v>742.7</v>
      </c>
    </row>
    <row r="1010" spans="2:7">
      <c r="B1010" s="787"/>
      <c r="C1010" s="787"/>
      <c r="G1010" s="4">
        <f t="shared" si="15"/>
        <v>742.7</v>
      </c>
    </row>
    <row r="1011" spans="2:7">
      <c r="B1011" s="787"/>
      <c r="C1011" s="787"/>
      <c r="G1011" s="4">
        <f t="shared" si="15"/>
        <v>742.7</v>
      </c>
    </row>
    <row r="1012" spans="2:7">
      <c r="B1012" s="787"/>
      <c r="C1012" s="787"/>
      <c r="G1012" s="4">
        <f t="shared" si="15"/>
        <v>742.7</v>
      </c>
    </row>
    <row r="1013" spans="2:7">
      <c r="B1013" s="787"/>
      <c r="C1013" s="787"/>
      <c r="G1013" s="4">
        <f t="shared" si="15"/>
        <v>742.7</v>
      </c>
    </row>
    <row r="1014" spans="2:7">
      <c r="B1014" s="787"/>
      <c r="C1014" s="787"/>
      <c r="G1014" s="4">
        <f t="shared" si="15"/>
        <v>742.7</v>
      </c>
    </row>
    <row r="1015" spans="2:7">
      <c r="B1015" s="787"/>
      <c r="C1015" s="787"/>
      <c r="G1015" s="4">
        <f t="shared" si="15"/>
        <v>742.7</v>
      </c>
    </row>
    <row r="1016" spans="2:7">
      <c r="B1016" s="787"/>
      <c r="C1016" s="787"/>
      <c r="G1016" s="4">
        <f t="shared" si="15"/>
        <v>742.7</v>
      </c>
    </row>
    <row r="1017" spans="2:7">
      <c r="B1017" s="787"/>
      <c r="C1017" s="787"/>
    </row>
    <row r="1018" spans="2:7">
      <c r="B1018" s="787"/>
      <c r="C1018" s="787"/>
    </row>
    <row r="1019" spans="2:7">
      <c r="B1019" s="787"/>
      <c r="C1019" s="787"/>
    </row>
  </sheetData>
  <autoFilter ref="A4:R685" xr:uid="{00000000-0001-0000-1600-000000000000}"/>
  <mergeCells count="7">
    <mergeCell ref="I698:K698"/>
    <mergeCell ref="J673:L673"/>
    <mergeCell ref="B3:G3"/>
    <mergeCell ref="J507:L507"/>
    <mergeCell ref="J577:L577"/>
    <mergeCell ref="J606:L606"/>
    <mergeCell ref="J659:L659"/>
  </mergeCells>
  <phoneticPr fontId="14" type="noConversion"/>
  <pageMargins left="0.31496062992125984" right="0.31496062992125984" top="0.74803149606299213" bottom="0.74803149606299213"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5">
    <tabColor rgb="FF00B0F0"/>
    <pageSetUpPr fitToPage="1"/>
  </sheetPr>
  <dimension ref="A3:L509"/>
  <sheetViews>
    <sheetView topLeftCell="A305" zoomScaleNormal="100" workbookViewId="0">
      <selection activeCell="D317" sqref="D317:E317"/>
    </sheetView>
  </sheetViews>
  <sheetFormatPr defaultColWidth="11.42578125" defaultRowHeight="15"/>
  <cols>
    <col min="1" max="1" width="11.7109375" style="39" bestFit="1" customWidth="1"/>
    <col min="2" max="2" width="16.42578125" style="6" customWidth="1"/>
    <col min="3" max="3" width="22" style="6" bestFit="1" customWidth="1"/>
    <col min="4" max="4" width="19.140625" bestFit="1" customWidth="1"/>
    <col min="5" max="6" width="11.42578125" style="26"/>
    <col min="7" max="7" width="12.42578125" style="26" bestFit="1" customWidth="1"/>
    <col min="11" max="11" width="17.42578125" customWidth="1"/>
  </cols>
  <sheetData>
    <row r="3" spans="1:7">
      <c r="B3" s="820" t="s">
        <v>2820</v>
      </c>
      <c r="C3" s="820"/>
      <c r="D3" s="820"/>
      <c r="E3" s="820"/>
      <c r="F3" s="820"/>
      <c r="G3" s="820"/>
    </row>
    <row r="5" spans="1:7" s="7" customFormat="1" ht="30">
      <c r="A5" s="40" t="s">
        <v>1</v>
      </c>
      <c r="B5" s="804" t="s">
        <v>2</v>
      </c>
      <c r="C5" s="804" t="s">
        <v>3</v>
      </c>
      <c r="D5" s="804" t="s">
        <v>4</v>
      </c>
      <c r="E5" s="68" t="s">
        <v>5</v>
      </c>
      <c r="F5" s="68" t="s">
        <v>6</v>
      </c>
      <c r="G5" s="66" t="s">
        <v>7</v>
      </c>
    </row>
    <row r="6" spans="1:7">
      <c r="A6" s="39">
        <v>42736</v>
      </c>
      <c r="B6" s="787" t="s">
        <v>8</v>
      </c>
      <c r="C6" s="787"/>
      <c r="E6" s="67"/>
      <c r="F6" s="67"/>
      <c r="G6" s="67">
        <v>210</v>
      </c>
    </row>
    <row r="7" spans="1:7">
      <c r="A7" s="39">
        <v>42736</v>
      </c>
      <c r="B7" s="787" t="s">
        <v>2821</v>
      </c>
      <c r="C7" s="787" t="s">
        <v>2822</v>
      </c>
      <c r="E7" s="67">
        <v>20</v>
      </c>
      <c r="F7" s="67"/>
      <c r="G7" s="67">
        <f>+G6+E7-F7</f>
        <v>230</v>
      </c>
    </row>
    <row r="8" spans="1:7">
      <c r="A8" s="39">
        <v>42745</v>
      </c>
      <c r="B8" s="787">
        <v>12062</v>
      </c>
      <c r="C8" s="787" t="s">
        <v>340</v>
      </c>
      <c r="E8" s="67"/>
      <c r="F8" s="67">
        <v>210</v>
      </c>
      <c r="G8" s="67">
        <f t="shared" ref="G8:G71" si="0">+G7+E8-F8</f>
        <v>20</v>
      </c>
    </row>
    <row r="9" spans="1:7">
      <c r="A9" s="39">
        <v>42805</v>
      </c>
      <c r="B9" s="787">
        <v>12378</v>
      </c>
      <c r="C9" s="787" t="s">
        <v>340</v>
      </c>
      <c r="E9" s="67"/>
      <c r="F9" s="67">
        <v>10</v>
      </c>
      <c r="G9" s="67">
        <f t="shared" si="0"/>
        <v>10</v>
      </c>
    </row>
    <row r="10" spans="1:7">
      <c r="A10" s="39">
        <v>42836</v>
      </c>
      <c r="B10" s="787">
        <v>12528</v>
      </c>
      <c r="C10" s="787" t="s">
        <v>157</v>
      </c>
      <c r="E10" s="67"/>
      <c r="F10" s="67">
        <v>10</v>
      </c>
      <c r="G10" s="67">
        <f t="shared" si="0"/>
        <v>0</v>
      </c>
    </row>
    <row r="11" spans="1:7">
      <c r="A11" s="41">
        <v>42766</v>
      </c>
      <c r="B11" s="786" t="s">
        <v>10</v>
      </c>
      <c r="C11" s="786" t="s">
        <v>11</v>
      </c>
      <c r="D11" t="s">
        <v>12</v>
      </c>
      <c r="E11" s="67"/>
      <c r="F11" s="67"/>
      <c r="G11" s="67">
        <f t="shared" si="0"/>
        <v>0</v>
      </c>
    </row>
    <row r="12" spans="1:7">
      <c r="B12" s="787"/>
      <c r="C12" s="787"/>
      <c r="D12" t="s">
        <v>13</v>
      </c>
      <c r="E12" s="67"/>
      <c r="F12" s="67"/>
      <c r="G12" s="67">
        <f t="shared" si="0"/>
        <v>0</v>
      </c>
    </row>
    <row r="13" spans="1:7">
      <c r="B13" s="787"/>
      <c r="C13" s="787"/>
      <c r="D13" t="s">
        <v>14</v>
      </c>
      <c r="E13" s="67">
        <v>210</v>
      </c>
      <c r="F13" s="67"/>
      <c r="G13" s="67">
        <f t="shared" si="0"/>
        <v>210</v>
      </c>
    </row>
    <row r="14" spans="1:7">
      <c r="A14" s="39">
        <v>42775</v>
      </c>
      <c r="B14" s="787">
        <v>12239</v>
      </c>
      <c r="C14" s="787" t="s">
        <v>11</v>
      </c>
      <c r="D14" t="s">
        <v>14</v>
      </c>
      <c r="E14" s="67"/>
      <c r="F14" s="67">
        <v>210</v>
      </c>
      <c r="G14" s="67">
        <f t="shared" si="0"/>
        <v>0</v>
      </c>
    </row>
    <row r="15" spans="1:7">
      <c r="A15" s="41">
        <v>42794</v>
      </c>
      <c r="B15" s="786" t="s">
        <v>10</v>
      </c>
      <c r="C15" s="786" t="s">
        <v>15</v>
      </c>
      <c r="D15" t="s">
        <v>12</v>
      </c>
      <c r="E15" s="67"/>
      <c r="F15" s="67"/>
      <c r="G15" s="67">
        <f t="shared" si="0"/>
        <v>0</v>
      </c>
    </row>
    <row r="16" spans="1:7">
      <c r="B16" s="787"/>
      <c r="C16" s="787"/>
      <c r="D16" t="s">
        <v>13</v>
      </c>
      <c r="E16" s="67"/>
      <c r="F16" s="67"/>
      <c r="G16" s="67">
        <f t="shared" si="0"/>
        <v>0</v>
      </c>
    </row>
    <row r="17" spans="1:9">
      <c r="B17" s="787"/>
      <c r="C17" s="787"/>
      <c r="D17" t="s">
        <v>14</v>
      </c>
      <c r="E17" s="67">
        <v>210</v>
      </c>
      <c r="F17" s="67"/>
      <c r="G17" s="67">
        <f t="shared" si="0"/>
        <v>210</v>
      </c>
    </row>
    <row r="18" spans="1:9">
      <c r="A18" s="39">
        <v>42805</v>
      </c>
      <c r="B18" s="787">
        <v>12378</v>
      </c>
      <c r="C18" s="787" t="s">
        <v>15</v>
      </c>
      <c r="D18" t="s">
        <v>14</v>
      </c>
      <c r="E18" s="67"/>
      <c r="F18" s="67">
        <v>210</v>
      </c>
      <c r="G18" s="67">
        <f t="shared" si="0"/>
        <v>0</v>
      </c>
    </row>
    <row r="19" spans="1:9">
      <c r="A19" s="41">
        <v>42825</v>
      </c>
      <c r="B19" s="786" t="s">
        <v>10</v>
      </c>
      <c r="C19" s="786" t="s">
        <v>16</v>
      </c>
      <c r="D19" t="s">
        <v>12</v>
      </c>
      <c r="E19" s="67"/>
      <c r="F19" s="67"/>
      <c r="G19" s="67">
        <f t="shared" si="0"/>
        <v>0</v>
      </c>
    </row>
    <row r="20" spans="1:9">
      <c r="B20" s="787"/>
      <c r="C20" s="787"/>
      <c r="D20" t="s">
        <v>13</v>
      </c>
      <c r="E20" s="67"/>
      <c r="F20" s="67"/>
      <c r="G20" s="67">
        <f t="shared" si="0"/>
        <v>0</v>
      </c>
    </row>
    <row r="21" spans="1:9">
      <c r="B21" s="787"/>
      <c r="C21" s="787"/>
      <c r="D21" t="s">
        <v>14</v>
      </c>
      <c r="E21" s="67">
        <v>210</v>
      </c>
      <c r="F21" s="67"/>
      <c r="G21" s="67">
        <f t="shared" si="0"/>
        <v>210</v>
      </c>
    </row>
    <row r="22" spans="1:9">
      <c r="A22" s="39">
        <v>42836</v>
      </c>
      <c r="B22" s="787">
        <v>12528</v>
      </c>
      <c r="C22" s="787" t="s">
        <v>16</v>
      </c>
      <c r="D22" t="s">
        <v>14</v>
      </c>
      <c r="E22" s="67"/>
      <c r="F22" s="67">
        <v>210</v>
      </c>
      <c r="G22" s="67">
        <f t="shared" si="0"/>
        <v>0</v>
      </c>
    </row>
    <row r="23" spans="1:9">
      <c r="A23" s="41">
        <v>42855</v>
      </c>
      <c r="B23" s="786" t="s">
        <v>10</v>
      </c>
      <c r="C23" s="786" t="s">
        <v>17</v>
      </c>
      <c r="D23" t="s">
        <v>12</v>
      </c>
      <c r="E23" s="67"/>
      <c r="F23" s="67"/>
      <c r="G23" s="67">
        <f t="shared" si="0"/>
        <v>0</v>
      </c>
    </row>
    <row r="24" spans="1:9">
      <c r="B24" s="787"/>
      <c r="C24" s="787"/>
      <c r="D24" t="s">
        <v>13</v>
      </c>
      <c r="E24" s="67"/>
      <c r="F24" s="67"/>
      <c r="G24" s="67">
        <f t="shared" si="0"/>
        <v>0</v>
      </c>
    </row>
    <row r="25" spans="1:9">
      <c r="B25" s="787"/>
      <c r="C25" s="787"/>
      <c r="D25" t="s">
        <v>14</v>
      </c>
      <c r="E25" s="67">
        <v>210</v>
      </c>
      <c r="F25" s="67"/>
      <c r="G25" s="67">
        <f t="shared" si="0"/>
        <v>210</v>
      </c>
    </row>
    <row r="26" spans="1:9">
      <c r="A26" s="39">
        <v>42873</v>
      </c>
      <c r="B26" s="787">
        <v>12689</v>
      </c>
      <c r="C26" s="787" t="s">
        <v>17</v>
      </c>
      <c r="D26" t="s">
        <v>14</v>
      </c>
      <c r="E26" s="67"/>
      <c r="F26" s="67">
        <v>210</v>
      </c>
      <c r="G26" s="67">
        <f t="shared" si="0"/>
        <v>0</v>
      </c>
    </row>
    <row r="27" spans="1:9">
      <c r="A27" s="41">
        <v>42886</v>
      </c>
      <c r="B27" s="786" t="s">
        <v>10</v>
      </c>
      <c r="C27" s="786" t="s">
        <v>18</v>
      </c>
      <c r="D27" t="s">
        <v>12</v>
      </c>
      <c r="E27" s="67"/>
      <c r="F27" s="67"/>
      <c r="G27" s="67">
        <f t="shared" si="0"/>
        <v>0</v>
      </c>
      <c r="I27" s="17"/>
    </row>
    <row r="28" spans="1:9">
      <c r="B28" s="787"/>
      <c r="C28" s="787"/>
      <c r="D28" t="s">
        <v>13</v>
      </c>
      <c r="E28" s="67"/>
      <c r="F28" s="67"/>
      <c r="G28" s="67">
        <f t="shared" si="0"/>
        <v>0</v>
      </c>
    </row>
    <row r="29" spans="1:9">
      <c r="B29" s="787"/>
      <c r="C29" s="787"/>
      <c r="D29" t="s">
        <v>14</v>
      </c>
      <c r="E29" s="67">
        <v>210</v>
      </c>
      <c r="F29" s="67"/>
      <c r="G29" s="67">
        <f t="shared" si="0"/>
        <v>210</v>
      </c>
    </row>
    <row r="30" spans="1:9">
      <c r="A30" s="39">
        <v>42905</v>
      </c>
      <c r="B30" s="787">
        <v>12850</v>
      </c>
      <c r="C30" s="787" t="s">
        <v>18</v>
      </c>
      <c r="D30" t="s">
        <v>14</v>
      </c>
      <c r="E30" s="67"/>
      <c r="F30" s="67">
        <v>210</v>
      </c>
      <c r="G30" s="67">
        <f t="shared" si="0"/>
        <v>0</v>
      </c>
    </row>
    <row r="31" spans="1:9">
      <c r="A31" s="41">
        <v>42916</v>
      </c>
      <c r="B31" s="786" t="s">
        <v>10</v>
      </c>
      <c r="C31" s="786" t="s">
        <v>19</v>
      </c>
      <c r="D31" t="s">
        <v>12</v>
      </c>
      <c r="E31" s="67"/>
      <c r="F31" s="67"/>
      <c r="G31" s="67">
        <f t="shared" si="0"/>
        <v>0</v>
      </c>
    </row>
    <row r="32" spans="1:9">
      <c r="B32" s="787"/>
      <c r="C32" s="787"/>
      <c r="D32" t="s">
        <v>13</v>
      </c>
      <c r="E32" s="67"/>
      <c r="F32" s="67"/>
      <c r="G32" s="67">
        <f t="shared" si="0"/>
        <v>0</v>
      </c>
    </row>
    <row r="33" spans="1:7">
      <c r="B33" s="787"/>
      <c r="C33" s="787"/>
      <c r="D33" t="s">
        <v>14</v>
      </c>
      <c r="E33" s="67">
        <v>210</v>
      </c>
      <c r="F33" s="67"/>
      <c r="G33" s="67">
        <f t="shared" si="0"/>
        <v>210</v>
      </c>
    </row>
    <row r="34" spans="1:7">
      <c r="A34" s="39">
        <v>42931</v>
      </c>
      <c r="B34" s="787">
        <v>13019</v>
      </c>
      <c r="C34" s="787" t="s">
        <v>19</v>
      </c>
      <c r="D34" t="s">
        <v>14</v>
      </c>
      <c r="E34" s="67"/>
      <c r="F34" s="67">
        <v>210</v>
      </c>
      <c r="G34" s="67">
        <f t="shared" si="0"/>
        <v>0</v>
      </c>
    </row>
    <row r="35" spans="1:7">
      <c r="A35" s="41">
        <v>42947</v>
      </c>
      <c r="B35" s="786" t="s">
        <v>10</v>
      </c>
      <c r="C35" s="786" t="s">
        <v>20</v>
      </c>
      <c r="D35" t="s">
        <v>12</v>
      </c>
      <c r="E35" s="67"/>
      <c r="F35" s="67"/>
      <c r="G35" s="67">
        <f t="shared" si="0"/>
        <v>0</v>
      </c>
    </row>
    <row r="36" spans="1:7">
      <c r="B36" s="787"/>
      <c r="C36" s="787"/>
      <c r="D36" t="s">
        <v>13</v>
      </c>
      <c r="E36" s="67"/>
      <c r="F36" s="67"/>
      <c r="G36" s="67">
        <f t="shared" si="0"/>
        <v>0</v>
      </c>
    </row>
    <row r="37" spans="1:7">
      <c r="B37" s="787"/>
      <c r="C37" s="787"/>
      <c r="D37" t="s">
        <v>14</v>
      </c>
      <c r="E37" s="67">
        <v>210</v>
      </c>
      <c r="F37" s="67"/>
      <c r="G37" s="67">
        <f t="shared" si="0"/>
        <v>210</v>
      </c>
    </row>
    <row r="38" spans="1:7">
      <c r="A38" s="39">
        <v>42947</v>
      </c>
      <c r="B38" s="787">
        <v>13067</v>
      </c>
      <c r="C38" s="787" t="s">
        <v>20</v>
      </c>
      <c r="D38" t="s">
        <v>14</v>
      </c>
      <c r="E38" s="67"/>
      <c r="F38" s="67">
        <v>210</v>
      </c>
      <c r="G38" s="67">
        <f t="shared" si="0"/>
        <v>0</v>
      </c>
    </row>
    <row r="39" spans="1:7">
      <c r="A39" s="41">
        <v>42978</v>
      </c>
      <c r="B39" s="786" t="s">
        <v>10</v>
      </c>
      <c r="C39" s="786" t="s">
        <v>21</v>
      </c>
      <c r="D39" t="s">
        <v>12</v>
      </c>
      <c r="E39" s="67"/>
      <c r="F39" s="67"/>
      <c r="G39" s="67">
        <f t="shared" si="0"/>
        <v>0</v>
      </c>
    </row>
    <row r="40" spans="1:7">
      <c r="B40" s="787"/>
      <c r="C40" s="787"/>
      <c r="D40" t="s">
        <v>13</v>
      </c>
      <c r="E40" s="67"/>
      <c r="F40" s="67"/>
      <c r="G40" s="67">
        <f t="shared" si="0"/>
        <v>0</v>
      </c>
    </row>
    <row r="41" spans="1:7">
      <c r="B41" s="787"/>
      <c r="C41" s="787"/>
      <c r="D41" t="s">
        <v>14</v>
      </c>
      <c r="E41" s="67">
        <v>210</v>
      </c>
      <c r="F41" s="67"/>
      <c r="G41" s="67">
        <f t="shared" si="0"/>
        <v>210</v>
      </c>
    </row>
    <row r="42" spans="1:7">
      <c r="A42" s="39">
        <v>42978</v>
      </c>
      <c r="B42" s="787">
        <v>13347</v>
      </c>
      <c r="C42" s="787" t="s">
        <v>21</v>
      </c>
      <c r="D42" t="s">
        <v>14</v>
      </c>
      <c r="E42" s="67"/>
      <c r="F42" s="67">
        <v>210</v>
      </c>
      <c r="G42" s="67">
        <f t="shared" si="0"/>
        <v>0</v>
      </c>
    </row>
    <row r="43" spans="1:7">
      <c r="A43" s="41">
        <v>43008</v>
      </c>
      <c r="B43" s="786" t="s">
        <v>10</v>
      </c>
      <c r="C43" s="786" t="s">
        <v>22</v>
      </c>
      <c r="D43" t="s">
        <v>12</v>
      </c>
      <c r="E43" s="67"/>
      <c r="F43" s="67"/>
      <c r="G43" s="67">
        <f t="shared" si="0"/>
        <v>0</v>
      </c>
    </row>
    <row r="44" spans="1:7">
      <c r="B44" s="787"/>
      <c r="C44" s="787"/>
      <c r="D44" t="s">
        <v>13</v>
      </c>
      <c r="E44" s="67"/>
      <c r="F44" s="67"/>
      <c r="G44" s="67">
        <f t="shared" si="0"/>
        <v>0</v>
      </c>
    </row>
    <row r="45" spans="1:7">
      <c r="B45" s="787"/>
      <c r="C45" s="787"/>
      <c r="D45" t="s">
        <v>14</v>
      </c>
      <c r="E45" s="67">
        <v>210</v>
      </c>
      <c r="F45" s="67"/>
      <c r="G45" s="67">
        <f t="shared" si="0"/>
        <v>210</v>
      </c>
    </row>
    <row r="46" spans="1:7">
      <c r="A46" s="39">
        <v>42994</v>
      </c>
      <c r="B46" s="787">
        <v>13475</v>
      </c>
      <c r="C46" s="787" t="s">
        <v>22</v>
      </c>
      <c r="D46" t="s">
        <v>14</v>
      </c>
      <c r="E46" s="67"/>
      <c r="F46" s="67">
        <v>210</v>
      </c>
      <c r="G46" s="67">
        <f t="shared" si="0"/>
        <v>0</v>
      </c>
    </row>
    <row r="47" spans="1:7">
      <c r="A47" s="41">
        <v>43039</v>
      </c>
      <c r="B47" s="786" t="s">
        <v>10</v>
      </c>
      <c r="C47" s="786" t="s">
        <v>23</v>
      </c>
      <c r="D47" t="s">
        <v>12</v>
      </c>
      <c r="E47" s="67"/>
      <c r="F47" s="67"/>
      <c r="G47" s="67">
        <f t="shared" si="0"/>
        <v>0</v>
      </c>
    </row>
    <row r="48" spans="1:7">
      <c r="B48" s="787"/>
      <c r="C48" s="787"/>
      <c r="D48" t="s">
        <v>13</v>
      </c>
      <c r="E48" s="67"/>
      <c r="F48" s="67"/>
      <c r="G48" s="67">
        <f t="shared" si="0"/>
        <v>0</v>
      </c>
    </row>
    <row r="49" spans="1:7">
      <c r="B49" s="787"/>
      <c r="C49" s="787"/>
      <c r="D49" t="s">
        <v>14</v>
      </c>
      <c r="E49" s="67">
        <v>210</v>
      </c>
      <c r="F49" s="67"/>
      <c r="G49" s="67">
        <f t="shared" si="0"/>
        <v>210</v>
      </c>
    </row>
    <row r="50" spans="1:7">
      <c r="A50" s="39">
        <v>43011</v>
      </c>
      <c r="B50" s="787">
        <v>13583</v>
      </c>
      <c r="C50" s="787" t="s">
        <v>23</v>
      </c>
      <c r="D50" t="s">
        <v>14</v>
      </c>
      <c r="E50" s="67"/>
      <c r="F50" s="67">
        <v>210</v>
      </c>
      <c r="G50" s="67">
        <f t="shared" si="0"/>
        <v>0</v>
      </c>
    </row>
    <row r="51" spans="1:7">
      <c r="A51" s="41">
        <v>43069</v>
      </c>
      <c r="B51" s="786" t="s">
        <v>10</v>
      </c>
      <c r="C51" s="786" t="s">
        <v>24</v>
      </c>
      <c r="D51" t="s">
        <v>12</v>
      </c>
      <c r="E51" s="67"/>
      <c r="F51" s="67"/>
      <c r="G51" s="67">
        <f t="shared" si="0"/>
        <v>0</v>
      </c>
    </row>
    <row r="52" spans="1:7">
      <c r="B52" s="787"/>
      <c r="C52" s="787"/>
      <c r="D52" t="s">
        <v>13</v>
      </c>
      <c r="E52" s="67"/>
      <c r="F52" s="67"/>
      <c r="G52" s="67">
        <f t="shared" si="0"/>
        <v>0</v>
      </c>
    </row>
    <row r="53" spans="1:7">
      <c r="B53" s="787"/>
      <c r="C53" s="787"/>
      <c r="D53" t="s">
        <v>14</v>
      </c>
      <c r="E53" s="67">
        <v>210</v>
      </c>
      <c r="F53" s="67"/>
      <c r="G53" s="67">
        <f t="shared" si="0"/>
        <v>210</v>
      </c>
    </row>
    <row r="54" spans="1:7">
      <c r="A54" s="39">
        <v>43043</v>
      </c>
      <c r="B54" s="787">
        <v>13757</v>
      </c>
      <c r="C54" s="787" t="s">
        <v>24</v>
      </c>
      <c r="D54" t="s">
        <v>14</v>
      </c>
      <c r="E54" s="67"/>
      <c r="F54" s="67">
        <v>210</v>
      </c>
      <c r="G54" s="67">
        <f t="shared" si="0"/>
        <v>0</v>
      </c>
    </row>
    <row r="55" spans="1:7">
      <c r="A55" s="41">
        <v>43100</v>
      </c>
      <c r="B55" s="786" t="s">
        <v>10</v>
      </c>
      <c r="C55" s="786" t="s">
        <v>25</v>
      </c>
      <c r="D55" t="s">
        <v>12</v>
      </c>
      <c r="E55" s="67"/>
      <c r="F55" s="67"/>
      <c r="G55" s="67">
        <f t="shared" si="0"/>
        <v>0</v>
      </c>
    </row>
    <row r="56" spans="1:7">
      <c r="B56" s="787"/>
      <c r="C56" s="787"/>
      <c r="D56" t="s">
        <v>13</v>
      </c>
      <c r="E56" s="67"/>
      <c r="F56" s="67"/>
      <c r="G56" s="67">
        <f t="shared" si="0"/>
        <v>0</v>
      </c>
    </row>
    <row r="57" spans="1:7">
      <c r="B57" s="787"/>
      <c r="C57" s="787"/>
      <c r="D57" t="s">
        <v>14</v>
      </c>
      <c r="E57" s="67">
        <v>210</v>
      </c>
      <c r="F57" s="67"/>
      <c r="G57" s="67">
        <f t="shared" si="0"/>
        <v>210</v>
      </c>
    </row>
    <row r="58" spans="1:7">
      <c r="A58" s="39">
        <v>43075</v>
      </c>
      <c r="B58" s="787">
        <v>13909</v>
      </c>
      <c r="C58" s="787" t="s">
        <v>25</v>
      </c>
      <c r="D58" t="s">
        <v>14</v>
      </c>
      <c r="E58" s="67"/>
      <c r="F58" s="67">
        <v>210</v>
      </c>
      <c r="G58" s="67">
        <f t="shared" si="0"/>
        <v>0</v>
      </c>
    </row>
    <row r="59" spans="1:7">
      <c r="A59" s="41">
        <v>43131</v>
      </c>
      <c r="B59" s="786" t="s">
        <v>10</v>
      </c>
      <c r="C59" s="786" t="s">
        <v>11</v>
      </c>
      <c r="D59" t="s">
        <v>12</v>
      </c>
      <c r="E59" s="67"/>
      <c r="F59" s="67"/>
      <c r="G59" s="67">
        <f t="shared" si="0"/>
        <v>0</v>
      </c>
    </row>
    <row r="60" spans="1:7">
      <c r="B60" s="787"/>
      <c r="C60" s="787"/>
      <c r="D60" t="s">
        <v>13</v>
      </c>
      <c r="E60" s="67"/>
      <c r="F60" s="67"/>
      <c r="G60" s="67">
        <f t="shared" si="0"/>
        <v>0</v>
      </c>
    </row>
    <row r="61" spans="1:7">
      <c r="B61" s="787"/>
      <c r="C61" s="787"/>
      <c r="D61" t="s">
        <v>14</v>
      </c>
      <c r="E61" s="67">
        <v>210</v>
      </c>
      <c r="F61" s="67"/>
      <c r="G61" s="67">
        <f t="shared" si="0"/>
        <v>210</v>
      </c>
    </row>
    <row r="62" spans="1:7">
      <c r="A62" s="39">
        <v>43136</v>
      </c>
      <c r="B62" s="787">
        <v>14184</v>
      </c>
      <c r="C62" s="787" t="s">
        <v>11</v>
      </c>
      <c r="D62" t="s">
        <v>14</v>
      </c>
      <c r="E62" s="67"/>
      <c r="F62" s="67">
        <v>210</v>
      </c>
      <c r="G62" s="67">
        <f t="shared" si="0"/>
        <v>0</v>
      </c>
    </row>
    <row r="63" spans="1:7">
      <c r="A63" s="41">
        <v>43159</v>
      </c>
      <c r="B63" s="786" t="s">
        <v>10</v>
      </c>
      <c r="C63" s="786" t="s">
        <v>15</v>
      </c>
      <c r="D63" t="s">
        <v>12</v>
      </c>
      <c r="E63" s="67"/>
      <c r="F63" s="67"/>
      <c r="G63" s="67">
        <f t="shared" si="0"/>
        <v>0</v>
      </c>
    </row>
    <row r="64" spans="1:7">
      <c r="B64" s="787"/>
      <c r="C64" s="787"/>
      <c r="D64" t="s">
        <v>13</v>
      </c>
      <c r="E64" s="67"/>
      <c r="F64" s="67"/>
      <c r="G64" s="67">
        <f t="shared" si="0"/>
        <v>0</v>
      </c>
    </row>
    <row r="65" spans="1:7">
      <c r="B65" s="787"/>
      <c r="C65" s="787"/>
      <c r="D65" t="s">
        <v>14</v>
      </c>
      <c r="E65" s="67">
        <v>210</v>
      </c>
      <c r="F65" s="67"/>
      <c r="G65" s="67">
        <f t="shared" si="0"/>
        <v>210</v>
      </c>
    </row>
    <row r="66" spans="1:7">
      <c r="A66" s="39">
        <v>43136</v>
      </c>
      <c r="B66" s="787">
        <v>14183</v>
      </c>
      <c r="C66" s="787" t="s">
        <v>15</v>
      </c>
      <c r="D66" t="s">
        <v>14</v>
      </c>
      <c r="E66" s="67"/>
      <c r="F66" s="67">
        <v>210</v>
      </c>
      <c r="G66" s="67">
        <f t="shared" si="0"/>
        <v>0</v>
      </c>
    </row>
    <row r="67" spans="1:7">
      <c r="A67" s="41">
        <v>43190</v>
      </c>
      <c r="B67" s="786" t="s">
        <v>10</v>
      </c>
      <c r="C67" s="786" t="s">
        <v>16</v>
      </c>
      <c r="D67" t="s">
        <v>12</v>
      </c>
      <c r="E67" s="67"/>
      <c r="F67" s="67"/>
      <c r="G67" s="67">
        <f t="shared" si="0"/>
        <v>0</v>
      </c>
    </row>
    <row r="68" spans="1:7">
      <c r="B68" s="787"/>
      <c r="C68" s="787"/>
      <c r="D68" t="s">
        <v>13</v>
      </c>
      <c r="E68" s="67"/>
      <c r="F68" s="67"/>
      <c r="G68" s="67">
        <f t="shared" si="0"/>
        <v>0</v>
      </c>
    </row>
    <row r="69" spans="1:7">
      <c r="B69" s="787"/>
      <c r="C69" s="787"/>
      <c r="D69" t="s">
        <v>14</v>
      </c>
      <c r="E69" s="67">
        <v>210</v>
      </c>
      <c r="F69" s="67"/>
      <c r="G69" s="67">
        <f t="shared" si="0"/>
        <v>210</v>
      </c>
    </row>
    <row r="70" spans="1:7">
      <c r="A70" s="39">
        <v>43172</v>
      </c>
      <c r="B70" s="787">
        <v>14349</v>
      </c>
      <c r="C70" s="787" t="s">
        <v>16</v>
      </c>
      <c r="D70" t="s">
        <v>14</v>
      </c>
      <c r="E70" s="67"/>
      <c r="F70" s="67">
        <v>210</v>
      </c>
      <c r="G70" s="67">
        <f t="shared" si="0"/>
        <v>0</v>
      </c>
    </row>
    <row r="71" spans="1:7">
      <c r="A71" s="41">
        <v>43220</v>
      </c>
      <c r="B71" s="786" t="s">
        <v>10</v>
      </c>
      <c r="C71" s="786" t="s">
        <v>17</v>
      </c>
      <c r="D71" t="s">
        <v>12</v>
      </c>
      <c r="E71" s="67"/>
      <c r="F71" s="67"/>
      <c r="G71" s="67">
        <f t="shared" si="0"/>
        <v>0</v>
      </c>
    </row>
    <row r="72" spans="1:7">
      <c r="B72" s="787"/>
      <c r="C72" s="787"/>
      <c r="D72" t="s">
        <v>13</v>
      </c>
      <c r="E72" s="67"/>
      <c r="F72" s="67"/>
      <c r="G72" s="67">
        <f t="shared" ref="G72:G135" si="1">+G71+E72-F72</f>
        <v>0</v>
      </c>
    </row>
    <row r="73" spans="1:7">
      <c r="B73" s="787"/>
      <c r="C73" s="787"/>
      <c r="D73" t="s">
        <v>14</v>
      </c>
      <c r="E73" s="67">
        <v>210</v>
      </c>
      <c r="F73" s="67"/>
      <c r="G73" s="67">
        <f t="shared" si="1"/>
        <v>210</v>
      </c>
    </row>
    <row r="74" spans="1:7">
      <c r="A74" s="39">
        <v>43200</v>
      </c>
      <c r="B74" s="787">
        <v>14452</v>
      </c>
      <c r="C74" s="787" t="s">
        <v>17</v>
      </c>
      <c r="D74" t="s">
        <v>14</v>
      </c>
      <c r="E74" s="67"/>
      <c r="F74" s="67">
        <v>210</v>
      </c>
      <c r="G74" s="67">
        <f t="shared" si="1"/>
        <v>0</v>
      </c>
    </row>
    <row r="75" spans="1:7">
      <c r="A75" s="41">
        <v>43250</v>
      </c>
      <c r="B75" s="786" t="s">
        <v>10</v>
      </c>
      <c r="C75" s="786" t="s">
        <v>18</v>
      </c>
      <c r="D75" t="s">
        <v>12</v>
      </c>
      <c r="E75" s="67"/>
      <c r="F75" s="67"/>
      <c r="G75" s="67">
        <f t="shared" si="1"/>
        <v>0</v>
      </c>
    </row>
    <row r="76" spans="1:7">
      <c r="B76" s="787"/>
      <c r="C76" s="787"/>
      <c r="D76" t="s">
        <v>13</v>
      </c>
      <c r="E76" s="67"/>
      <c r="F76" s="67"/>
      <c r="G76" s="67">
        <f t="shared" si="1"/>
        <v>0</v>
      </c>
    </row>
    <row r="77" spans="1:7">
      <c r="B77" s="787"/>
      <c r="C77" s="787"/>
      <c r="D77" t="s">
        <v>14</v>
      </c>
      <c r="E77" s="67">
        <v>250</v>
      </c>
      <c r="F77" s="67"/>
      <c r="G77" s="67">
        <f t="shared" si="1"/>
        <v>250</v>
      </c>
    </row>
    <row r="78" spans="1:7">
      <c r="A78" s="39">
        <v>43252</v>
      </c>
      <c r="B78" s="787">
        <v>14738</v>
      </c>
      <c r="C78" s="787" t="s">
        <v>18</v>
      </c>
      <c r="D78" t="s">
        <v>14</v>
      </c>
      <c r="E78" s="67"/>
      <c r="F78" s="67">
        <v>250</v>
      </c>
      <c r="G78" s="67">
        <f t="shared" si="1"/>
        <v>0</v>
      </c>
    </row>
    <row r="79" spans="1:7">
      <c r="A79" s="41">
        <v>43281</v>
      </c>
      <c r="B79" s="786" t="s">
        <v>10</v>
      </c>
      <c r="C79" s="786" t="s">
        <v>19</v>
      </c>
      <c r="D79" t="s">
        <v>12</v>
      </c>
      <c r="E79" s="67"/>
      <c r="F79" s="67"/>
      <c r="G79" s="67">
        <f t="shared" si="1"/>
        <v>0</v>
      </c>
    </row>
    <row r="80" spans="1:7">
      <c r="B80" s="787"/>
      <c r="C80" s="787"/>
      <c r="D80" t="s">
        <v>13</v>
      </c>
      <c r="E80" s="67"/>
      <c r="F80" s="67"/>
      <c r="G80" s="67">
        <f t="shared" si="1"/>
        <v>0</v>
      </c>
    </row>
    <row r="81" spans="1:7">
      <c r="B81" s="787"/>
      <c r="C81" s="787"/>
      <c r="D81" t="s">
        <v>14</v>
      </c>
      <c r="E81" s="67">
        <v>250</v>
      </c>
      <c r="F81" s="67"/>
      <c r="G81" s="67">
        <f t="shared" si="1"/>
        <v>250</v>
      </c>
    </row>
    <row r="82" spans="1:7">
      <c r="A82" s="39">
        <v>43287</v>
      </c>
      <c r="B82" s="787">
        <v>14902</v>
      </c>
      <c r="C82" s="787" t="s">
        <v>19</v>
      </c>
      <c r="D82" t="s">
        <v>14</v>
      </c>
      <c r="E82" s="67"/>
      <c r="F82" s="67">
        <v>250</v>
      </c>
      <c r="G82" s="67">
        <f t="shared" si="1"/>
        <v>0</v>
      </c>
    </row>
    <row r="83" spans="1:7">
      <c r="A83" s="41">
        <v>43312</v>
      </c>
      <c r="B83" s="786" t="s">
        <v>10</v>
      </c>
      <c r="C83" s="786" t="s">
        <v>20</v>
      </c>
      <c r="D83" t="s">
        <v>12</v>
      </c>
      <c r="E83" s="67"/>
      <c r="F83" s="67"/>
      <c r="G83" s="67">
        <f t="shared" si="1"/>
        <v>0</v>
      </c>
    </row>
    <row r="84" spans="1:7">
      <c r="B84" s="787"/>
      <c r="C84" s="787"/>
      <c r="D84" t="s">
        <v>13</v>
      </c>
      <c r="E84" s="67"/>
      <c r="F84" s="67"/>
      <c r="G84" s="67">
        <f t="shared" si="1"/>
        <v>0</v>
      </c>
    </row>
    <row r="85" spans="1:7">
      <c r="B85" s="787"/>
      <c r="C85" s="787"/>
      <c r="D85" t="s">
        <v>14</v>
      </c>
      <c r="E85" s="67">
        <v>250</v>
      </c>
      <c r="F85" s="67"/>
      <c r="G85" s="67">
        <f t="shared" si="1"/>
        <v>250</v>
      </c>
    </row>
    <row r="86" spans="1:7">
      <c r="A86" s="39">
        <v>43322</v>
      </c>
      <c r="B86" s="787">
        <v>15033</v>
      </c>
      <c r="C86" s="787" t="s">
        <v>20</v>
      </c>
      <c r="D86" t="s">
        <v>14</v>
      </c>
      <c r="E86" s="67"/>
      <c r="F86" s="67">
        <v>250</v>
      </c>
      <c r="G86" s="67">
        <f t="shared" si="1"/>
        <v>0</v>
      </c>
    </row>
    <row r="87" spans="1:7">
      <c r="A87" s="41">
        <v>43343</v>
      </c>
      <c r="B87" s="786" t="s">
        <v>10</v>
      </c>
      <c r="C87" s="786" t="s">
        <v>21</v>
      </c>
      <c r="D87" t="s">
        <v>12</v>
      </c>
      <c r="E87" s="67"/>
      <c r="F87" s="67"/>
      <c r="G87" s="67">
        <f t="shared" si="1"/>
        <v>0</v>
      </c>
    </row>
    <row r="88" spans="1:7">
      <c r="B88" s="787"/>
      <c r="C88" s="787"/>
      <c r="D88" t="s">
        <v>13</v>
      </c>
      <c r="E88" s="67"/>
      <c r="F88" s="67"/>
      <c r="G88" s="67">
        <f t="shared" si="1"/>
        <v>0</v>
      </c>
    </row>
    <row r="89" spans="1:7">
      <c r="B89" s="787"/>
      <c r="C89" s="787"/>
      <c r="D89" t="s">
        <v>14</v>
      </c>
      <c r="E89" s="67">
        <v>250</v>
      </c>
      <c r="F89" s="67"/>
      <c r="G89" s="67">
        <f t="shared" si="1"/>
        <v>250</v>
      </c>
    </row>
    <row r="90" spans="1:7">
      <c r="A90" s="39">
        <v>43349</v>
      </c>
      <c r="B90" s="787">
        <v>15158</v>
      </c>
      <c r="C90" s="787" t="s">
        <v>21</v>
      </c>
      <c r="D90" t="s">
        <v>14</v>
      </c>
      <c r="E90" s="67"/>
      <c r="F90" s="67">
        <v>250</v>
      </c>
      <c r="G90" s="67">
        <f t="shared" si="1"/>
        <v>0</v>
      </c>
    </row>
    <row r="91" spans="1:7">
      <c r="A91" s="41">
        <v>43373</v>
      </c>
      <c r="B91" s="786" t="s">
        <v>10</v>
      </c>
      <c r="C91" s="786" t="s">
        <v>22</v>
      </c>
      <c r="D91" t="s">
        <v>12</v>
      </c>
      <c r="E91" s="67"/>
      <c r="F91" s="67"/>
      <c r="G91" s="67">
        <f t="shared" si="1"/>
        <v>0</v>
      </c>
    </row>
    <row r="92" spans="1:7">
      <c r="B92" s="787"/>
      <c r="C92" s="787"/>
      <c r="D92" t="s">
        <v>13</v>
      </c>
      <c r="E92" s="67"/>
      <c r="F92" s="67"/>
      <c r="G92" s="67">
        <f t="shared" si="1"/>
        <v>0</v>
      </c>
    </row>
    <row r="93" spans="1:7">
      <c r="B93" s="787"/>
      <c r="C93" s="787"/>
      <c r="D93" t="s">
        <v>14</v>
      </c>
      <c r="E93" s="67">
        <v>250</v>
      </c>
      <c r="F93" s="67"/>
      <c r="G93" s="67">
        <f t="shared" si="1"/>
        <v>250</v>
      </c>
    </row>
    <row r="94" spans="1:7">
      <c r="A94" s="39">
        <v>43379</v>
      </c>
      <c r="B94" s="787">
        <v>15328</v>
      </c>
      <c r="C94" s="787" t="s">
        <v>22</v>
      </c>
      <c r="D94" t="s">
        <v>14</v>
      </c>
      <c r="E94" s="67"/>
      <c r="F94" s="67">
        <v>250</v>
      </c>
      <c r="G94" s="67">
        <f t="shared" si="1"/>
        <v>0</v>
      </c>
    </row>
    <row r="95" spans="1:7">
      <c r="A95" s="41">
        <v>43404</v>
      </c>
      <c r="B95" s="786" t="s">
        <v>10</v>
      </c>
      <c r="C95" s="786" t="s">
        <v>23</v>
      </c>
      <c r="D95" t="s">
        <v>12</v>
      </c>
      <c r="E95" s="67"/>
      <c r="F95" s="67"/>
      <c r="G95" s="67">
        <f t="shared" si="1"/>
        <v>0</v>
      </c>
    </row>
    <row r="96" spans="1:7">
      <c r="B96" s="787"/>
      <c r="C96" s="787"/>
      <c r="D96" t="s">
        <v>13</v>
      </c>
      <c r="E96" s="67"/>
      <c r="F96" s="67"/>
      <c r="G96" s="67">
        <f t="shared" si="1"/>
        <v>0</v>
      </c>
    </row>
    <row r="97" spans="1:7">
      <c r="B97" s="787"/>
      <c r="C97" s="787"/>
      <c r="D97" t="s">
        <v>14</v>
      </c>
      <c r="E97" s="67">
        <v>250</v>
      </c>
      <c r="F97" s="67"/>
      <c r="G97" s="67">
        <f t="shared" si="1"/>
        <v>250</v>
      </c>
    </row>
    <row r="98" spans="1:7">
      <c r="A98" s="39">
        <v>43409</v>
      </c>
      <c r="B98" s="787">
        <v>15469</v>
      </c>
      <c r="C98" s="787" t="s">
        <v>23</v>
      </c>
      <c r="D98" t="s">
        <v>14</v>
      </c>
      <c r="E98" s="67"/>
      <c r="F98" s="67">
        <v>250</v>
      </c>
      <c r="G98" s="67">
        <f t="shared" si="1"/>
        <v>0</v>
      </c>
    </row>
    <row r="99" spans="1:7">
      <c r="A99" s="41">
        <v>43434</v>
      </c>
      <c r="B99" s="786" t="s">
        <v>10</v>
      </c>
      <c r="C99" s="786" t="s">
        <v>24</v>
      </c>
      <c r="D99" t="s">
        <v>12</v>
      </c>
      <c r="E99" s="67"/>
      <c r="F99" s="67"/>
      <c r="G99" s="67">
        <f t="shared" si="1"/>
        <v>0</v>
      </c>
    </row>
    <row r="100" spans="1:7">
      <c r="B100" s="787"/>
      <c r="C100" s="787"/>
      <c r="D100" t="s">
        <v>13</v>
      </c>
      <c r="E100" s="67"/>
      <c r="F100" s="67"/>
      <c r="G100" s="67">
        <f t="shared" si="1"/>
        <v>0</v>
      </c>
    </row>
    <row r="101" spans="1:7">
      <c r="B101" s="787"/>
      <c r="C101" s="787"/>
      <c r="D101" t="s">
        <v>14</v>
      </c>
      <c r="E101" s="67">
        <v>250</v>
      </c>
      <c r="F101" s="67"/>
      <c r="G101" s="67">
        <f t="shared" si="1"/>
        <v>250</v>
      </c>
    </row>
    <row r="102" spans="1:7">
      <c r="A102" s="39">
        <v>43441</v>
      </c>
      <c r="B102" s="787">
        <v>15605</v>
      </c>
      <c r="C102" s="787" t="s">
        <v>24</v>
      </c>
      <c r="D102" t="s">
        <v>14</v>
      </c>
      <c r="E102" s="67"/>
      <c r="F102" s="67">
        <v>250</v>
      </c>
      <c r="G102" s="67">
        <f t="shared" si="1"/>
        <v>0</v>
      </c>
    </row>
    <row r="103" spans="1:7">
      <c r="A103" s="41">
        <v>43465</v>
      </c>
      <c r="B103" s="786" t="s">
        <v>10</v>
      </c>
      <c r="C103" s="786" t="s">
        <v>25</v>
      </c>
      <c r="D103" t="s">
        <v>12</v>
      </c>
      <c r="E103" s="67"/>
      <c r="F103" s="67"/>
      <c r="G103" s="67">
        <f t="shared" si="1"/>
        <v>0</v>
      </c>
    </row>
    <row r="104" spans="1:7">
      <c r="B104" s="787"/>
      <c r="C104" s="787"/>
      <c r="D104" t="s">
        <v>13</v>
      </c>
      <c r="E104" s="67"/>
      <c r="F104" s="67"/>
      <c r="G104" s="67">
        <f t="shared" si="1"/>
        <v>0</v>
      </c>
    </row>
    <row r="105" spans="1:7">
      <c r="B105" s="787"/>
      <c r="C105" s="787"/>
      <c r="D105" t="s">
        <v>14</v>
      </c>
      <c r="E105" s="67">
        <v>250</v>
      </c>
      <c r="F105" s="67"/>
      <c r="G105" s="67">
        <f t="shared" si="1"/>
        <v>250</v>
      </c>
    </row>
    <row r="106" spans="1:7">
      <c r="A106" s="39">
        <v>43465</v>
      </c>
      <c r="B106" s="787">
        <v>15649</v>
      </c>
      <c r="C106" s="787" t="s">
        <v>25</v>
      </c>
      <c r="D106" t="s">
        <v>14</v>
      </c>
      <c r="E106" s="67"/>
      <c r="F106" s="67">
        <v>250</v>
      </c>
      <c r="G106" s="67">
        <f t="shared" si="1"/>
        <v>0</v>
      </c>
    </row>
    <row r="107" spans="1:7">
      <c r="A107" s="41">
        <v>43496</v>
      </c>
      <c r="B107" s="786" t="s">
        <v>10</v>
      </c>
      <c r="C107" s="786" t="s">
        <v>11</v>
      </c>
      <c r="D107" t="s">
        <v>12</v>
      </c>
      <c r="E107" s="67"/>
      <c r="F107" s="67"/>
      <c r="G107" s="67">
        <f t="shared" si="1"/>
        <v>0</v>
      </c>
    </row>
    <row r="108" spans="1:7">
      <c r="B108" s="787"/>
      <c r="C108" s="787"/>
      <c r="D108" t="s">
        <v>13</v>
      </c>
      <c r="E108" s="67"/>
      <c r="F108" s="67"/>
      <c r="G108" s="67">
        <f t="shared" si="1"/>
        <v>0</v>
      </c>
    </row>
    <row r="109" spans="1:7">
      <c r="B109" s="787"/>
      <c r="C109" s="787"/>
      <c r="D109" t="s">
        <v>14</v>
      </c>
      <c r="E109" s="67">
        <v>250</v>
      </c>
      <c r="F109" s="67"/>
      <c r="G109" s="67">
        <f t="shared" si="1"/>
        <v>250</v>
      </c>
    </row>
    <row r="110" spans="1:7">
      <c r="A110" s="39">
        <v>43498</v>
      </c>
      <c r="B110" s="787">
        <v>15897</v>
      </c>
      <c r="C110" s="787" t="s">
        <v>11</v>
      </c>
      <c r="D110" t="s">
        <v>14</v>
      </c>
      <c r="E110" s="67"/>
      <c r="F110" s="67">
        <v>250</v>
      </c>
      <c r="G110" s="67">
        <f t="shared" si="1"/>
        <v>0</v>
      </c>
    </row>
    <row r="111" spans="1:7">
      <c r="A111" s="41">
        <v>43524</v>
      </c>
      <c r="B111" s="786" t="s">
        <v>10</v>
      </c>
      <c r="C111" s="786" t="s">
        <v>15</v>
      </c>
      <c r="D111" t="s">
        <v>12</v>
      </c>
      <c r="E111" s="67"/>
      <c r="F111" s="67"/>
      <c r="G111" s="67">
        <f t="shared" si="1"/>
        <v>0</v>
      </c>
    </row>
    <row r="112" spans="1:7">
      <c r="B112" s="787"/>
      <c r="C112" s="787"/>
      <c r="D112" t="s">
        <v>13</v>
      </c>
      <c r="E112" s="67"/>
      <c r="F112" s="67"/>
      <c r="G112" s="67">
        <f t="shared" si="1"/>
        <v>0</v>
      </c>
    </row>
    <row r="113" spans="1:7">
      <c r="B113" s="787"/>
      <c r="C113" s="787"/>
      <c r="D113" t="s">
        <v>14</v>
      </c>
      <c r="E113" s="67">
        <v>250</v>
      </c>
      <c r="F113" s="67"/>
      <c r="G113" s="67">
        <f t="shared" si="1"/>
        <v>250</v>
      </c>
    </row>
    <row r="114" spans="1:7">
      <c r="A114" s="39">
        <v>43528</v>
      </c>
      <c r="B114" s="787">
        <v>17913</v>
      </c>
      <c r="C114" s="787" t="s">
        <v>15</v>
      </c>
      <c r="D114" t="s">
        <v>14</v>
      </c>
      <c r="E114" s="67"/>
      <c r="F114" s="67">
        <v>250</v>
      </c>
      <c r="G114" s="67">
        <f t="shared" si="1"/>
        <v>0</v>
      </c>
    </row>
    <row r="115" spans="1:7">
      <c r="A115" s="41">
        <v>43555</v>
      </c>
      <c r="B115" s="786" t="s">
        <v>10</v>
      </c>
      <c r="C115" s="786" t="s">
        <v>16</v>
      </c>
      <c r="D115" t="s">
        <v>12</v>
      </c>
      <c r="E115" s="67"/>
      <c r="F115" s="67"/>
      <c r="G115" s="67">
        <f t="shared" si="1"/>
        <v>0</v>
      </c>
    </row>
    <row r="116" spans="1:7">
      <c r="B116" s="787"/>
      <c r="C116" s="787"/>
      <c r="D116" t="s">
        <v>13</v>
      </c>
      <c r="E116" s="67"/>
      <c r="F116" s="67"/>
      <c r="G116" s="67">
        <f t="shared" si="1"/>
        <v>0</v>
      </c>
    </row>
    <row r="117" spans="1:7">
      <c r="B117" s="787"/>
      <c r="C117" s="787"/>
      <c r="D117" t="s">
        <v>14</v>
      </c>
      <c r="E117" s="67">
        <v>250</v>
      </c>
      <c r="F117" s="67"/>
      <c r="G117" s="67">
        <f t="shared" si="1"/>
        <v>250</v>
      </c>
    </row>
    <row r="118" spans="1:7">
      <c r="A118" s="39">
        <v>43551</v>
      </c>
      <c r="B118" s="787" t="s">
        <v>2823</v>
      </c>
      <c r="C118" s="787" t="s">
        <v>16</v>
      </c>
      <c r="D118" t="s">
        <v>14</v>
      </c>
      <c r="E118" s="67"/>
      <c r="F118" s="67">
        <v>250</v>
      </c>
      <c r="G118" s="67">
        <f t="shared" si="1"/>
        <v>0</v>
      </c>
    </row>
    <row r="119" spans="1:7">
      <c r="A119" s="41">
        <v>43585</v>
      </c>
      <c r="B119" s="786" t="s">
        <v>10</v>
      </c>
      <c r="C119" s="786" t="s">
        <v>17</v>
      </c>
      <c r="D119" t="s">
        <v>12</v>
      </c>
      <c r="E119" s="67"/>
      <c r="F119" s="67"/>
      <c r="G119" s="67">
        <f t="shared" si="1"/>
        <v>0</v>
      </c>
    </row>
    <row r="120" spans="1:7">
      <c r="B120" s="787"/>
      <c r="C120" s="787"/>
      <c r="D120" t="s">
        <v>13</v>
      </c>
      <c r="E120" s="67"/>
      <c r="F120" s="67"/>
      <c r="G120" s="67">
        <f t="shared" si="1"/>
        <v>0</v>
      </c>
    </row>
    <row r="121" spans="1:7">
      <c r="B121" s="787"/>
      <c r="C121" s="787"/>
      <c r="D121" t="s">
        <v>14</v>
      </c>
      <c r="E121" s="67">
        <v>250</v>
      </c>
      <c r="F121" s="67"/>
      <c r="G121" s="67">
        <f t="shared" si="1"/>
        <v>250</v>
      </c>
    </row>
    <row r="122" spans="1:7">
      <c r="A122" s="39">
        <v>43585</v>
      </c>
      <c r="B122" s="787" t="s">
        <v>2824</v>
      </c>
      <c r="C122" s="787" t="s">
        <v>17</v>
      </c>
      <c r="D122" t="s">
        <v>14</v>
      </c>
      <c r="E122" s="67"/>
      <c r="F122" s="67">
        <v>250</v>
      </c>
      <c r="G122" s="67">
        <f t="shared" si="1"/>
        <v>0</v>
      </c>
    </row>
    <row r="123" spans="1:7">
      <c r="A123" s="41">
        <v>43616</v>
      </c>
      <c r="B123" s="786" t="s">
        <v>10</v>
      </c>
      <c r="C123" s="786" t="s">
        <v>18</v>
      </c>
      <c r="D123" t="s">
        <v>12</v>
      </c>
      <c r="E123" s="67"/>
      <c r="F123" s="67"/>
      <c r="G123" s="67">
        <f t="shared" si="1"/>
        <v>0</v>
      </c>
    </row>
    <row r="124" spans="1:7">
      <c r="B124" s="787"/>
      <c r="C124" s="787"/>
      <c r="D124" t="s">
        <v>13</v>
      </c>
      <c r="E124" s="67"/>
      <c r="F124" s="67"/>
      <c r="G124" s="67">
        <f t="shared" si="1"/>
        <v>0</v>
      </c>
    </row>
    <row r="125" spans="1:7">
      <c r="B125" s="787"/>
      <c r="C125" s="787"/>
      <c r="D125" t="s">
        <v>14</v>
      </c>
      <c r="E125" s="67">
        <v>250</v>
      </c>
      <c r="F125" s="67"/>
      <c r="G125" s="67">
        <f t="shared" si="1"/>
        <v>250</v>
      </c>
    </row>
    <row r="126" spans="1:7">
      <c r="A126" s="39">
        <v>43615</v>
      </c>
      <c r="B126" s="787" t="s">
        <v>2825</v>
      </c>
      <c r="C126" s="787" t="s">
        <v>18</v>
      </c>
      <c r="D126" t="s">
        <v>14</v>
      </c>
      <c r="E126" s="67"/>
      <c r="F126" s="67">
        <v>250</v>
      </c>
      <c r="G126" s="67">
        <f t="shared" si="1"/>
        <v>0</v>
      </c>
    </row>
    <row r="127" spans="1:7">
      <c r="A127" s="41">
        <v>43646</v>
      </c>
      <c r="B127" s="786" t="s">
        <v>10</v>
      </c>
      <c r="C127" s="786" t="s">
        <v>19</v>
      </c>
      <c r="D127" t="s">
        <v>12</v>
      </c>
      <c r="E127" s="67"/>
      <c r="F127" s="67"/>
      <c r="G127" s="67">
        <f t="shared" si="1"/>
        <v>0</v>
      </c>
    </row>
    <row r="128" spans="1:7">
      <c r="B128" s="787"/>
      <c r="C128" s="787"/>
      <c r="D128" t="s">
        <v>13</v>
      </c>
      <c r="E128" s="67"/>
      <c r="F128" s="67"/>
      <c r="G128" s="67">
        <f t="shared" si="1"/>
        <v>0</v>
      </c>
    </row>
    <row r="129" spans="1:7">
      <c r="B129" s="787"/>
      <c r="C129" s="787"/>
      <c r="D129" t="s">
        <v>14</v>
      </c>
      <c r="E129" s="67">
        <v>250</v>
      </c>
      <c r="F129" s="67"/>
      <c r="G129" s="67">
        <f t="shared" si="1"/>
        <v>250</v>
      </c>
    </row>
    <row r="130" spans="1:7">
      <c r="A130" s="39">
        <v>43648</v>
      </c>
      <c r="B130" s="787" t="s">
        <v>2826</v>
      </c>
      <c r="C130" s="787" t="s">
        <v>19</v>
      </c>
      <c r="D130" t="s">
        <v>14</v>
      </c>
      <c r="E130" s="67"/>
      <c r="F130" s="67">
        <v>250</v>
      </c>
      <c r="G130" s="67">
        <f t="shared" si="1"/>
        <v>0</v>
      </c>
    </row>
    <row r="131" spans="1:7">
      <c r="A131" s="41">
        <v>43677</v>
      </c>
      <c r="B131" s="786" t="s">
        <v>10</v>
      </c>
      <c r="C131" s="786" t="s">
        <v>20</v>
      </c>
      <c r="D131" t="s">
        <v>12</v>
      </c>
      <c r="E131" s="67"/>
      <c r="F131" s="67"/>
      <c r="G131" s="67">
        <f t="shared" si="1"/>
        <v>0</v>
      </c>
    </row>
    <row r="132" spans="1:7">
      <c r="B132" s="787"/>
      <c r="C132" s="787"/>
      <c r="D132" t="s">
        <v>13</v>
      </c>
      <c r="E132" s="67"/>
      <c r="F132" s="67"/>
      <c r="G132" s="67">
        <f t="shared" si="1"/>
        <v>0</v>
      </c>
    </row>
    <row r="133" spans="1:7">
      <c r="B133" s="787"/>
      <c r="C133" s="787"/>
      <c r="D133" t="s">
        <v>14</v>
      </c>
      <c r="E133" s="67">
        <v>250</v>
      </c>
      <c r="F133" s="67"/>
      <c r="G133" s="67">
        <f t="shared" si="1"/>
        <v>250</v>
      </c>
    </row>
    <row r="134" spans="1:7">
      <c r="A134" s="39">
        <v>43677</v>
      </c>
      <c r="B134" s="787" t="s">
        <v>2827</v>
      </c>
      <c r="C134" s="787" t="s">
        <v>20</v>
      </c>
      <c r="D134" t="s">
        <v>14</v>
      </c>
      <c r="E134" s="67"/>
      <c r="F134" s="67">
        <v>250</v>
      </c>
      <c r="G134" s="67">
        <f t="shared" si="1"/>
        <v>0</v>
      </c>
    </row>
    <row r="135" spans="1:7">
      <c r="A135" s="41">
        <v>43708</v>
      </c>
      <c r="B135" s="786" t="s">
        <v>10</v>
      </c>
      <c r="C135" s="786" t="s">
        <v>21</v>
      </c>
      <c r="D135" t="s">
        <v>12</v>
      </c>
      <c r="E135" s="67"/>
      <c r="F135" s="67"/>
      <c r="G135" s="67">
        <f t="shared" si="1"/>
        <v>0</v>
      </c>
    </row>
    <row r="136" spans="1:7">
      <c r="B136" s="787"/>
      <c r="C136" s="787"/>
      <c r="D136" t="s">
        <v>13</v>
      </c>
      <c r="E136" s="67"/>
      <c r="F136" s="67"/>
      <c r="G136" s="67">
        <f t="shared" ref="G136:G198" si="2">+G135+E136-F136</f>
        <v>0</v>
      </c>
    </row>
    <row r="137" spans="1:7">
      <c r="B137" s="787"/>
      <c r="C137" s="787"/>
      <c r="D137" t="s">
        <v>14</v>
      </c>
      <c r="E137" s="67">
        <v>250</v>
      </c>
      <c r="F137" s="67"/>
      <c r="G137" s="67">
        <f t="shared" si="2"/>
        <v>250</v>
      </c>
    </row>
    <row r="138" spans="1:7">
      <c r="A138" s="39">
        <v>43711</v>
      </c>
      <c r="B138" s="787" t="s">
        <v>2828</v>
      </c>
      <c r="C138" s="787" t="s">
        <v>21</v>
      </c>
      <c r="D138" t="s">
        <v>14</v>
      </c>
      <c r="E138" s="67"/>
      <c r="F138" s="67">
        <v>250</v>
      </c>
      <c r="G138" s="67">
        <f t="shared" si="2"/>
        <v>0</v>
      </c>
    </row>
    <row r="139" spans="1:7">
      <c r="A139" s="41">
        <v>43738</v>
      </c>
      <c r="B139" s="786" t="s">
        <v>10</v>
      </c>
      <c r="C139" s="786" t="s">
        <v>22</v>
      </c>
      <c r="D139" t="s">
        <v>12</v>
      </c>
      <c r="E139" s="67"/>
      <c r="F139" s="67"/>
      <c r="G139" s="67">
        <f t="shared" si="2"/>
        <v>0</v>
      </c>
    </row>
    <row r="140" spans="1:7">
      <c r="B140" s="787"/>
      <c r="C140" s="787"/>
      <c r="D140" t="s">
        <v>13</v>
      </c>
      <c r="E140" s="67"/>
      <c r="F140" s="67"/>
      <c r="G140" s="67">
        <f t="shared" si="2"/>
        <v>0</v>
      </c>
    </row>
    <row r="141" spans="1:7">
      <c r="B141" s="787"/>
      <c r="C141" s="787"/>
      <c r="D141" t="s">
        <v>14</v>
      </c>
      <c r="E141" s="67">
        <v>250</v>
      </c>
      <c r="F141" s="67"/>
      <c r="G141" s="67">
        <f t="shared" si="2"/>
        <v>250</v>
      </c>
    </row>
    <row r="142" spans="1:7">
      <c r="A142" s="39">
        <v>43738</v>
      </c>
      <c r="B142" s="787" t="s">
        <v>2829</v>
      </c>
      <c r="C142" s="787" t="s">
        <v>22</v>
      </c>
      <c r="D142" t="s">
        <v>14</v>
      </c>
      <c r="E142" s="67"/>
      <c r="F142" s="67">
        <v>250</v>
      </c>
      <c r="G142" s="67">
        <f t="shared" si="2"/>
        <v>0</v>
      </c>
    </row>
    <row r="143" spans="1:7">
      <c r="A143" s="41">
        <v>43769</v>
      </c>
      <c r="B143" s="786" t="s">
        <v>10</v>
      </c>
      <c r="C143" s="786" t="s">
        <v>23</v>
      </c>
      <c r="D143" t="s">
        <v>12</v>
      </c>
      <c r="E143" s="67"/>
      <c r="F143" s="67"/>
      <c r="G143" s="67">
        <f t="shared" si="2"/>
        <v>0</v>
      </c>
    </row>
    <row r="144" spans="1:7">
      <c r="B144" s="787"/>
      <c r="C144" s="787"/>
      <c r="D144" t="s">
        <v>13</v>
      </c>
      <c r="E144" s="67"/>
      <c r="F144" s="67"/>
      <c r="G144" s="67">
        <f t="shared" si="2"/>
        <v>0</v>
      </c>
    </row>
    <row r="145" spans="1:7">
      <c r="B145" s="787"/>
      <c r="C145" s="787"/>
      <c r="D145" t="s">
        <v>14</v>
      </c>
      <c r="E145" s="67">
        <v>250</v>
      </c>
      <c r="F145" s="67"/>
      <c r="G145" s="67">
        <f t="shared" si="2"/>
        <v>250</v>
      </c>
    </row>
    <row r="146" spans="1:7">
      <c r="A146" s="39">
        <v>43773</v>
      </c>
      <c r="B146" s="787" t="s">
        <v>2830</v>
      </c>
      <c r="C146" s="787" t="s">
        <v>23</v>
      </c>
      <c r="D146" t="s">
        <v>14</v>
      </c>
      <c r="E146" s="67"/>
      <c r="F146" s="67">
        <v>250</v>
      </c>
      <c r="G146" s="67">
        <f t="shared" si="2"/>
        <v>0</v>
      </c>
    </row>
    <row r="147" spans="1:7">
      <c r="A147" s="41">
        <v>43799</v>
      </c>
      <c r="B147" s="786" t="s">
        <v>10</v>
      </c>
      <c r="C147" s="786" t="s">
        <v>24</v>
      </c>
      <c r="D147" t="s">
        <v>12</v>
      </c>
      <c r="E147" s="67"/>
      <c r="F147" s="67"/>
      <c r="G147" s="67">
        <f t="shared" si="2"/>
        <v>0</v>
      </c>
    </row>
    <row r="148" spans="1:7">
      <c r="B148" s="787"/>
      <c r="C148" s="787"/>
      <c r="D148" t="s">
        <v>13</v>
      </c>
      <c r="E148" s="67"/>
      <c r="F148" s="67"/>
      <c r="G148" s="67">
        <f t="shared" si="2"/>
        <v>0</v>
      </c>
    </row>
    <row r="149" spans="1:7">
      <c r="B149" s="787"/>
      <c r="C149" s="787"/>
      <c r="D149" t="s">
        <v>14</v>
      </c>
      <c r="E149" s="67">
        <v>250</v>
      </c>
      <c r="F149" s="67"/>
      <c r="G149" s="67">
        <f t="shared" si="2"/>
        <v>250</v>
      </c>
    </row>
    <row r="150" spans="1:7">
      <c r="A150" s="39">
        <v>43802</v>
      </c>
      <c r="B150" s="787" t="s">
        <v>2831</v>
      </c>
      <c r="C150" s="787" t="s">
        <v>24</v>
      </c>
      <c r="D150" t="s">
        <v>14</v>
      </c>
      <c r="E150" s="67"/>
      <c r="F150" s="67">
        <v>250</v>
      </c>
      <c r="G150" s="67">
        <f t="shared" si="2"/>
        <v>0</v>
      </c>
    </row>
    <row r="151" spans="1:7">
      <c r="A151" s="41">
        <v>43830</v>
      </c>
      <c r="B151" s="786" t="s">
        <v>10</v>
      </c>
      <c r="C151" s="786" t="s">
        <v>25</v>
      </c>
      <c r="D151" t="s">
        <v>12</v>
      </c>
      <c r="E151" s="67"/>
      <c r="F151" s="67"/>
      <c r="G151" s="67">
        <f t="shared" si="2"/>
        <v>0</v>
      </c>
    </row>
    <row r="152" spans="1:7">
      <c r="B152" s="787"/>
      <c r="C152" s="787"/>
      <c r="D152" t="s">
        <v>13</v>
      </c>
      <c r="E152" s="67"/>
      <c r="F152" s="67"/>
      <c r="G152" s="67">
        <f t="shared" si="2"/>
        <v>0</v>
      </c>
    </row>
    <row r="153" spans="1:7">
      <c r="B153" s="787"/>
      <c r="C153" s="787"/>
      <c r="D153" t="s">
        <v>14</v>
      </c>
      <c r="E153" s="67">
        <v>250</v>
      </c>
      <c r="F153" s="67"/>
      <c r="G153" s="67">
        <f t="shared" si="2"/>
        <v>250</v>
      </c>
    </row>
    <row r="154" spans="1:7">
      <c r="A154" s="39">
        <v>43836</v>
      </c>
      <c r="B154" s="787" t="s">
        <v>2832</v>
      </c>
      <c r="C154" s="787" t="s">
        <v>25</v>
      </c>
      <c r="D154" t="s">
        <v>14</v>
      </c>
      <c r="E154" s="67"/>
      <c r="F154" s="67">
        <v>250</v>
      </c>
      <c r="G154" s="67">
        <f t="shared" si="2"/>
        <v>0</v>
      </c>
    </row>
    <row r="155" spans="1:7">
      <c r="A155" s="41">
        <v>43861</v>
      </c>
      <c r="B155" s="786" t="s">
        <v>10</v>
      </c>
      <c r="C155" s="786" t="s">
        <v>11</v>
      </c>
      <c r="D155" t="s">
        <v>12</v>
      </c>
      <c r="E155" s="67"/>
      <c r="F155" s="67"/>
      <c r="G155" s="67">
        <f t="shared" si="2"/>
        <v>0</v>
      </c>
    </row>
    <row r="156" spans="1:7">
      <c r="B156" s="787"/>
      <c r="C156" s="787"/>
      <c r="D156" t="s">
        <v>13</v>
      </c>
      <c r="E156" s="67"/>
      <c r="F156" s="67"/>
      <c r="G156" s="67">
        <f t="shared" si="2"/>
        <v>0</v>
      </c>
    </row>
    <row r="157" spans="1:7">
      <c r="B157" s="787"/>
      <c r="C157" s="787"/>
      <c r="D157" t="s">
        <v>14</v>
      </c>
      <c r="E157" s="67">
        <v>250</v>
      </c>
      <c r="F157" s="67"/>
      <c r="G157" s="67">
        <f t="shared" si="2"/>
        <v>250</v>
      </c>
    </row>
    <row r="158" spans="1:7">
      <c r="A158" s="39">
        <v>43861</v>
      </c>
      <c r="B158" s="787" t="s">
        <v>2833</v>
      </c>
      <c r="C158" s="787" t="s">
        <v>11</v>
      </c>
      <c r="D158" t="s">
        <v>14</v>
      </c>
      <c r="E158" s="67"/>
      <c r="F158" s="67">
        <v>250</v>
      </c>
      <c r="G158" s="67">
        <f t="shared" si="2"/>
        <v>0</v>
      </c>
    </row>
    <row r="159" spans="1:7">
      <c r="A159" s="41">
        <v>43890</v>
      </c>
      <c r="B159" s="786" t="s">
        <v>10</v>
      </c>
      <c r="C159" s="786" t="s">
        <v>15</v>
      </c>
      <c r="D159" t="s">
        <v>12</v>
      </c>
      <c r="E159" s="67"/>
      <c r="F159" s="67"/>
      <c r="G159" s="67">
        <f t="shared" si="2"/>
        <v>0</v>
      </c>
    </row>
    <row r="160" spans="1:7">
      <c r="B160" s="787"/>
      <c r="C160" s="787"/>
      <c r="D160" t="s">
        <v>13</v>
      </c>
      <c r="E160" s="67"/>
      <c r="F160" s="67"/>
      <c r="G160" s="67">
        <f t="shared" si="2"/>
        <v>0</v>
      </c>
    </row>
    <row r="161" spans="1:7">
      <c r="B161" s="787"/>
      <c r="C161" s="787"/>
      <c r="D161" t="s">
        <v>14</v>
      </c>
      <c r="E161" s="67">
        <v>250</v>
      </c>
      <c r="F161" s="67"/>
      <c r="G161" s="67">
        <f t="shared" si="2"/>
        <v>250</v>
      </c>
    </row>
    <row r="162" spans="1:7">
      <c r="A162" s="39">
        <v>43893</v>
      </c>
      <c r="B162" s="787" t="s">
        <v>2834</v>
      </c>
      <c r="C162" s="787" t="s">
        <v>15</v>
      </c>
      <c r="D162" t="s">
        <v>14</v>
      </c>
      <c r="E162" s="67"/>
      <c r="F162" s="67">
        <v>250</v>
      </c>
      <c r="G162" s="67">
        <f t="shared" si="2"/>
        <v>0</v>
      </c>
    </row>
    <row r="163" spans="1:7">
      <c r="A163" s="41">
        <v>43921</v>
      </c>
      <c r="B163" s="786" t="s">
        <v>10</v>
      </c>
      <c r="C163" s="786" t="s">
        <v>16</v>
      </c>
      <c r="D163" t="s">
        <v>12</v>
      </c>
      <c r="E163" s="67"/>
      <c r="F163" s="67"/>
      <c r="G163" s="67">
        <f t="shared" si="2"/>
        <v>0</v>
      </c>
    </row>
    <row r="164" spans="1:7">
      <c r="B164" s="787"/>
      <c r="C164" s="787"/>
      <c r="D164" t="s">
        <v>13</v>
      </c>
      <c r="E164" s="67"/>
      <c r="F164" s="67"/>
      <c r="G164" s="67">
        <f t="shared" si="2"/>
        <v>0</v>
      </c>
    </row>
    <row r="165" spans="1:7">
      <c r="B165" s="787"/>
      <c r="C165" s="787"/>
      <c r="D165" t="s">
        <v>14</v>
      </c>
      <c r="E165" s="67">
        <v>250</v>
      </c>
      <c r="F165" s="67"/>
      <c r="G165" s="67">
        <f t="shared" si="2"/>
        <v>250</v>
      </c>
    </row>
    <row r="166" spans="1:7">
      <c r="A166" s="39">
        <v>44047</v>
      </c>
      <c r="B166" s="787" t="s">
        <v>2835</v>
      </c>
      <c r="C166" s="787" t="s">
        <v>16</v>
      </c>
      <c r="D166" t="s">
        <v>14</v>
      </c>
      <c r="E166" s="67"/>
      <c r="F166" s="67">
        <v>250</v>
      </c>
      <c r="G166" s="67">
        <f t="shared" si="2"/>
        <v>0</v>
      </c>
    </row>
    <row r="167" spans="1:7">
      <c r="A167" s="41">
        <v>43951</v>
      </c>
      <c r="B167" s="786" t="s">
        <v>10</v>
      </c>
      <c r="C167" s="786" t="s">
        <v>17</v>
      </c>
      <c r="D167" t="s">
        <v>12</v>
      </c>
      <c r="E167" s="67"/>
      <c r="F167" s="67"/>
      <c r="G167" s="67">
        <f t="shared" si="2"/>
        <v>0</v>
      </c>
    </row>
    <row r="168" spans="1:7">
      <c r="B168" s="787"/>
      <c r="C168" s="787"/>
      <c r="D168" t="s">
        <v>13</v>
      </c>
      <c r="E168" s="67"/>
      <c r="F168" s="67"/>
      <c r="G168" s="67">
        <f t="shared" si="2"/>
        <v>0</v>
      </c>
    </row>
    <row r="169" spans="1:7">
      <c r="B169" s="787"/>
      <c r="C169" s="787"/>
      <c r="D169" t="s">
        <v>14</v>
      </c>
      <c r="E169" s="67">
        <v>0</v>
      </c>
      <c r="F169" s="67"/>
      <c r="G169" s="67">
        <f t="shared" si="2"/>
        <v>0</v>
      </c>
    </row>
    <row r="170" spans="1:7">
      <c r="A170" s="41">
        <v>43981</v>
      </c>
      <c r="B170" s="786" t="s">
        <v>10</v>
      </c>
      <c r="C170" s="786" t="s">
        <v>18</v>
      </c>
      <c r="D170" t="s">
        <v>12</v>
      </c>
      <c r="E170" s="67"/>
      <c r="F170" s="67"/>
      <c r="G170" s="67">
        <f t="shared" si="2"/>
        <v>0</v>
      </c>
    </row>
    <row r="171" spans="1:7">
      <c r="B171" s="787"/>
      <c r="C171" s="787"/>
      <c r="D171" t="s">
        <v>13</v>
      </c>
      <c r="E171" s="67"/>
      <c r="F171" s="67"/>
      <c r="G171" s="67">
        <f t="shared" si="2"/>
        <v>0</v>
      </c>
    </row>
    <row r="172" spans="1:7">
      <c r="B172" s="787"/>
      <c r="C172" s="787"/>
      <c r="D172" t="s">
        <v>14</v>
      </c>
      <c r="E172" s="67">
        <v>0</v>
      </c>
      <c r="F172" s="67"/>
      <c r="G172" s="67">
        <f t="shared" si="2"/>
        <v>0</v>
      </c>
    </row>
    <row r="173" spans="1:7">
      <c r="A173" s="41">
        <v>44012</v>
      </c>
      <c r="B173" s="786" t="s">
        <v>10</v>
      </c>
      <c r="C173" s="786" t="s">
        <v>19</v>
      </c>
      <c r="D173" t="s">
        <v>12</v>
      </c>
      <c r="E173" s="67"/>
      <c r="F173" s="67"/>
      <c r="G173" s="67">
        <f t="shared" si="2"/>
        <v>0</v>
      </c>
    </row>
    <row r="174" spans="1:7">
      <c r="B174" s="787"/>
      <c r="C174" s="787"/>
      <c r="D174" t="s">
        <v>13</v>
      </c>
      <c r="E174" s="67"/>
      <c r="F174" s="67"/>
      <c r="G174" s="67">
        <f t="shared" si="2"/>
        <v>0</v>
      </c>
    </row>
    <row r="175" spans="1:7">
      <c r="A175" s="41"/>
      <c r="B175" s="787"/>
      <c r="C175" s="787"/>
      <c r="D175" t="s">
        <v>14</v>
      </c>
      <c r="E175" s="67">
        <v>250</v>
      </c>
      <c r="F175" s="67"/>
      <c r="G175" s="67">
        <f t="shared" si="2"/>
        <v>250</v>
      </c>
    </row>
    <row r="176" spans="1:7">
      <c r="A176" s="39">
        <v>44047</v>
      </c>
      <c r="B176" s="787" t="s">
        <v>2835</v>
      </c>
      <c r="C176" s="787" t="s">
        <v>19</v>
      </c>
      <c r="D176" t="s">
        <v>14</v>
      </c>
      <c r="E176" s="67"/>
      <c r="F176" s="67">
        <v>250</v>
      </c>
      <c r="G176" s="67">
        <f t="shared" si="2"/>
        <v>0</v>
      </c>
    </row>
    <row r="177" spans="1:7">
      <c r="A177" s="41">
        <v>44043</v>
      </c>
      <c r="B177" s="786" t="s">
        <v>10</v>
      </c>
      <c r="C177" s="786" t="s">
        <v>20</v>
      </c>
      <c r="D177" t="s">
        <v>14</v>
      </c>
      <c r="E177" s="67">
        <v>250</v>
      </c>
      <c r="F177" s="67"/>
      <c r="G177" s="67">
        <f t="shared" si="2"/>
        <v>250</v>
      </c>
    </row>
    <row r="178" spans="1:7">
      <c r="A178" s="39">
        <v>44047</v>
      </c>
      <c r="B178" s="787" t="s">
        <v>2835</v>
      </c>
      <c r="C178" s="787" t="s">
        <v>20</v>
      </c>
      <c r="D178" t="s">
        <v>14</v>
      </c>
      <c r="E178" s="67"/>
      <c r="F178" s="67">
        <v>250</v>
      </c>
      <c r="G178" s="67">
        <f t="shared" si="2"/>
        <v>0</v>
      </c>
    </row>
    <row r="179" spans="1:7">
      <c r="A179" s="41">
        <v>44074</v>
      </c>
      <c r="B179" s="786" t="s">
        <v>10</v>
      </c>
      <c r="C179" s="786" t="s">
        <v>21</v>
      </c>
      <c r="D179" t="s">
        <v>14</v>
      </c>
      <c r="E179" s="67">
        <v>250</v>
      </c>
      <c r="F179" s="67"/>
      <c r="G179" s="67">
        <f t="shared" si="2"/>
        <v>250</v>
      </c>
    </row>
    <row r="180" spans="1:7">
      <c r="A180" s="39">
        <v>44075</v>
      </c>
      <c r="B180" s="787" t="s">
        <v>2836</v>
      </c>
      <c r="C180" s="787" t="s">
        <v>21</v>
      </c>
      <c r="D180" t="s">
        <v>14</v>
      </c>
      <c r="E180" s="67"/>
      <c r="F180" s="67">
        <v>250</v>
      </c>
      <c r="G180" s="67">
        <f t="shared" si="2"/>
        <v>0</v>
      </c>
    </row>
    <row r="181" spans="1:7">
      <c r="A181" s="41">
        <v>44104</v>
      </c>
      <c r="B181" s="786" t="s">
        <v>10</v>
      </c>
      <c r="C181" s="786" t="s">
        <v>22</v>
      </c>
      <c r="D181" t="s">
        <v>14</v>
      </c>
      <c r="E181" s="67">
        <v>250</v>
      </c>
      <c r="F181" s="67"/>
      <c r="G181" s="67">
        <f t="shared" si="2"/>
        <v>250</v>
      </c>
    </row>
    <row r="182" spans="1:7">
      <c r="A182" s="39">
        <v>44105</v>
      </c>
      <c r="B182" s="787" t="s">
        <v>2837</v>
      </c>
      <c r="C182" s="787" t="s">
        <v>22</v>
      </c>
      <c r="D182" t="s">
        <v>14</v>
      </c>
      <c r="E182" s="67"/>
      <c r="F182" s="67">
        <v>250</v>
      </c>
      <c r="G182" s="67">
        <f t="shared" si="2"/>
        <v>0</v>
      </c>
    </row>
    <row r="183" spans="1:7">
      <c r="A183" s="41">
        <v>44135</v>
      </c>
      <c r="B183" s="786" t="s">
        <v>10</v>
      </c>
      <c r="C183" s="786" t="s">
        <v>23</v>
      </c>
      <c r="D183" t="s">
        <v>14</v>
      </c>
      <c r="E183" s="67">
        <v>250</v>
      </c>
      <c r="F183" s="67"/>
      <c r="G183" s="67">
        <f t="shared" si="2"/>
        <v>250</v>
      </c>
    </row>
    <row r="184" spans="1:7">
      <c r="A184" s="39">
        <v>44135</v>
      </c>
      <c r="B184" s="787" t="s">
        <v>2838</v>
      </c>
      <c r="C184" s="787" t="s">
        <v>23</v>
      </c>
      <c r="D184" t="s">
        <v>14</v>
      </c>
      <c r="E184" s="67"/>
      <c r="F184" s="67">
        <v>250</v>
      </c>
      <c r="G184" s="67">
        <f t="shared" si="2"/>
        <v>0</v>
      </c>
    </row>
    <row r="185" spans="1:7">
      <c r="A185" s="41">
        <v>44165</v>
      </c>
      <c r="B185" s="786" t="s">
        <v>10</v>
      </c>
      <c r="C185" s="786" t="s">
        <v>24</v>
      </c>
      <c r="D185" t="s">
        <v>14</v>
      </c>
      <c r="E185" s="67">
        <v>250</v>
      </c>
      <c r="F185" s="67"/>
      <c r="G185" s="67">
        <f t="shared" si="2"/>
        <v>250</v>
      </c>
    </row>
    <row r="186" spans="1:7">
      <c r="A186" s="39">
        <v>44165</v>
      </c>
      <c r="B186" s="787" t="s">
        <v>2839</v>
      </c>
      <c r="C186" s="787" t="s">
        <v>24</v>
      </c>
      <c r="D186" t="s">
        <v>14</v>
      </c>
      <c r="E186" s="67"/>
      <c r="F186" s="67">
        <v>250</v>
      </c>
      <c r="G186" s="67">
        <f t="shared" si="2"/>
        <v>0</v>
      </c>
    </row>
    <row r="187" spans="1:7">
      <c r="A187" s="41">
        <v>44196</v>
      </c>
      <c r="B187" s="786" t="s">
        <v>10</v>
      </c>
      <c r="C187" s="786" t="s">
        <v>25</v>
      </c>
      <c r="D187" t="s">
        <v>14</v>
      </c>
      <c r="E187" s="67">
        <v>250</v>
      </c>
      <c r="F187" s="67"/>
      <c r="G187" s="67">
        <f t="shared" si="2"/>
        <v>250</v>
      </c>
    </row>
    <row r="188" spans="1:7">
      <c r="A188" s="39">
        <v>44195</v>
      </c>
      <c r="B188" s="787" t="s">
        <v>2840</v>
      </c>
      <c r="C188" s="787" t="s">
        <v>25</v>
      </c>
      <c r="D188" t="s">
        <v>14</v>
      </c>
      <c r="E188" s="93"/>
      <c r="F188" s="93">
        <v>250</v>
      </c>
      <c r="G188" s="67">
        <f t="shared" si="2"/>
        <v>0</v>
      </c>
    </row>
    <row r="189" spans="1:7">
      <c r="A189" s="41">
        <v>44227</v>
      </c>
      <c r="B189" s="786" t="s">
        <v>10</v>
      </c>
      <c r="C189" s="786" t="s">
        <v>11</v>
      </c>
      <c r="D189" t="s">
        <v>14</v>
      </c>
      <c r="E189" s="93">
        <v>250</v>
      </c>
      <c r="F189" s="93"/>
      <c r="G189" s="67">
        <f t="shared" si="2"/>
        <v>250</v>
      </c>
    </row>
    <row r="190" spans="1:7">
      <c r="A190" s="39">
        <v>44225</v>
      </c>
      <c r="B190" s="787" t="s">
        <v>2841</v>
      </c>
      <c r="C190" s="787" t="s">
        <v>11</v>
      </c>
      <c r="D190" t="s">
        <v>14</v>
      </c>
      <c r="E190" s="93"/>
      <c r="F190" s="93">
        <v>250</v>
      </c>
      <c r="G190" s="67">
        <f t="shared" si="2"/>
        <v>0</v>
      </c>
    </row>
    <row r="191" spans="1:7">
      <c r="A191" s="41">
        <v>44255</v>
      </c>
      <c r="B191" s="786" t="s">
        <v>10</v>
      </c>
      <c r="C191" s="786" t="s">
        <v>15</v>
      </c>
      <c r="D191" t="s">
        <v>14</v>
      </c>
      <c r="E191" s="93">
        <v>250</v>
      </c>
      <c r="F191" s="93"/>
      <c r="G191" s="67">
        <f t="shared" si="2"/>
        <v>250</v>
      </c>
    </row>
    <row r="192" spans="1:7">
      <c r="A192" s="39">
        <v>44254</v>
      </c>
      <c r="B192" s="787" t="s">
        <v>2842</v>
      </c>
      <c r="C192" s="787" t="s">
        <v>15</v>
      </c>
      <c r="D192" t="s">
        <v>14</v>
      </c>
      <c r="E192" s="93"/>
      <c r="F192" s="93">
        <v>250</v>
      </c>
      <c r="G192" s="67">
        <f t="shared" si="2"/>
        <v>0</v>
      </c>
    </row>
    <row r="193" spans="1:7">
      <c r="A193" s="41">
        <v>44286</v>
      </c>
      <c r="B193" s="786" t="s">
        <v>10</v>
      </c>
      <c r="C193" s="786" t="s">
        <v>16</v>
      </c>
      <c r="D193" t="s">
        <v>14</v>
      </c>
      <c r="E193" s="93">
        <v>250</v>
      </c>
      <c r="F193" s="93"/>
      <c r="G193" s="67">
        <f t="shared" si="2"/>
        <v>250</v>
      </c>
    </row>
    <row r="194" spans="1:7">
      <c r="A194" s="39">
        <v>44286</v>
      </c>
      <c r="B194" s="787" t="s">
        <v>2843</v>
      </c>
      <c r="C194" s="787" t="s">
        <v>16</v>
      </c>
      <c r="D194" t="s">
        <v>14</v>
      </c>
      <c r="E194" s="93"/>
      <c r="F194" s="93">
        <v>250</v>
      </c>
      <c r="G194" s="67">
        <f t="shared" si="2"/>
        <v>0</v>
      </c>
    </row>
    <row r="195" spans="1:7">
      <c r="A195" s="41">
        <v>44316</v>
      </c>
      <c r="B195" s="786" t="s">
        <v>10</v>
      </c>
      <c r="C195" s="786" t="s">
        <v>17</v>
      </c>
      <c r="D195" t="s">
        <v>14</v>
      </c>
      <c r="E195" s="93">
        <v>250</v>
      </c>
      <c r="F195" s="93"/>
      <c r="G195" s="67">
        <f t="shared" si="2"/>
        <v>250</v>
      </c>
    </row>
    <row r="196" spans="1:7">
      <c r="A196" s="39">
        <v>44319</v>
      </c>
      <c r="B196" s="787" t="s">
        <v>2844</v>
      </c>
      <c r="C196" s="787" t="s">
        <v>17</v>
      </c>
      <c r="D196" t="s">
        <v>14</v>
      </c>
      <c r="E196" s="93"/>
      <c r="F196" s="93">
        <v>250</v>
      </c>
      <c r="G196" s="67">
        <f t="shared" si="2"/>
        <v>0</v>
      </c>
    </row>
    <row r="197" spans="1:7">
      <c r="A197" s="41">
        <v>44347</v>
      </c>
      <c r="B197" s="786" t="s">
        <v>10</v>
      </c>
      <c r="C197" s="786" t="s">
        <v>18</v>
      </c>
      <c r="D197" t="s">
        <v>14</v>
      </c>
      <c r="E197" s="93">
        <v>250</v>
      </c>
      <c r="F197" s="93"/>
      <c r="G197" s="67">
        <f t="shared" si="2"/>
        <v>250</v>
      </c>
    </row>
    <row r="198" spans="1:7">
      <c r="A198" s="39">
        <v>44347</v>
      </c>
      <c r="B198" s="787" t="s">
        <v>2845</v>
      </c>
      <c r="C198" s="787" t="s">
        <v>18</v>
      </c>
      <c r="D198" t="s">
        <v>14</v>
      </c>
      <c r="E198" s="93"/>
      <c r="F198" s="93">
        <v>250</v>
      </c>
      <c r="G198" s="67">
        <f t="shared" si="2"/>
        <v>0</v>
      </c>
    </row>
    <row r="199" spans="1:7">
      <c r="A199" s="41">
        <v>44377</v>
      </c>
      <c r="B199" s="786" t="s">
        <v>10</v>
      </c>
      <c r="C199" s="786" t="s">
        <v>19</v>
      </c>
      <c r="D199" t="s">
        <v>14</v>
      </c>
      <c r="E199" s="93">
        <v>250</v>
      </c>
      <c r="F199" s="93"/>
      <c r="G199" s="67">
        <f t="shared" ref="G199:G204" si="3">+G198+E199-F199</f>
        <v>250</v>
      </c>
    </row>
    <row r="200" spans="1:7">
      <c r="A200" s="39">
        <v>44377</v>
      </c>
      <c r="B200" s="787" t="s">
        <v>2846</v>
      </c>
      <c r="C200" s="787" t="s">
        <v>19</v>
      </c>
      <c r="D200" t="s">
        <v>14</v>
      </c>
      <c r="E200" s="93"/>
      <c r="F200" s="93">
        <v>250</v>
      </c>
      <c r="G200" s="67">
        <f t="shared" si="3"/>
        <v>0</v>
      </c>
    </row>
    <row r="201" spans="1:7">
      <c r="A201" s="41">
        <v>44408</v>
      </c>
      <c r="B201" s="786" t="s">
        <v>10</v>
      </c>
      <c r="C201" s="786" t="s">
        <v>20</v>
      </c>
      <c r="D201" t="s">
        <v>14</v>
      </c>
      <c r="E201" s="93">
        <v>250</v>
      </c>
      <c r="F201" s="93"/>
      <c r="G201" s="67">
        <f t="shared" si="3"/>
        <v>250</v>
      </c>
    </row>
    <row r="202" spans="1:7">
      <c r="A202" s="41">
        <v>44410</v>
      </c>
      <c r="B202" s="786" t="s">
        <v>2847</v>
      </c>
      <c r="C202" s="786" t="s">
        <v>20</v>
      </c>
      <c r="D202" t="s">
        <v>14</v>
      </c>
      <c r="E202" s="93"/>
      <c r="F202" s="93">
        <v>250</v>
      </c>
      <c r="G202" s="67">
        <f t="shared" si="3"/>
        <v>0</v>
      </c>
    </row>
    <row r="203" spans="1:7">
      <c r="A203" s="41">
        <v>44439</v>
      </c>
      <c r="B203" s="786" t="s">
        <v>10</v>
      </c>
      <c r="C203" s="786" t="s">
        <v>21</v>
      </c>
      <c r="D203" t="s">
        <v>14</v>
      </c>
      <c r="E203" s="93">
        <v>250</v>
      </c>
      <c r="F203" s="93"/>
      <c r="G203" s="67">
        <f t="shared" si="3"/>
        <v>250</v>
      </c>
    </row>
    <row r="204" spans="1:7">
      <c r="A204" s="39">
        <v>44438</v>
      </c>
      <c r="B204" s="787" t="s">
        <v>2848</v>
      </c>
      <c r="C204" s="787" t="s">
        <v>21</v>
      </c>
      <c r="D204" t="s">
        <v>14</v>
      </c>
      <c r="E204" s="93"/>
      <c r="F204" s="93">
        <v>250</v>
      </c>
      <c r="G204" s="67">
        <f t="shared" si="3"/>
        <v>0</v>
      </c>
    </row>
    <row r="205" spans="1:7">
      <c r="A205" s="41">
        <v>44469</v>
      </c>
      <c r="B205" s="786" t="s">
        <v>10</v>
      </c>
      <c r="C205" s="786" t="s">
        <v>22</v>
      </c>
      <c r="D205" t="s">
        <v>14</v>
      </c>
      <c r="E205" s="93">
        <v>250</v>
      </c>
      <c r="F205" s="93"/>
      <c r="G205" s="67">
        <f>+G204+E205-F205</f>
        <v>250</v>
      </c>
    </row>
    <row r="206" spans="1:7">
      <c r="A206" s="39">
        <v>44469</v>
      </c>
      <c r="B206" s="787" t="s">
        <v>2849</v>
      </c>
      <c r="C206" s="787" t="s">
        <v>22</v>
      </c>
      <c r="D206" t="s">
        <v>14</v>
      </c>
      <c r="E206" s="93"/>
      <c r="F206" s="93">
        <v>250</v>
      </c>
      <c r="G206" s="67">
        <f t="shared" ref="G206:G277" si="4">+G205+E206-F206</f>
        <v>0</v>
      </c>
    </row>
    <row r="207" spans="1:7">
      <c r="A207" s="41">
        <v>44500</v>
      </c>
      <c r="B207" s="786" t="s">
        <v>10</v>
      </c>
      <c r="C207" s="786" t="s">
        <v>23</v>
      </c>
      <c r="D207" t="s">
        <v>14</v>
      </c>
      <c r="E207" s="93">
        <v>250</v>
      </c>
      <c r="F207" s="93"/>
      <c r="G207" s="67">
        <f t="shared" si="4"/>
        <v>250</v>
      </c>
    </row>
    <row r="208" spans="1:7">
      <c r="A208" s="39">
        <v>44502</v>
      </c>
      <c r="B208" s="787" t="s">
        <v>2850</v>
      </c>
      <c r="C208" s="787" t="s">
        <v>23</v>
      </c>
      <c r="D208" t="s">
        <v>14</v>
      </c>
      <c r="E208" s="93"/>
      <c r="F208" s="93">
        <v>250</v>
      </c>
      <c r="G208" s="67">
        <f t="shared" si="4"/>
        <v>0</v>
      </c>
    </row>
    <row r="209" spans="1:7">
      <c r="A209" s="41">
        <v>44530</v>
      </c>
      <c r="B209" s="786" t="s">
        <v>10</v>
      </c>
      <c r="C209" s="786" t="s">
        <v>24</v>
      </c>
      <c r="D209" t="s">
        <v>14</v>
      </c>
      <c r="E209" s="93">
        <v>250</v>
      </c>
      <c r="F209" s="67"/>
      <c r="G209" s="67">
        <f t="shared" si="4"/>
        <v>250</v>
      </c>
    </row>
    <row r="210" spans="1:7">
      <c r="A210" s="41">
        <v>44530</v>
      </c>
      <c r="B210" s="787" t="s">
        <v>2851</v>
      </c>
      <c r="C210" s="787" t="s">
        <v>24</v>
      </c>
      <c r="D210" t="s">
        <v>14</v>
      </c>
      <c r="E210" s="67"/>
      <c r="F210" s="93">
        <v>250</v>
      </c>
      <c r="G210" s="67">
        <f t="shared" si="4"/>
        <v>0</v>
      </c>
    </row>
    <row r="211" spans="1:7">
      <c r="A211" s="41">
        <v>44530</v>
      </c>
      <c r="B211" s="786" t="s">
        <v>10</v>
      </c>
      <c r="C211" s="786" t="s">
        <v>25</v>
      </c>
      <c r="D211" t="s">
        <v>14</v>
      </c>
      <c r="E211" s="67">
        <v>250</v>
      </c>
      <c r="F211" s="93"/>
      <c r="G211" s="67">
        <f t="shared" si="4"/>
        <v>250</v>
      </c>
    </row>
    <row r="212" spans="1:7">
      <c r="A212" s="39">
        <v>44561</v>
      </c>
      <c r="B212" s="787" t="s">
        <v>2852</v>
      </c>
      <c r="C212" s="787" t="s">
        <v>25</v>
      </c>
      <c r="D212" t="s">
        <v>14</v>
      </c>
      <c r="E212" s="67"/>
      <c r="F212" s="93">
        <v>250</v>
      </c>
      <c r="G212" s="67">
        <f t="shared" si="4"/>
        <v>0</v>
      </c>
    </row>
    <row r="213" spans="1:7">
      <c r="A213" s="41">
        <v>44592</v>
      </c>
      <c r="B213" s="786" t="s">
        <v>10</v>
      </c>
      <c r="C213" s="786" t="s">
        <v>11</v>
      </c>
      <c r="D213" t="s">
        <v>14</v>
      </c>
      <c r="E213" s="67">
        <v>250</v>
      </c>
      <c r="F213" s="93"/>
      <c r="G213" s="67">
        <f t="shared" si="4"/>
        <v>250</v>
      </c>
    </row>
    <row r="214" spans="1:7">
      <c r="A214" s="39">
        <v>44592</v>
      </c>
      <c r="B214" s="787" t="s">
        <v>2853</v>
      </c>
      <c r="C214" s="787" t="s">
        <v>11</v>
      </c>
      <c r="D214" t="s">
        <v>14</v>
      </c>
      <c r="E214" s="67"/>
      <c r="F214" s="93">
        <v>250</v>
      </c>
      <c r="G214" s="67">
        <f t="shared" si="4"/>
        <v>0</v>
      </c>
    </row>
    <row r="215" spans="1:7">
      <c r="A215" s="41">
        <v>44620</v>
      </c>
      <c r="B215" s="786" t="s">
        <v>10</v>
      </c>
      <c r="C215" s="786" t="s">
        <v>15</v>
      </c>
      <c r="D215" t="s">
        <v>14</v>
      </c>
      <c r="E215" s="67">
        <v>250</v>
      </c>
      <c r="F215" s="93"/>
      <c r="G215" s="67">
        <f t="shared" si="4"/>
        <v>250</v>
      </c>
    </row>
    <row r="216" spans="1:7">
      <c r="A216" s="39">
        <v>44623</v>
      </c>
      <c r="B216" s="787" t="s">
        <v>2854</v>
      </c>
      <c r="C216" s="787" t="s">
        <v>15</v>
      </c>
      <c r="D216" t="s">
        <v>14</v>
      </c>
      <c r="E216" s="67"/>
      <c r="F216" s="93">
        <v>250</v>
      </c>
      <c r="G216" s="67">
        <f t="shared" si="4"/>
        <v>0</v>
      </c>
    </row>
    <row r="217" spans="1:7">
      <c r="A217" s="41">
        <v>44651</v>
      </c>
      <c r="B217" s="786" t="s">
        <v>10</v>
      </c>
      <c r="C217" s="786" t="s">
        <v>16</v>
      </c>
      <c r="D217" t="s">
        <v>14</v>
      </c>
      <c r="E217" s="67">
        <v>250</v>
      </c>
      <c r="F217" s="93"/>
      <c r="G217" s="67">
        <f t="shared" si="4"/>
        <v>250</v>
      </c>
    </row>
    <row r="218" spans="1:7">
      <c r="A218" s="39">
        <v>44651</v>
      </c>
      <c r="B218" s="787" t="s">
        <v>2855</v>
      </c>
      <c r="C218" s="787" t="s">
        <v>16</v>
      </c>
      <c r="D218" t="s">
        <v>14</v>
      </c>
      <c r="E218" s="67"/>
      <c r="F218" s="93">
        <v>250</v>
      </c>
      <c r="G218" s="67">
        <f t="shared" si="4"/>
        <v>0</v>
      </c>
    </row>
    <row r="219" spans="1:7">
      <c r="A219" s="147">
        <v>44681</v>
      </c>
      <c r="B219" s="786" t="s">
        <v>10</v>
      </c>
      <c r="C219" s="790" t="s">
        <v>17</v>
      </c>
      <c r="D219" t="s">
        <v>14</v>
      </c>
      <c r="E219" s="67">
        <v>250</v>
      </c>
      <c r="F219" s="93"/>
      <c r="G219" s="67">
        <f t="shared" si="4"/>
        <v>250</v>
      </c>
    </row>
    <row r="220" spans="1:7">
      <c r="A220" s="39">
        <v>44684</v>
      </c>
      <c r="B220" s="787" t="s">
        <v>2856</v>
      </c>
      <c r="C220" s="787" t="s">
        <v>17</v>
      </c>
      <c r="D220" t="s">
        <v>14</v>
      </c>
      <c r="E220" s="67"/>
      <c r="F220" s="93">
        <v>250</v>
      </c>
      <c r="G220" s="67">
        <f t="shared" si="4"/>
        <v>0</v>
      </c>
    </row>
    <row r="221" spans="1:7">
      <c r="A221" s="41">
        <v>44712</v>
      </c>
      <c r="B221" s="786" t="s">
        <v>10</v>
      </c>
      <c r="C221" s="786" t="s">
        <v>18</v>
      </c>
      <c r="D221" t="s">
        <v>14</v>
      </c>
      <c r="E221" s="67">
        <v>250</v>
      </c>
      <c r="F221" s="93"/>
      <c r="G221" s="67">
        <f t="shared" si="4"/>
        <v>250</v>
      </c>
    </row>
    <row r="222" spans="1:7">
      <c r="A222" s="39">
        <v>44714</v>
      </c>
      <c r="B222" s="787" t="s">
        <v>2857</v>
      </c>
      <c r="C222" s="787" t="s">
        <v>18</v>
      </c>
      <c r="D222" t="s">
        <v>14</v>
      </c>
      <c r="E222" s="67"/>
      <c r="F222" s="93">
        <v>250</v>
      </c>
      <c r="G222" s="67">
        <f t="shared" si="4"/>
        <v>0</v>
      </c>
    </row>
    <row r="223" spans="1:7">
      <c r="A223" s="41">
        <v>44742</v>
      </c>
      <c r="B223" s="786" t="s">
        <v>10</v>
      </c>
      <c r="C223" s="786" t="s">
        <v>19</v>
      </c>
      <c r="D223" t="s">
        <v>14</v>
      </c>
      <c r="E223" s="67">
        <v>250</v>
      </c>
      <c r="F223" s="93"/>
      <c r="G223" s="67">
        <f t="shared" si="4"/>
        <v>250</v>
      </c>
    </row>
    <row r="224" spans="1:7">
      <c r="A224" s="39">
        <v>44747</v>
      </c>
      <c r="B224" s="787" t="s">
        <v>2858</v>
      </c>
      <c r="C224" s="787" t="s">
        <v>19</v>
      </c>
      <c r="D224" t="s">
        <v>14</v>
      </c>
      <c r="E224" s="67"/>
      <c r="F224" s="93">
        <v>250</v>
      </c>
      <c r="G224" s="67">
        <f t="shared" si="4"/>
        <v>0</v>
      </c>
    </row>
    <row r="225" spans="1:7">
      <c r="A225" s="41">
        <v>44773</v>
      </c>
      <c r="B225" s="786" t="s">
        <v>10</v>
      </c>
      <c r="C225" s="786" t="s">
        <v>20</v>
      </c>
      <c r="D225" t="s">
        <v>14</v>
      </c>
      <c r="E225" s="67">
        <v>250</v>
      </c>
      <c r="F225" s="93"/>
      <c r="G225" s="67">
        <f t="shared" si="4"/>
        <v>250</v>
      </c>
    </row>
    <row r="226" spans="1:7">
      <c r="A226" s="39">
        <v>44773</v>
      </c>
      <c r="B226" s="787" t="s">
        <v>2859</v>
      </c>
      <c r="C226" s="787" t="s">
        <v>20</v>
      </c>
      <c r="D226" t="s">
        <v>14</v>
      </c>
      <c r="E226" s="67"/>
      <c r="F226" s="67">
        <v>250</v>
      </c>
      <c r="G226" s="67">
        <f t="shared" si="4"/>
        <v>0</v>
      </c>
    </row>
    <row r="227" spans="1:7">
      <c r="A227" s="41">
        <v>44804</v>
      </c>
      <c r="B227" s="786" t="s">
        <v>10</v>
      </c>
      <c r="C227" s="786" t="s">
        <v>21</v>
      </c>
      <c r="D227" t="s">
        <v>14</v>
      </c>
      <c r="E227" s="67">
        <v>250</v>
      </c>
      <c r="F227" s="93"/>
      <c r="G227" s="67">
        <f t="shared" si="4"/>
        <v>250</v>
      </c>
    </row>
    <row r="228" spans="1:7">
      <c r="A228" s="39">
        <v>44800</v>
      </c>
      <c r="B228" s="787" t="s">
        <v>2860</v>
      </c>
      <c r="C228" s="787" t="s">
        <v>21</v>
      </c>
      <c r="D228" t="s">
        <v>14</v>
      </c>
      <c r="E228" s="67"/>
      <c r="F228" s="67">
        <v>250</v>
      </c>
      <c r="G228" s="67">
        <f t="shared" si="4"/>
        <v>0</v>
      </c>
    </row>
    <row r="229" spans="1:7">
      <c r="A229" s="41">
        <v>44804</v>
      </c>
      <c r="B229" s="786" t="s">
        <v>10</v>
      </c>
      <c r="C229" s="786" t="s">
        <v>22</v>
      </c>
      <c r="D229" t="s">
        <v>14</v>
      </c>
      <c r="E229" s="67">
        <v>250</v>
      </c>
      <c r="F229" s="93"/>
      <c r="G229" s="67">
        <f t="shared" si="4"/>
        <v>250</v>
      </c>
    </row>
    <row r="230" spans="1:7">
      <c r="A230" s="39">
        <v>44800</v>
      </c>
      <c r="B230" s="787" t="s">
        <v>2861</v>
      </c>
      <c r="C230" s="787" t="s">
        <v>22</v>
      </c>
      <c r="D230" t="s">
        <v>14</v>
      </c>
      <c r="E230" s="67"/>
      <c r="F230" s="67">
        <v>250</v>
      </c>
      <c r="G230" s="67">
        <f t="shared" si="4"/>
        <v>0</v>
      </c>
    </row>
    <row r="231" spans="1:7">
      <c r="A231" s="41">
        <v>44865</v>
      </c>
      <c r="B231" s="786" t="s">
        <v>10</v>
      </c>
      <c r="C231" s="786" t="s">
        <v>23</v>
      </c>
      <c r="D231" t="s">
        <v>14</v>
      </c>
      <c r="E231" s="67">
        <v>300</v>
      </c>
      <c r="F231" s="93"/>
      <c r="G231" s="67">
        <f t="shared" si="4"/>
        <v>300</v>
      </c>
    </row>
    <row r="232" spans="1:7">
      <c r="A232" s="39">
        <v>44869</v>
      </c>
      <c r="B232" s="787" t="s">
        <v>2862</v>
      </c>
      <c r="C232" s="787" t="s">
        <v>23</v>
      </c>
      <c r="D232" t="s">
        <v>14</v>
      </c>
      <c r="E232" s="67"/>
      <c r="F232" s="67">
        <v>300</v>
      </c>
      <c r="G232" s="67">
        <f t="shared" si="4"/>
        <v>0</v>
      </c>
    </row>
    <row r="233" spans="1:7">
      <c r="A233" s="41">
        <v>44895</v>
      </c>
      <c r="B233" s="786" t="s">
        <v>10</v>
      </c>
      <c r="C233" s="786" t="s">
        <v>24</v>
      </c>
      <c r="D233" t="s">
        <v>14</v>
      </c>
      <c r="E233" s="67">
        <v>300</v>
      </c>
      <c r="F233" s="93"/>
      <c r="G233" s="67">
        <f t="shared" si="4"/>
        <v>300</v>
      </c>
    </row>
    <row r="234" spans="1:7">
      <c r="A234" s="39">
        <v>44897</v>
      </c>
      <c r="B234" s="787" t="s">
        <v>2863</v>
      </c>
      <c r="C234" s="787" t="s">
        <v>24</v>
      </c>
      <c r="D234" t="s">
        <v>14</v>
      </c>
      <c r="E234" s="67"/>
      <c r="F234" s="67">
        <v>300</v>
      </c>
      <c r="G234" s="67">
        <f t="shared" si="4"/>
        <v>0</v>
      </c>
    </row>
    <row r="235" spans="1:7">
      <c r="A235" s="41">
        <v>44926</v>
      </c>
      <c r="B235" s="786" t="s">
        <v>10</v>
      </c>
      <c r="C235" s="786" t="s">
        <v>25</v>
      </c>
      <c r="D235" t="s">
        <v>14</v>
      </c>
      <c r="E235" s="67">
        <v>300</v>
      </c>
      <c r="F235" s="4"/>
      <c r="G235" s="67">
        <f t="shared" si="4"/>
        <v>300</v>
      </c>
    </row>
    <row r="236" spans="1:7">
      <c r="A236" s="39">
        <v>44930</v>
      </c>
      <c r="B236" s="787" t="s">
        <v>2864</v>
      </c>
      <c r="C236" s="787" t="s">
        <v>25</v>
      </c>
      <c r="D236" t="s">
        <v>14</v>
      </c>
      <c r="E236" s="4"/>
      <c r="F236" s="4">
        <v>300</v>
      </c>
      <c r="G236" s="67">
        <f t="shared" si="4"/>
        <v>0</v>
      </c>
    </row>
    <row r="237" spans="1:7">
      <c r="A237" s="41">
        <v>44957</v>
      </c>
      <c r="B237" s="786" t="s">
        <v>10</v>
      </c>
      <c r="C237" s="786" t="s">
        <v>11</v>
      </c>
      <c r="D237" t="s">
        <v>14</v>
      </c>
      <c r="E237" s="67">
        <v>300</v>
      </c>
      <c r="F237" s="4"/>
      <c r="G237" s="67">
        <f t="shared" si="4"/>
        <v>300</v>
      </c>
    </row>
    <row r="238" spans="1:7">
      <c r="A238" s="39">
        <v>44961</v>
      </c>
      <c r="B238" s="787" t="s">
        <v>2865</v>
      </c>
      <c r="C238" s="787" t="s">
        <v>25</v>
      </c>
      <c r="D238" t="s">
        <v>14</v>
      </c>
      <c r="E238" s="4"/>
      <c r="F238" s="4">
        <v>300</v>
      </c>
      <c r="G238" s="67">
        <f t="shared" si="4"/>
        <v>0</v>
      </c>
    </row>
    <row r="239" spans="1:7">
      <c r="A239" s="41">
        <v>44985</v>
      </c>
      <c r="B239" s="786" t="s">
        <v>10</v>
      </c>
      <c r="C239" s="786" t="s">
        <v>15</v>
      </c>
      <c r="D239" t="s">
        <v>14</v>
      </c>
      <c r="E239" s="67">
        <v>300</v>
      </c>
      <c r="F239" s="67"/>
      <c r="G239" s="67">
        <f t="shared" si="4"/>
        <v>300</v>
      </c>
    </row>
    <row r="240" spans="1:7">
      <c r="A240" s="39">
        <v>44989</v>
      </c>
      <c r="B240" s="787" t="s">
        <v>2866</v>
      </c>
      <c r="C240" s="787" t="s">
        <v>15</v>
      </c>
      <c r="D240" t="s">
        <v>14</v>
      </c>
      <c r="E240" s="67"/>
      <c r="F240" s="67">
        <v>300</v>
      </c>
      <c r="G240" s="67">
        <f t="shared" si="4"/>
        <v>0</v>
      </c>
    </row>
    <row r="241" spans="1:7">
      <c r="A241" s="41">
        <v>45016</v>
      </c>
      <c r="B241" s="786" t="s">
        <v>10</v>
      </c>
      <c r="C241" s="786" t="s">
        <v>16</v>
      </c>
      <c r="D241" t="s">
        <v>14</v>
      </c>
      <c r="E241" s="67">
        <v>300</v>
      </c>
      <c r="F241" s="67"/>
      <c r="G241" s="67">
        <f t="shared" si="4"/>
        <v>300</v>
      </c>
    </row>
    <row r="242" spans="1:7">
      <c r="A242" s="39">
        <v>45026</v>
      </c>
      <c r="B242" s="787" t="s">
        <v>2867</v>
      </c>
      <c r="C242" s="787" t="s">
        <v>16</v>
      </c>
      <c r="D242" t="s">
        <v>14</v>
      </c>
      <c r="E242" s="67"/>
      <c r="F242" s="67">
        <v>300</v>
      </c>
      <c r="G242" s="67">
        <f t="shared" si="4"/>
        <v>0</v>
      </c>
    </row>
    <row r="243" spans="1:7">
      <c r="A243" s="41">
        <v>45046</v>
      </c>
      <c r="B243" s="786" t="s">
        <v>10</v>
      </c>
      <c r="C243" s="786" t="s">
        <v>17</v>
      </c>
      <c r="D243" t="s">
        <v>14</v>
      </c>
      <c r="E243" s="67">
        <v>300</v>
      </c>
      <c r="F243" s="67"/>
      <c r="G243" s="67">
        <f t="shared" si="4"/>
        <v>300</v>
      </c>
    </row>
    <row r="244" spans="1:7">
      <c r="A244" s="39">
        <v>45052</v>
      </c>
      <c r="B244" s="787" t="s">
        <v>2868</v>
      </c>
      <c r="C244" s="787" t="s">
        <v>17</v>
      </c>
      <c r="D244" t="s">
        <v>14</v>
      </c>
      <c r="E244" s="67"/>
      <c r="F244" s="67">
        <v>300</v>
      </c>
      <c r="G244" s="67">
        <f t="shared" si="4"/>
        <v>0</v>
      </c>
    </row>
    <row r="245" spans="1:7">
      <c r="A245" s="41">
        <v>45077</v>
      </c>
      <c r="B245" s="786" t="s">
        <v>10</v>
      </c>
      <c r="C245" s="786" t="s">
        <v>18</v>
      </c>
      <c r="D245" t="s">
        <v>14</v>
      </c>
      <c r="E245" s="67">
        <v>300</v>
      </c>
      <c r="F245" s="67"/>
      <c r="G245" s="67">
        <f t="shared" si="4"/>
        <v>300</v>
      </c>
    </row>
    <row r="246" spans="1:7">
      <c r="A246" s="39">
        <v>45082</v>
      </c>
      <c r="B246" s="787" t="s">
        <v>2869</v>
      </c>
      <c r="C246" s="787" t="s">
        <v>18</v>
      </c>
      <c r="D246" t="s">
        <v>14</v>
      </c>
      <c r="E246" s="67"/>
      <c r="F246" s="67">
        <v>300</v>
      </c>
      <c r="G246" s="67">
        <f t="shared" si="4"/>
        <v>0</v>
      </c>
    </row>
    <row r="247" spans="1:7">
      <c r="B247" s="787"/>
      <c r="C247" s="787"/>
      <c r="D247" s="188" t="s">
        <v>81</v>
      </c>
      <c r="E247" s="12">
        <v>10</v>
      </c>
      <c r="F247" s="67"/>
      <c r="G247" s="67">
        <f t="shared" si="4"/>
        <v>10</v>
      </c>
    </row>
    <row r="248" spans="1:7">
      <c r="A248" s="41">
        <v>45107</v>
      </c>
      <c r="B248" s="786" t="s">
        <v>10</v>
      </c>
      <c r="C248" s="786" t="s">
        <v>19</v>
      </c>
      <c r="D248" t="s">
        <v>14</v>
      </c>
      <c r="E248" s="67">
        <v>300</v>
      </c>
      <c r="F248" s="67"/>
      <c r="G248" s="67">
        <f t="shared" si="4"/>
        <v>310</v>
      </c>
    </row>
    <row r="249" spans="1:7">
      <c r="A249" s="39">
        <v>45115</v>
      </c>
      <c r="B249" s="787" t="s">
        <v>2870</v>
      </c>
      <c r="C249" s="787" t="s">
        <v>19</v>
      </c>
      <c r="D249" t="s">
        <v>14</v>
      </c>
      <c r="E249" s="67"/>
      <c r="F249" s="67">
        <v>300</v>
      </c>
      <c r="G249" s="67">
        <f t="shared" si="4"/>
        <v>10</v>
      </c>
    </row>
    <row r="250" spans="1:7">
      <c r="A250" s="41">
        <v>45138</v>
      </c>
      <c r="B250" s="786" t="s">
        <v>10</v>
      </c>
      <c r="C250" s="786" t="s">
        <v>20</v>
      </c>
      <c r="D250" t="s">
        <v>14</v>
      </c>
      <c r="E250" s="67">
        <v>300</v>
      </c>
      <c r="F250" s="67"/>
      <c r="G250" s="67">
        <f t="shared" si="4"/>
        <v>310</v>
      </c>
    </row>
    <row r="251" spans="1:7">
      <c r="A251" s="39">
        <v>45145</v>
      </c>
      <c r="B251" s="787" t="s">
        <v>2871</v>
      </c>
      <c r="C251" s="787" t="s">
        <v>20</v>
      </c>
      <c r="D251" t="s">
        <v>14</v>
      </c>
      <c r="E251" s="67"/>
      <c r="F251" s="67">
        <v>300</v>
      </c>
      <c r="G251" s="67">
        <f t="shared" si="4"/>
        <v>10</v>
      </c>
    </row>
    <row r="252" spans="1:7">
      <c r="A252" s="41">
        <v>45169</v>
      </c>
      <c r="B252" s="786" t="s">
        <v>10</v>
      </c>
      <c r="C252" s="786" t="s">
        <v>21</v>
      </c>
      <c r="D252" t="s">
        <v>14</v>
      </c>
      <c r="E252" s="67">
        <v>300</v>
      </c>
      <c r="F252" s="67"/>
      <c r="G252" s="67">
        <f t="shared" si="4"/>
        <v>310</v>
      </c>
    </row>
    <row r="253" spans="1:7">
      <c r="A253" s="39">
        <v>45176</v>
      </c>
      <c r="B253" s="787" t="s">
        <v>2872</v>
      </c>
      <c r="C253" s="787" t="s">
        <v>21</v>
      </c>
      <c r="D253" t="s">
        <v>14</v>
      </c>
      <c r="E253" s="67"/>
      <c r="F253" s="67">
        <v>300</v>
      </c>
      <c r="G253" s="67">
        <f t="shared" si="4"/>
        <v>10</v>
      </c>
    </row>
    <row r="254" spans="1:7">
      <c r="A254" s="41">
        <v>45199</v>
      </c>
      <c r="B254" s="786" t="s">
        <v>10</v>
      </c>
      <c r="C254" s="786" t="s">
        <v>91</v>
      </c>
      <c r="D254" t="s">
        <v>14</v>
      </c>
      <c r="E254" s="67">
        <v>300</v>
      </c>
      <c r="F254" s="67"/>
      <c r="G254" s="67">
        <f t="shared" si="4"/>
        <v>310</v>
      </c>
    </row>
    <row r="255" spans="1:7">
      <c r="A255" s="39">
        <v>45205</v>
      </c>
      <c r="B255" s="39" t="s">
        <v>2873</v>
      </c>
      <c r="C255" s="787" t="s">
        <v>91</v>
      </c>
      <c r="D255" t="s">
        <v>14</v>
      </c>
      <c r="E255" s="67"/>
      <c r="F255" s="67">
        <v>300</v>
      </c>
      <c r="G255" s="67">
        <f t="shared" si="4"/>
        <v>10</v>
      </c>
    </row>
    <row r="256" spans="1:7">
      <c r="A256" s="41">
        <v>45230</v>
      </c>
      <c r="B256" s="786" t="s">
        <v>10</v>
      </c>
      <c r="C256" s="786" t="s">
        <v>23</v>
      </c>
      <c r="D256" t="s">
        <v>14</v>
      </c>
      <c r="E256" s="67">
        <v>300</v>
      </c>
      <c r="F256" s="67"/>
      <c r="G256" s="67">
        <f t="shared" si="4"/>
        <v>310</v>
      </c>
    </row>
    <row r="257" spans="1:7">
      <c r="A257" s="39">
        <v>45241</v>
      </c>
      <c r="B257" s="787" t="s">
        <v>2874</v>
      </c>
      <c r="C257" s="787" t="s">
        <v>24</v>
      </c>
      <c r="D257" t="s">
        <v>14</v>
      </c>
      <c r="E257" s="67"/>
      <c r="F257" s="67">
        <v>300</v>
      </c>
      <c r="G257" s="67">
        <f t="shared" si="4"/>
        <v>10</v>
      </c>
    </row>
    <row r="258" spans="1:7">
      <c r="A258" s="41">
        <v>45260</v>
      </c>
      <c r="B258" s="786" t="s">
        <v>10</v>
      </c>
      <c r="C258" s="786" t="s">
        <v>24</v>
      </c>
      <c r="D258" t="s">
        <v>14</v>
      </c>
      <c r="E258" s="67">
        <v>300</v>
      </c>
      <c r="F258" s="67"/>
      <c r="G258" s="67">
        <f t="shared" si="4"/>
        <v>310</v>
      </c>
    </row>
    <row r="259" spans="1:7">
      <c r="A259" s="39">
        <v>45235</v>
      </c>
      <c r="B259" s="787" t="s">
        <v>2875</v>
      </c>
      <c r="C259" s="787" t="s">
        <v>24</v>
      </c>
      <c r="D259" t="s">
        <v>14</v>
      </c>
      <c r="E259" s="67"/>
      <c r="F259" s="67">
        <v>300</v>
      </c>
      <c r="G259" s="67">
        <f t="shared" si="4"/>
        <v>10</v>
      </c>
    </row>
    <row r="260" spans="1:7">
      <c r="A260" s="41">
        <v>45291</v>
      </c>
      <c r="B260" s="786" t="s">
        <v>10</v>
      </c>
      <c r="C260" s="786" t="s">
        <v>25</v>
      </c>
      <c r="D260" t="s">
        <v>14</v>
      </c>
      <c r="E260" s="67">
        <v>300</v>
      </c>
      <c r="F260" s="67"/>
      <c r="G260" s="67">
        <f t="shared" si="4"/>
        <v>310</v>
      </c>
    </row>
    <row r="261" spans="1:7" s="365" customFormat="1">
      <c r="A261" s="364">
        <v>45296</v>
      </c>
      <c r="B261" s="807" t="s">
        <v>2876</v>
      </c>
      <c r="C261" s="807" t="s">
        <v>25</v>
      </c>
      <c r="D261" s="365" t="s">
        <v>14</v>
      </c>
      <c r="E261" s="373"/>
      <c r="F261" s="373">
        <v>300</v>
      </c>
      <c r="G261" s="373">
        <f t="shared" si="4"/>
        <v>10</v>
      </c>
    </row>
    <row r="262" spans="1:7">
      <c r="A262" s="41">
        <v>45322</v>
      </c>
      <c r="B262" s="786" t="s">
        <v>10</v>
      </c>
      <c r="C262" s="786" t="s">
        <v>11</v>
      </c>
      <c r="D262" t="s">
        <v>14</v>
      </c>
      <c r="E262" s="67">
        <v>300</v>
      </c>
      <c r="F262" s="67"/>
      <c r="G262" s="67">
        <f t="shared" si="4"/>
        <v>310</v>
      </c>
    </row>
    <row r="263" spans="1:7" s="365" customFormat="1">
      <c r="A263" s="364">
        <v>45328</v>
      </c>
      <c r="B263" s="807" t="s">
        <v>2877</v>
      </c>
      <c r="C263" s="807" t="s">
        <v>11</v>
      </c>
      <c r="D263" s="365" t="s">
        <v>14</v>
      </c>
      <c r="E263" s="373"/>
      <c r="F263" s="373">
        <v>300</v>
      </c>
      <c r="G263" s="373">
        <f t="shared" si="4"/>
        <v>10</v>
      </c>
    </row>
    <row r="264" spans="1:7">
      <c r="A264" s="41">
        <v>45351</v>
      </c>
      <c r="B264" s="786" t="s">
        <v>10</v>
      </c>
      <c r="C264" s="786" t="s">
        <v>15</v>
      </c>
      <c r="D264" t="s">
        <v>14</v>
      </c>
      <c r="E264" s="67">
        <v>300</v>
      </c>
      <c r="F264" s="67"/>
      <c r="G264" s="67">
        <f t="shared" si="4"/>
        <v>310</v>
      </c>
    </row>
    <row r="265" spans="1:7" s="365" customFormat="1">
      <c r="A265" s="364">
        <v>45331</v>
      </c>
      <c r="B265" s="807" t="s">
        <v>2878</v>
      </c>
      <c r="C265" s="807" t="s">
        <v>15</v>
      </c>
      <c r="D265" s="365" t="s">
        <v>14</v>
      </c>
      <c r="E265" s="373"/>
      <c r="F265" s="373">
        <v>300</v>
      </c>
      <c r="G265" s="373">
        <f t="shared" si="4"/>
        <v>10</v>
      </c>
    </row>
    <row r="266" spans="1:7">
      <c r="A266" s="41">
        <v>45382</v>
      </c>
      <c r="B266" s="786" t="s">
        <v>10</v>
      </c>
      <c r="C266" s="786" t="s">
        <v>16</v>
      </c>
      <c r="D266" t="s">
        <v>14</v>
      </c>
      <c r="E266" s="12">
        <v>300</v>
      </c>
      <c r="F266" s="67"/>
      <c r="G266" s="67">
        <f t="shared" si="4"/>
        <v>310</v>
      </c>
    </row>
    <row r="267" spans="1:7" s="365" customFormat="1">
      <c r="A267" s="364">
        <v>45391</v>
      </c>
      <c r="B267" s="807" t="s">
        <v>2879</v>
      </c>
      <c r="C267" s="807" t="s">
        <v>16</v>
      </c>
      <c r="D267" s="365" t="s">
        <v>14</v>
      </c>
      <c r="E267" s="370"/>
      <c r="F267" s="373">
        <v>300</v>
      </c>
      <c r="G267" s="373">
        <f t="shared" si="4"/>
        <v>10</v>
      </c>
    </row>
    <row r="268" spans="1:7">
      <c r="A268" s="41">
        <v>45412</v>
      </c>
      <c r="B268" s="786" t="s">
        <v>10</v>
      </c>
      <c r="C268" s="786" t="s">
        <v>17</v>
      </c>
      <c r="D268" t="s">
        <v>14</v>
      </c>
      <c r="E268" s="12">
        <v>300</v>
      </c>
      <c r="F268" s="67"/>
      <c r="G268" s="67">
        <f t="shared" si="4"/>
        <v>310</v>
      </c>
    </row>
    <row r="269" spans="1:7">
      <c r="A269" s="39">
        <v>9</v>
      </c>
      <c r="B269" s="787" t="s">
        <v>2880</v>
      </c>
      <c r="C269" s="787" t="s">
        <v>17</v>
      </c>
      <c r="D269" t="s">
        <v>14</v>
      </c>
      <c r="E269" s="67"/>
      <c r="F269" s="67">
        <v>300</v>
      </c>
      <c r="G269" s="67">
        <f t="shared" si="4"/>
        <v>10</v>
      </c>
    </row>
    <row r="270" spans="1:7">
      <c r="A270" s="41">
        <v>45443</v>
      </c>
      <c r="B270" s="786" t="s">
        <v>10</v>
      </c>
      <c r="C270" s="786" t="s">
        <v>18</v>
      </c>
      <c r="D270" t="s">
        <v>14</v>
      </c>
      <c r="E270" s="67">
        <v>300</v>
      </c>
      <c r="F270" s="67"/>
      <c r="G270" s="67">
        <f t="shared" si="4"/>
        <v>310</v>
      </c>
    </row>
    <row r="271" spans="1:7" s="378" customFormat="1">
      <c r="A271" s="377">
        <v>45453</v>
      </c>
      <c r="B271" s="801" t="s">
        <v>2881</v>
      </c>
      <c r="C271" s="801" t="s">
        <v>18</v>
      </c>
      <c r="D271" s="378" t="s">
        <v>14</v>
      </c>
      <c r="E271" s="421"/>
      <c r="F271" s="421">
        <v>300</v>
      </c>
      <c r="G271" s="421">
        <f t="shared" si="4"/>
        <v>10</v>
      </c>
    </row>
    <row r="272" spans="1:7">
      <c r="A272" s="41">
        <v>45473</v>
      </c>
      <c r="B272" s="786" t="s">
        <v>10</v>
      </c>
      <c r="C272" s="786" t="s">
        <v>2882</v>
      </c>
      <c r="D272" t="s">
        <v>14</v>
      </c>
      <c r="E272" s="67">
        <v>300</v>
      </c>
      <c r="F272" s="67"/>
      <c r="G272" s="67">
        <f t="shared" si="4"/>
        <v>310</v>
      </c>
    </row>
    <row r="273" spans="1:9" s="233" customFormat="1">
      <c r="A273" s="269">
        <v>45476</v>
      </c>
      <c r="B273" s="270" t="s">
        <v>2883</v>
      </c>
      <c r="C273" s="270" t="s">
        <v>2882</v>
      </c>
      <c r="D273" s="233" t="s">
        <v>14</v>
      </c>
      <c r="E273" s="300"/>
      <c r="F273" s="300">
        <v>300</v>
      </c>
      <c r="G273" s="300">
        <f t="shared" si="4"/>
        <v>10</v>
      </c>
      <c r="H273" s="233">
        <v>300</v>
      </c>
      <c r="I273" s="233" t="s">
        <v>2884</v>
      </c>
    </row>
    <row r="274" spans="1:9">
      <c r="A274" s="41">
        <v>45504</v>
      </c>
      <c r="B274" s="786" t="s">
        <v>10</v>
      </c>
      <c r="C274" s="786" t="s">
        <v>20</v>
      </c>
      <c r="D274" t="s">
        <v>14</v>
      </c>
      <c r="E274" s="67">
        <v>300</v>
      </c>
      <c r="F274" s="67"/>
      <c r="G274" s="67">
        <f t="shared" si="4"/>
        <v>310</v>
      </c>
    </row>
    <row r="275" spans="1:9" s="233" customFormat="1">
      <c r="A275" s="269">
        <v>45509</v>
      </c>
      <c r="B275" s="270" t="s">
        <v>2885</v>
      </c>
      <c r="C275" s="270" t="s">
        <v>20</v>
      </c>
      <c r="D275" s="233" t="s">
        <v>14</v>
      </c>
      <c r="E275" s="300"/>
      <c r="F275" s="300">
        <v>300</v>
      </c>
      <c r="G275" s="300">
        <f t="shared" si="4"/>
        <v>10</v>
      </c>
      <c r="H275" s="233">
        <v>300</v>
      </c>
      <c r="I275" s="233" t="s">
        <v>265</v>
      </c>
    </row>
    <row r="276" spans="1:9">
      <c r="A276" s="41">
        <v>45535</v>
      </c>
      <c r="B276" s="786" t="s">
        <v>10</v>
      </c>
      <c r="C276" s="786" t="s">
        <v>21</v>
      </c>
      <c r="D276" t="s">
        <v>14</v>
      </c>
      <c r="E276" s="67">
        <v>300</v>
      </c>
      <c r="F276" s="67"/>
      <c r="G276" s="67">
        <f t="shared" si="4"/>
        <v>310</v>
      </c>
    </row>
    <row r="277" spans="1:9" s="365" customFormat="1">
      <c r="A277" s="364">
        <v>45542</v>
      </c>
      <c r="B277" s="807" t="s">
        <v>2886</v>
      </c>
      <c r="C277" s="807" t="s">
        <v>21</v>
      </c>
      <c r="D277" s="365" t="s">
        <v>14</v>
      </c>
      <c r="E277" s="373"/>
      <c r="F277" s="373">
        <v>300</v>
      </c>
      <c r="G277" s="373">
        <f t="shared" si="4"/>
        <v>10</v>
      </c>
    </row>
    <row r="278" spans="1:9">
      <c r="A278" s="41">
        <v>45565</v>
      </c>
      <c r="B278" s="786" t="s">
        <v>10</v>
      </c>
      <c r="C278" s="786" t="s">
        <v>91</v>
      </c>
      <c r="D278" t="s">
        <v>14</v>
      </c>
      <c r="E278" s="12">
        <v>300</v>
      </c>
      <c r="F278" s="93"/>
      <c r="G278" s="67">
        <f t="shared" ref="G278:G343" si="5">+G277+E278-F278</f>
        <v>310</v>
      </c>
    </row>
    <row r="279" spans="1:9" s="365" customFormat="1">
      <c r="A279" s="364">
        <v>45580</v>
      </c>
      <c r="B279" s="807" t="s">
        <v>2887</v>
      </c>
      <c r="C279" s="807" t="s">
        <v>91</v>
      </c>
      <c r="D279" s="365" t="s">
        <v>14</v>
      </c>
      <c r="E279" s="370"/>
      <c r="F279" s="373">
        <v>300</v>
      </c>
      <c r="G279" s="373">
        <f t="shared" si="5"/>
        <v>10</v>
      </c>
    </row>
    <row r="280" spans="1:9">
      <c r="A280" s="41">
        <v>45596</v>
      </c>
      <c r="B280" s="786" t="s">
        <v>10</v>
      </c>
      <c r="C280" s="786" t="s">
        <v>23</v>
      </c>
      <c r="D280" t="s">
        <v>14</v>
      </c>
      <c r="E280" s="12">
        <v>300</v>
      </c>
      <c r="F280" s="67"/>
      <c r="G280" s="67">
        <f t="shared" si="5"/>
        <v>310</v>
      </c>
    </row>
    <row r="281" spans="1:9" s="233" customFormat="1">
      <c r="A281" s="269">
        <v>45601</v>
      </c>
      <c r="B281" s="270" t="s">
        <v>2888</v>
      </c>
      <c r="C281" s="270" t="s">
        <v>23</v>
      </c>
      <c r="D281" s="233" t="s">
        <v>14</v>
      </c>
      <c r="E281" s="234"/>
      <c r="F281" s="300">
        <v>300</v>
      </c>
      <c r="G281" s="300">
        <f t="shared" si="5"/>
        <v>10</v>
      </c>
      <c r="H281" s="233">
        <v>300</v>
      </c>
      <c r="I281" s="233" t="s">
        <v>272</v>
      </c>
    </row>
    <row r="282" spans="1:9">
      <c r="A282" s="41">
        <v>45626</v>
      </c>
      <c r="B282" s="786" t="s">
        <v>10</v>
      </c>
      <c r="C282" s="786" t="s">
        <v>24</v>
      </c>
      <c r="D282" t="s">
        <v>14</v>
      </c>
      <c r="E282" s="12">
        <v>300</v>
      </c>
      <c r="F282" s="67"/>
      <c r="G282" s="67">
        <f t="shared" si="5"/>
        <v>310</v>
      </c>
    </row>
    <row r="283" spans="1:9" s="233" customFormat="1">
      <c r="A283" s="269">
        <v>45632</v>
      </c>
      <c r="B283" s="270" t="s">
        <v>2889</v>
      </c>
      <c r="C283" s="270" t="s">
        <v>24</v>
      </c>
      <c r="D283" s="233" t="s">
        <v>14</v>
      </c>
      <c r="E283" s="234"/>
      <c r="F283" s="234">
        <v>300</v>
      </c>
      <c r="G283" s="300">
        <f t="shared" si="5"/>
        <v>10</v>
      </c>
      <c r="H283" s="233">
        <v>300</v>
      </c>
      <c r="I283" s="233" t="s">
        <v>265</v>
      </c>
    </row>
    <row r="284" spans="1:9">
      <c r="A284" s="41">
        <v>45657</v>
      </c>
      <c r="B284" s="786" t="s">
        <v>10</v>
      </c>
      <c r="C284" s="786" t="s">
        <v>25</v>
      </c>
      <c r="D284" t="s">
        <v>14</v>
      </c>
      <c r="E284" s="12">
        <v>300</v>
      </c>
      <c r="F284" s="12"/>
      <c r="G284" s="67">
        <f t="shared" si="5"/>
        <v>310</v>
      </c>
    </row>
    <row r="285" spans="1:9" s="127" customFormat="1">
      <c r="A285" s="126">
        <v>45666</v>
      </c>
      <c r="B285" s="797" t="s">
        <v>2890</v>
      </c>
      <c r="C285" s="797" t="s">
        <v>25</v>
      </c>
      <c r="D285" s="127" t="s">
        <v>14</v>
      </c>
      <c r="E285" s="129"/>
      <c r="F285" s="299">
        <v>300</v>
      </c>
      <c r="G285" s="299">
        <f t="shared" si="5"/>
        <v>10</v>
      </c>
    </row>
    <row r="286" spans="1:9">
      <c r="A286" s="41">
        <v>45688</v>
      </c>
      <c r="B286" s="786" t="s">
        <v>10</v>
      </c>
      <c r="C286" s="786" t="s">
        <v>11</v>
      </c>
      <c r="D286" t="s">
        <v>14</v>
      </c>
      <c r="E286" s="121">
        <v>300</v>
      </c>
      <c r="G286" s="67">
        <f t="shared" si="5"/>
        <v>310</v>
      </c>
    </row>
    <row r="287" spans="1:9" s="233" customFormat="1">
      <c r="A287" s="269">
        <v>45703</v>
      </c>
      <c r="B287" s="270" t="s">
        <v>2891</v>
      </c>
      <c r="C287" s="270" t="s">
        <v>11</v>
      </c>
      <c r="D287" s="233" t="s">
        <v>14</v>
      </c>
      <c r="E287" s="273"/>
      <c r="F287" s="288">
        <v>300</v>
      </c>
      <c r="G287" s="300">
        <f t="shared" si="5"/>
        <v>10</v>
      </c>
      <c r="H287" s="233">
        <v>300</v>
      </c>
      <c r="I287" s="233" t="s">
        <v>265</v>
      </c>
    </row>
    <row r="288" spans="1:9">
      <c r="A288" s="41">
        <v>45716</v>
      </c>
      <c r="B288" s="786" t="s">
        <v>10</v>
      </c>
      <c r="C288" s="786" t="s">
        <v>15</v>
      </c>
      <c r="D288" t="s">
        <v>14</v>
      </c>
      <c r="E288" s="12">
        <v>300</v>
      </c>
      <c r="G288" s="67">
        <f t="shared" si="5"/>
        <v>310</v>
      </c>
    </row>
    <row r="289" spans="1:11" s="233" customFormat="1">
      <c r="A289" s="269">
        <v>45729</v>
      </c>
      <c r="B289" s="270" t="s">
        <v>2892</v>
      </c>
      <c r="C289" s="270" t="s">
        <v>15</v>
      </c>
      <c r="D289" s="233" t="s">
        <v>14</v>
      </c>
      <c r="E289" s="288"/>
      <c r="F289" s="270">
        <v>300</v>
      </c>
      <c r="G289" s="300">
        <f t="shared" si="5"/>
        <v>10</v>
      </c>
      <c r="H289" s="233">
        <v>300</v>
      </c>
      <c r="I289" s="233" t="s">
        <v>265</v>
      </c>
    </row>
    <row r="290" spans="1:11">
      <c r="A290" s="41">
        <v>45747</v>
      </c>
      <c r="B290" s="786" t="s">
        <v>10</v>
      </c>
      <c r="C290" s="786" t="s">
        <v>16</v>
      </c>
      <c r="D290" t="s">
        <v>14</v>
      </c>
      <c r="E290" s="12">
        <v>300</v>
      </c>
      <c r="F290" s="67"/>
      <c r="G290" s="67">
        <f t="shared" si="5"/>
        <v>310</v>
      </c>
    </row>
    <row r="291" spans="1:11" s="233" customFormat="1">
      <c r="A291" s="269">
        <v>45752</v>
      </c>
      <c r="B291" s="270" t="s">
        <v>2893</v>
      </c>
      <c r="C291" s="270" t="s">
        <v>16</v>
      </c>
      <c r="D291" s="233" t="s">
        <v>14</v>
      </c>
      <c r="E291" s="300"/>
      <c r="F291" s="300">
        <v>300</v>
      </c>
      <c r="G291" s="300">
        <f t="shared" si="5"/>
        <v>10</v>
      </c>
      <c r="H291" s="233">
        <v>300</v>
      </c>
      <c r="I291" s="233" t="s">
        <v>265</v>
      </c>
    </row>
    <row r="292" spans="1:11">
      <c r="A292" s="41">
        <v>45777</v>
      </c>
      <c r="B292" s="786" t="s">
        <v>10</v>
      </c>
      <c r="C292" s="786" t="s">
        <v>17</v>
      </c>
      <c r="D292" t="s">
        <v>14</v>
      </c>
      <c r="E292" s="12">
        <v>300</v>
      </c>
      <c r="F292" s="67"/>
      <c r="G292" s="67">
        <f t="shared" si="5"/>
        <v>310</v>
      </c>
    </row>
    <row r="293" spans="1:11" s="127" customFormat="1">
      <c r="A293" s="126">
        <v>45793</v>
      </c>
      <c r="B293" s="797" t="s">
        <v>2894</v>
      </c>
      <c r="C293" s="797" t="s">
        <v>17</v>
      </c>
      <c r="D293" s="127" t="s">
        <v>14</v>
      </c>
      <c r="E293" s="299"/>
      <c r="F293" s="299">
        <v>300</v>
      </c>
      <c r="G293" s="299">
        <f t="shared" si="5"/>
        <v>10</v>
      </c>
    </row>
    <row r="294" spans="1:11">
      <c r="A294" s="41">
        <v>45808</v>
      </c>
      <c r="B294" s="786" t="s">
        <v>10</v>
      </c>
      <c r="C294" s="786" t="s">
        <v>237</v>
      </c>
      <c r="D294" t="s">
        <v>14</v>
      </c>
      <c r="E294" s="12">
        <v>300</v>
      </c>
      <c r="F294" s="67"/>
      <c r="G294" s="67">
        <f t="shared" si="5"/>
        <v>310</v>
      </c>
    </row>
    <row r="295" spans="1:11" s="233" customFormat="1">
      <c r="A295" s="269">
        <v>45821</v>
      </c>
      <c r="B295" s="270" t="s">
        <v>2895</v>
      </c>
      <c r="C295" s="270" t="s">
        <v>237</v>
      </c>
      <c r="D295" s="233" t="s">
        <v>14</v>
      </c>
      <c r="E295" s="300"/>
      <c r="F295" s="300">
        <v>300</v>
      </c>
      <c r="G295" s="300">
        <f t="shared" si="5"/>
        <v>10</v>
      </c>
      <c r="H295" s="233">
        <v>300</v>
      </c>
      <c r="I295" s="233" t="s">
        <v>265</v>
      </c>
    </row>
    <row r="296" spans="1:11">
      <c r="A296" s="41">
        <v>45838</v>
      </c>
      <c r="B296" s="786" t="s">
        <v>10</v>
      </c>
      <c r="C296" s="786" t="s">
        <v>19</v>
      </c>
      <c r="D296" t="s">
        <v>14</v>
      </c>
      <c r="E296" s="12">
        <v>300</v>
      </c>
      <c r="G296" s="67">
        <f t="shared" si="5"/>
        <v>310</v>
      </c>
    </row>
    <row r="297" spans="1:11" s="233" customFormat="1">
      <c r="A297" s="269">
        <v>45850</v>
      </c>
      <c r="B297" s="270" t="s">
        <v>2896</v>
      </c>
      <c r="C297" s="270" t="s">
        <v>2882</v>
      </c>
      <c r="D297" s="233" t="s">
        <v>14</v>
      </c>
      <c r="E297" s="288"/>
      <c r="F297" s="288">
        <v>300</v>
      </c>
      <c r="G297" s="300">
        <f t="shared" si="5"/>
        <v>10</v>
      </c>
      <c r="H297" s="233">
        <v>300</v>
      </c>
      <c r="I297" s="233" t="s">
        <v>272</v>
      </c>
    </row>
    <row r="298" spans="1:11">
      <c r="A298" s="41">
        <v>45869</v>
      </c>
      <c r="B298" s="786" t="s">
        <v>10</v>
      </c>
      <c r="C298" s="786" t="s">
        <v>20</v>
      </c>
      <c r="D298" t="s">
        <v>14</v>
      </c>
      <c r="E298" s="12">
        <v>300</v>
      </c>
      <c r="G298" s="67">
        <f t="shared" si="5"/>
        <v>310</v>
      </c>
    </row>
    <row r="299" spans="1:11" s="127" customFormat="1">
      <c r="A299" s="126">
        <v>45881</v>
      </c>
      <c r="B299" s="797" t="s">
        <v>2897</v>
      </c>
      <c r="C299" s="797" t="s">
        <v>20</v>
      </c>
      <c r="D299" s="127" t="s">
        <v>14</v>
      </c>
      <c r="E299" s="275"/>
      <c r="F299" s="275">
        <v>300</v>
      </c>
      <c r="G299" s="299">
        <f t="shared" si="5"/>
        <v>10</v>
      </c>
    </row>
    <row r="300" spans="1:11">
      <c r="A300" s="41">
        <v>45900</v>
      </c>
      <c r="B300" s="786" t="s">
        <v>10</v>
      </c>
      <c r="C300" s="786" t="s">
        <v>21</v>
      </c>
      <c r="D300" t="s">
        <v>14</v>
      </c>
      <c r="E300" s="12">
        <v>300</v>
      </c>
      <c r="G300" s="67">
        <f t="shared" si="5"/>
        <v>310</v>
      </c>
    </row>
    <row r="301" spans="1:11" s="127" customFormat="1">
      <c r="A301" s="126">
        <v>45910</v>
      </c>
      <c r="B301" s="797" t="s">
        <v>2898</v>
      </c>
      <c r="C301" s="797" t="s">
        <v>21</v>
      </c>
      <c r="D301" s="127" t="s">
        <v>14</v>
      </c>
      <c r="E301" s="275"/>
      <c r="F301" s="275">
        <v>300</v>
      </c>
      <c r="G301" s="299">
        <f t="shared" si="5"/>
        <v>10</v>
      </c>
    </row>
    <row r="302" spans="1:11">
      <c r="A302" s="133" t="s">
        <v>136</v>
      </c>
      <c r="B302" s="786" t="s">
        <v>10</v>
      </c>
      <c r="C302" s="786" t="s">
        <v>91</v>
      </c>
      <c r="D302" t="s">
        <v>14</v>
      </c>
      <c r="E302" s="12">
        <v>300</v>
      </c>
      <c r="G302" s="67">
        <f t="shared" si="5"/>
        <v>310</v>
      </c>
    </row>
    <row r="303" spans="1:11">
      <c r="A303" s="39">
        <v>45940</v>
      </c>
      <c r="B303" s="787" t="s">
        <v>2899</v>
      </c>
      <c r="C303" s="787" t="s">
        <v>91</v>
      </c>
      <c r="D303" t="s">
        <v>14</v>
      </c>
      <c r="F303" s="26">
        <v>300</v>
      </c>
      <c r="G303" s="67">
        <f t="shared" si="5"/>
        <v>10</v>
      </c>
    </row>
    <row r="304" spans="1:11">
      <c r="A304" s="41">
        <v>45961</v>
      </c>
      <c r="B304" s="786" t="s">
        <v>10</v>
      </c>
      <c r="C304" s="786" t="s">
        <v>23</v>
      </c>
      <c r="D304" t="s">
        <v>14</v>
      </c>
      <c r="E304" s="12">
        <v>300</v>
      </c>
      <c r="G304" s="67">
        <f t="shared" si="5"/>
        <v>310</v>
      </c>
      <c r="J304" s="656" t="s">
        <v>140</v>
      </c>
      <c r="K304" s="656">
        <v>8914131</v>
      </c>
    </row>
    <row r="305" spans="1:12">
      <c r="B305" s="787"/>
      <c r="C305" s="787"/>
      <c r="D305" s="108" t="s">
        <v>69</v>
      </c>
      <c r="E305" s="583">
        <v>5</v>
      </c>
      <c r="G305" s="67">
        <f t="shared" si="5"/>
        <v>315</v>
      </c>
    </row>
    <row r="306" spans="1:12">
      <c r="A306" s="39">
        <v>45975</v>
      </c>
      <c r="B306" s="787" t="s">
        <v>2900</v>
      </c>
      <c r="C306" s="587" t="s">
        <v>23</v>
      </c>
      <c r="D306" t="s">
        <v>14</v>
      </c>
      <c r="F306" s="26">
        <v>300</v>
      </c>
      <c r="G306" s="67">
        <f t="shared" si="5"/>
        <v>15</v>
      </c>
      <c r="H306" s="288">
        <f>SUM(H262:H301)</f>
        <v>2700</v>
      </c>
    </row>
    <row r="307" spans="1:12">
      <c r="A307" s="41">
        <v>45991</v>
      </c>
      <c r="B307" s="786" t="s">
        <v>10</v>
      </c>
      <c r="C307" s="786" t="s">
        <v>24</v>
      </c>
      <c r="D307" t="s">
        <v>14</v>
      </c>
      <c r="E307" s="26">
        <v>300</v>
      </c>
      <c r="G307" s="67">
        <f t="shared" si="5"/>
        <v>315</v>
      </c>
    </row>
    <row r="308" spans="1:12">
      <c r="A308" s="639">
        <v>46002</v>
      </c>
      <c r="B308" s="587" t="s">
        <v>2901</v>
      </c>
      <c r="C308" s="587" t="s">
        <v>24</v>
      </c>
      <c r="D308" t="s">
        <v>14</v>
      </c>
      <c r="F308" s="26">
        <v>300</v>
      </c>
      <c r="G308" s="67">
        <f t="shared" si="5"/>
        <v>15</v>
      </c>
    </row>
    <row r="309" spans="1:12">
      <c r="A309" s="41">
        <v>46022</v>
      </c>
      <c r="B309" s="786" t="s">
        <v>10</v>
      </c>
      <c r="C309" s="786" t="s">
        <v>25</v>
      </c>
      <c r="D309" t="s">
        <v>14</v>
      </c>
      <c r="E309" s="4">
        <v>300</v>
      </c>
      <c r="G309" s="67">
        <f t="shared" si="5"/>
        <v>315</v>
      </c>
      <c r="J309" s="850" t="s">
        <v>2820</v>
      </c>
      <c r="K309" s="850"/>
      <c r="L309" s="850"/>
    </row>
    <row r="310" spans="1:12">
      <c r="A310" s="639">
        <v>46031</v>
      </c>
      <c r="B310" s="587" t="s">
        <v>2902</v>
      </c>
      <c r="C310" s="587" t="s">
        <v>25</v>
      </c>
      <c r="D310" t="s">
        <v>14</v>
      </c>
      <c r="E310" s="4"/>
      <c r="F310" s="4">
        <v>300</v>
      </c>
      <c r="G310" s="67">
        <f t="shared" si="5"/>
        <v>15</v>
      </c>
      <c r="I310" s="786">
        <v>2023</v>
      </c>
      <c r="J310" s="786" t="s">
        <v>18</v>
      </c>
      <c r="K310" s="188" t="s">
        <v>81</v>
      </c>
      <c r="L310" s="12">
        <v>10</v>
      </c>
    </row>
    <row r="311" spans="1:12">
      <c r="A311" s="133">
        <v>46053</v>
      </c>
      <c r="B311" s="786" t="s">
        <v>10</v>
      </c>
      <c r="C311" s="786" t="s">
        <v>11</v>
      </c>
      <c r="D311" t="s">
        <v>14</v>
      </c>
      <c r="E311" s="4">
        <v>300</v>
      </c>
      <c r="G311" s="67">
        <f t="shared" si="5"/>
        <v>315</v>
      </c>
      <c r="I311" s="786">
        <v>2026</v>
      </c>
      <c r="J311" s="786" t="s">
        <v>23</v>
      </c>
      <c r="K311" s="108" t="s">
        <v>69</v>
      </c>
      <c r="L311" s="583">
        <v>5</v>
      </c>
    </row>
    <row r="312" spans="1:12">
      <c r="A312" s="106">
        <v>46065</v>
      </c>
      <c r="B312" s="787" t="s">
        <v>2903</v>
      </c>
      <c r="C312" s="787" t="s">
        <v>11</v>
      </c>
      <c r="D312" t="s">
        <v>14</v>
      </c>
      <c r="E312" s="4"/>
      <c r="F312" s="26">
        <v>300</v>
      </c>
      <c r="G312" s="67">
        <f t="shared" si="5"/>
        <v>15</v>
      </c>
      <c r="L312" s="135">
        <f>SUM(L310:L311)</f>
        <v>15</v>
      </c>
    </row>
    <row r="313" spans="1:12">
      <c r="A313" s="41">
        <v>46081</v>
      </c>
      <c r="B313" s="786" t="s">
        <v>10</v>
      </c>
      <c r="C313" s="786" t="s">
        <v>15</v>
      </c>
      <c r="D313" t="s">
        <v>14</v>
      </c>
      <c r="E313" s="4">
        <v>300</v>
      </c>
      <c r="G313" s="67">
        <f t="shared" si="5"/>
        <v>315</v>
      </c>
    </row>
    <row r="314" spans="1:12">
      <c r="A314" s="39">
        <v>46093</v>
      </c>
      <c r="B314" s="631" t="s">
        <v>2904</v>
      </c>
      <c r="C314" s="787" t="s">
        <v>15</v>
      </c>
      <c r="D314" t="s">
        <v>14</v>
      </c>
      <c r="E314" s="4"/>
      <c r="F314" s="26">
        <v>300</v>
      </c>
      <c r="G314" s="67">
        <f t="shared" si="5"/>
        <v>15</v>
      </c>
    </row>
    <row r="315" spans="1:12">
      <c r="A315" s="41">
        <v>46112</v>
      </c>
      <c r="B315" s="786" t="s">
        <v>10</v>
      </c>
      <c r="C315" s="786" t="s">
        <v>16</v>
      </c>
      <c r="D315" t="s">
        <v>14</v>
      </c>
      <c r="E315" s="26">
        <v>300</v>
      </c>
      <c r="G315" s="67">
        <f t="shared" si="5"/>
        <v>315</v>
      </c>
    </row>
    <row r="316" spans="1:12">
      <c r="A316" s="39">
        <v>46129</v>
      </c>
      <c r="B316" s="787" t="s">
        <v>2905</v>
      </c>
      <c r="C316" s="787" t="s">
        <v>16</v>
      </c>
      <c r="D316" t="s">
        <v>14</v>
      </c>
      <c r="F316" s="26">
        <v>300</v>
      </c>
      <c r="G316" s="67">
        <f t="shared" si="5"/>
        <v>15</v>
      </c>
    </row>
    <row r="317" spans="1:12">
      <c r="A317" s="41">
        <v>46142</v>
      </c>
      <c r="B317" s="786" t="s">
        <v>10</v>
      </c>
      <c r="C317" s="786" t="s">
        <v>17</v>
      </c>
      <c r="D317" t="s">
        <v>14</v>
      </c>
      <c r="E317" s="26">
        <v>300</v>
      </c>
      <c r="G317" s="67">
        <f t="shared" si="5"/>
        <v>315</v>
      </c>
    </row>
    <row r="318" spans="1:12">
      <c r="B318" s="787"/>
      <c r="C318" s="787"/>
      <c r="G318" s="67">
        <f t="shared" si="5"/>
        <v>315</v>
      </c>
    </row>
    <row r="319" spans="1:12">
      <c r="B319" s="787"/>
      <c r="C319" s="787"/>
      <c r="G319" s="67">
        <f t="shared" si="5"/>
        <v>315</v>
      </c>
    </row>
    <row r="320" spans="1:12">
      <c r="B320" s="787"/>
      <c r="C320" s="787"/>
      <c r="G320" s="67">
        <f t="shared" si="5"/>
        <v>315</v>
      </c>
    </row>
    <row r="321" spans="2:7">
      <c r="B321" s="787"/>
      <c r="C321" s="787"/>
      <c r="G321" s="67">
        <f t="shared" si="5"/>
        <v>315</v>
      </c>
    </row>
    <row r="322" spans="2:7">
      <c r="B322" s="787"/>
      <c r="C322" s="787"/>
      <c r="G322" s="67">
        <f t="shared" si="5"/>
        <v>315</v>
      </c>
    </row>
    <row r="323" spans="2:7">
      <c r="B323" s="787"/>
      <c r="C323" s="787"/>
      <c r="G323" s="67">
        <f t="shared" si="5"/>
        <v>315</v>
      </c>
    </row>
    <row r="324" spans="2:7">
      <c r="B324" s="787"/>
      <c r="C324" s="787"/>
      <c r="G324" s="67">
        <f t="shared" si="5"/>
        <v>315</v>
      </c>
    </row>
    <row r="325" spans="2:7">
      <c r="B325" s="787"/>
      <c r="C325" s="787"/>
      <c r="G325" s="67">
        <f t="shared" si="5"/>
        <v>315</v>
      </c>
    </row>
    <row r="326" spans="2:7">
      <c r="B326" s="787"/>
      <c r="C326" s="787"/>
      <c r="G326" s="67">
        <f t="shared" si="5"/>
        <v>315</v>
      </c>
    </row>
    <row r="327" spans="2:7">
      <c r="B327" s="787"/>
      <c r="C327" s="787"/>
      <c r="G327" s="67">
        <f t="shared" si="5"/>
        <v>315</v>
      </c>
    </row>
    <row r="328" spans="2:7">
      <c r="B328" s="787"/>
      <c r="C328" s="787"/>
      <c r="G328" s="67">
        <f t="shared" si="5"/>
        <v>315</v>
      </c>
    </row>
    <row r="329" spans="2:7">
      <c r="B329" s="787"/>
      <c r="C329" s="787"/>
      <c r="G329" s="67">
        <f t="shared" si="5"/>
        <v>315</v>
      </c>
    </row>
    <row r="330" spans="2:7">
      <c r="B330" s="787"/>
      <c r="C330" s="787"/>
      <c r="G330" s="67">
        <f t="shared" si="5"/>
        <v>315</v>
      </c>
    </row>
    <row r="331" spans="2:7">
      <c r="B331" s="787"/>
      <c r="C331" s="787"/>
      <c r="G331" s="67">
        <f t="shared" si="5"/>
        <v>315</v>
      </c>
    </row>
    <row r="332" spans="2:7">
      <c r="B332" s="787"/>
      <c r="C332" s="787"/>
      <c r="G332" s="67">
        <f t="shared" si="5"/>
        <v>315</v>
      </c>
    </row>
    <row r="333" spans="2:7">
      <c r="B333" s="787"/>
      <c r="C333" s="787"/>
      <c r="G333" s="67">
        <f t="shared" si="5"/>
        <v>315</v>
      </c>
    </row>
    <row r="334" spans="2:7">
      <c r="B334" s="787"/>
      <c r="C334" s="787"/>
      <c r="G334" s="67">
        <f t="shared" si="5"/>
        <v>315</v>
      </c>
    </row>
    <row r="335" spans="2:7">
      <c r="B335" s="787"/>
      <c r="C335" s="787"/>
      <c r="G335" s="67">
        <f t="shared" si="5"/>
        <v>315</v>
      </c>
    </row>
    <row r="336" spans="2:7">
      <c r="B336" s="787"/>
      <c r="C336" s="787"/>
      <c r="G336" s="67">
        <f t="shared" si="5"/>
        <v>315</v>
      </c>
    </row>
    <row r="337" spans="2:7">
      <c r="B337" s="787"/>
      <c r="C337" s="787"/>
      <c r="G337" s="67">
        <f t="shared" si="5"/>
        <v>315</v>
      </c>
    </row>
    <row r="338" spans="2:7">
      <c r="B338" s="787"/>
      <c r="C338" s="787"/>
      <c r="G338" s="67">
        <f t="shared" si="5"/>
        <v>315</v>
      </c>
    </row>
    <row r="339" spans="2:7">
      <c r="B339" s="787"/>
      <c r="C339" s="787"/>
      <c r="G339" s="67">
        <f t="shared" si="5"/>
        <v>315</v>
      </c>
    </row>
    <row r="340" spans="2:7">
      <c r="B340" s="787"/>
      <c r="C340" s="787"/>
      <c r="G340" s="67">
        <f t="shared" si="5"/>
        <v>315</v>
      </c>
    </row>
    <row r="341" spans="2:7">
      <c r="B341" s="787"/>
      <c r="C341" s="787"/>
      <c r="G341" s="67">
        <f t="shared" si="5"/>
        <v>315</v>
      </c>
    </row>
    <row r="342" spans="2:7">
      <c r="B342" s="787"/>
      <c r="C342" s="787"/>
      <c r="G342" s="67">
        <f t="shared" si="5"/>
        <v>315</v>
      </c>
    </row>
    <row r="343" spans="2:7">
      <c r="B343" s="787"/>
      <c r="C343" s="787"/>
      <c r="G343" s="67">
        <f t="shared" si="5"/>
        <v>315</v>
      </c>
    </row>
    <row r="344" spans="2:7">
      <c r="B344" s="787"/>
      <c r="C344" s="787"/>
      <c r="G344" s="67">
        <f t="shared" ref="G344:G407" si="6">+G343+E344-F344</f>
        <v>315</v>
      </c>
    </row>
    <row r="345" spans="2:7">
      <c r="B345" s="787"/>
      <c r="C345" s="787"/>
      <c r="G345" s="67">
        <f t="shared" si="6"/>
        <v>315</v>
      </c>
    </row>
    <row r="346" spans="2:7">
      <c r="B346" s="787"/>
      <c r="C346" s="787"/>
      <c r="G346" s="67">
        <f t="shared" si="6"/>
        <v>315</v>
      </c>
    </row>
    <row r="347" spans="2:7">
      <c r="B347" s="787"/>
      <c r="C347" s="787"/>
      <c r="G347" s="67">
        <f t="shared" si="6"/>
        <v>315</v>
      </c>
    </row>
    <row r="348" spans="2:7">
      <c r="B348" s="787"/>
      <c r="C348" s="787"/>
      <c r="G348" s="67">
        <f t="shared" si="6"/>
        <v>315</v>
      </c>
    </row>
    <row r="349" spans="2:7">
      <c r="B349" s="787"/>
      <c r="C349" s="787"/>
      <c r="G349" s="67">
        <f t="shared" si="6"/>
        <v>315</v>
      </c>
    </row>
    <row r="350" spans="2:7">
      <c r="B350" s="787"/>
      <c r="C350" s="787"/>
      <c r="G350" s="67">
        <f t="shared" si="6"/>
        <v>315</v>
      </c>
    </row>
    <row r="351" spans="2:7">
      <c r="B351" s="787"/>
      <c r="C351" s="787"/>
      <c r="G351" s="67">
        <f t="shared" si="6"/>
        <v>315</v>
      </c>
    </row>
    <row r="352" spans="2:7">
      <c r="B352" s="787"/>
      <c r="C352" s="787"/>
      <c r="G352" s="67">
        <f t="shared" si="6"/>
        <v>315</v>
      </c>
    </row>
    <row r="353" spans="2:7">
      <c r="B353" s="787"/>
      <c r="C353" s="787"/>
      <c r="G353" s="67">
        <f t="shared" si="6"/>
        <v>315</v>
      </c>
    </row>
    <row r="354" spans="2:7">
      <c r="B354" s="787"/>
      <c r="C354" s="787"/>
      <c r="G354" s="67">
        <f t="shared" si="6"/>
        <v>315</v>
      </c>
    </row>
    <row r="355" spans="2:7">
      <c r="B355" s="787"/>
      <c r="C355" s="787"/>
      <c r="G355" s="67">
        <f t="shared" si="6"/>
        <v>315</v>
      </c>
    </row>
    <row r="356" spans="2:7">
      <c r="B356" s="787"/>
      <c r="C356" s="787"/>
      <c r="G356" s="67">
        <f t="shared" si="6"/>
        <v>315</v>
      </c>
    </row>
    <row r="357" spans="2:7">
      <c r="B357" s="787"/>
      <c r="C357" s="787"/>
      <c r="G357" s="67">
        <f t="shared" si="6"/>
        <v>315</v>
      </c>
    </row>
    <row r="358" spans="2:7">
      <c r="B358" s="787"/>
      <c r="C358" s="787"/>
      <c r="G358" s="67">
        <f t="shared" si="6"/>
        <v>315</v>
      </c>
    </row>
    <row r="359" spans="2:7">
      <c r="B359" s="787"/>
      <c r="C359" s="787"/>
      <c r="G359" s="67">
        <f t="shared" si="6"/>
        <v>315</v>
      </c>
    </row>
    <row r="360" spans="2:7">
      <c r="B360" s="787"/>
      <c r="C360" s="787"/>
      <c r="G360" s="67">
        <f t="shared" si="6"/>
        <v>315</v>
      </c>
    </row>
    <row r="361" spans="2:7">
      <c r="B361" s="787"/>
      <c r="C361" s="787"/>
      <c r="G361" s="67">
        <f t="shared" si="6"/>
        <v>315</v>
      </c>
    </row>
    <row r="362" spans="2:7">
      <c r="B362" s="787"/>
      <c r="C362" s="787"/>
      <c r="G362" s="67">
        <f t="shared" si="6"/>
        <v>315</v>
      </c>
    </row>
    <row r="363" spans="2:7">
      <c r="B363" s="787"/>
      <c r="C363" s="787"/>
      <c r="G363" s="67">
        <f t="shared" si="6"/>
        <v>315</v>
      </c>
    </row>
    <row r="364" spans="2:7">
      <c r="B364" s="787"/>
      <c r="C364" s="787"/>
      <c r="G364" s="67">
        <f t="shared" si="6"/>
        <v>315</v>
      </c>
    </row>
    <row r="365" spans="2:7">
      <c r="B365" s="787"/>
      <c r="C365" s="787"/>
      <c r="G365" s="67">
        <f t="shared" si="6"/>
        <v>315</v>
      </c>
    </row>
    <row r="366" spans="2:7">
      <c r="B366" s="787"/>
      <c r="C366" s="787"/>
      <c r="G366" s="67">
        <f t="shared" si="6"/>
        <v>315</v>
      </c>
    </row>
    <row r="367" spans="2:7">
      <c r="B367" s="787"/>
      <c r="C367" s="787"/>
      <c r="G367" s="67">
        <f t="shared" si="6"/>
        <v>315</v>
      </c>
    </row>
    <row r="368" spans="2:7">
      <c r="B368" s="787"/>
      <c r="C368" s="787"/>
      <c r="G368" s="67">
        <f t="shared" si="6"/>
        <v>315</v>
      </c>
    </row>
    <row r="369" spans="2:7">
      <c r="B369" s="787"/>
      <c r="C369" s="787"/>
      <c r="G369" s="67">
        <f t="shared" si="6"/>
        <v>315</v>
      </c>
    </row>
    <row r="370" spans="2:7">
      <c r="B370" s="787"/>
      <c r="C370" s="787"/>
      <c r="G370" s="67">
        <f t="shared" si="6"/>
        <v>315</v>
      </c>
    </row>
    <row r="371" spans="2:7">
      <c r="B371" s="787"/>
      <c r="C371" s="787"/>
      <c r="G371" s="67">
        <f t="shared" si="6"/>
        <v>315</v>
      </c>
    </row>
    <row r="372" spans="2:7">
      <c r="B372" s="787"/>
      <c r="C372" s="787"/>
      <c r="G372" s="67">
        <f t="shared" si="6"/>
        <v>315</v>
      </c>
    </row>
    <row r="373" spans="2:7">
      <c r="B373" s="787"/>
      <c r="C373" s="787"/>
      <c r="G373" s="67">
        <f t="shared" si="6"/>
        <v>315</v>
      </c>
    </row>
    <row r="374" spans="2:7">
      <c r="B374" s="787"/>
      <c r="C374" s="787"/>
      <c r="G374" s="67">
        <f t="shared" si="6"/>
        <v>315</v>
      </c>
    </row>
    <row r="375" spans="2:7">
      <c r="B375" s="787"/>
      <c r="C375" s="787"/>
      <c r="G375" s="67">
        <f t="shared" si="6"/>
        <v>315</v>
      </c>
    </row>
    <row r="376" spans="2:7">
      <c r="B376" s="787"/>
      <c r="C376" s="787"/>
      <c r="G376" s="67">
        <f t="shared" si="6"/>
        <v>315</v>
      </c>
    </row>
    <row r="377" spans="2:7">
      <c r="B377" s="787"/>
      <c r="C377" s="787"/>
      <c r="G377" s="67">
        <f t="shared" si="6"/>
        <v>315</v>
      </c>
    </row>
    <row r="378" spans="2:7">
      <c r="B378" s="787"/>
      <c r="C378" s="787"/>
      <c r="G378" s="67">
        <f t="shared" si="6"/>
        <v>315</v>
      </c>
    </row>
    <row r="379" spans="2:7">
      <c r="B379" s="787"/>
      <c r="C379" s="787"/>
      <c r="G379" s="67">
        <f t="shared" si="6"/>
        <v>315</v>
      </c>
    </row>
    <row r="380" spans="2:7">
      <c r="B380" s="787"/>
      <c r="C380" s="787"/>
      <c r="G380" s="67">
        <f t="shared" si="6"/>
        <v>315</v>
      </c>
    </row>
    <row r="381" spans="2:7">
      <c r="B381" s="787"/>
      <c r="C381" s="787"/>
      <c r="G381" s="67">
        <f t="shared" si="6"/>
        <v>315</v>
      </c>
    </row>
    <row r="382" spans="2:7">
      <c r="B382" s="787"/>
      <c r="C382" s="787"/>
      <c r="G382" s="67">
        <f t="shared" si="6"/>
        <v>315</v>
      </c>
    </row>
    <row r="383" spans="2:7">
      <c r="B383" s="787"/>
      <c r="C383" s="787"/>
      <c r="G383" s="67">
        <f t="shared" si="6"/>
        <v>315</v>
      </c>
    </row>
    <row r="384" spans="2:7">
      <c r="B384" s="787"/>
      <c r="C384" s="787"/>
      <c r="G384" s="67">
        <f t="shared" si="6"/>
        <v>315</v>
      </c>
    </row>
    <row r="385" spans="2:7">
      <c r="B385" s="787"/>
      <c r="C385" s="787"/>
      <c r="G385" s="67">
        <f t="shared" si="6"/>
        <v>315</v>
      </c>
    </row>
    <row r="386" spans="2:7">
      <c r="B386" s="787"/>
      <c r="C386" s="787"/>
      <c r="G386" s="67">
        <f t="shared" si="6"/>
        <v>315</v>
      </c>
    </row>
    <row r="387" spans="2:7">
      <c r="B387" s="787"/>
      <c r="C387" s="787"/>
      <c r="G387" s="67">
        <f t="shared" si="6"/>
        <v>315</v>
      </c>
    </row>
    <row r="388" spans="2:7">
      <c r="B388" s="787"/>
      <c r="C388" s="787"/>
      <c r="G388" s="67">
        <f t="shared" si="6"/>
        <v>315</v>
      </c>
    </row>
    <row r="389" spans="2:7">
      <c r="B389" s="787"/>
      <c r="C389" s="787"/>
      <c r="G389" s="67">
        <f t="shared" si="6"/>
        <v>315</v>
      </c>
    </row>
    <row r="390" spans="2:7">
      <c r="B390" s="787"/>
      <c r="C390" s="787"/>
      <c r="G390" s="67">
        <f t="shared" si="6"/>
        <v>315</v>
      </c>
    </row>
    <row r="391" spans="2:7">
      <c r="B391" s="787"/>
      <c r="C391" s="787"/>
      <c r="G391" s="67">
        <f t="shared" si="6"/>
        <v>315</v>
      </c>
    </row>
    <row r="392" spans="2:7">
      <c r="B392" s="787"/>
      <c r="C392" s="787"/>
      <c r="G392" s="67">
        <f t="shared" si="6"/>
        <v>315</v>
      </c>
    </row>
    <row r="393" spans="2:7">
      <c r="B393" s="787"/>
      <c r="C393" s="787"/>
      <c r="G393" s="67">
        <f t="shared" si="6"/>
        <v>315</v>
      </c>
    </row>
    <row r="394" spans="2:7">
      <c r="B394" s="787"/>
      <c r="C394" s="787"/>
      <c r="G394" s="67">
        <f t="shared" si="6"/>
        <v>315</v>
      </c>
    </row>
    <row r="395" spans="2:7">
      <c r="B395" s="787"/>
      <c r="C395" s="787"/>
      <c r="G395" s="67">
        <f t="shared" si="6"/>
        <v>315</v>
      </c>
    </row>
    <row r="396" spans="2:7">
      <c r="B396" s="787"/>
      <c r="C396" s="787"/>
      <c r="G396" s="67">
        <f t="shared" si="6"/>
        <v>315</v>
      </c>
    </row>
    <row r="397" spans="2:7">
      <c r="B397" s="787"/>
      <c r="C397" s="787"/>
      <c r="G397" s="67">
        <f t="shared" si="6"/>
        <v>315</v>
      </c>
    </row>
    <row r="398" spans="2:7">
      <c r="B398" s="787"/>
      <c r="C398" s="787"/>
      <c r="G398" s="67">
        <f t="shared" si="6"/>
        <v>315</v>
      </c>
    </row>
    <row r="399" spans="2:7">
      <c r="B399" s="787"/>
      <c r="C399" s="787"/>
      <c r="G399" s="67">
        <f t="shared" si="6"/>
        <v>315</v>
      </c>
    </row>
    <row r="400" spans="2:7">
      <c r="B400" s="787"/>
      <c r="C400" s="787"/>
      <c r="G400" s="67">
        <f t="shared" si="6"/>
        <v>315</v>
      </c>
    </row>
    <row r="401" spans="2:7">
      <c r="B401" s="787"/>
      <c r="C401" s="787"/>
      <c r="G401" s="67">
        <f t="shared" si="6"/>
        <v>315</v>
      </c>
    </row>
    <row r="402" spans="2:7">
      <c r="B402" s="787"/>
      <c r="C402" s="787"/>
      <c r="G402" s="67">
        <f t="shared" si="6"/>
        <v>315</v>
      </c>
    </row>
    <row r="403" spans="2:7">
      <c r="B403" s="787"/>
      <c r="C403" s="787"/>
      <c r="G403" s="67">
        <f t="shared" si="6"/>
        <v>315</v>
      </c>
    </row>
    <row r="404" spans="2:7">
      <c r="B404" s="787"/>
      <c r="C404" s="787"/>
      <c r="G404" s="67">
        <f t="shared" si="6"/>
        <v>315</v>
      </c>
    </row>
    <row r="405" spans="2:7">
      <c r="B405" s="787"/>
      <c r="C405" s="787"/>
      <c r="G405" s="67">
        <f t="shared" si="6"/>
        <v>315</v>
      </c>
    </row>
    <row r="406" spans="2:7">
      <c r="B406" s="787"/>
      <c r="C406" s="787"/>
      <c r="G406" s="67">
        <f t="shared" si="6"/>
        <v>315</v>
      </c>
    </row>
    <row r="407" spans="2:7">
      <c r="B407" s="787"/>
      <c r="C407" s="787"/>
      <c r="G407" s="67">
        <f t="shared" si="6"/>
        <v>315</v>
      </c>
    </row>
    <row r="408" spans="2:7">
      <c r="B408" s="787"/>
      <c r="C408" s="787"/>
      <c r="G408" s="67">
        <f t="shared" ref="G408:G471" si="7">+G407+E408-F408</f>
        <v>315</v>
      </c>
    </row>
    <row r="409" spans="2:7">
      <c r="B409" s="787"/>
      <c r="C409" s="787"/>
      <c r="G409" s="67">
        <f t="shared" si="7"/>
        <v>315</v>
      </c>
    </row>
    <row r="410" spans="2:7">
      <c r="B410" s="787"/>
      <c r="C410" s="787"/>
      <c r="G410" s="67">
        <f t="shared" si="7"/>
        <v>315</v>
      </c>
    </row>
    <row r="411" spans="2:7">
      <c r="B411" s="787"/>
      <c r="C411" s="787"/>
      <c r="G411" s="67">
        <f t="shared" si="7"/>
        <v>315</v>
      </c>
    </row>
    <row r="412" spans="2:7">
      <c r="B412" s="787"/>
      <c r="C412" s="787"/>
      <c r="G412" s="67">
        <f t="shared" si="7"/>
        <v>315</v>
      </c>
    </row>
    <row r="413" spans="2:7">
      <c r="B413" s="787"/>
      <c r="C413" s="787"/>
      <c r="G413" s="67">
        <f t="shared" si="7"/>
        <v>315</v>
      </c>
    </row>
    <row r="414" spans="2:7">
      <c r="B414" s="787"/>
      <c r="C414" s="787"/>
      <c r="G414" s="67">
        <f t="shared" si="7"/>
        <v>315</v>
      </c>
    </row>
    <row r="415" spans="2:7">
      <c r="B415" s="787"/>
      <c r="C415" s="787"/>
      <c r="G415" s="67">
        <f t="shared" si="7"/>
        <v>315</v>
      </c>
    </row>
    <row r="416" spans="2:7">
      <c r="B416" s="787"/>
      <c r="C416" s="787"/>
      <c r="G416" s="67">
        <f t="shared" si="7"/>
        <v>315</v>
      </c>
    </row>
    <row r="417" spans="2:7">
      <c r="B417" s="787"/>
      <c r="C417" s="787"/>
      <c r="G417" s="67">
        <f t="shared" si="7"/>
        <v>315</v>
      </c>
    </row>
    <row r="418" spans="2:7">
      <c r="B418" s="787"/>
      <c r="C418" s="787"/>
      <c r="G418" s="67">
        <f t="shared" si="7"/>
        <v>315</v>
      </c>
    </row>
    <row r="419" spans="2:7">
      <c r="B419" s="787"/>
      <c r="C419" s="787"/>
      <c r="G419" s="67">
        <f t="shared" si="7"/>
        <v>315</v>
      </c>
    </row>
    <row r="420" spans="2:7">
      <c r="B420" s="787"/>
      <c r="C420" s="787"/>
      <c r="G420" s="67">
        <f t="shared" si="7"/>
        <v>315</v>
      </c>
    </row>
    <row r="421" spans="2:7">
      <c r="B421" s="787"/>
      <c r="C421" s="787"/>
      <c r="G421" s="67">
        <f t="shared" si="7"/>
        <v>315</v>
      </c>
    </row>
    <row r="422" spans="2:7">
      <c r="B422" s="787"/>
      <c r="C422" s="787"/>
      <c r="G422" s="67">
        <f t="shared" si="7"/>
        <v>315</v>
      </c>
    </row>
    <row r="423" spans="2:7">
      <c r="B423" s="787"/>
      <c r="C423" s="787"/>
      <c r="G423" s="67">
        <f t="shared" si="7"/>
        <v>315</v>
      </c>
    </row>
    <row r="424" spans="2:7">
      <c r="B424" s="787"/>
      <c r="C424" s="787"/>
      <c r="G424" s="67">
        <f t="shared" si="7"/>
        <v>315</v>
      </c>
    </row>
    <row r="425" spans="2:7">
      <c r="B425" s="787"/>
      <c r="C425" s="787"/>
      <c r="G425" s="67">
        <f t="shared" si="7"/>
        <v>315</v>
      </c>
    </row>
    <row r="426" spans="2:7">
      <c r="B426" s="787"/>
      <c r="C426" s="787"/>
      <c r="G426" s="67">
        <f t="shared" si="7"/>
        <v>315</v>
      </c>
    </row>
    <row r="427" spans="2:7">
      <c r="B427" s="787"/>
      <c r="C427" s="787"/>
      <c r="G427" s="67">
        <f t="shared" si="7"/>
        <v>315</v>
      </c>
    </row>
    <row r="428" spans="2:7">
      <c r="B428" s="787"/>
      <c r="C428" s="787"/>
      <c r="G428" s="67">
        <f t="shared" si="7"/>
        <v>315</v>
      </c>
    </row>
    <row r="429" spans="2:7">
      <c r="B429" s="787"/>
      <c r="C429" s="787"/>
      <c r="G429" s="67">
        <f t="shared" si="7"/>
        <v>315</v>
      </c>
    </row>
    <row r="430" spans="2:7">
      <c r="B430" s="787"/>
      <c r="C430" s="787"/>
      <c r="G430" s="67">
        <f t="shared" si="7"/>
        <v>315</v>
      </c>
    </row>
    <row r="431" spans="2:7">
      <c r="B431" s="787"/>
      <c r="C431" s="787"/>
      <c r="G431" s="67">
        <f t="shared" si="7"/>
        <v>315</v>
      </c>
    </row>
    <row r="432" spans="2:7">
      <c r="B432" s="787"/>
      <c r="C432" s="787"/>
      <c r="G432" s="67">
        <f t="shared" si="7"/>
        <v>315</v>
      </c>
    </row>
    <row r="433" spans="2:7">
      <c r="B433" s="787"/>
      <c r="C433" s="787"/>
      <c r="G433" s="67">
        <f t="shared" si="7"/>
        <v>315</v>
      </c>
    </row>
    <row r="434" spans="2:7">
      <c r="B434" s="787"/>
      <c r="C434" s="787"/>
      <c r="G434" s="67">
        <f t="shared" si="7"/>
        <v>315</v>
      </c>
    </row>
    <row r="435" spans="2:7">
      <c r="B435" s="787"/>
      <c r="C435" s="787"/>
      <c r="G435" s="67">
        <f t="shared" si="7"/>
        <v>315</v>
      </c>
    </row>
    <row r="436" spans="2:7">
      <c r="B436" s="787"/>
      <c r="C436" s="787"/>
      <c r="G436" s="67">
        <f t="shared" si="7"/>
        <v>315</v>
      </c>
    </row>
    <row r="437" spans="2:7">
      <c r="B437" s="787"/>
      <c r="C437" s="787"/>
      <c r="G437" s="67">
        <f t="shared" si="7"/>
        <v>315</v>
      </c>
    </row>
    <row r="438" spans="2:7">
      <c r="B438" s="787"/>
      <c r="C438" s="787"/>
      <c r="G438" s="67">
        <f t="shared" si="7"/>
        <v>315</v>
      </c>
    </row>
    <row r="439" spans="2:7">
      <c r="B439" s="787"/>
      <c r="C439" s="787"/>
      <c r="G439" s="67">
        <f t="shared" si="7"/>
        <v>315</v>
      </c>
    </row>
    <row r="440" spans="2:7">
      <c r="B440" s="787"/>
      <c r="C440" s="787"/>
      <c r="G440" s="67">
        <f t="shared" si="7"/>
        <v>315</v>
      </c>
    </row>
    <row r="441" spans="2:7">
      <c r="B441" s="787"/>
      <c r="C441" s="787"/>
      <c r="G441" s="67">
        <f t="shared" si="7"/>
        <v>315</v>
      </c>
    </row>
    <row r="442" spans="2:7">
      <c r="B442" s="787"/>
      <c r="C442" s="787"/>
      <c r="G442" s="67">
        <f t="shared" si="7"/>
        <v>315</v>
      </c>
    </row>
    <row r="443" spans="2:7">
      <c r="B443" s="787"/>
      <c r="C443" s="787"/>
      <c r="G443" s="67">
        <f t="shared" si="7"/>
        <v>315</v>
      </c>
    </row>
    <row r="444" spans="2:7">
      <c r="B444" s="787"/>
      <c r="C444" s="787"/>
      <c r="G444" s="67">
        <f t="shared" si="7"/>
        <v>315</v>
      </c>
    </row>
    <row r="445" spans="2:7">
      <c r="B445" s="787"/>
      <c r="C445" s="787"/>
      <c r="G445" s="67">
        <f t="shared" si="7"/>
        <v>315</v>
      </c>
    </row>
    <row r="446" spans="2:7">
      <c r="B446" s="787"/>
      <c r="C446" s="787"/>
      <c r="G446" s="67">
        <f t="shared" si="7"/>
        <v>315</v>
      </c>
    </row>
    <row r="447" spans="2:7">
      <c r="B447" s="787"/>
      <c r="C447" s="787"/>
      <c r="G447" s="67">
        <f t="shared" si="7"/>
        <v>315</v>
      </c>
    </row>
    <row r="448" spans="2:7">
      <c r="B448" s="787"/>
      <c r="C448" s="787"/>
      <c r="G448" s="67">
        <f t="shared" si="7"/>
        <v>315</v>
      </c>
    </row>
    <row r="449" spans="2:7">
      <c r="B449" s="787"/>
      <c r="C449" s="787"/>
      <c r="G449" s="67">
        <f t="shared" si="7"/>
        <v>315</v>
      </c>
    </row>
    <row r="450" spans="2:7">
      <c r="B450" s="787"/>
      <c r="C450" s="787"/>
      <c r="G450" s="67">
        <f t="shared" si="7"/>
        <v>315</v>
      </c>
    </row>
    <row r="451" spans="2:7">
      <c r="B451" s="787"/>
      <c r="C451" s="787"/>
      <c r="G451" s="67">
        <f t="shared" si="7"/>
        <v>315</v>
      </c>
    </row>
    <row r="452" spans="2:7">
      <c r="B452" s="787"/>
      <c r="C452" s="787"/>
      <c r="G452" s="67">
        <f t="shared" si="7"/>
        <v>315</v>
      </c>
    </row>
    <row r="453" spans="2:7">
      <c r="B453" s="787"/>
      <c r="C453" s="787"/>
      <c r="G453" s="67">
        <f t="shared" si="7"/>
        <v>315</v>
      </c>
    </row>
    <row r="454" spans="2:7">
      <c r="B454" s="787"/>
      <c r="C454" s="787"/>
      <c r="G454" s="67">
        <f t="shared" si="7"/>
        <v>315</v>
      </c>
    </row>
    <row r="455" spans="2:7">
      <c r="B455" s="787"/>
      <c r="C455" s="787"/>
      <c r="G455" s="67">
        <f t="shared" si="7"/>
        <v>315</v>
      </c>
    </row>
    <row r="456" spans="2:7">
      <c r="B456" s="787"/>
      <c r="C456" s="787"/>
      <c r="G456" s="67">
        <f t="shared" si="7"/>
        <v>315</v>
      </c>
    </row>
    <row r="457" spans="2:7">
      <c r="B457" s="787"/>
      <c r="C457" s="787"/>
      <c r="G457" s="67">
        <f t="shared" si="7"/>
        <v>315</v>
      </c>
    </row>
    <row r="458" spans="2:7">
      <c r="B458" s="787"/>
      <c r="C458" s="787"/>
      <c r="G458" s="67">
        <f t="shared" si="7"/>
        <v>315</v>
      </c>
    </row>
    <row r="459" spans="2:7">
      <c r="B459" s="787"/>
      <c r="C459" s="787"/>
      <c r="G459" s="67">
        <f t="shared" si="7"/>
        <v>315</v>
      </c>
    </row>
    <row r="460" spans="2:7">
      <c r="B460" s="787"/>
      <c r="C460" s="787"/>
      <c r="G460" s="67">
        <f t="shared" si="7"/>
        <v>315</v>
      </c>
    </row>
    <row r="461" spans="2:7">
      <c r="B461" s="787"/>
      <c r="C461" s="787"/>
      <c r="G461" s="67">
        <f t="shared" si="7"/>
        <v>315</v>
      </c>
    </row>
    <row r="462" spans="2:7">
      <c r="B462" s="787"/>
      <c r="C462" s="787"/>
      <c r="G462" s="67">
        <f t="shared" si="7"/>
        <v>315</v>
      </c>
    </row>
    <row r="463" spans="2:7">
      <c r="B463" s="787"/>
      <c r="C463" s="787"/>
      <c r="G463" s="67">
        <f t="shared" si="7"/>
        <v>315</v>
      </c>
    </row>
    <row r="464" spans="2:7">
      <c r="B464" s="787"/>
      <c r="C464" s="787"/>
      <c r="G464" s="67">
        <f t="shared" si="7"/>
        <v>315</v>
      </c>
    </row>
    <row r="465" spans="2:7">
      <c r="B465" s="787"/>
      <c r="C465" s="787"/>
      <c r="G465" s="67">
        <f t="shared" si="7"/>
        <v>315</v>
      </c>
    </row>
    <row r="466" spans="2:7">
      <c r="B466" s="787"/>
      <c r="C466" s="787"/>
      <c r="G466" s="67">
        <f t="shared" si="7"/>
        <v>315</v>
      </c>
    </row>
    <row r="467" spans="2:7">
      <c r="B467" s="787"/>
      <c r="C467" s="787"/>
      <c r="G467" s="67">
        <f t="shared" si="7"/>
        <v>315</v>
      </c>
    </row>
    <row r="468" spans="2:7">
      <c r="B468" s="787"/>
      <c r="C468" s="787"/>
      <c r="G468" s="67">
        <f t="shared" si="7"/>
        <v>315</v>
      </c>
    </row>
    <row r="469" spans="2:7">
      <c r="B469" s="787"/>
      <c r="C469" s="787"/>
      <c r="G469" s="67">
        <f t="shared" si="7"/>
        <v>315</v>
      </c>
    </row>
    <row r="470" spans="2:7">
      <c r="B470" s="787"/>
      <c r="C470" s="787"/>
      <c r="G470" s="67">
        <f t="shared" si="7"/>
        <v>315</v>
      </c>
    </row>
    <row r="471" spans="2:7">
      <c r="B471" s="787"/>
      <c r="C471" s="787"/>
      <c r="G471" s="67">
        <f t="shared" si="7"/>
        <v>315</v>
      </c>
    </row>
    <row r="472" spans="2:7">
      <c r="B472" s="787"/>
      <c r="C472" s="787"/>
      <c r="G472" s="67">
        <f t="shared" ref="G472:G509" si="8">+G471+E472-F472</f>
        <v>315</v>
      </c>
    </row>
    <row r="473" spans="2:7">
      <c r="B473" s="787"/>
      <c r="C473" s="787"/>
      <c r="G473" s="67">
        <f t="shared" si="8"/>
        <v>315</v>
      </c>
    </row>
    <row r="474" spans="2:7">
      <c r="B474" s="787"/>
      <c r="C474" s="787"/>
      <c r="G474" s="67">
        <f t="shared" si="8"/>
        <v>315</v>
      </c>
    </row>
    <row r="475" spans="2:7">
      <c r="B475" s="787"/>
      <c r="C475" s="787"/>
      <c r="G475" s="67">
        <f t="shared" si="8"/>
        <v>315</v>
      </c>
    </row>
    <row r="476" spans="2:7">
      <c r="B476" s="787"/>
      <c r="C476" s="787"/>
      <c r="G476" s="67">
        <f t="shared" si="8"/>
        <v>315</v>
      </c>
    </row>
    <row r="477" spans="2:7">
      <c r="B477" s="787"/>
      <c r="C477" s="787"/>
      <c r="G477" s="67">
        <f t="shared" si="8"/>
        <v>315</v>
      </c>
    </row>
    <row r="478" spans="2:7">
      <c r="B478" s="787"/>
      <c r="C478" s="787"/>
      <c r="G478" s="67">
        <f t="shared" si="8"/>
        <v>315</v>
      </c>
    </row>
    <row r="479" spans="2:7">
      <c r="B479" s="787"/>
      <c r="C479" s="787"/>
      <c r="G479" s="67">
        <f t="shared" si="8"/>
        <v>315</v>
      </c>
    </row>
    <row r="480" spans="2:7">
      <c r="B480" s="787"/>
      <c r="C480" s="787"/>
      <c r="G480" s="67">
        <f t="shared" si="8"/>
        <v>315</v>
      </c>
    </row>
    <row r="481" spans="2:7">
      <c r="B481" s="787"/>
      <c r="C481" s="787"/>
      <c r="G481" s="67">
        <f t="shared" si="8"/>
        <v>315</v>
      </c>
    </row>
    <row r="482" spans="2:7">
      <c r="B482" s="787"/>
      <c r="C482" s="787"/>
      <c r="G482" s="67">
        <f t="shared" si="8"/>
        <v>315</v>
      </c>
    </row>
    <row r="483" spans="2:7">
      <c r="B483" s="787"/>
      <c r="C483" s="787"/>
      <c r="G483" s="67">
        <f t="shared" si="8"/>
        <v>315</v>
      </c>
    </row>
    <row r="484" spans="2:7">
      <c r="B484" s="787"/>
      <c r="C484" s="787"/>
      <c r="G484" s="67">
        <f t="shared" si="8"/>
        <v>315</v>
      </c>
    </row>
    <row r="485" spans="2:7">
      <c r="B485" s="787"/>
      <c r="C485" s="787"/>
      <c r="G485" s="67">
        <f t="shared" si="8"/>
        <v>315</v>
      </c>
    </row>
    <row r="486" spans="2:7">
      <c r="B486" s="787"/>
      <c r="C486" s="787"/>
      <c r="G486" s="67">
        <f t="shared" si="8"/>
        <v>315</v>
      </c>
    </row>
    <row r="487" spans="2:7">
      <c r="B487" s="787"/>
      <c r="C487" s="787"/>
      <c r="G487" s="67">
        <f t="shared" si="8"/>
        <v>315</v>
      </c>
    </row>
    <row r="488" spans="2:7">
      <c r="B488" s="787"/>
      <c r="C488" s="787"/>
      <c r="G488" s="67">
        <f t="shared" si="8"/>
        <v>315</v>
      </c>
    </row>
    <row r="489" spans="2:7">
      <c r="B489" s="787"/>
      <c r="C489" s="787"/>
      <c r="G489" s="67">
        <f t="shared" si="8"/>
        <v>315</v>
      </c>
    </row>
    <row r="490" spans="2:7">
      <c r="B490" s="787"/>
      <c r="C490" s="787"/>
      <c r="G490" s="67">
        <f t="shared" si="8"/>
        <v>315</v>
      </c>
    </row>
    <row r="491" spans="2:7">
      <c r="B491" s="787"/>
      <c r="C491" s="787"/>
      <c r="G491" s="67">
        <f t="shared" si="8"/>
        <v>315</v>
      </c>
    </row>
    <row r="492" spans="2:7">
      <c r="B492" s="787"/>
      <c r="C492" s="787"/>
      <c r="G492" s="67">
        <f t="shared" si="8"/>
        <v>315</v>
      </c>
    </row>
    <row r="493" spans="2:7">
      <c r="B493" s="787"/>
      <c r="C493" s="787"/>
      <c r="G493" s="67">
        <f t="shared" si="8"/>
        <v>315</v>
      </c>
    </row>
    <row r="494" spans="2:7">
      <c r="B494" s="787"/>
      <c r="C494" s="787"/>
      <c r="G494" s="67">
        <f t="shared" si="8"/>
        <v>315</v>
      </c>
    </row>
    <row r="495" spans="2:7">
      <c r="B495" s="787"/>
      <c r="C495" s="787"/>
      <c r="G495" s="67">
        <f t="shared" si="8"/>
        <v>315</v>
      </c>
    </row>
    <row r="496" spans="2:7">
      <c r="B496" s="787"/>
      <c r="C496" s="787"/>
      <c r="G496" s="67">
        <f t="shared" si="8"/>
        <v>315</v>
      </c>
    </row>
    <row r="497" spans="2:7">
      <c r="B497" s="787"/>
      <c r="C497" s="787"/>
      <c r="G497" s="67">
        <f t="shared" si="8"/>
        <v>315</v>
      </c>
    </row>
    <row r="498" spans="2:7">
      <c r="B498" s="787"/>
      <c r="C498" s="787"/>
      <c r="G498" s="67">
        <f t="shared" si="8"/>
        <v>315</v>
      </c>
    </row>
    <row r="499" spans="2:7">
      <c r="B499" s="787"/>
      <c r="C499" s="787"/>
      <c r="G499" s="67">
        <f t="shared" si="8"/>
        <v>315</v>
      </c>
    </row>
    <row r="500" spans="2:7">
      <c r="B500" s="787"/>
      <c r="C500" s="787"/>
      <c r="G500" s="67">
        <f t="shared" si="8"/>
        <v>315</v>
      </c>
    </row>
    <row r="501" spans="2:7">
      <c r="B501" s="787"/>
      <c r="C501" s="787"/>
      <c r="G501" s="67">
        <f t="shared" si="8"/>
        <v>315</v>
      </c>
    </row>
    <row r="502" spans="2:7">
      <c r="B502" s="787"/>
      <c r="C502" s="787"/>
      <c r="G502" s="67">
        <f t="shared" si="8"/>
        <v>315</v>
      </c>
    </row>
    <row r="503" spans="2:7">
      <c r="B503" s="787"/>
      <c r="C503" s="787"/>
      <c r="G503" s="67">
        <f t="shared" si="8"/>
        <v>315</v>
      </c>
    </row>
    <row r="504" spans="2:7">
      <c r="B504" s="787"/>
      <c r="C504" s="787"/>
      <c r="G504" s="67">
        <f t="shared" si="8"/>
        <v>315</v>
      </c>
    </row>
    <row r="505" spans="2:7">
      <c r="B505" s="787"/>
      <c r="C505" s="787"/>
      <c r="G505" s="67">
        <f t="shared" si="8"/>
        <v>315</v>
      </c>
    </row>
    <row r="506" spans="2:7">
      <c r="B506" s="787"/>
      <c r="C506" s="787"/>
      <c r="G506" s="67">
        <f t="shared" si="8"/>
        <v>315</v>
      </c>
    </row>
    <row r="507" spans="2:7">
      <c r="B507" s="787"/>
      <c r="C507" s="787"/>
      <c r="G507" s="67">
        <f t="shared" si="8"/>
        <v>315</v>
      </c>
    </row>
    <row r="508" spans="2:7">
      <c r="B508" s="787"/>
      <c r="C508" s="787"/>
      <c r="G508" s="67">
        <f t="shared" si="8"/>
        <v>315</v>
      </c>
    </row>
    <row r="509" spans="2:7">
      <c r="B509" s="787"/>
      <c r="C509" s="787"/>
      <c r="G509" s="67">
        <f t="shared" si="8"/>
        <v>315</v>
      </c>
    </row>
  </sheetData>
  <autoFilter ref="A5:I306" xr:uid="{00000000-0001-0000-1500-000000000000}"/>
  <mergeCells count="2">
    <mergeCell ref="B3:G3"/>
    <mergeCell ref="J309:L309"/>
  </mergeCells>
  <pageMargins left="0.70866141732283472" right="0.70866141732283472" top="0.74803149606299213" bottom="0.74803149606299213" header="0.31496062992125984" footer="0.31496062992125984"/>
  <pageSetup paperSize="9" scale="1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8">
    <tabColor rgb="FF00B0F0"/>
  </sheetPr>
  <dimension ref="A3:O1012"/>
  <sheetViews>
    <sheetView topLeftCell="A713" zoomScaleNormal="100" workbookViewId="0">
      <selection activeCell="B722" sqref="B722"/>
    </sheetView>
  </sheetViews>
  <sheetFormatPr defaultColWidth="11.42578125" defaultRowHeight="15"/>
  <cols>
    <col min="1" max="1" width="11.42578125" style="39"/>
    <col min="2" max="2" width="23.140625" style="6" customWidth="1"/>
    <col min="3" max="3" width="18.42578125" style="6" bestFit="1" customWidth="1"/>
    <col min="4" max="4" width="23" bestFit="1" customWidth="1"/>
    <col min="5" max="6" width="11.42578125" style="118"/>
    <col min="7" max="7" width="12.42578125" style="4" bestFit="1" customWidth="1"/>
    <col min="8" max="8" width="12.42578125" style="4" customWidth="1"/>
    <col min="9" max="9" width="19.28515625" customWidth="1"/>
    <col min="10" max="10" width="18" customWidth="1"/>
    <col min="11" max="11" width="22.85546875" customWidth="1"/>
    <col min="12" max="12" width="15.7109375" customWidth="1"/>
  </cols>
  <sheetData>
    <row r="3" spans="1:10">
      <c r="B3" s="786" t="s">
        <v>2906</v>
      </c>
      <c r="C3" s="786"/>
      <c r="E3" s="793"/>
      <c r="F3" s="793"/>
      <c r="G3" s="11"/>
      <c r="H3" s="11"/>
    </row>
    <row r="5" spans="1:10" s="6" customFormat="1" ht="30">
      <c r="A5" s="40" t="s">
        <v>1</v>
      </c>
      <c r="B5" s="804" t="s">
        <v>2</v>
      </c>
      <c r="C5" s="804" t="s">
        <v>3</v>
      </c>
      <c r="D5" s="804" t="s">
        <v>4</v>
      </c>
      <c r="E5" s="131" t="s">
        <v>5</v>
      </c>
      <c r="F5" s="131" t="s">
        <v>6</v>
      </c>
      <c r="G5" s="14" t="s">
        <v>7</v>
      </c>
      <c r="H5" s="14"/>
      <c r="I5" s="787" t="s">
        <v>140</v>
      </c>
      <c r="J5">
        <v>44002664</v>
      </c>
    </row>
    <row r="6" spans="1:10">
      <c r="A6" s="39">
        <v>42736</v>
      </c>
      <c r="B6" s="787" t="s">
        <v>8</v>
      </c>
      <c r="C6" s="787"/>
      <c r="G6" s="4">
        <v>306.60000000000002</v>
      </c>
    </row>
    <row r="7" spans="1:10">
      <c r="A7" s="39">
        <v>42744</v>
      </c>
      <c r="B7" s="787">
        <v>12055</v>
      </c>
      <c r="C7" s="787" t="s">
        <v>340</v>
      </c>
      <c r="F7" s="118">
        <v>210</v>
      </c>
      <c r="G7" s="4">
        <f>+G6+E7-F7</f>
        <v>96.600000000000023</v>
      </c>
    </row>
    <row r="8" spans="1:10">
      <c r="A8" s="39">
        <v>42766</v>
      </c>
      <c r="B8" s="787">
        <v>12178</v>
      </c>
      <c r="C8" s="787" t="s">
        <v>340</v>
      </c>
      <c r="F8" s="118">
        <v>96.6</v>
      </c>
      <c r="G8" s="4">
        <f t="shared" ref="G8:G72" si="0">+G7+E8-F8</f>
        <v>0</v>
      </c>
    </row>
    <row r="9" spans="1:10">
      <c r="A9" s="39">
        <v>42766</v>
      </c>
      <c r="B9" s="787" t="s">
        <v>10</v>
      </c>
      <c r="C9" s="787" t="s">
        <v>11</v>
      </c>
      <c r="D9" t="s">
        <v>12</v>
      </c>
      <c r="E9" s="118">
        <v>13.5</v>
      </c>
      <c r="G9" s="4">
        <f t="shared" si="0"/>
        <v>13.5</v>
      </c>
    </row>
    <row r="10" spans="1:10">
      <c r="B10" s="787"/>
      <c r="C10" s="787"/>
      <c r="D10" t="s">
        <v>13</v>
      </c>
      <c r="E10" s="118">
        <v>2.8</v>
      </c>
      <c r="G10" s="4">
        <f t="shared" si="0"/>
        <v>16.3</v>
      </c>
    </row>
    <row r="11" spans="1:10">
      <c r="B11" s="787"/>
      <c r="C11" s="787"/>
      <c r="D11" t="s">
        <v>14</v>
      </c>
      <c r="E11" s="118">
        <v>210</v>
      </c>
      <c r="G11" s="4">
        <f t="shared" si="0"/>
        <v>226.3</v>
      </c>
    </row>
    <row r="12" spans="1:10">
      <c r="A12" s="39">
        <v>42766</v>
      </c>
      <c r="B12" s="787">
        <v>12178</v>
      </c>
      <c r="C12" s="787" t="s">
        <v>11</v>
      </c>
      <c r="D12" t="s">
        <v>14</v>
      </c>
      <c r="F12" s="118">
        <v>210</v>
      </c>
      <c r="G12" s="4">
        <f t="shared" si="0"/>
        <v>16.300000000000011</v>
      </c>
    </row>
    <row r="13" spans="1:10">
      <c r="A13" s="39">
        <v>42797</v>
      </c>
      <c r="B13" s="787">
        <v>12325</v>
      </c>
      <c r="C13" s="787" t="s">
        <v>11</v>
      </c>
      <c r="D13" t="s">
        <v>12</v>
      </c>
      <c r="F13" s="118">
        <v>13.5</v>
      </c>
      <c r="G13" s="4">
        <f t="shared" si="0"/>
        <v>2.8000000000000114</v>
      </c>
    </row>
    <row r="14" spans="1:10">
      <c r="A14" s="39">
        <v>42797</v>
      </c>
      <c r="B14" s="787">
        <v>12325</v>
      </c>
      <c r="C14" s="787" t="s">
        <v>11</v>
      </c>
      <c r="D14" t="s">
        <v>13</v>
      </c>
      <c r="F14" s="118">
        <v>2.8</v>
      </c>
      <c r="G14" s="4">
        <f t="shared" si="0"/>
        <v>1.1546319456101628E-14</v>
      </c>
    </row>
    <row r="15" spans="1:10">
      <c r="A15" s="39">
        <v>42794</v>
      </c>
      <c r="B15" s="787" t="s">
        <v>10</v>
      </c>
      <c r="C15" s="787" t="s">
        <v>15</v>
      </c>
      <c r="D15" t="s">
        <v>12</v>
      </c>
      <c r="E15" s="118">
        <v>13</v>
      </c>
      <c r="G15" s="4">
        <f t="shared" si="0"/>
        <v>13.000000000000011</v>
      </c>
    </row>
    <row r="16" spans="1:10">
      <c r="B16" s="787"/>
      <c r="C16" s="787"/>
      <c r="D16" t="s">
        <v>13</v>
      </c>
      <c r="E16" s="118">
        <v>2</v>
      </c>
      <c r="G16" s="4">
        <f t="shared" si="0"/>
        <v>15.000000000000011</v>
      </c>
    </row>
    <row r="17" spans="1:7">
      <c r="B17" s="787"/>
      <c r="C17" s="787"/>
      <c r="D17" t="s">
        <v>14</v>
      </c>
      <c r="E17" s="118">
        <v>210</v>
      </c>
      <c r="G17" s="4">
        <f t="shared" si="0"/>
        <v>225</v>
      </c>
    </row>
    <row r="18" spans="1:7">
      <c r="A18" s="39">
        <v>42797</v>
      </c>
      <c r="B18" s="787">
        <v>12335</v>
      </c>
      <c r="C18" s="787" t="s">
        <v>15</v>
      </c>
      <c r="D18" t="s">
        <v>14</v>
      </c>
      <c r="F18" s="118">
        <v>210</v>
      </c>
      <c r="G18" s="4">
        <f t="shared" si="0"/>
        <v>15</v>
      </c>
    </row>
    <row r="19" spans="1:7">
      <c r="A19" s="39">
        <v>42828</v>
      </c>
      <c r="B19" s="787">
        <v>12464</v>
      </c>
      <c r="C19" s="787" t="s">
        <v>15</v>
      </c>
      <c r="D19" t="s">
        <v>12</v>
      </c>
      <c r="F19" s="118">
        <v>13</v>
      </c>
      <c r="G19" s="4">
        <f t="shared" si="0"/>
        <v>2</v>
      </c>
    </row>
    <row r="20" spans="1:7">
      <c r="A20" s="39">
        <v>42828</v>
      </c>
      <c r="B20" s="787">
        <v>12464</v>
      </c>
      <c r="C20" s="787" t="s">
        <v>15</v>
      </c>
      <c r="D20" t="s">
        <v>13</v>
      </c>
      <c r="F20" s="118">
        <v>2</v>
      </c>
      <c r="G20" s="4">
        <f t="shared" si="0"/>
        <v>0</v>
      </c>
    </row>
    <row r="21" spans="1:7">
      <c r="A21" s="39">
        <v>42825</v>
      </c>
      <c r="B21" s="787" t="s">
        <v>10</v>
      </c>
      <c r="C21" s="787" t="s">
        <v>16</v>
      </c>
      <c r="D21" t="s">
        <v>12</v>
      </c>
      <c r="E21" s="118">
        <v>12</v>
      </c>
      <c r="G21" s="4">
        <f t="shared" si="0"/>
        <v>12</v>
      </c>
    </row>
    <row r="22" spans="1:7">
      <c r="B22" s="787"/>
      <c r="C22" s="787"/>
      <c r="D22" t="s">
        <v>13</v>
      </c>
      <c r="E22" s="118">
        <v>2</v>
      </c>
      <c r="G22" s="4">
        <f t="shared" si="0"/>
        <v>14</v>
      </c>
    </row>
    <row r="23" spans="1:7">
      <c r="B23" s="787"/>
      <c r="C23" s="787"/>
      <c r="D23" t="s">
        <v>14</v>
      </c>
      <c r="E23" s="118">
        <v>210</v>
      </c>
      <c r="G23" s="4">
        <f t="shared" si="0"/>
        <v>224</v>
      </c>
    </row>
    <row r="24" spans="1:7" ht="15.75" customHeight="1">
      <c r="A24" s="39">
        <v>42828</v>
      </c>
      <c r="B24" s="787">
        <v>124640</v>
      </c>
      <c r="C24" s="787" t="s">
        <v>16</v>
      </c>
      <c r="D24" t="s">
        <v>14</v>
      </c>
      <c r="F24" s="118">
        <v>210</v>
      </c>
      <c r="G24" s="4">
        <f t="shared" si="0"/>
        <v>14</v>
      </c>
    </row>
    <row r="25" spans="1:7" ht="15.75" customHeight="1">
      <c r="A25" s="39">
        <v>42858</v>
      </c>
      <c r="B25" s="787">
        <v>12608</v>
      </c>
      <c r="C25" s="787" t="s">
        <v>16</v>
      </c>
      <c r="D25" t="s">
        <v>12</v>
      </c>
      <c r="F25" s="118">
        <v>12</v>
      </c>
      <c r="G25" s="4">
        <f t="shared" si="0"/>
        <v>2</v>
      </c>
    </row>
    <row r="26" spans="1:7" ht="15.75" customHeight="1">
      <c r="A26" s="39">
        <v>42858</v>
      </c>
      <c r="B26" s="787">
        <v>12608</v>
      </c>
      <c r="C26" s="787" t="s">
        <v>16</v>
      </c>
      <c r="D26" t="s">
        <v>13</v>
      </c>
      <c r="F26" s="118">
        <v>2</v>
      </c>
      <c r="G26" s="4">
        <f t="shared" si="0"/>
        <v>0</v>
      </c>
    </row>
    <row r="27" spans="1:7">
      <c r="A27" s="39">
        <v>42855</v>
      </c>
      <c r="B27" s="787" t="s">
        <v>10</v>
      </c>
      <c r="C27" s="787" t="s">
        <v>17</v>
      </c>
      <c r="D27" t="s">
        <v>12</v>
      </c>
      <c r="E27" s="118">
        <v>13</v>
      </c>
      <c r="G27" s="4">
        <f t="shared" si="0"/>
        <v>13</v>
      </c>
    </row>
    <row r="28" spans="1:7">
      <c r="B28" s="787"/>
      <c r="C28" s="787"/>
      <c r="D28" t="s">
        <v>13</v>
      </c>
      <c r="E28" s="118">
        <v>2</v>
      </c>
      <c r="G28" s="4">
        <f t="shared" si="0"/>
        <v>15</v>
      </c>
    </row>
    <row r="29" spans="1:7">
      <c r="B29" s="787"/>
      <c r="C29" s="787"/>
      <c r="D29" t="s">
        <v>14</v>
      </c>
      <c r="E29" s="118">
        <v>210</v>
      </c>
      <c r="G29" s="4">
        <f t="shared" si="0"/>
        <v>225</v>
      </c>
    </row>
    <row r="30" spans="1:7">
      <c r="A30" s="39">
        <v>42858</v>
      </c>
      <c r="B30" s="787">
        <v>12608</v>
      </c>
      <c r="C30" s="787" t="s">
        <v>17</v>
      </c>
      <c r="D30" t="s">
        <v>14</v>
      </c>
      <c r="F30" s="118">
        <v>210</v>
      </c>
      <c r="G30" s="4">
        <f t="shared" si="0"/>
        <v>15</v>
      </c>
    </row>
    <row r="31" spans="1:7">
      <c r="A31" s="39">
        <v>42891</v>
      </c>
      <c r="B31" s="787">
        <v>12784</v>
      </c>
      <c r="C31" s="787" t="s">
        <v>17</v>
      </c>
      <c r="D31" t="s">
        <v>12</v>
      </c>
      <c r="F31" s="118">
        <v>13</v>
      </c>
      <c r="G31" s="4">
        <f t="shared" si="0"/>
        <v>2</v>
      </c>
    </row>
    <row r="32" spans="1:7">
      <c r="A32" s="39">
        <v>42891</v>
      </c>
      <c r="B32" s="787">
        <v>12784</v>
      </c>
      <c r="C32" s="787" t="s">
        <v>17</v>
      </c>
      <c r="D32" t="s">
        <v>13</v>
      </c>
      <c r="F32" s="118">
        <v>2</v>
      </c>
      <c r="G32" s="4">
        <f t="shared" si="0"/>
        <v>0</v>
      </c>
    </row>
    <row r="33" spans="1:7">
      <c r="A33" s="39">
        <v>42886</v>
      </c>
      <c r="B33" s="787" t="s">
        <v>10</v>
      </c>
      <c r="C33" s="787" t="s">
        <v>18</v>
      </c>
      <c r="D33" t="s">
        <v>12</v>
      </c>
      <c r="E33" s="118">
        <v>13</v>
      </c>
      <c r="G33" s="4">
        <f t="shared" si="0"/>
        <v>13</v>
      </c>
    </row>
    <row r="34" spans="1:7">
      <c r="B34" s="787"/>
      <c r="C34" s="787"/>
      <c r="D34" t="s">
        <v>13</v>
      </c>
      <c r="E34" s="118">
        <v>2</v>
      </c>
      <c r="G34" s="4">
        <f t="shared" si="0"/>
        <v>15</v>
      </c>
    </row>
    <row r="35" spans="1:7">
      <c r="B35" s="787"/>
      <c r="C35" s="787"/>
      <c r="D35" t="s">
        <v>14</v>
      </c>
      <c r="E35" s="118">
        <v>210</v>
      </c>
      <c r="G35" s="4">
        <f t="shared" si="0"/>
        <v>225</v>
      </c>
    </row>
    <row r="36" spans="1:7">
      <c r="A36" s="39">
        <v>42891</v>
      </c>
      <c r="B36" s="787">
        <v>12784</v>
      </c>
      <c r="C36" s="787" t="s">
        <v>18</v>
      </c>
      <c r="D36" t="s">
        <v>14</v>
      </c>
      <c r="F36" s="118">
        <v>210</v>
      </c>
      <c r="G36" s="4">
        <f t="shared" si="0"/>
        <v>15</v>
      </c>
    </row>
    <row r="37" spans="1:7">
      <c r="A37" s="39">
        <v>42920</v>
      </c>
      <c r="B37" s="787">
        <v>12952</v>
      </c>
      <c r="C37" s="787" t="s">
        <v>18</v>
      </c>
      <c r="D37" t="s">
        <v>12</v>
      </c>
      <c r="F37" s="118">
        <v>13</v>
      </c>
      <c r="G37" s="4">
        <f t="shared" si="0"/>
        <v>2</v>
      </c>
    </row>
    <row r="38" spans="1:7">
      <c r="A38" s="39">
        <v>42920</v>
      </c>
      <c r="B38" s="787">
        <v>12952</v>
      </c>
      <c r="C38" s="787" t="s">
        <v>18</v>
      </c>
      <c r="D38" t="s">
        <v>13</v>
      </c>
      <c r="F38" s="118">
        <v>2</v>
      </c>
      <c r="G38" s="4">
        <f t="shared" si="0"/>
        <v>0</v>
      </c>
    </row>
    <row r="39" spans="1:7">
      <c r="A39" s="39">
        <v>42916</v>
      </c>
      <c r="B39" s="787" t="s">
        <v>10</v>
      </c>
      <c r="C39" s="787" t="s">
        <v>19</v>
      </c>
      <c r="D39" t="s">
        <v>12</v>
      </c>
      <c r="E39" s="118">
        <v>12.5</v>
      </c>
      <c r="G39" s="4">
        <f t="shared" si="0"/>
        <v>12.5</v>
      </c>
    </row>
    <row r="40" spans="1:7">
      <c r="B40" s="787"/>
      <c r="C40" s="787"/>
      <c r="D40" t="s">
        <v>13</v>
      </c>
      <c r="E40" s="118">
        <v>2</v>
      </c>
      <c r="G40" s="4">
        <f t="shared" si="0"/>
        <v>14.5</v>
      </c>
    </row>
    <row r="41" spans="1:7">
      <c r="B41" s="787"/>
      <c r="C41" s="787"/>
      <c r="D41" t="s">
        <v>14</v>
      </c>
      <c r="E41" s="118">
        <v>210</v>
      </c>
      <c r="G41" s="4">
        <f t="shared" si="0"/>
        <v>224.5</v>
      </c>
    </row>
    <row r="42" spans="1:7">
      <c r="A42" s="39">
        <v>42920</v>
      </c>
      <c r="B42" s="787">
        <v>12952</v>
      </c>
      <c r="C42" s="787" t="s">
        <v>19</v>
      </c>
      <c r="D42" t="s">
        <v>14</v>
      </c>
      <c r="F42" s="118">
        <v>210</v>
      </c>
      <c r="G42" s="4">
        <f t="shared" si="0"/>
        <v>14.5</v>
      </c>
    </row>
    <row r="43" spans="1:7">
      <c r="A43" s="39">
        <v>42954</v>
      </c>
      <c r="B43" s="787">
        <v>13241</v>
      </c>
      <c r="C43" s="787" t="s">
        <v>19</v>
      </c>
      <c r="D43" t="s">
        <v>12</v>
      </c>
      <c r="F43" s="118">
        <v>12.5</v>
      </c>
      <c r="G43" s="4">
        <f t="shared" si="0"/>
        <v>2</v>
      </c>
    </row>
    <row r="44" spans="1:7">
      <c r="A44" s="39">
        <v>42954</v>
      </c>
      <c r="B44" s="787">
        <v>13241</v>
      </c>
      <c r="C44" s="787" t="s">
        <v>19</v>
      </c>
      <c r="D44" t="s">
        <v>13</v>
      </c>
      <c r="F44" s="118">
        <v>2</v>
      </c>
      <c r="G44" s="4">
        <f t="shared" si="0"/>
        <v>0</v>
      </c>
    </row>
    <row r="45" spans="1:7">
      <c r="A45" s="39">
        <v>42947</v>
      </c>
      <c r="B45" s="787" t="s">
        <v>10</v>
      </c>
      <c r="C45" s="787"/>
      <c r="D45" t="s">
        <v>12</v>
      </c>
      <c r="E45" s="118">
        <v>13</v>
      </c>
      <c r="G45" s="4">
        <f t="shared" si="0"/>
        <v>13</v>
      </c>
    </row>
    <row r="46" spans="1:7">
      <c r="B46" s="787"/>
      <c r="C46" s="787"/>
      <c r="D46" t="s">
        <v>13</v>
      </c>
      <c r="E46" s="118">
        <v>2</v>
      </c>
      <c r="G46" s="4">
        <f t="shared" si="0"/>
        <v>15</v>
      </c>
    </row>
    <row r="47" spans="1:7">
      <c r="B47" s="787"/>
      <c r="C47" s="787"/>
      <c r="D47" t="s">
        <v>14</v>
      </c>
      <c r="E47" s="118">
        <v>210</v>
      </c>
      <c r="G47" s="4">
        <f t="shared" si="0"/>
        <v>225</v>
      </c>
    </row>
    <row r="48" spans="1:7">
      <c r="A48" s="39">
        <v>42954</v>
      </c>
      <c r="B48" s="787">
        <v>13241</v>
      </c>
      <c r="C48" s="787" t="s">
        <v>20</v>
      </c>
      <c r="D48" t="s">
        <v>14</v>
      </c>
      <c r="F48" s="118">
        <v>210</v>
      </c>
      <c r="G48" s="4">
        <f t="shared" si="0"/>
        <v>15</v>
      </c>
    </row>
    <row r="49" spans="1:7">
      <c r="A49" s="39">
        <v>42984</v>
      </c>
      <c r="B49" s="787">
        <v>13401</v>
      </c>
      <c r="C49" s="787" t="s">
        <v>20</v>
      </c>
      <c r="D49" t="s">
        <v>12</v>
      </c>
      <c r="F49" s="118">
        <v>13</v>
      </c>
      <c r="G49" s="4">
        <f t="shared" si="0"/>
        <v>2</v>
      </c>
    </row>
    <row r="50" spans="1:7">
      <c r="A50" s="39">
        <v>42984</v>
      </c>
      <c r="B50" s="787">
        <v>13401</v>
      </c>
      <c r="C50" s="787" t="s">
        <v>20</v>
      </c>
      <c r="D50" t="s">
        <v>13</v>
      </c>
      <c r="F50" s="118">
        <v>2</v>
      </c>
      <c r="G50" s="4">
        <f t="shared" si="0"/>
        <v>0</v>
      </c>
    </row>
    <row r="51" spans="1:7">
      <c r="A51" s="39">
        <v>42978</v>
      </c>
      <c r="B51" s="787" t="s">
        <v>10</v>
      </c>
      <c r="C51" s="787" t="s">
        <v>21</v>
      </c>
      <c r="D51" t="s">
        <v>12</v>
      </c>
      <c r="E51" s="118">
        <v>13</v>
      </c>
      <c r="G51" s="4">
        <f t="shared" si="0"/>
        <v>13</v>
      </c>
    </row>
    <row r="52" spans="1:7">
      <c r="B52" s="787"/>
      <c r="C52" s="787"/>
      <c r="D52" t="s">
        <v>13</v>
      </c>
      <c r="E52" s="118">
        <v>2</v>
      </c>
      <c r="G52" s="4">
        <f t="shared" si="0"/>
        <v>15</v>
      </c>
    </row>
    <row r="53" spans="1:7">
      <c r="B53" s="787"/>
      <c r="C53" s="787"/>
      <c r="D53" t="s">
        <v>14</v>
      </c>
      <c r="E53" s="118">
        <v>210</v>
      </c>
      <c r="G53" s="4">
        <f t="shared" si="0"/>
        <v>225</v>
      </c>
    </row>
    <row r="54" spans="1:7">
      <c r="A54" s="39">
        <v>42984</v>
      </c>
      <c r="B54" s="787">
        <v>13401</v>
      </c>
      <c r="C54" s="787" t="s">
        <v>21</v>
      </c>
      <c r="D54" t="s">
        <v>14</v>
      </c>
      <c r="F54" s="118">
        <v>210</v>
      </c>
      <c r="G54" s="4">
        <f t="shared" si="0"/>
        <v>15</v>
      </c>
    </row>
    <row r="55" spans="1:7">
      <c r="A55" s="39">
        <v>43014</v>
      </c>
      <c r="B55" s="787">
        <v>13610</v>
      </c>
      <c r="C55" s="787" t="s">
        <v>21</v>
      </c>
      <c r="D55" t="s">
        <v>12</v>
      </c>
      <c r="F55" s="118">
        <v>13</v>
      </c>
      <c r="G55" s="4">
        <f t="shared" si="0"/>
        <v>2</v>
      </c>
    </row>
    <row r="56" spans="1:7">
      <c r="A56" s="39">
        <v>43014</v>
      </c>
      <c r="B56" s="787">
        <v>13610</v>
      </c>
      <c r="C56" s="787" t="s">
        <v>21</v>
      </c>
      <c r="D56" t="s">
        <v>13</v>
      </c>
      <c r="F56" s="118">
        <v>2</v>
      </c>
      <c r="G56" s="4">
        <f t="shared" si="0"/>
        <v>0</v>
      </c>
    </row>
    <row r="57" spans="1:7">
      <c r="A57" s="39">
        <v>43008</v>
      </c>
      <c r="B57" s="787" t="s">
        <v>10</v>
      </c>
      <c r="C57" s="787" t="s">
        <v>22</v>
      </c>
      <c r="D57" t="s">
        <v>12</v>
      </c>
      <c r="E57" s="118">
        <v>8</v>
      </c>
      <c r="G57" s="4">
        <f t="shared" si="0"/>
        <v>8</v>
      </c>
    </row>
    <row r="58" spans="1:7">
      <c r="B58" s="787"/>
      <c r="C58" s="787"/>
      <c r="D58" t="s">
        <v>13</v>
      </c>
      <c r="E58" s="118">
        <v>2</v>
      </c>
      <c r="G58" s="4">
        <f t="shared" si="0"/>
        <v>10</v>
      </c>
    </row>
    <row r="59" spans="1:7">
      <c r="B59" s="787"/>
      <c r="C59" s="787"/>
      <c r="D59" t="s">
        <v>14</v>
      </c>
      <c r="E59" s="118">
        <v>210</v>
      </c>
      <c r="G59" s="4">
        <f t="shared" si="0"/>
        <v>220</v>
      </c>
    </row>
    <row r="60" spans="1:7">
      <c r="A60" s="39">
        <v>42989</v>
      </c>
      <c r="B60" s="787">
        <v>13444</v>
      </c>
      <c r="C60" s="787" t="s">
        <v>22</v>
      </c>
      <c r="D60" t="s">
        <v>14</v>
      </c>
      <c r="F60" s="118">
        <v>210</v>
      </c>
      <c r="G60" s="4">
        <f t="shared" si="0"/>
        <v>10</v>
      </c>
    </row>
    <row r="61" spans="1:7">
      <c r="A61" s="39">
        <v>43426</v>
      </c>
      <c r="B61" s="787">
        <v>13806</v>
      </c>
      <c r="C61" s="787" t="s">
        <v>22</v>
      </c>
      <c r="D61" t="s">
        <v>12</v>
      </c>
      <c r="F61" s="118">
        <v>8</v>
      </c>
      <c r="G61" s="4">
        <f t="shared" si="0"/>
        <v>2</v>
      </c>
    </row>
    <row r="62" spans="1:7">
      <c r="A62" s="39">
        <v>43426</v>
      </c>
      <c r="B62" s="787">
        <v>13806</v>
      </c>
      <c r="C62" s="787" t="s">
        <v>22</v>
      </c>
      <c r="D62" t="s">
        <v>13</v>
      </c>
      <c r="F62" s="118">
        <v>2</v>
      </c>
      <c r="G62" s="4">
        <f t="shared" si="0"/>
        <v>0</v>
      </c>
    </row>
    <row r="63" spans="1:7">
      <c r="A63" s="39">
        <v>43039</v>
      </c>
      <c r="B63" s="787" t="s">
        <v>10</v>
      </c>
      <c r="C63" s="787" t="s">
        <v>23</v>
      </c>
      <c r="D63" t="s">
        <v>12</v>
      </c>
      <c r="E63" s="118">
        <v>8</v>
      </c>
      <c r="G63" s="4">
        <f t="shared" si="0"/>
        <v>8</v>
      </c>
    </row>
    <row r="64" spans="1:7">
      <c r="B64" s="787"/>
      <c r="C64" s="787"/>
      <c r="D64" t="s">
        <v>13</v>
      </c>
      <c r="E64" s="118">
        <v>2</v>
      </c>
      <c r="G64" s="4">
        <f t="shared" si="0"/>
        <v>10</v>
      </c>
    </row>
    <row r="65" spans="1:7">
      <c r="B65" s="787"/>
      <c r="C65" s="787"/>
      <c r="D65" t="s">
        <v>14</v>
      </c>
      <c r="E65" s="118">
        <v>210</v>
      </c>
      <c r="G65" s="4">
        <f t="shared" si="0"/>
        <v>220</v>
      </c>
    </row>
    <row r="66" spans="1:7">
      <c r="A66" s="39">
        <v>43014</v>
      </c>
      <c r="B66" s="787">
        <v>13610</v>
      </c>
      <c r="C66" s="787" t="s">
        <v>23</v>
      </c>
      <c r="D66" t="s">
        <v>14</v>
      </c>
      <c r="F66" s="118">
        <v>210</v>
      </c>
      <c r="G66" s="4">
        <f t="shared" si="0"/>
        <v>10</v>
      </c>
    </row>
    <row r="67" spans="1:7">
      <c r="A67" s="39">
        <v>43349</v>
      </c>
      <c r="B67" s="787">
        <v>15165</v>
      </c>
      <c r="C67" s="787" t="s">
        <v>23</v>
      </c>
      <c r="D67" t="s">
        <v>12</v>
      </c>
      <c r="F67" s="118">
        <v>8</v>
      </c>
      <c r="G67" s="4">
        <f t="shared" si="0"/>
        <v>2</v>
      </c>
    </row>
    <row r="68" spans="1:7">
      <c r="A68" s="39">
        <v>43349</v>
      </c>
      <c r="B68" s="787">
        <v>15165</v>
      </c>
      <c r="C68" s="787" t="s">
        <v>23</v>
      </c>
      <c r="D68" t="s">
        <v>13</v>
      </c>
      <c r="F68" s="118">
        <v>2</v>
      </c>
      <c r="G68" s="4">
        <f t="shared" si="0"/>
        <v>0</v>
      </c>
    </row>
    <row r="69" spans="1:7">
      <c r="A69" s="39">
        <v>43069</v>
      </c>
      <c r="B69" s="787" t="s">
        <v>10</v>
      </c>
      <c r="C69" s="787" t="s">
        <v>24</v>
      </c>
      <c r="D69" t="s">
        <v>12</v>
      </c>
      <c r="E69" s="118">
        <v>8.1999999999999993</v>
      </c>
      <c r="G69" s="4">
        <f t="shared" si="0"/>
        <v>8.1999999999999993</v>
      </c>
    </row>
    <row r="70" spans="1:7">
      <c r="B70" s="787"/>
      <c r="C70" s="787"/>
      <c r="D70" t="s">
        <v>13</v>
      </c>
      <c r="E70" s="118">
        <v>2</v>
      </c>
      <c r="G70" s="4">
        <f t="shared" si="0"/>
        <v>10.199999999999999</v>
      </c>
    </row>
    <row r="71" spans="1:7">
      <c r="B71" s="787"/>
      <c r="C71" s="787"/>
      <c r="D71" t="s">
        <v>14</v>
      </c>
      <c r="E71" s="118">
        <v>210</v>
      </c>
      <c r="G71" s="4">
        <f t="shared" si="0"/>
        <v>220.2</v>
      </c>
    </row>
    <row r="72" spans="1:7">
      <c r="A72" s="39">
        <v>43061</v>
      </c>
      <c r="B72" s="787">
        <v>13806</v>
      </c>
      <c r="C72" s="787" t="s">
        <v>24</v>
      </c>
      <c r="D72" t="s">
        <v>14</v>
      </c>
      <c r="F72" s="118">
        <v>210</v>
      </c>
      <c r="G72" s="4">
        <f t="shared" si="0"/>
        <v>10.199999999999989</v>
      </c>
    </row>
    <row r="73" spans="1:7">
      <c r="A73" s="39">
        <v>43349</v>
      </c>
      <c r="B73" s="787">
        <v>15165</v>
      </c>
      <c r="C73" s="787" t="s">
        <v>24</v>
      </c>
      <c r="D73" t="s">
        <v>12</v>
      </c>
      <c r="F73" s="118">
        <v>8.1999999999999993</v>
      </c>
      <c r="G73" s="4">
        <f t="shared" ref="G73:G138" si="1">+G72+E73-F73</f>
        <v>1.9999999999999893</v>
      </c>
    </row>
    <row r="74" spans="1:7">
      <c r="A74" s="39">
        <v>43349</v>
      </c>
      <c r="B74" s="787">
        <v>15165</v>
      </c>
      <c r="C74" s="787" t="s">
        <v>24</v>
      </c>
      <c r="D74" t="s">
        <v>13</v>
      </c>
      <c r="F74" s="118">
        <v>2</v>
      </c>
      <c r="G74" s="4">
        <f t="shared" si="1"/>
        <v>-1.0658141036401503E-14</v>
      </c>
    </row>
    <row r="75" spans="1:7">
      <c r="A75" s="39">
        <v>43100</v>
      </c>
      <c r="B75" s="787" t="s">
        <v>10</v>
      </c>
      <c r="C75" s="787" t="s">
        <v>25</v>
      </c>
      <c r="D75" t="s">
        <v>12</v>
      </c>
      <c r="E75" s="118">
        <v>8.9</v>
      </c>
      <c r="G75" s="4">
        <f t="shared" si="1"/>
        <v>8.8999999999999897</v>
      </c>
    </row>
    <row r="76" spans="1:7">
      <c r="B76" s="787"/>
      <c r="C76" s="787"/>
      <c r="D76" t="s">
        <v>13</v>
      </c>
      <c r="E76" s="118">
        <v>2</v>
      </c>
      <c r="G76" s="4">
        <f t="shared" si="1"/>
        <v>10.89999999999999</v>
      </c>
    </row>
    <row r="77" spans="1:7">
      <c r="B77" s="787"/>
      <c r="C77" s="787"/>
      <c r="D77" t="s">
        <v>14</v>
      </c>
      <c r="E77" s="118">
        <v>210</v>
      </c>
      <c r="G77" s="4">
        <f t="shared" si="1"/>
        <v>220.89999999999998</v>
      </c>
    </row>
    <row r="78" spans="1:7">
      <c r="A78" s="39">
        <v>43124</v>
      </c>
      <c r="B78" s="787">
        <v>14137</v>
      </c>
      <c r="C78" s="787" t="s">
        <v>25</v>
      </c>
      <c r="D78" t="s">
        <v>12</v>
      </c>
      <c r="F78" s="118">
        <v>8.9</v>
      </c>
      <c r="G78" s="4">
        <f t="shared" si="1"/>
        <v>211.99999999999997</v>
      </c>
    </row>
    <row r="79" spans="1:7">
      <c r="A79" s="39">
        <v>43124</v>
      </c>
      <c r="B79" s="787">
        <v>14137</v>
      </c>
      <c r="C79" s="787" t="s">
        <v>25</v>
      </c>
      <c r="D79" t="s">
        <v>13</v>
      </c>
      <c r="F79" s="118">
        <v>2</v>
      </c>
      <c r="G79" s="4">
        <f t="shared" si="1"/>
        <v>209.99999999999997</v>
      </c>
    </row>
    <row r="80" spans="1:7">
      <c r="A80" s="39">
        <v>43129</v>
      </c>
      <c r="B80" s="787">
        <v>14147</v>
      </c>
      <c r="C80" s="787" t="s">
        <v>25</v>
      </c>
      <c r="D80" t="s">
        <v>14</v>
      </c>
      <c r="F80" s="118">
        <v>210</v>
      </c>
      <c r="G80" s="4">
        <f t="shared" si="1"/>
        <v>0</v>
      </c>
    </row>
    <row r="81" spans="1:7">
      <c r="A81" s="41">
        <v>43131</v>
      </c>
      <c r="B81" s="786" t="s">
        <v>10</v>
      </c>
      <c r="C81" s="786" t="s">
        <v>11</v>
      </c>
      <c r="D81" t="s">
        <v>12</v>
      </c>
      <c r="E81" s="118">
        <v>8</v>
      </c>
      <c r="G81" s="4">
        <f t="shared" si="1"/>
        <v>8</v>
      </c>
    </row>
    <row r="82" spans="1:7">
      <c r="B82" s="787"/>
      <c r="C82" s="787"/>
      <c r="D82" t="s">
        <v>13</v>
      </c>
      <c r="E82" s="118">
        <v>2</v>
      </c>
      <c r="G82" s="4">
        <f t="shared" si="1"/>
        <v>10</v>
      </c>
    </row>
    <row r="83" spans="1:7">
      <c r="B83" s="787"/>
      <c r="C83" s="787"/>
      <c r="D83" t="s">
        <v>14</v>
      </c>
      <c r="E83" s="118">
        <v>210</v>
      </c>
      <c r="G83" s="4">
        <f t="shared" si="1"/>
        <v>220</v>
      </c>
    </row>
    <row r="84" spans="1:7">
      <c r="A84" s="39">
        <v>43129</v>
      </c>
      <c r="B84" s="787">
        <v>14147</v>
      </c>
      <c r="C84" s="787" t="s">
        <v>11</v>
      </c>
      <c r="D84" t="s">
        <v>14</v>
      </c>
      <c r="F84" s="118">
        <v>210</v>
      </c>
      <c r="G84" s="4">
        <f t="shared" si="1"/>
        <v>10</v>
      </c>
    </row>
    <row r="85" spans="1:7">
      <c r="A85" s="39">
        <v>43161</v>
      </c>
      <c r="B85" s="787">
        <v>14320</v>
      </c>
      <c r="C85" s="787" t="s">
        <v>11</v>
      </c>
      <c r="D85" t="s">
        <v>12</v>
      </c>
      <c r="F85" s="118">
        <v>8</v>
      </c>
      <c r="G85" s="4">
        <f t="shared" si="1"/>
        <v>2</v>
      </c>
    </row>
    <row r="86" spans="1:7">
      <c r="A86" s="39">
        <v>43161</v>
      </c>
      <c r="B86" s="787">
        <v>14320</v>
      </c>
      <c r="C86" s="787" t="s">
        <v>11</v>
      </c>
      <c r="D86" t="s">
        <v>13</v>
      </c>
      <c r="F86" s="118">
        <v>2</v>
      </c>
      <c r="G86" s="4">
        <f t="shared" si="1"/>
        <v>0</v>
      </c>
    </row>
    <row r="87" spans="1:7">
      <c r="A87" s="41">
        <v>43159</v>
      </c>
      <c r="B87" s="786" t="s">
        <v>10</v>
      </c>
      <c r="C87" s="786" t="s">
        <v>15</v>
      </c>
      <c r="D87" t="s">
        <v>12</v>
      </c>
      <c r="E87" s="118">
        <v>9.9</v>
      </c>
      <c r="G87" s="4">
        <f t="shared" si="1"/>
        <v>9.9</v>
      </c>
    </row>
    <row r="88" spans="1:7">
      <c r="B88" s="787"/>
      <c r="C88" s="787"/>
      <c r="D88" t="s">
        <v>13</v>
      </c>
      <c r="E88" s="118">
        <v>2</v>
      </c>
      <c r="G88" s="4">
        <f t="shared" si="1"/>
        <v>11.9</v>
      </c>
    </row>
    <row r="89" spans="1:7">
      <c r="B89" s="787"/>
      <c r="C89" s="787"/>
      <c r="D89" t="s">
        <v>14</v>
      </c>
      <c r="E89" s="118">
        <v>210</v>
      </c>
      <c r="G89" s="4">
        <f t="shared" si="1"/>
        <v>221.9</v>
      </c>
    </row>
    <row r="90" spans="1:7">
      <c r="A90" s="39">
        <v>43161</v>
      </c>
      <c r="B90" s="787">
        <v>14321</v>
      </c>
      <c r="C90" s="787" t="s">
        <v>15</v>
      </c>
      <c r="D90" t="s">
        <v>14</v>
      </c>
      <c r="F90" s="118">
        <v>210</v>
      </c>
      <c r="G90" s="4">
        <f t="shared" si="1"/>
        <v>11.900000000000006</v>
      </c>
    </row>
    <row r="91" spans="1:7">
      <c r="A91" s="39">
        <v>43192</v>
      </c>
      <c r="B91" s="787">
        <v>14426</v>
      </c>
      <c r="C91" s="787" t="s">
        <v>15</v>
      </c>
      <c r="D91" t="s">
        <v>12</v>
      </c>
      <c r="F91" s="118">
        <v>9.9</v>
      </c>
      <c r="G91" s="4">
        <f t="shared" si="1"/>
        <v>2.0000000000000053</v>
      </c>
    </row>
    <row r="92" spans="1:7">
      <c r="A92" s="39">
        <v>43192</v>
      </c>
      <c r="B92" s="787">
        <v>14426</v>
      </c>
      <c r="C92" s="787" t="s">
        <v>15</v>
      </c>
      <c r="D92" t="s">
        <v>13</v>
      </c>
      <c r="F92" s="118">
        <v>2</v>
      </c>
      <c r="G92" s="4">
        <f t="shared" si="1"/>
        <v>5.3290705182007514E-15</v>
      </c>
    </row>
    <row r="93" spans="1:7">
      <c r="A93" s="41">
        <v>43190</v>
      </c>
      <c r="B93" s="786" t="s">
        <v>10</v>
      </c>
      <c r="C93" s="786" t="s">
        <v>16</v>
      </c>
      <c r="D93" t="s">
        <v>12</v>
      </c>
      <c r="E93" s="118">
        <v>9.5</v>
      </c>
      <c r="G93" s="4">
        <f t="shared" si="1"/>
        <v>9.5000000000000053</v>
      </c>
    </row>
    <row r="94" spans="1:7">
      <c r="B94" s="787"/>
      <c r="C94" s="787"/>
      <c r="D94" t="s">
        <v>13</v>
      </c>
      <c r="E94" s="118">
        <v>2</v>
      </c>
      <c r="G94" s="4">
        <f t="shared" si="1"/>
        <v>11.500000000000005</v>
      </c>
    </row>
    <row r="95" spans="1:7">
      <c r="B95" s="787"/>
      <c r="C95" s="787"/>
      <c r="D95" t="s">
        <v>14</v>
      </c>
      <c r="E95" s="118">
        <v>210</v>
      </c>
      <c r="G95" s="4">
        <f t="shared" si="1"/>
        <v>221.5</v>
      </c>
    </row>
    <row r="96" spans="1:7">
      <c r="A96" s="39">
        <v>43192</v>
      </c>
      <c r="B96" s="787">
        <v>14426</v>
      </c>
      <c r="C96" s="787" t="s">
        <v>16</v>
      </c>
      <c r="D96" t="s">
        <v>14</v>
      </c>
      <c r="F96" s="118">
        <v>210</v>
      </c>
      <c r="G96" s="4">
        <f t="shared" si="1"/>
        <v>11.5</v>
      </c>
    </row>
    <row r="97" spans="1:7">
      <c r="A97" s="39">
        <v>43227</v>
      </c>
      <c r="B97" s="787">
        <v>14577</v>
      </c>
      <c r="C97" s="787" t="s">
        <v>16</v>
      </c>
      <c r="D97" t="s">
        <v>12</v>
      </c>
      <c r="F97" s="118">
        <v>9.5</v>
      </c>
      <c r="G97" s="4">
        <f t="shared" si="1"/>
        <v>2</v>
      </c>
    </row>
    <row r="98" spans="1:7">
      <c r="A98" s="39">
        <v>43227</v>
      </c>
      <c r="B98" s="787">
        <v>14577</v>
      </c>
      <c r="C98" s="787" t="s">
        <v>16</v>
      </c>
      <c r="D98" t="s">
        <v>13</v>
      </c>
      <c r="F98" s="118">
        <v>2</v>
      </c>
      <c r="G98" s="4">
        <f t="shared" si="1"/>
        <v>0</v>
      </c>
    </row>
    <row r="99" spans="1:7">
      <c r="A99" s="41">
        <v>43220</v>
      </c>
      <c r="B99" s="786" t="s">
        <v>10</v>
      </c>
      <c r="C99" s="786" t="s">
        <v>17</v>
      </c>
      <c r="D99" t="s">
        <v>12</v>
      </c>
      <c r="E99" s="118">
        <v>9.8000000000000007</v>
      </c>
      <c r="G99" s="4">
        <f t="shared" si="1"/>
        <v>9.8000000000000007</v>
      </c>
    </row>
    <row r="100" spans="1:7">
      <c r="B100" s="787"/>
      <c r="C100" s="787"/>
      <c r="D100" t="s">
        <v>13</v>
      </c>
      <c r="E100" s="118">
        <v>2</v>
      </c>
      <c r="G100" s="4">
        <f t="shared" si="1"/>
        <v>11.8</v>
      </c>
    </row>
    <row r="101" spans="1:7">
      <c r="B101" s="787"/>
      <c r="C101" s="787"/>
      <c r="D101" t="s">
        <v>14</v>
      </c>
      <c r="E101" s="118">
        <v>210</v>
      </c>
      <c r="G101" s="4">
        <f t="shared" si="1"/>
        <v>221.8</v>
      </c>
    </row>
    <row r="102" spans="1:7">
      <c r="A102" s="39">
        <v>43227</v>
      </c>
      <c r="B102" s="787">
        <v>14577</v>
      </c>
      <c r="C102" s="787" t="s">
        <v>17</v>
      </c>
      <c r="D102" t="s">
        <v>14</v>
      </c>
      <c r="F102" s="118">
        <v>210</v>
      </c>
      <c r="G102" s="4">
        <f t="shared" si="1"/>
        <v>11.800000000000011</v>
      </c>
    </row>
    <row r="103" spans="1:7">
      <c r="A103" s="39">
        <v>43243</v>
      </c>
      <c r="B103" s="787">
        <v>14661</v>
      </c>
      <c r="C103" s="787" t="s">
        <v>17</v>
      </c>
      <c r="D103" t="s">
        <v>12</v>
      </c>
      <c r="F103" s="118">
        <v>9.8000000000000007</v>
      </c>
      <c r="G103" s="4">
        <f t="shared" si="1"/>
        <v>2.0000000000000107</v>
      </c>
    </row>
    <row r="104" spans="1:7">
      <c r="A104" s="39">
        <v>43243</v>
      </c>
      <c r="B104" s="787">
        <v>14661</v>
      </c>
      <c r="C104" s="787" t="s">
        <v>17</v>
      </c>
      <c r="D104" t="s">
        <v>13</v>
      </c>
      <c r="F104" s="118">
        <v>2</v>
      </c>
      <c r="G104" s="4">
        <f t="shared" si="1"/>
        <v>1.0658141036401503E-14</v>
      </c>
    </row>
    <row r="105" spans="1:7">
      <c r="A105" s="41">
        <v>43251</v>
      </c>
      <c r="B105" s="786" t="s">
        <v>10</v>
      </c>
      <c r="C105" s="786" t="s">
        <v>18</v>
      </c>
      <c r="D105" t="s">
        <v>12</v>
      </c>
      <c r="E105" s="118">
        <v>9.1</v>
      </c>
      <c r="G105" s="4">
        <f t="shared" si="1"/>
        <v>9.1000000000000103</v>
      </c>
    </row>
    <row r="106" spans="1:7">
      <c r="B106" s="787"/>
      <c r="C106" s="787"/>
      <c r="D106" t="s">
        <v>13</v>
      </c>
      <c r="E106" s="118">
        <v>8</v>
      </c>
      <c r="G106" s="4">
        <f t="shared" si="1"/>
        <v>17.100000000000009</v>
      </c>
    </row>
    <row r="107" spans="1:7">
      <c r="B107" s="787"/>
      <c r="C107" s="787"/>
      <c r="D107" t="s">
        <v>14</v>
      </c>
      <c r="E107" s="118">
        <v>210</v>
      </c>
      <c r="G107" s="4">
        <f t="shared" si="1"/>
        <v>227.10000000000002</v>
      </c>
    </row>
    <row r="108" spans="1:7" ht="15.75" customHeight="1">
      <c r="A108" s="39">
        <v>43258</v>
      </c>
      <c r="B108" s="787">
        <v>14763</v>
      </c>
      <c r="C108" s="787" t="s">
        <v>18</v>
      </c>
      <c r="D108" t="s">
        <v>14</v>
      </c>
      <c r="F108" s="118">
        <v>210</v>
      </c>
      <c r="G108" s="4">
        <f t="shared" si="1"/>
        <v>17.100000000000023</v>
      </c>
    </row>
    <row r="109" spans="1:7" ht="15.75" customHeight="1">
      <c r="A109" s="39">
        <v>43276</v>
      </c>
      <c r="B109" s="787">
        <v>14832</v>
      </c>
      <c r="C109" s="787" t="s">
        <v>18</v>
      </c>
      <c r="D109" t="s">
        <v>12</v>
      </c>
      <c r="F109" s="118">
        <v>9.1</v>
      </c>
      <c r="G109" s="4">
        <f t="shared" si="1"/>
        <v>8.0000000000000231</v>
      </c>
    </row>
    <row r="110" spans="1:7" ht="15.75" customHeight="1">
      <c r="A110" s="39">
        <v>43276</v>
      </c>
      <c r="B110" s="787">
        <v>14832</v>
      </c>
      <c r="C110" s="787" t="s">
        <v>18</v>
      </c>
      <c r="D110" t="s">
        <v>13</v>
      </c>
      <c r="F110" s="118">
        <v>8</v>
      </c>
      <c r="G110" s="4">
        <f t="shared" si="1"/>
        <v>2.3092638912203256E-14</v>
      </c>
    </row>
    <row r="111" spans="1:7" ht="15.75" customHeight="1">
      <c r="A111" s="41">
        <v>43281</v>
      </c>
      <c r="B111" s="786" t="s">
        <v>10</v>
      </c>
      <c r="C111" s="786" t="s">
        <v>19</v>
      </c>
      <c r="D111" t="s">
        <v>12</v>
      </c>
      <c r="E111" s="118">
        <v>8.4</v>
      </c>
      <c r="G111" s="4">
        <f t="shared" si="1"/>
        <v>8.4000000000000234</v>
      </c>
    </row>
    <row r="112" spans="1:7" ht="15.75" customHeight="1">
      <c r="B112" s="787"/>
      <c r="C112" s="787"/>
      <c r="D112" t="s">
        <v>13</v>
      </c>
      <c r="E112" s="118">
        <v>6</v>
      </c>
      <c r="G112" s="4">
        <f t="shared" si="1"/>
        <v>14.400000000000023</v>
      </c>
    </row>
    <row r="113" spans="1:7" ht="15.75" customHeight="1">
      <c r="B113" s="787"/>
      <c r="C113" s="787"/>
      <c r="D113" t="s">
        <v>14</v>
      </c>
      <c r="E113" s="118">
        <v>210</v>
      </c>
      <c r="G113" s="4">
        <f t="shared" si="1"/>
        <v>224.40000000000003</v>
      </c>
    </row>
    <row r="114" spans="1:7" ht="15.75" customHeight="1">
      <c r="A114" s="39">
        <v>43290</v>
      </c>
      <c r="B114" s="787">
        <v>14910</v>
      </c>
      <c r="C114" s="787" t="s">
        <v>19</v>
      </c>
      <c r="D114" t="s">
        <v>14</v>
      </c>
      <c r="F114" s="118">
        <v>210</v>
      </c>
      <c r="G114" s="4">
        <f t="shared" si="1"/>
        <v>14.400000000000034</v>
      </c>
    </row>
    <row r="115" spans="1:7" ht="15.75" customHeight="1">
      <c r="A115" s="39">
        <v>43320</v>
      </c>
      <c r="B115" s="787">
        <v>15030</v>
      </c>
      <c r="C115" s="787" t="s">
        <v>19</v>
      </c>
      <c r="D115" t="s">
        <v>12</v>
      </c>
      <c r="F115" s="118">
        <v>8.4</v>
      </c>
      <c r="G115" s="4">
        <f t="shared" si="1"/>
        <v>6.0000000000000338</v>
      </c>
    </row>
    <row r="116" spans="1:7" ht="15.75" customHeight="1">
      <c r="A116" s="39">
        <v>43320</v>
      </c>
      <c r="B116" s="787">
        <v>15030</v>
      </c>
      <c r="C116" s="787" t="s">
        <v>19</v>
      </c>
      <c r="D116" t="s">
        <v>13</v>
      </c>
      <c r="F116" s="118">
        <v>6</v>
      </c>
      <c r="G116" s="4">
        <f t="shared" si="1"/>
        <v>3.3750779948604759E-14</v>
      </c>
    </row>
    <row r="117" spans="1:7" ht="15.75" customHeight="1">
      <c r="A117" s="41">
        <v>43312</v>
      </c>
      <c r="B117" s="786" t="s">
        <v>10</v>
      </c>
      <c r="C117" s="786" t="s">
        <v>20</v>
      </c>
      <c r="D117" t="s">
        <v>12</v>
      </c>
      <c r="E117" s="118">
        <v>8.3000000000000007</v>
      </c>
      <c r="G117" s="4">
        <f t="shared" si="1"/>
        <v>8.3000000000000345</v>
      </c>
    </row>
    <row r="118" spans="1:7" ht="15.75" customHeight="1">
      <c r="B118" s="787"/>
      <c r="C118" s="787"/>
      <c r="D118" t="s">
        <v>13</v>
      </c>
      <c r="E118" s="118">
        <v>4</v>
      </c>
      <c r="G118" s="4">
        <f t="shared" si="1"/>
        <v>12.300000000000034</v>
      </c>
    </row>
    <row r="119" spans="1:7" ht="15.75" customHeight="1">
      <c r="B119" s="787"/>
      <c r="C119" s="787"/>
      <c r="D119" t="s">
        <v>14</v>
      </c>
      <c r="E119" s="118">
        <v>210</v>
      </c>
      <c r="G119" s="4">
        <f t="shared" si="1"/>
        <v>222.30000000000004</v>
      </c>
    </row>
    <row r="120" spans="1:7" ht="15.75" customHeight="1">
      <c r="A120" s="39">
        <v>43320</v>
      </c>
      <c r="B120" s="787">
        <v>15030</v>
      </c>
      <c r="C120" s="787" t="s">
        <v>20</v>
      </c>
      <c r="D120" t="s">
        <v>14</v>
      </c>
      <c r="F120" s="118">
        <v>210</v>
      </c>
      <c r="G120" s="4">
        <f t="shared" si="1"/>
        <v>12.30000000000004</v>
      </c>
    </row>
    <row r="121" spans="1:7" ht="15.75" customHeight="1">
      <c r="A121" s="39">
        <v>43349</v>
      </c>
      <c r="B121" s="787">
        <v>15165</v>
      </c>
      <c r="C121" s="787" t="s">
        <v>20</v>
      </c>
      <c r="D121" t="s">
        <v>12</v>
      </c>
      <c r="F121" s="118">
        <v>8.3000000000000007</v>
      </c>
      <c r="G121" s="4">
        <f t="shared" si="1"/>
        <v>4.0000000000000391</v>
      </c>
    </row>
    <row r="122" spans="1:7" ht="15.75" customHeight="1">
      <c r="A122" s="39">
        <v>43349</v>
      </c>
      <c r="B122" s="787">
        <v>15165</v>
      </c>
      <c r="C122" s="787" t="s">
        <v>20</v>
      </c>
      <c r="D122" t="s">
        <v>13</v>
      </c>
      <c r="F122" s="118">
        <v>4</v>
      </c>
      <c r="G122" s="4">
        <f t="shared" si="1"/>
        <v>3.907985046680551E-14</v>
      </c>
    </row>
    <row r="123" spans="1:7" ht="15.75" customHeight="1">
      <c r="A123" s="41">
        <v>43343</v>
      </c>
      <c r="B123" s="786" t="s">
        <v>10</v>
      </c>
      <c r="C123" s="786" t="s">
        <v>21</v>
      </c>
      <c r="D123" t="s">
        <v>12</v>
      </c>
      <c r="E123" s="118">
        <v>8.1999999999999993</v>
      </c>
      <c r="G123" s="4">
        <f t="shared" si="1"/>
        <v>8.2000000000000384</v>
      </c>
    </row>
    <row r="124" spans="1:7" ht="15.75" customHeight="1">
      <c r="B124" s="787"/>
      <c r="C124" s="787"/>
      <c r="D124" t="s">
        <v>13</v>
      </c>
      <c r="E124" s="118">
        <v>3</v>
      </c>
      <c r="G124" s="4">
        <f t="shared" si="1"/>
        <v>11.200000000000038</v>
      </c>
    </row>
    <row r="125" spans="1:7" ht="15.75" customHeight="1">
      <c r="B125" s="787"/>
      <c r="C125" s="787"/>
      <c r="D125" t="s">
        <v>14</v>
      </c>
      <c r="E125" s="118">
        <v>210</v>
      </c>
      <c r="G125" s="4">
        <f t="shared" si="1"/>
        <v>221.20000000000005</v>
      </c>
    </row>
    <row r="126" spans="1:7" ht="15.75" customHeight="1">
      <c r="A126" s="39">
        <v>43353</v>
      </c>
      <c r="B126" s="787">
        <v>15178</v>
      </c>
      <c r="C126" s="787" t="s">
        <v>21</v>
      </c>
      <c r="D126" t="s">
        <v>14</v>
      </c>
      <c r="F126" s="118">
        <v>210</v>
      </c>
      <c r="G126" s="4">
        <f t="shared" si="1"/>
        <v>11.200000000000045</v>
      </c>
    </row>
    <row r="127" spans="1:7" ht="15.75" customHeight="1">
      <c r="A127" s="39">
        <v>43374</v>
      </c>
      <c r="B127" s="787">
        <v>15256</v>
      </c>
      <c r="C127" s="787" t="s">
        <v>21</v>
      </c>
      <c r="D127" t="s">
        <v>12</v>
      </c>
      <c r="F127" s="118">
        <v>8.1999999999999993</v>
      </c>
      <c r="G127" s="4">
        <f t="shared" si="1"/>
        <v>3.0000000000000462</v>
      </c>
    </row>
    <row r="128" spans="1:7" ht="15.75" customHeight="1">
      <c r="A128" s="39">
        <v>43374</v>
      </c>
      <c r="B128" s="787">
        <v>15256</v>
      </c>
      <c r="C128" s="787" t="s">
        <v>21</v>
      </c>
      <c r="D128" t="s">
        <v>13</v>
      </c>
      <c r="F128" s="118">
        <v>3</v>
      </c>
      <c r="G128" s="4">
        <f t="shared" si="1"/>
        <v>4.6185277824406512E-14</v>
      </c>
    </row>
    <row r="129" spans="1:7" ht="15.75" customHeight="1">
      <c r="A129" s="41">
        <v>43373</v>
      </c>
      <c r="B129" s="786" t="s">
        <v>10</v>
      </c>
      <c r="C129" s="786" t="s">
        <v>22</v>
      </c>
      <c r="D129" t="s">
        <v>12</v>
      </c>
      <c r="E129" s="118">
        <v>8.4</v>
      </c>
      <c r="G129" s="4">
        <f t="shared" si="1"/>
        <v>8.4000000000000465</v>
      </c>
    </row>
    <row r="130" spans="1:7" ht="15.75" customHeight="1">
      <c r="B130" s="787"/>
      <c r="C130" s="787"/>
      <c r="D130" t="s">
        <v>13</v>
      </c>
      <c r="E130" s="118">
        <v>6</v>
      </c>
      <c r="G130" s="4">
        <f t="shared" si="1"/>
        <v>14.400000000000047</v>
      </c>
    </row>
    <row r="131" spans="1:7" ht="15.75" customHeight="1">
      <c r="B131" s="787"/>
      <c r="C131" s="787"/>
      <c r="D131" t="s">
        <v>14</v>
      </c>
      <c r="E131" s="118">
        <v>210</v>
      </c>
      <c r="G131" s="4">
        <f t="shared" si="1"/>
        <v>224.40000000000003</v>
      </c>
    </row>
    <row r="132" spans="1:7" ht="15.75" customHeight="1">
      <c r="A132" s="39">
        <v>43374</v>
      </c>
      <c r="B132" s="787">
        <v>15256</v>
      </c>
      <c r="C132" s="787" t="s">
        <v>22</v>
      </c>
      <c r="D132" t="s">
        <v>14</v>
      </c>
      <c r="F132" s="118">
        <v>100.8</v>
      </c>
      <c r="G132" s="4">
        <f t="shared" si="1"/>
        <v>123.60000000000004</v>
      </c>
    </row>
    <row r="133" spans="1:7" ht="15.75" customHeight="1">
      <c r="A133" s="39">
        <v>43404</v>
      </c>
      <c r="B133" s="787">
        <v>15391</v>
      </c>
      <c r="C133" s="787" t="s">
        <v>22</v>
      </c>
      <c r="D133" t="s">
        <v>14</v>
      </c>
      <c r="F133" s="118">
        <v>109.2</v>
      </c>
      <c r="G133" s="4">
        <f t="shared" si="1"/>
        <v>14.400000000000034</v>
      </c>
    </row>
    <row r="134" spans="1:7" ht="15.75" customHeight="1">
      <c r="A134" s="39">
        <v>43434</v>
      </c>
      <c r="B134" s="787">
        <v>15541</v>
      </c>
      <c r="C134" s="787" t="s">
        <v>22</v>
      </c>
      <c r="D134" t="s">
        <v>12</v>
      </c>
      <c r="F134" s="118">
        <v>8.4</v>
      </c>
      <c r="G134" s="4">
        <f t="shared" si="1"/>
        <v>6.0000000000000338</v>
      </c>
    </row>
    <row r="135" spans="1:7" ht="15.75" customHeight="1">
      <c r="A135" s="39">
        <v>43434</v>
      </c>
      <c r="B135" s="787">
        <v>15541</v>
      </c>
      <c r="C135" s="787" t="s">
        <v>22</v>
      </c>
      <c r="D135" t="s">
        <v>13</v>
      </c>
      <c r="F135" s="118">
        <v>6</v>
      </c>
      <c r="G135" s="4">
        <f t="shared" si="1"/>
        <v>3.3750779948604759E-14</v>
      </c>
    </row>
    <row r="136" spans="1:7" ht="15.75" customHeight="1">
      <c r="A136" s="41">
        <v>43404</v>
      </c>
      <c r="B136" s="786" t="s">
        <v>10</v>
      </c>
      <c r="C136" s="786" t="s">
        <v>23</v>
      </c>
      <c r="D136" t="s">
        <v>12</v>
      </c>
      <c r="E136" s="118">
        <v>8.5</v>
      </c>
      <c r="G136" s="4">
        <f t="shared" si="1"/>
        <v>8.5000000000000338</v>
      </c>
    </row>
    <row r="137" spans="1:7" ht="15.75" customHeight="1">
      <c r="B137" s="787"/>
      <c r="C137" s="787"/>
      <c r="D137" t="s">
        <v>13</v>
      </c>
      <c r="E137" s="118">
        <v>7</v>
      </c>
      <c r="G137" s="4">
        <f t="shared" si="1"/>
        <v>15.500000000000034</v>
      </c>
    </row>
    <row r="138" spans="1:7" ht="15.75" customHeight="1">
      <c r="B138" s="787"/>
      <c r="C138" s="787"/>
      <c r="D138" t="s">
        <v>14</v>
      </c>
      <c r="E138" s="118">
        <v>210</v>
      </c>
      <c r="G138" s="4">
        <f t="shared" si="1"/>
        <v>225.50000000000003</v>
      </c>
    </row>
    <row r="139" spans="1:7" ht="15.75" customHeight="1">
      <c r="A139" s="39">
        <v>43404</v>
      </c>
      <c r="B139" s="787">
        <v>15391</v>
      </c>
      <c r="C139" s="787" t="s">
        <v>23</v>
      </c>
      <c r="D139" t="s">
        <v>14</v>
      </c>
      <c r="F139" s="118">
        <v>107.8</v>
      </c>
      <c r="G139" s="4">
        <f t="shared" ref="G139:G206" si="2">+G138+E139-F139</f>
        <v>117.70000000000003</v>
      </c>
    </row>
    <row r="140" spans="1:7" ht="15.75" customHeight="1">
      <c r="A140" s="39">
        <v>43434</v>
      </c>
      <c r="B140" s="787">
        <v>15541</v>
      </c>
      <c r="C140" s="787" t="s">
        <v>23</v>
      </c>
      <c r="D140" t="s">
        <v>12</v>
      </c>
      <c r="F140" s="118">
        <v>8.5</v>
      </c>
      <c r="G140" s="4">
        <f t="shared" si="2"/>
        <v>109.20000000000003</v>
      </c>
    </row>
    <row r="141" spans="1:7" ht="15.75" customHeight="1">
      <c r="A141" s="39">
        <v>43434</v>
      </c>
      <c r="B141" s="787">
        <v>15541</v>
      </c>
      <c r="C141" s="787" t="s">
        <v>23</v>
      </c>
      <c r="D141" t="s">
        <v>13</v>
      </c>
      <c r="F141" s="118">
        <v>7</v>
      </c>
      <c r="G141" s="4">
        <f t="shared" si="2"/>
        <v>102.20000000000003</v>
      </c>
    </row>
    <row r="142" spans="1:7" ht="15.75" customHeight="1">
      <c r="A142" s="39">
        <v>43434</v>
      </c>
      <c r="B142" s="787">
        <v>15541</v>
      </c>
      <c r="C142" s="787" t="s">
        <v>23</v>
      </c>
      <c r="D142" t="s">
        <v>14</v>
      </c>
      <c r="F142" s="118">
        <v>102.2</v>
      </c>
      <c r="G142" s="4">
        <f t="shared" si="2"/>
        <v>0</v>
      </c>
    </row>
    <row r="143" spans="1:7" ht="15.75" customHeight="1">
      <c r="A143" s="41">
        <v>43434</v>
      </c>
      <c r="B143" s="786" t="s">
        <v>10</v>
      </c>
      <c r="C143" s="786" t="s">
        <v>24</v>
      </c>
      <c r="D143" t="s">
        <v>12</v>
      </c>
      <c r="E143" s="118">
        <v>8.6999999999999993</v>
      </c>
      <c r="G143" s="4">
        <f t="shared" si="2"/>
        <v>8.6999999999999993</v>
      </c>
    </row>
    <row r="144" spans="1:7" ht="15.75" customHeight="1">
      <c r="B144" s="787"/>
      <c r="C144" s="787"/>
      <c r="D144" t="s">
        <v>13</v>
      </c>
      <c r="E144" s="118">
        <v>7</v>
      </c>
      <c r="G144" s="4">
        <f t="shared" si="2"/>
        <v>15.7</v>
      </c>
    </row>
    <row r="145" spans="1:9" ht="15.75" customHeight="1">
      <c r="B145" s="787"/>
      <c r="C145" s="787"/>
      <c r="D145" t="s">
        <v>14</v>
      </c>
      <c r="E145" s="118">
        <v>210</v>
      </c>
      <c r="G145" s="4">
        <f t="shared" si="2"/>
        <v>225.7</v>
      </c>
    </row>
    <row r="146" spans="1:9" ht="15.75" customHeight="1">
      <c r="A146" s="39">
        <v>43434</v>
      </c>
      <c r="B146" s="787">
        <v>15541</v>
      </c>
      <c r="C146" s="787" t="s">
        <v>24</v>
      </c>
      <c r="D146" t="s">
        <v>14</v>
      </c>
      <c r="F146" s="118">
        <v>63.9</v>
      </c>
      <c r="G146" s="4">
        <f t="shared" si="2"/>
        <v>161.79999999999998</v>
      </c>
    </row>
    <row r="147" spans="1:9" ht="15.75" customHeight="1">
      <c r="A147" s="39">
        <v>43830</v>
      </c>
      <c r="B147" s="787">
        <v>15676</v>
      </c>
      <c r="C147" s="787" t="s">
        <v>24</v>
      </c>
      <c r="D147" t="s">
        <v>14</v>
      </c>
      <c r="F147" s="118">
        <v>146.1</v>
      </c>
      <c r="G147" s="4">
        <f t="shared" si="2"/>
        <v>15.699999999999989</v>
      </c>
    </row>
    <row r="148" spans="1:9" ht="15.75" customHeight="1">
      <c r="A148" s="39">
        <v>43496</v>
      </c>
      <c r="B148" s="787">
        <v>15835</v>
      </c>
      <c r="C148" s="787" t="s">
        <v>24</v>
      </c>
      <c r="D148" t="s">
        <v>12</v>
      </c>
      <c r="F148" s="118">
        <v>8.6999999999999993</v>
      </c>
      <c r="G148" s="4">
        <f t="shared" si="2"/>
        <v>6.9999999999999893</v>
      </c>
    </row>
    <row r="149" spans="1:9" ht="15.75" customHeight="1">
      <c r="A149" s="39">
        <v>43496</v>
      </c>
      <c r="B149" s="787">
        <v>15835</v>
      </c>
      <c r="C149" s="787" t="s">
        <v>24</v>
      </c>
      <c r="D149" t="s">
        <v>13</v>
      </c>
      <c r="F149" s="118">
        <v>7</v>
      </c>
      <c r="G149" s="4">
        <f t="shared" si="2"/>
        <v>-1.0658141036401503E-14</v>
      </c>
    </row>
    <row r="150" spans="1:9" ht="15.75" customHeight="1">
      <c r="A150" s="41">
        <v>43465</v>
      </c>
      <c r="B150" s="786" t="s">
        <v>10</v>
      </c>
      <c r="C150" s="786" t="s">
        <v>25</v>
      </c>
      <c r="D150" t="s">
        <v>12</v>
      </c>
      <c r="E150" s="118">
        <v>9.3000000000000007</v>
      </c>
      <c r="G150" s="4">
        <f t="shared" si="2"/>
        <v>9.2999999999999901</v>
      </c>
    </row>
    <row r="151" spans="1:9" ht="15.75" customHeight="1">
      <c r="B151" s="787"/>
      <c r="C151" s="787"/>
      <c r="D151" t="s">
        <v>13</v>
      </c>
      <c r="E151" s="118">
        <v>7</v>
      </c>
      <c r="G151" s="4">
        <f t="shared" si="2"/>
        <v>16.29999999999999</v>
      </c>
    </row>
    <row r="152" spans="1:9" ht="15.75" customHeight="1">
      <c r="B152" s="787"/>
      <c r="C152" s="787"/>
      <c r="D152" t="s">
        <v>14</v>
      </c>
      <c r="E152" s="118">
        <v>210</v>
      </c>
      <c r="G152" s="4">
        <f t="shared" si="2"/>
        <v>226.29999999999998</v>
      </c>
    </row>
    <row r="153" spans="1:9" ht="15.75" customHeight="1">
      <c r="A153" s="39">
        <v>43830</v>
      </c>
      <c r="B153" s="787">
        <v>15676</v>
      </c>
      <c r="C153" s="787" t="s">
        <v>25</v>
      </c>
      <c r="D153" t="s">
        <v>14</v>
      </c>
      <c r="F153" s="118">
        <v>142.9</v>
      </c>
      <c r="G153" s="4">
        <f t="shared" si="2"/>
        <v>83.399999999999977</v>
      </c>
      <c r="I153" s="12"/>
    </row>
    <row r="154" spans="1:9" ht="15.75" customHeight="1">
      <c r="A154" s="39">
        <v>43496</v>
      </c>
      <c r="B154" s="787">
        <v>15835</v>
      </c>
      <c r="C154" s="787" t="s">
        <v>25</v>
      </c>
      <c r="D154" t="s">
        <v>14</v>
      </c>
      <c r="F154" s="118">
        <v>67.099999999999994</v>
      </c>
      <c r="G154" s="4">
        <f t="shared" si="2"/>
        <v>16.299999999999983</v>
      </c>
      <c r="I154" s="12"/>
    </row>
    <row r="155" spans="1:9" ht="15.75" customHeight="1">
      <c r="A155" s="39">
        <v>43496</v>
      </c>
      <c r="B155" s="787">
        <v>15835</v>
      </c>
      <c r="C155" s="787" t="s">
        <v>25</v>
      </c>
      <c r="D155" t="s">
        <v>12</v>
      </c>
      <c r="F155" s="118">
        <v>9.3000000000000007</v>
      </c>
      <c r="G155" s="4">
        <f t="shared" si="2"/>
        <v>6.9999999999999822</v>
      </c>
      <c r="I155" s="12"/>
    </row>
    <row r="156" spans="1:9" ht="15.75" customHeight="1">
      <c r="A156" s="39">
        <v>43496</v>
      </c>
      <c r="B156" s="787">
        <v>15835</v>
      </c>
      <c r="C156" s="787" t="s">
        <v>25</v>
      </c>
      <c r="D156" t="s">
        <v>13</v>
      </c>
      <c r="F156" s="118">
        <v>7</v>
      </c>
      <c r="G156" s="4">
        <f t="shared" si="2"/>
        <v>-1.7763568394002505E-14</v>
      </c>
      <c r="I156" s="12"/>
    </row>
    <row r="157" spans="1:9" ht="15.75" customHeight="1">
      <c r="A157" s="41">
        <v>43496</v>
      </c>
      <c r="B157" s="786" t="s">
        <v>10</v>
      </c>
      <c r="C157" s="786" t="s">
        <v>11</v>
      </c>
      <c r="D157" t="s">
        <v>12</v>
      </c>
      <c r="E157" s="118">
        <v>9.6999999999999993</v>
      </c>
      <c r="G157" s="4">
        <f t="shared" si="2"/>
        <v>9.6999999999999815</v>
      </c>
      <c r="I157" s="12"/>
    </row>
    <row r="158" spans="1:9" ht="15.75" customHeight="1">
      <c r="B158" s="787"/>
      <c r="C158" s="787"/>
      <c r="D158" t="s">
        <v>13</v>
      </c>
      <c r="E158" s="118">
        <v>7</v>
      </c>
      <c r="G158" s="4">
        <f t="shared" si="2"/>
        <v>16.699999999999982</v>
      </c>
      <c r="I158" s="12"/>
    </row>
    <row r="159" spans="1:9" ht="15.75" customHeight="1">
      <c r="B159" s="787"/>
      <c r="C159" s="787"/>
      <c r="D159" t="s">
        <v>14</v>
      </c>
      <c r="E159" s="118">
        <v>210</v>
      </c>
      <c r="G159" s="4">
        <f t="shared" si="2"/>
        <v>226.7</v>
      </c>
      <c r="I159" s="12"/>
    </row>
    <row r="160" spans="1:9" ht="15.75" customHeight="1">
      <c r="A160" s="39">
        <v>43496</v>
      </c>
      <c r="B160" s="787">
        <v>15835</v>
      </c>
      <c r="C160" s="787" t="s">
        <v>11</v>
      </c>
      <c r="D160" t="s">
        <v>14</v>
      </c>
      <c r="F160" s="118">
        <v>210</v>
      </c>
      <c r="G160" s="4">
        <f t="shared" si="2"/>
        <v>16.699999999999989</v>
      </c>
      <c r="I160" s="12"/>
    </row>
    <row r="161" spans="1:9" ht="15.75" customHeight="1">
      <c r="A161" s="39">
        <v>43496</v>
      </c>
      <c r="B161" s="787">
        <v>15886</v>
      </c>
      <c r="C161" s="787" t="s">
        <v>11</v>
      </c>
      <c r="D161" t="s">
        <v>12</v>
      </c>
      <c r="F161" s="118">
        <v>0.9</v>
      </c>
      <c r="G161" s="4">
        <f t="shared" si="2"/>
        <v>15.799999999999988</v>
      </c>
      <c r="I161" s="12"/>
    </row>
    <row r="162" spans="1:9" ht="15.75" customHeight="1">
      <c r="A162" s="39">
        <v>43550</v>
      </c>
      <c r="B162" s="787">
        <v>17952</v>
      </c>
      <c r="C162" s="787" t="s">
        <v>11</v>
      </c>
      <c r="D162" t="s">
        <v>12</v>
      </c>
      <c r="F162" s="118">
        <v>8.8000000000000007</v>
      </c>
      <c r="G162" s="4">
        <f t="shared" si="2"/>
        <v>6.9999999999999876</v>
      </c>
      <c r="I162" s="12"/>
    </row>
    <row r="163" spans="1:9" ht="15.75" customHeight="1">
      <c r="A163" s="39">
        <v>43550</v>
      </c>
      <c r="B163" s="787">
        <v>17952</v>
      </c>
      <c r="C163" s="787" t="s">
        <v>11</v>
      </c>
      <c r="D163" t="s">
        <v>13</v>
      </c>
      <c r="F163" s="118">
        <v>7</v>
      </c>
      <c r="G163" s="4">
        <f t="shared" si="2"/>
        <v>-1.2434497875801753E-14</v>
      </c>
      <c r="I163" s="12"/>
    </row>
    <row r="164" spans="1:9" ht="15.75" customHeight="1">
      <c r="A164" s="41">
        <v>43524</v>
      </c>
      <c r="B164" s="786" t="s">
        <v>10</v>
      </c>
      <c r="C164" s="786" t="s">
        <v>15</v>
      </c>
      <c r="D164" t="s">
        <v>12</v>
      </c>
      <c r="E164" s="118">
        <v>10.199999999999999</v>
      </c>
      <c r="G164" s="4">
        <f t="shared" si="2"/>
        <v>10.199999999999987</v>
      </c>
      <c r="I164" s="12"/>
    </row>
    <row r="165" spans="1:9" ht="15.75" customHeight="1">
      <c r="B165" s="787"/>
      <c r="C165" s="787"/>
      <c r="D165" t="s">
        <v>13</v>
      </c>
      <c r="E165" s="118">
        <v>8.6</v>
      </c>
      <c r="G165" s="4">
        <f t="shared" si="2"/>
        <v>18.799999999999986</v>
      </c>
      <c r="I165" s="12"/>
    </row>
    <row r="166" spans="1:9" ht="15.75" customHeight="1">
      <c r="B166" s="787"/>
      <c r="C166" s="787"/>
      <c r="D166" t="s">
        <v>14</v>
      </c>
      <c r="E166" s="118">
        <v>210</v>
      </c>
      <c r="G166" s="4">
        <f t="shared" si="2"/>
        <v>228.79999999999998</v>
      </c>
      <c r="I166" s="12"/>
    </row>
    <row r="167" spans="1:9" ht="15.75" customHeight="1">
      <c r="A167" s="39">
        <v>43524</v>
      </c>
      <c r="B167" s="787">
        <v>15962</v>
      </c>
      <c r="C167" s="787" t="s">
        <v>15</v>
      </c>
      <c r="D167" t="s">
        <v>14</v>
      </c>
      <c r="F167" s="118">
        <v>210</v>
      </c>
      <c r="G167" s="4">
        <f t="shared" si="2"/>
        <v>18.799999999999983</v>
      </c>
      <c r="I167" s="12"/>
    </row>
    <row r="168" spans="1:9" ht="15.75" customHeight="1">
      <c r="A168" s="39">
        <v>43609</v>
      </c>
      <c r="B168" s="787" t="s">
        <v>2907</v>
      </c>
      <c r="C168" s="787" t="s">
        <v>15</v>
      </c>
      <c r="D168" t="s">
        <v>12</v>
      </c>
      <c r="F168" s="118">
        <v>10.199999999999999</v>
      </c>
      <c r="G168" s="4">
        <f t="shared" si="2"/>
        <v>8.5999999999999837</v>
      </c>
      <c r="I168" s="12"/>
    </row>
    <row r="169" spans="1:9" ht="15.75" customHeight="1">
      <c r="A169" s="39">
        <v>43609</v>
      </c>
      <c r="B169" s="787" t="s">
        <v>2907</v>
      </c>
      <c r="C169" s="787" t="s">
        <v>15</v>
      </c>
      <c r="D169" t="s">
        <v>13</v>
      </c>
      <c r="F169" s="118">
        <v>8.6</v>
      </c>
      <c r="G169" s="4">
        <f t="shared" si="2"/>
        <v>-1.5987211554602254E-14</v>
      </c>
      <c r="I169" s="12"/>
    </row>
    <row r="170" spans="1:9" ht="15.75" customHeight="1">
      <c r="A170" s="41">
        <v>43555</v>
      </c>
      <c r="B170" s="786" t="s">
        <v>10</v>
      </c>
      <c r="C170" s="786" t="s">
        <v>16</v>
      </c>
      <c r="D170" t="s">
        <v>12</v>
      </c>
      <c r="E170" s="118">
        <v>9.5</v>
      </c>
      <c r="G170" s="4">
        <f t="shared" si="2"/>
        <v>9.499999999999984</v>
      </c>
      <c r="I170" s="12"/>
    </row>
    <row r="171" spans="1:9" ht="15.75" customHeight="1">
      <c r="B171" s="787"/>
      <c r="C171" s="787"/>
      <c r="D171" t="s">
        <v>13</v>
      </c>
      <c r="E171" s="118">
        <v>6.8</v>
      </c>
      <c r="G171" s="4">
        <f t="shared" si="2"/>
        <v>16.299999999999983</v>
      </c>
      <c r="I171" s="12"/>
    </row>
    <row r="172" spans="1:9" ht="15.75" customHeight="1">
      <c r="B172" s="787"/>
      <c r="C172" s="787"/>
      <c r="D172" t="s">
        <v>14</v>
      </c>
      <c r="E172" s="118">
        <v>210</v>
      </c>
      <c r="G172" s="4">
        <f t="shared" si="2"/>
        <v>226.29999999999998</v>
      </c>
      <c r="I172" s="12"/>
    </row>
    <row r="173" spans="1:9" ht="15.75" customHeight="1">
      <c r="A173" s="39">
        <v>43554</v>
      </c>
      <c r="B173" s="787" t="s">
        <v>2908</v>
      </c>
      <c r="C173" s="787" t="s">
        <v>16</v>
      </c>
      <c r="D173" t="s">
        <v>14</v>
      </c>
      <c r="F173" s="118">
        <v>210</v>
      </c>
      <c r="G173" s="4">
        <f t="shared" si="2"/>
        <v>16.299999999999983</v>
      </c>
      <c r="I173" s="12"/>
    </row>
    <row r="174" spans="1:9" ht="15.75" customHeight="1">
      <c r="A174" s="39">
        <v>43609</v>
      </c>
      <c r="B174" s="787" t="s">
        <v>2907</v>
      </c>
      <c r="C174" s="787" t="s">
        <v>16</v>
      </c>
      <c r="D174" t="s">
        <v>12</v>
      </c>
      <c r="F174" s="118">
        <v>9.5</v>
      </c>
      <c r="G174" s="4">
        <f t="shared" si="2"/>
        <v>6.7999999999999829</v>
      </c>
      <c r="I174" s="12"/>
    </row>
    <row r="175" spans="1:9" ht="15.75" customHeight="1">
      <c r="A175" s="39">
        <v>43609</v>
      </c>
      <c r="B175" s="787" t="s">
        <v>2907</v>
      </c>
      <c r="C175" s="787" t="s">
        <v>16</v>
      </c>
      <c r="D175" t="s">
        <v>13</v>
      </c>
      <c r="F175" s="118">
        <v>6.8</v>
      </c>
      <c r="G175" s="4">
        <f t="shared" si="2"/>
        <v>-1.6875389974302379E-14</v>
      </c>
      <c r="I175" s="12"/>
    </row>
    <row r="176" spans="1:9" ht="15.75" customHeight="1">
      <c r="A176" s="41">
        <v>43585</v>
      </c>
      <c r="B176" s="786" t="s">
        <v>10</v>
      </c>
      <c r="C176" s="786" t="s">
        <v>17</v>
      </c>
      <c r="D176" t="s">
        <v>12</v>
      </c>
      <c r="E176" s="118">
        <v>9.6</v>
      </c>
      <c r="G176" s="4">
        <f t="shared" si="2"/>
        <v>9.5999999999999837</v>
      </c>
      <c r="I176" s="12"/>
    </row>
    <row r="177" spans="1:9" ht="15.75" customHeight="1">
      <c r="B177" s="787"/>
      <c r="C177" s="787"/>
      <c r="D177" t="s">
        <v>13</v>
      </c>
      <c r="E177" s="118">
        <v>6.2</v>
      </c>
      <c r="G177" s="4">
        <f t="shared" si="2"/>
        <v>15.799999999999983</v>
      </c>
      <c r="I177" s="12"/>
    </row>
    <row r="178" spans="1:9" ht="15.75" customHeight="1">
      <c r="B178" s="787"/>
      <c r="C178" s="787"/>
      <c r="D178" t="s">
        <v>14</v>
      </c>
      <c r="E178" s="118">
        <v>210</v>
      </c>
      <c r="G178" s="4">
        <f t="shared" si="2"/>
        <v>225.79999999999998</v>
      </c>
      <c r="I178" s="12"/>
    </row>
    <row r="179" spans="1:9" ht="15.75" customHeight="1">
      <c r="A179" s="39">
        <v>43585</v>
      </c>
      <c r="B179" s="787" t="s">
        <v>2909</v>
      </c>
      <c r="C179" s="787" t="s">
        <v>17</v>
      </c>
      <c r="D179" t="s">
        <v>14</v>
      </c>
      <c r="F179" s="118">
        <v>210</v>
      </c>
      <c r="G179" s="4">
        <f t="shared" si="2"/>
        <v>15.799999999999983</v>
      </c>
      <c r="I179" s="12"/>
    </row>
    <row r="180" spans="1:9" ht="15.75" customHeight="1">
      <c r="A180" s="39">
        <v>43609</v>
      </c>
      <c r="B180" s="787" t="s">
        <v>2907</v>
      </c>
      <c r="C180" s="787" t="s">
        <v>17</v>
      </c>
      <c r="D180" t="s">
        <v>12</v>
      </c>
      <c r="F180" s="118">
        <v>9.6</v>
      </c>
      <c r="G180" s="4">
        <f t="shared" si="2"/>
        <v>6.1999999999999833</v>
      </c>
      <c r="I180" s="12"/>
    </row>
    <row r="181" spans="1:9" ht="15.75" customHeight="1">
      <c r="A181" s="39">
        <v>43609</v>
      </c>
      <c r="B181" s="787" t="s">
        <v>2907</v>
      </c>
      <c r="C181" s="787" t="s">
        <v>17</v>
      </c>
      <c r="D181" t="s">
        <v>13</v>
      </c>
      <c r="F181" s="118">
        <v>6.2</v>
      </c>
      <c r="G181" s="4">
        <f t="shared" si="2"/>
        <v>-1.6875389974302379E-14</v>
      </c>
      <c r="I181" s="12"/>
    </row>
    <row r="182" spans="1:9" ht="15.75" customHeight="1">
      <c r="A182" s="41">
        <v>43616</v>
      </c>
      <c r="B182" s="786" t="s">
        <v>10</v>
      </c>
      <c r="C182" s="786" t="s">
        <v>18</v>
      </c>
      <c r="D182" t="s">
        <v>12</v>
      </c>
      <c r="E182" s="118">
        <v>8.9</v>
      </c>
      <c r="G182" s="4">
        <f t="shared" si="2"/>
        <v>8.8999999999999844</v>
      </c>
      <c r="I182" s="12"/>
    </row>
    <row r="183" spans="1:9" ht="15.75" customHeight="1">
      <c r="B183" s="787"/>
      <c r="C183" s="787"/>
      <c r="D183" t="s">
        <v>13</v>
      </c>
      <c r="E183" s="118">
        <v>7.2</v>
      </c>
      <c r="G183" s="4">
        <f t="shared" si="2"/>
        <v>16.099999999999984</v>
      </c>
      <c r="I183" s="12"/>
    </row>
    <row r="184" spans="1:9" ht="15.75" customHeight="1">
      <c r="B184" s="787"/>
      <c r="C184" s="787"/>
      <c r="D184" t="s">
        <v>14</v>
      </c>
      <c r="E184" s="118">
        <v>210</v>
      </c>
      <c r="G184" s="4">
        <f t="shared" si="2"/>
        <v>226.1</v>
      </c>
      <c r="I184" s="12"/>
    </row>
    <row r="185" spans="1:9" ht="15.75" customHeight="1">
      <c r="A185" s="39">
        <v>43616</v>
      </c>
      <c r="B185" s="787" t="s">
        <v>2910</v>
      </c>
      <c r="C185" s="787" t="s">
        <v>18</v>
      </c>
      <c r="D185" t="s">
        <v>14</v>
      </c>
      <c r="F185" s="118">
        <v>210</v>
      </c>
      <c r="G185" s="4">
        <f t="shared" si="2"/>
        <v>16.099999999999994</v>
      </c>
      <c r="I185" s="12"/>
    </row>
    <row r="186" spans="1:9" ht="15.75" customHeight="1">
      <c r="A186" s="39">
        <v>43727</v>
      </c>
      <c r="B186" s="787" t="s">
        <v>2911</v>
      </c>
      <c r="C186" s="787" t="s">
        <v>18</v>
      </c>
      <c r="D186" t="s">
        <v>12</v>
      </c>
      <c r="F186" s="118">
        <v>8.9</v>
      </c>
      <c r="G186" s="4">
        <f t="shared" si="2"/>
        <v>7.199999999999994</v>
      </c>
      <c r="I186" s="12"/>
    </row>
    <row r="187" spans="1:9" ht="15.75" customHeight="1">
      <c r="A187" s="39">
        <v>43727</v>
      </c>
      <c r="B187" s="787" t="s">
        <v>2911</v>
      </c>
      <c r="C187" s="787" t="s">
        <v>18</v>
      </c>
      <c r="D187" t="s">
        <v>13</v>
      </c>
      <c r="F187" s="118">
        <v>7.2</v>
      </c>
      <c r="G187" s="4">
        <f t="shared" si="2"/>
        <v>0</v>
      </c>
      <c r="I187" s="12"/>
    </row>
    <row r="188" spans="1:9" ht="15.75" customHeight="1">
      <c r="A188" s="41">
        <v>43646</v>
      </c>
      <c r="B188" s="786" t="s">
        <v>10</v>
      </c>
      <c r="C188" s="786" t="s">
        <v>19</v>
      </c>
      <c r="D188" t="s">
        <v>12</v>
      </c>
      <c r="E188" s="118">
        <v>7.9</v>
      </c>
      <c r="G188" s="4">
        <f t="shared" si="2"/>
        <v>7.9</v>
      </c>
      <c r="I188" s="12"/>
    </row>
    <row r="189" spans="1:9" ht="15.75" customHeight="1">
      <c r="B189" s="787"/>
      <c r="C189" s="787"/>
      <c r="D189" t="s">
        <v>13</v>
      </c>
      <c r="E189" s="118">
        <v>6.9</v>
      </c>
      <c r="G189" s="4">
        <f t="shared" si="2"/>
        <v>14.8</v>
      </c>
      <c r="I189" s="12"/>
    </row>
    <row r="190" spans="1:9" ht="15.75" customHeight="1">
      <c r="B190" s="787"/>
      <c r="C190" s="787"/>
      <c r="D190" t="s">
        <v>14</v>
      </c>
      <c r="E190" s="118">
        <v>210</v>
      </c>
      <c r="G190" s="4">
        <f t="shared" si="2"/>
        <v>224.8</v>
      </c>
      <c r="I190" s="12"/>
    </row>
    <row r="191" spans="1:9" ht="15.75" customHeight="1">
      <c r="A191" s="39">
        <v>43644</v>
      </c>
      <c r="B191" s="787" t="s">
        <v>2912</v>
      </c>
      <c r="C191" s="787" t="s">
        <v>19</v>
      </c>
      <c r="D191" t="s">
        <v>14</v>
      </c>
      <c r="F191" s="118">
        <v>210</v>
      </c>
      <c r="G191" s="4">
        <f t="shared" si="2"/>
        <v>14.800000000000011</v>
      </c>
      <c r="I191" s="12"/>
    </row>
    <row r="192" spans="1:9" ht="15.75" customHeight="1">
      <c r="A192" s="39">
        <v>43727</v>
      </c>
      <c r="B192" s="787" t="s">
        <v>2911</v>
      </c>
      <c r="C192" s="787" t="s">
        <v>19</v>
      </c>
      <c r="D192" t="s">
        <v>12</v>
      </c>
      <c r="F192" s="118">
        <v>7.9</v>
      </c>
      <c r="G192" s="4">
        <f t="shared" si="2"/>
        <v>6.900000000000011</v>
      </c>
      <c r="I192" s="12"/>
    </row>
    <row r="193" spans="1:9" ht="15.75" customHeight="1">
      <c r="A193" s="39">
        <v>43727</v>
      </c>
      <c r="B193" s="787" t="s">
        <v>2911</v>
      </c>
      <c r="C193" s="787" t="s">
        <v>19</v>
      </c>
      <c r="D193" t="s">
        <v>13</v>
      </c>
      <c r="F193" s="118">
        <v>6.9</v>
      </c>
      <c r="G193" s="4">
        <f t="shared" si="2"/>
        <v>1.0658141036401503E-14</v>
      </c>
      <c r="I193" s="12"/>
    </row>
    <row r="194" spans="1:9" ht="15.75" customHeight="1">
      <c r="A194" s="41">
        <v>43677</v>
      </c>
      <c r="B194" s="786" t="s">
        <v>10</v>
      </c>
      <c r="C194" s="786" t="s">
        <v>20</v>
      </c>
      <c r="D194" t="s">
        <v>12</v>
      </c>
      <c r="E194" s="118">
        <v>7.9</v>
      </c>
      <c r="G194" s="4">
        <f t="shared" si="2"/>
        <v>7.900000000000011</v>
      </c>
      <c r="I194" s="12"/>
    </row>
    <row r="195" spans="1:9" ht="15.75" customHeight="1">
      <c r="B195" s="787"/>
      <c r="C195" s="787"/>
      <c r="D195" t="s">
        <v>13</v>
      </c>
      <c r="E195" s="118">
        <v>6.7</v>
      </c>
      <c r="G195" s="4">
        <f t="shared" si="2"/>
        <v>14.600000000000012</v>
      </c>
      <c r="I195" s="12"/>
    </row>
    <row r="196" spans="1:9" ht="15.75" customHeight="1">
      <c r="B196" s="787"/>
      <c r="C196" s="787"/>
      <c r="D196" t="s">
        <v>14</v>
      </c>
      <c r="E196" s="118">
        <v>210</v>
      </c>
      <c r="G196" s="4">
        <f t="shared" si="2"/>
        <v>224.60000000000002</v>
      </c>
      <c r="I196" s="12"/>
    </row>
    <row r="197" spans="1:9" ht="15.75" customHeight="1">
      <c r="A197" s="39">
        <v>43677</v>
      </c>
      <c r="B197" s="787" t="s">
        <v>2913</v>
      </c>
      <c r="C197" s="787" t="s">
        <v>20</v>
      </c>
      <c r="D197" t="s">
        <v>14</v>
      </c>
      <c r="F197" s="118">
        <v>210</v>
      </c>
      <c r="G197" s="4">
        <f t="shared" si="2"/>
        <v>14.600000000000023</v>
      </c>
      <c r="I197" s="12"/>
    </row>
    <row r="198" spans="1:9" ht="15.75" customHeight="1">
      <c r="A198" s="39">
        <v>43727</v>
      </c>
      <c r="B198" s="787" t="s">
        <v>2911</v>
      </c>
      <c r="C198" s="787" t="s">
        <v>20</v>
      </c>
      <c r="D198" t="s">
        <v>12</v>
      </c>
      <c r="F198" s="118">
        <v>7.9</v>
      </c>
      <c r="G198" s="4">
        <f t="shared" si="2"/>
        <v>6.7000000000000224</v>
      </c>
      <c r="I198" s="12"/>
    </row>
    <row r="199" spans="1:9" ht="15.75" customHeight="1">
      <c r="A199" s="39">
        <v>43727</v>
      </c>
      <c r="B199" s="787" t="s">
        <v>2911</v>
      </c>
      <c r="C199" s="787" t="s">
        <v>20</v>
      </c>
      <c r="D199" t="s">
        <v>13</v>
      </c>
      <c r="F199" s="118">
        <v>6.7</v>
      </c>
      <c r="G199" s="4">
        <f t="shared" si="2"/>
        <v>2.2204460492503131E-14</v>
      </c>
      <c r="I199" s="12"/>
    </row>
    <row r="200" spans="1:9" ht="15.75" customHeight="1">
      <c r="A200" s="41">
        <v>43708</v>
      </c>
      <c r="B200" s="786" t="s">
        <v>10</v>
      </c>
      <c r="C200" s="786" t="s">
        <v>21</v>
      </c>
      <c r="D200" t="s">
        <v>12</v>
      </c>
      <c r="E200" s="118">
        <v>7.7</v>
      </c>
      <c r="G200" s="4">
        <f t="shared" si="2"/>
        <v>7.7000000000000224</v>
      </c>
      <c r="I200" s="12"/>
    </row>
    <row r="201" spans="1:9" ht="15.75" customHeight="1">
      <c r="B201" s="787"/>
      <c r="C201" s="787"/>
      <c r="D201" t="s">
        <v>13</v>
      </c>
      <c r="E201" s="118">
        <v>6.5</v>
      </c>
      <c r="G201" s="4">
        <f t="shared" si="2"/>
        <v>14.200000000000022</v>
      </c>
      <c r="I201" s="12"/>
    </row>
    <row r="202" spans="1:9" ht="15.75" customHeight="1">
      <c r="B202" s="787"/>
      <c r="C202" s="787"/>
      <c r="D202" t="s">
        <v>14</v>
      </c>
      <c r="E202" s="118">
        <v>210</v>
      </c>
      <c r="G202" s="4">
        <f t="shared" si="2"/>
        <v>224.20000000000002</v>
      </c>
      <c r="I202" s="12"/>
    </row>
    <row r="203" spans="1:9" ht="15.75" customHeight="1">
      <c r="A203" s="39">
        <v>43708</v>
      </c>
      <c r="B203" s="787" t="s">
        <v>2914</v>
      </c>
      <c r="C203" s="787" t="s">
        <v>21</v>
      </c>
      <c r="D203" t="s">
        <v>14</v>
      </c>
      <c r="F203" s="118">
        <v>210</v>
      </c>
      <c r="G203" s="4">
        <f t="shared" si="2"/>
        <v>14.200000000000017</v>
      </c>
      <c r="I203" s="12"/>
    </row>
    <row r="204" spans="1:9" ht="15.75" customHeight="1">
      <c r="A204" s="39">
        <v>43867</v>
      </c>
      <c r="B204" s="787" t="s">
        <v>2915</v>
      </c>
      <c r="C204" s="787" t="s">
        <v>21</v>
      </c>
      <c r="D204" t="s">
        <v>12</v>
      </c>
      <c r="F204" s="118">
        <v>7.7</v>
      </c>
      <c r="G204" s="4">
        <f t="shared" si="2"/>
        <v>6.5000000000000169</v>
      </c>
      <c r="I204" s="12"/>
    </row>
    <row r="205" spans="1:9" ht="15.75" customHeight="1">
      <c r="A205" s="39">
        <v>43867</v>
      </c>
      <c r="B205" s="787" t="s">
        <v>2915</v>
      </c>
      <c r="C205" s="787" t="s">
        <v>21</v>
      </c>
      <c r="D205" t="s">
        <v>13</v>
      </c>
      <c r="F205" s="118">
        <v>6.5</v>
      </c>
      <c r="G205" s="4">
        <f t="shared" ref="G205" si="3">+G204+E205-F205</f>
        <v>1.6875389974302379E-14</v>
      </c>
      <c r="I205" s="12"/>
    </row>
    <row r="206" spans="1:9" ht="15.75" customHeight="1">
      <c r="A206" s="41">
        <v>43738</v>
      </c>
      <c r="B206" s="786" t="s">
        <v>10</v>
      </c>
      <c r="C206" s="786" t="s">
        <v>22</v>
      </c>
      <c r="D206" t="s">
        <v>12</v>
      </c>
      <c r="E206" s="118">
        <v>7.7</v>
      </c>
      <c r="G206" s="4">
        <f t="shared" si="2"/>
        <v>7.7000000000000171</v>
      </c>
      <c r="I206" s="12"/>
    </row>
    <row r="207" spans="1:9" ht="15.75" customHeight="1">
      <c r="B207" s="787"/>
      <c r="C207" s="787"/>
      <c r="D207" t="s">
        <v>13</v>
      </c>
      <c r="E207" s="118">
        <v>6.6</v>
      </c>
      <c r="G207" s="4">
        <f t="shared" ref="G207:G286" si="4">+G206+E207-F207</f>
        <v>14.300000000000017</v>
      </c>
      <c r="I207" s="12"/>
    </row>
    <row r="208" spans="1:9" ht="15.75" customHeight="1">
      <c r="B208" s="787"/>
      <c r="C208" s="787"/>
      <c r="D208" t="s">
        <v>14</v>
      </c>
      <c r="E208" s="118">
        <v>210</v>
      </c>
      <c r="G208" s="4">
        <f t="shared" si="4"/>
        <v>224.3</v>
      </c>
      <c r="I208" s="12"/>
    </row>
    <row r="209" spans="1:9" ht="15.75" customHeight="1">
      <c r="A209" s="39">
        <v>43738</v>
      </c>
      <c r="B209" s="787" t="s">
        <v>2916</v>
      </c>
      <c r="C209" s="787" t="s">
        <v>22</v>
      </c>
      <c r="D209" t="s">
        <v>14</v>
      </c>
      <c r="F209" s="118">
        <v>210</v>
      </c>
      <c r="G209" s="4">
        <f t="shared" si="4"/>
        <v>14.300000000000011</v>
      </c>
      <c r="I209" s="12"/>
    </row>
    <row r="210" spans="1:9" ht="15.75" customHeight="1">
      <c r="A210" s="39">
        <v>43867</v>
      </c>
      <c r="B210" s="787" t="s">
        <v>2915</v>
      </c>
      <c r="C210" s="787" t="s">
        <v>22</v>
      </c>
      <c r="D210" t="s">
        <v>12</v>
      </c>
      <c r="F210" s="118">
        <v>7.7</v>
      </c>
      <c r="G210" s="4">
        <f t="shared" si="4"/>
        <v>6.6000000000000112</v>
      </c>
      <c r="I210" s="12"/>
    </row>
    <row r="211" spans="1:9" ht="15.75" customHeight="1">
      <c r="A211" s="39">
        <v>43867</v>
      </c>
      <c r="B211" s="787" t="s">
        <v>2915</v>
      </c>
      <c r="C211" s="787" t="s">
        <v>22</v>
      </c>
      <c r="D211" t="s">
        <v>13</v>
      </c>
      <c r="F211" s="118">
        <v>6.6</v>
      </c>
      <c r="G211" s="4">
        <f t="shared" si="4"/>
        <v>1.1546319456101628E-14</v>
      </c>
      <c r="I211" s="12"/>
    </row>
    <row r="212" spans="1:9" ht="15.75" customHeight="1">
      <c r="A212" s="41">
        <v>43769</v>
      </c>
      <c r="B212" s="786" t="s">
        <v>10</v>
      </c>
      <c r="C212" s="786" t="s">
        <v>23</v>
      </c>
      <c r="D212" t="s">
        <v>12</v>
      </c>
      <c r="E212" s="118">
        <v>7.8</v>
      </c>
      <c r="G212" s="4">
        <f t="shared" si="4"/>
        <v>7.8000000000000114</v>
      </c>
      <c r="I212" s="12"/>
    </row>
    <row r="213" spans="1:9" ht="15.75" customHeight="1">
      <c r="B213" s="787"/>
      <c r="C213" s="787"/>
      <c r="D213" t="s">
        <v>13</v>
      </c>
      <c r="E213" s="118">
        <v>6.3</v>
      </c>
      <c r="G213" s="4">
        <f t="shared" si="4"/>
        <v>14.100000000000012</v>
      </c>
      <c r="I213" s="12"/>
    </row>
    <row r="214" spans="1:9" ht="15.75" customHeight="1">
      <c r="B214" s="787"/>
      <c r="C214" s="787"/>
      <c r="D214" t="s">
        <v>14</v>
      </c>
      <c r="E214" s="118">
        <v>210</v>
      </c>
      <c r="G214" s="4">
        <f t="shared" si="4"/>
        <v>224.10000000000002</v>
      </c>
      <c r="I214" s="12"/>
    </row>
    <row r="215" spans="1:9" ht="15.75" customHeight="1">
      <c r="A215" s="39">
        <v>43769</v>
      </c>
      <c r="B215" s="787" t="s">
        <v>2917</v>
      </c>
      <c r="C215" s="787" t="s">
        <v>23</v>
      </c>
      <c r="D215" t="s">
        <v>14</v>
      </c>
      <c r="F215" s="118">
        <v>210</v>
      </c>
      <c r="G215" s="4">
        <f t="shared" si="4"/>
        <v>14.100000000000023</v>
      </c>
      <c r="I215" s="12"/>
    </row>
    <row r="216" spans="1:9" ht="15.75" customHeight="1">
      <c r="A216" s="39">
        <v>43867</v>
      </c>
      <c r="B216" s="787" t="s">
        <v>2915</v>
      </c>
      <c r="C216" s="787" t="s">
        <v>23</v>
      </c>
      <c r="D216" t="s">
        <v>12</v>
      </c>
      <c r="F216" s="118">
        <v>7.8</v>
      </c>
      <c r="G216" s="4">
        <f t="shared" si="4"/>
        <v>6.3000000000000229</v>
      </c>
      <c r="I216" s="12"/>
    </row>
    <row r="217" spans="1:9" ht="15.75" customHeight="1">
      <c r="A217" s="39">
        <v>43867</v>
      </c>
      <c r="B217" s="787" t="s">
        <v>2915</v>
      </c>
      <c r="C217" s="787" t="s">
        <v>23</v>
      </c>
      <c r="D217" t="s">
        <v>13</v>
      </c>
      <c r="F217" s="118">
        <v>6.3</v>
      </c>
      <c r="G217" s="4">
        <f t="shared" si="4"/>
        <v>2.3092638912203256E-14</v>
      </c>
      <c r="I217" s="12"/>
    </row>
    <row r="218" spans="1:9" ht="15.75" customHeight="1">
      <c r="A218" s="41">
        <v>43799</v>
      </c>
      <c r="B218" s="786" t="s">
        <v>10</v>
      </c>
      <c r="C218" s="786" t="s">
        <v>24</v>
      </c>
      <c r="D218" t="s">
        <v>12</v>
      </c>
      <c r="E218" s="118">
        <v>8.6999999999999993</v>
      </c>
      <c r="G218" s="4">
        <f t="shared" si="4"/>
        <v>8.7000000000000224</v>
      </c>
      <c r="I218" s="12"/>
    </row>
    <row r="219" spans="1:9" ht="15.75" customHeight="1">
      <c r="B219" s="787"/>
      <c r="C219" s="787"/>
      <c r="D219" t="s">
        <v>13</v>
      </c>
      <c r="E219" s="118">
        <v>6.6</v>
      </c>
      <c r="G219" s="4">
        <f t="shared" si="4"/>
        <v>15.300000000000022</v>
      </c>
      <c r="I219" s="12"/>
    </row>
    <row r="220" spans="1:9" ht="15.75" customHeight="1">
      <c r="B220" s="787"/>
      <c r="C220" s="787"/>
      <c r="D220" t="s">
        <v>14</v>
      </c>
      <c r="E220" s="118">
        <v>210</v>
      </c>
      <c r="G220" s="4">
        <f t="shared" si="4"/>
        <v>225.3</v>
      </c>
      <c r="I220" s="12"/>
    </row>
    <row r="221" spans="1:9" ht="15.75" customHeight="1">
      <c r="A221" s="39">
        <v>43799</v>
      </c>
      <c r="B221" s="787" t="s">
        <v>2918</v>
      </c>
      <c r="C221" s="787" t="s">
        <v>24</v>
      </c>
      <c r="D221" t="s">
        <v>14</v>
      </c>
      <c r="F221" s="118">
        <v>210</v>
      </c>
      <c r="G221" s="4">
        <f t="shared" si="4"/>
        <v>15.300000000000011</v>
      </c>
      <c r="I221" s="12"/>
    </row>
    <row r="222" spans="1:9" ht="15.75" customHeight="1">
      <c r="A222" s="39">
        <v>43867</v>
      </c>
      <c r="B222" s="787" t="s">
        <v>2915</v>
      </c>
      <c r="C222" s="787" t="s">
        <v>24</v>
      </c>
      <c r="D222" t="s">
        <v>12</v>
      </c>
      <c r="F222" s="118">
        <v>8.6999999999999993</v>
      </c>
      <c r="G222" s="4">
        <f t="shared" si="4"/>
        <v>6.6000000000000121</v>
      </c>
      <c r="I222" s="12"/>
    </row>
    <row r="223" spans="1:9" ht="15.75" customHeight="1">
      <c r="A223" s="39">
        <v>43867</v>
      </c>
      <c r="B223" s="787" t="s">
        <v>2915</v>
      </c>
      <c r="C223" s="787" t="s">
        <v>24</v>
      </c>
      <c r="D223" t="s">
        <v>13</v>
      </c>
      <c r="F223" s="118">
        <v>6.6</v>
      </c>
      <c r="G223" s="4">
        <f t="shared" si="4"/>
        <v>1.2434497875801753E-14</v>
      </c>
      <c r="I223" s="12"/>
    </row>
    <row r="224" spans="1:9" ht="15.75" customHeight="1">
      <c r="A224" s="41">
        <v>43830</v>
      </c>
      <c r="B224" s="786" t="s">
        <v>10</v>
      </c>
      <c r="C224" s="786" t="s">
        <v>25</v>
      </c>
      <c r="D224" t="s">
        <v>12</v>
      </c>
      <c r="E224" s="118">
        <v>9.1</v>
      </c>
      <c r="G224" s="4">
        <f t="shared" si="4"/>
        <v>9.1000000000000121</v>
      </c>
      <c r="I224" s="12"/>
    </row>
    <row r="225" spans="1:9" ht="15.75" customHeight="1">
      <c r="B225" s="787"/>
      <c r="C225" s="787"/>
      <c r="D225" t="s">
        <v>13</v>
      </c>
      <c r="E225" s="118">
        <v>6.6</v>
      </c>
      <c r="G225" s="4">
        <f t="shared" si="4"/>
        <v>15.700000000000012</v>
      </c>
      <c r="I225" s="12"/>
    </row>
    <row r="226" spans="1:9" ht="15.75" customHeight="1">
      <c r="B226" s="787"/>
      <c r="C226" s="787"/>
      <c r="D226" t="s">
        <v>14</v>
      </c>
      <c r="E226" s="118">
        <v>210</v>
      </c>
      <c r="G226" s="4">
        <f t="shared" si="4"/>
        <v>225.70000000000002</v>
      </c>
      <c r="I226" s="12"/>
    </row>
    <row r="227" spans="1:9" ht="15.75" customHeight="1">
      <c r="A227" s="39">
        <v>43830</v>
      </c>
      <c r="B227" s="787" t="s">
        <v>2919</v>
      </c>
      <c r="C227" s="787" t="s">
        <v>25</v>
      </c>
      <c r="D227" t="s">
        <v>14</v>
      </c>
      <c r="F227" s="118">
        <v>210</v>
      </c>
      <c r="G227" s="4">
        <f t="shared" si="4"/>
        <v>15.700000000000017</v>
      </c>
      <c r="I227" s="12"/>
    </row>
    <row r="228" spans="1:9" ht="15.75" customHeight="1">
      <c r="A228" s="39">
        <v>43867</v>
      </c>
      <c r="B228" s="787" t="s">
        <v>2915</v>
      </c>
      <c r="C228" s="787" t="s">
        <v>25</v>
      </c>
      <c r="D228" t="s">
        <v>12</v>
      </c>
      <c r="F228" s="118">
        <v>9.1</v>
      </c>
      <c r="G228" s="4">
        <f t="shared" si="4"/>
        <v>6.6000000000000174</v>
      </c>
      <c r="I228" s="12"/>
    </row>
    <row r="229" spans="1:9" ht="15.75" customHeight="1">
      <c r="A229" s="39">
        <v>43867</v>
      </c>
      <c r="B229" s="787" t="s">
        <v>2915</v>
      </c>
      <c r="C229" s="787" t="s">
        <v>25</v>
      </c>
      <c r="D229" t="s">
        <v>13</v>
      </c>
      <c r="F229" s="118">
        <v>6.6</v>
      </c>
      <c r="G229" s="4">
        <f t="shared" si="4"/>
        <v>1.7763568394002505E-14</v>
      </c>
      <c r="I229" s="12"/>
    </row>
    <row r="230" spans="1:9" ht="15.75" customHeight="1">
      <c r="A230" s="41">
        <v>43861</v>
      </c>
      <c r="B230" s="786" t="s">
        <v>10</v>
      </c>
      <c r="C230" s="786" t="s">
        <v>11</v>
      </c>
      <c r="D230" t="s">
        <v>12</v>
      </c>
      <c r="E230" s="118">
        <v>11.6</v>
      </c>
      <c r="G230" s="4">
        <f t="shared" si="4"/>
        <v>11.600000000000017</v>
      </c>
      <c r="I230" s="12"/>
    </row>
    <row r="231" spans="1:9" ht="15.75" customHeight="1">
      <c r="B231" s="787"/>
      <c r="C231" s="787"/>
      <c r="D231" t="s">
        <v>13</v>
      </c>
      <c r="E231" s="118">
        <v>6.3</v>
      </c>
      <c r="G231" s="4">
        <f t="shared" si="4"/>
        <v>17.900000000000016</v>
      </c>
      <c r="I231" s="12"/>
    </row>
    <row r="232" spans="1:9" ht="15.75" customHeight="1">
      <c r="B232" s="787"/>
      <c r="C232" s="787"/>
      <c r="D232" t="s">
        <v>14</v>
      </c>
      <c r="E232" s="118">
        <v>210</v>
      </c>
      <c r="G232" s="4">
        <f t="shared" si="4"/>
        <v>227.9</v>
      </c>
      <c r="I232" s="12"/>
    </row>
    <row r="233" spans="1:9" ht="15.75" customHeight="1">
      <c r="A233" s="39">
        <v>43861</v>
      </c>
      <c r="B233" s="787" t="s">
        <v>2920</v>
      </c>
      <c r="C233" s="787" t="s">
        <v>11</v>
      </c>
      <c r="D233" t="s">
        <v>14</v>
      </c>
      <c r="F233" s="118">
        <v>210</v>
      </c>
      <c r="G233" s="4">
        <f t="shared" si="4"/>
        <v>17.900000000000006</v>
      </c>
      <c r="I233" s="12"/>
    </row>
    <row r="234" spans="1:9" ht="15.75" customHeight="1">
      <c r="A234" s="39">
        <v>43984</v>
      </c>
      <c r="B234" s="787" t="s">
        <v>2921</v>
      </c>
      <c r="C234" s="787" t="s">
        <v>11</v>
      </c>
      <c r="D234" t="s">
        <v>12</v>
      </c>
      <c r="F234" s="174">
        <v>11.6</v>
      </c>
      <c r="G234" s="4">
        <f t="shared" si="4"/>
        <v>6.300000000000006</v>
      </c>
      <c r="I234" s="12"/>
    </row>
    <row r="235" spans="1:9" ht="15.75" customHeight="1">
      <c r="A235" s="39">
        <v>43984</v>
      </c>
      <c r="B235" s="787" t="s">
        <v>2921</v>
      </c>
      <c r="C235" s="787" t="s">
        <v>11</v>
      </c>
      <c r="D235" t="s">
        <v>13</v>
      </c>
      <c r="F235" s="174">
        <v>6.3</v>
      </c>
      <c r="G235" s="4">
        <f t="shared" si="4"/>
        <v>0</v>
      </c>
      <c r="I235" s="12"/>
    </row>
    <row r="236" spans="1:9" ht="15.75" customHeight="1">
      <c r="A236" s="41">
        <v>43890</v>
      </c>
      <c r="B236" s="786" t="s">
        <v>10</v>
      </c>
      <c r="C236" s="786" t="s">
        <v>15</v>
      </c>
      <c r="D236" t="s">
        <v>12</v>
      </c>
      <c r="E236" s="118">
        <v>12</v>
      </c>
      <c r="G236" s="4">
        <f t="shared" si="4"/>
        <v>12</v>
      </c>
      <c r="I236" s="12"/>
    </row>
    <row r="237" spans="1:9" ht="15.75" customHeight="1">
      <c r="B237" s="787"/>
      <c r="C237" s="787" t="s">
        <v>15</v>
      </c>
      <c r="D237" t="s">
        <v>13</v>
      </c>
      <c r="E237" s="118">
        <v>6.7</v>
      </c>
      <c r="G237" s="4">
        <f t="shared" si="4"/>
        <v>18.7</v>
      </c>
      <c r="I237" s="12"/>
    </row>
    <row r="238" spans="1:9" ht="15.75" customHeight="1">
      <c r="B238" s="787"/>
      <c r="C238" s="787" t="s">
        <v>15</v>
      </c>
      <c r="D238" t="s">
        <v>14</v>
      </c>
      <c r="E238" s="118">
        <v>210</v>
      </c>
      <c r="G238" s="4">
        <f t="shared" si="4"/>
        <v>228.7</v>
      </c>
      <c r="I238" s="12"/>
    </row>
    <row r="239" spans="1:9" ht="15.75" customHeight="1">
      <c r="A239" s="39">
        <v>43890</v>
      </c>
      <c r="B239" s="787" t="s">
        <v>2922</v>
      </c>
      <c r="C239" s="787" t="s">
        <v>15</v>
      </c>
      <c r="D239" t="s">
        <v>14</v>
      </c>
      <c r="F239" s="118">
        <v>210</v>
      </c>
      <c r="G239" s="4">
        <f t="shared" si="4"/>
        <v>18.699999999999989</v>
      </c>
      <c r="I239" s="12"/>
    </row>
    <row r="240" spans="1:9" ht="15.75" customHeight="1">
      <c r="A240" s="39">
        <v>43984</v>
      </c>
      <c r="B240" s="787" t="s">
        <v>2921</v>
      </c>
      <c r="C240" s="787" t="s">
        <v>15</v>
      </c>
      <c r="D240" t="s">
        <v>12</v>
      </c>
      <c r="F240" s="174">
        <v>12</v>
      </c>
      <c r="G240" s="4">
        <f t="shared" si="4"/>
        <v>6.6999999999999886</v>
      </c>
      <c r="I240" s="12"/>
    </row>
    <row r="241" spans="1:9" ht="15.75" customHeight="1">
      <c r="A241" s="39">
        <v>43984</v>
      </c>
      <c r="B241" s="787" t="s">
        <v>2921</v>
      </c>
      <c r="C241" s="787" t="s">
        <v>15</v>
      </c>
      <c r="D241" t="s">
        <v>13</v>
      </c>
      <c r="F241" s="174">
        <v>6.7</v>
      </c>
      <c r="G241" s="4">
        <f t="shared" si="4"/>
        <v>-1.1546319456101628E-14</v>
      </c>
      <c r="I241" s="12"/>
    </row>
    <row r="242" spans="1:9" ht="15.75" customHeight="1">
      <c r="A242" s="41">
        <v>43921</v>
      </c>
      <c r="B242" s="786" t="s">
        <v>10</v>
      </c>
      <c r="C242" s="786" t="s">
        <v>16</v>
      </c>
      <c r="D242" t="s">
        <v>12</v>
      </c>
      <c r="E242" s="118">
        <v>12.6</v>
      </c>
      <c r="G242" s="4">
        <f t="shared" si="4"/>
        <v>12.599999999999987</v>
      </c>
      <c r="I242" s="12"/>
    </row>
    <row r="243" spans="1:9" ht="15.75" customHeight="1">
      <c r="B243" s="787"/>
      <c r="C243" s="787" t="s">
        <v>16</v>
      </c>
      <c r="D243" t="s">
        <v>13</v>
      </c>
      <c r="E243" s="118">
        <v>6.7</v>
      </c>
      <c r="G243" s="4">
        <f t="shared" si="4"/>
        <v>19.299999999999986</v>
      </c>
      <c r="I243" s="12"/>
    </row>
    <row r="244" spans="1:9" ht="15.75" customHeight="1">
      <c r="B244" s="787"/>
      <c r="C244" s="787" t="s">
        <v>16</v>
      </c>
      <c r="D244" t="s">
        <v>14</v>
      </c>
      <c r="E244" s="118">
        <v>210</v>
      </c>
      <c r="G244" s="4">
        <f t="shared" si="4"/>
        <v>229.29999999999998</v>
      </c>
      <c r="I244" s="12"/>
    </row>
    <row r="245" spans="1:9" ht="15.75" customHeight="1">
      <c r="A245" s="39">
        <v>43969</v>
      </c>
      <c r="B245" s="787" t="s">
        <v>2923</v>
      </c>
      <c r="C245" s="787" t="s">
        <v>16</v>
      </c>
      <c r="D245" t="s">
        <v>14</v>
      </c>
      <c r="F245" s="118">
        <v>98</v>
      </c>
      <c r="G245" s="4">
        <f t="shared" si="4"/>
        <v>131.29999999999998</v>
      </c>
      <c r="I245" s="12"/>
    </row>
    <row r="246" spans="1:9" ht="15.75" customHeight="1">
      <c r="A246" s="39">
        <v>43984</v>
      </c>
      <c r="B246" s="787" t="s">
        <v>2921</v>
      </c>
      <c r="C246" s="787" t="s">
        <v>16</v>
      </c>
      <c r="D246" t="s">
        <v>14</v>
      </c>
      <c r="F246" s="174">
        <v>112</v>
      </c>
      <c r="G246" s="4">
        <f t="shared" si="4"/>
        <v>19.299999999999983</v>
      </c>
      <c r="I246" s="12"/>
    </row>
    <row r="247" spans="1:9" ht="15.75" customHeight="1">
      <c r="A247" s="39">
        <v>44184</v>
      </c>
      <c r="B247" s="787" t="s">
        <v>2924</v>
      </c>
      <c r="C247" s="787" t="s">
        <v>16</v>
      </c>
      <c r="D247" t="s">
        <v>12</v>
      </c>
      <c r="F247" s="174">
        <v>12.6</v>
      </c>
      <c r="G247" s="4">
        <f t="shared" si="4"/>
        <v>6.6999999999999833</v>
      </c>
      <c r="I247" s="12"/>
    </row>
    <row r="248" spans="1:9" ht="15.75" customHeight="1">
      <c r="A248" s="39">
        <v>44184</v>
      </c>
      <c r="B248" s="787" t="s">
        <v>2924</v>
      </c>
      <c r="C248" s="787" t="s">
        <v>16</v>
      </c>
      <c r="D248" t="s">
        <v>13</v>
      </c>
      <c r="F248" s="174">
        <v>6.7</v>
      </c>
      <c r="G248" s="4">
        <f t="shared" si="4"/>
        <v>-1.6875389974302379E-14</v>
      </c>
      <c r="I248" s="12"/>
    </row>
    <row r="249" spans="1:9" ht="15.75" customHeight="1">
      <c r="A249" s="41">
        <v>43951</v>
      </c>
      <c r="B249" s="786" t="s">
        <v>10</v>
      </c>
      <c r="C249" s="786" t="s">
        <v>17</v>
      </c>
      <c r="D249" t="s">
        <v>12</v>
      </c>
      <c r="E249" s="118">
        <v>13.1</v>
      </c>
      <c r="F249" s="182"/>
      <c r="G249" s="4">
        <f t="shared" si="4"/>
        <v>13.099999999999984</v>
      </c>
      <c r="I249" s="12"/>
    </row>
    <row r="250" spans="1:9" ht="15.75" customHeight="1">
      <c r="B250" s="787"/>
      <c r="C250" s="787" t="s">
        <v>17</v>
      </c>
      <c r="D250" t="s">
        <v>13</v>
      </c>
      <c r="E250" s="118">
        <v>4.5999999999999996</v>
      </c>
      <c r="G250" s="4">
        <f t="shared" si="4"/>
        <v>17.699999999999982</v>
      </c>
      <c r="I250" s="12"/>
    </row>
    <row r="251" spans="1:9" ht="15.75" customHeight="1">
      <c r="B251" s="787"/>
      <c r="C251" s="787" t="s">
        <v>17</v>
      </c>
      <c r="D251" s="29" t="s">
        <v>14</v>
      </c>
      <c r="E251" s="118">
        <v>210</v>
      </c>
      <c r="G251" s="4">
        <f t="shared" si="4"/>
        <v>227.7</v>
      </c>
      <c r="I251" s="12"/>
    </row>
    <row r="252" spans="1:9" ht="15.75" customHeight="1">
      <c r="A252" s="39">
        <v>43969</v>
      </c>
      <c r="B252" s="787" t="s">
        <v>2925</v>
      </c>
      <c r="C252" s="787" t="s">
        <v>17</v>
      </c>
      <c r="D252" t="s">
        <v>14</v>
      </c>
      <c r="F252" s="118">
        <v>14</v>
      </c>
      <c r="G252" s="4">
        <f t="shared" si="4"/>
        <v>213.7</v>
      </c>
      <c r="I252" s="12"/>
    </row>
    <row r="253" spans="1:9" ht="15.75" customHeight="1">
      <c r="A253" s="39">
        <v>43984</v>
      </c>
      <c r="B253" s="787" t="s">
        <v>2921</v>
      </c>
      <c r="C253" s="787" t="s">
        <v>17</v>
      </c>
      <c r="D253" t="s">
        <v>14</v>
      </c>
      <c r="F253" s="174">
        <v>196</v>
      </c>
      <c r="G253" s="4">
        <f t="shared" si="4"/>
        <v>17.699999999999989</v>
      </c>
      <c r="I253" s="12"/>
    </row>
    <row r="254" spans="1:9" ht="15.75" customHeight="1">
      <c r="A254" s="39">
        <v>44184</v>
      </c>
      <c r="B254" s="787" t="s">
        <v>2924</v>
      </c>
      <c r="C254" s="787" t="s">
        <v>17</v>
      </c>
      <c r="D254" t="s">
        <v>12</v>
      </c>
      <c r="F254" s="174">
        <v>13.1</v>
      </c>
      <c r="G254" s="4">
        <f t="shared" si="4"/>
        <v>4.599999999999989</v>
      </c>
      <c r="I254" s="12"/>
    </row>
    <row r="255" spans="1:9" ht="15.75" customHeight="1">
      <c r="A255" s="39">
        <v>44184</v>
      </c>
      <c r="B255" s="787" t="s">
        <v>2924</v>
      </c>
      <c r="C255" s="787" t="s">
        <v>17</v>
      </c>
      <c r="D255" t="s">
        <v>13</v>
      </c>
      <c r="F255" s="174">
        <v>4.5999999999999996</v>
      </c>
      <c r="G255" s="4">
        <f t="shared" si="4"/>
        <v>-1.0658141036401503E-14</v>
      </c>
      <c r="I255" s="12"/>
    </row>
    <row r="256" spans="1:9" ht="15.75" customHeight="1">
      <c r="A256" s="41">
        <v>43982</v>
      </c>
      <c r="B256" s="786" t="s">
        <v>10</v>
      </c>
      <c r="C256" s="786" t="s">
        <v>18</v>
      </c>
      <c r="D256" t="s">
        <v>12</v>
      </c>
      <c r="E256" s="118">
        <v>12.1</v>
      </c>
      <c r="F256" s="174"/>
      <c r="G256" s="4">
        <f t="shared" si="4"/>
        <v>12.099999999999989</v>
      </c>
      <c r="I256" s="12"/>
    </row>
    <row r="257" spans="1:9" ht="15.75" customHeight="1">
      <c r="B257" s="787"/>
      <c r="C257" s="787" t="s">
        <v>18</v>
      </c>
      <c r="D257" t="s">
        <v>13</v>
      </c>
      <c r="E257" s="118">
        <v>2.5</v>
      </c>
      <c r="G257" s="4">
        <f t="shared" si="4"/>
        <v>14.599999999999989</v>
      </c>
      <c r="I257" s="12"/>
    </row>
    <row r="258" spans="1:9" ht="15.75" customHeight="1">
      <c r="B258" s="787"/>
      <c r="C258" s="787" t="s">
        <v>18</v>
      </c>
      <c r="D258" s="29" t="s">
        <v>14</v>
      </c>
      <c r="E258" s="118">
        <v>210</v>
      </c>
      <c r="G258" s="4">
        <f t="shared" si="4"/>
        <v>224.6</v>
      </c>
      <c r="I258" s="12"/>
    </row>
    <row r="259" spans="1:9" ht="15.75" customHeight="1">
      <c r="A259" s="39">
        <v>43984</v>
      </c>
      <c r="B259" s="787" t="s">
        <v>2921</v>
      </c>
      <c r="C259" s="787" t="s">
        <v>18</v>
      </c>
      <c r="D259" s="29" t="s">
        <v>14</v>
      </c>
      <c r="F259" s="174">
        <v>210</v>
      </c>
      <c r="G259" s="4">
        <f t="shared" si="4"/>
        <v>14.599999999999994</v>
      </c>
      <c r="I259" s="12"/>
    </row>
    <row r="260" spans="1:9" ht="15.75" customHeight="1">
      <c r="A260" s="39">
        <v>44184</v>
      </c>
      <c r="B260" s="787" t="s">
        <v>2924</v>
      </c>
      <c r="C260" s="787" t="s">
        <v>18</v>
      </c>
      <c r="D260" s="29" t="s">
        <v>12</v>
      </c>
      <c r="F260" s="174">
        <v>12.1</v>
      </c>
      <c r="G260" s="4">
        <f t="shared" si="4"/>
        <v>2.4999999999999947</v>
      </c>
      <c r="I260" s="12"/>
    </row>
    <row r="261" spans="1:9" ht="15.75" customHeight="1">
      <c r="A261" s="39">
        <v>44184</v>
      </c>
      <c r="B261" s="787" t="s">
        <v>2924</v>
      </c>
      <c r="C261" s="787" t="s">
        <v>18</v>
      </c>
      <c r="D261" s="29" t="s">
        <v>13</v>
      </c>
      <c r="F261" s="174">
        <v>2.5</v>
      </c>
      <c r="G261" s="4">
        <f t="shared" si="4"/>
        <v>-5.3290705182007514E-15</v>
      </c>
      <c r="I261" s="12"/>
    </row>
    <row r="262" spans="1:9">
      <c r="A262" s="41">
        <v>44012</v>
      </c>
      <c r="B262" s="786" t="s">
        <v>10</v>
      </c>
      <c r="C262" s="786" t="s">
        <v>19</v>
      </c>
      <c r="D262" t="s">
        <v>12</v>
      </c>
      <c r="E262" s="118">
        <v>10.7</v>
      </c>
      <c r="G262" s="4">
        <f t="shared" si="4"/>
        <v>10.699999999999994</v>
      </c>
      <c r="I262" s="28"/>
    </row>
    <row r="263" spans="1:9">
      <c r="B263" s="787"/>
      <c r="C263" s="787"/>
      <c r="D263" t="s">
        <v>13</v>
      </c>
      <c r="E263" s="118">
        <v>1.2</v>
      </c>
      <c r="G263" s="4">
        <f t="shared" si="4"/>
        <v>11.899999999999993</v>
      </c>
      <c r="I263" s="28"/>
    </row>
    <row r="264" spans="1:9">
      <c r="B264" s="787"/>
      <c r="C264" s="787"/>
      <c r="D264" t="s">
        <v>14</v>
      </c>
      <c r="E264" s="118">
        <v>210</v>
      </c>
      <c r="G264" s="4">
        <f t="shared" si="4"/>
        <v>221.9</v>
      </c>
      <c r="I264" s="12"/>
    </row>
    <row r="265" spans="1:9">
      <c r="A265" s="39">
        <v>44184</v>
      </c>
      <c r="B265" s="787" t="s">
        <v>2926</v>
      </c>
      <c r="C265" s="787" t="s">
        <v>19</v>
      </c>
      <c r="D265" t="s">
        <v>14</v>
      </c>
      <c r="F265" s="118">
        <v>210</v>
      </c>
      <c r="G265" s="4">
        <f t="shared" si="4"/>
        <v>11.900000000000006</v>
      </c>
      <c r="I265" s="12"/>
    </row>
    <row r="266" spans="1:9">
      <c r="A266" s="39">
        <v>44184</v>
      </c>
      <c r="B266" s="787" t="s">
        <v>2924</v>
      </c>
      <c r="C266" s="787" t="s">
        <v>19</v>
      </c>
      <c r="D266" t="s">
        <v>12</v>
      </c>
      <c r="F266" s="118">
        <v>10.7</v>
      </c>
      <c r="G266" s="4">
        <f t="shared" si="4"/>
        <v>1.2000000000000064</v>
      </c>
      <c r="I266" s="12"/>
    </row>
    <row r="267" spans="1:9">
      <c r="A267" s="39">
        <v>44184</v>
      </c>
      <c r="B267" s="787" t="s">
        <v>2924</v>
      </c>
      <c r="C267" s="787" t="s">
        <v>19</v>
      </c>
      <c r="D267" t="s">
        <v>13</v>
      </c>
      <c r="F267" s="118">
        <v>1.2</v>
      </c>
      <c r="G267" s="4">
        <f t="shared" si="4"/>
        <v>6.4392935428259079E-15</v>
      </c>
      <c r="I267" s="12"/>
    </row>
    <row r="268" spans="1:9">
      <c r="A268" s="41">
        <v>44043</v>
      </c>
      <c r="B268" s="786" t="s">
        <v>10</v>
      </c>
      <c r="C268" s="786" t="s">
        <v>20</v>
      </c>
      <c r="D268" t="s">
        <v>12</v>
      </c>
      <c r="E268" s="118">
        <v>9</v>
      </c>
      <c r="G268" s="4">
        <f t="shared" si="4"/>
        <v>9.0000000000000071</v>
      </c>
      <c r="I268" s="12"/>
    </row>
    <row r="269" spans="1:9">
      <c r="B269" s="787"/>
      <c r="C269" s="787"/>
      <c r="D269" t="s">
        <v>13</v>
      </c>
      <c r="E269" s="118">
        <v>8.6999999999999993</v>
      </c>
      <c r="G269" s="4">
        <f t="shared" si="4"/>
        <v>17.700000000000006</v>
      </c>
      <c r="I269" s="12"/>
    </row>
    <row r="270" spans="1:9">
      <c r="B270" s="787"/>
      <c r="C270" s="787"/>
      <c r="D270" t="s">
        <v>14</v>
      </c>
      <c r="E270" s="174">
        <v>210</v>
      </c>
      <c r="G270" s="4">
        <f t="shared" si="4"/>
        <v>227.70000000000002</v>
      </c>
      <c r="I270" s="12"/>
    </row>
    <row r="271" spans="1:9">
      <c r="A271" s="39">
        <v>44043</v>
      </c>
      <c r="B271" s="787" t="s">
        <v>2927</v>
      </c>
      <c r="C271" s="787" t="s">
        <v>20</v>
      </c>
      <c r="D271" t="s">
        <v>14</v>
      </c>
      <c r="E271" s="182"/>
      <c r="F271" s="118">
        <v>200</v>
      </c>
      <c r="G271" s="4">
        <f t="shared" si="4"/>
        <v>27.700000000000017</v>
      </c>
      <c r="I271" s="12"/>
    </row>
    <row r="272" spans="1:9">
      <c r="A272" s="39">
        <v>44104</v>
      </c>
      <c r="B272" s="787" t="s">
        <v>2928</v>
      </c>
      <c r="C272" s="787" t="s">
        <v>20</v>
      </c>
      <c r="D272" t="s">
        <v>14</v>
      </c>
      <c r="E272" s="182"/>
      <c r="F272" s="118">
        <v>10</v>
      </c>
      <c r="G272" s="4">
        <f t="shared" si="4"/>
        <v>17.700000000000017</v>
      </c>
      <c r="I272" s="12"/>
    </row>
    <row r="273" spans="1:9">
      <c r="A273" s="39">
        <v>44184</v>
      </c>
      <c r="B273" s="787" t="s">
        <v>2924</v>
      </c>
      <c r="C273" s="787" t="s">
        <v>407</v>
      </c>
      <c r="D273" t="s">
        <v>12</v>
      </c>
      <c r="E273" s="182"/>
      <c r="F273" s="118">
        <v>9</v>
      </c>
      <c r="G273" s="4">
        <f t="shared" si="4"/>
        <v>8.7000000000000171</v>
      </c>
      <c r="I273" s="12"/>
    </row>
    <row r="274" spans="1:9">
      <c r="A274" s="39">
        <v>44184</v>
      </c>
      <c r="B274" s="787" t="s">
        <v>2924</v>
      </c>
      <c r="C274" s="787" t="s">
        <v>407</v>
      </c>
      <c r="D274" t="s">
        <v>13</v>
      </c>
      <c r="E274" s="182"/>
      <c r="F274" s="118">
        <v>8.6999999999999993</v>
      </c>
      <c r="G274" s="4">
        <f t="shared" si="4"/>
        <v>1.7763568394002505E-14</v>
      </c>
      <c r="I274" s="12"/>
    </row>
    <row r="275" spans="1:9">
      <c r="A275" s="41">
        <v>44074</v>
      </c>
      <c r="B275" s="786" t="s">
        <v>10</v>
      </c>
      <c r="C275" s="786" t="s">
        <v>21</v>
      </c>
      <c r="D275" t="s">
        <v>12</v>
      </c>
      <c r="E275" s="118">
        <v>8.6</v>
      </c>
      <c r="G275" s="4">
        <f t="shared" si="4"/>
        <v>8.6000000000000174</v>
      </c>
    </row>
    <row r="276" spans="1:9">
      <c r="B276" s="787"/>
      <c r="C276" s="787"/>
      <c r="D276" t="s">
        <v>13</v>
      </c>
      <c r="E276" s="118">
        <v>6.2</v>
      </c>
      <c r="G276" s="4">
        <f t="shared" si="4"/>
        <v>14.800000000000018</v>
      </c>
    </row>
    <row r="277" spans="1:9">
      <c r="B277" s="787"/>
      <c r="C277" s="787"/>
      <c r="D277" t="s">
        <v>14</v>
      </c>
      <c r="E277" s="118">
        <v>210</v>
      </c>
      <c r="G277" s="4">
        <f t="shared" si="4"/>
        <v>224.8</v>
      </c>
    </row>
    <row r="278" spans="1:9">
      <c r="B278" s="787"/>
      <c r="C278" s="787"/>
      <c r="D278" t="s">
        <v>40</v>
      </c>
      <c r="E278" s="118">
        <v>15</v>
      </c>
      <c r="G278" s="4">
        <f t="shared" si="4"/>
        <v>239.8</v>
      </c>
    </row>
    <row r="279" spans="1:9">
      <c r="A279" s="39">
        <v>44074</v>
      </c>
      <c r="B279" s="787" t="s">
        <v>2929</v>
      </c>
      <c r="C279" s="787" t="s">
        <v>21</v>
      </c>
      <c r="D279" t="s">
        <v>14</v>
      </c>
      <c r="F279" s="118">
        <v>120</v>
      </c>
      <c r="G279" s="4">
        <f t="shared" si="4"/>
        <v>119.80000000000001</v>
      </c>
    </row>
    <row r="280" spans="1:9">
      <c r="A280" s="39">
        <v>44104</v>
      </c>
      <c r="B280" s="787" t="s">
        <v>2928</v>
      </c>
      <c r="C280" s="787" t="s">
        <v>21</v>
      </c>
      <c r="D280" t="s">
        <v>14</v>
      </c>
      <c r="F280" s="118">
        <v>90</v>
      </c>
      <c r="G280" s="4">
        <f t="shared" si="4"/>
        <v>29.800000000000011</v>
      </c>
    </row>
    <row r="281" spans="1:9">
      <c r="A281" s="39">
        <v>44182</v>
      </c>
      <c r="B281" s="787" t="s">
        <v>2930</v>
      </c>
      <c r="C281" s="787" t="s">
        <v>21</v>
      </c>
      <c r="D281" t="s">
        <v>12</v>
      </c>
      <c r="F281" s="118">
        <v>8.6</v>
      </c>
      <c r="G281" s="4">
        <f t="shared" si="4"/>
        <v>21.20000000000001</v>
      </c>
    </row>
    <row r="282" spans="1:9">
      <c r="A282" s="39">
        <v>44182</v>
      </c>
      <c r="B282" s="787" t="s">
        <v>2930</v>
      </c>
      <c r="C282" s="787" t="s">
        <v>21</v>
      </c>
      <c r="D282" t="s">
        <v>13</v>
      </c>
      <c r="F282" s="118">
        <v>6.2</v>
      </c>
      <c r="G282" s="4">
        <f t="shared" si="4"/>
        <v>15.000000000000011</v>
      </c>
    </row>
    <row r="283" spans="1:9">
      <c r="A283" s="39">
        <v>44182</v>
      </c>
      <c r="B283" s="787" t="s">
        <v>2930</v>
      </c>
      <c r="C283" s="787" t="s">
        <v>21</v>
      </c>
      <c r="D283" t="s">
        <v>40</v>
      </c>
      <c r="F283" s="118">
        <v>15</v>
      </c>
      <c r="G283" s="4">
        <f t="shared" si="4"/>
        <v>0</v>
      </c>
    </row>
    <row r="284" spans="1:9">
      <c r="A284" s="41">
        <v>44104</v>
      </c>
      <c r="B284" s="786" t="s">
        <v>10</v>
      </c>
      <c r="C284" s="786" t="s">
        <v>22</v>
      </c>
      <c r="D284" t="s">
        <v>12</v>
      </c>
      <c r="E284" s="118">
        <v>8.9</v>
      </c>
      <c r="G284" s="4">
        <f t="shared" si="4"/>
        <v>8.9</v>
      </c>
    </row>
    <row r="285" spans="1:9">
      <c r="B285" s="787"/>
      <c r="C285" s="787"/>
      <c r="D285" t="s">
        <v>13</v>
      </c>
      <c r="E285" s="118">
        <v>7.2</v>
      </c>
      <c r="G285" s="4">
        <f t="shared" si="4"/>
        <v>16.100000000000001</v>
      </c>
    </row>
    <row r="286" spans="1:9">
      <c r="B286" s="787"/>
      <c r="C286" s="787"/>
      <c r="D286" t="s">
        <v>14</v>
      </c>
      <c r="E286" s="118">
        <v>210</v>
      </c>
      <c r="G286" s="4">
        <f t="shared" si="4"/>
        <v>226.1</v>
      </c>
    </row>
    <row r="287" spans="1:9">
      <c r="B287" s="787"/>
      <c r="C287" s="787"/>
      <c r="D287" t="s">
        <v>40</v>
      </c>
      <c r="E287" s="118">
        <v>8.5</v>
      </c>
      <c r="G287" s="4">
        <f t="shared" ref="G287:G367" si="5">+G286+E287-F287</f>
        <v>234.6</v>
      </c>
    </row>
    <row r="288" spans="1:9">
      <c r="A288" s="39">
        <v>44104</v>
      </c>
      <c r="B288" s="787" t="s">
        <v>2928</v>
      </c>
      <c r="C288" s="787" t="s">
        <v>22</v>
      </c>
      <c r="D288" t="s">
        <v>14</v>
      </c>
      <c r="F288" s="118">
        <v>110</v>
      </c>
      <c r="G288" s="4">
        <f t="shared" si="5"/>
        <v>124.6</v>
      </c>
    </row>
    <row r="289" spans="1:7">
      <c r="A289" s="39">
        <v>44184</v>
      </c>
      <c r="B289" s="787" t="s">
        <v>2926</v>
      </c>
      <c r="C289" s="787" t="s">
        <v>22</v>
      </c>
      <c r="D289" t="s">
        <v>14</v>
      </c>
      <c r="F289" s="118">
        <v>100</v>
      </c>
      <c r="G289" s="4">
        <f t="shared" si="5"/>
        <v>24.599999999999994</v>
      </c>
    </row>
    <row r="290" spans="1:7">
      <c r="A290" s="39">
        <v>44184</v>
      </c>
      <c r="B290" s="787" t="s">
        <v>2930</v>
      </c>
      <c r="C290" s="787" t="s">
        <v>22</v>
      </c>
      <c r="D290" t="s">
        <v>12</v>
      </c>
      <c r="F290" s="118">
        <v>8.9</v>
      </c>
      <c r="G290" s="4">
        <f t="shared" si="5"/>
        <v>15.699999999999994</v>
      </c>
    </row>
    <row r="291" spans="1:7">
      <c r="A291" s="39">
        <v>44184</v>
      </c>
      <c r="B291" s="787" t="s">
        <v>2930</v>
      </c>
      <c r="C291" s="787" t="s">
        <v>22</v>
      </c>
      <c r="D291" t="s">
        <v>13</v>
      </c>
      <c r="F291" s="118">
        <v>7.2</v>
      </c>
      <c r="G291" s="4">
        <f t="shared" si="5"/>
        <v>8.4999999999999929</v>
      </c>
    </row>
    <row r="292" spans="1:7">
      <c r="A292" s="39">
        <v>44184</v>
      </c>
      <c r="B292" s="787" t="s">
        <v>2930</v>
      </c>
      <c r="C292" s="787" t="s">
        <v>22</v>
      </c>
      <c r="D292" t="s">
        <v>40</v>
      </c>
      <c r="F292" s="118">
        <v>8.5</v>
      </c>
      <c r="G292" s="4">
        <f t="shared" si="5"/>
        <v>0</v>
      </c>
    </row>
    <row r="293" spans="1:7">
      <c r="A293" s="41">
        <v>44135</v>
      </c>
      <c r="B293" s="786" t="s">
        <v>10</v>
      </c>
      <c r="C293" s="786" t="s">
        <v>23</v>
      </c>
      <c r="D293" t="s">
        <v>12</v>
      </c>
      <c r="E293" s="118">
        <v>10.4</v>
      </c>
      <c r="G293" s="4">
        <f t="shared" si="5"/>
        <v>10.4</v>
      </c>
    </row>
    <row r="294" spans="1:7">
      <c r="B294" s="787"/>
      <c r="C294" s="787"/>
      <c r="D294" t="s">
        <v>13</v>
      </c>
      <c r="E294" s="118">
        <v>7.6</v>
      </c>
      <c r="G294" s="4">
        <f t="shared" si="5"/>
        <v>18</v>
      </c>
    </row>
    <row r="295" spans="1:7">
      <c r="B295" s="787"/>
      <c r="C295" s="787"/>
      <c r="D295" t="s">
        <v>14</v>
      </c>
      <c r="E295" s="118">
        <v>210</v>
      </c>
      <c r="G295" s="4">
        <f t="shared" si="5"/>
        <v>228</v>
      </c>
    </row>
    <row r="296" spans="1:7">
      <c r="A296" s="39">
        <v>44135</v>
      </c>
      <c r="B296" s="787" t="s">
        <v>2931</v>
      </c>
      <c r="C296" s="787" t="s">
        <v>23</v>
      </c>
      <c r="D296" t="s">
        <v>14</v>
      </c>
      <c r="F296" s="118">
        <v>150</v>
      </c>
      <c r="G296" s="4">
        <f t="shared" si="5"/>
        <v>78</v>
      </c>
    </row>
    <row r="297" spans="1:7">
      <c r="A297" s="39">
        <v>44184</v>
      </c>
      <c r="B297" s="787" t="s">
        <v>2926</v>
      </c>
      <c r="C297" s="787" t="s">
        <v>23</v>
      </c>
      <c r="D297" t="s">
        <v>14</v>
      </c>
      <c r="F297" s="118">
        <v>60</v>
      </c>
      <c r="G297" s="4">
        <f t="shared" si="5"/>
        <v>18</v>
      </c>
    </row>
    <row r="298" spans="1:7">
      <c r="A298" s="39">
        <v>44184</v>
      </c>
      <c r="B298" s="787" t="s">
        <v>2930</v>
      </c>
      <c r="C298" s="787" t="s">
        <v>23</v>
      </c>
      <c r="D298" t="s">
        <v>12</v>
      </c>
      <c r="F298" s="118">
        <v>10.4</v>
      </c>
      <c r="G298" s="4">
        <f t="shared" si="5"/>
        <v>7.6</v>
      </c>
    </row>
    <row r="299" spans="1:7">
      <c r="A299" s="39">
        <v>44184</v>
      </c>
      <c r="B299" s="787" t="s">
        <v>2930</v>
      </c>
      <c r="C299" s="787" t="s">
        <v>23</v>
      </c>
      <c r="D299" t="s">
        <v>13</v>
      </c>
      <c r="F299" s="118">
        <v>7.6</v>
      </c>
      <c r="G299" s="4">
        <f t="shared" si="5"/>
        <v>0</v>
      </c>
    </row>
    <row r="300" spans="1:7">
      <c r="A300" s="41">
        <v>44165</v>
      </c>
      <c r="B300" s="786" t="s">
        <v>10</v>
      </c>
      <c r="C300" s="786" t="s">
        <v>24</v>
      </c>
      <c r="D300" t="s">
        <v>12</v>
      </c>
      <c r="E300" s="118">
        <v>9.9</v>
      </c>
      <c r="G300" s="4">
        <f t="shared" si="5"/>
        <v>9.9</v>
      </c>
    </row>
    <row r="301" spans="1:7">
      <c r="B301" s="787"/>
      <c r="C301" s="787"/>
      <c r="D301" t="s">
        <v>13</v>
      </c>
      <c r="E301" s="118">
        <v>7.8</v>
      </c>
      <c r="G301" s="4">
        <f t="shared" si="5"/>
        <v>17.7</v>
      </c>
    </row>
    <row r="302" spans="1:7">
      <c r="B302" s="787"/>
      <c r="C302" s="787"/>
      <c r="D302" t="s">
        <v>14</v>
      </c>
      <c r="E302" s="118">
        <v>210</v>
      </c>
      <c r="G302" s="4">
        <f t="shared" si="5"/>
        <v>227.7</v>
      </c>
    </row>
    <row r="303" spans="1:7">
      <c r="A303" s="39">
        <v>44165</v>
      </c>
      <c r="B303" s="787" t="s">
        <v>2932</v>
      </c>
      <c r="C303" s="787" t="s">
        <v>24</v>
      </c>
      <c r="D303" t="s">
        <v>14</v>
      </c>
      <c r="F303" s="118">
        <v>150</v>
      </c>
      <c r="G303" s="4">
        <f t="shared" si="5"/>
        <v>77.699999999999989</v>
      </c>
    </row>
    <row r="304" spans="1:7">
      <c r="A304" s="39">
        <v>44184</v>
      </c>
      <c r="B304" s="787" t="s">
        <v>2926</v>
      </c>
      <c r="C304" s="787" t="s">
        <v>24</v>
      </c>
      <c r="D304" t="s">
        <v>14</v>
      </c>
      <c r="F304" s="118">
        <v>60</v>
      </c>
      <c r="G304" s="4">
        <f t="shared" si="5"/>
        <v>17.699999999999989</v>
      </c>
    </row>
    <row r="305" spans="1:7">
      <c r="A305" s="39">
        <v>44245</v>
      </c>
      <c r="B305" s="787" t="s">
        <v>2933</v>
      </c>
      <c r="C305" s="787" t="s">
        <v>24</v>
      </c>
      <c r="D305" t="s">
        <v>12</v>
      </c>
      <c r="F305" s="118">
        <v>9.9</v>
      </c>
      <c r="G305" s="4">
        <f t="shared" si="5"/>
        <v>7.7999999999999883</v>
      </c>
    </row>
    <row r="306" spans="1:7">
      <c r="A306" s="39">
        <v>44245</v>
      </c>
      <c r="B306" s="787" t="s">
        <v>2933</v>
      </c>
      <c r="C306" s="787" t="s">
        <v>24</v>
      </c>
      <c r="D306" t="s">
        <v>13</v>
      </c>
      <c r="F306" s="118">
        <v>7.8</v>
      </c>
      <c r="G306" s="4">
        <f t="shared" si="5"/>
        <v>-1.1546319456101628E-14</v>
      </c>
    </row>
    <row r="307" spans="1:7">
      <c r="A307" s="41">
        <v>44196</v>
      </c>
      <c r="B307" s="786" t="s">
        <v>10</v>
      </c>
      <c r="C307" s="786" t="s">
        <v>25</v>
      </c>
      <c r="D307" t="s">
        <v>12</v>
      </c>
      <c r="E307" s="118">
        <v>11.3</v>
      </c>
      <c r="G307" s="4">
        <f t="shared" si="5"/>
        <v>11.29999999999999</v>
      </c>
    </row>
    <row r="308" spans="1:7">
      <c r="B308" s="787"/>
      <c r="C308" s="787"/>
      <c r="D308" t="s">
        <v>13</v>
      </c>
      <c r="E308" s="118">
        <v>6.9</v>
      </c>
      <c r="G308" s="4">
        <f t="shared" si="5"/>
        <v>18.199999999999989</v>
      </c>
    </row>
    <row r="309" spans="1:7">
      <c r="B309" s="787"/>
      <c r="C309" s="787"/>
      <c r="D309" t="s">
        <v>14</v>
      </c>
      <c r="E309" s="118">
        <v>210</v>
      </c>
      <c r="G309" s="4">
        <f t="shared" si="5"/>
        <v>228.2</v>
      </c>
    </row>
    <row r="310" spans="1:7">
      <c r="A310" s="39">
        <v>44196</v>
      </c>
      <c r="B310" s="787" t="s">
        <v>2934</v>
      </c>
      <c r="C310" s="787" t="s">
        <v>25</v>
      </c>
      <c r="D310" t="s">
        <v>14</v>
      </c>
      <c r="F310" s="118">
        <v>80</v>
      </c>
      <c r="G310" s="4">
        <f t="shared" si="5"/>
        <v>148.19999999999999</v>
      </c>
    </row>
    <row r="311" spans="1:7">
      <c r="A311" s="39">
        <v>44245</v>
      </c>
      <c r="B311" s="787" t="s">
        <v>2935</v>
      </c>
      <c r="C311" s="787" t="s">
        <v>25</v>
      </c>
      <c r="D311" t="s">
        <v>14</v>
      </c>
      <c r="F311" s="118">
        <v>130</v>
      </c>
      <c r="G311" s="4">
        <f t="shared" si="5"/>
        <v>18.199999999999989</v>
      </c>
    </row>
    <row r="312" spans="1:7">
      <c r="A312" s="39">
        <v>44245</v>
      </c>
      <c r="B312" s="787" t="s">
        <v>2933</v>
      </c>
      <c r="C312" s="787" t="s">
        <v>25</v>
      </c>
      <c r="D312" t="s">
        <v>12</v>
      </c>
      <c r="F312" s="118">
        <v>11.3</v>
      </c>
      <c r="G312" s="4">
        <f t="shared" si="5"/>
        <v>6.8999999999999879</v>
      </c>
    </row>
    <row r="313" spans="1:7">
      <c r="A313" s="39">
        <v>44245</v>
      </c>
      <c r="B313" s="787" t="s">
        <v>2933</v>
      </c>
      <c r="C313" s="787" t="s">
        <v>25</v>
      </c>
      <c r="D313" t="s">
        <v>13</v>
      </c>
      <c r="F313" s="118">
        <v>6.9</v>
      </c>
      <c r="G313" s="4">
        <f t="shared" si="5"/>
        <v>-1.2434497875801753E-14</v>
      </c>
    </row>
    <row r="314" spans="1:7">
      <c r="A314" s="41">
        <v>44227</v>
      </c>
      <c r="B314" s="786" t="s">
        <v>10</v>
      </c>
      <c r="C314" s="786" t="s">
        <v>11</v>
      </c>
      <c r="D314" t="s">
        <v>12</v>
      </c>
      <c r="E314" s="118">
        <v>12</v>
      </c>
      <c r="G314" s="4">
        <f t="shared" si="5"/>
        <v>11.999999999999988</v>
      </c>
    </row>
    <row r="315" spans="1:7">
      <c r="B315" s="787"/>
      <c r="C315" s="787"/>
      <c r="D315" t="s">
        <v>13</v>
      </c>
      <c r="E315" s="118">
        <v>8.8000000000000007</v>
      </c>
      <c r="G315" s="4">
        <f t="shared" si="5"/>
        <v>20.79999999999999</v>
      </c>
    </row>
    <row r="316" spans="1:7">
      <c r="B316" s="787"/>
      <c r="C316" s="787"/>
      <c r="D316" t="s">
        <v>14</v>
      </c>
      <c r="E316" s="118">
        <v>210</v>
      </c>
      <c r="G316" s="4">
        <f t="shared" si="5"/>
        <v>230.79999999999998</v>
      </c>
    </row>
    <row r="317" spans="1:7">
      <c r="A317" s="39">
        <v>44245</v>
      </c>
      <c r="B317" s="787" t="s">
        <v>2935</v>
      </c>
      <c r="C317" s="787" t="s">
        <v>11</v>
      </c>
      <c r="D317" t="s">
        <v>14</v>
      </c>
      <c r="F317" s="118">
        <v>210</v>
      </c>
      <c r="G317" s="4">
        <f t="shared" si="5"/>
        <v>20.799999999999983</v>
      </c>
    </row>
    <row r="318" spans="1:7">
      <c r="A318" s="39">
        <v>44329</v>
      </c>
      <c r="B318" s="787" t="s">
        <v>2936</v>
      </c>
      <c r="C318" s="787" t="s">
        <v>11</v>
      </c>
      <c r="D318" t="s">
        <v>12</v>
      </c>
      <c r="F318" s="118">
        <v>12</v>
      </c>
      <c r="G318" s="4">
        <f t="shared" si="5"/>
        <v>8.7999999999999829</v>
      </c>
    </row>
    <row r="319" spans="1:7">
      <c r="A319" s="39">
        <v>44329</v>
      </c>
      <c r="B319" s="787" t="s">
        <v>2936</v>
      </c>
      <c r="C319" s="787" t="s">
        <v>11</v>
      </c>
      <c r="D319" t="s">
        <v>13</v>
      </c>
      <c r="F319" s="118">
        <v>8.8000000000000007</v>
      </c>
      <c r="G319" s="4">
        <f t="shared" si="5"/>
        <v>-1.7763568394002505E-14</v>
      </c>
    </row>
    <row r="320" spans="1:7">
      <c r="A320" s="41">
        <v>44255</v>
      </c>
      <c r="B320" s="786" t="s">
        <v>10</v>
      </c>
      <c r="C320" s="786" t="s">
        <v>15</v>
      </c>
      <c r="D320" t="s">
        <v>12</v>
      </c>
      <c r="E320" s="118">
        <v>10.9</v>
      </c>
      <c r="G320" s="4">
        <f t="shared" si="5"/>
        <v>10.899999999999983</v>
      </c>
    </row>
    <row r="321" spans="1:7">
      <c r="B321" s="787"/>
      <c r="C321" s="787"/>
      <c r="D321" t="s">
        <v>13</v>
      </c>
      <c r="E321" s="118">
        <v>8.6999999999999993</v>
      </c>
      <c r="G321" s="4">
        <f t="shared" si="5"/>
        <v>19.59999999999998</v>
      </c>
    </row>
    <row r="322" spans="1:7">
      <c r="B322" s="787"/>
      <c r="C322" s="787"/>
      <c r="D322" t="s">
        <v>14</v>
      </c>
      <c r="E322" s="118">
        <v>210</v>
      </c>
      <c r="G322" s="4">
        <f t="shared" si="5"/>
        <v>229.59999999999997</v>
      </c>
    </row>
    <row r="323" spans="1:7">
      <c r="A323" s="39">
        <v>44329</v>
      </c>
      <c r="B323" s="787" t="s">
        <v>2936</v>
      </c>
      <c r="C323" s="787" t="s">
        <v>15</v>
      </c>
      <c r="D323" t="s">
        <v>12</v>
      </c>
      <c r="F323" s="118">
        <v>10.9</v>
      </c>
      <c r="G323" s="4">
        <f t="shared" si="5"/>
        <v>218.69999999999996</v>
      </c>
    </row>
    <row r="324" spans="1:7">
      <c r="A324" s="39">
        <v>44329</v>
      </c>
      <c r="B324" s="787" t="s">
        <v>2936</v>
      </c>
      <c r="C324" s="787" t="s">
        <v>15</v>
      </c>
      <c r="D324" t="s">
        <v>13</v>
      </c>
      <c r="F324" s="118">
        <v>8.6999999999999993</v>
      </c>
      <c r="G324" s="4">
        <f t="shared" si="5"/>
        <v>209.99999999999997</v>
      </c>
    </row>
    <row r="325" spans="1:7">
      <c r="A325" s="39">
        <v>44329</v>
      </c>
      <c r="B325" s="787" t="s">
        <v>2937</v>
      </c>
      <c r="C325" s="787" t="s">
        <v>15</v>
      </c>
      <c r="D325" t="s">
        <v>14</v>
      </c>
      <c r="F325" s="118">
        <v>210</v>
      </c>
      <c r="G325" s="4">
        <f t="shared" si="5"/>
        <v>0</v>
      </c>
    </row>
    <row r="326" spans="1:7">
      <c r="A326" s="41">
        <v>44286</v>
      </c>
      <c r="B326" s="786" t="s">
        <v>10</v>
      </c>
      <c r="C326" s="786" t="s">
        <v>16</v>
      </c>
      <c r="D326" t="s">
        <v>12</v>
      </c>
      <c r="E326" s="118">
        <v>12</v>
      </c>
      <c r="G326" s="4">
        <f t="shared" si="5"/>
        <v>12</v>
      </c>
    </row>
    <row r="327" spans="1:7">
      <c r="B327" s="787"/>
      <c r="C327" s="787"/>
      <c r="D327" t="s">
        <v>13</v>
      </c>
      <c r="E327" s="118">
        <v>6.8</v>
      </c>
      <c r="G327" s="4">
        <f t="shared" si="5"/>
        <v>18.8</v>
      </c>
    </row>
    <row r="328" spans="1:7">
      <c r="B328" s="787"/>
      <c r="C328" s="787"/>
      <c r="D328" t="s">
        <v>14</v>
      </c>
      <c r="E328" s="118">
        <v>210</v>
      </c>
      <c r="G328" s="4">
        <f t="shared" si="5"/>
        <v>228.8</v>
      </c>
    </row>
    <row r="329" spans="1:7">
      <c r="A329" s="39">
        <v>44329</v>
      </c>
      <c r="B329" s="787" t="s">
        <v>2936</v>
      </c>
      <c r="C329" s="787" t="s">
        <v>16</v>
      </c>
      <c r="D329" t="s">
        <v>12</v>
      </c>
      <c r="F329" s="118">
        <v>12</v>
      </c>
      <c r="G329" s="4">
        <f t="shared" si="5"/>
        <v>216.8</v>
      </c>
    </row>
    <row r="330" spans="1:7">
      <c r="A330" s="39">
        <v>44329</v>
      </c>
      <c r="B330" s="787" t="s">
        <v>2936</v>
      </c>
      <c r="C330" s="787" t="s">
        <v>16</v>
      </c>
      <c r="D330" t="s">
        <v>13</v>
      </c>
      <c r="F330" s="118">
        <v>6.8</v>
      </c>
      <c r="G330" s="4">
        <f t="shared" si="5"/>
        <v>210</v>
      </c>
    </row>
    <row r="331" spans="1:7">
      <c r="A331" s="39">
        <v>44329</v>
      </c>
      <c r="B331" s="787" t="s">
        <v>2937</v>
      </c>
      <c r="C331" s="787" t="s">
        <v>16</v>
      </c>
      <c r="D331" t="s">
        <v>14</v>
      </c>
      <c r="F331" s="118">
        <v>210</v>
      </c>
      <c r="G331" s="4">
        <f t="shared" si="5"/>
        <v>0</v>
      </c>
    </row>
    <row r="332" spans="1:7">
      <c r="A332" s="41">
        <v>44316</v>
      </c>
      <c r="B332" s="786" t="s">
        <v>10</v>
      </c>
      <c r="C332" s="786" t="s">
        <v>17</v>
      </c>
      <c r="D332" t="s">
        <v>12</v>
      </c>
      <c r="E332" s="118">
        <v>11.5</v>
      </c>
      <c r="G332" s="4">
        <f t="shared" si="5"/>
        <v>11.5</v>
      </c>
    </row>
    <row r="333" spans="1:7">
      <c r="B333" s="787"/>
      <c r="C333" s="787"/>
      <c r="D333" t="s">
        <v>13</v>
      </c>
      <c r="E333" s="118">
        <v>7.8</v>
      </c>
      <c r="G333" s="4">
        <f t="shared" si="5"/>
        <v>19.3</v>
      </c>
    </row>
    <row r="334" spans="1:7">
      <c r="B334" s="787"/>
      <c r="C334" s="787"/>
      <c r="D334" t="s">
        <v>14</v>
      </c>
      <c r="E334" s="118">
        <v>210</v>
      </c>
      <c r="G334" s="4">
        <f t="shared" si="5"/>
        <v>229.3</v>
      </c>
    </row>
    <row r="335" spans="1:7">
      <c r="A335" s="39">
        <v>44329</v>
      </c>
      <c r="B335" s="787" t="s">
        <v>2937</v>
      </c>
      <c r="C335" s="787" t="s">
        <v>17</v>
      </c>
      <c r="D335" t="s">
        <v>14</v>
      </c>
      <c r="F335" s="118">
        <v>210</v>
      </c>
      <c r="G335" s="4">
        <f t="shared" si="5"/>
        <v>19.300000000000011</v>
      </c>
    </row>
    <row r="336" spans="1:7">
      <c r="A336" s="39">
        <v>44544</v>
      </c>
      <c r="B336" s="787" t="s">
        <v>2938</v>
      </c>
      <c r="C336" s="787" t="s">
        <v>17</v>
      </c>
      <c r="D336" t="s">
        <v>12</v>
      </c>
      <c r="F336" s="118">
        <v>11.5</v>
      </c>
      <c r="G336" s="4">
        <f t="shared" si="5"/>
        <v>7.8000000000000114</v>
      </c>
    </row>
    <row r="337" spans="1:14">
      <c r="A337" s="39">
        <v>44544</v>
      </c>
      <c r="B337" s="787" t="s">
        <v>2938</v>
      </c>
      <c r="C337" s="787" t="s">
        <v>17</v>
      </c>
      <c r="D337" t="s">
        <v>13</v>
      </c>
      <c r="F337" s="118">
        <v>7.8</v>
      </c>
      <c r="G337" s="4">
        <f t="shared" si="5"/>
        <v>1.1546319456101628E-14</v>
      </c>
    </row>
    <row r="338" spans="1:14">
      <c r="A338" s="41">
        <v>44347</v>
      </c>
      <c r="B338" s="786" t="s">
        <v>10</v>
      </c>
      <c r="C338" s="786" t="s">
        <v>18</v>
      </c>
      <c r="D338" t="s">
        <v>12</v>
      </c>
      <c r="E338" s="118">
        <v>9.4</v>
      </c>
      <c r="G338" s="4">
        <f t="shared" si="5"/>
        <v>9.4000000000000128</v>
      </c>
      <c r="L338" s="786" t="s">
        <v>17</v>
      </c>
      <c r="M338" t="s">
        <v>12</v>
      </c>
      <c r="N338" s="4">
        <v>11.5</v>
      </c>
    </row>
    <row r="339" spans="1:14">
      <c r="B339" s="787"/>
      <c r="C339" s="787"/>
      <c r="D339" t="s">
        <v>13</v>
      </c>
      <c r="E339" s="118">
        <v>6.5</v>
      </c>
      <c r="G339" s="4">
        <f t="shared" si="5"/>
        <v>15.900000000000013</v>
      </c>
      <c r="L339" s="787"/>
      <c r="M339" t="s">
        <v>13</v>
      </c>
      <c r="N339" s="4">
        <v>7.8</v>
      </c>
    </row>
    <row r="340" spans="1:14">
      <c r="B340" s="787"/>
      <c r="C340" s="787"/>
      <c r="D340" t="s">
        <v>14</v>
      </c>
      <c r="E340" s="118">
        <v>210</v>
      </c>
      <c r="G340" s="4">
        <f t="shared" si="5"/>
        <v>225.9</v>
      </c>
      <c r="L340" s="786" t="s">
        <v>18</v>
      </c>
      <c r="M340" t="s">
        <v>12</v>
      </c>
      <c r="N340" s="4">
        <v>9.4</v>
      </c>
    </row>
    <row r="341" spans="1:14">
      <c r="A341" s="39">
        <v>44469</v>
      </c>
      <c r="B341" s="787" t="s">
        <v>2939</v>
      </c>
      <c r="C341" s="787" t="s">
        <v>18</v>
      </c>
      <c r="D341" t="s">
        <v>14</v>
      </c>
      <c r="F341" s="118">
        <v>210</v>
      </c>
      <c r="G341" s="4">
        <f t="shared" si="5"/>
        <v>15.900000000000006</v>
      </c>
      <c r="L341" s="787"/>
      <c r="M341" t="s">
        <v>13</v>
      </c>
      <c r="N341" s="4">
        <v>6.5</v>
      </c>
    </row>
    <row r="342" spans="1:14">
      <c r="A342" s="39">
        <v>44544</v>
      </c>
      <c r="B342" s="787" t="s">
        <v>2938</v>
      </c>
      <c r="C342" s="787" t="s">
        <v>18</v>
      </c>
      <c r="D342" t="s">
        <v>12</v>
      </c>
      <c r="F342" s="118">
        <v>9.4</v>
      </c>
      <c r="G342" s="4">
        <f t="shared" si="5"/>
        <v>6.5000000000000053</v>
      </c>
      <c r="L342" s="787"/>
      <c r="N342" s="4"/>
    </row>
    <row r="343" spans="1:14">
      <c r="A343" s="39">
        <v>44544</v>
      </c>
      <c r="B343" s="787" t="s">
        <v>2938</v>
      </c>
      <c r="C343" s="787" t="s">
        <v>18</v>
      </c>
      <c r="D343" t="s">
        <v>13</v>
      </c>
      <c r="F343" s="118">
        <v>6.5</v>
      </c>
      <c r="G343" s="4">
        <f t="shared" si="5"/>
        <v>0</v>
      </c>
      <c r="L343" s="787"/>
      <c r="N343" s="4"/>
    </row>
    <row r="344" spans="1:14">
      <c r="A344" s="41">
        <v>44377</v>
      </c>
      <c r="B344" s="786" t="s">
        <v>10</v>
      </c>
      <c r="C344" s="786" t="s">
        <v>19</v>
      </c>
      <c r="D344" t="s">
        <v>12</v>
      </c>
      <c r="E344" s="118">
        <v>10.3</v>
      </c>
      <c r="G344" s="4">
        <f t="shared" si="5"/>
        <v>10.3</v>
      </c>
      <c r="L344" s="786" t="s">
        <v>19</v>
      </c>
      <c r="M344" t="s">
        <v>12</v>
      </c>
      <c r="N344" s="4">
        <v>10.3</v>
      </c>
    </row>
    <row r="345" spans="1:14">
      <c r="B345" s="787"/>
      <c r="C345" s="787"/>
      <c r="D345" t="s">
        <v>13</v>
      </c>
      <c r="E345" s="170">
        <v>8.4</v>
      </c>
      <c r="G345" s="4">
        <f t="shared" si="5"/>
        <v>18.700000000000003</v>
      </c>
      <c r="L345" s="787"/>
      <c r="M345" t="s">
        <v>13</v>
      </c>
      <c r="N345" s="102">
        <v>8.4</v>
      </c>
    </row>
    <row r="346" spans="1:14">
      <c r="B346" s="787"/>
      <c r="C346" s="787"/>
      <c r="D346" t="s">
        <v>14</v>
      </c>
      <c r="E346" s="118">
        <v>210</v>
      </c>
      <c r="G346" s="4">
        <f t="shared" si="5"/>
        <v>228.7</v>
      </c>
      <c r="L346" s="786" t="s">
        <v>20</v>
      </c>
      <c r="M346" t="s">
        <v>12</v>
      </c>
      <c r="N346" s="4">
        <v>9</v>
      </c>
    </row>
    <row r="347" spans="1:14">
      <c r="A347" s="39">
        <v>44469</v>
      </c>
      <c r="B347" s="787" t="s">
        <v>2939</v>
      </c>
      <c r="C347" s="787" t="s">
        <v>19</v>
      </c>
      <c r="D347" t="s">
        <v>14</v>
      </c>
      <c r="F347" s="118">
        <v>20</v>
      </c>
      <c r="G347" s="4">
        <f t="shared" si="5"/>
        <v>208.7</v>
      </c>
      <c r="L347" s="787"/>
      <c r="M347" t="s">
        <v>13</v>
      </c>
      <c r="N347" s="4">
        <v>5.8</v>
      </c>
    </row>
    <row r="348" spans="1:14">
      <c r="A348" s="39">
        <v>44499</v>
      </c>
      <c r="B348" s="787" t="s">
        <v>2940</v>
      </c>
      <c r="C348" s="787" t="s">
        <v>19</v>
      </c>
      <c r="D348" t="s">
        <v>14</v>
      </c>
      <c r="F348" s="118">
        <v>150</v>
      </c>
      <c r="G348" s="4">
        <f t="shared" si="5"/>
        <v>58.699999999999989</v>
      </c>
      <c r="M348" t="s">
        <v>14</v>
      </c>
      <c r="N348" s="81">
        <v>140</v>
      </c>
    </row>
    <row r="349" spans="1:14">
      <c r="A349" s="39">
        <v>44530</v>
      </c>
      <c r="B349" s="787" t="s">
        <v>2941</v>
      </c>
      <c r="C349" s="787" t="s">
        <v>19</v>
      </c>
      <c r="D349" t="s">
        <v>14</v>
      </c>
      <c r="F349" s="118">
        <v>40</v>
      </c>
      <c r="G349" s="4">
        <f t="shared" si="5"/>
        <v>18.699999999999989</v>
      </c>
      <c r="L349" s="786" t="s">
        <v>21</v>
      </c>
      <c r="M349" t="s">
        <v>12</v>
      </c>
      <c r="N349" s="4">
        <v>10.199999999999999</v>
      </c>
    </row>
    <row r="350" spans="1:14">
      <c r="A350" s="39">
        <v>44544</v>
      </c>
      <c r="B350" s="787" t="s">
        <v>2942</v>
      </c>
      <c r="C350" s="787" t="s">
        <v>19</v>
      </c>
      <c r="D350" t="s">
        <v>12</v>
      </c>
      <c r="F350" s="118">
        <v>10.3</v>
      </c>
      <c r="G350" s="4">
        <f t="shared" si="5"/>
        <v>8.3999999999999879</v>
      </c>
      <c r="L350" s="786"/>
      <c r="N350" s="4"/>
    </row>
    <row r="351" spans="1:14">
      <c r="A351" s="39">
        <v>44544</v>
      </c>
      <c r="B351" s="787" t="s">
        <v>2942</v>
      </c>
      <c r="C351" s="787" t="s">
        <v>19</v>
      </c>
      <c r="D351" t="s">
        <v>13</v>
      </c>
      <c r="F351" s="118">
        <v>8.4</v>
      </c>
      <c r="G351" s="4">
        <f t="shared" si="5"/>
        <v>0</v>
      </c>
      <c r="L351" s="786"/>
      <c r="N351" s="4"/>
    </row>
    <row r="352" spans="1:14">
      <c r="A352" s="41">
        <v>44408</v>
      </c>
      <c r="B352" s="786" t="s">
        <v>10</v>
      </c>
      <c r="C352" s="786" t="s">
        <v>20</v>
      </c>
      <c r="D352" t="s">
        <v>12</v>
      </c>
      <c r="E352" s="118">
        <v>9</v>
      </c>
      <c r="G352" s="4">
        <f t="shared" si="5"/>
        <v>9</v>
      </c>
      <c r="L352" s="787"/>
      <c r="M352" t="s">
        <v>13</v>
      </c>
      <c r="N352" s="4">
        <v>6.1</v>
      </c>
    </row>
    <row r="353" spans="1:14">
      <c r="B353" s="787"/>
      <c r="C353" s="787"/>
      <c r="D353" t="s">
        <v>13</v>
      </c>
      <c r="E353" s="118">
        <v>5.8</v>
      </c>
      <c r="G353" s="4">
        <f t="shared" si="5"/>
        <v>14.8</v>
      </c>
      <c r="L353" s="787"/>
      <c r="M353" t="s">
        <v>14</v>
      </c>
      <c r="N353" s="81">
        <v>70</v>
      </c>
    </row>
    <row r="354" spans="1:14">
      <c r="B354" s="787"/>
      <c r="C354" s="787"/>
      <c r="D354" t="s">
        <v>14</v>
      </c>
      <c r="E354" s="118">
        <v>210</v>
      </c>
      <c r="G354" s="4">
        <f t="shared" si="5"/>
        <v>224.8</v>
      </c>
      <c r="L354" s="786" t="s">
        <v>22</v>
      </c>
      <c r="M354" t="s">
        <v>12</v>
      </c>
      <c r="N354" s="4">
        <v>10.5</v>
      </c>
    </row>
    <row r="355" spans="1:14">
      <c r="A355" s="39">
        <v>44530</v>
      </c>
      <c r="B355" s="787" t="s">
        <v>2941</v>
      </c>
      <c r="C355" s="787" t="s">
        <v>20</v>
      </c>
      <c r="D355" t="s">
        <v>14</v>
      </c>
      <c r="F355" s="118">
        <v>70</v>
      </c>
      <c r="G355" s="4">
        <f t="shared" si="5"/>
        <v>154.80000000000001</v>
      </c>
      <c r="L355" s="787"/>
      <c r="M355" t="s">
        <v>13</v>
      </c>
      <c r="N355" s="4">
        <v>7.7</v>
      </c>
    </row>
    <row r="356" spans="1:14">
      <c r="A356" s="39">
        <v>44544</v>
      </c>
      <c r="B356" s="787" t="s">
        <v>2938</v>
      </c>
      <c r="C356" s="787" t="s">
        <v>20</v>
      </c>
      <c r="D356" t="s">
        <v>12</v>
      </c>
      <c r="F356" s="118">
        <v>9</v>
      </c>
      <c r="G356" s="4">
        <f t="shared" si="5"/>
        <v>145.80000000000001</v>
      </c>
      <c r="L356" s="787"/>
      <c r="N356" s="4"/>
    </row>
    <row r="357" spans="1:14">
      <c r="A357" s="39">
        <v>44544</v>
      </c>
      <c r="B357" s="787" t="s">
        <v>2938</v>
      </c>
      <c r="C357" s="787" t="s">
        <v>20</v>
      </c>
      <c r="D357" t="s">
        <v>13</v>
      </c>
      <c r="F357" s="118">
        <v>5.8</v>
      </c>
      <c r="G357" s="4">
        <f t="shared" si="5"/>
        <v>140</v>
      </c>
      <c r="L357" s="787"/>
      <c r="N357" s="4"/>
    </row>
    <row r="358" spans="1:14">
      <c r="A358" s="39">
        <v>44544</v>
      </c>
      <c r="B358" s="787" t="s">
        <v>2943</v>
      </c>
      <c r="C358" s="787" t="s">
        <v>20</v>
      </c>
      <c r="D358" t="s">
        <v>14</v>
      </c>
      <c r="F358" s="118">
        <v>140</v>
      </c>
      <c r="G358" s="4">
        <f t="shared" si="5"/>
        <v>0</v>
      </c>
      <c r="L358" s="787"/>
      <c r="N358" s="4"/>
    </row>
    <row r="359" spans="1:14">
      <c r="A359" s="41">
        <v>44439</v>
      </c>
      <c r="B359" s="786" t="s">
        <v>10</v>
      </c>
      <c r="C359" s="786" t="s">
        <v>21</v>
      </c>
      <c r="D359" t="s">
        <v>12</v>
      </c>
      <c r="E359" s="118">
        <v>10.199999999999999</v>
      </c>
      <c r="G359" s="4">
        <f t="shared" si="5"/>
        <v>10.199999999999999</v>
      </c>
      <c r="L359" s="786" t="s">
        <v>23</v>
      </c>
      <c r="N359" s="4"/>
    </row>
    <row r="360" spans="1:14">
      <c r="B360" s="787"/>
      <c r="C360" s="787"/>
      <c r="D360" t="s">
        <v>13</v>
      </c>
      <c r="E360" s="118">
        <v>6.1</v>
      </c>
      <c r="G360" s="4">
        <f t="shared" si="5"/>
        <v>16.299999999999997</v>
      </c>
      <c r="L360" s="786"/>
      <c r="M360" t="s">
        <v>12</v>
      </c>
      <c r="N360" s="4">
        <v>10.9</v>
      </c>
    </row>
    <row r="361" spans="1:14">
      <c r="B361" s="787"/>
      <c r="C361" s="787"/>
      <c r="D361" t="s">
        <v>14</v>
      </c>
      <c r="E361" s="118">
        <v>210</v>
      </c>
      <c r="G361" s="4">
        <f t="shared" si="5"/>
        <v>226.3</v>
      </c>
      <c r="L361" s="786"/>
      <c r="M361" t="s">
        <v>13</v>
      </c>
      <c r="N361" s="4">
        <v>5.6</v>
      </c>
    </row>
    <row r="362" spans="1:14">
      <c r="A362" s="39">
        <v>44439</v>
      </c>
      <c r="B362" s="787" t="s">
        <v>2944</v>
      </c>
      <c r="C362" s="787" t="s">
        <v>21</v>
      </c>
      <c r="D362" t="s">
        <v>14</v>
      </c>
      <c r="F362" s="118">
        <v>140</v>
      </c>
      <c r="G362" s="4">
        <f t="shared" si="5"/>
        <v>86.300000000000011</v>
      </c>
    </row>
    <row r="363" spans="1:14">
      <c r="A363" s="39">
        <v>44544</v>
      </c>
      <c r="B363" s="787" t="s">
        <v>2938</v>
      </c>
      <c r="C363" s="787" t="s">
        <v>21</v>
      </c>
      <c r="D363" t="s">
        <v>12</v>
      </c>
      <c r="F363" s="118">
        <v>10.199999999999999</v>
      </c>
      <c r="G363" s="4">
        <f t="shared" si="5"/>
        <v>76.100000000000009</v>
      </c>
    </row>
    <row r="364" spans="1:14">
      <c r="A364" s="39">
        <v>44544</v>
      </c>
      <c r="B364" s="787" t="s">
        <v>2938</v>
      </c>
      <c r="C364" s="787" t="s">
        <v>21</v>
      </c>
      <c r="D364" t="s">
        <v>13</v>
      </c>
      <c r="F364" s="118">
        <v>6.1</v>
      </c>
      <c r="G364" s="4">
        <f t="shared" si="5"/>
        <v>70.000000000000014</v>
      </c>
    </row>
    <row r="365" spans="1:14">
      <c r="A365" s="39">
        <v>44544</v>
      </c>
      <c r="B365" s="787" t="s">
        <v>2943</v>
      </c>
      <c r="C365" s="787" t="s">
        <v>21</v>
      </c>
      <c r="D365" t="s">
        <v>14</v>
      </c>
      <c r="F365" s="118">
        <v>70</v>
      </c>
      <c r="G365" s="4">
        <f t="shared" si="5"/>
        <v>0</v>
      </c>
    </row>
    <row r="366" spans="1:14">
      <c r="A366" s="41">
        <v>44469</v>
      </c>
      <c r="B366" s="786" t="s">
        <v>10</v>
      </c>
      <c r="C366" s="786" t="s">
        <v>22</v>
      </c>
      <c r="D366" t="s">
        <v>12</v>
      </c>
      <c r="E366" s="118">
        <v>10.5</v>
      </c>
      <c r="G366" s="4">
        <f t="shared" si="5"/>
        <v>10.5</v>
      </c>
    </row>
    <row r="367" spans="1:14">
      <c r="B367" s="787"/>
      <c r="C367" s="787"/>
      <c r="D367" t="s">
        <v>13</v>
      </c>
      <c r="E367" s="118">
        <v>7.7</v>
      </c>
      <c r="G367" s="4">
        <f t="shared" si="5"/>
        <v>18.2</v>
      </c>
      <c r="K367" s="12">
        <f>SUM(K335:K366)</f>
        <v>0</v>
      </c>
    </row>
    <row r="368" spans="1:14">
      <c r="B368" s="787"/>
      <c r="C368" s="787"/>
      <c r="D368" t="s">
        <v>14</v>
      </c>
      <c r="E368" s="118">
        <v>210</v>
      </c>
      <c r="G368" s="4">
        <f t="shared" ref="G368:G527" si="6">+G367+E368-F368</f>
        <v>228.2</v>
      </c>
    </row>
    <row r="369" spans="1:7">
      <c r="A369" s="39">
        <v>44469</v>
      </c>
      <c r="B369" s="787" t="s">
        <v>2939</v>
      </c>
      <c r="C369" s="787" t="s">
        <v>22</v>
      </c>
      <c r="D369" t="s">
        <v>14</v>
      </c>
      <c r="F369" s="118">
        <v>210</v>
      </c>
      <c r="G369" s="4">
        <f t="shared" si="6"/>
        <v>18.199999999999989</v>
      </c>
    </row>
    <row r="370" spans="1:7">
      <c r="A370" s="39">
        <v>44544</v>
      </c>
      <c r="B370" s="787" t="s">
        <v>2938</v>
      </c>
      <c r="C370" s="787" t="s">
        <v>22</v>
      </c>
      <c r="D370" t="s">
        <v>12</v>
      </c>
      <c r="F370" s="118">
        <v>10.5</v>
      </c>
      <c r="G370" s="4">
        <f t="shared" si="6"/>
        <v>7.6999999999999886</v>
      </c>
    </row>
    <row r="371" spans="1:7">
      <c r="A371" s="39">
        <v>44544</v>
      </c>
      <c r="B371" s="787" t="s">
        <v>2938</v>
      </c>
      <c r="C371" s="787" t="s">
        <v>22</v>
      </c>
      <c r="D371" t="s">
        <v>13</v>
      </c>
      <c r="F371" s="118">
        <v>7.7</v>
      </c>
      <c r="G371" s="4">
        <f t="shared" si="6"/>
        <v>-1.1546319456101628E-14</v>
      </c>
    </row>
    <row r="372" spans="1:7">
      <c r="A372" s="39">
        <v>44500</v>
      </c>
      <c r="B372" s="786" t="s">
        <v>10</v>
      </c>
      <c r="C372" s="786" t="s">
        <v>23</v>
      </c>
      <c r="D372" t="s">
        <v>14</v>
      </c>
      <c r="E372" s="118">
        <v>210</v>
      </c>
      <c r="G372" s="4">
        <f t="shared" si="6"/>
        <v>210</v>
      </c>
    </row>
    <row r="373" spans="1:7">
      <c r="B373" s="786"/>
      <c r="C373" s="786"/>
      <c r="D373" t="s">
        <v>12</v>
      </c>
      <c r="E373" s="118">
        <v>10.9</v>
      </c>
      <c r="G373" s="4">
        <f t="shared" si="6"/>
        <v>220.9</v>
      </c>
    </row>
    <row r="374" spans="1:7">
      <c r="B374" s="786"/>
      <c r="C374" s="786"/>
      <c r="D374" t="s">
        <v>13</v>
      </c>
      <c r="E374" s="118">
        <v>5.6</v>
      </c>
      <c r="G374" s="4">
        <f t="shared" si="6"/>
        <v>226.5</v>
      </c>
    </row>
    <row r="375" spans="1:7">
      <c r="A375" s="39">
        <v>44499</v>
      </c>
      <c r="B375" s="787" t="s">
        <v>2940</v>
      </c>
      <c r="C375" s="787" t="s">
        <v>23</v>
      </c>
      <c r="D375" t="s">
        <v>14</v>
      </c>
      <c r="F375" s="118">
        <v>210</v>
      </c>
      <c r="G375" s="4">
        <f t="shared" si="6"/>
        <v>16.5</v>
      </c>
    </row>
    <row r="376" spans="1:7">
      <c r="A376" s="39">
        <v>44544</v>
      </c>
      <c r="B376" s="787" t="s">
        <v>2938</v>
      </c>
      <c r="C376" s="787" t="s">
        <v>23</v>
      </c>
      <c r="D376" t="s">
        <v>12</v>
      </c>
      <c r="F376" s="118">
        <v>10.9</v>
      </c>
      <c r="G376" s="4">
        <f t="shared" si="6"/>
        <v>5.6</v>
      </c>
    </row>
    <row r="377" spans="1:7">
      <c r="A377" s="39">
        <v>44544</v>
      </c>
      <c r="B377" s="787" t="s">
        <v>2938</v>
      </c>
      <c r="C377" s="787" t="s">
        <v>23</v>
      </c>
      <c r="D377" t="s">
        <v>13</v>
      </c>
      <c r="F377" s="118">
        <v>5.6</v>
      </c>
      <c r="G377" s="4">
        <f t="shared" si="6"/>
        <v>0</v>
      </c>
    </row>
    <row r="378" spans="1:7">
      <c r="A378" s="39">
        <v>44530</v>
      </c>
      <c r="B378" s="786" t="s">
        <v>10</v>
      </c>
      <c r="C378" s="786" t="s">
        <v>24</v>
      </c>
      <c r="D378" t="s">
        <v>14</v>
      </c>
      <c r="E378" s="118">
        <v>210</v>
      </c>
      <c r="G378" s="4">
        <f t="shared" si="6"/>
        <v>210</v>
      </c>
    </row>
    <row r="379" spans="1:7">
      <c r="B379" s="786"/>
      <c r="C379" s="786"/>
      <c r="D379" t="s">
        <v>12</v>
      </c>
      <c r="E379" s="118">
        <v>11.6</v>
      </c>
      <c r="G379" s="4">
        <f t="shared" si="6"/>
        <v>221.6</v>
      </c>
    </row>
    <row r="380" spans="1:7">
      <c r="B380" s="786"/>
      <c r="C380" s="786"/>
      <c r="D380" t="s">
        <v>13</v>
      </c>
      <c r="E380" s="118">
        <v>7</v>
      </c>
      <c r="G380" s="4">
        <f t="shared" si="6"/>
        <v>228.6</v>
      </c>
    </row>
    <row r="381" spans="1:7">
      <c r="A381" s="39">
        <v>44530</v>
      </c>
      <c r="B381" s="787" t="s">
        <v>2945</v>
      </c>
      <c r="C381" s="787" t="s">
        <v>24</v>
      </c>
      <c r="D381" t="s">
        <v>14</v>
      </c>
      <c r="F381" s="118">
        <v>210</v>
      </c>
      <c r="G381" s="4">
        <f t="shared" si="6"/>
        <v>18.599999999999994</v>
      </c>
    </row>
    <row r="382" spans="1:7">
      <c r="A382" s="39">
        <v>45097</v>
      </c>
      <c r="B382" s="787" t="s">
        <v>2946</v>
      </c>
      <c r="C382" s="787" t="s">
        <v>24</v>
      </c>
      <c r="D382" t="s">
        <v>12</v>
      </c>
      <c r="F382" s="118">
        <v>11.6</v>
      </c>
      <c r="G382" s="4">
        <f t="shared" si="6"/>
        <v>6.9999999999999947</v>
      </c>
    </row>
    <row r="383" spans="1:7">
      <c r="A383" s="39">
        <v>45097</v>
      </c>
      <c r="B383" s="787" t="s">
        <v>2946</v>
      </c>
      <c r="C383" s="787" t="s">
        <v>24</v>
      </c>
      <c r="D383" t="s">
        <v>13</v>
      </c>
      <c r="F383" s="118">
        <v>7</v>
      </c>
      <c r="G383" s="4">
        <f t="shared" si="6"/>
        <v>0</v>
      </c>
    </row>
    <row r="384" spans="1:7">
      <c r="A384" s="41">
        <v>44561</v>
      </c>
      <c r="B384" s="786" t="s">
        <v>10</v>
      </c>
      <c r="C384" s="786" t="s">
        <v>25</v>
      </c>
      <c r="D384" t="s">
        <v>12</v>
      </c>
      <c r="E384" s="118">
        <v>12.2</v>
      </c>
      <c r="G384" s="4">
        <f t="shared" si="6"/>
        <v>12.2</v>
      </c>
    </row>
    <row r="385" spans="1:14">
      <c r="B385" s="787"/>
      <c r="C385" s="787"/>
      <c r="D385" t="s">
        <v>13</v>
      </c>
      <c r="E385" s="118">
        <v>7.4</v>
      </c>
      <c r="G385" s="4">
        <f t="shared" si="6"/>
        <v>19.600000000000001</v>
      </c>
    </row>
    <row r="386" spans="1:14">
      <c r="B386" s="787"/>
      <c r="C386" s="787"/>
      <c r="D386" t="s">
        <v>14</v>
      </c>
      <c r="E386" s="118">
        <v>210</v>
      </c>
      <c r="G386" s="4">
        <f t="shared" si="6"/>
        <v>229.6</v>
      </c>
    </row>
    <row r="387" spans="1:14">
      <c r="A387" s="39">
        <v>44561</v>
      </c>
      <c r="B387" s="787" t="s">
        <v>2947</v>
      </c>
      <c r="C387" s="787" t="s">
        <v>25</v>
      </c>
      <c r="D387" t="s">
        <v>14</v>
      </c>
      <c r="F387" s="118">
        <v>120</v>
      </c>
      <c r="G387" s="4">
        <f t="shared" si="6"/>
        <v>109.6</v>
      </c>
    </row>
    <row r="388" spans="1:14">
      <c r="A388" s="39">
        <v>44664</v>
      </c>
      <c r="B388" s="787" t="s">
        <v>2948</v>
      </c>
      <c r="C388" s="787" t="s">
        <v>25</v>
      </c>
      <c r="D388" t="s">
        <v>14</v>
      </c>
      <c r="F388" s="118">
        <v>90</v>
      </c>
      <c r="G388" s="4">
        <f t="shared" si="6"/>
        <v>19.599999999999994</v>
      </c>
    </row>
    <row r="389" spans="1:14">
      <c r="A389" s="39">
        <v>45097</v>
      </c>
      <c r="B389" s="787" t="s">
        <v>2946</v>
      </c>
      <c r="C389" s="787" t="s">
        <v>24</v>
      </c>
      <c r="D389" t="s">
        <v>12</v>
      </c>
      <c r="F389" s="118">
        <v>12.2</v>
      </c>
      <c r="G389" s="4">
        <f t="shared" si="6"/>
        <v>7.399999999999995</v>
      </c>
    </row>
    <row r="390" spans="1:14">
      <c r="A390" s="39">
        <v>45097</v>
      </c>
      <c r="B390" s="787" t="s">
        <v>2946</v>
      </c>
      <c r="C390" s="787" t="s">
        <v>25</v>
      </c>
      <c r="D390" t="s">
        <v>13</v>
      </c>
      <c r="F390" s="118">
        <v>7.4</v>
      </c>
      <c r="G390" s="4">
        <f t="shared" si="6"/>
        <v>0</v>
      </c>
    </row>
    <row r="391" spans="1:14">
      <c r="A391" s="41">
        <v>44561</v>
      </c>
      <c r="B391" s="786" t="s">
        <v>10</v>
      </c>
      <c r="C391" s="786" t="s">
        <v>11</v>
      </c>
      <c r="D391" t="s">
        <v>12</v>
      </c>
      <c r="E391" s="118">
        <v>13</v>
      </c>
      <c r="G391" s="4">
        <f t="shared" si="6"/>
        <v>13</v>
      </c>
      <c r="N391" s="4"/>
    </row>
    <row r="392" spans="1:14">
      <c r="B392" s="787"/>
      <c r="C392" s="787"/>
      <c r="D392" t="s">
        <v>13</v>
      </c>
      <c r="E392" s="118">
        <v>4.3</v>
      </c>
      <c r="G392" s="4">
        <f t="shared" si="6"/>
        <v>17.3</v>
      </c>
      <c r="N392" s="4"/>
    </row>
    <row r="393" spans="1:14">
      <c r="B393" s="787"/>
      <c r="C393" s="787"/>
      <c r="D393" t="s">
        <v>14</v>
      </c>
      <c r="E393" s="118">
        <v>210</v>
      </c>
      <c r="G393" s="4">
        <f t="shared" si="6"/>
        <v>227.3</v>
      </c>
      <c r="N393" s="4"/>
    </row>
    <row r="394" spans="1:14">
      <c r="A394" s="39">
        <v>44592</v>
      </c>
      <c r="B394" s="787" t="s">
        <v>2949</v>
      </c>
      <c r="C394" s="787" t="s">
        <v>11</v>
      </c>
      <c r="D394" t="s">
        <v>14</v>
      </c>
      <c r="F394" s="118">
        <v>190</v>
      </c>
      <c r="G394" s="4">
        <f t="shared" si="6"/>
        <v>37.300000000000011</v>
      </c>
      <c r="N394" s="4"/>
    </row>
    <row r="395" spans="1:14">
      <c r="A395" s="39">
        <v>44664</v>
      </c>
      <c r="B395" s="787" t="s">
        <v>2948</v>
      </c>
      <c r="C395" s="787" t="s">
        <v>11</v>
      </c>
      <c r="D395" t="s">
        <v>14</v>
      </c>
      <c r="F395" s="118">
        <v>20</v>
      </c>
      <c r="G395" s="4">
        <f t="shared" si="6"/>
        <v>17.300000000000011</v>
      </c>
      <c r="N395" s="4"/>
    </row>
    <row r="396" spans="1:14">
      <c r="A396" s="39">
        <v>45097</v>
      </c>
      <c r="B396" s="787" t="s">
        <v>2946</v>
      </c>
      <c r="C396" s="787" t="s">
        <v>11</v>
      </c>
      <c r="D396" t="s">
        <v>12</v>
      </c>
      <c r="F396" s="118">
        <v>13</v>
      </c>
      <c r="G396" s="4">
        <f t="shared" si="6"/>
        <v>4.3000000000000114</v>
      </c>
      <c r="N396" s="4"/>
    </row>
    <row r="397" spans="1:14">
      <c r="A397" s="39">
        <v>45097</v>
      </c>
      <c r="B397" s="787" t="s">
        <v>2946</v>
      </c>
      <c r="C397" s="787" t="s">
        <v>11</v>
      </c>
      <c r="D397" t="s">
        <v>13</v>
      </c>
      <c r="F397" s="118">
        <v>4.3</v>
      </c>
      <c r="G397" s="4">
        <f t="shared" si="6"/>
        <v>1.1546319456101628E-14</v>
      </c>
      <c r="N397" s="4"/>
    </row>
    <row r="398" spans="1:14">
      <c r="A398" s="41">
        <v>44620</v>
      </c>
      <c r="B398" s="786" t="s">
        <v>10</v>
      </c>
      <c r="C398" s="786" t="s">
        <v>15</v>
      </c>
      <c r="D398" t="s">
        <v>12</v>
      </c>
      <c r="E398" s="118">
        <v>20.399999999999999</v>
      </c>
      <c r="G398" s="4">
        <f t="shared" si="6"/>
        <v>20.400000000000009</v>
      </c>
      <c r="N398" s="4"/>
    </row>
    <row r="399" spans="1:14">
      <c r="B399" s="787"/>
      <c r="C399" s="787"/>
      <c r="D399" t="s">
        <v>13</v>
      </c>
      <c r="E399" s="118">
        <v>7.3</v>
      </c>
      <c r="G399" s="4">
        <f t="shared" si="6"/>
        <v>27.70000000000001</v>
      </c>
      <c r="N399" s="4"/>
    </row>
    <row r="400" spans="1:14">
      <c r="B400" s="787"/>
      <c r="C400" s="787"/>
      <c r="D400" t="s">
        <v>14</v>
      </c>
      <c r="E400" s="118">
        <v>210</v>
      </c>
      <c r="G400" s="4">
        <f t="shared" si="6"/>
        <v>237.70000000000002</v>
      </c>
      <c r="N400" s="4"/>
    </row>
    <row r="401" spans="1:14">
      <c r="A401" s="39">
        <v>44620</v>
      </c>
      <c r="B401" s="787" t="s">
        <v>2950</v>
      </c>
      <c r="C401" s="787" t="s">
        <v>15</v>
      </c>
      <c r="D401" t="s">
        <v>14</v>
      </c>
      <c r="F401" s="118">
        <v>140</v>
      </c>
      <c r="G401" s="4">
        <f t="shared" si="6"/>
        <v>97.700000000000017</v>
      </c>
      <c r="N401" s="4"/>
    </row>
    <row r="402" spans="1:14">
      <c r="A402" s="39">
        <v>44664</v>
      </c>
      <c r="B402" s="787" t="s">
        <v>2948</v>
      </c>
      <c r="C402" s="787" t="s">
        <v>15</v>
      </c>
      <c r="D402" t="s">
        <v>14</v>
      </c>
      <c r="F402" s="118">
        <v>70</v>
      </c>
      <c r="G402" s="4">
        <f t="shared" si="6"/>
        <v>27.700000000000017</v>
      </c>
      <c r="N402" s="4"/>
    </row>
    <row r="403" spans="1:14">
      <c r="A403" s="39">
        <v>45097</v>
      </c>
      <c r="B403" s="787" t="s">
        <v>2946</v>
      </c>
      <c r="C403" s="787" t="s">
        <v>15</v>
      </c>
      <c r="D403" t="s">
        <v>12</v>
      </c>
      <c r="F403" s="118">
        <v>20.399999999999999</v>
      </c>
      <c r="G403" s="4">
        <f t="shared" si="6"/>
        <v>7.3000000000000185</v>
      </c>
      <c r="N403" s="4"/>
    </row>
    <row r="404" spans="1:14">
      <c r="A404" s="39">
        <v>45097</v>
      </c>
      <c r="B404" s="787" t="s">
        <v>2946</v>
      </c>
      <c r="C404" s="787" t="s">
        <v>15</v>
      </c>
      <c r="D404" t="s">
        <v>13</v>
      </c>
      <c r="F404" s="118">
        <v>7.3</v>
      </c>
      <c r="G404" s="81">
        <f t="shared" si="6"/>
        <v>1.865174681370263E-14</v>
      </c>
      <c r="H404" s="81"/>
      <c r="N404" s="4"/>
    </row>
    <row r="405" spans="1:14">
      <c r="A405" s="41">
        <v>44651</v>
      </c>
      <c r="B405" s="786" t="s">
        <v>10</v>
      </c>
      <c r="C405" s="786" t="s">
        <v>16</v>
      </c>
      <c r="D405" t="s">
        <v>12</v>
      </c>
      <c r="E405" s="118">
        <v>20.6</v>
      </c>
      <c r="G405" s="4">
        <f t="shared" si="6"/>
        <v>20.600000000000019</v>
      </c>
      <c r="N405" s="4"/>
    </row>
    <row r="406" spans="1:14">
      <c r="B406" s="787"/>
      <c r="C406" s="787"/>
      <c r="D406" t="s">
        <v>13</v>
      </c>
      <c r="E406" s="118">
        <v>8.1999999999999993</v>
      </c>
      <c r="G406" s="4">
        <f t="shared" si="6"/>
        <v>28.800000000000018</v>
      </c>
      <c r="N406" s="4"/>
    </row>
    <row r="407" spans="1:14">
      <c r="B407" s="787"/>
      <c r="C407" s="787"/>
      <c r="D407" t="s">
        <v>14</v>
      </c>
      <c r="E407" s="118">
        <v>210</v>
      </c>
      <c r="G407" s="4">
        <f t="shared" si="6"/>
        <v>238.8</v>
      </c>
      <c r="N407" s="4"/>
    </row>
    <row r="408" spans="1:14">
      <c r="A408" s="39">
        <v>44651</v>
      </c>
      <c r="B408" s="787" t="s">
        <v>2951</v>
      </c>
      <c r="C408" s="787" t="s">
        <v>16</v>
      </c>
      <c r="D408" t="s">
        <v>14</v>
      </c>
      <c r="F408" s="118">
        <v>80</v>
      </c>
      <c r="G408" s="4">
        <f t="shared" si="6"/>
        <v>158.80000000000001</v>
      </c>
      <c r="N408" s="4"/>
    </row>
    <row r="409" spans="1:14">
      <c r="A409" s="39">
        <v>44664</v>
      </c>
      <c r="B409" s="787" t="s">
        <v>2948</v>
      </c>
      <c r="C409" s="787" t="s">
        <v>16</v>
      </c>
      <c r="D409" t="s">
        <v>14</v>
      </c>
      <c r="F409" s="118">
        <v>130</v>
      </c>
      <c r="G409" s="4">
        <f t="shared" si="6"/>
        <v>28.800000000000011</v>
      </c>
      <c r="N409" s="4"/>
    </row>
    <row r="410" spans="1:14">
      <c r="A410" s="39">
        <v>45097</v>
      </c>
      <c r="B410" s="787" t="s">
        <v>2946</v>
      </c>
      <c r="C410" s="787" t="s">
        <v>16</v>
      </c>
      <c r="D410" t="s">
        <v>12</v>
      </c>
      <c r="F410" s="118">
        <v>16.8</v>
      </c>
      <c r="G410" s="4">
        <f t="shared" si="6"/>
        <v>12.000000000000011</v>
      </c>
      <c r="N410" s="4"/>
    </row>
    <row r="411" spans="1:14">
      <c r="A411" s="39">
        <v>45182</v>
      </c>
      <c r="B411" s="787" t="s">
        <v>2952</v>
      </c>
      <c r="C411" s="787" t="s">
        <v>16</v>
      </c>
      <c r="D411" t="s">
        <v>12</v>
      </c>
      <c r="F411" s="118">
        <v>3.8</v>
      </c>
      <c r="G411" s="4">
        <f t="shared" si="6"/>
        <v>8.2000000000000099</v>
      </c>
      <c r="N411" s="4"/>
    </row>
    <row r="412" spans="1:14">
      <c r="A412" s="39">
        <v>45182</v>
      </c>
      <c r="B412" s="787" t="s">
        <v>2952</v>
      </c>
      <c r="C412" s="787" t="s">
        <v>16</v>
      </c>
      <c r="D412" t="s">
        <v>13</v>
      </c>
      <c r="F412" s="118">
        <v>8.1999999999999993</v>
      </c>
      <c r="G412" s="4">
        <f t="shared" si="6"/>
        <v>0</v>
      </c>
      <c r="N412" s="4"/>
    </row>
    <row r="413" spans="1:14">
      <c r="A413" s="41">
        <v>44681</v>
      </c>
      <c r="B413" s="786" t="s">
        <v>10</v>
      </c>
      <c r="C413" s="786" t="s">
        <v>17</v>
      </c>
      <c r="D413" t="s">
        <v>12</v>
      </c>
      <c r="E413" s="118">
        <v>20.7</v>
      </c>
      <c r="G413" s="4">
        <f t="shared" si="6"/>
        <v>20.7</v>
      </c>
      <c r="N413" s="4"/>
    </row>
    <row r="414" spans="1:14">
      <c r="B414" s="787"/>
      <c r="C414" s="787"/>
      <c r="D414" t="s">
        <v>13</v>
      </c>
      <c r="E414" s="118">
        <v>5.8</v>
      </c>
      <c r="G414" s="4">
        <f t="shared" si="6"/>
        <v>26.5</v>
      </c>
      <c r="N414" s="4"/>
    </row>
    <row r="415" spans="1:14">
      <c r="B415" s="787"/>
      <c r="C415" s="787"/>
      <c r="D415" t="s">
        <v>14</v>
      </c>
      <c r="E415" s="118">
        <v>210</v>
      </c>
      <c r="G415" s="4">
        <f t="shared" si="6"/>
        <v>236.5</v>
      </c>
      <c r="N415" s="4"/>
    </row>
    <row r="416" spans="1:14">
      <c r="A416" s="39">
        <v>44756</v>
      </c>
      <c r="B416" s="787" t="s">
        <v>2953</v>
      </c>
      <c r="C416" s="787" t="s">
        <v>17</v>
      </c>
      <c r="D416" t="s">
        <v>14</v>
      </c>
      <c r="F416" s="118">
        <v>200</v>
      </c>
      <c r="G416" s="4">
        <f t="shared" si="6"/>
        <v>36.5</v>
      </c>
      <c r="N416" s="4"/>
    </row>
    <row r="417" spans="1:14">
      <c r="A417" s="39">
        <v>44926</v>
      </c>
      <c r="B417" s="787" t="s">
        <v>2954</v>
      </c>
      <c r="C417" s="787" t="s">
        <v>17</v>
      </c>
      <c r="D417" t="s">
        <v>14</v>
      </c>
      <c r="F417" s="118">
        <v>10</v>
      </c>
      <c r="G417" s="4">
        <f t="shared" si="6"/>
        <v>26.5</v>
      </c>
      <c r="N417" s="4"/>
    </row>
    <row r="418" spans="1:14">
      <c r="A418" s="39">
        <v>45182</v>
      </c>
      <c r="B418" s="787" t="s">
        <v>2952</v>
      </c>
      <c r="C418" s="787" t="s">
        <v>17</v>
      </c>
      <c r="D418" t="s">
        <v>12</v>
      </c>
      <c r="F418" s="118">
        <v>20.7</v>
      </c>
      <c r="G418" s="4">
        <f t="shared" si="6"/>
        <v>5.8000000000000007</v>
      </c>
      <c r="N418" s="4"/>
    </row>
    <row r="419" spans="1:14">
      <c r="A419" s="39">
        <v>45182</v>
      </c>
      <c r="B419" s="787" t="s">
        <v>2952</v>
      </c>
      <c r="C419" s="787" t="s">
        <v>17</v>
      </c>
      <c r="D419" t="s">
        <v>13</v>
      </c>
      <c r="F419" s="118">
        <v>5.8</v>
      </c>
      <c r="G419" s="4">
        <f t="shared" si="6"/>
        <v>0</v>
      </c>
      <c r="N419" s="4"/>
    </row>
    <row r="420" spans="1:14">
      <c r="A420" s="41">
        <v>44712</v>
      </c>
      <c r="B420" s="786" t="s">
        <v>10</v>
      </c>
      <c r="C420" s="786" t="s">
        <v>18</v>
      </c>
      <c r="D420" t="s">
        <v>12</v>
      </c>
      <c r="E420" s="118">
        <v>32.1</v>
      </c>
      <c r="G420" s="4">
        <f t="shared" si="6"/>
        <v>32.1</v>
      </c>
      <c r="N420" s="4"/>
    </row>
    <row r="421" spans="1:14">
      <c r="B421" s="787"/>
      <c r="C421" s="787"/>
      <c r="D421" t="s">
        <v>13</v>
      </c>
      <c r="E421" s="118">
        <v>12.1</v>
      </c>
      <c r="G421" s="4">
        <f t="shared" si="6"/>
        <v>44.2</v>
      </c>
      <c r="N421" s="4"/>
    </row>
    <row r="422" spans="1:14">
      <c r="B422" s="787"/>
      <c r="C422" s="787"/>
      <c r="D422" t="s">
        <v>14</v>
      </c>
      <c r="E422" s="118">
        <v>210</v>
      </c>
      <c r="G422" s="4">
        <f t="shared" si="6"/>
        <v>254.2</v>
      </c>
      <c r="N422" s="4"/>
    </row>
    <row r="423" spans="1:14">
      <c r="A423" s="39">
        <v>44957</v>
      </c>
      <c r="B423" s="787" t="s">
        <v>2955</v>
      </c>
      <c r="C423" s="787" t="s">
        <v>18</v>
      </c>
      <c r="D423" t="s">
        <v>14</v>
      </c>
      <c r="F423" s="118">
        <v>195</v>
      </c>
      <c r="G423" s="4">
        <f t="shared" si="6"/>
        <v>59.199999999999989</v>
      </c>
      <c r="N423" s="4"/>
    </row>
    <row r="424" spans="1:14">
      <c r="A424" s="39">
        <v>45046</v>
      </c>
      <c r="B424" s="787" t="s">
        <v>2956</v>
      </c>
      <c r="C424" s="787" t="s">
        <v>18</v>
      </c>
      <c r="D424" t="s">
        <v>14</v>
      </c>
      <c r="F424" s="118">
        <v>15</v>
      </c>
      <c r="G424" s="4">
        <f t="shared" si="6"/>
        <v>44.199999999999989</v>
      </c>
      <c r="N424" s="4"/>
    </row>
    <row r="425" spans="1:14">
      <c r="A425" s="39">
        <v>45182</v>
      </c>
      <c r="B425" s="787" t="s">
        <v>2952</v>
      </c>
      <c r="C425" s="787" t="s">
        <v>18</v>
      </c>
      <c r="D425" t="s">
        <v>12</v>
      </c>
      <c r="F425" s="118">
        <v>32.1</v>
      </c>
      <c r="G425" s="4">
        <f t="shared" si="6"/>
        <v>12.099999999999987</v>
      </c>
      <c r="N425" s="4"/>
    </row>
    <row r="426" spans="1:14">
      <c r="A426" s="39">
        <v>45182</v>
      </c>
      <c r="B426" s="787" t="s">
        <v>2952</v>
      </c>
      <c r="C426" s="787" t="s">
        <v>18</v>
      </c>
      <c r="D426" t="s">
        <v>13</v>
      </c>
      <c r="F426" s="118">
        <v>12.1</v>
      </c>
      <c r="G426" s="4">
        <f t="shared" si="6"/>
        <v>0</v>
      </c>
      <c r="N426" s="4"/>
    </row>
    <row r="427" spans="1:14">
      <c r="A427" s="41">
        <v>44742</v>
      </c>
      <c r="B427" s="786" t="s">
        <v>10</v>
      </c>
      <c r="C427" s="786" t="s">
        <v>19</v>
      </c>
      <c r="D427" t="s">
        <v>12</v>
      </c>
      <c r="E427" s="118">
        <v>31.1</v>
      </c>
      <c r="G427" s="4">
        <f t="shared" si="6"/>
        <v>31.1</v>
      </c>
      <c r="N427" s="4"/>
    </row>
    <row r="428" spans="1:14">
      <c r="B428" s="787"/>
      <c r="C428" s="787"/>
      <c r="D428" t="s">
        <v>13</v>
      </c>
      <c r="E428" s="118">
        <v>8.9</v>
      </c>
      <c r="G428" s="4">
        <f t="shared" si="6"/>
        <v>40</v>
      </c>
      <c r="N428" s="4"/>
    </row>
    <row r="429" spans="1:14">
      <c r="B429" s="787"/>
      <c r="C429" s="787"/>
      <c r="D429" t="s">
        <v>14</v>
      </c>
      <c r="E429" s="118">
        <v>210</v>
      </c>
      <c r="G429" s="4">
        <f t="shared" si="6"/>
        <v>250</v>
      </c>
      <c r="N429" s="4"/>
    </row>
    <row r="430" spans="1:14">
      <c r="A430" s="39">
        <v>45046</v>
      </c>
      <c r="B430" s="787" t="s">
        <v>2956</v>
      </c>
      <c r="C430" s="787" t="s">
        <v>19</v>
      </c>
      <c r="D430" t="s">
        <v>14</v>
      </c>
      <c r="F430" s="118">
        <v>55</v>
      </c>
      <c r="G430" s="4">
        <f t="shared" si="6"/>
        <v>195</v>
      </c>
      <c r="N430" s="4"/>
    </row>
    <row r="431" spans="1:14">
      <c r="A431" s="39">
        <v>45077</v>
      </c>
      <c r="B431" s="787" t="s">
        <v>2957</v>
      </c>
      <c r="C431" s="787" t="s">
        <v>19</v>
      </c>
      <c r="D431" t="s">
        <v>14</v>
      </c>
      <c r="F431" s="118">
        <v>155</v>
      </c>
      <c r="G431" s="4">
        <f t="shared" si="6"/>
        <v>40</v>
      </c>
      <c r="N431" s="4"/>
    </row>
    <row r="432" spans="1:14">
      <c r="A432" s="39">
        <v>45182</v>
      </c>
      <c r="B432" s="787" t="s">
        <v>2952</v>
      </c>
      <c r="C432" s="787" t="s">
        <v>19</v>
      </c>
      <c r="D432" t="s">
        <v>12</v>
      </c>
      <c r="F432" s="118">
        <v>31.1</v>
      </c>
      <c r="G432" s="4">
        <f t="shared" si="6"/>
        <v>8.8999999999999986</v>
      </c>
      <c r="N432" s="4"/>
    </row>
    <row r="433" spans="1:14">
      <c r="A433" s="39">
        <v>45182</v>
      </c>
      <c r="B433" s="787" t="s">
        <v>2952</v>
      </c>
      <c r="C433" s="787" t="s">
        <v>19</v>
      </c>
      <c r="D433" t="s">
        <v>13</v>
      </c>
      <c r="F433" s="118">
        <v>8.9</v>
      </c>
      <c r="G433" s="4">
        <f t="shared" si="6"/>
        <v>0</v>
      </c>
      <c r="N433" s="4"/>
    </row>
    <row r="434" spans="1:14">
      <c r="A434" s="41">
        <v>44773</v>
      </c>
      <c r="B434" s="786" t="s">
        <v>10</v>
      </c>
      <c r="C434" s="786" t="s">
        <v>20</v>
      </c>
      <c r="D434" t="s">
        <v>12</v>
      </c>
      <c r="E434" s="118">
        <v>31</v>
      </c>
      <c r="G434" s="4">
        <f t="shared" si="6"/>
        <v>31</v>
      </c>
      <c r="J434" s="786"/>
      <c r="L434" s="4"/>
      <c r="N434" s="4"/>
    </row>
    <row r="435" spans="1:14">
      <c r="B435" s="787"/>
      <c r="C435" s="786"/>
      <c r="D435" t="s">
        <v>13</v>
      </c>
      <c r="E435" s="118">
        <v>11.7</v>
      </c>
      <c r="G435" s="4">
        <f t="shared" si="6"/>
        <v>42.7</v>
      </c>
      <c r="J435" s="787"/>
      <c r="L435" s="4"/>
      <c r="N435" s="4"/>
    </row>
    <row r="436" spans="1:14">
      <c r="B436" s="787"/>
      <c r="C436" s="786"/>
      <c r="D436" t="s">
        <v>14</v>
      </c>
      <c r="E436" s="118">
        <v>210</v>
      </c>
      <c r="G436" s="4">
        <f t="shared" si="6"/>
        <v>252.7</v>
      </c>
      <c r="J436" s="786"/>
      <c r="L436" s="4"/>
      <c r="N436" s="4"/>
    </row>
    <row r="437" spans="1:14">
      <c r="A437" s="39">
        <v>44773</v>
      </c>
      <c r="B437" s="787" t="s">
        <v>2958</v>
      </c>
      <c r="C437" s="787" t="s">
        <v>20</v>
      </c>
      <c r="D437" t="s">
        <v>14</v>
      </c>
      <c r="F437" s="118">
        <v>180</v>
      </c>
      <c r="G437" s="4">
        <f t="shared" si="6"/>
        <v>72.699999999999989</v>
      </c>
      <c r="J437" s="787"/>
      <c r="L437" s="4"/>
      <c r="N437" s="4"/>
    </row>
    <row r="438" spans="1:14">
      <c r="A438" s="39">
        <v>45077</v>
      </c>
      <c r="B438" s="787" t="s">
        <v>2957</v>
      </c>
      <c r="C438" s="787" t="s">
        <v>20</v>
      </c>
      <c r="D438" t="s">
        <v>14</v>
      </c>
      <c r="F438" s="118">
        <v>30</v>
      </c>
      <c r="G438" s="4">
        <f t="shared" si="6"/>
        <v>42.699999999999989</v>
      </c>
      <c r="J438" s="787"/>
      <c r="L438" s="4"/>
      <c r="N438" s="4"/>
    </row>
    <row r="439" spans="1:14">
      <c r="A439" s="39">
        <v>45182</v>
      </c>
      <c r="B439" s="787" t="s">
        <v>2952</v>
      </c>
      <c r="C439" s="787" t="s">
        <v>20</v>
      </c>
      <c r="D439" t="s">
        <v>12</v>
      </c>
      <c r="F439" s="118">
        <v>31</v>
      </c>
      <c r="G439" s="4">
        <f t="shared" si="6"/>
        <v>11.699999999999989</v>
      </c>
      <c r="J439" s="787"/>
      <c r="L439" s="4"/>
      <c r="N439" s="4"/>
    </row>
    <row r="440" spans="1:14">
      <c r="A440" s="39">
        <v>45182</v>
      </c>
      <c r="B440" s="787" t="s">
        <v>2952</v>
      </c>
      <c r="C440" s="787" t="s">
        <v>20</v>
      </c>
      <c r="D440" t="s">
        <v>13</v>
      </c>
      <c r="F440" s="118">
        <v>11.7</v>
      </c>
      <c r="G440" s="4">
        <f t="shared" si="6"/>
        <v>0</v>
      </c>
      <c r="J440" s="787"/>
      <c r="L440" s="4"/>
      <c r="N440" s="4"/>
    </row>
    <row r="441" spans="1:14">
      <c r="A441" s="41">
        <v>44804</v>
      </c>
      <c r="B441" s="786" t="s">
        <v>10</v>
      </c>
      <c r="C441" s="786" t="s">
        <v>21</v>
      </c>
      <c r="D441" t="s">
        <v>12</v>
      </c>
      <c r="E441" s="118">
        <v>31.2</v>
      </c>
      <c r="G441" s="4">
        <f t="shared" si="6"/>
        <v>31.2</v>
      </c>
      <c r="J441" s="786"/>
      <c r="L441" s="4"/>
      <c r="N441" s="4"/>
    </row>
    <row r="442" spans="1:14">
      <c r="B442" s="787"/>
      <c r="C442" s="787"/>
      <c r="D442" t="s">
        <v>13</v>
      </c>
      <c r="E442" s="118">
        <v>9</v>
      </c>
      <c r="G442" s="4">
        <f t="shared" si="6"/>
        <v>40.200000000000003</v>
      </c>
    </row>
    <row r="443" spans="1:14">
      <c r="B443" s="787"/>
      <c r="C443" s="787"/>
      <c r="D443" t="s">
        <v>14</v>
      </c>
      <c r="E443" s="118">
        <v>210</v>
      </c>
      <c r="G443" s="4">
        <f t="shared" si="6"/>
        <v>250.2</v>
      </c>
    </row>
    <row r="444" spans="1:14">
      <c r="B444" s="787"/>
      <c r="C444" s="787"/>
      <c r="D444" t="s">
        <v>223</v>
      </c>
      <c r="E444" s="118">
        <v>10</v>
      </c>
      <c r="G444" s="4">
        <f t="shared" si="6"/>
        <v>260.2</v>
      </c>
    </row>
    <row r="445" spans="1:14">
      <c r="A445" s="39">
        <v>44804</v>
      </c>
      <c r="B445" s="787" t="s">
        <v>2959</v>
      </c>
      <c r="C445" s="787" t="s">
        <v>21</v>
      </c>
      <c r="D445" t="s">
        <v>14</v>
      </c>
      <c r="F445" s="118">
        <v>100</v>
      </c>
      <c r="G445" s="4">
        <f t="shared" si="6"/>
        <v>160.19999999999999</v>
      </c>
    </row>
    <row r="446" spans="1:14">
      <c r="A446" s="39">
        <v>45077</v>
      </c>
      <c r="B446" s="787" t="s">
        <v>2957</v>
      </c>
      <c r="C446" s="787" t="s">
        <v>21</v>
      </c>
      <c r="D446" t="s">
        <v>14</v>
      </c>
      <c r="F446" s="118">
        <v>110</v>
      </c>
      <c r="G446" s="4">
        <f t="shared" si="6"/>
        <v>50.199999999999989</v>
      </c>
    </row>
    <row r="447" spans="1:14">
      <c r="A447" s="39">
        <v>45182</v>
      </c>
      <c r="B447" s="787" t="s">
        <v>2952</v>
      </c>
      <c r="C447" s="787" t="s">
        <v>21</v>
      </c>
      <c r="D447" t="s">
        <v>12</v>
      </c>
      <c r="F447" s="118">
        <v>31.2</v>
      </c>
      <c r="G447" s="4">
        <f t="shared" si="6"/>
        <v>18.999999999999989</v>
      </c>
    </row>
    <row r="448" spans="1:14">
      <c r="A448" s="39">
        <v>45182</v>
      </c>
      <c r="B448" s="787" t="s">
        <v>2952</v>
      </c>
      <c r="C448" s="787" t="s">
        <v>21</v>
      </c>
      <c r="D448" t="s">
        <v>13</v>
      </c>
      <c r="F448" s="118">
        <v>9</v>
      </c>
      <c r="G448" s="4">
        <f t="shared" si="6"/>
        <v>9.9999999999999893</v>
      </c>
    </row>
    <row r="449" spans="1:7">
      <c r="A449" s="39">
        <v>45182</v>
      </c>
      <c r="B449" s="787" t="s">
        <v>2960</v>
      </c>
      <c r="C449" s="787" t="s">
        <v>21</v>
      </c>
      <c r="D449" t="s">
        <v>223</v>
      </c>
      <c r="F449" s="118">
        <v>10</v>
      </c>
      <c r="G449" s="4">
        <f t="shared" si="6"/>
        <v>0</v>
      </c>
    </row>
    <row r="450" spans="1:7">
      <c r="A450" s="41">
        <v>44834</v>
      </c>
      <c r="B450" s="786" t="s">
        <v>10</v>
      </c>
      <c r="C450" s="786" t="s">
        <v>22</v>
      </c>
      <c r="D450" t="s">
        <v>12</v>
      </c>
      <c r="E450" s="118">
        <v>27.6</v>
      </c>
      <c r="G450" s="4">
        <f t="shared" si="6"/>
        <v>27.6</v>
      </c>
    </row>
    <row r="451" spans="1:7">
      <c r="B451" s="787"/>
      <c r="C451" s="787"/>
      <c r="D451" t="s">
        <v>13</v>
      </c>
      <c r="E451" s="118">
        <v>10.199999999999999</v>
      </c>
      <c r="G451" s="4">
        <f t="shared" si="6"/>
        <v>37.799999999999997</v>
      </c>
    </row>
    <row r="452" spans="1:7">
      <c r="B452" s="787"/>
      <c r="C452" s="787"/>
      <c r="D452" t="s">
        <v>14</v>
      </c>
      <c r="E452" s="118">
        <v>350</v>
      </c>
      <c r="G452" s="4">
        <f t="shared" si="6"/>
        <v>387.8</v>
      </c>
    </row>
    <row r="453" spans="1:7">
      <c r="A453" s="39">
        <v>44926</v>
      </c>
      <c r="B453" s="787" t="s">
        <v>2954</v>
      </c>
      <c r="C453" s="787" t="s">
        <v>22</v>
      </c>
      <c r="D453" t="s">
        <v>14</v>
      </c>
      <c r="F453" s="118">
        <v>350</v>
      </c>
      <c r="G453" s="4">
        <f t="shared" si="6"/>
        <v>37.800000000000011</v>
      </c>
    </row>
    <row r="454" spans="1:7">
      <c r="A454" s="39">
        <v>45182</v>
      </c>
      <c r="B454" s="787" t="s">
        <v>2960</v>
      </c>
      <c r="C454" s="787" t="s">
        <v>22</v>
      </c>
      <c r="D454" t="s">
        <v>12</v>
      </c>
      <c r="F454" s="118">
        <v>27.6</v>
      </c>
      <c r="G454" s="4">
        <f t="shared" si="6"/>
        <v>10.20000000000001</v>
      </c>
    </row>
    <row r="455" spans="1:7">
      <c r="A455" s="39">
        <v>45182</v>
      </c>
      <c r="B455" s="787" t="s">
        <v>2960</v>
      </c>
      <c r="C455" s="787" t="s">
        <v>22</v>
      </c>
      <c r="D455" t="s">
        <v>13</v>
      </c>
      <c r="F455" s="118">
        <v>10.199999999999999</v>
      </c>
      <c r="G455" s="4">
        <f t="shared" si="6"/>
        <v>0</v>
      </c>
    </row>
    <row r="456" spans="1:7">
      <c r="A456" s="41">
        <v>44865</v>
      </c>
      <c r="B456" s="786" t="s">
        <v>10</v>
      </c>
      <c r="C456" s="786" t="s">
        <v>23</v>
      </c>
      <c r="D456" t="s">
        <v>12</v>
      </c>
      <c r="E456" s="118">
        <v>27.6</v>
      </c>
      <c r="G456" s="4">
        <f t="shared" si="6"/>
        <v>27.6</v>
      </c>
    </row>
    <row r="457" spans="1:7">
      <c r="B457" s="787"/>
      <c r="C457" s="787"/>
      <c r="D457" t="s">
        <v>13</v>
      </c>
      <c r="E457" s="118">
        <v>6.9</v>
      </c>
      <c r="G457" s="4">
        <f t="shared" si="6"/>
        <v>34.5</v>
      </c>
    </row>
    <row r="458" spans="1:7">
      <c r="B458" s="787"/>
      <c r="C458" s="787"/>
      <c r="D458" t="s">
        <v>14</v>
      </c>
      <c r="E458" s="118">
        <v>350</v>
      </c>
      <c r="G458" s="4">
        <f t="shared" si="6"/>
        <v>384.5</v>
      </c>
    </row>
    <row r="459" spans="1:7">
      <c r="A459" s="39">
        <v>45077</v>
      </c>
      <c r="B459" s="787" t="s">
        <v>2957</v>
      </c>
      <c r="C459" s="787" t="s">
        <v>23</v>
      </c>
      <c r="D459" t="s">
        <v>14</v>
      </c>
      <c r="F459" s="118">
        <v>350</v>
      </c>
      <c r="G459" s="4">
        <f t="shared" si="6"/>
        <v>34.5</v>
      </c>
    </row>
    <row r="460" spans="1:7">
      <c r="A460" s="39">
        <v>45199</v>
      </c>
      <c r="B460" s="787" t="s">
        <v>2961</v>
      </c>
      <c r="C460" s="787" t="s">
        <v>23</v>
      </c>
      <c r="D460" t="s">
        <v>12</v>
      </c>
      <c r="F460" s="118">
        <v>27.6</v>
      </c>
      <c r="G460" s="4">
        <f t="shared" si="6"/>
        <v>6.8999999999999986</v>
      </c>
    </row>
    <row r="461" spans="1:7">
      <c r="A461" s="39">
        <v>45199</v>
      </c>
      <c r="B461" s="787" t="s">
        <v>2961</v>
      </c>
      <c r="C461" s="787" t="s">
        <v>23</v>
      </c>
      <c r="D461" t="s">
        <v>13</v>
      </c>
      <c r="F461" s="118">
        <v>6.9</v>
      </c>
      <c r="G461" s="4">
        <f t="shared" si="6"/>
        <v>0</v>
      </c>
    </row>
    <row r="462" spans="1:7">
      <c r="A462" s="41">
        <v>44895</v>
      </c>
      <c r="B462" s="786" t="s">
        <v>10</v>
      </c>
      <c r="C462" s="786" t="s">
        <v>24</v>
      </c>
      <c r="D462" t="s">
        <v>12</v>
      </c>
      <c r="E462" s="118">
        <v>30.8</v>
      </c>
      <c r="G462" s="4">
        <f t="shared" si="6"/>
        <v>30.8</v>
      </c>
    </row>
    <row r="463" spans="1:7">
      <c r="B463" s="787"/>
      <c r="C463" s="787"/>
      <c r="D463" t="s">
        <v>13</v>
      </c>
      <c r="E463" s="118">
        <v>8.3000000000000007</v>
      </c>
      <c r="G463" s="4">
        <f t="shared" si="6"/>
        <v>39.1</v>
      </c>
    </row>
    <row r="464" spans="1:7">
      <c r="B464" s="787"/>
      <c r="C464" s="787"/>
      <c r="D464" t="s">
        <v>14</v>
      </c>
      <c r="E464" s="118">
        <f>$E$458</f>
        <v>350</v>
      </c>
      <c r="G464" s="4">
        <f t="shared" si="6"/>
        <v>389.1</v>
      </c>
    </row>
    <row r="465" spans="1:14">
      <c r="A465" s="39">
        <v>44895</v>
      </c>
      <c r="B465" s="787" t="s">
        <v>2962</v>
      </c>
      <c r="C465" s="787" t="s">
        <v>24</v>
      </c>
      <c r="D465" t="s">
        <v>14</v>
      </c>
      <c r="F465" s="118">
        <v>320</v>
      </c>
      <c r="G465" s="4">
        <f t="shared" si="6"/>
        <v>69.100000000000023</v>
      </c>
    </row>
    <row r="466" spans="1:14">
      <c r="A466" s="39">
        <v>45077</v>
      </c>
      <c r="B466" s="787" t="s">
        <v>2957</v>
      </c>
      <c r="C466" s="787" t="s">
        <v>24</v>
      </c>
      <c r="D466" t="s">
        <v>14</v>
      </c>
      <c r="F466" s="118">
        <v>5</v>
      </c>
      <c r="G466" s="4">
        <f t="shared" si="6"/>
        <v>64.100000000000023</v>
      </c>
    </row>
    <row r="467" spans="1:14">
      <c r="A467" s="39">
        <v>45140</v>
      </c>
      <c r="B467" s="787" t="s">
        <v>2963</v>
      </c>
      <c r="C467" s="787" t="s">
        <v>24</v>
      </c>
      <c r="D467" t="s">
        <v>14</v>
      </c>
      <c r="F467" s="118">
        <v>25</v>
      </c>
      <c r="G467" s="4">
        <f t="shared" si="6"/>
        <v>39.100000000000023</v>
      </c>
    </row>
    <row r="468" spans="1:14">
      <c r="A468" s="39">
        <v>45199</v>
      </c>
      <c r="B468" s="787" t="s">
        <v>2961</v>
      </c>
      <c r="C468" s="787" t="s">
        <v>24</v>
      </c>
      <c r="D468" t="s">
        <v>12</v>
      </c>
      <c r="F468" s="118">
        <v>30.8</v>
      </c>
      <c r="G468" s="4">
        <f t="shared" si="6"/>
        <v>8.300000000000022</v>
      </c>
    </row>
    <row r="469" spans="1:14">
      <c r="A469" s="39">
        <v>45199</v>
      </c>
      <c r="B469" s="787" t="s">
        <v>2961</v>
      </c>
      <c r="C469" s="787" t="s">
        <v>24</v>
      </c>
      <c r="D469" t="s">
        <v>13</v>
      </c>
      <c r="F469" s="118">
        <v>8.3000000000000007</v>
      </c>
      <c r="G469" s="4">
        <f t="shared" si="6"/>
        <v>2.1316282072803006E-14</v>
      </c>
    </row>
    <row r="470" spans="1:14">
      <c r="A470" s="41">
        <v>44926</v>
      </c>
      <c r="B470" s="786" t="s">
        <v>10</v>
      </c>
      <c r="C470" s="786" t="s">
        <v>25</v>
      </c>
      <c r="D470" t="s">
        <v>12</v>
      </c>
      <c r="E470" s="118">
        <v>35.200000000000003</v>
      </c>
      <c r="G470" s="4">
        <f t="shared" si="6"/>
        <v>35.200000000000024</v>
      </c>
    </row>
    <row r="471" spans="1:14">
      <c r="B471" s="787"/>
      <c r="C471" s="787"/>
      <c r="D471" t="s">
        <v>13</v>
      </c>
      <c r="E471" s="118">
        <v>7.7</v>
      </c>
      <c r="G471" s="4">
        <f t="shared" si="6"/>
        <v>42.900000000000027</v>
      </c>
    </row>
    <row r="472" spans="1:14">
      <c r="B472" s="787"/>
      <c r="C472" s="787"/>
      <c r="D472" t="s">
        <v>14</v>
      </c>
      <c r="E472" s="118">
        <v>350</v>
      </c>
      <c r="G472" s="4">
        <f t="shared" si="6"/>
        <v>392.90000000000003</v>
      </c>
      <c r="N472" s="12"/>
    </row>
    <row r="473" spans="1:14">
      <c r="A473" s="39">
        <v>44926</v>
      </c>
      <c r="B473" s="787" t="s">
        <v>2954</v>
      </c>
      <c r="C473" s="787" t="s">
        <v>25</v>
      </c>
      <c r="D473" t="s">
        <v>14</v>
      </c>
      <c r="F473" s="118">
        <v>350</v>
      </c>
      <c r="G473" s="4">
        <f t="shared" si="6"/>
        <v>42.900000000000034</v>
      </c>
    </row>
    <row r="474" spans="1:14">
      <c r="A474" s="39">
        <v>45199</v>
      </c>
      <c r="B474" s="787" t="s">
        <v>2961</v>
      </c>
      <c r="C474" s="787" t="s">
        <v>25</v>
      </c>
      <c r="D474" t="s">
        <v>12</v>
      </c>
      <c r="F474" s="118">
        <v>35.200000000000003</v>
      </c>
      <c r="G474" s="4">
        <f t="shared" si="6"/>
        <v>7.7000000000000313</v>
      </c>
    </row>
    <row r="475" spans="1:14">
      <c r="A475" s="39">
        <v>45199</v>
      </c>
      <c r="B475" s="787" t="s">
        <v>2961</v>
      </c>
      <c r="C475" s="787" t="s">
        <v>25</v>
      </c>
      <c r="D475" t="s">
        <v>13</v>
      </c>
      <c r="F475" s="118">
        <v>7.7</v>
      </c>
      <c r="G475" s="4">
        <f t="shared" si="6"/>
        <v>3.1086244689504383E-14</v>
      </c>
    </row>
    <row r="476" spans="1:14">
      <c r="A476" s="41">
        <v>44957</v>
      </c>
      <c r="B476" s="786" t="s">
        <v>10</v>
      </c>
      <c r="C476" s="787" t="s">
        <v>25</v>
      </c>
      <c r="D476" t="s">
        <v>12</v>
      </c>
      <c r="E476" s="118">
        <v>38</v>
      </c>
      <c r="F476" s="153"/>
      <c r="G476" s="4">
        <f t="shared" si="6"/>
        <v>38.000000000000028</v>
      </c>
    </row>
    <row r="477" spans="1:14">
      <c r="B477" s="787"/>
      <c r="C477" s="787"/>
      <c r="D477" t="s">
        <v>13</v>
      </c>
      <c r="E477" s="118">
        <v>6.8</v>
      </c>
      <c r="F477" s="153"/>
      <c r="G477" s="4">
        <f t="shared" si="6"/>
        <v>44.800000000000026</v>
      </c>
    </row>
    <row r="478" spans="1:14">
      <c r="B478" s="787"/>
      <c r="C478" s="787"/>
      <c r="D478" t="s">
        <v>14</v>
      </c>
      <c r="E478" s="118">
        <v>350</v>
      </c>
      <c r="F478" s="153"/>
      <c r="G478" s="4">
        <f t="shared" si="6"/>
        <v>394.8</v>
      </c>
    </row>
    <row r="479" spans="1:14">
      <c r="A479" s="39">
        <v>44957</v>
      </c>
      <c r="B479" s="787" t="s">
        <v>2955</v>
      </c>
      <c r="C479" s="787" t="s">
        <v>11</v>
      </c>
      <c r="D479" t="s">
        <v>14</v>
      </c>
      <c r="F479" s="153">
        <v>350</v>
      </c>
      <c r="G479" s="4">
        <f t="shared" si="6"/>
        <v>44.800000000000011</v>
      </c>
    </row>
    <row r="480" spans="1:14">
      <c r="A480" s="39">
        <v>45199</v>
      </c>
      <c r="B480" s="787" t="s">
        <v>2961</v>
      </c>
      <c r="C480" s="787" t="s">
        <v>11</v>
      </c>
      <c r="D480" t="s">
        <v>12</v>
      </c>
      <c r="F480" s="118">
        <v>38</v>
      </c>
      <c r="G480" s="4">
        <f t="shared" si="6"/>
        <v>6.8000000000000114</v>
      </c>
    </row>
    <row r="481" spans="1:7">
      <c r="A481" s="39">
        <v>45199</v>
      </c>
      <c r="B481" s="787" t="s">
        <v>2961</v>
      </c>
      <c r="C481" s="787" t="s">
        <v>11</v>
      </c>
      <c r="D481" t="s">
        <v>13</v>
      </c>
      <c r="F481" s="118">
        <v>6.8</v>
      </c>
      <c r="G481" s="4">
        <f t="shared" si="6"/>
        <v>1.1546319456101628E-14</v>
      </c>
    </row>
    <row r="482" spans="1:7">
      <c r="A482" s="41">
        <v>44985</v>
      </c>
      <c r="B482" s="786" t="s">
        <v>10</v>
      </c>
      <c r="C482" s="786" t="s">
        <v>15</v>
      </c>
      <c r="D482" t="s">
        <v>12</v>
      </c>
      <c r="E482" s="118">
        <v>41.4</v>
      </c>
      <c r="G482" s="4">
        <f t="shared" si="6"/>
        <v>41.400000000000013</v>
      </c>
    </row>
    <row r="483" spans="1:7">
      <c r="B483" s="787"/>
      <c r="C483" s="787"/>
      <c r="D483" t="s">
        <v>13</v>
      </c>
      <c r="E483" s="118">
        <v>1.2</v>
      </c>
      <c r="G483" s="4">
        <f t="shared" si="6"/>
        <v>42.600000000000016</v>
      </c>
    </row>
    <row r="484" spans="1:7">
      <c r="B484" s="787"/>
      <c r="C484" s="787"/>
      <c r="D484" t="s">
        <v>14</v>
      </c>
      <c r="E484" s="118">
        <v>350</v>
      </c>
      <c r="G484" s="4">
        <f t="shared" si="6"/>
        <v>392.6</v>
      </c>
    </row>
    <row r="485" spans="1:7">
      <c r="A485" s="39">
        <v>45016</v>
      </c>
      <c r="B485" s="787" t="s">
        <v>2964</v>
      </c>
      <c r="C485" s="787" t="s">
        <v>15</v>
      </c>
      <c r="D485" t="s">
        <v>14</v>
      </c>
      <c r="F485" s="118">
        <v>350</v>
      </c>
      <c r="G485" s="4">
        <f t="shared" si="6"/>
        <v>42.600000000000023</v>
      </c>
    </row>
    <row r="486" spans="1:7">
      <c r="A486" s="39">
        <v>45199</v>
      </c>
      <c r="B486" s="787" t="s">
        <v>2961</v>
      </c>
      <c r="C486" s="787" t="s">
        <v>15</v>
      </c>
      <c r="D486" t="s">
        <v>12</v>
      </c>
      <c r="F486" s="118">
        <v>41.4</v>
      </c>
      <c r="G486" s="4">
        <f t="shared" si="6"/>
        <v>1.2000000000000242</v>
      </c>
    </row>
    <row r="487" spans="1:7">
      <c r="A487" s="39">
        <v>45199</v>
      </c>
      <c r="B487" s="787" t="s">
        <v>2961</v>
      </c>
      <c r="C487" s="787" t="s">
        <v>15</v>
      </c>
      <c r="D487" t="s">
        <v>13</v>
      </c>
      <c r="F487" s="118">
        <v>1.2</v>
      </c>
      <c r="G487" s="4">
        <f t="shared" si="6"/>
        <v>2.4202861936828413E-14</v>
      </c>
    </row>
    <row r="488" spans="1:7">
      <c r="A488" s="41">
        <v>45016</v>
      </c>
      <c r="B488" s="786" t="s">
        <v>10</v>
      </c>
      <c r="C488" s="786" t="s">
        <v>16</v>
      </c>
      <c r="D488" t="s">
        <v>12</v>
      </c>
      <c r="E488" s="118">
        <v>38.1</v>
      </c>
      <c r="G488" s="4">
        <f t="shared" si="6"/>
        <v>38.100000000000023</v>
      </c>
    </row>
    <row r="489" spans="1:7">
      <c r="B489" s="787"/>
      <c r="C489" s="787"/>
      <c r="D489" t="s">
        <v>13</v>
      </c>
      <c r="E489" s="118">
        <v>1.3</v>
      </c>
      <c r="G489" s="4">
        <f t="shared" si="6"/>
        <v>39.40000000000002</v>
      </c>
    </row>
    <row r="490" spans="1:7">
      <c r="B490" s="787"/>
      <c r="C490" s="787"/>
      <c r="D490" t="s">
        <v>14</v>
      </c>
      <c r="E490" s="118">
        <v>350</v>
      </c>
      <c r="G490" s="4">
        <f t="shared" si="6"/>
        <v>389.40000000000003</v>
      </c>
    </row>
    <row r="491" spans="1:7">
      <c r="A491" s="39">
        <v>45016</v>
      </c>
      <c r="B491" s="787" t="s">
        <v>2964</v>
      </c>
      <c r="C491" s="787" t="s">
        <v>16</v>
      </c>
      <c r="D491" t="s">
        <v>14</v>
      </c>
      <c r="F491" s="118">
        <v>300</v>
      </c>
      <c r="G491" s="4">
        <f t="shared" si="6"/>
        <v>89.400000000000034</v>
      </c>
    </row>
    <row r="492" spans="1:7">
      <c r="A492" s="39">
        <v>45046</v>
      </c>
      <c r="B492" s="787" t="s">
        <v>2956</v>
      </c>
      <c r="C492" s="787" t="s">
        <v>16</v>
      </c>
      <c r="D492" t="s">
        <v>14</v>
      </c>
      <c r="F492" s="118">
        <v>50</v>
      </c>
      <c r="G492" s="4">
        <f t="shared" si="6"/>
        <v>39.400000000000034</v>
      </c>
    </row>
    <row r="493" spans="1:7">
      <c r="A493" s="39">
        <v>45199</v>
      </c>
      <c r="B493" s="787" t="s">
        <v>2961</v>
      </c>
      <c r="C493" s="787" t="s">
        <v>16</v>
      </c>
      <c r="D493" t="s">
        <v>12</v>
      </c>
      <c r="F493" s="118">
        <v>38.1</v>
      </c>
      <c r="G493" s="4">
        <f t="shared" si="6"/>
        <v>1.3000000000000327</v>
      </c>
    </row>
    <row r="494" spans="1:7">
      <c r="A494" s="39">
        <v>45199</v>
      </c>
      <c r="B494" s="787" t="s">
        <v>2961</v>
      </c>
      <c r="C494" s="787" t="s">
        <v>16</v>
      </c>
      <c r="D494" t="s">
        <v>13</v>
      </c>
      <c r="F494" s="118">
        <v>1.3</v>
      </c>
      <c r="G494" s="4">
        <f t="shared" si="6"/>
        <v>3.2640556923979602E-14</v>
      </c>
    </row>
    <row r="495" spans="1:7">
      <c r="A495" s="41">
        <v>45046</v>
      </c>
      <c r="B495" s="786" t="s">
        <v>10</v>
      </c>
      <c r="C495" s="786" t="s">
        <v>17</v>
      </c>
      <c r="D495" t="s">
        <v>12</v>
      </c>
      <c r="E495" s="118">
        <v>39.9</v>
      </c>
      <c r="F495" s="153"/>
      <c r="G495" s="4">
        <f t="shared" si="6"/>
        <v>39.900000000000034</v>
      </c>
    </row>
    <row r="496" spans="1:7">
      <c r="B496" s="787"/>
      <c r="C496" s="787"/>
      <c r="D496" t="s">
        <v>13</v>
      </c>
      <c r="E496" s="118">
        <v>1.5</v>
      </c>
      <c r="F496" s="153"/>
      <c r="G496" s="4">
        <f t="shared" si="6"/>
        <v>41.400000000000034</v>
      </c>
    </row>
    <row r="497" spans="1:13">
      <c r="B497" s="787"/>
      <c r="C497" s="787"/>
      <c r="D497" t="s">
        <v>14</v>
      </c>
      <c r="E497" s="118">
        <v>350</v>
      </c>
      <c r="F497" s="153"/>
      <c r="G497" s="4">
        <f t="shared" si="6"/>
        <v>391.40000000000003</v>
      </c>
    </row>
    <row r="498" spans="1:13">
      <c r="A498" s="39">
        <v>45046</v>
      </c>
      <c r="B498" s="787" t="s">
        <v>2956</v>
      </c>
      <c r="C498" s="787" t="s">
        <v>17</v>
      </c>
      <c r="D498" t="s">
        <v>14</v>
      </c>
      <c r="F498" s="118">
        <v>350</v>
      </c>
      <c r="G498" s="4">
        <f t="shared" si="6"/>
        <v>41.400000000000034</v>
      </c>
    </row>
    <row r="499" spans="1:13">
      <c r="A499" s="39">
        <v>45199</v>
      </c>
      <c r="B499" s="787" t="s">
        <v>2961</v>
      </c>
      <c r="C499" s="787" t="s">
        <v>17</v>
      </c>
      <c r="D499" t="s">
        <v>12</v>
      </c>
      <c r="F499" s="118">
        <v>39.9</v>
      </c>
      <c r="G499" s="4">
        <f t="shared" si="6"/>
        <v>1.5000000000000355</v>
      </c>
    </row>
    <row r="500" spans="1:13">
      <c r="A500" s="39">
        <v>45199</v>
      </c>
      <c r="B500" s="787" t="s">
        <v>2961</v>
      </c>
      <c r="C500" s="787" t="s">
        <v>17</v>
      </c>
      <c r="D500" t="s">
        <v>13</v>
      </c>
      <c r="F500" s="118">
        <v>1.5</v>
      </c>
      <c r="G500" s="4">
        <f t="shared" si="6"/>
        <v>3.5527136788005009E-14</v>
      </c>
    </row>
    <row r="501" spans="1:13">
      <c r="A501" s="41">
        <v>45077</v>
      </c>
      <c r="B501" s="786" t="s">
        <v>10</v>
      </c>
      <c r="C501" s="786" t="s">
        <v>18</v>
      </c>
      <c r="D501" t="s">
        <v>12</v>
      </c>
      <c r="E501" s="121">
        <v>36.799999999999997</v>
      </c>
      <c r="F501" s="228"/>
      <c r="G501" s="4">
        <f t="shared" si="6"/>
        <v>36.800000000000033</v>
      </c>
    </row>
    <row r="502" spans="1:13">
      <c r="B502" s="786"/>
      <c r="C502" s="786"/>
      <c r="D502" t="s">
        <v>13</v>
      </c>
      <c r="E502" s="121">
        <v>2.1</v>
      </c>
      <c r="F502" s="228"/>
      <c r="G502" s="4">
        <f t="shared" si="6"/>
        <v>38.900000000000034</v>
      </c>
    </row>
    <row r="503" spans="1:13">
      <c r="B503" s="786"/>
      <c r="C503" s="786"/>
      <c r="D503" t="s">
        <v>14</v>
      </c>
      <c r="E503" s="121">
        <v>350</v>
      </c>
      <c r="F503" s="228"/>
      <c r="G503" s="4">
        <f t="shared" si="6"/>
        <v>388.90000000000003</v>
      </c>
      <c r="K503" s="786"/>
      <c r="M503" s="4"/>
    </row>
    <row r="504" spans="1:13">
      <c r="A504" s="39">
        <v>45077</v>
      </c>
      <c r="B504" s="787" t="s">
        <v>2957</v>
      </c>
      <c r="C504" s="787" t="s">
        <v>18</v>
      </c>
      <c r="D504" t="s">
        <v>14</v>
      </c>
      <c r="E504" s="121"/>
      <c r="F504" s="228">
        <v>350</v>
      </c>
      <c r="G504" s="4">
        <f t="shared" si="6"/>
        <v>38.900000000000034</v>
      </c>
    </row>
    <row r="505" spans="1:13">
      <c r="B505" s="787"/>
      <c r="C505" s="787"/>
      <c r="D505" s="188" t="s">
        <v>81</v>
      </c>
      <c r="E505" s="121">
        <v>10</v>
      </c>
      <c r="G505" s="4">
        <f t="shared" si="6"/>
        <v>48.900000000000034</v>
      </c>
    </row>
    <row r="506" spans="1:13">
      <c r="A506" s="39">
        <v>45199</v>
      </c>
      <c r="B506" s="787" t="s">
        <v>2961</v>
      </c>
      <c r="C506" s="787" t="s">
        <v>18</v>
      </c>
      <c r="D506" t="s">
        <v>12</v>
      </c>
      <c r="E506" s="121"/>
      <c r="F506" s="121">
        <v>36.799999999999997</v>
      </c>
      <c r="G506" s="4">
        <f t="shared" si="6"/>
        <v>12.100000000000037</v>
      </c>
    </row>
    <row r="507" spans="1:13">
      <c r="A507" s="39">
        <v>45199</v>
      </c>
      <c r="B507" s="787" t="s">
        <v>2961</v>
      </c>
      <c r="C507" s="787" t="s">
        <v>18</v>
      </c>
      <c r="D507" t="s">
        <v>13</v>
      </c>
      <c r="E507" s="121"/>
      <c r="F507" s="121">
        <v>2.1</v>
      </c>
      <c r="G507" s="4">
        <f t="shared" si="6"/>
        <v>10.000000000000037</v>
      </c>
    </row>
    <row r="508" spans="1:13">
      <c r="A508" s="39">
        <v>45199</v>
      </c>
      <c r="B508" s="787" t="s">
        <v>2961</v>
      </c>
      <c r="C508" s="787" t="s">
        <v>18</v>
      </c>
      <c r="D508" s="188" t="s">
        <v>81</v>
      </c>
      <c r="E508" s="121"/>
      <c r="F508" s="121">
        <v>10</v>
      </c>
      <c r="G508" s="4">
        <f t="shared" si="6"/>
        <v>3.730349362740526E-14</v>
      </c>
    </row>
    <row r="509" spans="1:13">
      <c r="A509" s="41">
        <v>45107</v>
      </c>
      <c r="B509" s="786" t="s">
        <v>10</v>
      </c>
      <c r="C509" s="786" t="s">
        <v>19</v>
      </c>
      <c r="D509" t="s">
        <v>12</v>
      </c>
      <c r="E509" s="121">
        <v>37.5</v>
      </c>
      <c r="G509" s="4">
        <f t="shared" si="6"/>
        <v>37.500000000000036</v>
      </c>
    </row>
    <row r="510" spans="1:13">
      <c r="B510" s="787"/>
      <c r="C510" s="787"/>
      <c r="D510" t="s">
        <v>13</v>
      </c>
      <c r="E510" s="121">
        <v>2</v>
      </c>
      <c r="G510" s="4">
        <f t="shared" si="6"/>
        <v>39.500000000000036</v>
      </c>
    </row>
    <row r="511" spans="1:13">
      <c r="B511" s="787"/>
      <c r="C511" s="787"/>
      <c r="D511" t="s">
        <v>14</v>
      </c>
      <c r="E511" s="121">
        <v>350</v>
      </c>
      <c r="G511" s="4">
        <f t="shared" si="6"/>
        <v>389.50000000000006</v>
      </c>
    </row>
    <row r="512" spans="1:13">
      <c r="A512" s="39">
        <v>45110</v>
      </c>
      <c r="B512" s="787" t="s">
        <v>2965</v>
      </c>
      <c r="C512" s="787" t="s">
        <v>19</v>
      </c>
      <c r="D512" t="s">
        <v>14</v>
      </c>
      <c r="E512" s="121"/>
      <c r="F512" s="118">
        <v>350</v>
      </c>
      <c r="G512" s="4">
        <f t="shared" si="6"/>
        <v>39.500000000000057</v>
      </c>
    </row>
    <row r="513" spans="1:14">
      <c r="A513" s="39">
        <v>45199</v>
      </c>
      <c r="B513" s="787" t="s">
        <v>2961</v>
      </c>
      <c r="C513" s="787" t="s">
        <v>19</v>
      </c>
      <c r="D513" t="s">
        <v>12</v>
      </c>
      <c r="E513" s="121"/>
      <c r="F513" s="121">
        <v>37.5</v>
      </c>
      <c r="G513" s="4">
        <f t="shared" si="6"/>
        <v>2.0000000000000568</v>
      </c>
    </row>
    <row r="514" spans="1:14">
      <c r="A514" s="39">
        <v>45199</v>
      </c>
      <c r="B514" s="787" t="s">
        <v>2961</v>
      </c>
      <c r="C514" s="787" t="s">
        <v>19</v>
      </c>
      <c r="D514" t="s">
        <v>13</v>
      </c>
      <c r="E514" s="121"/>
      <c r="F514" s="121">
        <v>2</v>
      </c>
      <c r="G514" s="4">
        <f t="shared" si="6"/>
        <v>5.6843418860808015E-14</v>
      </c>
    </row>
    <row r="515" spans="1:14">
      <c r="A515" s="41">
        <v>45138</v>
      </c>
      <c r="B515" s="786" t="s">
        <v>10</v>
      </c>
      <c r="C515" s="786" t="s">
        <v>20</v>
      </c>
      <c r="D515" t="s">
        <v>12</v>
      </c>
      <c r="E515" s="121">
        <v>35.4</v>
      </c>
      <c r="G515" s="4">
        <f t="shared" si="6"/>
        <v>35.400000000000055</v>
      </c>
    </row>
    <row r="516" spans="1:14">
      <c r="B516" s="787"/>
      <c r="C516" s="787"/>
      <c r="D516" t="s">
        <v>13</v>
      </c>
      <c r="E516" s="121">
        <v>2</v>
      </c>
      <c r="G516" s="4">
        <f t="shared" si="6"/>
        <v>37.400000000000055</v>
      </c>
    </row>
    <row r="517" spans="1:14">
      <c r="B517" s="787"/>
      <c r="C517" s="787"/>
      <c r="D517" t="s">
        <v>14</v>
      </c>
      <c r="E517" s="121">
        <v>350</v>
      </c>
      <c r="G517" s="4">
        <f t="shared" si="6"/>
        <v>387.40000000000003</v>
      </c>
    </row>
    <row r="518" spans="1:14">
      <c r="A518" s="39">
        <v>45138</v>
      </c>
      <c r="B518" s="787" t="s">
        <v>2966</v>
      </c>
      <c r="C518" s="787" t="s">
        <v>20</v>
      </c>
      <c r="D518" t="s">
        <v>14</v>
      </c>
      <c r="E518" s="121"/>
      <c r="F518" s="118">
        <v>300</v>
      </c>
      <c r="G518" s="4">
        <f t="shared" si="6"/>
        <v>87.400000000000034</v>
      </c>
      <c r="J518" s="786"/>
    </row>
    <row r="519" spans="1:14">
      <c r="A519" s="39">
        <v>45140</v>
      </c>
      <c r="B519" s="787" t="s">
        <v>2963</v>
      </c>
      <c r="C519" s="787" t="s">
        <v>20</v>
      </c>
      <c r="D519" t="s">
        <v>14</v>
      </c>
      <c r="E519" s="121"/>
      <c r="F519" s="118">
        <v>50</v>
      </c>
      <c r="G519" s="4">
        <f t="shared" si="6"/>
        <v>37.400000000000034</v>
      </c>
      <c r="J519" s="787"/>
      <c r="M519" s="4"/>
    </row>
    <row r="520" spans="1:14">
      <c r="A520" s="39">
        <v>45199</v>
      </c>
      <c r="B520" s="787" t="s">
        <v>2961</v>
      </c>
      <c r="C520" s="787" t="s">
        <v>20</v>
      </c>
      <c r="D520" t="s">
        <v>12</v>
      </c>
      <c r="E520" s="121"/>
      <c r="F520" s="118">
        <v>1.9</v>
      </c>
      <c r="G520" s="4">
        <f t="shared" si="6"/>
        <v>35.500000000000036</v>
      </c>
      <c r="J520" s="787"/>
    </row>
    <row r="521" spans="1:14">
      <c r="A521" s="39">
        <v>45252</v>
      </c>
      <c r="B521" s="787" t="s">
        <v>2967</v>
      </c>
      <c r="C521" s="787" t="s">
        <v>20</v>
      </c>
      <c r="D521" t="s">
        <v>12</v>
      </c>
      <c r="E521" s="121"/>
      <c r="F521" s="118">
        <v>33.5</v>
      </c>
      <c r="G521" s="4">
        <f t="shared" si="6"/>
        <v>2.0000000000000355</v>
      </c>
      <c r="J521" s="787"/>
    </row>
    <row r="522" spans="1:14">
      <c r="A522" s="39">
        <v>45252</v>
      </c>
      <c r="B522" s="787" t="s">
        <v>2967</v>
      </c>
      <c r="C522" s="787" t="s">
        <v>20</v>
      </c>
      <c r="D522" t="s">
        <v>13</v>
      </c>
      <c r="E522" s="121"/>
      <c r="F522" s="118">
        <v>2</v>
      </c>
      <c r="G522" s="4">
        <f t="shared" si="6"/>
        <v>3.5527136788005009E-14</v>
      </c>
      <c r="J522" s="787"/>
    </row>
    <row r="523" spans="1:14">
      <c r="A523" s="41">
        <v>45169</v>
      </c>
      <c r="B523" s="786" t="s">
        <v>10</v>
      </c>
      <c r="C523" s="786" t="s">
        <v>411</v>
      </c>
      <c r="D523" t="s">
        <v>12</v>
      </c>
      <c r="E523" s="121">
        <v>33.799999999999997</v>
      </c>
      <c r="G523" s="4">
        <f t="shared" si="6"/>
        <v>33.800000000000033</v>
      </c>
      <c r="J523" s="822"/>
      <c r="K523" s="822"/>
      <c r="L523" s="822"/>
      <c r="M523" s="4"/>
      <c r="N523" s="4"/>
    </row>
    <row r="524" spans="1:14">
      <c r="B524" s="787"/>
      <c r="C524" s="787"/>
      <c r="D524" t="s">
        <v>13</v>
      </c>
      <c r="E524" s="121">
        <v>2.2999999999999998</v>
      </c>
      <c r="G524" s="4">
        <f t="shared" si="6"/>
        <v>36.10000000000003</v>
      </c>
      <c r="J524" s="786"/>
      <c r="L524" s="12"/>
      <c r="M524" s="4"/>
      <c r="N524" s="4"/>
    </row>
    <row r="525" spans="1:14">
      <c r="B525" s="787"/>
      <c r="C525" s="787"/>
      <c r="D525" t="s">
        <v>14</v>
      </c>
      <c r="E525" s="121">
        <v>350</v>
      </c>
      <c r="G525" s="4">
        <f t="shared" si="6"/>
        <v>386.1</v>
      </c>
      <c r="J525" s="787"/>
      <c r="L525" s="12"/>
      <c r="M525" s="4"/>
      <c r="N525" s="4"/>
    </row>
    <row r="526" spans="1:14">
      <c r="A526" s="39">
        <v>45169</v>
      </c>
      <c r="B526" s="787" t="s">
        <v>2968</v>
      </c>
      <c r="C526" s="787" t="s">
        <v>411</v>
      </c>
      <c r="D526" t="s">
        <v>14</v>
      </c>
      <c r="F526" s="118">
        <v>275</v>
      </c>
      <c r="G526" s="4">
        <f t="shared" si="6"/>
        <v>111.10000000000002</v>
      </c>
      <c r="J526" s="786"/>
      <c r="L526" s="12"/>
      <c r="M526" s="4"/>
      <c r="N526" s="4"/>
    </row>
    <row r="527" spans="1:14">
      <c r="A527" s="39">
        <v>45252</v>
      </c>
      <c r="B527" s="787" t="s">
        <v>2967</v>
      </c>
      <c r="C527" s="787" t="s">
        <v>411</v>
      </c>
      <c r="D527" t="s">
        <v>12</v>
      </c>
      <c r="E527" s="121"/>
      <c r="F527" s="121">
        <v>33.799999999999997</v>
      </c>
      <c r="G527" s="4">
        <f t="shared" si="6"/>
        <v>77.300000000000026</v>
      </c>
      <c r="J527" s="786"/>
      <c r="L527" s="12"/>
      <c r="M527" s="4"/>
      <c r="N527" s="4"/>
    </row>
    <row r="528" spans="1:14">
      <c r="A528" s="39">
        <v>45252</v>
      </c>
      <c r="B528" s="787" t="s">
        <v>2967</v>
      </c>
      <c r="C528" s="787" t="s">
        <v>411</v>
      </c>
      <c r="D528" t="s">
        <v>13</v>
      </c>
      <c r="E528" s="121"/>
      <c r="F528" s="121">
        <v>2.2999999999999998</v>
      </c>
      <c r="G528" s="4">
        <f t="shared" ref="G528:G592" si="7">+G527+E528-F528</f>
        <v>75.000000000000028</v>
      </c>
      <c r="J528" s="786"/>
      <c r="L528" s="12"/>
      <c r="M528" s="4"/>
      <c r="N528" s="4"/>
    </row>
    <row r="529" spans="1:15">
      <c r="A529" s="39">
        <v>45252</v>
      </c>
      <c r="B529" s="787" t="s">
        <v>2969</v>
      </c>
      <c r="C529" s="787" t="s">
        <v>411</v>
      </c>
      <c r="D529" t="s">
        <v>14</v>
      </c>
      <c r="E529" s="121"/>
      <c r="F529" s="121">
        <v>75</v>
      </c>
      <c r="G529" s="4">
        <f t="shared" si="7"/>
        <v>0</v>
      </c>
      <c r="J529" s="786"/>
      <c r="L529" s="12"/>
      <c r="M529" s="4"/>
      <c r="N529" s="4"/>
    </row>
    <row r="530" spans="1:15">
      <c r="A530" s="41">
        <v>45199</v>
      </c>
      <c r="B530" s="786" t="s">
        <v>10</v>
      </c>
      <c r="C530" s="786" t="s">
        <v>91</v>
      </c>
      <c r="D530" t="s">
        <v>12</v>
      </c>
      <c r="E530" s="187">
        <v>33.700000000000003</v>
      </c>
      <c r="G530" s="4">
        <f t="shared" si="7"/>
        <v>33.700000000000003</v>
      </c>
      <c r="J530" s="787"/>
      <c r="L530" s="12"/>
      <c r="M530" s="4"/>
      <c r="N530" s="4"/>
    </row>
    <row r="531" spans="1:15">
      <c r="B531" s="787"/>
      <c r="C531" s="787"/>
      <c r="D531" t="s">
        <v>13</v>
      </c>
      <c r="E531" s="215">
        <v>2</v>
      </c>
      <c r="G531" s="4">
        <f t="shared" si="7"/>
        <v>35.700000000000003</v>
      </c>
      <c r="J531" s="787"/>
      <c r="M531" s="12"/>
      <c r="N531" s="4"/>
    </row>
    <row r="532" spans="1:15">
      <c r="B532" s="787"/>
      <c r="C532" s="787"/>
      <c r="D532" t="s">
        <v>14</v>
      </c>
      <c r="E532" s="215">
        <v>350</v>
      </c>
      <c r="G532" s="4">
        <f t="shared" si="7"/>
        <v>385.7</v>
      </c>
      <c r="J532" s="786"/>
      <c r="L532" s="188"/>
      <c r="M532" s="4"/>
      <c r="N532" s="4"/>
    </row>
    <row r="533" spans="1:15">
      <c r="A533" s="39">
        <v>45252</v>
      </c>
      <c r="B533" s="787" t="s">
        <v>2967</v>
      </c>
      <c r="C533" s="787" t="s">
        <v>91</v>
      </c>
      <c r="D533" t="s">
        <v>12</v>
      </c>
      <c r="E533" s="215"/>
      <c r="F533" s="187">
        <v>33.700000000000003</v>
      </c>
      <c r="G533" s="4">
        <f t="shared" si="7"/>
        <v>352</v>
      </c>
      <c r="J533" s="786"/>
      <c r="L533" s="188"/>
      <c r="M533" s="4"/>
      <c r="N533" s="4"/>
    </row>
    <row r="534" spans="1:15">
      <c r="A534" s="39">
        <v>45252</v>
      </c>
      <c r="B534" s="787" t="s">
        <v>2967</v>
      </c>
      <c r="C534" s="787" t="s">
        <v>91</v>
      </c>
      <c r="D534" t="s">
        <v>13</v>
      </c>
      <c r="E534" s="215"/>
      <c r="F534" s="215">
        <v>2</v>
      </c>
      <c r="G534" s="4">
        <f t="shared" si="7"/>
        <v>350</v>
      </c>
      <c r="J534" s="786"/>
      <c r="L534" s="188"/>
      <c r="M534" s="4"/>
      <c r="N534" s="4"/>
    </row>
    <row r="535" spans="1:15">
      <c r="A535" s="39">
        <v>45252</v>
      </c>
      <c r="B535" s="787" t="s">
        <v>2969</v>
      </c>
      <c r="C535" s="787" t="s">
        <v>91</v>
      </c>
      <c r="D535" t="s">
        <v>14</v>
      </c>
      <c r="E535" s="215"/>
      <c r="F535" s="215">
        <v>260</v>
      </c>
      <c r="G535" s="4">
        <f t="shared" si="7"/>
        <v>90</v>
      </c>
      <c r="J535" s="786"/>
      <c r="L535" s="188"/>
      <c r="M535" s="4"/>
      <c r="N535" s="4"/>
    </row>
    <row r="536" spans="1:15">
      <c r="A536" s="39">
        <v>45260</v>
      </c>
      <c r="B536" s="787" t="s">
        <v>2970</v>
      </c>
      <c r="C536" s="787" t="s">
        <v>91</v>
      </c>
      <c r="D536" t="s">
        <v>14</v>
      </c>
      <c r="E536" s="215"/>
      <c r="F536" s="215">
        <v>90</v>
      </c>
      <c r="G536" s="4">
        <f t="shared" si="7"/>
        <v>0</v>
      </c>
      <c r="J536" s="786"/>
      <c r="L536" s="188"/>
      <c r="M536" s="4"/>
      <c r="N536" s="4"/>
    </row>
    <row r="537" spans="1:15">
      <c r="A537" s="41">
        <v>45230</v>
      </c>
      <c r="B537" s="786" t="s">
        <v>10</v>
      </c>
      <c r="C537" s="786" t="s">
        <v>23</v>
      </c>
      <c r="D537" t="s">
        <v>12</v>
      </c>
      <c r="E537" s="121">
        <v>32.700000000000003</v>
      </c>
      <c r="F537" s="228"/>
      <c r="G537" s="4">
        <f t="shared" si="7"/>
        <v>32.700000000000003</v>
      </c>
      <c r="J537" s="787"/>
      <c r="L537" s="196"/>
      <c r="M537" s="4"/>
      <c r="N537" s="4"/>
    </row>
    <row r="538" spans="1:15">
      <c r="B538" s="787"/>
      <c r="C538" s="787"/>
      <c r="D538" t="s">
        <v>13</v>
      </c>
      <c r="E538" s="121">
        <v>2</v>
      </c>
      <c r="F538" s="228"/>
      <c r="G538" s="4">
        <f t="shared" si="7"/>
        <v>34.700000000000003</v>
      </c>
      <c r="J538" s="787"/>
      <c r="M538" s="196"/>
      <c r="N538" s="4"/>
    </row>
    <row r="539" spans="1:15">
      <c r="B539" s="787"/>
      <c r="C539" s="787"/>
      <c r="D539" t="s">
        <v>14</v>
      </c>
      <c r="E539" s="121">
        <v>350</v>
      </c>
      <c r="F539" s="228"/>
      <c r="G539" s="4">
        <f t="shared" si="7"/>
        <v>384.7</v>
      </c>
      <c r="J539" s="786"/>
      <c r="L539" s="12"/>
      <c r="M539" s="4"/>
      <c r="N539" s="4"/>
    </row>
    <row r="540" spans="1:15">
      <c r="A540" s="39">
        <v>45230</v>
      </c>
      <c r="B540" s="787" t="s">
        <v>2971</v>
      </c>
      <c r="C540" s="787" t="s">
        <v>23</v>
      </c>
      <c r="D540" t="s">
        <v>14</v>
      </c>
      <c r="E540" s="121"/>
      <c r="F540" s="228">
        <v>220</v>
      </c>
      <c r="G540" s="4">
        <f t="shared" si="7"/>
        <v>164.7</v>
      </c>
      <c r="J540" s="787"/>
      <c r="L540" s="12"/>
      <c r="N540" s="4"/>
    </row>
    <row r="541" spans="1:15">
      <c r="A541" s="39">
        <v>45252</v>
      </c>
      <c r="B541" s="787" t="s">
        <v>2967</v>
      </c>
      <c r="C541" s="787" t="s">
        <v>23</v>
      </c>
      <c r="D541" t="s">
        <v>12</v>
      </c>
      <c r="F541" s="121">
        <v>32.700000000000003</v>
      </c>
      <c r="G541" s="4">
        <f t="shared" si="7"/>
        <v>132</v>
      </c>
      <c r="J541" s="787"/>
      <c r="M541" s="12"/>
      <c r="N541" s="4"/>
    </row>
    <row r="542" spans="1:15">
      <c r="A542" s="39">
        <v>45252</v>
      </c>
      <c r="B542" s="787" t="s">
        <v>2967</v>
      </c>
      <c r="C542" s="787" t="s">
        <v>23</v>
      </c>
      <c r="D542" t="s">
        <v>13</v>
      </c>
      <c r="F542" s="121">
        <v>2</v>
      </c>
      <c r="G542" s="4">
        <f t="shared" si="7"/>
        <v>130</v>
      </c>
      <c r="J542" s="786"/>
      <c r="K542" s="786"/>
      <c r="L542" s="12"/>
      <c r="M542" s="12"/>
      <c r="N542" s="4"/>
      <c r="O542" s="4"/>
    </row>
    <row r="543" spans="1:15">
      <c r="A543" s="39">
        <v>45252</v>
      </c>
      <c r="B543" s="787" t="s">
        <v>2969</v>
      </c>
      <c r="C543" s="787" t="s">
        <v>23</v>
      </c>
      <c r="D543" t="s">
        <v>14</v>
      </c>
      <c r="F543" s="118">
        <v>130</v>
      </c>
      <c r="G543" s="4">
        <f t="shared" si="7"/>
        <v>0</v>
      </c>
      <c r="J543" s="787"/>
      <c r="K543" s="787"/>
      <c r="M543" s="4"/>
      <c r="N543" s="4"/>
      <c r="O543" s="4"/>
    </row>
    <row r="544" spans="1:15">
      <c r="A544" s="41">
        <v>45260</v>
      </c>
      <c r="B544" s="786" t="s">
        <v>10</v>
      </c>
      <c r="C544" s="786" t="s">
        <v>24</v>
      </c>
      <c r="D544" t="s">
        <v>12</v>
      </c>
      <c r="E544" s="121">
        <v>35.6</v>
      </c>
      <c r="F544" s="228"/>
      <c r="G544" s="4">
        <f t="shared" si="7"/>
        <v>35.6</v>
      </c>
      <c r="J544" s="786"/>
      <c r="K544" s="786"/>
      <c r="M544" s="12"/>
      <c r="N544" s="12"/>
    </row>
    <row r="545" spans="1:14">
      <c r="B545" s="787"/>
      <c r="C545" s="787"/>
      <c r="D545" t="s">
        <v>13</v>
      </c>
      <c r="E545" s="121">
        <v>5</v>
      </c>
      <c r="F545" s="228"/>
      <c r="G545" s="4">
        <f t="shared" si="7"/>
        <v>40.6</v>
      </c>
      <c r="J545" s="787"/>
      <c r="K545" s="786"/>
      <c r="M545" s="12"/>
      <c r="N545" s="12"/>
    </row>
    <row r="546" spans="1:14">
      <c r="B546" s="787"/>
      <c r="C546" s="787"/>
      <c r="D546" t="s">
        <v>14</v>
      </c>
      <c r="E546" s="121">
        <v>350</v>
      </c>
      <c r="F546" s="228"/>
      <c r="G546" s="4">
        <f t="shared" si="7"/>
        <v>390.6</v>
      </c>
      <c r="L546" s="188"/>
      <c r="M546" s="12"/>
      <c r="N546" s="12"/>
    </row>
    <row r="547" spans="1:14">
      <c r="A547" s="39">
        <v>45264</v>
      </c>
      <c r="B547" s="787" t="s">
        <v>2972</v>
      </c>
      <c r="C547" s="787" t="s">
        <v>24</v>
      </c>
      <c r="D547" t="s">
        <v>14</v>
      </c>
      <c r="E547" s="121"/>
      <c r="F547" s="228">
        <v>350</v>
      </c>
      <c r="G547" s="4">
        <f t="shared" si="7"/>
        <v>40.600000000000023</v>
      </c>
      <c r="K547" s="786"/>
      <c r="M547" s="12"/>
      <c r="N547" s="12"/>
    </row>
    <row r="548" spans="1:14">
      <c r="A548" s="39">
        <v>45295</v>
      </c>
      <c r="B548" s="787" t="s">
        <v>2973</v>
      </c>
      <c r="C548" s="787" t="s">
        <v>24</v>
      </c>
      <c r="D548" t="s">
        <v>12</v>
      </c>
      <c r="F548" s="118">
        <v>35.6</v>
      </c>
      <c r="G548" s="4">
        <f t="shared" si="7"/>
        <v>5.0000000000000213</v>
      </c>
      <c r="K548" s="787"/>
      <c r="L548" s="12"/>
      <c r="M548" s="12"/>
      <c r="N548" s="12"/>
    </row>
    <row r="549" spans="1:14">
      <c r="A549" s="39">
        <v>45295</v>
      </c>
      <c r="B549" s="787" t="s">
        <v>2973</v>
      </c>
      <c r="C549" s="787" t="s">
        <v>24</v>
      </c>
      <c r="D549" t="s">
        <v>13</v>
      </c>
      <c r="F549" s="118">
        <v>5</v>
      </c>
      <c r="G549" s="4">
        <f t="shared" si="7"/>
        <v>2.1316282072803006E-14</v>
      </c>
      <c r="K549" s="786"/>
      <c r="L549" s="12"/>
      <c r="M549" s="12"/>
      <c r="N549" s="12"/>
    </row>
    <row r="550" spans="1:14">
      <c r="A550" s="41">
        <v>45291</v>
      </c>
      <c r="B550" s="786" t="s">
        <v>10</v>
      </c>
      <c r="C550" s="786" t="s">
        <v>25</v>
      </c>
      <c r="D550" t="s">
        <v>12</v>
      </c>
      <c r="E550" s="121">
        <v>38</v>
      </c>
      <c r="G550" s="4">
        <f t="shared" si="7"/>
        <v>38.000000000000021</v>
      </c>
      <c r="K550" s="787"/>
      <c r="L550" s="12"/>
      <c r="M550" s="12"/>
      <c r="N550" s="12"/>
    </row>
    <row r="551" spans="1:14">
      <c r="B551" s="787"/>
      <c r="C551" s="787"/>
      <c r="D551" t="s">
        <v>13</v>
      </c>
      <c r="E551" s="121">
        <v>5</v>
      </c>
      <c r="G551" s="4">
        <f t="shared" si="7"/>
        <v>43.000000000000021</v>
      </c>
      <c r="K551" s="786"/>
      <c r="L551" s="12"/>
      <c r="M551" s="12"/>
    </row>
    <row r="552" spans="1:14">
      <c r="B552" s="787"/>
      <c r="C552" s="787"/>
      <c r="D552" t="s">
        <v>14</v>
      </c>
      <c r="E552" s="121">
        <v>350</v>
      </c>
      <c r="G552" s="4">
        <f t="shared" si="7"/>
        <v>393</v>
      </c>
      <c r="M552" s="12"/>
    </row>
    <row r="553" spans="1:14" s="365" customFormat="1">
      <c r="A553" s="364">
        <v>45295</v>
      </c>
      <c r="B553" s="807" t="s">
        <v>2974</v>
      </c>
      <c r="C553" s="807" t="s">
        <v>25</v>
      </c>
      <c r="D553" s="365" t="s">
        <v>14</v>
      </c>
      <c r="E553" s="366"/>
      <c r="F553" s="366">
        <v>350</v>
      </c>
      <c r="G553" s="369">
        <f t="shared" si="7"/>
        <v>43</v>
      </c>
      <c r="H553" s="369"/>
    </row>
    <row r="554" spans="1:14">
      <c r="A554" s="39">
        <v>45311</v>
      </c>
      <c r="B554" s="787" t="s">
        <v>2975</v>
      </c>
      <c r="C554" s="787" t="s">
        <v>25</v>
      </c>
      <c r="D554" t="s">
        <v>12</v>
      </c>
      <c r="F554" s="121">
        <v>38</v>
      </c>
      <c r="G554" s="4">
        <f t="shared" si="7"/>
        <v>5</v>
      </c>
    </row>
    <row r="555" spans="1:14">
      <c r="A555" s="39">
        <v>45311</v>
      </c>
      <c r="B555" s="787" t="s">
        <v>2975</v>
      </c>
      <c r="C555" s="787" t="s">
        <v>25</v>
      </c>
      <c r="D555" t="s">
        <v>13</v>
      </c>
      <c r="F555" s="121">
        <v>5</v>
      </c>
      <c r="G555" s="4">
        <f t="shared" si="7"/>
        <v>0</v>
      </c>
    </row>
    <row r="556" spans="1:14">
      <c r="A556" s="41">
        <v>45322</v>
      </c>
      <c r="B556" s="786" t="s">
        <v>10</v>
      </c>
      <c r="C556" s="786" t="s">
        <v>11</v>
      </c>
      <c r="D556" t="s">
        <v>12</v>
      </c>
      <c r="E556" s="118">
        <v>28.3</v>
      </c>
      <c r="G556" s="4">
        <f t="shared" si="7"/>
        <v>28.3</v>
      </c>
      <c r="M556" s="12"/>
    </row>
    <row r="557" spans="1:14">
      <c r="B557" s="787"/>
      <c r="C557" s="787"/>
      <c r="D557" t="s">
        <v>13</v>
      </c>
      <c r="E557" s="118">
        <v>5.6</v>
      </c>
      <c r="G557" s="4">
        <f t="shared" si="7"/>
        <v>33.9</v>
      </c>
      <c r="M557" s="12"/>
    </row>
    <row r="558" spans="1:14">
      <c r="B558" s="787"/>
      <c r="C558" s="787"/>
      <c r="D558" t="s">
        <v>14</v>
      </c>
      <c r="E558" s="118">
        <v>233.3</v>
      </c>
      <c r="G558" s="4">
        <f t="shared" si="7"/>
        <v>267.2</v>
      </c>
      <c r="J558" s="786"/>
      <c r="L558" s="4"/>
    </row>
    <row r="559" spans="1:14">
      <c r="B559" s="787"/>
      <c r="C559" s="787"/>
      <c r="D559" t="s">
        <v>338</v>
      </c>
      <c r="E559" s="118">
        <v>1000</v>
      </c>
      <c r="G559" s="4">
        <f t="shared" si="7"/>
        <v>1267.2</v>
      </c>
      <c r="L559" s="4"/>
    </row>
    <row r="560" spans="1:14" s="365" customFormat="1">
      <c r="A560" s="364">
        <v>45300</v>
      </c>
      <c r="B560" s="807" t="s">
        <v>2976</v>
      </c>
      <c r="C560" s="807" t="s">
        <v>11</v>
      </c>
      <c r="D560" s="365" t="s">
        <v>338</v>
      </c>
      <c r="E560" s="366"/>
      <c r="F560" s="366">
        <v>1000</v>
      </c>
      <c r="G560" s="369">
        <f t="shared" si="7"/>
        <v>267.20000000000005</v>
      </c>
      <c r="H560" s="369"/>
      <c r="L560" s="370"/>
      <c r="M560" s="383"/>
    </row>
    <row r="561" spans="1:12" s="365" customFormat="1">
      <c r="A561" s="364">
        <v>45332</v>
      </c>
      <c r="B561" s="807" t="s">
        <v>2977</v>
      </c>
      <c r="C561" s="807" t="s">
        <v>11</v>
      </c>
      <c r="D561" s="365" t="s">
        <v>14</v>
      </c>
      <c r="E561" s="366"/>
      <c r="F561" s="366">
        <v>233.3</v>
      </c>
      <c r="G561" s="369">
        <f t="shared" si="7"/>
        <v>33.900000000000034</v>
      </c>
      <c r="H561" s="369"/>
    </row>
    <row r="562" spans="1:12">
      <c r="A562" s="39">
        <v>45342</v>
      </c>
      <c r="B562" s="787" t="s">
        <v>2978</v>
      </c>
      <c r="C562" s="787" t="s">
        <v>11</v>
      </c>
      <c r="D562" t="s">
        <v>12</v>
      </c>
      <c r="F562" s="118">
        <v>28.3</v>
      </c>
      <c r="G562" s="4">
        <f t="shared" si="7"/>
        <v>5.6000000000000334</v>
      </c>
    </row>
    <row r="563" spans="1:12">
      <c r="A563" s="39">
        <v>45342</v>
      </c>
      <c r="B563" s="787" t="s">
        <v>2978</v>
      </c>
      <c r="C563" s="787" t="s">
        <v>11</v>
      </c>
      <c r="D563" t="s">
        <v>13</v>
      </c>
      <c r="F563" s="118">
        <v>5.6</v>
      </c>
      <c r="G563" s="4">
        <f t="shared" si="7"/>
        <v>3.3750779948604759E-14</v>
      </c>
    </row>
    <row r="564" spans="1:12">
      <c r="A564" s="41">
        <v>45351</v>
      </c>
      <c r="B564" s="786" t="s">
        <v>10</v>
      </c>
      <c r="C564" s="786" t="s">
        <v>15</v>
      </c>
      <c r="D564" t="s">
        <v>12</v>
      </c>
      <c r="E564" s="118">
        <v>22</v>
      </c>
      <c r="G564" s="4">
        <f t="shared" si="7"/>
        <v>22.000000000000036</v>
      </c>
    </row>
    <row r="565" spans="1:12">
      <c r="A565" s="41"/>
      <c r="B565" s="786"/>
      <c r="C565" s="786"/>
      <c r="D565" t="s">
        <v>13</v>
      </c>
      <c r="E565" s="118">
        <v>5</v>
      </c>
      <c r="G565" s="4">
        <f t="shared" si="7"/>
        <v>27.000000000000036</v>
      </c>
    </row>
    <row r="566" spans="1:12">
      <c r="B566" s="787"/>
      <c r="C566" s="787"/>
      <c r="D566" t="s">
        <v>14</v>
      </c>
      <c r="E566" s="118">
        <v>250</v>
      </c>
      <c r="G566" s="4">
        <f t="shared" si="7"/>
        <v>277.00000000000006</v>
      </c>
    </row>
    <row r="567" spans="1:12" s="365" customFormat="1">
      <c r="A567" s="364">
        <v>45363</v>
      </c>
      <c r="B567" s="807" t="s">
        <v>2979</v>
      </c>
      <c r="C567" s="807" t="s">
        <v>15</v>
      </c>
      <c r="D567" s="365" t="s">
        <v>14</v>
      </c>
      <c r="E567" s="366"/>
      <c r="F567" s="366">
        <v>250</v>
      </c>
      <c r="G567" s="369">
        <f t="shared" si="7"/>
        <v>27.000000000000057</v>
      </c>
      <c r="H567" s="369"/>
      <c r="I567" s="365" t="s">
        <v>2980</v>
      </c>
    </row>
    <row r="568" spans="1:12">
      <c r="A568" s="39">
        <v>45392</v>
      </c>
      <c r="B568" s="787" t="s">
        <v>2981</v>
      </c>
      <c r="C568" s="787" t="s">
        <v>15</v>
      </c>
      <c r="D568" t="s">
        <v>12</v>
      </c>
      <c r="F568" s="118">
        <v>22</v>
      </c>
      <c r="G568" s="4">
        <f t="shared" si="7"/>
        <v>5.0000000000000568</v>
      </c>
    </row>
    <row r="569" spans="1:12">
      <c r="A569" s="39">
        <v>45392</v>
      </c>
      <c r="B569" s="787" t="s">
        <v>2981</v>
      </c>
      <c r="C569" s="787" t="s">
        <v>15</v>
      </c>
      <c r="D569" t="s">
        <v>13</v>
      </c>
      <c r="F569" s="118">
        <v>5</v>
      </c>
      <c r="G569" s="4">
        <f t="shared" si="7"/>
        <v>5.6843418860808015E-14</v>
      </c>
    </row>
    <row r="570" spans="1:12">
      <c r="A570" s="41">
        <v>45382</v>
      </c>
      <c r="B570" s="786" t="s">
        <v>10</v>
      </c>
      <c r="C570" s="786" t="s">
        <v>16</v>
      </c>
      <c r="D570" t="s">
        <v>12</v>
      </c>
      <c r="E570" s="118">
        <v>39.799999999999997</v>
      </c>
      <c r="G570" s="4">
        <f t="shared" si="7"/>
        <v>39.800000000000054</v>
      </c>
    </row>
    <row r="571" spans="1:12">
      <c r="B571" s="787"/>
      <c r="C571" s="787"/>
      <c r="D571" t="s">
        <v>13</v>
      </c>
      <c r="E571" s="118">
        <v>5</v>
      </c>
      <c r="G571" s="4">
        <f t="shared" si="7"/>
        <v>44.800000000000054</v>
      </c>
    </row>
    <row r="572" spans="1:12">
      <c r="B572" s="787"/>
      <c r="C572" s="787"/>
      <c r="D572" t="s">
        <v>14</v>
      </c>
      <c r="E572" s="118">
        <v>500</v>
      </c>
      <c r="G572" s="4">
        <f t="shared" si="7"/>
        <v>544.80000000000007</v>
      </c>
    </row>
    <row r="573" spans="1:12" s="365" customFormat="1">
      <c r="A573" s="364">
        <v>45386</v>
      </c>
      <c r="B573" s="807" t="s">
        <v>2982</v>
      </c>
      <c r="C573" s="807" t="s">
        <v>16</v>
      </c>
      <c r="D573" s="365" t="s">
        <v>14</v>
      </c>
      <c r="E573" s="366"/>
      <c r="F573" s="366">
        <v>500</v>
      </c>
      <c r="G573" s="369">
        <f t="shared" si="7"/>
        <v>44.800000000000068</v>
      </c>
      <c r="H573" s="369"/>
    </row>
    <row r="574" spans="1:12">
      <c r="A574" s="39">
        <v>45433</v>
      </c>
      <c r="B574" s="787" t="s">
        <v>2983</v>
      </c>
      <c r="C574" s="787" t="s">
        <v>16</v>
      </c>
      <c r="D574" t="s">
        <v>12</v>
      </c>
      <c r="F574" s="118">
        <v>39.799999999999997</v>
      </c>
      <c r="G574" s="4">
        <f t="shared" si="7"/>
        <v>5.0000000000000711</v>
      </c>
      <c r="J574" s="786"/>
      <c r="L574" s="4"/>
    </row>
    <row r="575" spans="1:12">
      <c r="A575" s="39">
        <v>45433</v>
      </c>
      <c r="B575" s="787" t="s">
        <v>2983</v>
      </c>
      <c r="C575" s="787" t="s">
        <v>16</v>
      </c>
      <c r="D575" t="s">
        <v>13</v>
      </c>
      <c r="F575" s="118">
        <v>5</v>
      </c>
      <c r="G575" s="4">
        <f t="shared" si="7"/>
        <v>7.1054273576010019E-14</v>
      </c>
      <c r="J575" s="786"/>
      <c r="L575" s="4"/>
    </row>
    <row r="576" spans="1:12">
      <c r="A576" s="41">
        <v>45412</v>
      </c>
      <c r="B576" s="786" t="s">
        <v>10</v>
      </c>
      <c r="C576" s="786" t="s">
        <v>17</v>
      </c>
      <c r="D576" t="s">
        <v>12</v>
      </c>
      <c r="E576" s="118">
        <v>39.6</v>
      </c>
      <c r="G576" s="4">
        <f t="shared" si="7"/>
        <v>39.600000000000072</v>
      </c>
      <c r="J576" s="787"/>
      <c r="L576" s="4"/>
    </row>
    <row r="577" spans="1:14">
      <c r="A577" s="41"/>
      <c r="B577" s="786"/>
      <c r="C577" s="786"/>
      <c r="D577" t="s">
        <v>13</v>
      </c>
      <c r="E577" s="118">
        <v>5</v>
      </c>
      <c r="G577" s="4">
        <f t="shared" si="7"/>
        <v>44.600000000000072</v>
      </c>
      <c r="J577" s="786"/>
      <c r="L577" s="4"/>
      <c r="N577" s="4"/>
    </row>
    <row r="578" spans="1:14">
      <c r="B578" s="787"/>
      <c r="C578" s="787"/>
      <c r="D578" t="s">
        <v>14</v>
      </c>
      <c r="E578" s="118">
        <v>500</v>
      </c>
      <c r="G578" s="4">
        <f t="shared" si="7"/>
        <v>544.6</v>
      </c>
      <c r="J578" s="786"/>
      <c r="L578" s="4"/>
      <c r="N578" s="4"/>
    </row>
    <row r="579" spans="1:14">
      <c r="A579" s="39">
        <v>45382</v>
      </c>
      <c r="B579" s="787" t="s">
        <v>2984</v>
      </c>
      <c r="C579" s="787" t="s">
        <v>17</v>
      </c>
      <c r="D579" t="s">
        <v>14</v>
      </c>
      <c r="F579" s="118">
        <v>25</v>
      </c>
      <c r="G579" s="4">
        <f t="shared" si="7"/>
        <v>519.6</v>
      </c>
      <c r="J579" s="787"/>
      <c r="L579" s="4"/>
    </row>
    <row r="580" spans="1:14">
      <c r="A580" s="39">
        <v>45433</v>
      </c>
      <c r="B580" s="787" t="s">
        <v>2983</v>
      </c>
      <c r="C580" s="787" t="s">
        <v>17</v>
      </c>
      <c r="D580" t="s">
        <v>12</v>
      </c>
      <c r="F580" s="118">
        <v>39.6</v>
      </c>
      <c r="G580" s="4">
        <f t="shared" si="7"/>
        <v>480</v>
      </c>
      <c r="L580" s="12"/>
    </row>
    <row r="581" spans="1:14">
      <c r="A581" s="39">
        <v>45433</v>
      </c>
      <c r="B581" s="787" t="s">
        <v>2983</v>
      </c>
      <c r="C581" s="787" t="s">
        <v>17</v>
      </c>
      <c r="D581" t="s">
        <v>13</v>
      </c>
      <c r="F581" s="118">
        <v>5</v>
      </c>
      <c r="G581" s="4">
        <f t="shared" si="7"/>
        <v>475</v>
      </c>
    </row>
    <row r="582" spans="1:14" s="365" customFormat="1">
      <c r="A582" s="364">
        <v>45433</v>
      </c>
      <c r="B582" s="807" t="s">
        <v>2985</v>
      </c>
      <c r="C582" s="807" t="s">
        <v>17</v>
      </c>
      <c r="D582" s="365" t="s">
        <v>14</v>
      </c>
      <c r="E582" s="366"/>
      <c r="F582" s="366">
        <v>475</v>
      </c>
      <c r="G582" s="369">
        <f t="shared" si="7"/>
        <v>0</v>
      </c>
      <c r="H582" s="369"/>
    </row>
    <row r="583" spans="1:14">
      <c r="A583" s="41">
        <v>45443</v>
      </c>
      <c r="B583" s="786" t="s">
        <v>10</v>
      </c>
      <c r="C583" s="786" t="s">
        <v>18</v>
      </c>
      <c r="D583" t="s">
        <v>12</v>
      </c>
      <c r="E583" s="121">
        <v>36</v>
      </c>
      <c r="G583" s="4">
        <f t="shared" si="7"/>
        <v>36</v>
      </c>
    </row>
    <row r="584" spans="1:14">
      <c r="B584" s="787"/>
      <c r="C584" s="787"/>
      <c r="D584" t="s">
        <v>13</v>
      </c>
      <c r="E584" s="121">
        <v>5</v>
      </c>
      <c r="G584" s="4">
        <f t="shared" si="7"/>
        <v>41</v>
      </c>
      <c r="J584" s="822"/>
      <c r="K584" s="822"/>
      <c r="L584" s="822"/>
    </row>
    <row r="585" spans="1:14">
      <c r="B585" s="787"/>
      <c r="C585" s="787"/>
      <c r="D585" t="s">
        <v>14</v>
      </c>
      <c r="E585" s="121">
        <v>500</v>
      </c>
      <c r="G585" s="4">
        <f t="shared" si="7"/>
        <v>541</v>
      </c>
      <c r="J585" s="786"/>
      <c r="L585" s="4"/>
      <c r="M585" s="12"/>
    </row>
    <row r="586" spans="1:14">
      <c r="A586" s="39">
        <v>45475</v>
      </c>
      <c r="B586" s="787" t="s">
        <v>2986</v>
      </c>
      <c r="C586" s="787" t="s">
        <v>18</v>
      </c>
      <c r="D586" t="s">
        <v>12</v>
      </c>
      <c r="E586" s="121"/>
      <c r="F586" s="118">
        <v>36</v>
      </c>
      <c r="G586" s="4">
        <f t="shared" si="7"/>
        <v>505</v>
      </c>
      <c r="L586" s="12"/>
      <c r="M586" s="12"/>
    </row>
    <row r="587" spans="1:14">
      <c r="A587" s="39">
        <v>45475</v>
      </c>
      <c r="B587" s="787" t="s">
        <v>2986</v>
      </c>
      <c r="C587" s="787" t="s">
        <v>18</v>
      </c>
      <c r="D587" t="s">
        <v>13</v>
      </c>
      <c r="E587" s="121"/>
      <c r="F587" s="118">
        <v>5</v>
      </c>
      <c r="G587" s="4">
        <f t="shared" si="7"/>
        <v>500</v>
      </c>
      <c r="L587" s="12"/>
      <c r="M587" s="12"/>
    </row>
    <row r="588" spans="1:14" s="365" customFormat="1">
      <c r="A588" s="364">
        <v>45475</v>
      </c>
      <c r="B588" s="807" t="s">
        <v>2987</v>
      </c>
      <c r="C588" s="807" t="s">
        <v>18</v>
      </c>
      <c r="D588" s="365" t="s">
        <v>14</v>
      </c>
      <c r="E588" s="368"/>
      <c r="F588" s="366">
        <v>500</v>
      </c>
      <c r="G588" s="369">
        <f t="shared" si="7"/>
        <v>0</v>
      </c>
      <c r="H588" s="369"/>
      <c r="L588" s="370"/>
      <c r="M588" s="370"/>
    </row>
    <row r="589" spans="1:14">
      <c r="A589" s="41">
        <v>45473</v>
      </c>
      <c r="B589" s="786" t="s">
        <v>10</v>
      </c>
      <c r="C589" s="786" t="s">
        <v>19</v>
      </c>
      <c r="D589" t="s">
        <v>12</v>
      </c>
      <c r="E589" s="121">
        <v>35</v>
      </c>
      <c r="G589" s="4">
        <f t="shared" si="7"/>
        <v>35</v>
      </c>
      <c r="L589" s="12"/>
      <c r="M589" s="12"/>
    </row>
    <row r="590" spans="1:14">
      <c r="B590" s="787"/>
      <c r="C590" s="787"/>
      <c r="D590" t="s">
        <v>13</v>
      </c>
      <c r="E590" s="121">
        <v>7</v>
      </c>
      <c r="G590" s="4">
        <f t="shared" si="7"/>
        <v>42</v>
      </c>
      <c r="L590" s="12"/>
      <c r="M590" s="12"/>
    </row>
    <row r="591" spans="1:14">
      <c r="B591" s="787"/>
      <c r="C591" s="787"/>
      <c r="D591" t="s">
        <v>14</v>
      </c>
      <c r="E591" s="121">
        <v>500</v>
      </c>
      <c r="G591" s="4">
        <f t="shared" si="7"/>
        <v>542</v>
      </c>
      <c r="L591" s="4"/>
      <c r="M591" s="4"/>
    </row>
    <row r="592" spans="1:14" s="365" customFormat="1">
      <c r="A592" s="364">
        <v>45483</v>
      </c>
      <c r="B592" s="807" t="s">
        <v>2988</v>
      </c>
      <c r="C592" s="807" t="s">
        <v>19</v>
      </c>
      <c r="D592" s="365" t="s">
        <v>14</v>
      </c>
      <c r="E592" s="366"/>
      <c r="F592" s="366">
        <v>500</v>
      </c>
      <c r="G592" s="369">
        <f t="shared" si="7"/>
        <v>42</v>
      </c>
      <c r="H592" s="369"/>
    </row>
    <row r="593" spans="1:9">
      <c r="A593" s="39">
        <v>45500</v>
      </c>
      <c r="B593" s="787" t="s">
        <v>2989</v>
      </c>
      <c r="C593" s="787" t="s">
        <v>19</v>
      </c>
      <c r="D593" t="s">
        <v>12</v>
      </c>
      <c r="F593" s="121">
        <v>35</v>
      </c>
      <c r="G593" s="4">
        <f t="shared" ref="G593:G663" si="8">+G592+E593-F593</f>
        <v>7</v>
      </c>
    </row>
    <row r="594" spans="1:9">
      <c r="A594" s="39">
        <v>45500</v>
      </c>
      <c r="B594" s="787" t="s">
        <v>2989</v>
      </c>
      <c r="C594" s="787" t="s">
        <v>19</v>
      </c>
      <c r="D594" t="s">
        <v>13</v>
      </c>
      <c r="F594" s="121">
        <v>7</v>
      </c>
      <c r="G594" s="4">
        <f t="shared" si="8"/>
        <v>0</v>
      </c>
    </row>
    <row r="595" spans="1:9">
      <c r="A595" s="41">
        <v>45504</v>
      </c>
      <c r="B595" s="786" t="s">
        <v>10</v>
      </c>
      <c r="C595" s="786" t="s">
        <v>20</v>
      </c>
      <c r="D595" t="s">
        <v>12</v>
      </c>
      <c r="E595" s="121">
        <v>34.299999999999997</v>
      </c>
      <c r="G595" s="4">
        <f t="shared" si="8"/>
        <v>34.299999999999997</v>
      </c>
    </row>
    <row r="596" spans="1:9">
      <c r="B596" s="787"/>
      <c r="C596" s="787"/>
      <c r="D596" t="s">
        <v>13</v>
      </c>
      <c r="E596" s="121">
        <v>7</v>
      </c>
      <c r="G596" s="4">
        <f t="shared" si="8"/>
        <v>41.3</v>
      </c>
    </row>
    <row r="597" spans="1:9">
      <c r="B597" s="787"/>
      <c r="C597" s="787"/>
      <c r="D597" t="s">
        <v>14</v>
      </c>
      <c r="E597" s="121">
        <v>500</v>
      </c>
      <c r="G597" s="4">
        <f t="shared" si="8"/>
        <v>541.29999999999995</v>
      </c>
    </row>
    <row r="598" spans="1:9" s="233" customFormat="1">
      <c r="A598" s="269">
        <v>45500</v>
      </c>
      <c r="B598" s="270" t="s">
        <v>2990</v>
      </c>
      <c r="C598" s="270" t="s">
        <v>20</v>
      </c>
      <c r="D598" s="233" t="s">
        <v>14</v>
      </c>
      <c r="E598" s="302"/>
      <c r="F598" s="302">
        <v>500</v>
      </c>
      <c r="G598" s="271">
        <f t="shared" si="8"/>
        <v>41.299999999999955</v>
      </c>
      <c r="H598" s="271">
        <f>+F598</f>
        <v>500</v>
      </c>
      <c r="I598" s="233" t="s">
        <v>265</v>
      </c>
    </row>
    <row r="599" spans="1:9">
      <c r="A599" s="39">
        <v>45546</v>
      </c>
      <c r="B599" s="787" t="s">
        <v>2991</v>
      </c>
      <c r="C599" s="787" t="s">
        <v>20</v>
      </c>
      <c r="D599" t="s">
        <v>12</v>
      </c>
      <c r="F599" s="118">
        <v>34.299999999999997</v>
      </c>
      <c r="G599" s="4">
        <f t="shared" si="8"/>
        <v>6.9999999999999574</v>
      </c>
    </row>
    <row r="600" spans="1:9">
      <c r="A600" s="39">
        <v>45546</v>
      </c>
      <c r="B600" s="787" t="s">
        <v>2991</v>
      </c>
      <c r="C600" s="787" t="s">
        <v>20</v>
      </c>
      <c r="D600" t="s">
        <v>13</v>
      </c>
      <c r="F600" s="118">
        <v>7</v>
      </c>
      <c r="G600" s="4">
        <f t="shared" si="8"/>
        <v>-4.2632564145606011E-14</v>
      </c>
    </row>
    <row r="601" spans="1:9">
      <c r="A601" s="41">
        <v>45535</v>
      </c>
      <c r="B601" s="786" t="s">
        <v>10</v>
      </c>
      <c r="C601" s="786" t="s">
        <v>21</v>
      </c>
      <c r="D601" s="815" t="s">
        <v>12</v>
      </c>
      <c r="E601" s="121">
        <v>34.4</v>
      </c>
      <c r="F601" s="121"/>
      <c r="G601" s="4">
        <f t="shared" si="8"/>
        <v>34.399999999999956</v>
      </c>
    </row>
    <row r="602" spans="1:9">
      <c r="B602" s="787"/>
      <c r="C602" s="787"/>
      <c r="D602" s="815" t="s">
        <v>13</v>
      </c>
      <c r="E602" s="121">
        <v>7</v>
      </c>
      <c r="F602" s="121"/>
      <c r="G602" s="4">
        <f t="shared" si="8"/>
        <v>41.399999999999956</v>
      </c>
    </row>
    <row r="603" spans="1:9">
      <c r="B603" s="787"/>
      <c r="C603" s="787"/>
      <c r="D603" s="815" t="s">
        <v>14</v>
      </c>
      <c r="E603" s="121">
        <v>500</v>
      </c>
      <c r="F603" s="121"/>
      <c r="G603" s="4">
        <f t="shared" si="8"/>
        <v>541.4</v>
      </c>
    </row>
    <row r="604" spans="1:9" s="365" customFormat="1">
      <c r="A604" s="364">
        <v>45539</v>
      </c>
      <c r="B604" s="807" t="s">
        <v>2992</v>
      </c>
      <c r="C604" s="807" t="s">
        <v>21</v>
      </c>
      <c r="D604" s="374" t="s">
        <v>14</v>
      </c>
      <c r="E604" s="368"/>
      <c r="F604" s="368">
        <v>500</v>
      </c>
      <c r="G604" s="369">
        <f t="shared" si="8"/>
        <v>41.399999999999977</v>
      </c>
      <c r="H604" s="369"/>
    </row>
    <row r="605" spans="1:9">
      <c r="A605" s="39">
        <v>45600</v>
      </c>
      <c r="B605" s="787" t="s">
        <v>2993</v>
      </c>
      <c r="C605" s="787" t="s">
        <v>21</v>
      </c>
      <c r="D605" s="815" t="s">
        <v>12</v>
      </c>
      <c r="E605" s="121"/>
      <c r="F605" s="121">
        <v>34.4</v>
      </c>
      <c r="G605" s="4">
        <f t="shared" si="8"/>
        <v>6.9999999999999787</v>
      </c>
    </row>
    <row r="606" spans="1:9">
      <c r="A606" s="39">
        <v>45600</v>
      </c>
      <c r="B606" s="787" t="s">
        <v>2993</v>
      </c>
      <c r="C606" s="787" t="s">
        <v>21</v>
      </c>
      <c r="D606" s="815" t="s">
        <v>13</v>
      </c>
      <c r="E606" s="121"/>
      <c r="F606" s="121">
        <v>7</v>
      </c>
      <c r="G606" s="4">
        <f t="shared" si="8"/>
        <v>-2.1316282072803006E-14</v>
      </c>
    </row>
    <row r="607" spans="1:9">
      <c r="A607" s="41">
        <v>45565</v>
      </c>
      <c r="B607" s="786" t="s">
        <v>10</v>
      </c>
      <c r="C607" s="786" t="s">
        <v>91</v>
      </c>
      <c r="D607" t="s">
        <v>12</v>
      </c>
      <c r="E607" s="121">
        <v>34.6</v>
      </c>
      <c r="G607" s="4">
        <f t="shared" si="8"/>
        <v>34.59999999999998</v>
      </c>
    </row>
    <row r="608" spans="1:9">
      <c r="B608" s="787"/>
      <c r="C608" s="787"/>
      <c r="D608" t="s">
        <v>13</v>
      </c>
      <c r="E608" s="121">
        <v>5</v>
      </c>
      <c r="G608" s="4">
        <f t="shared" si="8"/>
        <v>39.59999999999998</v>
      </c>
    </row>
    <row r="609" spans="1:8">
      <c r="B609" s="787"/>
      <c r="C609" s="787"/>
      <c r="D609" t="s">
        <v>14</v>
      </c>
      <c r="E609" s="121">
        <v>500</v>
      </c>
      <c r="G609" s="4">
        <f t="shared" si="8"/>
        <v>539.6</v>
      </c>
    </row>
    <row r="610" spans="1:8" s="365" customFormat="1">
      <c r="A610" s="364">
        <v>45577</v>
      </c>
      <c r="B610" s="807" t="s">
        <v>2994</v>
      </c>
      <c r="C610" s="807" t="s">
        <v>91</v>
      </c>
      <c r="D610" s="365" t="s">
        <v>14</v>
      </c>
      <c r="E610" s="366"/>
      <c r="F610" s="366">
        <v>500</v>
      </c>
      <c r="G610" s="369">
        <f t="shared" si="8"/>
        <v>39.600000000000023</v>
      </c>
      <c r="H610" s="369"/>
    </row>
    <row r="611" spans="1:8">
      <c r="A611" s="39">
        <v>45600</v>
      </c>
      <c r="B611" s="787" t="s">
        <v>2993</v>
      </c>
      <c r="C611" s="787" t="s">
        <v>91</v>
      </c>
      <c r="D611" s="815" t="s">
        <v>12</v>
      </c>
      <c r="F611" s="121">
        <v>34.6</v>
      </c>
      <c r="G611" s="4">
        <f t="shared" si="8"/>
        <v>5.0000000000000213</v>
      </c>
    </row>
    <row r="612" spans="1:8">
      <c r="A612" s="39">
        <v>45600</v>
      </c>
      <c r="B612" s="787" t="s">
        <v>2993</v>
      </c>
      <c r="C612" s="787" t="s">
        <v>91</v>
      </c>
      <c r="D612" s="815" t="s">
        <v>13</v>
      </c>
      <c r="F612" s="121">
        <v>5</v>
      </c>
      <c r="G612" s="4">
        <f t="shared" si="8"/>
        <v>2.1316282072803006E-14</v>
      </c>
    </row>
    <row r="613" spans="1:8">
      <c r="A613" s="41">
        <v>45596</v>
      </c>
      <c r="B613" s="786" t="s">
        <v>10</v>
      </c>
      <c r="C613" s="786" t="s">
        <v>23</v>
      </c>
      <c r="D613" t="s">
        <v>12</v>
      </c>
      <c r="E613" s="121">
        <v>7</v>
      </c>
      <c r="G613" s="4">
        <f t="shared" si="8"/>
        <v>7.0000000000000213</v>
      </c>
    </row>
    <row r="614" spans="1:8">
      <c r="B614" s="787"/>
      <c r="C614" s="787"/>
      <c r="D614" t="s">
        <v>13</v>
      </c>
      <c r="E614" s="121">
        <v>7</v>
      </c>
      <c r="G614" s="4">
        <f t="shared" si="8"/>
        <v>14.000000000000021</v>
      </c>
    </row>
    <row r="615" spans="1:8">
      <c r="B615" s="787"/>
      <c r="C615" s="787"/>
      <c r="D615" t="s">
        <v>14</v>
      </c>
      <c r="E615" s="121">
        <v>500</v>
      </c>
      <c r="G615" s="4">
        <f t="shared" si="8"/>
        <v>514</v>
      </c>
    </row>
    <row r="616" spans="1:8" s="378" customFormat="1">
      <c r="A616" s="377">
        <v>45600</v>
      </c>
      <c r="B616" s="801" t="s">
        <v>2995</v>
      </c>
      <c r="C616" s="801" t="s">
        <v>23</v>
      </c>
      <c r="D616" s="378" t="s">
        <v>14</v>
      </c>
      <c r="E616" s="422"/>
      <c r="F616" s="422">
        <v>500</v>
      </c>
      <c r="G616" s="419">
        <f t="shared" si="8"/>
        <v>14</v>
      </c>
      <c r="H616" s="419"/>
    </row>
    <row r="617" spans="1:8">
      <c r="A617" s="39">
        <v>45664</v>
      </c>
      <c r="B617" s="787" t="s">
        <v>2996</v>
      </c>
      <c r="C617" s="787" t="s">
        <v>23</v>
      </c>
      <c r="D617" t="s">
        <v>12</v>
      </c>
      <c r="F617" s="118">
        <v>7</v>
      </c>
      <c r="G617" s="4">
        <f t="shared" si="8"/>
        <v>7</v>
      </c>
    </row>
    <row r="618" spans="1:8">
      <c r="A618" s="39">
        <v>45664</v>
      </c>
      <c r="B618" s="787" t="s">
        <v>2996</v>
      </c>
      <c r="C618" s="787" t="s">
        <v>23</v>
      </c>
      <c r="D618" t="s">
        <v>13</v>
      </c>
      <c r="F618" s="118">
        <v>7</v>
      </c>
      <c r="G618" s="4">
        <f t="shared" si="8"/>
        <v>0</v>
      </c>
    </row>
    <row r="619" spans="1:8">
      <c r="A619" s="41">
        <v>45626</v>
      </c>
      <c r="B619" s="786" t="s">
        <v>10</v>
      </c>
      <c r="C619" s="786" t="s">
        <v>24</v>
      </c>
      <c r="D619" t="s">
        <v>12</v>
      </c>
      <c r="E619" s="12">
        <v>8</v>
      </c>
      <c r="G619" s="4">
        <f t="shared" si="8"/>
        <v>8</v>
      </c>
    </row>
    <row r="620" spans="1:8">
      <c r="B620" s="787"/>
      <c r="C620" s="787"/>
      <c r="D620" t="s">
        <v>13</v>
      </c>
      <c r="E620" s="12">
        <v>7</v>
      </c>
      <c r="G620" s="4">
        <f t="shared" si="8"/>
        <v>15</v>
      </c>
    </row>
    <row r="621" spans="1:8">
      <c r="B621" s="787"/>
      <c r="C621" s="787"/>
      <c r="D621" t="s">
        <v>14</v>
      </c>
      <c r="E621" s="12">
        <v>500</v>
      </c>
      <c r="G621" s="4">
        <f t="shared" si="8"/>
        <v>515</v>
      </c>
    </row>
    <row r="622" spans="1:8" s="365" customFormat="1">
      <c r="A622" s="364">
        <v>45642</v>
      </c>
      <c r="B622" s="807" t="s">
        <v>2997</v>
      </c>
      <c r="C622" s="807" t="s">
        <v>24</v>
      </c>
      <c r="D622" s="365" t="s">
        <v>14</v>
      </c>
      <c r="E622" s="366"/>
      <c r="F622" s="366">
        <v>500</v>
      </c>
      <c r="G622" s="369">
        <f t="shared" si="8"/>
        <v>15</v>
      </c>
      <c r="H622" s="369"/>
    </row>
    <row r="623" spans="1:8">
      <c r="A623" s="39">
        <v>45664</v>
      </c>
      <c r="B623" s="787" t="s">
        <v>2996</v>
      </c>
      <c r="C623" s="787" t="s">
        <v>24</v>
      </c>
      <c r="D623" t="s">
        <v>12</v>
      </c>
      <c r="F623" s="118">
        <v>8</v>
      </c>
      <c r="G623" s="4">
        <f t="shared" si="8"/>
        <v>7</v>
      </c>
    </row>
    <row r="624" spans="1:8">
      <c r="A624" s="39">
        <v>45664</v>
      </c>
      <c r="B624" s="787" t="s">
        <v>2996</v>
      </c>
      <c r="C624" s="787" t="s">
        <v>24</v>
      </c>
      <c r="D624" t="s">
        <v>13</v>
      </c>
      <c r="F624" s="118">
        <v>7</v>
      </c>
      <c r="G624" s="4">
        <f t="shared" si="8"/>
        <v>0</v>
      </c>
    </row>
    <row r="625" spans="1:13">
      <c r="A625" s="41">
        <v>45657</v>
      </c>
      <c r="B625" s="786" t="s">
        <v>10</v>
      </c>
      <c r="C625" s="786" t="s">
        <v>25</v>
      </c>
      <c r="D625" t="s">
        <v>12</v>
      </c>
      <c r="E625" s="12">
        <v>10.5</v>
      </c>
      <c r="G625" s="4">
        <f t="shared" si="8"/>
        <v>10.5</v>
      </c>
    </row>
    <row r="626" spans="1:13">
      <c r="B626" s="787"/>
      <c r="C626" s="787"/>
      <c r="D626" t="s">
        <v>13</v>
      </c>
      <c r="E626" s="12">
        <v>3</v>
      </c>
      <c r="G626" s="4">
        <f t="shared" si="8"/>
        <v>13.5</v>
      </c>
    </row>
    <row r="627" spans="1:13">
      <c r="B627" s="787"/>
      <c r="C627" s="787"/>
      <c r="D627" t="s">
        <v>14</v>
      </c>
      <c r="E627" s="12">
        <v>500</v>
      </c>
      <c r="G627" s="4">
        <f t="shared" si="8"/>
        <v>513.5</v>
      </c>
    </row>
    <row r="628" spans="1:13" s="127" customFormat="1">
      <c r="A628" s="126">
        <v>45664</v>
      </c>
      <c r="B628" s="797" t="s">
        <v>2998</v>
      </c>
      <c r="C628" s="797" t="s">
        <v>25</v>
      </c>
      <c r="D628" s="127" t="s">
        <v>14</v>
      </c>
      <c r="E628" s="301"/>
      <c r="F628" s="301">
        <v>500</v>
      </c>
      <c r="G628" s="128">
        <f t="shared" si="8"/>
        <v>13.5</v>
      </c>
      <c r="H628" s="128"/>
    </row>
    <row r="629" spans="1:13">
      <c r="A629" s="39">
        <v>45699</v>
      </c>
      <c r="B629" s="787" t="s">
        <v>2999</v>
      </c>
      <c r="C629" s="787" t="s">
        <v>25</v>
      </c>
      <c r="D629" t="s">
        <v>12</v>
      </c>
      <c r="F629" s="118">
        <v>10.5</v>
      </c>
      <c r="G629" s="4">
        <f t="shared" si="8"/>
        <v>3</v>
      </c>
    </row>
    <row r="630" spans="1:13">
      <c r="A630" s="39">
        <v>45699</v>
      </c>
      <c r="B630" s="787" t="s">
        <v>2999</v>
      </c>
      <c r="C630" s="787" t="s">
        <v>25</v>
      </c>
      <c r="D630" t="s">
        <v>13</v>
      </c>
      <c r="F630" s="118">
        <v>3</v>
      </c>
      <c r="G630" s="4">
        <f t="shared" si="8"/>
        <v>0</v>
      </c>
    </row>
    <row r="631" spans="1:13">
      <c r="A631" s="41">
        <v>45688</v>
      </c>
      <c r="B631" s="786" t="s">
        <v>10</v>
      </c>
      <c r="C631" s="786" t="s">
        <v>11</v>
      </c>
      <c r="D631" t="s">
        <v>12</v>
      </c>
      <c r="E631" s="121">
        <v>8</v>
      </c>
      <c r="G631" s="4">
        <f t="shared" si="8"/>
        <v>8</v>
      </c>
    </row>
    <row r="632" spans="1:13">
      <c r="B632" s="787"/>
      <c r="C632" s="787"/>
      <c r="D632" t="s">
        <v>13</v>
      </c>
      <c r="E632" s="121">
        <v>3</v>
      </c>
      <c r="G632" s="4">
        <f t="shared" si="8"/>
        <v>11</v>
      </c>
    </row>
    <row r="633" spans="1:13">
      <c r="B633" s="787"/>
      <c r="C633" s="787"/>
      <c r="D633" t="s">
        <v>14</v>
      </c>
      <c r="E633" s="121">
        <v>500</v>
      </c>
      <c r="G633" s="4">
        <f t="shared" si="8"/>
        <v>511</v>
      </c>
      <c r="I633" t="s">
        <v>140</v>
      </c>
      <c r="J633" s="227">
        <v>44002664</v>
      </c>
    </row>
    <row r="634" spans="1:13" s="127" customFormat="1">
      <c r="A634" s="126">
        <v>45699</v>
      </c>
      <c r="B634" s="797" t="s">
        <v>3000</v>
      </c>
      <c r="C634" s="797" t="s">
        <v>11</v>
      </c>
      <c r="D634" s="127" t="s">
        <v>14</v>
      </c>
      <c r="E634" s="301"/>
      <c r="F634" s="301">
        <v>500</v>
      </c>
      <c r="G634" s="128">
        <f t="shared" si="8"/>
        <v>11</v>
      </c>
      <c r="H634" s="128"/>
    </row>
    <row r="635" spans="1:13">
      <c r="A635" s="39">
        <v>45765</v>
      </c>
      <c r="B635" s="787" t="s">
        <v>3001</v>
      </c>
      <c r="C635" s="787" t="s">
        <v>11</v>
      </c>
      <c r="D635" t="s">
        <v>12</v>
      </c>
      <c r="F635" s="118">
        <v>8</v>
      </c>
      <c r="G635" s="4">
        <f t="shared" si="8"/>
        <v>3</v>
      </c>
    </row>
    <row r="636" spans="1:13">
      <c r="A636" s="39">
        <v>45765</v>
      </c>
      <c r="B636" s="787" t="s">
        <v>3001</v>
      </c>
      <c r="C636" s="787" t="s">
        <v>11</v>
      </c>
      <c r="D636" t="s">
        <v>13</v>
      </c>
      <c r="F636" s="118">
        <v>3</v>
      </c>
      <c r="G636" s="4">
        <f t="shared" si="8"/>
        <v>0</v>
      </c>
    </row>
    <row r="637" spans="1:13">
      <c r="A637" s="41">
        <v>45716</v>
      </c>
      <c r="B637" s="786" t="s">
        <v>10</v>
      </c>
      <c r="C637" s="786" t="s">
        <v>15</v>
      </c>
      <c r="D637" t="s">
        <v>12</v>
      </c>
      <c r="E637" s="4">
        <v>14</v>
      </c>
      <c r="F637" s="121"/>
      <c r="G637" s="4">
        <f t="shared" si="8"/>
        <v>14</v>
      </c>
      <c r="I637" s="803"/>
      <c r="J637" s="803"/>
      <c r="K637" s="803" t="s">
        <v>2906</v>
      </c>
      <c r="L637" s="803"/>
      <c r="M637" s="787"/>
    </row>
    <row r="638" spans="1:13">
      <c r="B638" s="787"/>
      <c r="C638" s="787"/>
      <c r="D638" t="s">
        <v>13</v>
      </c>
      <c r="E638" s="4">
        <v>3</v>
      </c>
      <c r="F638" s="121"/>
      <c r="G638" s="4">
        <f t="shared" si="8"/>
        <v>17</v>
      </c>
      <c r="I638">
        <v>2025</v>
      </c>
      <c r="J638" s="786" t="s">
        <v>16</v>
      </c>
      <c r="K638" t="s">
        <v>12</v>
      </c>
      <c r="L638" s="4">
        <v>14</v>
      </c>
    </row>
    <row r="639" spans="1:13">
      <c r="B639" s="787"/>
      <c r="C639" s="787"/>
      <c r="D639" t="s">
        <v>14</v>
      </c>
      <c r="E639" s="121">
        <v>500</v>
      </c>
      <c r="G639" s="4">
        <f t="shared" si="8"/>
        <v>517</v>
      </c>
      <c r="J639" s="787"/>
      <c r="K639" t="s">
        <v>13</v>
      </c>
      <c r="L639" s="4">
        <v>3</v>
      </c>
    </row>
    <row r="640" spans="1:13" s="233" customFormat="1">
      <c r="A640" s="269">
        <v>45748</v>
      </c>
      <c r="B640" s="270" t="s">
        <v>3002</v>
      </c>
      <c r="C640" s="270" t="s">
        <v>15</v>
      </c>
      <c r="D640" s="233" t="s">
        <v>14</v>
      </c>
      <c r="E640" s="302"/>
      <c r="F640" s="302">
        <v>500</v>
      </c>
      <c r="G640" s="271">
        <f t="shared" si="8"/>
        <v>17</v>
      </c>
      <c r="H640" s="271">
        <f>+F640</f>
        <v>500</v>
      </c>
      <c r="I640" s="233" t="s">
        <v>272</v>
      </c>
      <c r="J640" s="284" t="s">
        <v>17</v>
      </c>
      <c r="K640" s="233" t="s">
        <v>12</v>
      </c>
      <c r="L640" s="302">
        <v>14</v>
      </c>
    </row>
    <row r="641" spans="1:13">
      <c r="A641" s="39">
        <v>45765</v>
      </c>
      <c r="B641" s="787" t="s">
        <v>3001</v>
      </c>
      <c r="C641" s="787" t="s">
        <v>15</v>
      </c>
      <c r="D641" t="s">
        <v>12</v>
      </c>
      <c r="F641" s="118">
        <v>14</v>
      </c>
      <c r="G641" s="4">
        <f t="shared" si="8"/>
        <v>3</v>
      </c>
      <c r="J641" s="787"/>
      <c r="K641" t="s">
        <v>13</v>
      </c>
      <c r="L641" s="118">
        <v>3</v>
      </c>
    </row>
    <row r="642" spans="1:13">
      <c r="A642" s="39">
        <v>45765</v>
      </c>
      <c r="B642" s="787" t="s">
        <v>3001</v>
      </c>
      <c r="C642" s="787" t="s">
        <v>15</v>
      </c>
      <c r="D642" t="s">
        <v>13</v>
      </c>
      <c r="F642" s="118">
        <v>3</v>
      </c>
      <c r="G642" s="4">
        <f t="shared" si="8"/>
        <v>0</v>
      </c>
      <c r="J642" s="787"/>
      <c r="K642" t="s">
        <v>14</v>
      </c>
      <c r="L642" s="121">
        <v>500</v>
      </c>
    </row>
    <row r="643" spans="1:13">
      <c r="A643" s="41">
        <v>45747</v>
      </c>
      <c r="B643" s="786" t="s">
        <v>10</v>
      </c>
      <c r="C643" s="786" t="s">
        <v>16</v>
      </c>
      <c r="D643" t="s">
        <v>12</v>
      </c>
      <c r="E643" s="4">
        <v>14</v>
      </c>
      <c r="F643" s="121"/>
      <c r="G643" s="4">
        <f t="shared" si="8"/>
        <v>14</v>
      </c>
      <c r="L643" s="12">
        <f>SUM(L638:L642)</f>
        <v>534</v>
      </c>
    </row>
    <row r="644" spans="1:13">
      <c r="B644" s="787"/>
      <c r="C644" s="787"/>
      <c r="D644" t="s">
        <v>13</v>
      </c>
      <c r="E644" s="4">
        <v>3</v>
      </c>
      <c r="F644" s="121"/>
      <c r="G644" s="4">
        <f t="shared" si="8"/>
        <v>17</v>
      </c>
    </row>
    <row r="645" spans="1:13">
      <c r="B645" s="787"/>
      <c r="C645" s="787"/>
      <c r="D645" t="s">
        <v>14</v>
      </c>
      <c r="E645" s="121">
        <v>500</v>
      </c>
      <c r="G645" s="4">
        <f t="shared" si="8"/>
        <v>517</v>
      </c>
    </row>
    <row r="646" spans="1:13" s="233" customFormat="1">
      <c r="A646" s="269">
        <v>45748</v>
      </c>
      <c r="B646" s="270" t="s">
        <v>3003</v>
      </c>
      <c r="C646" s="270" t="s">
        <v>16</v>
      </c>
      <c r="D646" s="233" t="s">
        <v>14</v>
      </c>
      <c r="E646" s="302"/>
      <c r="F646" s="302">
        <v>500</v>
      </c>
      <c r="G646" s="271">
        <f t="shared" si="8"/>
        <v>17</v>
      </c>
      <c r="H646" s="271">
        <f>+F646</f>
        <v>500</v>
      </c>
      <c r="I646" s="233" t="s">
        <v>272</v>
      </c>
    </row>
    <row r="647" spans="1:13">
      <c r="A647" s="39">
        <v>45800</v>
      </c>
      <c r="B647" s="787" t="s">
        <v>3004</v>
      </c>
      <c r="C647" s="787" t="s">
        <v>16</v>
      </c>
      <c r="D647" t="s">
        <v>12</v>
      </c>
      <c r="F647" s="4">
        <v>14</v>
      </c>
      <c r="G647" s="4">
        <f t="shared" si="8"/>
        <v>3</v>
      </c>
      <c r="M647">
        <f>50-34.1</f>
        <v>15.899999999999999</v>
      </c>
    </row>
    <row r="648" spans="1:13">
      <c r="A648" s="39">
        <v>45800</v>
      </c>
      <c r="B648" s="787" t="s">
        <v>3004</v>
      </c>
      <c r="C648" s="787" t="s">
        <v>16</v>
      </c>
      <c r="D648" t="s">
        <v>13</v>
      </c>
      <c r="F648" s="4">
        <v>3</v>
      </c>
      <c r="G648" s="4">
        <f t="shared" si="8"/>
        <v>0</v>
      </c>
    </row>
    <row r="649" spans="1:13">
      <c r="A649" s="41">
        <v>45777</v>
      </c>
      <c r="B649" s="786" t="s">
        <v>10</v>
      </c>
      <c r="C649" s="786" t="s">
        <v>17</v>
      </c>
      <c r="D649" t="s">
        <v>12</v>
      </c>
      <c r="E649" s="118">
        <v>14</v>
      </c>
      <c r="G649" s="4">
        <f t="shared" si="8"/>
        <v>14</v>
      </c>
    </row>
    <row r="650" spans="1:13">
      <c r="B650" s="787"/>
      <c r="C650" s="787"/>
      <c r="D650" t="s">
        <v>13</v>
      </c>
      <c r="E650" s="118">
        <v>3</v>
      </c>
      <c r="G650" s="4">
        <f t="shared" si="8"/>
        <v>17</v>
      </c>
    </row>
    <row r="651" spans="1:13">
      <c r="B651" s="787"/>
      <c r="C651" s="787"/>
      <c r="D651" t="s">
        <v>14</v>
      </c>
      <c r="E651" s="121">
        <v>500</v>
      </c>
      <c r="G651" s="4">
        <f t="shared" si="8"/>
        <v>517</v>
      </c>
    </row>
    <row r="652" spans="1:13" s="233" customFormat="1">
      <c r="A652" s="269">
        <v>45800</v>
      </c>
      <c r="B652" s="270" t="s">
        <v>3005</v>
      </c>
      <c r="C652" s="270" t="s">
        <v>17</v>
      </c>
      <c r="D652" s="233" t="s">
        <v>14</v>
      </c>
      <c r="E652" s="302"/>
      <c r="F652" s="302">
        <v>500</v>
      </c>
      <c r="G652" s="271">
        <f t="shared" si="8"/>
        <v>17</v>
      </c>
      <c r="H652" s="271">
        <f>+F652</f>
        <v>500</v>
      </c>
      <c r="I652" s="233" t="s">
        <v>3006</v>
      </c>
    </row>
    <row r="653" spans="1:13">
      <c r="A653" s="39">
        <v>45800</v>
      </c>
      <c r="B653" s="787" t="s">
        <v>3004</v>
      </c>
      <c r="C653" s="787" t="s">
        <v>17</v>
      </c>
      <c r="D653" t="s">
        <v>12</v>
      </c>
      <c r="F653" s="118">
        <v>14</v>
      </c>
      <c r="G653" s="4">
        <f t="shared" si="8"/>
        <v>3</v>
      </c>
    </row>
    <row r="654" spans="1:13">
      <c r="A654" s="39">
        <v>45800</v>
      </c>
      <c r="B654" s="787" t="s">
        <v>3004</v>
      </c>
      <c r="C654" s="787" t="s">
        <v>17</v>
      </c>
      <c r="D654" t="s">
        <v>13</v>
      </c>
      <c r="F654" s="118">
        <v>3</v>
      </c>
      <c r="G654" s="4">
        <f t="shared" si="8"/>
        <v>0</v>
      </c>
      <c r="J654" s="851" t="s">
        <v>2906</v>
      </c>
      <c r="K654" s="851"/>
      <c r="L654" s="851"/>
    </row>
    <row r="655" spans="1:13">
      <c r="A655" s="41">
        <v>45808</v>
      </c>
      <c r="B655" s="786" t="s">
        <v>10</v>
      </c>
      <c r="C655" s="786" t="s">
        <v>18</v>
      </c>
      <c r="D655" t="s">
        <v>12</v>
      </c>
      <c r="E655" s="121">
        <v>14</v>
      </c>
      <c r="F655" s="121"/>
      <c r="G655" s="4">
        <f t="shared" si="8"/>
        <v>14</v>
      </c>
      <c r="I655">
        <v>2025</v>
      </c>
      <c r="J655" s="786" t="s">
        <v>19</v>
      </c>
      <c r="K655" t="s">
        <v>12</v>
      </c>
      <c r="L655" s="118">
        <v>11.5</v>
      </c>
    </row>
    <row r="656" spans="1:13">
      <c r="B656" s="787"/>
      <c r="C656" s="787"/>
      <c r="D656" t="s">
        <v>13</v>
      </c>
      <c r="E656" s="121">
        <v>5</v>
      </c>
      <c r="F656" s="121"/>
      <c r="G656" s="4">
        <f t="shared" si="8"/>
        <v>19</v>
      </c>
      <c r="J656" s="787"/>
      <c r="K656" t="s">
        <v>13</v>
      </c>
      <c r="L656" s="118">
        <v>4</v>
      </c>
    </row>
    <row r="657" spans="1:14">
      <c r="B657" s="787"/>
      <c r="C657" s="787"/>
      <c r="D657" t="s">
        <v>14</v>
      </c>
      <c r="E657" s="121">
        <v>500</v>
      </c>
      <c r="F657" s="121"/>
      <c r="G657" s="4">
        <f t="shared" si="8"/>
        <v>519</v>
      </c>
      <c r="J657" s="786" t="s">
        <v>20</v>
      </c>
      <c r="K657" t="s">
        <v>14</v>
      </c>
      <c r="L657" s="121">
        <v>500</v>
      </c>
    </row>
    <row r="658" spans="1:14" s="233" customFormat="1">
      <c r="A658" s="269">
        <v>45843</v>
      </c>
      <c r="B658" s="270" t="s">
        <v>3007</v>
      </c>
      <c r="C658" s="270" t="s">
        <v>18</v>
      </c>
      <c r="D658" s="233" t="s">
        <v>14</v>
      </c>
      <c r="E658" s="302"/>
      <c r="F658" s="302">
        <v>500</v>
      </c>
      <c r="G658" s="271">
        <f t="shared" si="8"/>
        <v>19</v>
      </c>
      <c r="H658" s="271">
        <f>+F658</f>
        <v>500</v>
      </c>
      <c r="I658" s="233" t="s">
        <v>272</v>
      </c>
      <c r="L658" s="273">
        <f>SUM(L655:L657)</f>
        <v>515.5</v>
      </c>
    </row>
    <row r="659" spans="1:14">
      <c r="A659" s="39">
        <v>45846</v>
      </c>
      <c r="B659" s="787" t="s">
        <v>3008</v>
      </c>
      <c r="C659" s="787" t="s">
        <v>18</v>
      </c>
      <c r="D659" t="s">
        <v>12</v>
      </c>
      <c r="F659" s="121">
        <v>14</v>
      </c>
      <c r="G659" s="4">
        <f t="shared" si="8"/>
        <v>5</v>
      </c>
    </row>
    <row r="660" spans="1:14">
      <c r="A660" s="39">
        <v>45846</v>
      </c>
      <c r="B660" s="787" t="s">
        <v>3008</v>
      </c>
      <c r="C660" s="787" t="s">
        <v>18</v>
      </c>
      <c r="D660" t="s">
        <v>13</v>
      </c>
      <c r="F660" s="121">
        <v>5</v>
      </c>
      <c r="G660" s="4">
        <f t="shared" si="8"/>
        <v>0</v>
      </c>
    </row>
    <row r="661" spans="1:14">
      <c r="A661" s="41">
        <v>45838</v>
      </c>
      <c r="B661" s="786" t="s">
        <v>10</v>
      </c>
      <c r="C661" s="786" t="s">
        <v>19</v>
      </c>
      <c r="D661" t="s">
        <v>12</v>
      </c>
      <c r="E661" s="118">
        <v>11.5</v>
      </c>
      <c r="G661" s="4">
        <f t="shared" si="8"/>
        <v>11.5</v>
      </c>
    </row>
    <row r="662" spans="1:14">
      <c r="B662" s="787"/>
      <c r="C662" s="787"/>
      <c r="D662" t="s">
        <v>13</v>
      </c>
      <c r="E662" s="118">
        <v>4</v>
      </c>
      <c r="G662" s="4">
        <f t="shared" si="8"/>
        <v>15.5</v>
      </c>
    </row>
    <row r="663" spans="1:14">
      <c r="B663" s="787"/>
      <c r="C663" s="787"/>
      <c r="D663" t="s">
        <v>14</v>
      </c>
      <c r="E663" s="121">
        <v>500</v>
      </c>
      <c r="G663" s="4">
        <f t="shared" si="8"/>
        <v>515.5</v>
      </c>
    </row>
    <row r="664" spans="1:14" s="233" customFormat="1">
      <c r="A664" s="269">
        <v>45843</v>
      </c>
      <c r="B664" s="270" t="s">
        <v>3007</v>
      </c>
      <c r="C664" s="270" t="s">
        <v>19</v>
      </c>
      <c r="D664" s="233" t="s">
        <v>14</v>
      </c>
      <c r="E664" s="302"/>
      <c r="F664" s="302">
        <v>500</v>
      </c>
      <c r="G664" s="271">
        <f t="shared" ref="G664:G736" si="9">+G663+E664-F664</f>
        <v>15.5</v>
      </c>
      <c r="H664" s="271">
        <f>+F664</f>
        <v>500</v>
      </c>
      <c r="I664" s="233" t="s">
        <v>272</v>
      </c>
    </row>
    <row r="665" spans="1:14">
      <c r="A665" s="39">
        <v>45882</v>
      </c>
      <c r="B665" s="787" t="s">
        <v>3009</v>
      </c>
      <c r="C665" s="787" t="s">
        <v>19</v>
      </c>
      <c r="D665" t="s">
        <v>12</v>
      </c>
      <c r="F665" s="118">
        <v>11.5</v>
      </c>
      <c r="G665" s="4">
        <f t="shared" si="9"/>
        <v>4</v>
      </c>
    </row>
    <row r="666" spans="1:14">
      <c r="A666" s="39">
        <v>45882</v>
      </c>
      <c r="B666" s="787" t="s">
        <v>3009</v>
      </c>
      <c r="C666" s="787" t="s">
        <v>19</v>
      </c>
      <c r="D666" t="s">
        <v>13</v>
      </c>
      <c r="F666" s="118">
        <v>4</v>
      </c>
      <c r="G666" s="4">
        <f t="shared" si="9"/>
        <v>0</v>
      </c>
    </row>
    <row r="667" spans="1:14">
      <c r="A667" s="41">
        <v>45869</v>
      </c>
      <c r="B667" s="786" t="s">
        <v>10</v>
      </c>
      <c r="C667" s="786" t="s">
        <v>20</v>
      </c>
      <c r="D667" t="s">
        <v>12</v>
      </c>
      <c r="E667" s="118">
        <v>10</v>
      </c>
      <c r="G667" s="4">
        <f t="shared" si="9"/>
        <v>10</v>
      </c>
      <c r="N667">
        <v>500</v>
      </c>
    </row>
    <row r="668" spans="1:14">
      <c r="B668" s="787"/>
      <c r="C668" s="787"/>
      <c r="D668" t="s">
        <v>13</v>
      </c>
      <c r="E668" s="118">
        <v>4</v>
      </c>
      <c r="G668" s="4">
        <f t="shared" si="9"/>
        <v>14</v>
      </c>
      <c r="N668">
        <v>500</v>
      </c>
    </row>
    <row r="669" spans="1:14">
      <c r="B669" s="787"/>
      <c r="C669" s="787"/>
      <c r="D669" t="s">
        <v>14</v>
      </c>
      <c r="E669" s="121">
        <v>500</v>
      </c>
      <c r="G669" s="4">
        <f t="shared" si="9"/>
        <v>514</v>
      </c>
      <c r="N669">
        <v>15.5</v>
      </c>
    </row>
    <row r="670" spans="1:14" s="127" customFormat="1">
      <c r="A670" s="126">
        <v>45882</v>
      </c>
      <c r="B670" s="797" t="s">
        <v>3010</v>
      </c>
      <c r="C670" s="797" t="s">
        <v>20</v>
      </c>
      <c r="D670" s="127" t="s">
        <v>14</v>
      </c>
      <c r="E670" s="301"/>
      <c r="F670" s="301">
        <v>500</v>
      </c>
      <c r="G670" s="4">
        <f t="shared" si="9"/>
        <v>14</v>
      </c>
      <c r="H670" s="128"/>
      <c r="N670" s="127">
        <v>15.5</v>
      </c>
    </row>
    <row r="671" spans="1:14">
      <c r="A671" s="39">
        <v>45946</v>
      </c>
      <c r="B671" s="787" t="s">
        <v>3011</v>
      </c>
      <c r="C671" s="787" t="s">
        <v>20</v>
      </c>
      <c r="D671" t="s">
        <v>12</v>
      </c>
      <c r="E671" s="138"/>
      <c r="F671" s="118">
        <v>10</v>
      </c>
      <c r="G671" s="4">
        <f t="shared" si="9"/>
        <v>4</v>
      </c>
      <c r="H671" s="46"/>
    </row>
    <row r="672" spans="1:14">
      <c r="A672" s="39">
        <v>45946</v>
      </c>
      <c r="B672" s="787" t="s">
        <v>3011</v>
      </c>
      <c r="C672" s="787" t="s">
        <v>20</v>
      </c>
      <c r="D672" t="s">
        <v>13</v>
      </c>
      <c r="E672" s="138"/>
      <c r="F672" s="118">
        <v>4</v>
      </c>
      <c r="G672" s="4">
        <f t="shared" si="9"/>
        <v>0</v>
      </c>
      <c r="H672" s="46"/>
    </row>
    <row r="673" spans="1:14">
      <c r="A673" s="41">
        <v>45900</v>
      </c>
      <c r="B673" s="786" t="s">
        <v>10</v>
      </c>
      <c r="C673" s="786" t="s">
        <v>21</v>
      </c>
      <c r="D673" t="s">
        <v>12</v>
      </c>
      <c r="E673" s="118">
        <v>10</v>
      </c>
      <c r="G673" s="4">
        <f t="shared" si="9"/>
        <v>10</v>
      </c>
      <c r="N673">
        <f>SUM(N667:N670)</f>
        <v>1031</v>
      </c>
    </row>
    <row r="674" spans="1:14">
      <c r="B674" s="787"/>
      <c r="C674" s="787"/>
      <c r="D674" t="s">
        <v>13</v>
      </c>
      <c r="E674" s="118">
        <v>6</v>
      </c>
      <c r="G674" s="4">
        <f t="shared" si="9"/>
        <v>16</v>
      </c>
      <c r="N674">
        <f>50-31</f>
        <v>19</v>
      </c>
    </row>
    <row r="675" spans="1:14">
      <c r="B675" s="787"/>
      <c r="C675" s="787"/>
      <c r="D675" t="s">
        <v>14</v>
      </c>
      <c r="E675" s="118">
        <v>500</v>
      </c>
      <c r="G675" s="4">
        <f t="shared" si="9"/>
        <v>516</v>
      </c>
      <c r="J675" s="828" t="s">
        <v>2906</v>
      </c>
      <c r="K675" s="828"/>
      <c r="L675" s="828"/>
    </row>
    <row r="676" spans="1:14">
      <c r="A676" s="39">
        <v>45939</v>
      </c>
      <c r="B676" s="787" t="s">
        <v>3012</v>
      </c>
      <c r="C676" s="787" t="s">
        <v>21</v>
      </c>
      <c r="D676" t="s">
        <v>12</v>
      </c>
      <c r="F676" s="118">
        <v>10</v>
      </c>
      <c r="G676" s="4">
        <f t="shared" si="9"/>
        <v>506</v>
      </c>
      <c r="I676" s="10">
        <v>2025</v>
      </c>
      <c r="J676" s="786" t="s">
        <v>91</v>
      </c>
      <c r="K676" t="s">
        <v>12</v>
      </c>
      <c r="L676" s="118">
        <v>10</v>
      </c>
    </row>
    <row r="677" spans="1:14">
      <c r="A677" s="39">
        <v>45939</v>
      </c>
      <c r="B677" s="787" t="s">
        <v>3012</v>
      </c>
      <c r="C677" s="787" t="s">
        <v>21</v>
      </c>
      <c r="D677" t="s">
        <v>13</v>
      </c>
      <c r="F677" s="118">
        <v>6</v>
      </c>
      <c r="G677" s="4">
        <f t="shared" si="9"/>
        <v>500</v>
      </c>
      <c r="J677" s="787"/>
      <c r="K677" t="s">
        <v>13</v>
      </c>
      <c r="L677" s="118">
        <v>4</v>
      </c>
    </row>
    <row r="678" spans="1:14">
      <c r="A678" s="39">
        <v>45939</v>
      </c>
      <c r="B678" s="787" t="s">
        <v>3013</v>
      </c>
      <c r="C678" s="787" t="s">
        <v>21</v>
      </c>
      <c r="D678" t="s">
        <v>14</v>
      </c>
      <c r="F678" s="118">
        <v>500</v>
      </c>
      <c r="G678" s="4">
        <f t="shared" si="9"/>
        <v>0</v>
      </c>
      <c r="I678" s="527"/>
      <c r="J678" s="786"/>
      <c r="K678" t="s">
        <v>14</v>
      </c>
      <c r="L678" s="118">
        <v>500</v>
      </c>
    </row>
    <row r="679" spans="1:14">
      <c r="A679" s="133" t="s">
        <v>136</v>
      </c>
      <c r="B679" s="786" t="s">
        <v>10</v>
      </c>
      <c r="C679" s="786" t="s">
        <v>91</v>
      </c>
      <c r="D679" t="s">
        <v>12</v>
      </c>
      <c r="E679" s="118">
        <v>10</v>
      </c>
      <c r="G679" s="4">
        <f t="shared" si="9"/>
        <v>10</v>
      </c>
      <c r="H679" s="461">
        <f>SUM(H551:H673)</f>
        <v>3000</v>
      </c>
      <c r="I679" s="534" t="s">
        <v>1120</v>
      </c>
      <c r="J679" s="786"/>
      <c r="L679" s="154">
        <f>SUM(L676:L678)</f>
        <v>514</v>
      </c>
    </row>
    <row r="680" spans="1:14">
      <c r="A680" s="106"/>
      <c r="B680" s="787"/>
      <c r="C680" s="787"/>
      <c r="D680" t="s">
        <v>13</v>
      </c>
      <c r="E680" s="118">
        <v>4</v>
      </c>
      <c r="G680" s="4">
        <f t="shared" si="9"/>
        <v>14</v>
      </c>
      <c r="I680" s="527"/>
      <c r="L680" s="138"/>
    </row>
    <row r="681" spans="1:14">
      <c r="A681" s="106"/>
      <c r="B681" s="787"/>
      <c r="C681" s="787"/>
      <c r="D681" t="s">
        <v>14</v>
      </c>
      <c r="E681" s="118">
        <v>500</v>
      </c>
      <c r="G681" s="4">
        <f t="shared" si="9"/>
        <v>514</v>
      </c>
      <c r="I681" s="527"/>
      <c r="J681" s="786"/>
      <c r="L681" s="138"/>
    </row>
    <row r="682" spans="1:14">
      <c r="A682" s="39">
        <v>45959</v>
      </c>
      <c r="B682" s="787" t="s">
        <v>3014</v>
      </c>
      <c r="C682" s="787" t="s">
        <v>91</v>
      </c>
      <c r="D682" t="s">
        <v>12</v>
      </c>
      <c r="F682" s="118">
        <v>10</v>
      </c>
      <c r="G682" s="4">
        <f t="shared" si="9"/>
        <v>504</v>
      </c>
      <c r="L682" s="138"/>
    </row>
    <row r="683" spans="1:14">
      <c r="A683" s="39">
        <v>45959</v>
      </c>
      <c r="B683" s="787" t="s">
        <v>3014</v>
      </c>
      <c r="C683" s="787" t="s">
        <v>91</v>
      </c>
      <c r="D683" t="s">
        <v>13</v>
      </c>
      <c r="F683" s="118">
        <v>4</v>
      </c>
      <c r="G683" s="4">
        <f t="shared" si="9"/>
        <v>500</v>
      </c>
      <c r="L683" s="138"/>
    </row>
    <row r="684" spans="1:14">
      <c r="A684" s="39">
        <v>45959</v>
      </c>
      <c r="B684" s="787" t="s">
        <v>3015</v>
      </c>
      <c r="C684" s="787" t="s">
        <v>91</v>
      </c>
      <c r="D684" t="s">
        <v>14</v>
      </c>
      <c r="F684" s="118">
        <v>500</v>
      </c>
      <c r="G684" s="4">
        <f t="shared" si="9"/>
        <v>0</v>
      </c>
      <c r="J684" s="786"/>
      <c r="L684" s="138"/>
    </row>
    <row r="685" spans="1:14">
      <c r="A685" s="41">
        <v>45961</v>
      </c>
      <c r="B685" s="786" t="s">
        <v>10</v>
      </c>
      <c r="C685" s="786" t="s">
        <v>23</v>
      </c>
      <c r="D685" t="s">
        <v>12</v>
      </c>
      <c r="E685" s="118">
        <v>10</v>
      </c>
      <c r="G685" s="4">
        <f t="shared" si="9"/>
        <v>10</v>
      </c>
      <c r="I685" s="828" t="s">
        <v>2906</v>
      </c>
      <c r="J685" s="828"/>
      <c r="K685" s="828"/>
      <c r="L685" s="121"/>
    </row>
    <row r="686" spans="1:14">
      <c r="B686" s="787"/>
      <c r="C686" s="787"/>
      <c r="D686" t="s">
        <v>13</v>
      </c>
      <c r="E686" s="118">
        <v>6</v>
      </c>
      <c r="G686" s="4">
        <f t="shared" si="9"/>
        <v>16</v>
      </c>
      <c r="H686" s="10">
        <v>2025</v>
      </c>
      <c r="I686" s="786" t="s">
        <v>24</v>
      </c>
      <c r="J686" t="s">
        <v>12</v>
      </c>
      <c r="K686" s="118">
        <v>10</v>
      </c>
    </row>
    <row r="687" spans="1:14">
      <c r="B687" s="787"/>
      <c r="C687" s="787"/>
      <c r="D687" t="s">
        <v>14</v>
      </c>
      <c r="E687" s="118">
        <v>500</v>
      </c>
      <c r="G687" s="4">
        <f t="shared" si="9"/>
        <v>516</v>
      </c>
      <c r="I687" s="526"/>
      <c r="J687" t="s">
        <v>13</v>
      </c>
      <c r="K687" s="118">
        <v>5</v>
      </c>
    </row>
    <row r="688" spans="1:14">
      <c r="B688" s="787"/>
      <c r="C688" s="787"/>
      <c r="D688" s="108" t="s">
        <v>69</v>
      </c>
      <c r="E688" s="583">
        <v>5</v>
      </c>
      <c r="G688" s="4">
        <f t="shared" si="9"/>
        <v>521</v>
      </c>
      <c r="I688" s="786" t="s">
        <v>25</v>
      </c>
      <c r="J688" t="s">
        <v>14</v>
      </c>
      <c r="K688" s="118">
        <v>500</v>
      </c>
    </row>
    <row r="689" spans="1:12">
      <c r="A689" s="39">
        <v>45959</v>
      </c>
      <c r="B689" s="787" t="s">
        <v>3016</v>
      </c>
      <c r="C689" s="787" t="s">
        <v>23</v>
      </c>
      <c r="D689" t="s">
        <v>14</v>
      </c>
      <c r="F689" s="118">
        <v>500</v>
      </c>
      <c r="G689" s="4">
        <f t="shared" si="9"/>
        <v>21</v>
      </c>
      <c r="J689" s="527"/>
      <c r="K689" s="138">
        <f>SUM(K686:K688)</f>
        <v>515</v>
      </c>
    </row>
    <row r="690" spans="1:12">
      <c r="A690" s="39">
        <v>46007</v>
      </c>
      <c r="B690" s="787" t="s">
        <v>3017</v>
      </c>
      <c r="C690" s="787" t="s">
        <v>23</v>
      </c>
      <c r="D690" t="s">
        <v>12</v>
      </c>
      <c r="F690" s="118">
        <v>10</v>
      </c>
      <c r="G690" s="4">
        <f>+G689+E690-F690</f>
        <v>11</v>
      </c>
      <c r="I690" s="786"/>
    </row>
    <row r="691" spans="1:12">
      <c r="A691" s="39">
        <v>46007</v>
      </c>
      <c r="B691" s="787" t="s">
        <v>3017</v>
      </c>
      <c r="C691" s="787" t="s">
        <v>23</v>
      </c>
      <c r="D691" t="s">
        <v>13</v>
      </c>
      <c r="F691" s="118">
        <v>6</v>
      </c>
      <c r="G691" s="4">
        <f>+G690+E691-F691</f>
        <v>5</v>
      </c>
      <c r="I691" s="786"/>
      <c r="K691" s="118"/>
    </row>
    <row r="692" spans="1:12">
      <c r="A692" s="39">
        <v>46007</v>
      </c>
      <c r="B692" s="787" t="s">
        <v>3017</v>
      </c>
      <c r="C692" s="787" t="s">
        <v>23</v>
      </c>
      <c r="D692" t="s">
        <v>69</v>
      </c>
      <c r="F692" s="118">
        <v>5</v>
      </c>
      <c r="G692" s="4">
        <f>+G691+E692-F692</f>
        <v>0</v>
      </c>
      <c r="I692" s="786"/>
      <c r="K692" s="118"/>
    </row>
    <row r="693" spans="1:12">
      <c r="A693" s="41">
        <v>45991</v>
      </c>
      <c r="B693" s="786" t="s">
        <v>10</v>
      </c>
      <c r="C693" s="786" t="s">
        <v>24</v>
      </c>
      <c r="D693" t="s">
        <v>12</v>
      </c>
      <c r="E693" s="118">
        <v>10</v>
      </c>
      <c r="G693" s="4">
        <f>+G692+E693-F693</f>
        <v>10</v>
      </c>
    </row>
    <row r="694" spans="1:12">
      <c r="B694" s="787"/>
      <c r="C694" s="787"/>
      <c r="D694" t="s">
        <v>13</v>
      </c>
      <c r="E694" s="118">
        <v>5</v>
      </c>
      <c r="G694" s="4">
        <f>+G693+E694-F694</f>
        <v>15</v>
      </c>
    </row>
    <row r="695" spans="1:12">
      <c r="B695" s="787"/>
      <c r="C695" s="787"/>
      <c r="D695" t="s">
        <v>14</v>
      </c>
      <c r="E695" s="118">
        <v>500</v>
      </c>
      <c r="G695" s="4">
        <f>+G694+E695-F695</f>
        <v>515</v>
      </c>
      <c r="I695" s="786"/>
      <c r="K695" s="118"/>
    </row>
    <row r="696" spans="1:12">
      <c r="A696" s="39">
        <v>46007</v>
      </c>
      <c r="B696" s="787" t="s">
        <v>3018</v>
      </c>
      <c r="C696" s="787" t="s">
        <v>24</v>
      </c>
      <c r="D696" t="s">
        <v>14</v>
      </c>
      <c r="F696" s="118">
        <v>500</v>
      </c>
      <c r="G696" s="4">
        <f t="shared" si="9"/>
        <v>15</v>
      </c>
      <c r="K696" s="118"/>
    </row>
    <row r="697" spans="1:12">
      <c r="A697" s="39">
        <v>46030</v>
      </c>
      <c r="B697" s="787" t="s">
        <v>3019</v>
      </c>
      <c r="C697" s="787" t="s">
        <v>24</v>
      </c>
      <c r="D697" t="s">
        <v>12</v>
      </c>
      <c r="F697" s="118">
        <v>10</v>
      </c>
      <c r="G697" s="4">
        <f>+G696+E697-F697</f>
        <v>5</v>
      </c>
    </row>
    <row r="698" spans="1:12">
      <c r="A698" s="39">
        <v>46030</v>
      </c>
      <c r="B698" s="787" t="s">
        <v>3019</v>
      </c>
      <c r="C698" s="787" t="s">
        <v>24</v>
      </c>
      <c r="D698" t="s">
        <v>13</v>
      </c>
      <c r="F698" s="118">
        <v>5</v>
      </c>
      <c r="G698" s="4">
        <f>+G697+E698-F698</f>
        <v>0</v>
      </c>
    </row>
    <row r="699" spans="1:12">
      <c r="A699" s="41">
        <v>46022</v>
      </c>
      <c r="B699" s="786" t="s">
        <v>10</v>
      </c>
      <c r="C699" s="786" t="s">
        <v>25</v>
      </c>
      <c r="D699" t="s">
        <v>12</v>
      </c>
      <c r="E699" s="118">
        <v>10</v>
      </c>
      <c r="G699" s="4">
        <f>+G698+E699-F699</f>
        <v>10</v>
      </c>
      <c r="L699" s="118"/>
    </row>
    <row r="700" spans="1:12">
      <c r="B700" s="787"/>
      <c r="C700" s="787"/>
      <c r="D700" t="s">
        <v>13</v>
      </c>
      <c r="E700" s="118">
        <v>5</v>
      </c>
      <c r="G700" s="4">
        <f>+G699+E700-F700</f>
        <v>15</v>
      </c>
      <c r="L700" s="118"/>
    </row>
    <row r="701" spans="1:12">
      <c r="B701" s="787"/>
      <c r="C701" s="787"/>
      <c r="D701" t="s">
        <v>14</v>
      </c>
      <c r="E701" s="118">
        <v>500</v>
      </c>
      <c r="G701" s="4">
        <f>+G700+E701-F701</f>
        <v>515</v>
      </c>
    </row>
    <row r="702" spans="1:12">
      <c r="A702" s="39">
        <v>46030</v>
      </c>
      <c r="B702" s="787" t="s">
        <v>3020</v>
      </c>
      <c r="C702" s="787" t="s">
        <v>25</v>
      </c>
      <c r="D702" t="s">
        <v>14</v>
      </c>
      <c r="F702" s="118">
        <v>500</v>
      </c>
      <c r="G702" s="4">
        <f>+G701+E702-F702</f>
        <v>15</v>
      </c>
    </row>
    <row r="703" spans="1:12">
      <c r="A703" s="39">
        <v>46057</v>
      </c>
      <c r="B703" s="787" t="s">
        <v>3021</v>
      </c>
      <c r="C703" s="787" t="s">
        <v>25</v>
      </c>
      <c r="D703" t="s">
        <v>12</v>
      </c>
      <c r="F703" s="118">
        <v>10</v>
      </c>
      <c r="G703" s="4">
        <f t="shared" ref="G703:G707" si="10">+G702+E703-F703</f>
        <v>5</v>
      </c>
    </row>
    <row r="704" spans="1:12">
      <c r="A704" s="39">
        <v>46057</v>
      </c>
      <c r="B704" s="787" t="s">
        <v>3021</v>
      </c>
      <c r="C704" s="787" t="s">
        <v>25</v>
      </c>
      <c r="D704" t="s">
        <v>13</v>
      </c>
      <c r="F704" s="118">
        <v>5</v>
      </c>
      <c r="G704" s="4">
        <f t="shared" si="10"/>
        <v>0</v>
      </c>
    </row>
    <row r="705" spans="1:12">
      <c r="A705" s="133">
        <v>46053</v>
      </c>
      <c r="B705" s="786" t="s">
        <v>10</v>
      </c>
      <c r="C705" s="786" t="s">
        <v>11</v>
      </c>
      <c r="D705" t="s">
        <v>12</v>
      </c>
      <c r="E705" s="4">
        <v>15</v>
      </c>
      <c r="G705" s="4">
        <f t="shared" si="10"/>
        <v>15</v>
      </c>
    </row>
    <row r="706" spans="1:12">
      <c r="A706" s="106"/>
      <c r="B706" s="787"/>
      <c r="C706" s="787"/>
      <c r="D706" t="s">
        <v>13</v>
      </c>
      <c r="E706" s="4">
        <v>3</v>
      </c>
      <c r="G706" s="4">
        <f t="shared" si="10"/>
        <v>18</v>
      </c>
    </row>
    <row r="707" spans="1:12">
      <c r="A707" s="106"/>
      <c r="B707" s="787"/>
      <c r="C707" s="787"/>
      <c r="D707" t="s">
        <v>14</v>
      </c>
      <c r="E707" s="4">
        <v>500</v>
      </c>
      <c r="G707" s="4">
        <f t="shared" si="10"/>
        <v>518</v>
      </c>
    </row>
    <row r="708" spans="1:12">
      <c r="B708" s="787"/>
      <c r="C708" s="787"/>
      <c r="D708" s="683" t="s">
        <v>147</v>
      </c>
      <c r="E708" s="684">
        <v>28.3</v>
      </c>
      <c r="G708" s="4">
        <f t="shared" si="9"/>
        <v>546.29999999999995</v>
      </c>
      <c r="I708" s="4"/>
      <c r="J708" s="828" t="s">
        <v>2906</v>
      </c>
      <c r="K708" s="828"/>
      <c r="L708" s="828"/>
    </row>
    <row r="709" spans="1:12">
      <c r="A709" s="39">
        <v>46057</v>
      </c>
      <c r="B709" s="787" t="s">
        <v>3022</v>
      </c>
      <c r="C709" s="787" t="s">
        <v>11</v>
      </c>
      <c r="D709" t="s">
        <v>14</v>
      </c>
      <c r="F709" s="118">
        <v>500</v>
      </c>
      <c r="G709" s="4">
        <f t="shared" si="9"/>
        <v>46.299999999999955</v>
      </c>
      <c r="I709" s="10">
        <v>2026</v>
      </c>
      <c r="J709" s="786" t="s">
        <v>11</v>
      </c>
      <c r="K709" s="683" t="s">
        <v>147</v>
      </c>
      <c r="L709" s="684">
        <v>28.3</v>
      </c>
    </row>
    <row r="710" spans="1:12">
      <c r="A710" s="39">
        <v>46093</v>
      </c>
      <c r="B710" s="787" t="s">
        <v>3023</v>
      </c>
      <c r="C710" s="787" t="s">
        <v>11</v>
      </c>
      <c r="D710" t="s">
        <v>12</v>
      </c>
      <c r="F710" s="118">
        <v>15</v>
      </c>
      <c r="G710" s="4">
        <f>+G709+E710-F710</f>
        <v>31.299999999999955</v>
      </c>
      <c r="I710" s="10"/>
      <c r="J710" s="786" t="s">
        <v>15</v>
      </c>
      <c r="K710" t="s">
        <v>12</v>
      </c>
      <c r="L710" s="118">
        <v>14.4</v>
      </c>
    </row>
    <row r="711" spans="1:12">
      <c r="A711" s="39">
        <v>46093</v>
      </c>
      <c r="B711" s="787" t="s">
        <v>3023</v>
      </c>
      <c r="C711" s="787" t="s">
        <v>11</v>
      </c>
      <c r="D711" t="s">
        <v>13</v>
      </c>
      <c r="F711" s="118">
        <v>3</v>
      </c>
      <c r="G711" s="4">
        <f>+G710+E711-F711</f>
        <v>28.299999999999955</v>
      </c>
      <c r="I711" s="10"/>
      <c r="J711" s="787"/>
      <c r="K711" t="s">
        <v>13</v>
      </c>
      <c r="L711" s="118">
        <v>6</v>
      </c>
    </row>
    <row r="712" spans="1:12">
      <c r="A712" s="39">
        <v>46120</v>
      </c>
      <c r="B712" s="787" t="s">
        <v>3024</v>
      </c>
      <c r="C712" s="787" t="s">
        <v>11</v>
      </c>
      <c r="D712" t="s">
        <v>147</v>
      </c>
      <c r="F712" s="118">
        <v>28.3</v>
      </c>
      <c r="G712" s="4">
        <f t="shared" ref="G712:G721" si="11">+G711+E712-F712</f>
        <v>-4.6185277824406512E-14</v>
      </c>
      <c r="I712" s="10"/>
      <c r="J712" s="787"/>
      <c r="L712" s="118"/>
    </row>
    <row r="713" spans="1:12">
      <c r="A713" s="41">
        <v>46081</v>
      </c>
      <c r="B713" s="786" t="s">
        <v>10</v>
      </c>
      <c r="C713" s="786" t="s">
        <v>15</v>
      </c>
      <c r="D713" t="s">
        <v>12</v>
      </c>
      <c r="E713" s="118">
        <v>14.4</v>
      </c>
      <c r="G713" s="4">
        <f t="shared" si="11"/>
        <v>14.399999999999954</v>
      </c>
      <c r="I713" s="4"/>
      <c r="J713" s="786" t="s">
        <v>16</v>
      </c>
      <c r="K713" t="s">
        <v>14</v>
      </c>
      <c r="L713" s="118">
        <v>500</v>
      </c>
    </row>
    <row r="714" spans="1:12">
      <c r="B714" s="787"/>
      <c r="C714" s="787"/>
      <c r="D714" t="s">
        <v>13</v>
      </c>
      <c r="E714" s="118">
        <v>6</v>
      </c>
      <c r="G714" s="4">
        <f t="shared" si="11"/>
        <v>20.399999999999956</v>
      </c>
      <c r="I714" s="4"/>
      <c r="L714" s="135">
        <f>SUM(L709:L713)</f>
        <v>548.70000000000005</v>
      </c>
    </row>
    <row r="715" spans="1:12">
      <c r="B715" s="787"/>
      <c r="C715" s="787"/>
      <c r="D715" t="s">
        <v>14</v>
      </c>
      <c r="E715" s="118">
        <v>500</v>
      </c>
      <c r="G715" s="4">
        <f t="shared" si="11"/>
        <v>520.4</v>
      </c>
    </row>
    <row r="716" spans="1:12">
      <c r="A716" s="39">
        <v>46093</v>
      </c>
      <c r="B716" s="787" t="s">
        <v>3025</v>
      </c>
      <c r="C716" s="787" t="s">
        <v>15</v>
      </c>
      <c r="D716" t="s">
        <v>14</v>
      </c>
      <c r="F716" s="118">
        <v>500</v>
      </c>
      <c r="G716" s="4">
        <f t="shared" si="11"/>
        <v>20.399999999999977</v>
      </c>
    </row>
    <row r="717" spans="1:12">
      <c r="A717" s="39">
        <v>46120</v>
      </c>
      <c r="B717" s="787" t="s">
        <v>3024</v>
      </c>
      <c r="C717" s="787" t="s">
        <v>15</v>
      </c>
      <c r="D717" t="s">
        <v>12</v>
      </c>
      <c r="F717" s="118">
        <v>14.4</v>
      </c>
      <c r="G717" s="4">
        <f t="shared" si="11"/>
        <v>5.9999999999999769</v>
      </c>
    </row>
    <row r="718" spans="1:12">
      <c r="A718" s="39">
        <v>46120</v>
      </c>
      <c r="B718" s="787" t="s">
        <v>3024</v>
      </c>
      <c r="C718" s="787" t="s">
        <v>15</v>
      </c>
      <c r="D718" t="s">
        <v>13</v>
      </c>
      <c r="F718" s="118">
        <v>6</v>
      </c>
      <c r="G718" s="4">
        <f t="shared" si="11"/>
        <v>-2.3092638912203256E-14</v>
      </c>
    </row>
    <row r="719" spans="1:12">
      <c r="A719" s="41">
        <v>46112</v>
      </c>
      <c r="B719" s="786" t="s">
        <v>10</v>
      </c>
      <c r="C719" s="786" t="s">
        <v>16</v>
      </c>
      <c r="D719" t="s">
        <v>12</v>
      </c>
      <c r="E719" s="118">
        <v>5.6</v>
      </c>
      <c r="G719" s="4">
        <f t="shared" si="11"/>
        <v>5.5999999999999766</v>
      </c>
    </row>
    <row r="720" spans="1:12">
      <c r="B720" s="787"/>
      <c r="C720" s="787"/>
      <c r="D720" t="s">
        <v>13</v>
      </c>
      <c r="E720" s="118">
        <v>15</v>
      </c>
      <c r="G720" s="4">
        <f t="shared" si="11"/>
        <v>20.599999999999977</v>
      </c>
    </row>
    <row r="721" spans="1:7">
      <c r="B721" s="787"/>
      <c r="C721" s="787"/>
      <c r="D721" t="s">
        <v>14</v>
      </c>
      <c r="E721" s="118">
        <v>500</v>
      </c>
      <c r="G721" s="4">
        <f t="shared" si="11"/>
        <v>520.6</v>
      </c>
    </row>
    <row r="722" spans="1:7">
      <c r="A722" s="39">
        <v>46120</v>
      </c>
      <c r="B722" s="787" t="s">
        <v>3026</v>
      </c>
      <c r="C722" s="787" t="s">
        <v>16</v>
      </c>
      <c r="D722" t="s">
        <v>14</v>
      </c>
      <c r="F722" s="118">
        <v>500</v>
      </c>
      <c r="G722" s="4">
        <f t="shared" si="9"/>
        <v>20.600000000000023</v>
      </c>
    </row>
    <row r="723" spans="1:7">
      <c r="A723" s="41">
        <v>46142</v>
      </c>
      <c r="B723" s="786" t="s">
        <v>10</v>
      </c>
      <c r="C723" s="786" t="s">
        <v>17</v>
      </c>
      <c r="D723" t="s">
        <v>12</v>
      </c>
      <c r="G723" s="4">
        <f t="shared" si="9"/>
        <v>20.600000000000023</v>
      </c>
    </row>
    <row r="724" spans="1:7">
      <c r="B724" s="787"/>
      <c r="C724" s="787"/>
      <c r="D724" t="s">
        <v>13</v>
      </c>
      <c r="G724" s="4">
        <f t="shared" si="9"/>
        <v>20.600000000000023</v>
      </c>
    </row>
    <row r="725" spans="1:7">
      <c r="B725" s="787"/>
      <c r="C725" s="787"/>
      <c r="D725" t="s">
        <v>14</v>
      </c>
      <c r="E725" s="118">
        <v>500</v>
      </c>
      <c r="G725" s="4">
        <f t="shared" si="9"/>
        <v>520.6</v>
      </c>
    </row>
    <row r="726" spans="1:7">
      <c r="B726" s="787"/>
      <c r="C726" s="787"/>
      <c r="G726" s="4">
        <f t="shared" si="9"/>
        <v>520.6</v>
      </c>
    </row>
    <row r="727" spans="1:7">
      <c r="B727" s="787"/>
      <c r="C727" s="787"/>
      <c r="G727" s="4">
        <f t="shared" si="9"/>
        <v>520.6</v>
      </c>
    </row>
    <row r="728" spans="1:7">
      <c r="B728" s="787"/>
      <c r="C728" s="787"/>
      <c r="G728" s="4">
        <f t="shared" si="9"/>
        <v>520.6</v>
      </c>
    </row>
    <row r="729" spans="1:7">
      <c r="B729" s="787"/>
      <c r="C729" s="787"/>
      <c r="G729" s="4">
        <f t="shared" si="9"/>
        <v>520.6</v>
      </c>
    </row>
    <row r="730" spans="1:7">
      <c r="B730" s="787"/>
      <c r="C730" s="787"/>
      <c r="G730" s="4">
        <f t="shared" si="9"/>
        <v>520.6</v>
      </c>
    </row>
    <row r="731" spans="1:7">
      <c r="B731" s="787"/>
      <c r="C731" s="787"/>
      <c r="G731" s="4">
        <f t="shared" si="9"/>
        <v>520.6</v>
      </c>
    </row>
    <row r="732" spans="1:7">
      <c r="B732" s="787"/>
      <c r="C732" s="787"/>
      <c r="G732" s="4">
        <f t="shared" si="9"/>
        <v>520.6</v>
      </c>
    </row>
    <row r="733" spans="1:7">
      <c r="B733" s="787"/>
      <c r="C733" s="787"/>
      <c r="G733" s="4">
        <f t="shared" si="9"/>
        <v>520.6</v>
      </c>
    </row>
    <row r="734" spans="1:7">
      <c r="B734" s="787"/>
      <c r="C734" s="787"/>
      <c r="G734" s="4">
        <f t="shared" si="9"/>
        <v>520.6</v>
      </c>
    </row>
    <row r="735" spans="1:7">
      <c r="B735" s="787"/>
      <c r="C735" s="787"/>
      <c r="G735" s="4">
        <f t="shared" si="9"/>
        <v>520.6</v>
      </c>
    </row>
    <row r="736" spans="1:7">
      <c r="B736" s="787"/>
      <c r="C736" s="787"/>
      <c r="G736" s="4">
        <f t="shared" si="9"/>
        <v>520.6</v>
      </c>
    </row>
    <row r="737" spans="2:7">
      <c r="B737" s="787"/>
      <c r="C737" s="787"/>
      <c r="G737" s="4">
        <f t="shared" ref="G737:G800" si="12">+G736+E737-F737</f>
        <v>520.6</v>
      </c>
    </row>
    <row r="738" spans="2:7">
      <c r="B738" s="787"/>
      <c r="C738" s="787"/>
      <c r="G738" s="4">
        <f t="shared" si="12"/>
        <v>520.6</v>
      </c>
    </row>
    <row r="739" spans="2:7">
      <c r="B739" s="787"/>
      <c r="C739" s="787"/>
      <c r="G739" s="4">
        <f t="shared" si="12"/>
        <v>520.6</v>
      </c>
    </row>
    <row r="740" spans="2:7">
      <c r="B740" s="787"/>
      <c r="C740" s="787"/>
      <c r="G740" s="4">
        <f t="shared" si="12"/>
        <v>520.6</v>
      </c>
    </row>
    <row r="741" spans="2:7">
      <c r="B741" s="787"/>
      <c r="C741" s="787"/>
      <c r="G741" s="4">
        <f t="shared" si="12"/>
        <v>520.6</v>
      </c>
    </row>
    <row r="742" spans="2:7">
      <c r="B742" s="787"/>
      <c r="C742" s="787"/>
      <c r="G742" s="4">
        <f t="shared" si="12"/>
        <v>520.6</v>
      </c>
    </row>
    <row r="743" spans="2:7">
      <c r="B743" s="787"/>
      <c r="C743" s="787"/>
      <c r="G743" s="4">
        <f t="shared" si="12"/>
        <v>520.6</v>
      </c>
    </row>
    <row r="744" spans="2:7">
      <c r="B744" s="787"/>
      <c r="C744" s="787"/>
      <c r="G744" s="4">
        <f t="shared" si="12"/>
        <v>520.6</v>
      </c>
    </row>
    <row r="745" spans="2:7">
      <c r="B745" s="787"/>
      <c r="C745" s="787"/>
      <c r="G745" s="4">
        <f t="shared" si="12"/>
        <v>520.6</v>
      </c>
    </row>
    <row r="746" spans="2:7">
      <c r="B746" s="787"/>
      <c r="C746" s="787"/>
      <c r="G746" s="4">
        <f t="shared" si="12"/>
        <v>520.6</v>
      </c>
    </row>
    <row r="747" spans="2:7">
      <c r="B747" s="787"/>
      <c r="C747" s="787"/>
      <c r="G747" s="4">
        <f t="shared" si="12"/>
        <v>520.6</v>
      </c>
    </row>
    <row r="748" spans="2:7">
      <c r="B748" s="787"/>
      <c r="C748" s="787"/>
      <c r="G748" s="4">
        <f t="shared" si="12"/>
        <v>520.6</v>
      </c>
    </row>
    <row r="749" spans="2:7">
      <c r="B749" s="787"/>
      <c r="C749" s="787"/>
      <c r="G749" s="4">
        <f t="shared" si="12"/>
        <v>520.6</v>
      </c>
    </row>
    <row r="750" spans="2:7">
      <c r="B750" s="787"/>
      <c r="C750" s="787"/>
      <c r="G750" s="4">
        <f t="shared" si="12"/>
        <v>520.6</v>
      </c>
    </row>
    <row r="751" spans="2:7">
      <c r="B751" s="787"/>
      <c r="C751" s="787"/>
      <c r="G751" s="4">
        <f t="shared" si="12"/>
        <v>520.6</v>
      </c>
    </row>
    <row r="752" spans="2:7">
      <c r="B752" s="787"/>
      <c r="C752" s="787"/>
      <c r="G752" s="4">
        <f t="shared" si="12"/>
        <v>520.6</v>
      </c>
    </row>
    <row r="753" spans="2:7">
      <c r="B753" s="787"/>
      <c r="C753" s="787"/>
      <c r="G753" s="4">
        <f t="shared" si="12"/>
        <v>520.6</v>
      </c>
    </row>
    <row r="754" spans="2:7">
      <c r="B754" s="787"/>
      <c r="C754" s="787"/>
      <c r="G754" s="4">
        <f t="shared" si="12"/>
        <v>520.6</v>
      </c>
    </row>
    <row r="755" spans="2:7">
      <c r="B755" s="787"/>
      <c r="C755" s="787"/>
      <c r="G755" s="4">
        <f t="shared" si="12"/>
        <v>520.6</v>
      </c>
    </row>
    <row r="756" spans="2:7">
      <c r="B756" s="787"/>
      <c r="C756" s="787"/>
      <c r="G756" s="4">
        <f t="shared" si="12"/>
        <v>520.6</v>
      </c>
    </row>
    <row r="757" spans="2:7">
      <c r="B757" s="787"/>
      <c r="C757" s="787"/>
      <c r="G757" s="4">
        <f t="shared" si="12"/>
        <v>520.6</v>
      </c>
    </row>
    <row r="758" spans="2:7">
      <c r="B758" s="787"/>
      <c r="C758" s="787"/>
      <c r="G758" s="4">
        <f t="shared" si="12"/>
        <v>520.6</v>
      </c>
    </row>
    <row r="759" spans="2:7">
      <c r="B759" s="787"/>
      <c r="C759" s="787"/>
      <c r="G759" s="4">
        <f t="shared" si="12"/>
        <v>520.6</v>
      </c>
    </row>
    <row r="760" spans="2:7">
      <c r="B760" s="787"/>
      <c r="C760" s="787"/>
      <c r="G760" s="4">
        <f t="shared" si="12"/>
        <v>520.6</v>
      </c>
    </row>
    <row r="761" spans="2:7">
      <c r="B761" s="787"/>
      <c r="C761" s="787"/>
      <c r="G761" s="4">
        <f t="shared" si="12"/>
        <v>520.6</v>
      </c>
    </row>
    <row r="762" spans="2:7">
      <c r="B762" s="787"/>
      <c r="C762" s="787"/>
      <c r="G762" s="4">
        <f t="shared" si="12"/>
        <v>520.6</v>
      </c>
    </row>
    <row r="763" spans="2:7">
      <c r="B763" s="787"/>
      <c r="C763" s="787"/>
      <c r="G763" s="4">
        <f t="shared" si="12"/>
        <v>520.6</v>
      </c>
    </row>
    <row r="764" spans="2:7">
      <c r="B764" s="787"/>
      <c r="C764" s="787"/>
      <c r="G764" s="4">
        <f t="shared" si="12"/>
        <v>520.6</v>
      </c>
    </row>
    <row r="765" spans="2:7">
      <c r="B765" s="787"/>
      <c r="C765" s="787"/>
      <c r="G765" s="4">
        <f t="shared" si="12"/>
        <v>520.6</v>
      </c>
    </row>
    <row r="766" spans="2:7">
      <c r="B766" s="787"/>
      <c r="C766" s="787"/>
      <c r="G766" s="4">
        <f t="shared" si="12"/>
        <v>520.6</v>
      </c>
    </row>
    <row r="767" spans="2:7">
      <c r="B767" s="787"/>
      <c r="C767" s="787"/>
      <c r="G767" s="4">
        <f t="shared" si="12"/>
        <v>520.6</v>
      </c>
    </row>
    <row r="768" spans="2:7">
      <c r="B768" s="787"/>
      <c r="C768" s="787"/>
      <c r="G768" s="4">
        <f t="shared" si="12"/>
        <v>520.6</v>
      </c>
    </row>
    <row r="769" spans="2:7">
      <c r="B769" s="787"/>
      <c r="C769" s="787"/>
      <c r="G769" s="4">
        <f t="shared" si="12"/>
        <v>520.6</v>
      </c>
    </row>
    <row r="770" spans="2:7">
      <c r="B770" s="787"/>
      <c r="C770" s="787"/>
      <c r="G770" s="4">
        <f t="shared" si="12"/>
        <v>520.6</v>
      </c>
    </row>
    <row r="771" spans="2:7">
      <c r="B771" s="787"/>
      <c r="C771" s="787"/>
      <c r="G771" s="4">
        <f t="shared" si="12"/>
        <v>520.6</v>
      </c>
    </row>
    <row r="772" spans="2:7">
      <c r="B772" s="787"/>
      <c r="C772" s="787"/>
      <c r="G772" s="4">
        <f t="shared" si="12"/>
        <v>520.6</v>
      </c>
    </row>
    <row r="773" spans="2:7">
      <c r="B773" s="787"/>
      <c r="C773" s="787"/>
      <c r="G773" s="4">
        <f t="shared" si="12"/>
        <v>520.6</v>
      </c>
    </row>
    <row r="774" spans="2:7">
      <c r="B774" s="787"/>
      <c r="C774" s="787"/>
      <c r="G774" s="4">
        <f t="shared" si="12"/>
        <v>520.6</v>
      </c>
    </row>
    <row r="775" spans="2:7">
      <c r="B775" s="787"/>
      <c r="C775" s="787"/>
      <c r="G775" s="4">
        <f t="shared" si="12"/>
        <v>520.6</v>
      </c>
    </row>
    <row r="776" spans="2:7">
      <c r="B776" s="787"/>
      <c r="C776" s="787"/>
      <c r="G776" s="4">
        <f t="shared" si="12"/>
        <v>520.6</v>
      </c>
    </row>
    <row r="777" spans="2:7">
      <c r="B777" s="787"/>
      <c r="C777" s="787"/>
      <c r="G777" s="4">
        <f t="shared" si="12"/>
        <v>520.6</v>
      </c>
    </row>
    <row r="778" spans="2:7">
      <c r="B778" s="787"/>
      <c r="C778" s="787"/>
      <c r="G778" s="4">
        <f t="shared" si="12"/>
        <v>520.6</v>
      </c>
    </row>
    <row r="779" spans="2:7">
      <c r="B779" s="787"/>
      <c r="C779" s="787"/>
      <c r="G779" s="4">
        <f t="shared" si="12"/>
        <v>520.6</v>
      </c>
    </row>
    <row r="780" spans="2:7">
      <c r="B780" s="787"/>
      <c r="C780" s="787"/>
      <c r="G780" s="4">
        <f t="shared" si="12"/>
        <v>520.6</v>
      </c>
    </row>
    <row r="781" spans="2:7">
      <c r="B781" s="787"/>
      <c r="C781" s="787"/>
      <c r="G781" s="4">
        <f t="shared" si="12"/>
        <v>520.6</v>
      </c>
    </row>
    <row r="782" spans="2:7">
      <c r="B782" s="787"/>
      <c r="C782" s="787"/>
      <c r="G782" s="4">
        <f t="shared" si="12"/>
        <v>520.6</v>
      </c>
    </row>
    <row r="783" spans="2:7">
      <c r="B783" s="787"/>
      <c r="C783" s="787"/>
      <c r="G783" s="4">
        <f t="shared" si="12"/>
        <v>520.6</v>
      </c>
    </row>
    <row r="784" spans="2:7">
      <c r="B784" s="787"/>
      <c r="C784" s="787"/>
      <c r="G784" s="4">
        <f t="shared" si="12"/>
        <v>520.6</v>
      </c>
    </row>
    <row r="785" spans="2:7">
      <c r="B785" s="787"/>
      <c r="C785" s="787"/>
      <c r="G785" s="4">
        <f t="shared" si="12"/>
        <v>520.6</v>
      </c>
    </row>
    <row r="786" spans="2:7">
      <c r="B786" s="787"/>
      <c r="C786" s="787"/>
      <c r="G786" s="4">
        <f t="shared" si="12"/>
        <v>520.6</v>
      </c>
    </row>
    <row r="787" spans="2:7">
      <c r="B787" s="787"/>
      <c r="C787" s="787"/>
      <c r="G787" s="4">
        <f t="shared" si="12"/>
        <v>520.6</v>
      </c>
    </row>
    <row r="788" spans="2:7">
      <c r="B788" s="787"/>
      <c r="C788" s="787"/>
      <c r="G788" s="4">
        <f t="shared" si="12"/>
        <v>520.6</v>
      </c>
    </row>
    <row r="789" spans="2:7">
      <c r="B789" s="787"/>
      <c r="C789" s="787"/>
      <c r="G789" s="4">
        <f t="shared" si="12"/>
        <v>520.6</v>
      </c>
    </row>
    <row r="790" spans="2:7">
      <c r="B790" s="787"/>
      <c r="C790" s="787"/>
      <c r="G790" s="4">
        <f t="shared" si="12"/>
        <v>520.6</v>
      </c>
    </row>
    <row r="791" spans="2:7">
      <c r="B791" s="787"/>
      <c r="C791" s="787"/>
      <c r="G791" s="4">
        <f t="shared" si="12"/>
        <v>520.6</v>
      </c>
    </row>
    <row r="792" spans="2:7">
      <c r="B792" s="787"/>
      <c r="C792" s="787"/>
      <c r="G792" s="4">
        <f t="shared" si="12"/>
        <v>520.6</v>
      </c>
    </row>
    <row r="793" spans="2:7">
      <c r="B793" s="787"/>
      <c r="C793" s="787"/>
      <c r="G793" s="4">
        <f t="shared" si="12"/>
        <v>520.6</v>
      </c>
    </row>
    <row r="794" spans="2:7">
      <c r="B794" s="787"/>
      <c r="C794" s="787"/>
      <c r="G794" s="4">
        <f t="shared" si="12"/>
        <v>520.6</v>
      </c>
    </row>
    <row r="795" spans="2:7">
      <c r="B795" s="787"/>
      <c r="C795" s="787"/>
      <c r="G795" s="4">
        <f t="shared" si="12"/>
        <v>520.6</v>
      </c>
    </row>
    <row r="796" spans="2:7">
      <c r="B796" s="787"/>
      <c r="C796" s="787"/>
      <c r="G796" s="4">
        <f t="shared" si="12"/>
        <v>520.6</v>
      </c>
    </row>
    <row r="797" spans="2:7">
      <c r="B797" s="787"/>
      <c r="C797" s="787"/>
      <c r="G797" s="4">
        <f t="shared" si="12"/>
        <v>520.6</v>
      </c>
    </row>
    <row r="798" spans="2:7">
      <c r="B798" s="787"/>
      <c r="C798" s="787"/>
      <c r="G798" s="4">
        <f t="shared" si="12"/>
        <v>520.6</v>
      </c>
    </row>
    <row r="799" spans="2:7">
      <c r="B799" s="787"/>
      <c r="C799" s="787"/>
      <c r="G799" s="4">
        <f t="shared" si="12"/>
        <v>520.6</v>
      </c>
    </row>
    <row r="800" spans="2:7">
      <c r="B800" s="787"/>
      <c r="C800" s="787"/>
      <c r="G800" s="4">
        <f t="shared" si="12"/>
        <v>520.6</v>
      </c>
    </row>
    <row r="801" spans="2:7">
      <c r="B801" s="787"/>
      <c r="C801" s="787"/>
      <c r="G801" s="4">
        <f t="shared" ref="G801:G864" si="13">+G800+E801-F801</f>
        <v>520.6</v>
      </c>
    </row>
    <row r="802" spans="2:7">
      <c r="B802" s="787"/>
      <c r="C802" s="787"/>
      <c r="G802" s="4">
        <f t="shared" si="13"/>
        <v>520.6</v>
      </c>
    </row>
    <row r="803" spans="2:7">
      <c r="B803" s="787"/>
      <c r="C803" s="787"/>
      <c r="G803" s="4">
        <f t="shared" si="13"/>
        <v>520.6</v>
      </c>
    </row>
    <row r="804" spans="2:7">
      <c r="B804" s="787"/>
      <c r="C804" s="787"/>
      <c r="G804" s="4">
        <f t="shared" si="13"/>
        <v>520.6</v>
      </c>
    </row>
    <row r="805" spans="2:7">
      <c r="B805" s="787"/>
      <c r="C805" s="787"/>
      <c r="G805" s="4">
        <f t="shared" si="13"/>
        <v>520.6</v>
      </c>
    </row>
    <row r="806" spans="2:7">
      <c r="B806" s="787"/>
      <c r="C806" s="787"/>
      <c r="G806" s="4">
        <f t="shared" si="13"/>
        <v>520.6</v>
      </c>
    </row>
    <row r="807" spans="2:7">
      <c r="B807" s="787"/>
      <c r="C807" s="787"/>
      <c r="G807" s="4">
        <f t="shared" si="13"/>
        <v>520.6</v>
      </c>
    </row>
    <row r="808" spans="2:7">
      <c r="B808" s="787"/>
      <c r="C808" s="787"/>
      <c r="G808" s="4">
        <f t="shared" si="13"/>
        <v>520.6</v>
      </c>
    </row>
    <row r="809" spans="2:7">
      <c r="B809" s="787"/>
      <c r="C809" s="787"/>
      <c r="G809" s="4">
        <f t="shared" si="13"/>
        <v>520.6</v>
      </c>
    </row>
    <row r="810" spans="2:7">
      <c r="B810" s="787"/>
      <c r="C810" s="787"/>
      <c r="G810" s="4">
        <f t="shared" si="13"/>
        <v>520.6</v>
      </c>
    </row>
    <row r="811" spans="2:7">
      <c r="B811" s="787"/>
      <c r="C811" s="787"/>
      <c r="G811" s="4">
        <f t="shared" si="13"/>
        <v>520.6</v>
      </c>
    </row>
    <row r="812" spans="2:7">
      <c r="B812" s="787"/>
      <c r="C812" s="787"/>
      <c r="G812" s="4">
        <f t="shared" si="13"/>
        <v>520.6</v>
      </c>
    </row>
    <row r="813" spans="2:7">
      <c r="B813" s="787"/>
      <c r="C813" s="787"/>
      <c r="G813" s="4">
        <f t="shared" si="13"/>
        <v>520.6</v>
      </c>
    </row>
    <row r="814" spans="2:7">
      <c r="B814" s="787"/>
      <c r="C814" s="787"/>
      <c r="G814" s="4">
        <f t="shared" si="13"/>
        <v>520.6</v>
      </c>
    </row>
    <row r="815" spans="2:7">
      <c r="B815" s="787"/>
      <c r="C815" s="787"/>
      <c r="G815" s="4">
        <f t="shared" si="13"/>
        <v>520.6</v>
      </c>
    </row>
    <row r="816" spans="2:7">
      <c r="B816" s="787"/>
      <c r="C816" s="787"/>
      <c r="G816" s="4">
        <f t="shared" si="13"/>
        <v>520.6</v>
      </c>
    </row>
    <row r="817" spans="2:7">
      <c r="B817" s="787"/>
      <c r="C817" s="787"/>
      <c r="G817" s="4">
        <f t="shared" si="13"/>
        <v>520.6</v>
      </c>
    </row>
    <row r="818" spans="2:7">
      <c r="B818" s="787"/>
      <c r="C818" s="787"/>
      <c r="G818" s="4">
        <f t="shared" si="13"/>
        <v>520.6</v>
      </c>
    </row>
    <row r="819" spans="2:7">
      <c r="B819" s="787"/>
      <c r="C819" s="787"/>
      <c r="G819" s="4">
        <f t="shared" si="13"/>
        <v>520.6</v>
      </c>
    </row>
    <row r="820" spans="2:7">
      <c r="B820" s="787"/>
      <c r="C820" s="787"/>
      <c r="G820" s="4">
        <f t="shared" si="13"/>
        <v>520.6</v>
      </c>
    </row>
    <row r="821" spans="2:7">
      <c r="B821" s="787"/>
      <c r="C821" s="787"/>
      <c r="G821" s="4">
        <f t="shared" si="13"/>
        <v>520.6</v>
      </c>
    </row>
    <row r="822" spans="2:7">
      <c r="B822" s="787"/>
      <c r="C822" s="787"/>
      <c r="G822" s="4">
        <f t="shared" si="13"/>
        <v>520.6</v>
      </c>
    </row>
    <row r="823" spans="2:7">
      <c r="B823" s="787"/>
      <c r="C823" s="787"/>
      <c r="G823" s="4">
        <f t="shared" si="13"/>
        <v>520.6</v>
      </c>
    </row>
    <row r="824" spans="2:7">
      <c r="B824" s="787"/>
      <c r="C824" s="787"/>
      <c r="G824" s="4">
        <f t="shared" si="13"/>
        <v>520.6</v>
      </c>
    </row>
    <row r="825" spans="2:7">
      <c r="B825" s="787"/>
      <c r="C825" s="787"/>
      <c r="G825" s="4">
        <f t="shared" si="13"/>
        <v>520.6</v>
      </c>
    </row>
    <row r="826" spans="2:7">
      <c r="B826" s="787"/>
      <c r="C826" s="787"/>
      <c r="G826" s="4">
        <f t="shared" si="13"/>
        <v>520.6</v>
      </c>
    </row>
    <row r="827" spans="2:7">
      <c r="B827" s="787"/>
      <c r="C827" s="787"/>
      <c r="G827" s="4">
        <f t="shared" si="13"/>
        <v>520.6</v>
      </c>
    </row>
    <row r="828" spans="2:7">
      <c r="B828" s="787"/>
      <c r="C828" s="787"/>
      <c r="G828" s="4">
        <f t="shared" si="13"/>
        <v>520.6</v>
      </c>
    </row>
    <row r="829" spans="2:7">
      <c r="B829" s="787"/>
      <c r="C829" s="787"/>
      <c r="G829" s="4">
        <f t="shared" si="13"/>
        <v>520.6</v>
      </c>
    </row>
    <row r="830" spans="2:7">
      <c r="B830" s="787"/>
      <c r="C830" s="787"/>
      <c r="G830" s="4">
        <f t="shared" si="13"/>
        <v>520.6</v>
      </c>
    </row>
    <row r="831" spans="2:7">
      <c r="B831" s="787"/>
      <c r="C831" s="787"/>
      <c r="G831" s="4">
        <f t="shared" si="13"/>
        <v>520.6</v>
      </c>
    </row>
    <row r="832" spans="2:7">
      <c r="B832" s="787"/>
      <c r="C832" s="787"/>
      <c r="G832" s="4">
        <f t="shared" si="13"/>
        <v>520.6</v>
      </c>
    </row>
    <row r="833" spans="2:7">
      <c r="B833" s="787"/>
      <c r="C833" s="787"/>
      <c r="G833" s="4">
        <f t="shared" si="13"/>
        <v>520.6</v>
      </c>
    </row>
    <row r="834" spans="2:7">
      <c r="B834" s="787"/>
      <c r="C834" s="787"/>
      <c r="G834" s="4">
        <f t="shared" si="13"/>
        <v>520.6</v>
      </c>
    </row>
    <row r="835" spans="2:7">
      <c r="B835" s="787"/>
      <c r="C835" s="787"/>
      <c r="G835" s="4">
        <f t="shared" si="13"/>
        <v>520.6</v>
      </c>
    </row>
    <row r="836" spans="2:7">
      <c r="B836" s="787"/>
      <c r="C836" s="787"/>
      <c r="G836" s="4">
        <f t="shared" si="13"/>
        <v>520.6</v>
      </c>
    </row>
    <row r="837" spans="2:7">
      <c r="B837" s="787"/>
      <c r="C837" s="787"/>
      <c r="G837" s="4">
        <f t="shared" si="13"/>
        <v>520.6</v>
      </c>
    </row>
    <row r="838" spans="2:7">
      <c r="B838" s="787"/>
      <c r="C838" s="787"/>
      <c r="G838" s="4">
        <f t="shared" si="13"/>
        <v>520.6</v>
      </c>
    </row>
    <row r="839" spans="2:7">
      <c r="B839" s="787"/>
      <c r="C839" s="787"/>
      <c r="G839" s="4">
        <f t="shared" si="13"/>
        <v>520.6</v>
      </c>
    </row>
    <row r="840" spans="2:7">
      <c r="B840" s="787"/>
      <c r="C840" s="787"/>
      <c r="G840" s="4">
        <f t="shared" si="13"/>
        <v>520.6</v>
      </c>
    </row>
    <row r="841" spans="2:7">
      <c r="B841" s="787"/>
      <c r="C841" s="787"/>
      <c r="G841" s="4">
        <f t="shared" si="13"/>
        <v>520.6</v>
      </c>
    </row>
    <row r="842" spans="2:7">
      <c r="B842" s="787"/>
      <c r="C842" s="787"/>
      <c r="G842" s="4">
        <f t="shared" si="13"/>
        <v>520.6</v>
      </c>
    </row>
    <row r="843" spans="2:7">
      <c r="B843" s="787"/>
      <c r="C843" s="787"/>
      <c r="G843" s="4">
        <f t="shared" si="13"/>
        <v>520.6</v>
      </c>
    </row>
    <row r="844" spans="2:7">
      <c r="B844" s="787"/>
      <c r="C844" s="787"/>
      <c r="G844" s="4">
        <f t="shared" si="13"/>
        <v>520.6</v>
      </c>
    </row>
    <row r="845" spans="2:7">
      <c r="B845" s="787"/>
      <c r="C845" s="787"/>
      <c r="G845" s="4">
        <f t="shared" si="13"/>
        <v>520.6</v>
      </c>
    </row>
    <row r="846" spans="2:7">
      <c r="B846" s="787"/>
      <c r="C846" s="787"/>
      <c r="G846" s="4">
        <f t="shared" si="13"/>
        <v>520.6</v>
      </c>
    </row>
    <row r="847" spans="2:7">
      <c r="B847" s="787"/>
      <c r="C847" s="787"/>
      <c r="G847" s="4">
        <f t="shared" si="13"/>
        <v>520.6</v>
      </c>
    </row>
    <row r="848" spans="2:7">
      <c r="B848" s="787"/>
      <c r="C848" s="787"/>
      <c r="G848" s="4">
        <f t="shared" si="13"/>
        <v>520.6</v>
      </c>
    </row>
    <row r="849" spans="2:7">
      <c r="B849" s="787"/>
      <c r="C849" s="787"/>
      <c r="G849" s="4">
        <f t="shared" si="13"/>
        <v>520.6</v>
      </c>
    </row>
    <row r="850" spans="2:7">
      <c r="B850" s="787"/>
      <c r="C850" s="787"/>
      <c r="G850" s="4">
        <f t="shared" si="13"/>
        <v>520.6</v>
      </c>
    </row>
    <row r="851" spans="2:7">
      <c r="B851" s="787"/>
      <c r="C851" s="787"/>
      <c r="G851" s="4">
        <f t="shared" si="13"/>
        <v>520.6</v>
      </c>
    </row>
    <row r="852" spans="2:7">
      <c r="B852" s="787"/>
      <c r="C852" s="787"/>
      <c r="G852" s="4">
        <f t="shared" si="13"/>
        <v>520.6</v>
      </c>
    </row>
    <row r="853" spans="2:7">
      <c r="B853" s="787"/>
      <c r="C853" s="787"/>
      <c r="G853" s="4">
        <f t="shared" si="13"/>
        <v>520.6</v>
      </c>
    </row>
    <row r="854" spans="2:7">
      <c r="B854" s="787"/>
      <c r="C854" s="787"/>
      <c r="G854" s="4">
        <f t="shared" si="13"/>
        <v>520.6</v>
      </c>
    </row>
    <row r="855" spans="2:7">
      <c r="B855" s="787"/>
      <c r="C855" s="787"/>
      <c r="G855" s="4">
        <f t="shared" si="13"/>
        <v>520.6</v>
      </c>
    </row>
    <row r="856" spans="2:7">
      <c r="B856" s="787"/>
      <c r="C856" s="787"/>
      <c r="G856" s="4">
        <f t="shared" si="13"/>
        <v>520.6</v>
      </c>
    </row>
    <row r="857" spans="2:7">
      <c r="B857" s="787"/>
      <c r="C857" s="787"/>
      <c r="G857" s="4">
        <f t="shared" si="13"/>
        <v>520.6</v>
      </c>
    </row>
    <row r="858" spans="2:7">
      <c r="B858" s="787"/>
      <c r="C858" s="787"/>
      <c r="G858" s="4">
        <f t="shared" si="13"/>
        <v>520.6</v>
      </c>
    </row>
    <row r="859" spans="2:7">
      <c r="B859" s="787"/>
      <c r="C859" s="787"/>
      <c r="G859" s="4">
        <f t="shared" si="13"/>
        <v>520.6</v>
      </c>
    </row>
    <row r="860" spans="2:7">
      <c r="B860" s="787"/>
      <c r="C860" s="787"/>
      <c r="G860" s="4">
        <f t="shared" si="13"/>
        <v>520.6</v>
      </c>
    </row>
    <row r="861" spans="2:7">
      <c r="B861" s="787"/>
      <c r="C861" s="787"/>
      <c r="G861" s="4">
        <f t="shared" si="13"/>
        <v>520.6</v>
      </c>
    </row>
    <row r="862" spans="2:7">
      <c r="B862" s="787"/>
      <c r="C862" s="787"/>
      <c r="G862" s="4">
        <f t="shared" si="13"/>
        <v>520.6</v>
      </c>
    </row>
    <row r="863" spans="2:7">
      <c r="B863" s="787"/>
      <c r="C863" s="787"/>
      <c r="G863" s="4">
        <f t="shared" si="13"/>
        <v>520.6</v>
      </c>
    </row>
    <row r="864" spans="2:7">
      <c r="B864" s="787"/>
      <c r="C864" s="787"/>
      <c r="G864" s="4">
        <f t="shared" si="13"/>
        <v>520.6</v>
      </c>
    </row>
    <row r="865" spans="2:7">
      <c r="B865" s="787"/>
      <c r="C865" s="787"/>
      <c r="G865" s="4">
        <f t="shared" ref="G865:G928" si="14">+G864+E865-F865</f>
        <v>520.6</v>
      </c>
    </row>
    <row r="866" spans="2:7">
      <c r="B866" s="787"/>
      <c r="C866" s="787"/>
      <c r="G866" s="4">
        <f t="shared" si="14"/>
        <v>520.6</v>
      </c>
    </row>
    <row r="867" spans="2:7">
      <c r="B867" s="787"/>
      <c r="C867" s="787"/>
      <c r="G867" s="4">
        <f t="shared" si="14"/>
        <v>520.6</v>
      </c>
    </row>
    <row r="868" spans="2:7">
      <c r="B868" s="787"/>
      <c r="C868" s="787"/>
      <c r="G868" s="4">
        <f t="shared" si="14"/>
        <v>520.6</v>
      </c>
    </row>
    <row r="869" spans="2:7">
      <c r="B869" s="787"/>
      <c r="C869" s="787"/>
      <c r="G869" s="4">
        <f t="shared" si="14"/>
        <v>520.6</v>
      </c>
    </row>
    <row r="870" spans="2:7">
      <c r="B870" s="787"/>
      <c r="C870" s="787"/>
      <c r="G870" s="4">
        <f t="shared" si="14"/>
        <v>520.6</v>
      </c>
    </row>
    <row r="871" spans="2:7">
      <c r="B871" s="787"/>
      <c r="C871" s="787"/>
      <c r="G871" s="4">
        <f t="shared" si="14"/>
        <v>520.6</v>
      </c>
    </row>
    <row r="872" spans="2:7">
      <c r="B872" s="787"/>
      <c r="C872" s="787"/>
      <c r="G872" s="4">
        <f t="shared" si="14"/>
        <v>520.6</v>
      </c>
    </row>
    <row r="873" spans="2:7">
      <c r="B873" s="787"/>
      <c r="C873" s="787"/>
      <c r="G873" s="4">
        <f t="shared" si="14"/>
        <v>520.6</v>
      </c>
    </row>
    <row r="874" spans="2:7">
      <c r="B874" s="787"/>
      <c r="C874" s="787"/>
      <c r="G874" s="4">
        <f t="shared" si="14"/>
        <v>520.6</v>
      </c>
    </row>
    <row r="875" spans="2:7">
      <c r="B875" s="787"/>
      <c r="C875" s="787"/>
      <c r="G875" s="4">
        <f t="shared" si="14"/>
        <v>520.6</v>
      </c>
    </row>
    <row r="876" spans="2:7">
      <c r="B876" s="787"/>
      <c r="C876" s="787"/>
      <c r="G876" s="4">
        <f t="shared" si="14"/>
        <v>520.6</v>
      </c>
    </row>
    <row r="877" spans="2:7">
      <c r="B877" s="787"/>
      <c r="C877" s="787"/>
      <c r="G877" s="4">
        <f t="shared" si="14"/>
        <v>520.6</v>
      </c>
    </row>
    <row r="878" spans="2:7">
      <c r="B878" s="787"/>
      <c r="C878" s="787"/>
      <c r="G878" s="4">
        <f t="shared" si="14"/>
        <v>520.6</v>
      </c>
    </row>
    <row r="879" spans="2:7">
      <c r="B879" s="787"/>
      <c r="C879" s="787"/>
      <c r="G879" s="4">
        <f t="shared" si="14"/>
        <v>520.6</v>
      </c>
    </row>
    <row r="880" spans="2:7">
      <c r="B880" s="787"/>
      <c r="C880" s="787"/>
      <c r="G880" s="4">
        <f t="shared" si="14"/>
        <v>520.6</v>
      </c>
    </row>
    <row r="881" spans="2:7">
      <c r="B881" s="787"/>
      <c r="C881" s="787"/>
      <c r="G881" s="4">
        <f t="shared" si="14"/>
        <v>520.6</v>
      </c>
    </row>
    <row r="882" spans="2:7">
      <c r="B882" s="787"/>
      <c r="C882" s="787"/>
      <c r="G882" s="4">
        <f t="shared" si="14"/>
        <v>520.6</v>
      </c>
    </row>
    <row r="883" spans="2:7">
      <c r="B883" s="787"/>
      <c r="C883" s="787"/>
      <c r="G883" s="4">
        <f t="shared" si="14"/>
        <v>520.6</v>
      </c>
    </row>
    <row r="884" spans="2:7">
      <c r="B884" s="787"/>
      <c r="C884" s="787"/>
      <c r="G884" s="4">
        <f t="shared" si="14"/>
        <v>520.6</v>
      </c>
    </row>
    <row r="885" spans="2:7">
      <c r="B885" s="787"/>
      <c r="C885" s="787"/>
      <c r="G885" s="4">
        <f t="shared" si="14"/>
        <v>520.6</v>
      </c>
    </row>
    <row r="886" spans="2:7">
      <c r="B886" s="787"/>
      <c r="C886" s="787"/>
      <c r="G886" s="4">
        <f t="shared" si="14"/>
        <v>520.6</v>
      </c>
    </row>
    <row r="887" spans="2:7">
      <c r="B887" s="787"/>
      <c r="C887" s="787"/>
      <c r="G887" s="4">
        <f t="shared" si="14"/>
        <v>520.6</v>
      </c>
    </row>
    <row r="888" spans="2:7">
      <c r="B888" s="787"/>
      <c r="C888" s="787"/>
      <c r="G888" s="4">
        <f t="shared" si="14"/>
        <v>520.6</v>
      </c>
    </row>
    <row r="889" spans="2:7">
      <c r="B889" s="787"/>
      <c r="C889" s="787"/>
      <c r="G889" s="4">
        <f t="shared" si="14"/>
        <v>520.6</v>
      </c>
    </row>
    <row r="890" spans="2:7">
      <c r="B890" s="787"/>
      <c r="C890" s="787"/>
      <c r="G890" s="4">
        <f t="shared" si="14"/>
        <v>520.6</v>
      </c>
    </row>
    <row r="891" spans="2:7">
      <c r="B891" s="787"/>
      <c r="C891" s="787"/>
      <c r="G891" s="4">
        <f t="shared" si="14"/>
        <v>520.6</v>
      </c>
    </row>
    <row r="892" spans="2:7">
      <c r="B892" s="787"/>
      <c r="C892" s="787"/>
      <c r="G892" s="4">
        <f t="shared" si="14"/>
        <v>520.6</v>
      </c>
    </row>
    <row r="893" spans="2:7">
      <c r="B893" s="787"/>
      <c r="C893" s="787"/>
      <c r="G893" s="4">
        <f t="shared" si="14"/>
        <v>520.6</v>
      </c>
    </row>
    <row r="894" spans="2:7">
      <c r="B894" s="787"/>
      <c r="C894" s="787"/>
      <c r="G894" s="4">
        <f t="shared" si="14"/>
        <v>520.6</v>
      </c>
    </row>
    <row r="895" spans="2:7">
      <c r="B895" s="787"/>
      <c r="C895" s="787"/>
      <c r="G895" s="4">
        <f t="shared" si="14"/>
        <v>520.6</v>
      </c>
    </row>
    <row r="896" spans="2:7">
      <c r="B896" s="787"/>
      <c r="C896" s="787"/>
      <c r="G896" s="4">
        <f t="shared" si="14"/>
        <v>520.6</v>
      </c>
    </row>
    <row r="897" spans="2:7">
      <c r="B897" s="787"/>
      <c r="C897" s="787"/>
      <c r="G897" s="4">
        <f t="shared" si="14"/>
        <v>520.6</v>
      </c>
    </row>
    <row r="898" spans="2:7">
      <c r="B898" s="787"/>
      <c r="C898" s="787"/>
      <c r="G898" s="4">
        <f t="shared" si="14"/>
        <v>520.6</v>
      </c>
    </row>
    <row r="899" spans="2:7">
      <c r="B899" s="787"/>
      <c r="C899" s="787"/>
      <c r="G899" s="4">
        <f t="shared" si="14"/>
        <v>520.6</v>
      </c>
    </row>
    <row r="900" spans="2:7">
      <c r="B900" s="787"/>
      <c r="C900" s="787"/>
      <c r="G900" s="4">
        <f t="shared" si="14"/>
        <v>520.6</v>
      </c>
    </row>
    <row r="901" spans="2:7">
      <c r="B901" s="787"/>
      <c r="C901" s="787"/>
      <c r="G901" s="4">
        <f t="shared" si="14"/>
        <v>520.6</v>
      </c>
    </row>
    <row r="902" spans="2:7">
      <c r="B902" s="787"/>
      <c r="C902" s="787"/>
      <c r="G902" s="4">
        <f t="shared" si="14"/>
        <v>520.6</v>
      </c>
    </row>
    <row r="903" spans="2:7">
      <c r="B903" s="787"/>
      <c r="C903" s="787"/>
      <c r="G903" s="4">
        <f t="shared" si="14"/>
        <v>520.6</v>
      </c>
    </row>
    <row r="904" spans="2:7">
      <c r="B904" s="787"/>
      <c r="C904" s="787"/>
      <c r="G904" s="4">
        <f t="shared" si="14"/>
        <v>520.6</v>
      </c>
    </row>
    <row r="905" spans="2:7">
      <c r="B905" s="787"/>
      <c r="C905" s="787"/>
      <c r="G905" s="4">
        <f t="shared" si="14"/>
        <v>520.6</v>
      </c>
    </row>
    <row r="906" spans="2:7">
      <c r="B906" s="787"/>
      <c r="C906" s="787"/>
      <c r="G906" s="4">
        <f t="shared" si="14"/>
        <v>520.6</v>
      </c>
    </row>
    <row r="907" spans="2:7">
      <c r="B907" s="787"/>
      <c r="C907" s="787"/>
      <c r="G907" s="4">
        <f t="shared" si="14"/>
        <v>520.6</v>
      </c>
    </row>
    <row r="908" spans="2:7">
      <c r="B908" s="787"/>
      <c r="C908" s="787"/>
      <c r="G908" s="4">
        <f t="shared" si="14"/>
        <v>520.6</v>
      </c>
    </row>
    <row r="909" spans="2:7">
      <c r="B909" s="787"/>
      <c r="C909" s="787"/>
      <c r="G909" s="4">
        <f t="shared" si="14"/>
        <v>520.6</v>
      </c>
    </row>
    <row r="910" spans="2:7">
      <c r="B910" s="787"/>
      <c r="C910" s="787"/>
      <c r="G910" s="4">
        <f t="shared" si="14"/>
        <v>520.6</v>
      </c>
    </row>
    <row r="911" spans="2:7">
      <c r="B911" s="787"/>
      <c r="C911" s="787"/>
      <c r="G911" s="4">
        <f t="shared" si="14"/>
        <v>520.6</v>
      </c>
    </row>
    <row r="912" spans="2:7">
      <c r="B912" s="787"/>
      <c r="C912" s="787"/>
      <c r="G912" s="4">
        <f t="shared" si="14"/>
        <v>520.6</v>
      </c>
    </row>
    <row r="913" spans="2:7">
      <c r="B913" s="787"/>
      <c r="C913" s="787"/>
      <c r="G913" s="4">
        <f t="shared" si="14"/>
        <v>520.6</v>
      </c>
    </row>
    <row r="914" spans="2:7">
      <c r="B914" s="787"/>
      <c r="C914" s="787"/>
      <c r="G914" s="4">
        <f t="shared" si="14"/>
        <v>520.6</v>
      </c>
    </row>
    <row r="915" spans="2:7">
      <c r="B915" s="787"/>
      <c r="C915" s="787"/>
      <c r="G915" s="4">
        <f t="shared" si="14"/>
        <v>520.6</v>
      </c>
    </row>
    <row r="916" spans="2:7">
      <c r="B916" s="787"/>
      <c r="C916" s="787"/>
      <c r="G916" s="4">
        <f t="shared" si="14"/>
        <v>520.6</v>
      </c>
    </row>
    <row r="917" spans="2:7">
      <c r="B917" s="787"/>
      <c r="C917" s="787"/>
      <c r="G917" s="4">
        <f t="shared" si="14"/>
        <v>520.6</v>
      </c>
    </row>
    <row r="918" spans="2:7">
      <c r="B918" s="787"/>
      <c r="C918" s="787"/>
      <c r="G918" s="4">
        <f t="shared" si="14"/>
        <v>520.6</v>
      </c>
    </row>
    <row r="919" spans="2:7">
      <c r="B919" s="787"/>
      <c r="C919" s="787"/>
      <c r="G919" s="4">
        <f t="shared" si="14"/>
        <v>520.6</v>
      </c>
    </row>
    <row r="920" spans="2:7">
      <c r="B920" s="787"/>
      <c r="C920" s="787"/>
      <c r="G920" s="4">
        <f t="shared" si="14"/>
        <v>520.6</v>
      </c>
    </row>
    <row r="921" spans="2:7">
      <c r="B921" s="787"/>
      <c r="C921" s="787"/>
      <c r="G921" s="4">
        <f t="shared" si="14"/>
        <v>520.6</v>
      </c>
    </row>
    <row r="922" spans="2:7">
      <c r="B922" s="787"/>
      <c r="C922" s="787"/>
      <c r="G922" s="4">
        <f t="shared" si="14"/>
        <v>520.6</v>
      </c>
    </row>
    <row r="923" spans="2:7">
      <c r="B923" s="787"/>
      <c r="C923" s="787"/>
      <c r="G923" s="4">
        <f t="shared" si="14"/>
        <v>520.6</v>
      </c>
    </row>
    <row r="924" spans="2:7">
      <c r="B924" s="787"/>
      <c r="C924" s="787"/>
      <c r="G924" s="4">
        <f t="shared" si="14"/>
        <v>520.6</v>
      </c>
    </row>
    <row r="925" spans="2:7">
      <c r="B925" s="787"/>
      <c r="C925" s="787"/>
      <c r="G925" s="4">
        <f t="shared" si="14"/>
        <v>520.6</v>
      </c>
    </row>
    <row r="926" spans="2:7">
      <c r="B926" s="787"/>
      <c r="C926" s="787"/>
      <c r="G926" s="4">
        <f t="shared" si="14"/>
        <v>520.6</v>
      </c>
    </row>
    <row r="927" spans="2:7">
      <c r="B927" s="787"/>
      <c r="C927" s="787"/>
      <c r="G927" s="4">
        <f t="shared" si="14"/>
        <v>520.6</v>
      </c>
    </row>
    <row r="928" spans="2:7">
      <c r="B928" s="787"/>
      <c r="C928" s="787"/>
      <c r="G928" s="4">
        <f t="shared" si="14"/>
        <v>520.6</v>
      </c>
    </row>
    <row r="929" spans="2:7">
      <c r="B929" s="787"/>
      <c r="C929" s="787"/>
      <c r="G929" s="4">
        <f t="shared" ref="G929:G992" si="15">+G928+E929-F929</f>
        <v>520.6</v>
      </c>
    </row>
    <row r="930" spans="2:7">
      <c r="B930" s="787"/>
      <c r="C930" s="787"/>
      <c r="G930" s="4">
        <f t="shared" si="15"/>
        <v>520.6</v>
      </c>
    </row>
    <row r="931" spans="2:7">
      <c r="B931" s="787"/>
      <c r="C931" s="787"/>
      <c r="G931" s="4">
        <f t="shared" si="15"/>
        <v>520.6</v>
      </c>
    </row>
    <row r="932" spans="2:7">
      <c r="B932" s="787"/>
      <c r="C932" s="787"/>
      <c r="G932" s="4">
        <f t="shared" si="15"/>
        <v>520.6</v>
      </c>
    </row>
    <row r="933" spans="2:7">
      <c r="B933" s="787"/>
      <c r="C933" s="787"/>
      <c r="G933" s="4">
        <f t="shared" si="15"/>
        <v>520.6</v>
      </c>
    </row>
    <row r="934" spans="2:7">
      <c r="B934" s="787"/>
      <c r="C934" s="787"/>
      <c r="G934" s="4">
        <f t="shared" si="15"/>
        <v>520.6</v>
      </c>
    </row>
    <row r="935" spans="2:7">
      <c r="B935" s="787"/>
      <c r="C935" s="787"/>
      <c r="G935" s="4">
        <f t="shared" si="15"/>
        <v>520.6</v>
      </c>
    </row>
    <row r="936" spans="2:7">
      <c r="B936" s="787"/>
      <c r="C936" s="787"/>
      <c r="G936" s="4">
        <f t="shared" si="15"/>
        <v>520.6</v>
      </c>
    </row>
    <row r="937" spans="2:7">
      <c r="B937" s="787"/>
      <c r="C937" s="787"/>
      <c r="G937" s="4">
        <f t="shared" si="15"/>
        <v>520.6</v>
      </c>
    </row>
    <row r="938" spans="2:7">
      <c r="B938" s="787"/>
      <c r="C938" s="787"/>
      <c r="G938" s="4">
        <f t="shared" si="15"/>
        <v>520.6</v>
      </c>
    </row>
    <row r="939" spans="2:7">
      <c r="B939" s="787"/>
      <c r="C939" s="787"/>
      <c r="G939" s="4">
        <f t="shared" si="15"/>
        <v>520.6</v>
      </c>
    </row>
    <row r="940" spans="2:7">
      <c r="B940" s="787"/>
      <c r="C940" s="787"/>
      <c r="G940" s="4">
        <f t="shared" si="15"/>
        <v>520.6</v>
      </c>
    </row>
    <row r="941" spans="2:7">
      <c r="B941" s="787"/>
      <c r="C941" s="787"/>
      <c r="G941" s="4">
        <f t="shared" si="15"/>
        <v>520.6</v>
      </c>
    </row>
    <row r="942" spans="2:7">
      <c r="B942" s="787"/>
      <c r="C942" s="787"/>
      <c r="G942" s="4">
        <f t="shared" si="15"/>
        <v>520.6</v>
      </c>
    </row>
    <row r="943" spans="2:7">
      <c r="B943" s="787"/>
      <c r="C943" s="787"/>
      <c r="G943" s="4">
        <f t="shared" si="15"/>
        <v>520.6</v>
      </c>
    </row>
    <row r="944" spans="2:7">
      <c r="B944" s="787"/>
      <c r="C944" s="787"/>
      <c r="G944" s="4">
        <f t="shared" si="15"/>
        <v>520.6</v>
      </c>
    </row>
    <row r="945" spans="2:7">
      <c r="B945" s="787"/>
      <c r="C945" s="787"/>
      <c r="G945" s="4">
        <f t="shared" si="15"/>
        <v>520.6</v>
      </c>
    </row>
    <row r="946" spans="2:7">
      <c r="B946" s="787"/>
      <c r="C946" s="787"/>
      <c r="G946" s="4">
        <f t="shared" si="15"/>
        <v>520.6</v>
      </c>
    </row>
    <row r="947" spans="2:7">
      <c r="B947" s="787"/>
      <c r="C947" s="787"/>
      <c r="G947" s="4">
        <f t="shared" si="15"/>
        <v>520.6</v>
      </c>
    </row>
    <row r="948" spans="2:7">
      <c r="B948" s="787"/>
      <c r="C948" s="787"/>
      <c r="G948" s="4">
        <f t="shared" si="15"/>
        <v>520.6</v>
      </c>
    </row>
    <row r="949" spans="2:7">
      <c r="B949" s="787"/>
      <c r="C949" s="787"/>
      <c r="G949" s="4">
        <f t="shared" si="15"/>
        <v>520.6</v>
      </c>
    </row>
    <row r="950" spans="2:7">
      <c r="B950" s="787"/>
      <c r="C950" s="787"/>
      <c r="G950" s="4">
        <f t="shared" si="15"/>
        <v>520.6</v>
      </c>
    </row>
    <row r="951" spans="2:7">
      <c r="B951" s="787"/>
      <c r="C951" s="787"/>
      <c r="G951" s="4">
        <f t="shared" si="15"/>
        <v>520.6</v>
      </c>
    </row>
    <row r="952" spans="2:7">
      <c r="B952" s="787"/>
      <c r="C952" s="787"/>
      <c r="G952" s="4">
        <f t="shared" si="15"/>
        <v>520.6</v>
      </c>
    </row>
    <row r="953" spans="2:7">
      <c r="B953" s="787"/>
      <c r="C953" s="787"/>
      <c r="G953" s="4">
        <f t="shared" si="15"/>
        <v>520.6</v>
      </c>
    </row>
    <row r="954" spans="2:7">
      <c r="B954" s="787"/>
      <c r="C954" s="787"/>
      <c r="G954" s="4">
        <f t="shared" si="15"/>
        <v>520.6</v>
      </c>
    </row>
    <row r="955" spans="2:7">
      <c r="B955" s="787"/>
      <c r="C955" s="787"/>
      <c r="G955" s="4">
        <f t="shared" si="15"/>
        <v>520.6</v>
      </c>
    </row>
    <row r="956" spans="2:7">
      <c r="B956" s="787"/>
      <c r="C956" s="787"/>
      <c r="G956" s="4">
        <f t="shared" si="15"/>
        <v>520.6</v>
      </c>
    </row>
    <row r="957" spans="2:7">
      <c r="B957" s="787"/>
      <c r="C957" s="787"/>
      <c r="G957" s="4">
        <f t="shared" si="15"/>
        <v>520.6</v>
      </c>
    </row>
    <row r="958" spans="2:7">
      <c r="B958" s="787"/>
      <c r="C958" s="787"/>
      <c r="G958" s="4">
        <f t="shared" si="15"/>
        <v>520.6</v>
      </c>
    </row>
    <row r="959" spans="2:7">
      <c r="B959" s="787"/>
      <c r="C959" s="787"/>
      <c r="G959" s="4">
        <f t="shared" si="15"/>
        <v>520.6</v>
      </c>
    </row>
    <row r="960" spans="2:7">
      <c r="B960" s="787"/>
      <c r="C960" s="787"/>
      <c r="G960" s="4">
        <f t="shared" si="15"/>
        <v>520.6</v>
      </c>
    </row>
    <row r="961" spans="2:7">
      <c r="B961" s="787"/>
      <c r="C961" s="787"/>
      <c r="G961" s="4">
        <f t="shared" si="15"/>
        <v>520.6</v>
      </c>
    </row>
    <row r="962" spans="2:7">
      <c r="B962" s="787"/>
      <c r="C962" s="787"/>
      <c r="G962" s="4">
        <f t="shared" si="15"/>
        <v>520.6</v>
      </c>
    </row>
    <row r="963" spans="2:7">
      <c r="B963" s="787"/>
      <c r="C963" s="787"/>
      <c r="G963" s="4">
        <f t="shared" si="15"/>
        <v>520.6</v>
      </c>
    </row>
    <row r="964" spans="2:7">
      <c r="B964" s="787"/>
      <c r="C964" s="787"/>
      <c r="G964" s="4">
        <f t="shared" si="15"/>
        <v>520.6</v>
      </c>
    </row>
    <row r="965" spans="2:7">
      <c r="B965" s="787"/>
      <c r="C965" s="787"/>
      <c r="G965" s="4">
        <f t="shared" si="15"/>
        <v>520.6</v>
      </c>
    </row>
    <row r="966" spans="2:7">
      <c r="B966" s="787"/>
      <c r="C966" s="787"/>
      <c r="G966" s="4">
        <f t="shared" si="15"/>
        <v>520.6</v>
      </c>
    </row>
    <row r="967" spans="2:7">
      <c r="B967" s="787"/>
      <c r="C967" s="787"/>
      <c r="G967" s="4">
        <f t="shared" si="15"/>
        <v>520.6</v>
      </c>
    </row>
    <row r="968" spans="2:7">
      <c r="B968" s="787"/>
      <c r="C968" s="787"/>
      <c r="G968" s="4">
        <f t="shared" si="15"/>
        <v>520.6</v>
      </c>
    </row>
    <row r="969" spans="2:7">
      <c r="B969" s="787"/>
      <c r="C969" s="787"/>
      <c r="G969" s="4">
        <f t="shared" si="15"/>
        <v>520.6</v>
      </c>
    </row>
    <row r="970" spans="2:7">
      <c r="B970" s="787"/>
      <c r="C970" s="787"/>
      <c r="G970" s="4">
        <f t="shared" si="15"/>
        <v>520.6</v>
      </c>
    </row>
    <row r="971" spans="2:7">
      <c r="B971" s="787"/>
      <c r="C971" s="787"/>
      <c r="G971" s="4">
        <f t="shared" si="15"/>
        <v>520.6</v>
      </c>
    </row>
    <row r="972" spans="2:7">
      <c r="B972" s="787"/>
      <c r="C972" s="787"/>
      <c r="G972" s="4">
        <f t="shared" si="15"/>
        <v>520.6</v>
      </c>
    </row>
    <row r="973" spans="2:7">
      <c r="B973" s="787"/>
      <c r="C973" s="787"/>
      <c r="G973" s="4">
        <f t="shared" si="15"/>
        <v>520.6</v>
      </c>
    </row>
    <row r="974" spans="2:7">
      <c r="B974" s="787"/>
      <c r="C974" s="787"/>
      <c r="G974" s="4">
        <f t="shared" si="15"/>
        <v>520.6</v>
      </c>
    </row>
    <row r="975" spans="2:7">
      <c r="B975" s="787"/>
      <c r="C975" s="787"/>
      <c r="G975" s="4">
        <f t="shared" si="15"/>
        <v>520.6</v>
      </c>
    </row>
    <row r="976" spans="2:7">
      <c r="B976" s="787"/>
      <c r="C976" s="787"/>
      <c r="G976" s="4">
        <f t="shared" si="15"/>
        <v>520.6</v>
      </c>
    </row>
    <row r="977" spans="2:7">
      <c r="B977" s="787"/>
      <c r="C977" s="787"/>
      <c r="G977" s="4">
        <f t="shared" si="15"/>
        <v>520.6</v>
      </c>
    </row>
    <row r="978" spans="2:7">
      <c r="B978" s="787"/>
      <c r="C978" s="787"/>
      <c r="G978" s="4">
        <f t="shared" si="15"/>
        <v>520.6</v>
      </c>
    </row>
    <row r="979" spans="2:7">
      <c r="B979" s="787"/>
      <c r="C979" s="787"/>
      <c r="G979" s="4">
        <f t="shared" si="15"/>
        <v>520.6</v>
      </c>
    </row>
    <row r="980" spans="2:7">
      <c r="B980" s="787"/>
      <c r="C980" s="787"/>
      <c r="G980" s="4">
        <f t="shared" si="15"/>
        <v>520.6</v>
      </c>
    </row>
    <row r="981" spans="2:7">
      <c r="B981" s="787"/>
      <c r="C981" s="787"/>
      <c r="G981" s="4">
        <f t="shared" si="15"/>
        <v>520.6</v>
      </c>
    </row>
    <row r="982" spans="2:7">
      <c r="B982" s="787"/>
      <c r="C982" s="787"/>
      <c r="G982" s="4">
        <f t="shared" si="15"/>
        <v>520.6</v>
      </c>
    </row>
    <row r="983" spans="2:7">
      <c r="B983" s="787"/>
      <c r="C983" s="787"/>
      <c r="G983" s="4">
        <f t="shared" si="15"/>
        <v>520.6</v>
      </c>
    </row>
    <row r="984" spans="2:7">
      <c r="B984" s="787"/>
      <c r="C984" s="787"/>
      <c r="G984" s="4">
        <f t="shared" si="15"/>
        <v>520.6</v>
      </c>
    </row>
    <row r="985" spans="2:7">
      <c r="B985" s="787"/>
      <c r="C985" s="787"/>
      <c r="G985" s="4">
        <f t="shared" si="15"/>
        <v>520.6</v>
      </c>
    </row>
    <row r="986" spans="2:7">
      <c r="B986" s="787"/>
      <c r="C986" s="787"/>
      <c r="G986" s="4">
        <f t="shared" si="15"/>
        <v>520.6</v>
      </c>
    </row>
    <row r="987" spans="2:7">
      <c r="B987" s="787"/>
      <c r="C987" s="787"/>
      <c r="G987" s="4">
        <f t="shared" si="15"/>
        <v>520.6</v>
      </c>
    </row>
    <row r="988" spans="2:7">
      <c r="B988" s="787"/>
      <c r="C988" s="787"/>
      <c r="G988" s="4">
        <f t="shared" si="15"/>
        <v>520.6</v>
      </c>
    </row>
    <row r="989" spans="2:7">
      <c r="B989" s="787"/>
      <c r="C989" s="787"/>
      <c r="G989" s="4">
        <f t="shared" si="15"/>
        <v>520.6</v>
      </c>
    </row>
    <row r="990" spans="2:7">
      <c r="B990" s="787"/>
      <c r="C990" s="787"/>
      <c r="G990" s="4">
        <f t="shared" si="15"/>
        <v>520.6</v>
      </c>
    </row>
    <row r="991" spans="2:7">
      <c r="B991" s="787"/>
      <c r="C991" s="787"/>
      <c r="G991" s="4">
        <f t="shared" si="15"/>
        <v>520.6</v>
      </c>
    </row>
    <row r="992" spans="2:7">
      <c r="B992" s="787"/>
      <c r="C992" s="787"/>
      <c r="G992" s="4">
        <f t="shared" si="15"/>
        <v>520.6</v>
      </c>
    </row>
    <row r="993" spans="2:7">
      <c r="B993" s="787"/>
      <c r="C993" s="787"/>
      <c r="G993" s="4">
        <f t="shared" ref="G993:G1012" si="16">+G992+E993-F993</f>
        <v>520.6</v>
      </c>
    </row>
    <row r="994" spans="2:7">
      <c r="B994" s="787"/>
      <c r="C994" s="787"/>
      <c r="G994" s="4">
        <f t="shared" si="16"/>
        <v>520.6</v>
      </c>
    </row>
    <row r="995" spans="2:7">
      <c r="B995" s="787"/>
      <c r="C995" s="787"/>
      <c r="G995" s="4">
        <f t="shared" si="16"/>
        <v>520.6</v>
      </c>
    </row>
    <row r="996" spans="2:7">
      <c r="B996" s="787"/>
      <c r="C996" s="787"/>
      <c r="G996" s="4">
        <f t="shared" si="16"/>
        <v>520.6</v>
      </c>
    </row>
    <row r="997" spans="2:7">
      <c r="B997" s="787"/>
      <c r="C997" s="787"/>
      <c r="G997" s="4">
        <f t="shared" si="16"/>
        <v>520.6</v>
      </c>
    </row>
    <row r="998" spans="2:7">
      <c r="B998" s="787"/>
      <c r="C998" s="787"/>
      <c r="G998" s="4">
        <f t="shared" si="16"/>
        <v>520.6</v>
      </c>
    </row>
    <row r="999" spans="2:7">
      <c r="B999" s="787"/>
      <c r="C999" s="787"/>
      <c r="G999" s="4">
        <f t="shared" si="16"/>
        <v>520.6</v>
      </c>
    </row>
    <row r="1000" spans="2:7">
      <c r="B1000" s="787"/>
      <c r="C1000" s="787"/>
      <c r="G1000" s="4">
        <f t="shared" si="16"/>
        <v>520.6</v>
      </c>
    </row>
    <row r="1001" spans="2:7">
      <c r="B1001" s="787"/>
      <c r="C1001" s="787"/>
      <c r="G1001" s="4">
        <f t="shared" si="16"/>
        <v>520.6</v>
      </c>
    </row>
    <row r="1002" spans="2:7">
      <c r="B1002" s="787"/>
      <c r="C1002" s="787"/>
      <c r="G1002" s="4">
        <f t="shared" si="16"/>
        <v>520.6</v>
      </c>
    </row>
    <row r="1003" spans="2:7">
      <c r="B1003" s="787"/>
      <c r="C1003" s="787"/>
      <c r="G1003" s="4">
        <f t="shared" si="16"/>
        <v>520.6</v>
      </c>
    </row>
    <row r="1004" spans="2:7">
      <c r="B1004" s="787"/>
      <c r="C1004" s="787"/>
      <c r="G1004" s="4">
        <f t="shared" si="16"/>
        <v>520.6</v>
      </c>
    </row>
    <row r="1005" spans="2:7">
      <c r="B1005" s="787"/>
      <c r="C1005" s="787"/>
      <c r="G1005" s="4">
        <f t="shared" si="16"/>
        <v>520.6</v>
      </c>
    </row>
    <row r="1006" spans="2:7">
      <c r="B1006" s="787"/>
      <c r="C1006" s="787"/>
      <c r="G1006" s="4">
        <f t="shared" si="16"/>
        <v>520.6</v>
      </c>
    </row>
    <row r="1007" spans="2:7">
      <c r="B1007" s="787"/>
      <c r="C1007" s="787"/>
      <c r="G1007" s="4">
        <f t="shared" si="16"/>
        <v>520.6</v>
      </c>
    </row>
    <row r="1008" spans="2:7">
      <c r="B1008" s="787"/>
      <c r="C1008" s="787"/>
      <c r="G1008" s="4">
        <f t="shared" si="16"/>
        <v>520.6</v>
      </c>
    </row>
    <row r="1009" spans="2:7">
      <c r="B1009" s="787"/>
      <c r="C1009" s="787"/>
      <c r="G1009" s="4">
        <f t="shared" si="16"/>
        <v>520.6</v>
      </c>
    </row>
    <row r="1010" spans="2:7">
      <c r="B1010" s="787"/>
      <c r="C1010" s="787"/>
      <c r="G1010" s="4">
        <f t="shared" si="16"/>
        <v>520.6</v>
      </c>
    </row>
    <row r="1011" spans="2:7">
      <c r="B1011" s="787"/>
      <c r="C1011" s="787"/>
      <c r="G1011" s="4">
        <f t="shared" si="16"/>
        <v>520.6</v>
      </c>
    </row>
    <row r="1012" spans="2:7">
      <c r="B1012" s="787"/>
      <c r="C1012" s="787"/>
      <c r="G1012" s="4">
        <f t="shared" si="16"/>
        <v>520.6</v>
      </c>
    </row>
  </sheetData>
  <autoFilter ref="A5:O707" xr:uid="{00000000-0001-0000-1000-000000000000}"/>
  <mergeCells count="6">
    <mergeCell ref="J708:L708"/>
    <mergeCell ref="J523:L523"/>
    <mergeCell ref="J584:L584"/>
    <mergeCell ref="J654:L654"/>
    <mergeCell ref="J675:L675"/>
    <mergeCell ref="I685:K685"/>
  </mergeCells>
  <pageMargins left="0.70866141732283472" right="0.70866141732283472" top="0.74803149606299213" bottom="0.74803149606299213" header="0.31496062992125984" footer="0.31496062992125984"/>
  <pageSetup paperSize="9" scale="7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9">
    <tabColor rgb="FF00B0F0"/>
  </sheetPr>
  <dimension ref="A3:R1014"/>
  <sheetViews>
    <sheetView topLeftCell="A722" workbookViewId="0">
      <selection activeCell="F741" sqref="F741"/>
    </sheetView>
  </sheetViews>
  <sheetFormatPr defaultColWidth="11.42578125" defaultRowHeight="15"/>
  <cols>
    <col min="1" max="1" width="11.42578125" style="39"/>
    <col min="2" max="2" width="12.7109375" style="6" bestFit="1" customWidth="1"/>
    <col min="3" max="3" width="11.85546875" style="6" bestFit="1" customWidth="1"/>
    <col min="4" max="4" width="14.28515625" bestFit="1" customWidth="1"/>
    <col min="5" max="6" width="11.42578125" style="4"/>
    <col min="7" max="7" width="12.42578125" style="4" bestFit="1" customWidth="1"/>
    <col min="11" max="11" width="15.42578125" customWidth="1"/>
    <col min="12" max="12" width="11.42578125" style="121"/>
  </cols>
  <sheetData>
    <row r="3" spans="1:12">
      <c r="B3" s="820" t="s">
        <v>3027</v>
      </c>
      <c r="C3" s="820"/>
      <c r="D3" s="820"/>
      <c r="E3" s="820"/>
      <c r="F3" s="820"/>
      <c r="G3" s="11"/>
    </row>
    <row r="5" spans="1:12" s="6" customFormat="1" ht="30">
      <c r="A5" s="40" t="s">
        <v>1</v>
      </c>
      <c r="B5" s="804" t="s">
        <v>2</v>
      </c>
      <c r="C5" s="804" t="s">
        <v>3</v>
      </c>
      <c r="D5" s="137" t="s">
        <v>4</v>
      </c>
      <c r="E5" s="13" t="s">
        <v>5</v>
      </c>
      <c r="F5" s="13" t="s">
        <v>6</v>
      </c>
      <c r="G5" s="14" t="s">
        <v>7</v>
      </c>
      <c r="H5" s="787"/>
      <c r="I5" s="787"/>
      <c r="J5" s="787"/>
      <c r="K5" s="787"/>
      <c r="L5" s="814"/>
    </row>
    <row r="6" spans="1:12">
      <c r="A6" s="39">
        <v>42736</v>
      </c>
      <c r="B6" s="787" t="s">
        <v>8</v>
      </c>
      <c r="C6" s="787"/>
      <c r="G6" s="4">
        <v>31.9</v>
      </c>
    </row>
    <row r="7" spans="1:12">
      <c r="A7" s="39">
        <v>42753</v>
      </c>
      <c r="B7" s="787">
        <v>12116</v>
      </c>
      <c r="C7" s="787" t="s">
        <v>157</v>
      </c>
      <c r="F7" s="4">
        <v>31.9</v>
      </c>
      <c r="G7" s="802">
        <f>+G6+E7-F7</f>
        <v>0</v>
      </c>
    </row>
    <row r="8" spans="1:12">
      <c r="A8" s="39">
        <v>42766</v>
      </c>
      <c r="B8" s="787" t="s">
        <v>10</v>
      </c>
      <c r="C8" s="787" t="s">
        <v>11</v>
      </c>
      <c r="D8" t="s">
        <v>12</v>
      </c>
      <c r="E8" s="4">
        <v>29.7</v>
      </c>
      <c r="G8" s="802">
        <f t="shared" ref="G8:G71" si="0">+G7+E8-F8</f>
        <v>29.7</v>
      </c>
    </row>
    <row r="9" spans="1:12">
      <c r="B9" s="787"/>
      <c r="C9" s="787"/>
      <c r="D9" t="s">
        <v>13</v>
      </c>
      <c r="E9" s="4">
        <v>2.8</v>
      </c>
      <c r="G9" s="802">
        <f t="shared" si="0"/>
        <v>32.5</v>
      </c>
    </row>
    <row r="10" spans="1:12">
      <c r="B10" s="787"/>
      <c r="C10" s="787"/>
      <c r="D10" t="s">
        <v>14</v>
      </c>
      <c r="E10" s="4">
        <v>210</v>
      </c>
      <c r="G10" s="802">
        <f t="shared" si="0"/>
        <v>242.5</v>
      </c>
    </row>
    <row r="11" spans="1:12">
      <c r="A11" s="39">
        <v>42766</v>
      </c>
      <c r="B11" s="787">
        <v>12179</v>
      </c>
      <c r="C11" s="787" t="s">
        <v>11</v>
      </c>
      <c r="D11" t="s">
        <v>14</v>
      </c>
      <c r="F11" s="4">
        <v>210</v>
      </c>
      <c r="G11" s="802">
        <f t="shared" si="0"/>
        <v>32.5</v>
      </c>
    </row>
    <row r="12" spans="1:12">
      <c r="A12" s="39">
        <v>42789</v>
      </c>
      <c r="B12" s="787">
        <v>12291</v>
      </c>
      <c r="C12" s="787" t="s">
        <v>11</v>
      </c>
      <c r="D12" t="s">
        <v>12</v>
      </c>
      <c r="F12" s="4">
        <v>29.7</v>
      </c>
      <c r="G12" s="802">
        <f t="shared" si="0"/>
        <v>2.8000000000000007</v>
      </c>
    </row>
    <row r="13" spans="1:12">
      <c r="A13" s="39">
        <v>42789</v>
      </c>
      <c r="B13" s="787">
        <v>12291</v>
      </c>
      <c r="C13" s="787" t="s">
        <v>11</v>
      </c>
      <c r="D13" t="s">
        <v>13</v>
      </c>
      <c r="F13" s="4">
        <v>2.8</v>
      </c>
      <c r="G13" s="802">
        <f t="shared" si="0"/>
        <v>0</v>
      </c>
    </row>
    <row r="14" spans="1:12">
      <c r="A14" s="39">
        <v>42794</v>
      </c>
      <c r="B14" s="787" t="s">
        <v>10</v>
      </c>
      <c r="C14" s="787" t="s">
        <v>15</v>
      </c>
      <c r="D14" t="s">
        <v>12</v>
      </c>
      <c r="E14" s="4">
        <v>28.5</v>
      </c>
      <c r="G14" s="802">
        <f t="shared" si="0"/>
        <v>28.5</v>
      </c>
    </row>
    <row r="15" spans="1:12">
      <c r="B15" s="787"/>
      <c r="C15" s="787"/>
      <c r="D15" t="s">
        <v>13</v>
      </c>
      <c r="E15" s="4">
        <v>2</v>
      </c>
      <c r="G15" s="802">
        <f t="shared" si="0"/>
        <v>30.5</v>
      </c>
    </row>
    <row r="16" spans="1:12">
      <c r="B16" s="787"/>
      <c r="C16" s="787"/>
      <c r="D16" t="s">
        <v>14</v>
      </c>
      <c r="E16" s="4">
        <v>210</v>
      </c>
      <c r="G16" s="802">
        <f t="shared" si="0"/>
        <v>240.5</v>
      </c>
    </row>
    <row r="17" spans="1:7">
      <c r="A17" s="39">
        <v>42794</v>
      </c>
      <c r="B17" s="787">
        <v>12306</v>
      </c>
      <c r="C17" s="787" t="s">
        <v>15</v>
      </c>
      <c r="D17" t="s">
        <v>14</v>
      </c>
      <c r="F17" s="4">
        <v>210</v>
      </c>
      <c r="G17" s="802">
        <f t="shared" si="0"/>
        <v>30.5</v>
      </c>
    </row>
    <row r="18" spans="1:7">
      <c r="A18" s="39">
        <v>42828</v>
      </c>
      <c r="B18" s="787">
        <v>12470</v>
      </c>
      <c r="C18" s="787" t="s">
        <v>15</v>
      </c>
      <c r="D18" t="s">
        <v>12</v>
      </c>
      <c r="F18" s="4">
        <v>28.5</v>
      </c>
      <c r="G18" s="802">
        <f t="shared" si="0"/>
        <v>2</v>
      </c>
    </row>
    <row r="19" spans="1:7">
      <c r="A19" s="39">
        <v>42828</v>
      </c>
      <c r="B19" s="787">
        <v>12470</v>
      </c>
      <c r="C19" s="787" t="s">
        <v>15</v>
      </c>
      <c r="D19" t="s">
        <v>13</v>
      </c>
      <c r="F19" s="4">
        <v>2</v>
      </c>
      <c r="G19" s="802">
        <f t="shared" si="0"/>
        <v>0</v>
      </c>
    </row>
    <row r="20" spans="1:7">
      <c r="A20" s="39">
        <v>42825</v>
      </c>
      <c r="B20" s="787" t="s">
        <v>10</v>
      </c>
      <c r="C20" s="787" t="s">
        <v>16</v>
      </c>
      <c r="D20" t="s">
        <v>12</v>
      </c>
      <c r="E20" s="4">
        <v>26.9</v>
      </c>
      <c r="G20" s="802">
        <f t="shared" si="0"/>
        <v>26.9</v>
      </c>
    </row>
    <row r="21" spans="1:7">
      <c r="B21" s="787"/>
      <c r="C21" s="787"/>
      <c r="D21" t="s">
        <v>13</v>
      </c>
      <c r="E21" s="4">
        <v>2</v>
      </c>
      <c r="G21" s="802">
        <f t="shared" si="0"/>
        <v>28.9</v>
      </c>
    </row>
    <row r="22" spans="1:7">
      <c r="B22" s="787"/>
      <c r="C22" s="787"/>
      <c r="D22" t="s">
        <v>14</v>
      </c>
      <c r="E22" s="4">
        <v>210</v>
      </c>
      <c r="G22" s="802">
        <f t="shared" si="0"/>
        <v>238.9</v>
      </c>
    </row>
    <row r="23" spans="1:7">
      <c r="A23" s="39">
        <v>42828</v>
      </c>
      <c r="B23" s="787">
        <v>12470</v>
      </c>
      <c r="C23" s="787" t="s">
        <v>16</v>
      </c>
      <c r="D23" t="s">
        <v>14</v>
      </c>
      <c r="F23" s="4">
        <v>210</v>
      </c>
      <c r="G23" s="802">
        <f t="shared" si="0"/>
        <v>28.900000000000006</v>
      </c>
    </row>
    <row r="24" spans="1:7">
      <c r="A24" s="39">
        <v>42859</v>
      </c>
      <c r="B24" s="787">
        <v>12632</v>
      </c>
      <c r="C24" s="787" t="s">
        <v>16</v>
      </c>
      <c r="D24" t="s">
        <v>12</v>
      </c>
      <c r="F24" s="4">
        <v>26.9</v>
      </c>
      <c r="G24" s="802">
        <f t="shared" si="0"/>
        <v>2.0000000000000071</v>
      </c>
    </row>
    <row r="25" spans="1:7">
      <c r="A25" s="39">
        <v>42859</v>
      </c>
      <c r="B25" s="787">
        <v>12632</v>
      </c>
      <c r="C25" s="787" t="s">
        <v>16</v>
      </c>
      <c r="D25" t="s">
        <v>13</v>
      </c>
      <c r="F25" s="4">
        <v>2</v>
      </c>
      <c r="G25" s="802">
        <f t="shared" si="0"/>
        <v>7.1054273576010019E-15</v>
      </c>
    </row>
    <row r="26" spans="1:7">
      <c r="A26" s="39">
        <v>42855</v>
      </c>
      <c r="B26" s="787" t="s">
        <v>10</v>
      </c>
      <c r="C26" s="787" t="s">
        <v>17</v>
      </c>
      <c r="D26" t="s">
        <v>12</v>
      </c>
      <c r="E26" s="4">
        <v>28.1</v>
      </c>
      <c r="G26" s="802">
        <f t="shared" si="0"/>
        <v>28.100000000000009</v>
      </c>
    </row>
    <row r="27" spans="1:7">
      <c r="B27" s="787"/>
      <c r="C27" s="787"/>
      <c r="D27" t="s">
        <v>13</v>
      </c>
      <c r="E27" s="4">
        <v>2</v>
      </c>
      <c r="G27" s="802">
        <f t="shared" si="0"/>
        <v>30.100000000000009</v>
      </c>
    </row>
    <row r="28" spans="1:7">
      <c r="B28" s="787"/>
      <c r="C28" s="787"/>
      <c r="D28" t="s">
        <v>14</v>
      </c>
      <c r="E28" s="4">
        <v>210</v>
      </c>
      <c r="G28" s="802">
        <f t="shared" si="0"/>
        <v>240.10000000000002</v>
      </c>
    </row>
    <row r="29" spans="1:7">
      <c r="A29" s="39">
        <v>42859</v>
      </c>
      <c r="B29" s="787">
        <v>12632</v>
      </c>
      <c r="C29" s="787" t="s">
        <v>17</v>
      </c>
      <c r="D29" t="s">
        <v>14</v>
      </c>
      <c r="F29" s="4">
        <v>210</v>
      </c>
      <c r="G29" s="802">
        <f t="shared" si="0"/>
        <v>30.100000000000023</v>
      </c>
    </row>
    <row r="30" spans="1:7">
      <c r="A30" s="39">
        <v>42887</v>
      </c>
      <c r="B30" s="787">
        <v>12760</v>
      </c>
      <c r="C30" s="787" t="s">
        <v>17</v>
      </c>
      <c r="D30" t="s">
        <v>12</v>
      </c>
      <c r="F30" s="4">
        <v>28.1</v>
      </c>
      <c r="G30" s="802">
        <f t="shared" si="0"/>
        <v>2.0000000000000213</v>
      </c>
    </row>
    <row r="31" spans="1:7">
      <c r="A31" s="39">
        <v>42887</v>
      </c>
      <c r="B31" s="787">
        <v>12760</v>
      </c>
      <c r="C31" s="787" t="s">
        <v>17</v>
      </c>
      <c r="D31" t="s">
        <v>13</v>
      </c>
      <c r="F31" s="4">
        <v>2</v>
      </c>
      <c r="G31" s="802">
        <f t="shared" si="0"/>
        <v>2.1316282072803006E-14</v>
      </c>
    </row>
    <row r="32" spans="1:7">
      <c r="A32" s="39">
        <v>42886</v>
      </c>
      <c r="B32" s="787" t="s">
        <v>10</v>
      </c>
      <c r="C32" s="787" t="s">
        <v>18</v>
      </c>
      <c r="D32" t="s">
        <v>12</v>
      </c>
      <c r="E32" s="4">
        <v>26.9</v>
      </c>
      <c r="G32" s="802">
        <f t="shared" si="0"/>
        <v>26.90000000000002</v>
      </c>
    </row>
    <row r="33" spans="1:7">
      <c r="B33" s="787"/>
      <c r="C33" s="787"/>
      <c r="D33" t="s">
        <v>13</v>
      </c>
      <c r="E33" s="4">
        <v>2</v>
      </c>
      <c r="G33" s="802">
        <f t="shared" si="0"/>
        <v>28.90000000000002</v>
      </c>
    </row>
    <row r="34" spans="1:7">
      <c r="B34" s="787"/>
      <c r="C34" s="787"/>
      <c r="D34" t="s">
        <v>14</v>
      </c>
      <c r="E34" s="4">
        <v>210</v>
      </c>
      <c r="G34" s="802">
        <f t="shared" si="0"/>
        <v>238.90000000000003</v>
      </c>
    </row>
    <row r="35" spans="1:7">
      <c r="A35" s="39">
        <v>42916</v>
      </c>
      <c r="B35" s="787">
        <v>12891</v>
      </c>
      <c r="C35" s="787" t="s">
        <v>18</v>
      </c>
      <c r="D35" t="s">
        <v>12</v>
      </c>
      <c r="F35" s="4">
        <v>26.9</v>
      </c>
      <c r="G35" s="802">
        <f t="shared" si="0"/>
        <v>212.00000000000003</v>
      </c>
    </row>
    <row r="36" spans="1:7">
      <c r="B36" s="787"/>
      <c r="C36" s="787"/>
      <c r="D36" t="s">
        <v>13</v>
      </c>
      <c r="F36" s="4">
        <v>2</v>
      </c>
      <c r="G36" s="802">
        <f t="shared" si="0"/>
        <v>210.00000000000003</v>
      </c>
    </row>
    <row r="37" spans="1:7">
      <c r="A37" s="39">
        <v>42887</v>
      </c>
      <c r="B37" s="787">
        <v>12760</v>
      </c>
      <c r="C37" s="787" t="s">
        <v>18</v>
      </c>
      <c r="D37" t="s">
        <v>14</v>
      </c>
      <c r="F37" s="4">
        <v>210</v>
      </c>
      <c r="G37" s="802">
        <f t="shared" si="0"/>
        <v>0</v>
      </c>
    </row>
    <row r="38" spans="1:7">
      <c r="A38" s="39">
        <v>42916</v>
      </c>
      <c r="B38" s="787" t="s">
        <v>10</v>
      </c>
      <c r="C38" s="787" t="s">
        <v>19</v>
      </c>
      <c r="D38" t="s">
        <v>12</v>
      </c>
      <c r="E38" s="4">
        <v>26.1</v>
      </c>
      <c r="G38" s="802">
        <f t="shared" si="0"/>
        <v>26.1</v>
      </c>
    </row>
    <row r="39" spans="1:7">
      <c r="B39" s="787"/>
      <c r="C39" s="787"/>
      <c r="D39" t="s">
        <v>13</v>
      </c>
      <c r="E39" s="4">
        <v>2</v>
      </c>
      <c r="G39" s="802">
        <f t="shared" si="0"/>
        <v>28.1</v>
      </c>
    </row>
    <row r="40" spans="1:7">
      <c r="B40" s="787"/>
      <c r="C40" s="787"/>
      <c r="D40" t="s">
        <v>14</v>
      </c>
      <c r="E40" s="4">
        <v>210</v>
      </c>
      <c r="G40" s="802">
        <f t="shared" si="0"/>
        <v>238.1</v>
      </c>
    </row>
    <row r="41" spans="1:7">
      <c r="A41" s="39">
        <v>42916</v>
      </c>
      <c r="B41" s="787">
        <v>12891</v>
      </c>
      <c r="C41" s="787" t="s">
        <v>19</v>
      </c>
      <c r="D41" t="s">
        <v>14</v>
      </c>
      <c r="F41" s="4">
        <v>210</v>
      </c>
      <c r="G41" s="802">
        <f t="shared" si="0"/>
        <v>28.099999999999994</v>
      </c>
    </row>
    <row r="42" spans="1:7">
      <c r="A42" s="39">
        <v>42948</v>
      </c>
      <c r="B42" s="787">
        <v>13206</v>
      </c>
      <c r="C42" s="787" t="s">
        <v>19</v>
      </c>
      <c r="D42" t="s">
        <v>13</v>
      </c>
      <c r="F42" s="4">
        <v>2</v>
      </c>
      <c r="G42" s="802">
        <f t="shared" si="0"/>
        <v>26.099999999999994</v>
      </c>
    </row>
    <row r="43" spans="1:7">
      <c r="A43" s="39">
        <v>42948</v>
      </c>
      <c r="B43" s="787">
        <v>13206</v>
      </c>
      <c r="C43" s="787" t="s">
        <v>19</v>
      </c>
      <c r="D43" t="s">
        <v>12</v>
      </c>
      <c r="F43" s="4">
        <v>26.1</v>
      </c>
      <c r="G43" s="802">
        <f t="shared" si="0"/>
        <v>0</v>
      </c>
    </row>
    <row r="44" spans="1:7">
      <c r="A44" s="39">
        <v>42947</v>
      </c>
      <c r="B44" s="787" t="s">
        <v>10</v>
      </c>
      <c r="C44" s="787" t="s">
        <v>20</v>
      </c>
      <c r="D44" t="s">
        <v>12</v>
      </c>
      <c r="E44" s="4">
        <v>24.9</v>
      </c>
      <c r="G44" s="802">
        <f t="shared" si="0"/>
        <v>24.9</v>
      </c>
    </row>
    <row r="45" spans="1:7">
      <c r="B45" s="787"/>
      <c r="C45" s="787"/>
      <c r="D45" t="s">
        <v>13</v>
      </c>
      <c r="E45" s="4">
        <v>2</v>
      </c>
      <c r="G45" s="802">
        <f t="shared" si="0"/>
        <v>26.9</v>
      </c>
    </row>
    <row r="46" spans="1:7">
      <c r="B46" s="787"/>
      <c r="C46" s="787"/>
      <c r="D46" t="s">
        <v>14</v>
      </c>
      <c r="E46" s="4">
        <v>210</v>
      </c>
      <c r="G46" s="802">
        <f t="shared" si="0"/>
        <v>236.9</v>
      </c>
    </row>
    <row r="47" spans="1:7">
      <c r="A47" s="39">
        <v>42948</v>
      </c>
      <c r="B47" s="787">
        <v>13206</v>
      </c>
      <c r="C47" s="787" t="s">
        <v>20</v>
      </c>
      <c r="D47" t="s">
        <v>14</v>
      </c>
      <c r="F47" s="4">
        <v>210</v>
      </c>
      <c r="G47" s="802">
        <f t="shared" si="0"/>
        <v>26.900000000000006</v>
      </c>
    </row>
    <row r="48" spans="1:7">
      <c r="A48" s="39">
        <v>42982</v>
      </c>
      <c r="B48" s="787">
        <v>13386</v>
      </c>
      <c r="C48" s="787" t="s">
        <v>20</v>
      </c>
      <c r="D48" t="s">
        <v>12</v>
      </c>
      <c r="F48" s="4">
        <v>24.9</v>
      </c>
      <c r="G48" s="802">
        <f t="shared" si="0"/>
        <v>2.0000000000000071</v>
      </c>
    </row>
    <row r="49" spans="1:7">
      <c r="A49" s="39">
        <v>42982</v>
      </c>
      <c r="B49" s="787">
        <v>13386</v>
      </c>
      <c r="C49" s="787" t="s">
        <v>20</v>
      </c>
      <c r="D49" t="s">
        <v>13</v>
      </c>
      <c r="F49" s="4">
        <v>2</v>
      </c>
      <c r="G49" s="802">
        <f t="shared" si="0"/>
        <v>7.1054273576010019E-15</v>
      </c>
    </row>
    <row r="50" spans="1:7">
      <c r="A50" s="39">
        <v>42978</v>
      </c>
      <c r="B50" s="787" t="s">
        <v>10</v>
      </c>
      <c r="C50" s="787" t="s">
        <v>21</v>
      </c>
      <c r="D50" t="s">
        <v>12</v>
      </c>
      <c r="E50" s="4">
        <v>24.9</v>
      </c>
      <c r="G50" s="802">
        <f t="shared" si="0"/>
        <v>24.900000000000006</v>
      </c>
    </row>
    <row r="51" spans="1:7">
      <c r="B51" s="787"/>
      <c r="C51" s="787"/>
      <c r="D51" t="s">
        <v>13</v>
      </c>
      <c r="E51" s="4">
        <v>2</v>
      </c>
      <c r="G51" s="802">
        <f t="shared" si="0"/>
        <v>26.900000000000006</v>
      </c>
    </row>
    <row r="52" spans="1:7">
      <c r="B52" s="787"/>
      <c r="C52" s="787"/>
      <c r="D52" t="s">
        <v>14</v>
      </c>
      <c r="E52" s="4">
        <v>210</v>
      </c>
      <c r="G52" s="802">
        <f t="shared" si="0"/>
        <v>236.9</v>
      </c>
    </row>
    <row r="53" spans="1:7">
      <c r="A53" s="39">
        <v>42982</v>
      </c>
      <c r="B53" s="787">
        <v>13386</v>
      </c>
      <c r="C53" s="787" t="s">
        <v>21</v>
      </c>
      <c r="D53" t="s">
        <v>14</v>
      </c>
      <c r="F53" s="4">
        <v>210</v>
      </c>
      <c r="G53" s="802">
        <f t="shared" si="0"/>
        <v>26.900000000000006</v>
      </c>
    </row>
    <row r="54" spans="1:7">
      <c r="A54" s="39">
        <v>43010</v>
      </c>
      <c r="B54" s="787">
        <v>13576</v>
      </c>
      <c r="C54" s="787" t="s">
        <v>21</v>
      </c>
      <c r="D54" t="s">
        <v>12</v>
      </c>
      <c r="F54" s="4">
        <v>24.9</v>
      </c>
      <c r="G54" s="802">
        <f t="shared" si="0"/>
        <v>2.0000000000000071</v>
      </c>
    </row>
    <row r="55" spans="1:7">
      <c r="A55" s="39">
        <v>43010</v>
      </c>
      <c r="B55" s="787">
        <v>13576</v>
      </c>
      <c r="C55" s="787" t="s">
        <v>21</v>
      </c>
      <c r="D55" t="s">
        <v>13</v>
      </c>
      <c r="F55" s="4">
        <v>2</v>
      </c>
      <c r="G55" s="802">
        <f t="shared" si="0"/>
        <v>7.1054273576010019E-15</v>
      </c>
    </row>
    <row r="56" spans="1:7">
      <c r="A56" s="39">
        <v>43008</v>
      </c>
      <c r="B56" s="787" t="s">
        <v>10</v>
      </c>
      <c r="C56" s="787" t="s">
        <v>22</v>
      </c>
      <c r="D56" t="s">
        <v>12</v>
      </c>
      <c r="E56" s="4">
        <v>21.3</v>
      </c>
      <c r="G56" s="802">
        <f t="shared" si="0"/>
        <v>21.300000000000008</v>
      </c>
    </row>
    <row r="57" spans="1:7">
      <c r="B57" s="787"/>
      <c r="C57" s="787"/>
      <c r="D57" t="s">
        <v>13</v>
      </c>
      <c r="E57" s="4">
        <v>2</v>
      </c>
      <c r="G57" s="802">
        <f t="shared" si="0"/>
        <v>23.300000000000008</v>
      </c>
    </row>
    <row r="58" spans="1:7">
      <c r="B58" s="787"/>
      <c r="C58" s="787"/>
      <c r="D58" t="s">
        <v>14</v>
      </c>
      <c r="E58" s="4">
        <v>210</v>
      </c>
      <c r="G58" s="802">
        <f t="shared" si="0"/>
        <v>233.3</v>
      </c>
    </row>
    <row r="59" spans="1:7">
      <c r="A59" s="39">
        <v>43010</v>
      </c>
      <c r="B59" s="787">
        <v>13576</v>
      </c>
      <c r="C59" s="787" t="s">
        <v>22</v>
      </c>
      <c r="D59" t="s">
        <v>14</v>
      </c>
      <c r="F59" s="4">
        <v>210</v>
      </c>
      <c r="G59" s="802">
        <f t="shared" si="0"/>
        <v>23.300000000000011</v>
      </c>
    </row>
    <row r="60" spans="1:7">
      <c r="A60" s="39">
        <v>43041</v>
      </c>
      <c r="B60" s="787">
        <v>13746</v>
      </c>
      <c r="C60" s="787" t="s">
        <v>22</v>
      </c>
      <c r="D60" t="s">
        <v>12</v>
      </c>
      <c r="F60" s="4">
        <v>21.3</v>
      </c>
      <c r="G60" s="802">
        <f t="shared" si="0"/>
        <v>2.0000000000000107</v>
      </c>
    </row>
    <row r="61" spans="1:7">
      <c r="A61" s="39">
        <v>43041</v>
      </c>
      <c r="B61" s="787">
        <v>13746</v>
      </c>
      <c r="C61" s="787" t="s">
        <v>22</v>
      </c>
      <c r="D61" t="s">
        <v>13</v>
      </c>
      <c r="F61" s="4">
        <v>2</v>
      </c>
      <c r="G61" s="802">
        <f t="shared" si="0"/>
        <v>1.0658141036401503E-14</v>
      </c>
    </row>
    <row r="62" spans="1:7">
      <c r="A62" s="39">
        <v>43039</v>
      </c>
      <c r="B62" s="787" t="s">
        <v>10</v>
      </c>
      <c r="C62" s="787" t="s">
        <v>23</v>
      </c>
      <c r="D62" t="s">
        <v>12</v>
      </c>
      <c r="E62" s="4">
        <v>21.2</v>
      </c>
      <c r="G62" s="802">
        <f t="shared" si="0"/>
        <v>21.20000000000001</v>
      </c>
    </row>
    <row r="63" spans="1:7">
      <c r="B63" s="787"/>
      <c r="C63" s="787"/>
      <c r="D63" t="s">
        <v>13</v>
      </c>
      <c r="E63" s="4">
        <v>2</v>
      </c>
      <c r="G63" s="802">
        <f t="shared" si="0"/>
        <v>23.20000000000001</v>
      </c>
    </row>
    <row r="64" spans="1:7">
      <c r="B64" s="787"/>
      <c r="C64" s="787"/>
      <c r="D64" t="s">
        <v>14</v>
      </c>
      <c r="E64" s="4">
        <v>210</v>
      </c>
      <c r="G64" s="802">
        <f t="shared" si="0"/>
        <v>233.20000000000002</v>
      </c>
    </row>
    <row r="65" spans="1:7">
      <c r="A65" s="39">
        <v>43062</v>
      </c>
      <c r="B65" s="787">
        <v>13817</v>
      </c>
      <c r="C65" s="787" t="s">
        <v>23</v>
      </c>
      <c r="D65" t="s">
        <v>12</v>
      </c>
      <c r="F65" s="4">
        <v>21.2</v>
      </c>
      <c r="G65" s="802">
        <f t="shared" si="0"/>
        <v>212.00000000000003</v>
      </c>
    </row>
    <row r="66" spans="1:7">
      <c r="A66" s="39">
        <v>43062</v>
      </c>
      <c r="B66" s="787">
        <v>13817</v>
      </c>
      <c r="C66" s="787" t="s">
        <v>23</v>
      </c>
      <c r="D66" t="s">
        <v>13</v>
      </c>
      <c r="F66" s="4">
        <v>2</v>
      </c>
      <c r="G66" s="802">
        <f t="shared" si="0"/>
        <v>210.00000000000003</v>
      </c>
    </row>
    <row r="67" spans="1:7">
      <c r="A67" s="39">
        <v>43041</v>
      </c>
      <c r="B67" s="787">
        <v>13746</v>
      </c>
      <c r="C67" s="787" t="s">
        <v>23</v>
      </c>
      <c r="D67" t="s">
        <v>14</v>
      </c>
      <c r="F67" s="4">
        <v>210</v>
      </c>
      <c r="G67" s="802">
        <f t="shared" si="0"/>
        <v>0</v>
      </c>
    </row>
    <row r="68" spans="1:7">
      <c r="A68" s="39">
        <v>43069</v>
      </c>
      <c r="B68" s="787" t="s">
        <v>10</v>
      </c>
      <c r="C68" s="787" t="s">
        <v>24</v>
      </c>
      <c r="D68" t="s">
        <v>12</v>
      </c>
      <c r="E68" s="4">
        <v>22.6</v>
      </c>
      <c r="G68" s="802">
        <f t="shared" si="0"/>
        <v>22.6</v>
      </c>
    </row>
    <row r="69" spans="1:7">
      <c r="B69" s="787"/>
      <c r="C69" s="787"/>
      <c r="D69" t="s">
        <v>13</v>
      </c>
      <c r="E69" s="4">
        <v>2</v>
      </c>
      <c r="G69" s="802">
        <f t="shared" si="0"/>
        <v>24.6</v>
      </c>
    </row>
    <row r="70" spans="1:7">
      <c r="B70" s="787"/>
      <c r="C70" s="787"/>
      <c r="D70" t="s">
        <v>14</v>
      </c>
      <c r="E70" s="4">
        <v>210</v>
      </c>
      <c r="G70" s="802">
        <f t="shared" si="0"/>
        <v>234.6</v>
      </c>
    </row>
    <row r="71" spans="1:7">
      <c r="A71" s="39">
        <v>43073</v>
      </c>
      <c r="B71" s="787">
        <v>13903</v>
      </c>
      <c r="C71" s="787" t="s">
        <v>24</v>
      </c>
      <c r="D71" t="s">
        <v>14</v>
      </c>
      <c r="F71" s="4">
        <v>210</v>
      </c>
      <c r="G71" s="802">
        <f t="shared" si="0"/>
        <v>24.599999999999994</v>
      </c>
    </row>
    <row r="72" spans="1:7">
      <c r="A72" s="39">
        <v>43099</v>
      </c>
      <c r="B72" s="787">
        <v>14000</v>
      </c>
      <c r="C72" s="787" t="s">
        <v>24</v>
      </c>
      <c r="D72" t="s">
        <v>12</v>
      </c>
      <c r="F72" s="4">
        <v>22.6</v>
      </c>
      <c r="G72" s="802">
        <f t="shared" ref="G72:G137" si="1">+G71+E72-F72</f>
        <v>1.9999999999999929</v>
      </c>
    </row>
    <row r="73" spans="1:7">
      <c r="A73" s="39">
        <v>43099</v>
      </c>
      <c r="B73" s="787">
        <v>14000</v>
      </c>
      <c r="C73" s="787" t="s">
        <v>24</v>
      </c>
      <c r="D73" t="s">
        <v>13</v>
      </c>
      <c r="F73" s="4">
        <v>2</v>
      </c>
      <c r="G73" s="802">
        <f t="shared" si="1"/>
        <v>-7.1054273576010019E-15</v>
      </c>
    </row>
    <row r="74" spans="1:7">
      <c r="A74" s="39">
        <v>43100</v>
      </c>
      <c r="B74" s="787" t="s">
        <v>10</v>
      </c>
      <c r="C74" s="787" t="s">
        <v>25</v>
      </c>
      <c r="D74" t="s">
        <v>12</v>
      </c>
      <c r="E74" s="4">
        <v>24.6</v>
      </c>
      <c r="G74" s="802">
        <f t="shared" si="1"/>
        <v>24.599999999999994</v>
      </c>
    </row>
    <row r="75" spans="1:7">
      <c r="B75" s="787"/>
      <c r="C75" s="787"/>
      <c r="D75" t="s">
        <v>13</v>
      </c>
      <c r="E75" s="4">
        <v>2</v>
      </c>
      <c r="G75" s="802">
        <f t="shared" si="1"/>
        <v>26.599999999999994</v>
      </c>
    </row>
    <row r="76" spans="1:7">
      <c r="B76" s="787"/>
      <c r="C76" s="787"/>
      <c r="D76" t="s">
        <v>14</v>
      </c>
      <c r="E76" s="4">
        <v>210</v>
      </c>
      <c r="G76" s="802">
        <f t="shared" si="1"/>
        <v>236.6</v>
      </c>
    </row>
    <row r="77" spans="1:7">
      <c r="A77" s="39">
        <v>43099</v>
      </c>
      <c r="B77" s="787">
        <v>14000</v>
      </c>
      <c r="C77" s="787" t="s">
        <v>25</v>
      </c>
      <c r="D77" t="s">
        <v>14</v>
      </c>
      <c r="F77" s="4">
        <v>210</v>
      </c>
      <c r="G77" s="802">
        <f t="shared" si="1"/>
        <v>26.599999999999994</v>
      </c>
    </row>
    <row r="78" spans="1:7">
      <c r="A78" s="39">
        <v>43118</v>
      </c>
      <c r="B78" s="787">
        <v>14088</v>
      </c>
      <c r="C78" s="787" t="s">
        <v>25</v>
      </c>
      <c r="D78" t="s">
        <v>12</v>
      </c>
      <c r="F78" s="4">
        <v>24.6</v>
      </c>
      <c r="G78" s="802">
        <f t="shared" si="1"/>
        <v>1.9999999999999929</v>
      </c>
    </row>
    <row r="79" spans="1:7">
      <c r="A79" s="39">
        <v>43118</v>
      </c>
      <c r="B79" s="787">
        <v>14088</v>
      </c>
      <c r="C79" s="787" t="s">
        <v>25</v>
      </c>
      <c r="D79" t="s">
        <v>13</v>
      </c>
      <c r="F79" s="4">
        <v>2</v>
      </c>
      <c r="G79" s="802">
        <f t="shared" si="1"/>
        <v>-7.1054273576010019E-15</v>
      </c>
    </row>
    <row r="80" spans="1:7">
      <c r="A80" s="39">
        <v>43131</v>
      </c>
      <c r="B80" s="787" t="s">
        <v>10</v>
      </c>
      <c r="C80" s="787" t="s">
        <v>11</v>
      </c>
      <c r="D80" t="s">
        <v>12</v>
      </c>
      <c r="E80" s="4">
        <v>21.9</v>
      </c>
      <c r="G80" s="802">
        <f t="shared" si="1"/>
        <v>21.899999999999991</v>
      </c>
    </row>
    <row r="81" spans="1:7">
      <c r="B81" s="787"/>
      <c r="C81" s="787"/>
      <c r="D81" t="s">
        <v>13</v>
      </c>
      <c r="E81" s="4">
        <v>2</v>
      </c>
      <c r="G81" s="802">
        <f t="shared" si="1"/>
        <v>23.899999999999991</v>
      </c>
    </row>
    <row r="82" spans="1:7">
      <c r="B82" s="787"/>
      <c r="C82" s="787"/>
      <c r="D82" t="s">
        <v>14</v>
      </c>
      <c r="E82" s="4">
        <v>210</v>
      </c>
      <c r="G82" s="802">
        <f t="shared" si="1"/>
        <v>233.89999999999998</v>
      </c>
    </row>
    <row r="83" spans="1:7">
      <c r="A83" s="39">
        <v>43133</v>
      </c>
      <c r="B83" s="787">
        <v>14180</v>
      </c>
      <c r="C83" s="787" t="s">
        <v>11</v>
      </c>
      <c r="D83" t="s">
        <v>14</v>
      </c>
      <c r="F83" s="4">
        <v>210</v>
      </c>
      <c r="G83" s="802">
        <f t="shared" si="1"/>
        <v>23.899999999999977</v>
      </c>
    </row>
    <row r="84" spans="1:7">
      <c r="A84" s="39">
        <v>43160</v>
      </c>
      <c r="B84" s="787">
        <v>14309</v>
      </c>
      <c r="C84" s="787" t="s">
        <v>11</v>
      </c>
      <c r="D84" t="s">
        <v>12</v>
      </c>
      <c r="F84" s="4">
        <v>21.9</v>
      </c>
      <c r="G84" s="802">
        <f t="shared" si="1"/>
        <v>1.9999999999999787</v>
      </c>
    </row>
    <row r="85" spans="1:7">
      <c r="A85" s="39">
        <v>43160</v>
      </c>
      <c r="B85" s="787">
        <v>14309</v>
      </c>
      <c r="C85" s="787" t="s">
        <v>11</v>
      </c>
      <c r="D85" t="s">
        <v>13</v>
      </c>
      <c r="F85" s="4">
        <v>2</v>
      </c>
      <c r="G85" s="802">
        <f t="shared" si="1"/>
        <v>-2.1316282072803006E-14</v>
      </c>
    </row>
    <row r="86" spans="1:7">
      <c r="A86" s="41">
        <v>43159</v>
      </c>
      <c r="B86" s="786" t="s">
        <v>10</v>
      </c>
      <c r="C86" s="786" t="s">
        <v>15</v>
      </c>
      <c r="D86" t="s">
        <v>12</v>
      </c>
      <c r="E86" s="4">
        <v>27.1</v>
      </c>
      <c r="G86" s="802">
        <f t="shared" si="1"/>
        <v>27.09999999999998</v>
      </c>
    </row>
    <row r="87" spans="1:7">
      <c r="B87" s="787"/>
      <c r="C87" s="787"/>
      <c r="D87" t="s">
        <v>13</v>
      </c>
      <c r="E87" s="4">
        <v>2</v>
      </c>
      <c r="G87" s="802">
        <f t="shared" si="1"/>
        <v>29.09999999999998</v>
      </c>
    </row>
    <row r="88" spans="1:7">
      <c r="B88" s="787"/>
      <c r="C88" s="787"/>
      <c r="D88" t="s">
        <v>14</v>
      </c>
      <c r="E88" s="4">
        <v>210</v>
      </c>
      <c r="G88" s="802">
        <f t="shared" si="1"/>
        <v>239.09999999999997</v>
      </c>
    </row>
    <row r="89" spans="1:7">
      <c r="A89" s="39">
        <v>43195</v>
      </c>
      <c r="B89" s="787">
        <v>14443</v>
      </c>
      <c r="C89" s="787" t="s">
        <v>15</v>
      </c>
      <c r="D89" t="s">
        <v>12</v>
      </c>
      <c r="F89" s="4">
        <v>27.1</v>
      </c>
      <c r="G89" s="802">
        <f t="shared" si="1"/>
        <v>211.99999999999997</v>
      </c>
    </row>
    <row r="90" spans="1:7">
      <c r="A90" s="39">
        <v>43195</v>
      </c>
      <c r="B90" s="787">
        <v>14443</v>
      </c>
      <c r="C90" s="787" t="s">
        <v>15</v>
      </c>
      <c r="D90" t="s">
        <v>13</v>
      </c>
      <c r="F90" s="4">
        <v>2</v>
      </c>
      <c r="G90" s="802">
        <f t="shared" si="1"/>
        <v>209.99999999999997</v>
      </c>
    </row>
    <row r="91" spans="1:7">
      <c r="A91" s="39">
        <v>43160</v>
      </c>
      <c r="B91" s="787">
        <v>14309</v>
      </c>
      <c r="C91" s="787" t="s">
        <v>15</v>
      </c>
      <c r="D91" t="s">
        <v>14</v>
      </c>
      <c r="F91" s="4">
        <v>210</v>
      </c>
      <c r="G91" s="802">
        <f t="shared" si="1"/>
        <v>0</v>
      </c>
    </row>
    <row r="92" spans="1:7">
      <c r="A92" s="41">
        <v>43190</v>
      </c>
      <c r="B92" s="786" t="s">
        <v>5</v>
      </c>
      <c r="C92" s="786" t="s">
        <v>16</v>
      </c>
      <c r="D92" t="s">
        <v>12</v>
      </c>
      <c r="E92" s="4">
        <v>26</v>
      </c>
      <c r="G92" s="802">
        <f t="shared" si="1"/>
        <v>26</v>
      </c>
    </row>
    <row r="93" spans="1:7">
      <c r="B93" s="787"/>
      <c r="C93" s="787"/>
      <c r="D93" t="s">
        <v>13</v>
      </c>
      <c r="E93" s="4">
        <v>2</v>
      </c>
      <c r="G93" s="802">
        <f t="shared" si="1"/>
        <v>28</v>
      </c>
    </row>
    <row r="94" spans="1:7">
      <c r="B94" s="787"/>
      <c r="C94" s="787"/>
      <c r="D94" t="s">
        <v>14</v>
      </c>
      <c r="E94" s="4">
        <v>210</v>
      </c>
      <c r="G94" s="802">
        <f t="shared" si="1"/>
        <v>238</v>
      </c>
    </row>
    <row r="95" spans="1:7">
      <c r="A95" s="39">
        <v>43195</v>
      </c>
      <c r="B95" s="787">
        <v>14443</v>
      </c>
      <c r="C95" s="787" t="s">
        <v>16</v>
      </c>
      <c r="D95" t="s">
        <v>14</v>
      </c>
      <c r="F95" s="4">
        <v>210</v>
      </c>
      <c r="G95" s="802">
        <f t="shared" si="1"/>
        <v>28</v>
      </c>
    </row>
    <row r="96" spans="1:7">
      <c r="A96" s="39">
        <v>43222</v>
      </c>
      <c r="B96" s="787">
        <v>14551</v>
      </c>
      <c r="C96" s="787" t="s">
        <v>16</v>
      </c>
      <c r="D96" t="s">
        <v>12</v>
      </c>
      <c r="F96" s="4">
        <v>26</v>
      </c>
      <c r="G96" s="802">
        <f t="shared" si="1"/>
        <v>2</v>
      </c>
    </row>
    <row r="97" spans="1:7">
      <c r="A97" s="39">
        <v>43222</v>
      </c>
      <c r="B97" s="787">
        <v>14551</v>
      </c>
      <c r="C97" s="787" t="s">
        <v>16</v>
      </c>
      <c r="D97" t="s">
        <v>13</v>
      </c>
      <c r="F97" s="4">
        <v>2</v>
      </c>
      <c r="G97" s="802">
        <f t="shared" si="1"/>
        <v>0</v>
      </c>
    </row>
    <row r="98" spans="1:7">
      <c r="A98" s="41">
        <v>43220</v>
      </c>
      <c r="B98" s="786" t="s">
        <v>10</v>
      </c>
      <c r="C98" s="786" t="s">
        <v>17</v>
      </c>
      <c r="D98" t="s">
        <v>12</v>
      </c>
      <c r="E98" s="4">
        <v>26.9</v>
      </c>
      <c r="G98" s="802">
        <f t="shared" si="1"/>
        <v>26.9</v>
      </c>
    </row>
    <row r="99" spans="1:7">
      <c r="A99" s="41"/>
      <c r="B99" s="786"/>
      <c r="C99" s="786"/>
      <c r="D99" t="s">
        <v>13</v>
      </c>
      <c r="E99" s="4">
        <v>2</v>
      </c>
      <c r="G99" s="802">
        <f t="shared" si="1"/>
        <v>28.9</v>
      </c>
    </row>
    <row r="100" spans="1:7">
      <c r="A100" s="41"/>
      <c r="B100" s="786"/>
      <c r="C100" s="786"/>
      <c r="D100" t="s">
        <v>14</v>
      </c>
      <c r="E100" s="4">
        <v>210</v>
      </c>
      <c r="G100" s="802">
        <f t="shared" si="1"/>
        <v>238.9</v>
      </c>
    </row>
    <row r="101" spans="1:7">
      <c r="A101" s="39">
        <v>43222</v>
      </c>
      <c r="B101" s="787">
        <v>14551</v>
      </c>
      <c r="C101" s="787" t="s">
        <v>17</v>
      </c>
      <c r="D101" t="s">
        <v>14</v>
      </c>
      <c r="F101" s="4">
        <v>210</v>
      </c>
      <c r="G101" s="802">
        <f t="shared" si="1"/>
        <v>28.900000000000006</v>
      </c>
    </row>
    <row r="102" spans="1:7">
      <c r="A102" s="39">
        <v>43243</v>
      </c>
      <c r="B102" s="787">
        <v>14656</v>
      </c>
      <c r="C102" s="787" t="s">
        <v>17</v>
      </c>
      <c r="D102" t="s">
        <v>12</v>
      </c>
      <c r="F102" s="4">
        <v>26.902000000000001</v>
      </c>
      <c r="G102" s="802">
        <f t="shared" si="1"/>
        <v>1.9980000000000047</v>
      </c>
    </row>
    <row r="103" spans="1:7">
      <c r="A103" s="39">
        <v>43243</v>
      </c>
      <c r="B103" s="787">
        <v>14656</v>
      </c>
      <c r="C103" s="787" t="s">
        <v>17</v>
      </c>
      <c r="D103" t="s">
        <v>13</v>
      </c>
      <c r="F103" s="4">
        <v>2</v>
      </c>
      <c r="G103" s="802">
        <f t="shared" si="1"/>
        <v>-1.9999999999953388E-3</v>
      </c>
    </row>
    <row r="104" spans="1:7">
      <c r="A104" s="41">
        <v>43251</v>
      </c>
      <c r="B104" s="786" t="s">
        <v>10</v>
      </c>
      <c r="C104" s="786" t="s">
        <v>18</v>
      </c>
      <c r="D104" t="s">
        <v>12</v>
      </c>
      <c r="E104" s="4">
        <v>25.1</v>
      </c>
      <c r="G104" s="802">
        <f t="shared" si="1"/>
        <v>25.098000000000006</v>
      </c>
    </row>
    <row r="105" spans="1:7">
      <c r="A105" s="41"/>
      <c r="B105" s="786"/>
      <c r="C105" s="786"/>
      <c r="D105" t="s">
        <v>13</v>
      </c>
      <c r="E105" s="4">
        <v>2</v>
      </c>
      <c r="G105" s="802">
        <f t="shared" si="1"/>
        <v>27.098000000000006</v>
      </c>
    </row>
    <row r="106" spans="1:7">
      <c r="A106" s="41"/>
      <c r="B106" s="786"/>
      <c r="C106" s="786"/>
      <c r="D106" t="s">
        <v>14</v>
      </c>
      <c r="E106" s="4">
        <v>210</v>
      </c>
      <c r="G106" s="802">
        <f t="shared" si="1"/>
        <v>237.09800000000001</v>
      </c>
    </row>
    <row r="107" spans="1:7">
      <c r="A107" s="39">
        <v>43252</v>
      </c>
      <c r="B107" s="787">
        <v>14741</v>
      </c>
      <c r="C107" s="787" t="s">
        <v>18</v>
      </c>
      <c r="D107" t="s">
        <v>14</v>
      </c>
      <c r="F107" s="4">
        <v>210</v>
      </c>
      <c r="G107" s="802">
        <f t="shared" si="1"/>
        <v>27.098000000000013</v>
      </c>
    </row>
    <row r="108" spans="1:7">
      <c r="A108" s="39">
        <v>43273</v>
      </c>
      <c r="B108" s="787">
        <v>14806</v>
      </c>
      <c r="C108" s="787" t="s">
        <v>18</v>
      </c>
      <c r="D108" t="s">
        <v>12</v>
      </c>
      <c r="F108" s="4">
        <v>25.1</v>
      </c>
      <c r="G108" s="802">
        <f t="shared" si="1"/>
        <v>1.9980000000000118</v>
      </c>
    </row>
    <row r="109" spans="1:7">
      <c r="A109" s="39">
        <v>43273</v>
      </c>
      <c r="B109" s="787">
        <v>14806</v>
      </c>
      <c r="C109" s="787" t="s">
        <v>18</v>
      </c>
      <c r="D109" t="s">
        <v>13</v>
      </c>
      <c r="F109" s="4">
        <v>2</v>
      </c>
      <c r="G109" s="802">
        <f t="shared" si="1"/>
        <v>-1.9999999999882334E-3</v>
      </c>
    </row>
    <row r="110" spans="1:7">
      <c r="A110" s="41">
        <v>43281</v>
      </c>
      <c r="B110" s="786" t="s">
        <v>10</v>
      </c>
      <c r="C110" s="786" t="s">
        <v>19</v>
      </c>
      <c r="D110" t="s">
        <v>12</v>
      </c>
      <c r="E110" s="4">
        <v>23.1</v>
      </c>
      <c r="G110" s="802">
        <f t="shared" si="1"/>
        <v>23.098000000000013</v>
      </c>
    </row>
    <row r="111" spans="1:7">
      <c r="A111" s="41"/>
      <c r="B111" s="786"/>
      <c r="C111" s="786"/>
      <c r="D111" t="s">
        <v>13</v>
      </c>
      <c r="E111" s="4">
        <v>4</v>
      </c>
      <c r="G111" s="802">
        <f t="shared" si="1"/>
        <v>27.098000000000013</v>
      </c>
    </row>
    <row r="112" spans="1:7">
      <c r="A112" s="41"/>
      <c r="B112" s="786"/>
      <c r="C112" s="786"/>
      <c r="D112" t="s">
        <v>14</v>
      </c>
      <c r="E112" s="4">
        <v>210</v>
      </c>
      <c r="G112" s="802">
        <f t="shared" si="1"/>
        <v>237.09800000000001</v>
      </c>
    </row>
    <row r="113" spans="1:7">
      <c r="A113" s="39">
        <v>43283</v>
      </c>
      <c r="B113" s="787">
        <v>14877</v>
      </c>
      <c r="C113" s="787" t="s">
        <v>19</v>
      </c>
      <c r="D113" t="s">
        <v>14</v>
      </c>
      <c r="F113" s="4">
        <v>210</v>
      </c>
      <c r="G113" s="802">
        <f t="shared" si="1"/>
        <v>27.098000000000013</v>
      </c>
    </row>
    <row r="114" spans="1:7">
      <c r="A114" s="39">
        <v>43312</v>
      </c>
      <c r="B114" s="787">
        <v>14979</v>
      </c>
      <c r="C114" s="787" t="s">
        <v>19</v>
      </c>
      <c r="D114" t="s">
        <v>12</v>
      </c>
      <c r="F114" s="4">
        <v>23.1</v>
      </c>
      <c r="G114" s="802">
        <f t="shared" si="1"/>
        <v>3.9980000000000118</v>
      </c>
    </row>
    <row r="115" spans="1:7">
      <c r="A115" s="39">
        <v>43312</v>
      </c>
      <c r="B115" s="787">
        <v>14979</v>
      </c>
      <c r="C115" s="787" t="s">
        <v>19</v>
      </c>
      <c r="D115" t="s">
        <v>13</v>
      </c>
      <c r="F115" s="4">
        <v>4</v>
      </c>
      <c r="G115" s="802">
        <f t="shared" si="1"/>
        <v>-1.9999999999882334E-3</v>
      </c>
    </row>
    <row r="116" spans="1:7">
      <c r="A116" s="41">
        <v>43312</v>
      </c>
      <c r="B116" s="786" t="s">
        <v>10</v>
      </c>
      <c r="C116" s="786" t="s">
        <v>20</v>
      </c>
      <c r="D116" t="s">
        <v>12</v>
      </c>
      <c r="E116" s="4">
        <v>22.7</v>
      </c>
      <c r="G116" s="802">
        <f t="shared" si="1"/>
        <v>22.698000000000011</v>
      </c>
    </row>
    <row r="117" spans="1:7">
      <c r="A117" s="41"/>
      <c r="B117" s="786"/>
      <c r="C117" s="786"/>
      <c r="D117" t="s">
        <v>13</v>
      </c>
      <c r="E117" s="4">
        <v>4</v>
      </c>
      <c r="G117" s="802">
        <f t="shared" si="1"/>
        <v>26.698000000000011</v>
      </c>
    </row>
    <row r="118" spans="1:7">
      <c r="A118" s="41"/>
      <c r="B118" s="786"/>
      <c r="C118" s="786"/>
      <c r="D118" t="s">
        <v>14</v>
      </c>
      <c r="E118" s="4">
        <v>210</v>
      </c>
      <c r="G118" s="802">
        <f t="shared" si="1"/>
        <v>236.69800000000001</v>
      </c>
    </row>
    <row r="119" spans="1:7">
      <c r="A119" s="39">
        <v>43312</v>
      </c>
      <c r="B119" s="787">
        <v>14979</v>
      </c>
      <c r="C119" s="787" t="s">
        <v>20</v>
      </c>
      <c r="D119" t="s">
        <v>14</v>
      </c>
      <c r="F119" s="4">
        <v>210</v>
      </c>
      <c r="G119" s="802">
        <f t="shared" si="1"/>
        <v>26.698000000000008</v>
      </c>
    </row>
    <row r="120" spans="1:7">
      <c r="A120" s="39">
        <v>43335</v>
      </c>
      <c r="B120" s="787">
        <v>15078</v>
      </c>
      <c r="C120" s="787" t="s">
        <v>20</v>
      </c>
      <c r="D120" t="s">
        <v>12</v>
      </c>
      <c r="F120" s="4">
        <v>22.7</v>
      </c>
      <c r="G120" s="802">
        <f t="shared" si="1"/>
        <v>3.9980000000000082</v>
      </c>
    </row>
    <row r="121" spans="1:7">
      <c r="A121" s="39">
        <v>43335</v>
      </c>
      <c r="B121" s="787">
        <v>15078</v>
      </c>
      <c r="C121" s="787" t="s">
        <v>20</v>
      </c>
      <c r="D121" t="s">
        <v>13</v>
      </c>
      <c r="F121" s="4">
        <v>4</v>
      </c>
      <c r="G121" s="802">
        <f t="shared" si="1"/>
        <v>-1.9999999999917861E-3</v>
      </c>
    </row>
    <row r="122" spans="1:7">
      <c r="A122" s="41">
        <v>43343</v>
      </c>
      <c r="B122" s="786" t="s">
        <v>10</v>
      </c>
      <c r="C122" s="786" t="s">
        <v>21</v>
      </c>
      <c r="D122" t="s">
        <v>12</v>
      </c>
      <c r="E122" s="4">
        <v>22.5</v>
      </c>
      <c r="G122" s="802">
        <f t="shared" si="1"/>
        <v>22.498000000000008</v>
      </c>
    </row>
    <row r="123" spans="1:7">
      <c r="A123" s="41"/>
      <c r="B123" s="786"/>
      <c r="C123" s="786"/>
      <c r="D123" t="s">
        <v>13</v>
      </c>
      <c r="E123" s="4">
        <v>2</v>
      </c>
      <c r="G123" s="802">
        <f t="shared" si="1"/>
        <v>24.498000000000008</v>
      </c>
    </row>
    <row r="124" spans="1:7">
      <c r="A124" s="41"/>
      <c r="B124" s="786"/>
      <c r="C124" s="786"/>
      <c r="D124" t="s">
        <v>14</v>
      </c>
      <c r="E124" s="4">
        <v>210</v>
      </c>
      <c r="G124" s="802">
        <f t="shared" si="1"/>
        <v>234.49800000000002</v>
      </c>
    </row>
    <row r="125" spans="1:7">
      <c r="A125" s="39">
        <v>43348</v>
      </c>
      <c r="B125" s="787">
        <v>15153</v>
      </c>
      <c r="C125" s="787" t="s">
        <v>21</v>
      </c>
      <c r="D125" t="s">
        <v>14</v>
      </c>
      <c r="F125" s="4">
        <v>210</v>
      </c>
      <c r="G125" s="802">
        <f t="shared" si="1"/>
        <v>24.498000000000019</v>
      </c>
    </row>
    <row r="126" spans="1:7">
      <c r="A126" s="39">
        <v>43368</v>
      </c>
      <c r="B126" s="787">
        <v>15214</v>
      </c>
      <c r="C126" s="787" t="s">
        <v>21</v>
      </c>
      <c r="D126" t="s">
        <v>12</v>
      </c>
      <c r="F126" s="4">
        <v>22.5</v>
      </c>
      <c r="G126" s="802">
        <f t="shared" si="1"/>
        <v>1.9980000000000189</v>
      </c>
    </row>
    <row r="127" spans="1:7">
      <c r="A127" s="39">
        <v>43368</v>
      </c>
      <c r="B127" s="787">
        <v>15214</v>
      </c>
      <c r="C127" s="787" t="s">
        <v>21</v>
      </c>
      <c r="D127" t="s">
        <v>13</v>
      </c>
      <c r="F127" s="4">
        <v>2</v>
      </c>
      <c r="G127" s="802">
        <f t="shared" si="1"/>
        <v>-1.999999999981128E-3</v>
      </c>
    </row>
    <row r="128" spans="1:7">
      <c r="A128" s="41">
        <v>43373</v>
      </c>
      <c r="B128" s="786" t="s">
        <v>10</v>
      </c>
      <c r="C128" s="786" t="s">
        <v>22</v>
      </c>
      <c r="D128" t="s">
        <v>12</v>
      </c>
      <c r="E128" s="4">
        <v>23.1</v>
      </c>
      <c r="G128" s="802">
        <f t="shared" si="1"/>
        <v>23.09800000000002</v>
      </c>
    </row>
    <row r="129" spans="1:7">
      <c r="A129" s="41"/>
      <c r="B129" s="786"/>
      <c r="C129" s="786"/>
      <c r="D129" t="s">
        <v>13</v>
      </c>
      <c r="E129" s="4">
        <v>4</v>
      </c>
      <c r="G129" s="802">
        <f t="shared" si="1"/>
        <v>27.09800000000002</v>
      </c>
    </row>
    <row r="130" spans="1:7">
      <c r="A130" s="41"/>
      <c r="B130" s="786"/>
      <c r="C130" s="786"/>
      <c r="D130" t="s">
        <v>14</v>
      </c>
      <c r="E130" s="4">
        <v>210</v>
      </c>
      <c r="G130" s="802">
        <f t="shared" si="1"/>
        <v>237.09800000000001</v>
      </c>
    </row>
    <row r="131" spans="1:7">
      <c r="A131" s="39">
        <v>43374</v>
      </c>
      <c r="B131" s="787">
        <v>15260</v>
      </c>
      <c r="C131" s="787" t="s">
        <v>22</v>
      </c>
      <c r="D131" t="s">
        <v>14</v>
      </c>
      <c r="F131" s="4">
        <v>94</v>
      </c>
      <c r="G131" s="802">
        <f t="shared" si="1"/>
        <v>143.09800000000001</v>
      </c>
    </row>
    <row r="132" spans="1:7">
      <c r="A132" s="39">
        <v>43404</v>
      </c>
      <c r="B132" s="787">
        <v>15395</v>
      </c>
      <c r="C132" s="787" t="s">
        <v>22</v>
      </c>
      <c r="D132" t="s">
        <v>14</v>
      </c>
      <c r="F132" s="4">
        <v>116</v>
      </c>
      <c r="G132" s="802">
        <f t="shared" si="1"/>
        <v>27.098000000000013</v>
      </c>
    </row>
    <row r="133" spans="1:7">
      <c r="A133" s="39">
        <v>43434</v>
      </c>
      <c r="B133" s="787">
        <v>15542</v>
      </c>
      <c r="C133" s="787" t="s">
        <v>22</v>
      </c>
      <c r="D133" t="s">
        <v>12</v>
      </c>
      <c r="F133" s="4">
        <v>23.1</v>
      </c>
      <c r="G133" s="802">
        <f t="shared" si="1"/>
        <v>3.9980000000000118</v>
      </c>
    </row>
    <row r="134" spans="1:7">
      <c r="A134" s="39">
        <v>43434</v>
      </c>
      <c r="B134" s="787">
        <v>15542</v>
      </c>
      <c r="C134" s="787" t="s">
        <v>22</v>
      </c>
      <c r="D134" t="s">
        <v>13</v>
      </c>
      <c r="F134" s="4">
        <v>4</v>
      </c>
      <c r="G134" s="802">
        <f t="shared" si="1"/>
        <v>-1.9999999999882334E-3</v>
      </c>
    </row>
    <row r="135" spans="1:7">
      <c r="A135" s="41">
        <v>43404</v>
      </c>
      <c r="B135" s="786" t="s">
        <v>10</v>
      </c>
      <c r="C135" s="786" t="s">
        <v>23</v>
      </c>
      <c r="D135" t="s">
        <v>12</v>
      </c>
      <c r="E135" s="4">
        <v>23.3</v>
      </c>
      <c r="G135" s="802">
        <f t="shared" si="1"/>
        <v>23.298000000000012</v>
      </c>
    </row>
    <row r="136" spans="1:7">
      <c r="A136" s="41"/>
      <c r="B136" s="786"/>
      <c r="C136" s="786"/>
      <c r="D136" t="s">
        <v>13</v>
      </c>
      <c r="E136" s="4">
        <v>5</v>
      </c>
      <c r="G136" s="802">
        <f t="shared" si="1"/>
        <v>28.298000000000012</v>
      </c>
    </row>
    <row r="137" spans="1:7">
      <c r="A137" s="41"/>
      <c r="B137" s="786"/>
      <c r="C137" s="786"/>
      <c r="D137" t="s">
        <v>14</v>
      </c>
      <c r="E137" s="4">
        <v>210</v>
      </c>
      <c r="G137" s="802">
        <f t="shared" si="1"/>
        <v>238.298</v>
      </c>
    </row>
    <row r="138" spans="1:7">
      <c r="A138" s="39">
        <v>43404</v>
      </c>
      <c r="B138" s="787">
        <v>15395</v>
      </c>
      <c r="C138" s="787" t="s">
        <v>23</v>
      </c>
      <c r="D138" t="s">
        <v>14</v>
      </c>
      <c r="F138" s="4">
        <v>94</v>
      </c>
      <c r="G138" s="802">
        <f t="shared" ref="G138:G203" si="2">+G137+E138-F138</f>
        <v>144.298</v>
      </c>
    </row>
    <row r="139" spans="1:7">
      <c r="A139" s="39">
        <v>43434</v>
      </c>
      <c r="B139" s="787">
        <v>15542</v>
      </c>
      <c r="C139" s="787" t="s">
        <v>23</v>
      </c>
      <c r="D139" t="s">
        <v>12</v>
      </c>
      <c r="F139" s="4">
        <v>23.3</v>
      </c>
      <c r="G139" s="802">
        <f t="shared" si="2"/>
        <v>120.998</v>
      </c>
    </row>
    <row r="140" spans="1:7">
      <c r="A140" s="39">
        <v>43434</v>
      </c>
      <c r="B140" s="787">
        <v>15542</v>
      </c>
      <c r="C140" s="787" t="s">
        <v>23</v>
      </c>
      <c r="D140" t="s">
        <v>13</v>
      </c>
      <c r="F140" s="4">
        <v>5</v>
      </c>
      <c r="G140" s="802">
        <f t="shared" si="2"/>
        <v>115.998</v>
      </c>
    </row>
    <row r="141" spans="1:7">
      <c r="A141" s="39">
        <v>43434</v>
      </c>
      <c r="B141" s="787">
        <v>15542</v>
      </c>
      <c r="C141" s="787" t="s">
        <v>23</v>
      </c>
      <c r="D141" t="s">
        <v>14</v>
      </c>
      <c r="F141" s="4">
        <v>116</v>
      </c>
      <c r="G141" s="802">
        <f t="shared" si="2"/>
        <v>-1.9999999999953388E-3</v>
      </c>
    </row>
    <row r="142" spans="1:7">
      <c r="A142" s="41">
        <v>43434</v>
      </c>
      <c r="B142" s="786" t="s">
        <v>10</v>
      </c>
      <c r="C142" s="786" t="s">
        <v>24</v>
      </c>
      <c r="D142" t="s">
        <v>12</v>
      </c>
      <c r="E142" s="4">
        <v>24</v>
      </c>
      <c r="G142" s="802">
        <f t="shared" si="2"/>
        <v>23.998000000000005</v>
      </c>
    </row>
    <row r="143" spans="1:7">
      <c r="A143" s="41"/>
      <c r="B143" s="786"/>
      <c r="C143" s="786"/>
      <c r="D143" t="s">
        <v>13</v>
      </c>
      <c r="E143" s="4">
        <v>5</v>
      </c>
      <c r="G143" s="802">
        <f t="shared" si="2"/>
        <v>28.998000000000005</v>
      </c>
    </row>
    <row r="144" spans="1:7">
      <c r="A144" s="41"/>
      <c r="B144" s="786"/>
      <c r="C144" s="786"/>
      <c r="D144" t="s">
        <v>14</v>
      </c>
      <c r="E144" s="4">
        <v>210</v>
      </c>
      <c r="G144" s="802">
        <f t="shared" si="2"/>
        <v>238.99799999999999</v>
      </c>
    </row>
    <row r="145" spans="1:7">
      <c r="A145" s="39">
        <v>43434</v>
      </c>
      <c r="B145" s="787">
        <v>15542</v>
      </c>
      <c r="C145" s="787" t="s">
        <v>24</v>
      </c>
      <c r="D145" t="s">
        <v>14</v>
      </c>
      <c r="F145" s="4">
        <v>17.600000000000001</v>
      </c>
      <c r="G145" s="802">
        <f t="shared" si="2"/>
        <v>221.398</v>
      </c>
    </row>
    <row r="146" spans="1:7">
      <c r="A146" s="39">
        <v>43468</v>
      </c>
      <c r="B146" s="787">
        <v>15733</v>
      </c>
      <c r="C146" s="787" t="s">
        <v>24</v>
      </c>
      <c r="D146" t="s">
        <v>14</v>
      </c>
      <c r="F146" s="4">
        <v>192.4</v>
      </c>
      <c r="G146" s="802">
        <f t="shared" si="2"/>
        <v>28.99799999999999</v>
      </c>
    </row>
    <row r="147" spans="1:7">
      <c r="A147" s="39">
        <v>43529</v>
      </c>
      <c r="B147" s="787">
        <v>17918</v>
      </c>
      <c r="C147" s="787" t="s">
        <v>24</v>
      </c>
      <c r="D147" t="s">
        <v>12</v>
      </c>
      <c r="F147" s="4">
        <v>24</v>
      </c>
      <c r="G147" s="802">
        <f t="shared" si="2"/>
        <v>4.9979999999999905</v>
      </c>
    </row>
    <row r="148" spans="1:7">
      <c r="A148" s="39">
        <v>43529</v>
      </c>
      <c r="B148" s="787">
        <v>17918</v>
      </c>
      <c r="C148" s="787" t="s">
        <v>24</v>
      </c>
      <c r="D148" t="s">
        <v>13</v>
      </c>
      <c r="F148" s="4">
        <v>5</v>
      </c>
      <c r="G148" s="802">
        <f t="shared" si="2"/>
        <v>-2.0000000000095497E-3</v>
      </c>
    </row>
    <row r="149" spans="1:7">
      <c r="A149" s="41">
        <v>43465</v>
      </c>
      <c r="B149" s="786" t="s">
        <v>10</v>
      </c>
      <c r="C149" s="786" t="s">
        <v>25</v>
      </c>
      <c r="D149" t="s">
        <v>12</v>
      </c>
      <c r="E149" s="4">
        <v>25.5</v>
      </c>
      <c r="G149" s="802">
        <f t="shared" si="2"/>
        <v>25.49799999999999</v>
      </c>
    </row>
    <row r="150" spans="1:7">
      <c r="A150" s="41"/>
      <c r="B150" s="786"/>
      <c r="C150" s="786"/>
      <c r="D150" t="s">
        <v>13</v>
      </c>
      <c r="E150" s="4">
        <v>5</v>
      </c>
      <c r="G150" s="802">
        <f t="shared" si="2"/>
        <v>30.49799999999999</v>
      </c>
    </row>
    <row r="151" spans="1:7">
      <c r="A151" s="41"/>
      <c r="B151" s="786"/>
      <c r="C151" s="786"/>
      <c r="D151" t="s">
        <v>14</v>
      </c>
      <c r="E151" s="4">
        <v>210</v>
      </c>
      <c r="G151" s="802">
        <f t="shared" si="2"/>
        <v>240.49799999999999</v>
      </c>
    </row>
    <row r="152" spans="1:7">
      <c r="A152" s="39">
        <v>43465</v>
      </c>
      <c r="B152" s="787">
        <v>15663</v>
      </c>
      <c r="C152" s="787" t="s">
        <v>25</v>
      </c>
      <c r="D152" t="s">
        <v>14</v>
      </c>
      <c r="F152" s="4">
        <v>210</v>
      </c>
      <c r="G152" s="802">
        <f t="shared" si="2"/>
        <v>30.49799999999999</v>
      </c>
    </row>
    <row r="153" spans="1:7">
      <c r="A153" s="39">
        <v>43529</v>
      </c>
      <c r="B153" s="787">
        <v>17918</v>
      </c>
      <c r="C153" s="787" t="s">
        <v>25</v>
      </c>
      <c r="D153" t="s">
        <v>12</v>
      </c>
      <c r="F153" s="4">
        <v>25.5</v>
      </c>
      <c r="G153" s="802">
        <f t="shared" si="2"/>
        <v>4.9979999999999905</v>
      </c>
    </row>
    <row r="154" spans="1:7">
      <c r="A154" s="39">
        <v>43529</v>
      </c>
      <c r="B154" s="787">
        <v>17918</v>
      </c>
      <c r="C154" s="787" t="s">
        <v>25</v>
      </c>
      <c r="D154" t="s">
        <v>13</v>
      </c>
      <c r="F154" s="4">
        <v>5</v>
      </c>
      <c r="G154" s="802">
        <f t="shared" si="2"/>
        <v>-2.0000000000095497E-3</v>
      </c>
    </row>
    <row r="155" spans="1:7">
      <c r="A155" s="41">
        <v>43496</v>
      </c>
      <c r="B155" s="786" t="s">
        <v>10</v>
      </c>
      <c r="C155" s="786" t="s">
        <v>11</v>
      </c>
      <c r="D155" t="s">
        <v>12</v>
      </c>
      <c r="E155" s="4">
        <v>26.6</v>
      </c>
      <c r="G155" s="802">
        <f t="shared" si="2"/>
        <v>26.597999999999992</v>
      </c>
    </row>
    <row r="156" spans="1:7">
      <c r="A156" s="41"/>
      <c r="B156" s="786"/>
      <c r="C156" s="786"/>
      <c r="D156" t="s">
        <v>13</v>
      </c>
      <c r="E156" s="4">
        <v>5</v>
      </c>
      <c r="G156" s="802">
        <f t="shared" si="2"/>
        <v>31.597999999999992</v>
      </c>
    </row>
    <row r="157" spans="1:7">
      <c r="A157" s="41"/>
      <c r="B157" s="786"/>
      <c r="C157" s="786"/>
      <c r="D157" t="s">
        <v>14</v>
      </c>
      <c r="E157" s="4">
        <v>210</v>
      </c>
      <c r="G157" s="802">
        <f t="shared" si="2"/>
        <v>241.59799999999998</v>
      </c>
    </row>
    <row r="158" spans="1:7">
      <c r="A158" s="39">
        <v>43496</v>
      </c>
      <c r="B158" s="787">
        <v>15838</v>
      </c>
      <c r="C158" s="787" t="s">
        <v>11</v>
      </c>
      <c r="D158" t="s">
        <v>14</v>
      </c>
      <c r="F158" s="4">
        <v>210</v>
      </c>
      <c r="G158" s="802">
        <f t="shared" si="2"/>
        <v>31.597999999999985</v>
      </c>
    </row>
    <row r="159" spans="1:7">
      <c r="A159" s="39">
        <v>43529</v>
      </c>
      <c r="B159" s="787">
        <v>17918</v>
      </c>
      <c r="C159" s="787" t="s">
        <v>11</v>
      </c>
      <c r="D159" t="s">
        <v>12</v>
      </c>
      <c r="F159" s="4">
        <v>26.6</v>
      </c>
      <c r="G159" s="802">
        <f t="shared" si="2"/>
        <v>4.9979999999999833</v>
      </c>
    </row>
    <row r="160" spans="1:7">
      <c r="A160" s="39">
        <v>43529</v>
      </c>
      <c r="B160" s="787">
        <v>17918</v>
      </c>
      <c r="C160" s="787" t="s">
        <v>11</v>
      </c>
      <c r="D160" t="s">
        <v>13</v>
      </c>
      <c r="F160" s="4">
        <v>5</v>
      </c>
      <c r="G160" s="802">
        <f t="shared" si="2"/>
        <v>-2.0000000000166551E-3</v>
      </c>
    </row>
    <row r="161" spans="1:7">
      <c r="A161" s="41">
        <v>43524</v>
      </c>
      <c r="B161" s="786" t="s">
        <v>10</v>
      </c>
      <c r="C161" s="786" t="s">
        <v>15</v>
      </c>
      <c r="D161" t="s">
        <v>12</v>
      </c>
      <c r="E161" s="4">
        <v>28.1</v>
      </c>
      <c r="G161" s="802">
        <f t="shared" si="2"/>
        <v>28.097999999999985</v>
      </c>
    </row>
    <row r="162" spans="1:7">
      <c r="A162" s="41"/>
      <c r="B162" s="786"/>
      <c r="C162" s="786"/>
      <c r="D162" t="s">
        <v>13</v>
      </c>
      <c r="E162" s="4">
        <v>6.1</v>
      </c>
      <c r="G162" s="802">
        <f t="shared" si="2"/>
        <v>34.197999999999986</v>
      </c>
    </row>
    <row r="163" spans="1:7">
      <c r="A163" s="41"/>
      <c r="B163" s="786"/>
      <c r="C163" s="786"/>
      <c r="D163" t="s">
        <v>14</v>
      </c>
      <c r="E163" s="4">
        <v>210</v>
      </c>
      <c r="G163" s="802">
        <f t="shared" si="2"/>
        <v>244.19799999999998</v>
      </c>
    </row>
    <row r="164" spans="1:7">
      <c r="A164" s="39">
        <v>43524</v>
      </c>
      <c r="B164" s="787">
        <v>15965</v>
      </c>
      <c r="C164" s="787" t="s">
        <v>15</v>
      </c>
      <c r="D164" t="s">
        <v>14</v>
      </c>
      <c r="F164" s="4">
        <v>182</v>
      </c>
      <c r="G164" s="802">
        <f t="shared" si="2"/>
        <v>62.197999999999979</v>
      </c>
    </row>
    <row r="165" spans="1:7">
      <c r="A165" s="39">
        <v>43529</v>
      </c>
      <c r="B165" s="787">
        <v>17919</v>
      </c>
      <c r="C165" s="787" t="s">
        <v>15</v>
      </c>
      <c r="D165" t="s">
        <v>14</v>
      </c>
      <c r="F165" s="4">
        <v>28</v>
      </c>
      <c r="G165" s="802">
        <f t="shared" si="2"/>
        <v>34.197999999999979</v>
      </c>
    </row>
    <row r="166" spans="1:7">
      <c r="A166" s="39">
        <v>43619</v>
      </c>
      <c r="B166" s="787" t="s">
        <v>3028</v>
      </c>
      <c r="C166" s="787" t="s">
        <v>15</v>
      </c>
      <c r="D166" t="s">
        <v>12</v>
      </c>
      <c r="F166" s="4">
        <v>28.1</v>
      </c>
      <c r="G166" s="802">
        <f t="shared" si="2"/>
        <v>6.0979999999999777</v>
      </c>
    </row>
    <row r="167" spans="1:7">
      <c r="A167" s="39">
        <v>43619</v>
      </c>
      <c r="B167" s="787" t="s">
        <v>3028</v>
      </c>
      <c r="C167" s="787" t="s">
        <v>15</v>
      </c>
      <c r="D167" t="s">
        <v>13</v>
      </c>
      <c r="F167" s="4">
        <v>6.1</v>
      </c>
      <c r="G167" s="802">
        <f t="shared" si="2"/>
        <v>-2.0000000000219842E-3</v>
      </c>
    </row>
    <row r="168" spans="1:7">
      <c r="A168" s="41">
        <v>43555</v>
      </c>
      <c r="B168" s="786" t="s">
        <v>10</v>
      </c>
      <c r="C168" s="786" t="s">
        <v>16</v>
      </c>
      <c r="D168" t="s">
        <v>12</v>
      </c>
      <c r="E168" s="4">
        <v>26.1</v>
      </c>
      <c r="G168" s="802">
        <f t="shared" si="2"/>
        <v>26.097999999999978</v>
      </c>
    </row>
    <row r="169" spans="1:7">
      <c r="A169" s="41"/>
      <c r="B169" s="786"/>
      <c r="C169" s="786"/>
      <c r="D169" t="s">
        <v>13</v>
      </c>
      <c r="E169" s="4">
        <v>4.9000000000000004</v>
      </c>
      <c r="G169" s="802">
        <f t="shared" si="2"/>
        <v>30.997999999999976</v>
      </c>
    </row>
    <row r="170" spans="1:7">
      <c r="A170" s="41"/>
      <c r="B170" s="786"/>
      <c r="C170" s="786"/>
      <c r="D170" t="s">
        <v>14</v>
      </c>
      <c r="E170" s="4">
        <v>210</v>
      </c>
      <c r="G170" s="802">
        <f t="shared" si="2"/>
        <v>240.99799999999999</v>
      </c>
    </row>
    <row r="171" spans="1:7">
      <c r="A171" s="39">
        <v>43554</v>
      </c>
      <c r="B171" s="787" t="s">
        <v>3029</v>
      </c>
      <c r="C171" s="787" t="s">
        <v>16</v>
      </c>
      <c r="D171" t="s">
        <v>14</v>
      </c>
      <c r="F171" s="4">
        <v>210</v>
      </c>
      <c r="G171" s="802">
        <f t="shared" si="2"/>
        <v>30.99799999999999</v>
      </c>
    </row>
    <row r="172" spans="1:7">
      <c r="A172" s="39">
        <v>43619</v>
      </c>
      <c r="B172" s="787" t="s">
        <v>3028</v>
      </c>
      <c r="C172" s="787" t="s">
        <v>16</v>
      </c>
      <c r="D172" t="s">
        <v>12</v>
      </c>
      <c r="F172" s="4">
        <v>26.1</v>
      </c>
      <c r="G172" s="802">
        <f t="shared" si="2"/>
        <v>4.897999999999989</v>
      </c>
    </row>
    <row r="173" spans="1:7">
      <c r="A173" s="39">
        <v>43619</v>
      </c>
      <c r="B173" s="787" t="s">
        <v>3028</v>
      </c>
      <c r="C173" s="787" t="s">
        <v>16</v>
      </c>
      <c r="D173" t="s">
        <v>13</v>
      </c>
      <c r="F173" s="4">
        <v>4.9000000000000004</v>
      </c>
      <c r="G173" s="802">
        <f t="shared" si="2"/>
        <v>-2.0000000000113261E-3</v>
      </c>
    </row>
    <row r="174" spans="1:7">
      <c r="A174" s="41">
        <v>43585</v>
      </c>
      <c r="B174" s="786" t="s">
        <v>10</v>
      </c>
      <c r="C174" s="786" t="s">
        <v>17</v>
      </c>
      <c r="D174" t="s">
        <v>12</v>
      </c>
      <c r="E174" s="4">
        <v>26.4</v>
      </c>
      <c r="G174" s="802">
        <f t="shared" si="2"/>
        <v>26.397999999999989</v>
      </c>
    </row>
    <row r="175" spans="1:7">
      <c r="A175" s="41"/>
      <c r="B175" s="786"/>
      <c r="C175" s="786"/>
      <c r="D175" t="s">
        <v>13</v>
      </c>
      <c r="E175" s="4">
        <v>4.5</v>
      </c>
      <c r="G175" s="802">
        <f t="shared" si="2"/>
        <v>30.897999999999989</v>
      </c>
    </row>
    <row r="176" spans="1:7">
      <c r="A176" s="41"/>
      <c r="B176" s="786"/>
      <c r="C176" s="786"/>
      <c r="D176" t="s">
        <v>14</v>
      </c>
      <c r="E176" s="4">
        <v>210</v>
      </c>
      <c r="G176" s="802">
        <f t="shared" si="2"/>
        <v>240.898</v>
      </c>
    </row>
    <row r="177" spans="1:7">
      <c r="A177" s="39">
        <v>43585</v>
      </c>
      <c r="B177" s="787" t="s">
        <v>3030</v>
      </c>
      <c r="C177" s="787" t="s">
        <v>17</v>
      </c>
      <c r="D177" t="s">
        <v>14</v>
      </c>
      <c r="F177" s="4">
        <v>210</v>
      </c>
      <c r="G177" s="802">
        <f t="shared" si="2"/>
        <v>30.897999999999996</v>
      </c>
    </row>
    <row r="178" spans="1:7">
      <c r="A178" s="39">
        <v>43619</v>
      </c>
      <c r="B178" s="787" t="s">
        <v>3028</v>
      </c>
      <c r="C178" s="787" t="s">
        <v>17</v>
      </c>
      <c r="D178" t="s">
        <v>12</v>
      </c>
      <c r="F178" s="4">
        <v>26.4</v>
      </c>
      <c r="G178" s="802">
        <f t="shared" si="2"/>
        <v>4.4979999999999976</v>
      </c>
    </row>
    <row r="179" spans="1:7">
      <c r="A179" s="39">
        <v>43619</v>
      </c>
      <c r="B179" s="787" t="s">
        <v>3028</v>
      </c>
      <c r="C179" s="787" t="s">
        <v>17</v>
      </c>
      <c r="D179" t="s">
        <v>13</v>
      </c>
      <c r="F179" s="4">
        <v>4.5</v>
      </c>
      <c r="G179" s="802">
        <f t="shared" si="2"/>
        <v>-2.0000000000024443E-3</v>
      </c>
    </row>
    <row r="180" spans="1:7">
      <c r="A180" s="41">
        <v>43616</v>
      </c>
      <c r="B180" s="786" t="s">
        <v>10</v>
      </c>
      <c r="C180" s="786" t="s">
        <v>18</v>
      </c>
      <c r="D180" t="s">
        <v>12</v>
      </c>
      <c r="E180" s="4">
        <v>24.3</v>
      </c>
      <c r="G180" s="802">
        <f t="shared" si="2"/>
        <v>24.297999999999998</v>
      </c>
    </row>
    <row r="181" spans="1:7">
      <c r="A181" s="41"/>
      <c r="B181" s="786"/>
      <c r="C181" s="786"/>
      <c r="D181" t="s">
        <v>13</v>
      </c>
      <c r="E181" s="4">
        <v>5.2</v>
      </c>
      <c r="G181" s="802">
        <f t="shared" si="2"/>
        <v>29.497999999999998</v>
      </c>
    </row>
    <row r="182" spans="1:7">
      <c r="A182" s="41"/>
      <c r="B182" s="786"/>
      <c r="C182" s="786"/>
      <c r="D182" t="s">
        <v>14</v>
      </c>
      <c r="E182" s="4">
        <v>210</v>
      </c>
      <c r="G182" s="802">
        <f t="shared" si="2"/>
        <v>239.49799999999999</v>
      </c>
    </row>
    <row r="183" spans="1:7">
      <c r="A183" s="39">
        <v>43616</v>
      </c>
      <c r="B183" s="787" t="s">
        <v>3031</v>
      </c>
      <c r="C183" s="787" t="s">
        <v>18</v>
      </c>
      <c r="D183" t="s">
        <v>14</v>
      </c>
      <c r="F183" s="4">
        <v>196</v>
      </c>
      <c r="G183" s="802">
        <f t="shared" si="2"/>
        <v>43.49799999999999</v>
      </c>
    </row>
    <row r="184" spans="1:7">
      <c r="A184" s="39">
        <v>43683</v>
      </c>
      <c r="B184" s="787" t="s">
        <v>3032</v>
      </c>
      <c r="C184" s="787" t="s">
        <v>18</v>
      </c>
      <c r="D184" t="s">
        <v>12</v>
      </c>
      <c r="F184" s="4">
        <v>24.3</v>
      </c>
      <c r="G184" s="802">
        <f t="shared" si="2"/>
        <v>19.19799999999999</v>
      </c>
    </row>
    <row r="185" spans="1:7">
      <c r="A185" s="39">
        <v>43683</v>
      </c>
      <c r="B185" s="787" t="s">
        <v>3032</v>
      </c>
      <c r="C185" s="787" t="s">
        <v>18</v>
      </c>
      <c r="D185" t="s">
        <v>13</v>
      </c>
      <c r="F185" s="4">
        <v>5.2</v>
      </c>
      <c r="G185" s="802">
        <f t="shared" si="2"/>
        <v>13.99799999999999</v>
      </c>
    </row>
    <row r="186" spans="1:7">
      <c r="A186" s="39">
        <v>43683</v>
      </c>
      <c r="B186" s="787" t="s">
        <v>3033</v>
      </c>
      <c r="C186" s="787" t="s">
        <v>18</v>
      </c>
      <c r="D186" t="s">
        <v>14</v>
      </c>
      <c r="F186" s="4">
        <v>14</v>
      </c>
      <c r="G186" s="802">
        <f t="shared" si="2"/>
        <v>-2.0000000000095497E-3</v>
      </c>
    </row>
    <row r="187" spans="1:7">
      <c r="A187" s="41">
        <v>43646</v>
      </c>
      <c r="B187" s="786" t="s">
        <v>10</v>
      </c>
      <c r="C187" s="786" t="s">
        <v>19</v>
      </c>
      <c r="D187" t="s">
        <v>12</v>
      </c>
      <c r="E187" s="4">
        <v>21.7</v>
      </c>
      <c r="G187" s="802">
        <f t="shared" si="2"/>
        <v>21.69799999999999</v>
      </c>
    </row>
    <row r="188" spans="1:7">
      <c r="A188" s="41"/>
      <c r="B188" s="786"/>
      <c r="C188" s="786"/>
      <c r="D188" t="s">
        <v>13</v>
      </c>
      <c r="E188" s="4">
        <v>4.9000000000000004</v>
      </c>
      <c r="G188" s="802">
        <f t="shared" si="2"/>
        <v>26.597999999999992</v>
      </c>
    </row>
    <row r="189" spans="1:7">
      <c r="A189" s="41"/>
      <c r="B189" s="786"/>
      <c r="C189" s="786"/>
      <c r="D189" t="s">
        <v>14</v>
      </c>
      <c r="E189" s="4">
        <v>210</v>
      </c>
      <c r="G189" s="802">
        <f t="shared" si="2"/>
        <v>236.59799999999998</v>
      </c>
    </row>
    <row r="190" spans="1:7">
      <c r="A190" s="39">
        <v>43644</v>
      </c>
      <c r="B190" s="787" t="s">
        <v>3034</v>
      </c>
      <c r="C190" s="787" t="s">
        <v>19</v>
      </c>
      <c r="D190" t="s">
        <v>14</v>
      </c>
      <c r="F190" s="4">
        <v>168</v>
      </c>
      <c r="G190" s="802">
        <f t="shared" si="2"/>
        <v>68.597999999999985</v>
      </c>
    </row>
    <row r="191" spans="1:7">
      <c r="A191" s="39">
        <v>43683</v>
      </c>
      <c r="B191" s="787" t="s">
        <v>3032</v>
      </c>
      <c r="C191" s="787" t="s">
        <v>19</v>
      </c>
      <c r="D191" t="s">
        <v>12</v>
      </c>
      <c r="F191" s="4">
        <v>21.7</v>
      </c>
      <c r="G191" s="802">
        <f t="shared" si="2"/>
        <v>46.897999999999982</v>
      </c>
    </row>
    <row r="192" spans="1:7">
      <c r="A192" s="39">
        <v>43683</v>
      </c>
      <c r="B192" s="787" t="s">
        <v>3032</v>
      </c>
      <c r="C192" s="787" t="s">
        <v>19</v>
      </c>
      <c r="D192" t="s">
        <v>13</v>
      </c>
      <c r="F192" s="4">
        <v>4.9000000000000004</v>
      </c>
      <c r="G192" s="802">
        <f t="shared" si="2"/>
        <v>41.997999999999983</v>
      </c>
    </row>
    <row r="193" spans="1:7">
      <c r="A193" s="39">
        <v>43683</v>
      </c>
      <c r="B193" s="787" t="s">
        <v>3033</v>
      </c>
      <c r="C193" s="787" t="s">
        <v>19</v>
      </c>
      <c r="D193" t="s">
        <v>14</v>
      </c>
      <c r="F193" s="4">
        <v>42</v>
      </c>
      <c r="G193" s="802">
        <f t="shared" si="2"/>
        <v>-2.0000000000166551E-3</v>
      </c>
    </row>
    <row r="194" spans="1:7">
      <c r="A194" s="41">
        <v>43677</v>
      </c>
      <c r="B194" s="786" t="s">
        <v>10</v>
      </c>
      <c r="C194" s="786" t="s">
        <v>20</v>
      </c>
      <c r="D194" t="s">
        <v>12</v>
      </c>
      <c r="E194" s="4">
        <v>21.8</v>
      </c>
      <c r="G194" s="802">
        <f t="shared" si="2"/>
        <v>21.797999999999984</v>
      </c>
    </row>
    <row r="195" spans="1:7">
      <c r="A195" s="41"/>
      <c r="B195" s="786"/>
      <c r="C195" s="786"/>
      <c r="D195" t="s">
        <v>13</v>
      </c>
      <c r="E195" s="4">
        <v>4.8</v>
      </c>
      <c r="G195" s="802">
        <f t="shared" si="2"/>
        <v>26.597999999999985</v>
      </c>
    </row>
    <row r="196" spans="1:7">
      <c r="A196" s="41"/>
      <c r="B196" s="786"/>
      <c r="C196" s="786"/>
      <c r="D196" t="s">
        <v>14</v>
      </c>
      <c r="E196" s="4">
        <v>210</v>
      </c>
      <c r="G196" s="802">
        <f t="shared" si="2"/>
        <v>236.59799999999998</v>
      </c>
    </row>
    <row r="197" spans="1:7">
      <c r="A197" s="39">
        <v>43677</v>
      </c>
      <c r="B197" s="787" t="s">
        <v>3035</v>
      </c>
      <c r="C197" s="787" t="s">
        <v>20</v>
      </c>
      <c r="D197" t="s">
        <v>14</v>
      </c>
      <c r="F197" s="4">
        <v>189</v>
      </c>
      <c r="G197" s="802">
        <f t="shared" si="2"/>
        <v>47.597999999999985</v>
      </c>
    </row>
    <row r="198" spans="1:7">
      <c r="A198" s="39">
        <v>43683</v>
      </c>
      <c r="B198" s="787" t="s">
        <v>3033</v>
      </c>
      <c r="C198" s="787" t="s">
        <v>20</v>
      </c>
      <c r="D198" t="s">
        <v>14</v>
      </c>
      <c r="F198" s="4">
        <v>21</v>
      </c>
      <c r="G198" s="802">
        <f t="shared" si="2"/>
        <v>26.597999999999985</v>
      </c>
    </row>
    <row r="199" spans="1:7">
      <c r="A199" s="39">
        <v>43894</v>
      </c>
      <c r="B199" s="787" t="s">
        <v>3036</v>
      </c>
      <c r="C199" s="787" t="s">
        <v>20</v>
      </c>
      <c r="D199" t="s">
        <v>12</v>
      </c>
      <c r="F199" s="4">
        <v>21.8</v>
      </c>
      <c r="G199" s="802">
        <f t="shared" si="2"/>
        <v>4.7979999999999841</v>
      </c>
    </row>
    <row r="200" spans="1:7">
      <c r="A200" s="39">
        <v>43894</v>
      </c>
      <c r="B200" s="787" t="s">
        <v>3036</v>
      </c>
      <c r="C200" s="787" t="s">
        <v>20</v>
      </c>
      <c r="D200" t="s">
        <v>13</v>
      </c>
      <c r="F200" s="4">
        <v>4.8</v>
      </c>
      <c r="G200" s="802">
        <f t="shared" si="2"/>
        <v>-2.0000000000157669E-3</v>
      </c>
    </row>
    <row r="201" spans="1:7">
      <c r="A201" s="41">
        <v>43708</v>
      </c>
      <c r="B201" s="786" t="s">
        <v>10</v>
      </c>
      <c r="C201" s="786" t="s">
        <v>21</v>
      </c>
      <c r="D201" t="s">
        <v>12</v>
      </c>
      <c r="E201" s="4">
        <v>21.1</v>
      </c>
      <c r="G201" s="802">
        <f t="shared" si="2"/>
        <v>21.097999999999985</v>
      </c>
    </row>
    <row r="202" spans="1:7">
      <c r="A202" s="41"/>
      <c r="B202" s="786"/>
      <c r="C202" s="786"/>
      <c r="D202" t="s">
        <v>13</v>
      </c>
      <c r="E202" s="4">
        <v>4.5999999999999996</v>
      </c>
      <c r="G202" s="802">
        <f t="shared" si="2"/>
        <v>25.697999999999986</v>
      </c>
    </row>
    <row r="203" spans="1:7">
      <c r="A203" s="41"/>
      <c r="B203" s="786"/>
      <c r="C203" s="786"/>
      <c r="D203" t="s">
        <v>14</v>
      </c>
      <c r="E203" s="4">
        <v>210</v>
      </c>
      <c r="G203" s="802">
        <f t="shared" si="2"/>
        <v>235.69799999999998</v>
      </c>
    </row>
    <row r="204" spans="1:7">
      <c r="A204" s="39">
        <v>43708</v>
      </c>
      <c r="B204" s="787" t="s">
        <v>3037</v>
      </c>
      <c r="C204" s="787" t="s">
        <v>21</v>
      </c>
      <c r="D204" t="s">
        <v>14</v>
      </c>
      <c r="F204" s="4">
        <v>210</v>
      </c>
      <c r="G204" s="802">
        <f t="shared" ref="G204:G283" si="3">+G203+E204-F204</f>
        <v>25.697999999999979</v>
      </c>
    </row>
    <row r="205" spans="1:7">
      <c r="A205" s="39">
        <v>43894</v>
      </c>
      <c r="B205" s="787" t="s">
        <v>3036</v>
      </c>
      <c r="C205" s="787" t="s">
        <v>21</v>
      </c>
      <c r="D205" t="s">
        <v>12</v>
      </c>
      <c r="F205" s="4">
        <v>21.1</v>
      </c>
      <c r="G205" s="802">
        <f t="shared" si="3"/>
        <v>4.5979999999999777</v>
      </c>
    </row>
    <row r="206" spans="1:7">
      <c r="A206" s="39">
        <v>43894</v>
      </c>
      <c r="B206" s="787" t="s">
        <v>3036</v>
      </c>
      <c r="C206" s="787" t="s">
        <v>21</v>
      </c>
      <c r="D206" t="s">
        <v>13</v>
      </c>
      <c r="F206" s="4">
        <v>4.5999999999999996</v>
      </c>
      <c r="G206" s="802">
        <f t="shared" si="3"/>
        <v>-2.0000000000219842E-3</v>
      </c>
    </row>
    <row r="207" spans="1:7">
      <c r="A207" s="41">
        <v>43738</v>
      </c>
      <c r="B207" s="786" t="s">
        <v>10</v>
      </c>
      <c r="C207" s="786" t="s">
        <v>22</v>
      </c>
      <c r="D207" t="s">
        <v>12</v>
      </c>
      <c r="E207" s="4">
        <v>27</v>
      </c>
      <c r="G207" s="802">
        <f t="shared" si="3"/>
        <v>26.997999999999976</v>
      </c>
    </row>
    <row r="208" spans="1:7">
      <c r="A208" s="41"/>
      <c r="B208" s="786"/>
      <c r="C208" s="786"/>
      <c r="D208" t="s">
        <v>13</v>
      </c>
      <c r="E208" s="4">
        <v>4.7</v>
      </c>
      <c r="G208" s="802">
        <f t="shared" si="3"/>
        <v>31.697999999999976</v>
      </c>
    </row>
    <row r="209" spans="1:8">
      <c r="A209" s="41"/>
      <c r="B209" s="786"/>
      <c r="C209" s="786"/>
      <c r="D209" t="s">
        <v>14</v>
      </c>
      <c r="E209" s="4">
        <v>210</v>
      </c>
      <c r="G209" s="802">
        <f t="shared" si="3"/>
        <v>241.69799999999998</v>
      </c>
      <c r="H209" s="12"/>
    </row>
    <row r="210" spans="1:8">
      <c r="A210" s="39">
        <v>43738</v>
      </c>
      <c r="B210" s="787" t="s">
        <v>3038</v>
      </c>
      <c r="C210" s="787" t="s">
        <v>22</v>
      </c>
      <c r="D210" t="s">
        <v>14</v>
      </c>
      <c r="F210" s="4">
        <v>196</v>
      </c>
      <c r="G210" s="802">
        <f t="shared" si="3"/>
        <v>45.697999999999979</v>
      </c>
    </row>
    <row r="211" spans="1:8">
      <c r="A211" s="39">
        <v>43894</v>
      </c>
      <c r="B211" s="787" t="s">
        <v>3036</v>
      </c>
      <c r="C211" s="787" t="s">
        <v>22</v>
      </c>
      <c r="D211" t="s">
        <v>12</v>
      </c>
      <c r="F211" s="4">
        <v>27</v>
      </c>
      <c r="G211" s="802">
        <f t="shared" si="3"/>
        <v>18.697999999999979</v>
      </c>
    </row>
    <row r="212" spans="1:8">
      <c r="A212" s="39">
        <v>43894</v>
      </c>
      <c r="B212" s="787" t="s">
        <v>3036</v>
      </c>
      <c r="C212" s="787" t="s">
        <v>22</v>
      </c>
      <c r="D212" t="s">
        <v>13</v>
      </c>
      <c r="F212" s="4">
        <v>4.7</v>
      </c>
      <c r="G212" s="802">
        <f t="shared" si="3"/>
        <v>13.99799999999998</v>
      </c>
    </row>
    <row r="213" spans="1:8">
      <c r="A213" s="39">
        <v>43999</v>
      </c>
      <c r="B213" s="787" t="s">
        <v>3039</v>
      </c>
      <c r="C213" s="787" t="s">
        <v>22</v>
      </c>
      <c r="D213" s="2" t="s">
        <v>14</v>
      </c>
      <c r="E213" s="16"/>
      <c r="F213" s="16">
        <v>14</v>
      </c>
      <c r="G213" s="802">
        <f t="shared" si="3"/>
        <v>-2.0000000000202078E-3</v>
      </c>
    </row>
    <row r="214" spans="1:8">
      <c r="A214" s="41">
        <v>43769</v>
      </c>
      <c r="B214" s="786" t="s">
        <v>10</v>
      </c>
      <c r="C214" s="786" t="s">
        <v>23</v>
      </c>
      <c r="D214" t="s">
        <v>12</v>
      </c>
      <c r="E214" s="4">
        <v>27.2</v>
      </c>
      <c r="G214" s="802">
        <f t="shared" si="3"/>
        <v>27.197999999999979</v>
      </c>
    </row>
    <row r="215" spans="1:8">
      <c r="A215" s="41"/>
      <c r="B215" s="786"/>
      <c r="C215" s="786"/>
      <c r="D215" t="s">
        <v>13</v>
      </c>
      <c r="E215" s="4">
        <v>4.5</v>
      </c>
      <c r="G215" s="802">
        <f t="shared" si="3"/>
        <v>31.697999999999979</v>
      </c>
    </row>
    <row r="216" spans="1:8">
      <c r="A216" s="41"/>
      <c r="B216" s="786"/>
      <c r="C216" s="786"/>
      <c r="D216" t="s">
        <v>14</v>
      </c>
      <c r="E216" s="4">
        <v>210</v>
      </c>
      <c r="G216" s="802">
        <f t="shared" si="3"/>
        <v>241.69799999999998</v>
      </c>
    </row>
    <row r="217" spans="1:8">
      <c r="A217" s="39">
        <v>43769</v>
      </c>
      <c r="B217" s="787" t="s">
        <v>3040</v>
      </c>
      <c r="C217" s="787" t="s">
        <v>23</v>
      </c>
      <c r="D217" t="s">
        <v>14</v>
      </c>
      <c r="F217" s="4">
        <v>210</v>
      </c>
      <c r="G217" s="802">
        <f t="shared" si="3"/>
        <v>31.697999999999979</v>
      </c>
    </row>
    <row r="218" spans="1:8">
      <c r="A218" s="39">
        <v>43894</v>
      </c>
      <c r="B218" s="787" t="s">
        <v>3036</v>
      </c>
      <c r="C218" s="787" t="s">
        <v>23</v>
      </c>
      <c r="D218" t="s">
        <v>12</v>
      </c>
      <c r="F218" s="4">
        <v>27.2</v>
      </c>
      <c r="G218" s="802">
        <f t="shared" si="3"/>
        <v>4.4979999999999798</v>
      </c>
    </row>
    <row r="219" spans="1:8">
      <c r="A219" s="39">
        <v>43894</v>
      </c>
      <c r="B219" s="787" t="s">
        <v>3036</v>
      </c>
      <c r="C219" s="787" t="s">
        <v>23</v>
      </c>
      <c r="D219" t="s">
        <v>13</v>
      </c>
      <c r="F219" s="4">
        <v>4.5</v>
      </c>
      <c r="G219" s="802">
        <f t="shared" si="3"/>
        <v>-2.0000000000202078E-3</v>
      </c>
    </row>
    <row r="220" spans="1:8">
      <c r="A220" s="41">
        <v>43799</v>
      </c>
      <c r="B220" s="786" t="s">
        <v>10</v>
      </c>
      <c r="C220" s="786" t="s">
        <v>24</v>
      </c>
      <c r="D220" t="s">
        <v>12</v>
      </c>
      <c r="E220" s="4">
        <v>30.5</v>
      </c>
      <c r="G220" s="802">
        <f t="shared" si="3"/>
        <v>30.49799999999998</v>
      </c>
    </row>
    <row r="221" spans="1:8">
      <c r="B221" s="787"/>
      <c r="C221" s="787"/>
      <c r="D221" t="s">
        <v>13</v>
      </c>
      <c r="E221" s="4">
        <v>4.7</v>
      </c>
      <c r="G221" s="802">
        <f t="shared" si="3"/>
        <v>35.197999999999979</v>
      </c>
    </row>
    <row r="222" spans="1:8">
      <c r="B222" s="787"/>
      <c r="C222" s="787"/>
      <c r="D222" t="s">
        <v>14</v>
      </c>
      <c r="E222" s="4">
        <v>210</v>
      </c>
      <c r="G222" s="802">
        <f t="shared" si="3"/>
        <v>245.19799999999998</v>
      </c>
      <c r="H222" s="12"/>
    </row>
    <row r="223" spans="1:8">
      <c r="A223" s="39">
        <v>43799</v>
      </c>
      <c r="B223" s="787" t="s">
        <v>3041</v>
      </c>
      <c r="C223" s="787" t="s">
        <v>24</v>
      </c>
      <c r="D223" t="s">
        <v>14</v>
      </c>
      <c r="F223" s="4">
        <v>171</v>
      </c>
      <c r="G223" s="802">
        <f t="shared" si="3"/>
        <v>74.197999999999979</v>
      </c>
    </row>
    <row r="224" spans="1:8">
      <c r="A224" s="39">
        <v>43894</v>
      </c>
      <c r="B224" s="787" t="s">
        <v>3036</v>
      </c>
      <c r="C224" s="787" t="s">
        <v>24</v>
      </c>
      <c r="D224" t="s">
        <v>12</v>
      </c>
      <c r="F224" s="4">
        <v>30.5</v>
      </c>
      <c r="G224" s="802">
        <f t="shared" si="3"/>
        <v>43.697999999999979</v>
      </c>
    </row>
    <row r="225" spans="1:7">
      <c r="A225" s="39">
        <v>43894</v>
      </c>
      <c r="B225" s="787" t="s">
        <v>3036</v>
      </c>
      <c r="C225" s="787" t="s">
        <v>24</v>
      </c>
      <c r="D225" t="s">
        <v>13</v>
      </c>
      <c r="F225" s="4">
        <v>4.7</v>
      </c>
      <c r="G225" s="802">
        <f t="shared" si="3"/>
        <v>38.997999999999976</v>
      </c>
    </row>
    <row r="226" spans="1:7">
      <c r="A226" s="39">
        <v>43999</v>
      </c>
      <c r="B226" s="787" t="s">
        <v>3039</v>
      </c>
      <c r="C226" s="787" t="s">
        <v>24</v>
      </c>
      <c r="D226" t="s">
        <v>14</v>
      </c>
      <c r="F226" s="16">
        <v>39</v>
      </c>
      <c r="G226" s="802">
        <f t="shared" si="3"/>
        <v>-2.0000000000237605E-3</v>
      </c>
    </row>
    <row r="227" spans="1:7">
      <c r="A227" s="41">
        <v>43830</v>
      </c>
      <c r="B227" s="786" t="s">
        <v>10</v>
      </c>
      <c r="C227" s="786" t="s">
        <v>25</v>
      </c>
      <c r="D227" t="s">
        <v>12</v>
      </c>
      <c r="E227" s="4">
        <v>31.9</v>
      </c>
      <c r="G227" s="802">
        <f t="shared" si="3"/>
        <v>31.897999999999975</v>
      </c>
    </row>
    <row r="228" spans="1:7">
      <c r="B228" s="787"/>
      <c r="C228" s="787"/>
      <c r="D228" t="s">
        <v>13</v>
      </c>
      <c r="E228" s="4">
        <v>4.7</v>
      </c>
      <c r="G228" s="802">
        <f t="shared" si="3"/>
        <v>36.597999999999978</v>
      </c>
    </row>
    <row r="229" spans="1:7">
      <c r="B229" s="787"/>
      <c r="C229" s="787"/>
      <c r="D229" t="s">
        <v>14</v>
      </c>
      <c r="E229" s="4">
        <v>210</v>
      </c>
      <c r="G229" s="802">
        <f t="shared" si="3"/>
        <v>246.59799999999998</v>
      </c>
    </row>
    <row r="230" spans="1:7">
      <c r="A230" s="39">
        <v>43830</v>
      </c>
      <c r="B230" s="787" t="s">
        <v>3042</v>
      </c>
      <c r="C230" s="787" t="s">
        <v>25</v>
      </c>
      <c r="D230" t="s">
        <v>14</v>
      </c>
      <c r="F230" s="4">
        <v>210</v>
      </c>
      <c r="G230" s="802">
        <f t="shared" si="3"/>
        <v>36.597999999999985</v>
      </c>
    </row>
    <row r="231" spans="1:7">
      <c r="A231" s="39">
        <v>43894</v>
      </c>
      <c r="B231" s="787" t="s">
        <v>3036</v>
      </c>
      <c r="C231" s="787" t="s">
        <v>25</v>
      </c>
      <c r="D231" t="s">
        <v>12</v>
      </c>
      <c r="F231" s="4">
        <v>31.9</v>
      </c>
      <c r="G231" s="802">
        <f t="shared" si="3"/>
        <v>4.6979999999999862</v>
      </c>
    </row>
    <row r="232" spans="1:7">
      <c r="A232" s="39">
        <v>43894</v>
      </c>
      <c r="B232" s="787" t="s">
        <v>3036</v>
      </c>
      <c r="C232" s="787" t="s">
        <v>25</v>
      </c>
      <c r="D232" t="s">
        <v>13</v>
      </c>
      <c r="E232" s="16"/>
      <c r="F232" s="4">
        <v>4.7</v>
      </c>
      <c r="G232" s="802">
        <f t="shared" si="3"/>
        <v>-2.0000000000139906E-3</v>
      </c>
    </row>
    <row r="233" spans="1:7">
      <c r="A233" s="41">
        <v>43861</v>
      </c>
      <c r="B233" s="786" t="s">
        <v>10</v>
      </c>
      <c r="C233" s="786" t="s">
        <v>11</v>
      </c>
      <c r="D233" t="s">
        <v>12</v>
      </c>
      <c r="E233" s="16">
        <v>34.799999999999997</v>
      </c>
      <c r="G233" s="802">
        <f t="shared" si="3"/>
        <v>34.797999999999981</v>
      </c>
    </row>
    <row r="234" spans="1:7">
      <c r="B234" s="787"/>
      <c r="C234" s="787"/>
      <c r="D234" t="s">
        <v>13</v>
      </c>
      <c r="E234" s="16">
        <v>4.5</v>
      </c>
      <c r="G234" s="802">
        <f t="shared" si="3"/>
        <v>39.297999999999981</v>
      </c>
    </row>
    <row r="235" spans="1:7">
      <c r="B235" s="787"/>
      <c r="C235" s="787"/>
      <c r="D235" t="s">
        <v>14</v>
      </c>
      <c r="E235" s="4">
        <v>210</v>
      </c>
      <c r="G235" s="802">
        <f t="shared" si="3"/>
        <v>249.29799999999997</v>
      </c>
    </row>
    <row r="236" spans="1:7">
      <c r="A236" s="39">
        <v>43861</v>
      </c>
      <c r="B236" s="787" t="s">
        <v>3043</v>
      </c>
      <c r="C236" s="787" t="s">
        <v>11</v>
      </c>
      <c r="D236" t="s">
        <v>14</v>
      </c>
      <c r="F236" s="4">
        <v>210</v>
      </c>
      <c r="G236" s="802">
        <f t="shared" si="3"/>
        <v>39.297999999999973</v>
      </c>
    </row>
    <row r="237" spans="1:7">
      <c r="A237" s="39">
        <v>43998</v>
      </c>
      <c r="B237" s="787" t="s">
        <v>3044</v>
      </c>
      <c r="C237" s="787" t="s">
        <v>11</v>
      </c>
      <c r="D237" t="s">
        <v>12</v>
      </c>
      <c r="F237" s="48">
        <v>25</v>
      </c>
      <c r="G237" s="802">
        <f t="shared" si="3"/>
        <v>14.297999999999973</v>
      </c>
    </row>
    <row r="238" spans="1:7">
      <c r="A238" s="39">
        <v>43999</v>
      </c>
      <c r="B238" s="787" t="s">
        <v>3039</v>
      </c>
      <c r="C238" s="787" t="s">
        <v>11</v>
      </c>
      <c r="D238" s="2" t="s">
        <v>12</v>
      </c>
      <c r="F238" s="16">
        <v>9.8000000000000007</v>
      </c>
      <c r="G238" s="802">
        <f t="shared" si="3"/>
        <v>4.4979999999999727</v>
      </c>
    </row>
    <row r="239" spans="1:7">
      <c r="A239" s="39">
        <v>43999</v>
      </c>
      <c r="B239" s="787" t="s">
        <v>3039</v>
      </c>
      <c r="C239" s="787" t="s">
        <v>11</v>
      </c>
      <c r="D239" s="2" t="s">
        <v>13</v>
      </c>
      <c r="F239" s="16">
        <v>4.5</v>
      </c>
      <c r="G239" s="802">
        <f t="shared" si="3"/>
        <v>-2.0000000000273133E-3</v>
      </c>
    </row>
    <row r="240" spans="1:7">
      <c r="A240" s="41">
        <v>43890</v>
      </c>
      <c r="B240" s="786" t="s">
        <v>10</v>
      </c>
      <c r="C240" s="786" t="s">
        <v>15</v>
      </c>
      <c r="D240" t="s">
        <v>12</v>
      </c>
      <c r="E240" s="16">
        <v>36.1</v>
      </c>
      <c r="G240" s="802">
        <f t="shared" si="3"/>
        <v>36.097999999999971</v>
      </c>
    </row>
    <row r="241" spans="1:8">
      <c r="B241" s="787"/>
      <c r="C241" s="787"/>
      <c r="D241" t="s">
        <v>13</v>
      </c>
      <c r="E241" s="16">
        <v>10</v>
      </c>
      <c r="G241" s="802">
        <f t="shared" si="3"/>
        <v>46.097999999999971</v>
      </c>
    </row>
    <row r="242" spans="1:8">
      <c r="B242" s="787"/>
      <c r="C242" s="787"/>
      <c r="D242" t="s">
        <v>14</v>
      </c>
      <c r="E242" s="4">
        <v>210</v>
      </c>
      <c r="G242" s="802">
        <f t="shared" si="3"/>
        <v>256.09799999999996</v>
      </c>
      <c r="H242" s="12"/>
    </row>
    <row r="243" spans="1:8">
      <c r="A243" s="39">
        <v>43890</v>
      </c>
      <c r="B243" s="787" t="s">
        <v>3045</v>
      </c>
      <c r="C243" s="787" t="s">
        <v>15</v>
      </c>
      <c r="D243" t="s">
        <v>14</v>
      </c>
      <c r="F243" s="4">
        <v>180</v>
      </c>
      <c r="G243" s="802">
        <f t="shared" si="3"/>
        <v>76.097999999999956</v>
      </c>
    </row>
    <row r="244" spans="1:8">
      <c r="A244" s="39">
        <v>43998</v>
      </c>
      <c r="B244" s="787" t="s">
        <v>3044</v>
      </c>
      <c r="C244" s="787" t="s">
        <v>15</v>
      </c>
      <c r="D244" t="s">
        <v>14</v>
      </c>
      <c r="F244" s="48">
        <v>30</v>
      </c>
      <c r="G244" s="802">
        <f t="shared" si="3"/>
        <v>46.097999999999956</v>
      </c>
    </row>
    <row r="245" spans="1:8">
      <c r="A245" s="39">
        <v>43999</v>
      </c>
      <c r="B245" s="787" t="s">
        <v>3039</v>
      </c>
      <c r="C245" s="787" t="s">
        <v>15</v>
      </c>
      <c r="D245" t="s">
        <v>12</v>
      </c>
      <c r="F245" s="16">
        <v>36.1</v>
      </c>
      <c r="G245" s="802">
        <f t="shared" si="3"/>
        <v>9.9979999999999549</v>
      </c>
    </row>
    <row r="246" spans="1:8">
      <c r="A246" s="39">
        <v>43999</v>
      </c>
      <c r="B246" s="787" t="s">
        <v>3039</v>
      </c>
      <c r="C246" s="787" t="s">
        <v>15</v>
      </c>
      <c r="D246" t="s">
        <v>13</v>
      </c>
      <c r="F246" s="16">
        <v>10</v>
      </c>
      <c r="G246" s="802">
        <f t="shared" si="3"/>
        <v>-2.0000000000450768E-3</v>
      </c>
    </row>
    <row r="247" spans="1:8">
      <c r="A247" s="41">
        <v>43921</v>
      </c>
      <c r="B247" s="786" t="s">
        <v>10</v>
      </c>
      <c r="C247" s="786" t="s">
        <v>16</v>
      </c>
      <c r="D247" t="s">
        <v>12</v>
      </c>
      <c r="E247" s="4">
        <v>37.799999999999997</v>
      </c>
      <c r="G247" s="802">
        <f t="shared" si="3"/>
        <v>37.797999999999952</v>
      </c>
    </row>
    <row r="248" spans="1:8">
      <c r="B248" s="787"/>
      <c r="C248" s="787"/>
      <c r="D248" t="s">
        <v>13</v>
      </c>
      <c r="E248" s="4">
        <v>4.8</v>
      </c>
      <c r="G248" s="802">
        <f t="shared" si="3"/>
        <v>42.597999999999949</v>
      </c>
    </row>
    <row r="249" spans="1:8">
      <c r="B249" s="787"/>
      <c r="C249" s="787"/>
      <c r="D249" t="s">
        <v>14</v>
      </c>
      <c r="E249" s="4">
        <v>210</v>
      </c>
      <c r="G249" s="802">
        <f t="shared" si="3"/>
        <v>252.59799999999996</v>
      </c>
    </row>
    <row r="250" spans="1:8">
      <c r="A250" s="39">
        <v>43969</v>
      </c>
      <c r="B250" s="787" t="s">
        <v>3046</v>
      </c>
      <c r="C250" s="787" t="s">
        <v>16</v>
      </c>
      <c r="D250" t="s">
        <v>14</v>
      </c>
      <c r="F250" s="4">
        <v>100</v>
      </c>
      <c r="G250" s="802">
        <f t="shared" si="3"/>
        <v>152.59799999999996</v>
      </c>
    </row>
    <row r="251" spans="1:8">
      <c r="A251" s="39">
        <v>43998</v>
      </c>
      <c r="B251" s="787" t="s">
        <v>3044</v>
      </c>
      <c r="C251" s="787" t="s">
        <v>16</v>
      </c>
      <c r="D251" t="s">
        <v>14</v>
      </c>
      <c r="F251" s="48">
        <v>110</v>
      </c>
      <c r="G251" s="802">
        <f t="shared" si="3"/>
        <v>42.597999999999956</v>
      </c>
    </row>
    <row r="252" spans="1:8">
      <c r="A252" s="39">
        <v>44154</v>
      </c>
      <c r="B252" s="787" t="s">
        <v>3047</v>
      </c>
      <c r="C252" s="787" t="s">
        <v>16</v>
      </c>
      <c r="D252" t="s">
        <v>12</v>
      </c>
      <c r="F252" s="48">
        <v>37.799999999999997</v>
      </c>
      <c r="G252" s="802">
        <f t="shared" si="3"/>
        <v>4.7979999999999592</v>
      </c>
    </row>
    <row r="253" spans="1:8">
      <c r="A253" s="39">
        <v>44154</v>
      </c>
      <c r="B253" s="787" t="s">
        <v>3047</v>
      </c>
      <c r="C253" s="787" t="s">
        <v>16</v>
      </c>
      <c r="D253" t="s">
        <v>13</v>
      </c>
      <c r="F253" s="48">
        <v>4.8</v>
      </c>
      <c r="G253" s="802">
        <f t="shared" si="3"/>
        <v>-2.0000000000406359E-3</v>
      </c>
    </row>
    <row r="254" spans="1:8">
      <c r="A254" s="41">
        <v>43951</v>
      </c>
      <c r="B254" s="786" t="s">
        <v>10</v>
      </c>
      <c r="C254" s="786" t="s">
        <v>17</v>
      </c>
      <c r="D254" t="s">
        <v>12</v>
      </c>
      <c r="E254" s="4">
        <v>39.200000000000003</v>
      </c>
      <c r="G254" s="802">
        <f t="shared" si="3"/>
        <v>39.197999999999965</v>
      </c>
    </row>
    <row r="255" spans="1:8">
      <c r="B255" s="787"/>
      <c r="C255" s="787"/>
      <c r="D255" t="s">
        <v>13</v>
      </c>
      <c r="E255" s="4">
        <v>7.7</v>
      </c>
      <c r="G255" s="802">
        <f t="shared" si="3"/>
        <v>46.897999999999968</v>
      </c>
    </row>
    <row r="256" spans="1:8">
      <c r="B256" s="787"/>
      <c r="C256" s="787"/>
      <c r="D256" s="29" t="s">
        <v>14</v>
      </c>
      <c r="E256" s="4">
        <v>210</v>
      </c>
      <c r="G256" s="802">
        <f t="shared" si="3"/>
        <v>256.89799999999997</v>
      </c>
    </row>
    <row r="257" spans="1:7">
      <c r="A257" s="39">
        <v>43969</v>
      </c>
      <c r="B257" s="787" t="s">
        <v>3048</v>
      </c>
      <c r="C257" s="787" t="s">
        <v>17</v>
      </c>
      <c r="D257" t="s">
        <v>14</v>
      </c>
      <c r="F257" s="4">
        <v>175</v>
      </c>
      <c r="G257" s="802">
        <f t="shared" si="3"/>
        <v>81.897999999999968</v>
      </c>
    </row>
    <row r="258" spans="1:7">
      <c r="A258" s="39">
        <v>43998</v>
      </c>
      <c r="B258" s="787" t="s">
        <v>3044</v>
      </c>
      <c r="C258" s="787" t="s">
        <v>17</v>
      </c>
      <c r="D258" t="s">
        <v>14</v>
      </c>
      <c r="F258" s="48">
        <v>35</v>
      </c>
      <c r="G258" s="802">
        <f t="shared" si="3"/>
        <v>46.897999999999968</v>
      </c>
    </row>
    <row r="259" spans="1:7">
      <c r="A259" s="39">
        <v>44154</v>
      </c>
      <c r="B259" s="787" t="s">
        <v>3047</v>
      </c>
      <c r="C259" s="787" t="s">
        <v>17</v>
      </c>
      <c r="D259" t="s">
        <v>12</v>
      </c>
      <c r="F259" s="48">
        <v>39.200000000000003</v>
      </c>
      <c r="G259" s="802">
        <f t="shared" si="3"/>
        <v>7.6979999999999649</v>
      </c>
    </row>
    <row r="260" spans="1:7">
      <c r="A260" s="39">
        <v>44154</v>
      </c>
      <c r="B260" s="787" t="s">
        <v>3047</v>
      </c>
      <c r="C260" s="787" t="s">
        <v>17</v>
      </c>
      <c r="D260" t="s">
        <v>13</v>
      </c>
      <c r="F260" s="48">
        <v>7.7</v>
      </c>
      <c r="G260" s="802">
        <f t="shared" si="3"/>
        <v>-2.0000000000353069E-3</v>
      </c>
    </row>
    <row r="261" spans="1:7">
      <c r="A261" s="41">
        <v>43981</v>
      </c>
      <c r="B261" s="786" t="s">
        <v>10</v>
      </c>
      <c r="C261" s="786" t="s">
        <v>18</v>
      </c>
      <c r="D261" t="s">
        <v>12</v>
      </c>
      <c r="E261" s="4">
        <v>36.4</v>
      </c>
      <c r="G261" s="802">
        <f t="shared" si="3"/>
        <v>36.397999999999961</v>
      </c>
    </row>
    <row r="262" spans="1:7">
      <c r="B262" s="787"/>
      <c r="C262" s="787"/>
      <c r="D262" t="s">
        <v>13</v>
      </c>
      <c r="E262" s="4">
        <v>4.2</v>
      </c>
      <c r="G262" s="802">
        <f t="shared" si="3"/>
        <v>40.597999999999963</v>
      </c>
    </row>
    <row r="263" spans="1:7">
      <c r="B263" s="787"/>
      <c r="C263" s="787"/>
      <c r="D263" s="29" t="s">
        <v>14</v>
      </c>
      <c r="E263" s="4">
        <v>210</v>
      </c>
      <c r="G263" s="802">
        <f t="shared" si="3"/>
        <v>250.59799999999996</v>
      </c>
    </row>
    <row r="264" spans="1:7">
      <c r="A264" s="39">
        <v>43981</v>
      </c>
      <c r="B264" s="787" t="s">
        <v>3049</v>
      </c>
      <c r="C264" s="787" t="s">
        <v>18</v>
      </c>
      <c r="D264" t="s">
        <v>14</v>
      </c>
      <c r="F264" s="16">
        <v>180</v>
      </c>
      <c r="G264" s="802">
        <f t="shared" si="3"/>
        <v>70.597999999999956</v>
      </c>
    </row>
    <row r="265" spans="1:7">
      <c r="A265" s="39">
        <v>43999</v>
      </c>
      <c r="B265" s="787" t="s">
        <v>3039</v>
      </c>
      <c r="C265" s="787" t="s">
        <v>18</v>
      </c>
      <c r="D265" t="s">
        <v>14</v>
      </c>
      <c r="F265" s="16">
        <v>30</v>
      </c>
      <c r="G265" s="802">
        <f t="shared" si="3"/>
        <v>40.597999999999956</v>
      </c>
    </row>
    <row r="266" spans="1:7">
      <c r="A266" s="39">
        <v>44154</v>
      </c>
      <c r="B266" s="787" t="s">
        <v>3047</v>
      </c>
      <c r="C266" s="787" t="s">
        <v>18</v>
      </c>
      <c r="D266" t="s">
        <v>12</v>
      </c>
      <c r="F266" s="16">
        <v>36.4</v>
      </c>
      <c r="G266" s="802">
        <f t="shared" si="3"/>
        <v>4.1979999999999578</v>
      </c>
    </row>
    <row r="267" spans="1:7">
      <c r="A267" s="39">
        <v>44154</v>
      </c>
      <c r="B267" s="787" t="s">
        <v>3047</v>
      </c>
      <c r="C267" s="787" t="s">
        <v>18</v>
      </c>
      <c r="D267" t="s">
        <v>13</v>
      </c>
      <c r="F267" s="16">
        <v>4.2</v>
      </c>
      <c r="G267" s="802">
        <f t="shared" si="3"/>
        <v>-2.0000000000424123E-3</v>
      </c>
    </row>
    <row r="268" spans="1:7">
      <c r="A268" s="41">
        <v>44012</v>
      </c>
      <c r="B268" s="786" t="s">
        <v>10</v>
      </c>
      <c r="C268" s="786" t="s">
        <v>19</v>
      </c>
      <c r="D268" t="s">
        <v>12</v>
      </c>
      <c r="E268" s="4">
        <v>32.200000000000003</v>
      </c>
      <c r="F268" s="16"/>
      <c r="G268" s="802">
        <f t="shared" si="3"/>
        <v>32.197999999999958</v>
      </c>
    </row>
    <row r="269" spans="1:7">
      <c r="B269" s="787"/>
      <c r="C269" s="787"/>
      <c r="D269" t="s">
        <v>13</v>
      </c>
      <c r="E269" s="4">
        <v>2</v>
      </c>
      <c r="F269" s="16"/>
      <c r="G269" s="802">
        <f t="shared" si="3"/>
        <v>34.197999999999958</v>
      </c>
    </row>
    <row r="270" spans="1:7">
      <c r="B270" s="787"/>
      <c r="C270" s="787"/>
      <c r="D270" t="s">
        <v>14</v>
      </c>
      <c r="E270" s="4">
        <v>210</v>
      </c>
      <c r="F270" s="16"/>
      <c r="G270" s="802">
        <f t="shared" si="3"/>
        <v>244.19799999999995</v>
      </c>
    </row>
    <row r="271" spans="1:7">
      <c r="A271" s="39">
        <v>44179</v>
      </c>
      <c r="B271" s="787" t="s">
        <v>3050</v>
      </c>
      <c r="C271" s="787" t="s">
        <v>19</v>
      </c>
      <c r="D271" t="s">
        <v>14</v>
      </c>
      <c r="F271" s="16">
        <v>100</v>
      </c>
      <c r="G271" s="802">
        <f t="shared" si="3"/>
        <v>144.19799999999995</v>
      </c>
    </row>
    <row r="272" spans="1:7">
      <c r="A272" s="39">
        <v>44201</v>
      </c>
      <c r="B272" s="787" t="s">
        <v>3051</v>
      </c>
      <c r="C272" s="787" t="s">
        <v>19</v>
      </c>
      <c r="D272" t="s">
        <v>14</v>
      </c>
      <c r="F272" s="16">
        <v>110</v>
      </c>
      <c r="G272" s="802">
        <f t="shared" si="3"/>
        <v>34.197999999999951</v>
      </c>
    </row>
    <row r="273" spans="1:9">
      <c r="A273" s="39">
        <v>44201</v>
      </c>
      <c r="B273" s="787" t="s">
        <v>3052</v>
      </c>
      <c r="C273" s="787" t="s">
        <v>19</v>
      </c>
      <c r="D273" t="s">
        <v>12</v>
      </c>
      <c r="F273" s="16">
        <v>32.200000000000003</v>
      </c>
      <c r="G273" s="802">
        <f t="shared" si="3"/>
        <v>1.9979999999999478</v>
      </c>
    </row>
    <row r="274" spans="1:9">
      <c r="A274" s="39">
        <v>44201</v>
      </c>
      <c r="B274" s="787" t="s">
        <v>3052</v>
      </c>
      <c r="C274" s="787" t="s">
        <v>19</v>
      </c>
      <c r="D274" t="s">
        <v>13</v>
      </c>
      <c r="F274" s="16">
        <v>2</v>
      </c>
      <c r="G274" s="802">
        <f t="shared" si="3"/>
        <v>-2.0000000000521823E-3</v>
      </c>
    </row>
    <row r="275" spans="1:9">
      <c r="A275" s="41">
        <v>44043</v>
      </c>
      <c r="B275" s="786" t="s">
        <v>10</v>
      </c>
      <c r="C275" s="786" t="s">
        <v>20</v>
      </c>
      <c r="D275" t="s">
        <v>12</v>
      </c>
      <c r="E275" s="4">
        <v>21.6</v>
      </c>
      <c r="F275" s="16"/>
      <c r="G275" s="802">
        <f t="shared" si="3"/>
        <v>21.597999999999949</v>
      </c>
    </row>
    <row r="276" spans="1:9">
      <c r="B276" s="787"/>
      <c r="C276" s="787"/>
      <c r="D276" t="s">
        <v>13</v>
      </c>
      <c r="E276" s="4">
        <v>6.2</v>
      </c>
      <c r="F276" s="16"/>
      <c r="G276" s="802">
        <f t="shared" si="3"/>
        <v>27.797999999999949</v>
      </c>
    </row>
    <row r="277" spans="1:9">
      <c r="B277" s="787"/>
      <c r="C277" s="787"/>
      <c r="D277" t="s">
        <v>14</v>
      </c>
      <c r="E277" s="16">
        <v>210</v>
      </c>
      <c r="F277" s="16"/>
      <c r="G277" s="802">
        <f t="shared" si="3"/>
        <v>237.79799999999994</v>
      </c>
    </row>
    <row r="278" spans="1:9">
      <c r="A278" s="39">
        <v>44043</v>
      </c>
      <c r="B278" s="787" t="s">
        <v>3053</v>
      </c>
      <c r="C278" s="787" t="s">
        <v>20</v>
      </c>
      <c r="D278" t="s">
        <v>14</v>
      </c>
      <c r="E278" s="16"/>
      <c r="F278" s="16">
        <v>205</v>
      </c>
      <c r="G278" s="802">
        <f t="shared" si="3"/>
        <v>32.797999999999945</v>
      </c>
    </row>
    <row r="279" spans="1:9">
      <c r="A279" s="39">
        <v>44104</v>
      </c>
      <c r="B279" s="787" t="s">
        <v>3054</v>
      </c>
      <c r="C279" s="787" t="s">
        <v>20</v>
      </c>
      <c r="D279" t="s">
        <v>14</v>
      </c>
      <c r="E279" s="16"/>
      <c r="F279" s="16">
        <v>5</v>
      </c>
      <c r="G279" s="802">
        <f t="shared" si="3"/>
        <v>27.797999999999945</v>
      </c>
    </row>
    <row r="280" spans="1:9">
      <c r="A280" s="39">
        <v>44201</v>
      </c>
      <c r="B280" s="787" t="s">
        <v>3052</v>
      </c>
      <c r="C280" s="787" t="s">
        <v>20</v>
      </c>
      <c r="D280" t="s">
        <v>12</v>
      </c>
      <c r="E280" s="16"/>
      <c r="F280" s="16">
        <v>21.6</v>
      </c>
      <c r="G280" s="802">
        <f t="shared" si="3"/>
        <v>6.1979999999999436</v>
      </c>
    </row>
    <row r="281" spans="1:9">
      <c r="A281" s="39">
        <v>44201</v>
      </c>
      <c r="B281" s="787" t="s">
        <v>3052</v>
      </c>
      <c r="C281" s="787" t="s">
        <v>20</v>
      </c>
      <c r="D281" t="s">
        <v>13</v>
      </c>
      <c r="E281" s="16"/>
      <c r="F281" s="16">
        <v>6.2</v>
      </c>
      <c r="G281" s="802">
        <f t="shared" si="3"/>
        <v>-2.0000000000566232E-3</v>
      </c>
    </row>
    <row r="282" spans="1:9" ht="13.5" customHeight="1">
      <c r="A282" s="41">
        <v>44074</v>
      </c>
      <c r="B282" s="786" t="s">
        <v>10</v>
      </c>
      <c r="C282" s="786" t="s">
        <v>21</v>
      </c>
      <c r="D282" t="s">
        <v>12</v>
      </c>
      <c r="E282" s="4">
        <v>20.7</v>
      </c>
      <c r="G282" s="802">
        <f t="shared" si="3"/>
        <v>20.697999999999944</v>
      </c>
      <c r="H282" s="12"/>
    </row>
    <row r="283" spans="1:9">
      <c r="B283" s="787"/>
      <c r="C283" s="787"/>
      <c r="D283" t="s">
        <v>13</v>
      </c>
      <c r="E283" s="4">
        <v>4.4000000000000004</v>
      </c>
      <c r="G283" s="802">
        <f t="shared" si="3"/>
        <v>25.097999999999942</v>
      </c>
      <c r="I283" s="26"/>
    </row>
    <row r="284" spans="1:9">
      <c r="B284" s="787"/>
      <c r="C284" s="787"/>
      <c r="D284" t="s">
        <v>14</v>
      </c>
      <c r="E284" s="4">
        <v>210</v>
      </c>
      <c r="G284" s="802">
        <f t="shared" ref="G284:G364" si="4">+G283+E284-F284</f>
        <v>235.09799999999996</v>
      </c>
    </row>
    <row r="285" spans="1:9">
      <c r="B285" s="787"/>
      <c r="C285" s="787"/>
      <c r="D285" t="s">
        <v>40</v>
      </c>
      <c r="E285" s="4">
        <v>15</v>
      </c>
      <c r="G285" s="802">
        <f t="shared" si="4"/>
        <v>250.09799999999996</v>
      </c>
    </row>
    <row r="286" spans="1:9">
      <c r="A286" s="39">
        <v>44074</v>
      </c>
      <c r="B286" s="787" t="s">
        <v>3055</v>
      </c>
      <c r="C286" s="787" t="s">
        <v>21</v>
      </c>
      <c r="D286" t="s">
        <v>14</v>
      </c>
      <c r="F286" s="4">
        <v>87</v>
      </c>
      <c r="G286" s="802">
        <f t="shared" si="4"/>
        <v>163.09799999999996</v>
      </c>
      <c r="H286" s="26"/>
    </row>
    <row r="287" spans="1:9">
      <c r="A287" s="39">
        <v>44104</v>
      </c>
      <c r="B287" s="787" t="s">
        <v>3054</v>
      </c>
      <c r="C287" s="787" t="s">
        <v>21</v>
      </c>
      <c r="D287" t="s">
        <v>14</v>
      </c>
      <c r="F287" s="4">
        <v>123</v>
      </c>
      <c r="G287" s="802">
        <f t="shared" si="4"/>
        <v>40.097999999999956</v>
      </c>
      <c r="H287" s="26"/>
    </row>
    <row r="288" spans="1:9">
      <c r="A288" s="39">
        <v>44048</v>
      </c>
      <c r="B288" s="787"/>
      <c r="C288" s="787" t="s">
        <v>21</v>
      </c>
      <c r="D288" t="s">
        <v>40</v>
      </c>
      <c r="F288" s="4">
        <v>2.5</v>
      </c>
      <c r="G288" s="802">
        <f t="shared" si="4"/>
        <v>37.597999999999956</v>
      </c>
      <c r="H288" s="26"/>
    </row>
    <row r="289" spans="1:8">
      <c r="A289" s="39">
        <v>44201</v>
      </c>
      <c r="B289" s="787" t="s">
        <v>3052</v>
      </c>
      <c r="C289" s="787" t="s">
        <v>21</v>
      </c>
      <c r="D289" t="s">
        <v>12</v>
      </c>
      <c r="F289" s="4">
        <v>20.7</v>
      </c>
      <c r="G289" s="802">
        <f t="shared" si="4"/>
        <v>16.897999999999957</v>
      </c>
      <c r="H289" s="26"/>
    </row>
    <row r="290" spans="1:8">
      <c r="A290" s="39">
        <v>44201</v>
      </c>
      <c r="B290" s="787" t="s">
        <v>3052</v>
      </c>
      <c r="C290" s="787" t="s">
        <v>21</v>
      </c>
      <c r="D290" t="s">
        <v>13</v>
      </c>
      <c r="F290" s="4">
        <v>4.4000000000000004</v>
      </c>
      <c r="G290" s="802">
        <f t="shared" si="4"/>
        <v>12.497999999999957</v>
      </c>
      <c r="H290" s="26"/>
    </row>
    <row r="291" spans="1:8">
      <c r="A291" s="39">
        <v>44201</v>
      </c>
      <c r="B291" s="787" t="s">
        <v>3052</v>
      </c>
      <c r="C291" s="787" t="s">
        <v>21</v>
      </c>
      <c r="D291" t="s">
        <v>40</v>
      </c>
      <c r="F291" s="4">
        <v>12.5</v>
      </c>
      <c r="G291" s="802">
        <f t="shared" si="4"/>
        <v>-2.0000000000433005E-3</v>
      </c>
      <c r="H291" s="26"/>
    </row>
    <row r="292" spans="1:8">
      <c r="A292" s="41">
        <v>44104</v>
      </c>
      <c r="B292" s="786" t="s">
        <v>10</v>
      </c>
      <c r="C292" s="786" t="s">
        <v>22</v>
      </c>
      <c r="D292" t="s">
        <v>12</v>
      </c>
      <c r="E292" s="4">
        <v>21.3</v>
      </c>
      <c r="G292" s="802">
        <f t="shared" si="4"/>
        <v>21.297999999999959</v>
      </c>
      <c r="H292" s="26"/>
    </row>
    <row r="293" spans="1:8">
      <c r="B293" s="787"/>
      <c r="C293" s="787"/>
      <c r="D293" t="s">
        <v>13</v>
      </c>
      <c r="E293" s="4">
        <v>5.0999999999999996</v>
      </c>
      <c r="G293" s="802">
        <f t="shared" si="4"/>
        <v>26.397999999999961</v>
      </c>
      <c r="H293" s="26"/>
    </row>
    <row r="294" spans="1:8">
      <c r="B294" s="787"/>
      <c r="C294" s="787"/>
      <c r="D294" t="s">
        <v>14</v>
      </c>
      <c r="E294" s="4">
        <v>210</v>
      </c>
      <c r="G294" s="802">
        <f t="shared" si="4"/>
        <v>236.39799999999997</v>
      </c>
      <c r="H294" s="26"/>
    </row>
    <row r="295" spans="1:8">
      <c r="B295" s="787"/>
      <c r="C295" s="787"/>
      <c r="D295" t="s">
        <v>40</v>
      </c>
      <c r="E295" s="4">
        <v>8.5</v>
      </c>
      <c r="G295" s="802">
        <f t="shared" si="4"/>
        <v>244.89799999999997</v>
      </c>
      <c r="H295" s="26"/>
    </row>
    <row r="296" spans="1:8">
      <c r="A296" s="39">
        <v>44104</v>
      </c>
      <c r="B296" s="787" t="s">
        <v>3054</v>
      </c>
      <c r="C296" s="787" t="s">
        <v>22</v>
      </c>
      <c r="D296" t="s">
        <v>14</v>
      </c>
      <c r="F296" s="4">
        <v>82</v>
      </c>
      <c r="G296" s="802">
        <f t="shared" si="4"/>
        <v>162.89799999999997</v>
      </c>
      <c r="H296" s="26"/>
    </row>
    <row r="297" spans="1:8">
      <c r="A297" s="39">
        <v>44079</v>
      </c>
      <c r="B297" s="787"/>
      <c r="C297" s="787" t="s">
        <v>22</v>
      </c>
      <c r="D297" t="s">
        <v>40</v>
      </c>
      <c r="F297" s="4">
        <v>1.5</v>
      </c>
      <c r="G297" s="802">
        <f t="shared" si="4"/>
        <v>161.39799999999997</v>
      </c>
      <c r="H297" s="26"/>
    </row>
    <row r="298" spans="1:8">
      <c r="A298" s="39">
        <v>44201</v>
      </c>
      <c r="B298" s="787" t="s">
        <v>3051</v>
      </c>
      <c r="C298" s="787" t="s">
        <v>22</v>
      </c>
      <c r="D298" t="s">
        <v>14</v>
      </c>
      <c r="F298" s="4">
        <v>128</v>
      </c>
      <c r="G298" s="802">
        <f t="shared" si="4"/>
        <v>33.397999999999968</v>
      </c>
      <c r="H298" s="26"/>
    </row>
    <row r="299" spans="1:8">
      <c r="A299" s="39">
        <v>44201</v>
      </c>
      <c r="B299" s="787" t="s">
        <v>3052</v>
      </c>
      <c r="C299" s="787" t="s">
        <v>22</v>
      </c>
      <c r="D299" t="s">
        <v>12</v>
      </c>
      <c r="F299" s="4">
        <v>21.3</v>
      </c>
      <c r="G299" s="802">
        <f t="shared" si="4"/>
        <v>12.097999999999967</v>
      </c>
      <c r="H299" s="26"/>
    </row>
    <row r="300" spans="1:8">
      <c r="A300" s="39">
        <v>44201</v>
      </c>
      <c r="B300" s="787" t="s">
        <v>3052</v>
      </c>
      <c r="C300" s="787" t="s">
        <v>22</v>
      </c>
      <c r="D300" t="s">
        <v>13</v>
      </c>
      <c r="F300" s="4">
        <v>5.0999999999999996</v>
      </c>
      <c r="G300" s="802">
        <f t="shared" si="4"/>
        <v>6.9979999999999674</v>
      </c>
      <c r="H300" s="26"/>
    </row>
    <row r="301" spans="1:8">
      <c r="A301" s="39">
        <v>44201</v>
      </c>
      <c r="B301" s="787" t="s">
        <v>3052</v>
      </c>
      <c r="C301" s="787" t="s">
        <v>22</v>
      </c>
      <c r="D301" t="s">
        <v>40</v>
      </c>
      <c r="F301" s="4">
        <v>7</v>
      </c>
      <c r="G301" s="802">
        <f t="shared" si="4"/>
        <v>-2.0000000000326423E-3</v>
      </c>
      <c r="H301" s="26"/>
    </row>
    <row r="302" spans="1:8">
      <c r="A302" s="41">
        <v>44135</v>
      </c>
      <c r="B302" s="786" t="s">
        <v>10</v>
      </c>
      <c r="C302" s="786" t="s">
        <v>23</v>
      </c>
      <c r="D302" t="s">
        <v>12</v>
      </c>
      <c r="E302" s="4">
        <v>24.9</v>
      </c>
      <c r="G302" s="802">
        <f t="shared" si="4"/>
        <v>24.897999999999968</v>
      </c>
      <c r="H302" s="26"/>
    </row>
    <row r="303" spans="1:8">
      <c r="B303" s="787"/>
      <c r="C303" s="787"/>
      <c r="D303" t="s">
        <v>13</v>
      </c>
      <c r="E303" s="4">
        <v>5.4</v>
      </c>
      <c r="G303" s="802">
        <f t="shared" si="4"/>
        <v>30.297999999999966</v>
      </c>
      <c r="H303" s="26"/>
    </row>
    <row r="304" spans="1:8">
      <c r="B304" s="787"/>
      <c r="C304" s="787"/>
      <c r="D304" t="s">
        <v>14</v>
      </c>
      <c r="E304" s="4">
        <v>210</v>
      </c>
      <c r="G304" s="802">
        <f t="shared" si="4"/>
        <v>240.29799999999997</v>
      </c>
      <c r="H304" s="26"/>
    </row>
    <row r="305" spans="1:8">
      <c r="A305" s="39">
        <v>44135</v>
      </c>
      <c r="B305" s="787" t="s">
        <v>3056</v>
      </c>
      <c r="C305" s="787" t="s">
        <v>23</v>
      </c>
      <c r="D305" t="s">
        <v>14</v>
      </c>
      <c r="F305" s="4">
        <v>210</v>
      </c>
      <c r="G305" s="802">
        <f t="shared" si="4"/>
        <v>30.297999999999973</v>
      </c>
      <c r="H305" s="26"/>
    </row>
    <row r="306" spans="1:8">
      <c r="A306" s="39">
        <v>44286</v>
      </c>
      <c r="B306" s="787" t="s">
        <v>3057</v>
      </c>
      <c r="C306" s="787" t="s">
        <v>23</v>
      </c>
      <c r="D306" t="s">
        <v>12</v>
      </c>
      <c r="F306" s="4">
        <v>5</v>
      </c>
      <c r="G306" s="802">
        <f t="shared" si="4"/>
        <v>25.297999999999973</v>
      </c>
      <c r="H306" s="26"/>
    </row>
    <row r="307" spans="1:8">
      <c r="A307" s="39">
        <v>44345</v>
      </c>
      <c r="B307" s="787" t="s">
        <v>3058</v>
      </c>
      <c r="C307" s="787" t="s">
        <v>23</v>
      </c>
      <c r="D307" t="s">
        <v>12</v>
      </c>
      <c r="F307" s="4">
        <v>19.899999999999999</v>
      </c>
      <c r="G307" s="802">
        <f t="shared" si="4"/>
        <v>5.3979999999999748</v>
      </c>
      <c r="H307" s="26"/>
    </row>
    <row r="308" spans="1:8">
      <c r="A308" s="39">
        <v>44345</v>
      </c>
      <c r="B308" s="787" t="s">
        <v>3058</v>
      </c>
      <c r="C308" s="787" t="s">
        <v>23</v>
      </c>
      <c r="D308" t="s">
        <v>13</v>
      </c>
      <c r="F308" s="4">
        <v>5.4</v>
      </c>
      <c r="G308" s="802">
        <f t="shared" si="4"/>
        <v>-2.0000000000255369E-3</v>
      </c>
      <c r="H308" s="26"/>
    </row>
    <row r="309" spans="1:8">
      <c r="A309" s="41">
        <v>44165</v>
      </c>
      <c r="B309" s="786" t="s">
        <v>10</v>
      </c>
      <c r="C309" s="786" t="s">
        <v>24</v>
      </c>
      <c r="D309" t="s">
        <v>12</v>
      </c>
      <c r="E309" s="4">
        <v>23.6</v>
      </c>
      <c r="G309" s="802">
        <f t="shared" si="4"/>
        <v>23.597999999999978</v>
      </c>
      <c r="H309" s="26"/>
    </row>
    <row r="310" spans="1:8">
      <c r="B310" s="787"/>
      <c r="C310" s="787"/>
      <c r="D310" t="s">
        <v>13</v>
      </c>
      <c r="E310" s="4">
        <v>5.6</v>
      </c>
      <c r="G310" s="802">
        <f t="shared" si="4"/>
        <v>29.197999999999979</v>
      </c>
      <c r="H310" s="26"/>
    </row>
    <row r="311" spans="1:8">
      <c r="B311" s="787"/>
      <c r="C311" s="787"/>
      <c r="D311" t="s">
        <v>14</v>
      </c>
      <c r="E311" s="4">
        <v>210</v>
      </c>
      <c r="G311" s="802">
        <f t="shared" si="4"/>
        <v>239.19799999999998</v>
      </c>
      <c r="H311" s="26"/>
    </row>
    <row r="312" spans="1:8">
      <c r="A312" s="39">
        <v>44165</v>
      </c>
      <c r="B312" s="787" t="s">
        <v>3059</v>
      </c>
      <c r="C312" s="787" t="s">
        <v>24</v>
      </c>
      <c r="D312" t="s">
        <v>14</v>
      </c>
      <c r="F312" s="4">
        <v>210</v>
      </c>
      <c r="G312" s="802">
        <f t="shared" si="4"/>
        <v>29.197999999999979</v>
      </c>
      <c r="H312" s="26"/>
    </row>
    <row r="313" spans="1:8">
      <c r="A313" s="39">
        <v>44345</v>
      </c>
      <c r="B313" s="787" t="s">
        <v>3058</v>
      </c>
      <c r="C313" s="787" t="s">
        <v>24</v>
      </c>
      <c r="D313" t="s">
        <v>12</v>
      </c>
      <c r="F313" s="4">
        <v>23.6</v>
      </c>
      <c r="G313" s="802">
        <f t="shared" si="4"/>
        <v>5.5979999999999777</v>
      </c>
      <c r="H313" s="26"/>
    </row>
    <row r="314" spans="1:8">
      <c r="A314" s="39">
        <v>44345</v>
      </c>
      <c r="B314" s="787" t="s">
        <v>3058</v>
      </c>
      <c r="C314" s="787" t="s">
        <v>24</v>
      </c>
      <c r="D314" t="s">
        <v>13</v>
      </c>
      <c r="F314" s="4">
        <v>1.1000000000000001</v>
      </c>
      <c r="G314" s="802">
        <f t="shared" si="4"/>
        <v>4.497999999999978</v>
      </c>
      <c r="H314" s="26"/>
    </row>
    <row r="315" spans="1:8">
      <c r="A315" s="39">
        <v>44550</v>
      </c>
      <c r="B315" s="787" t="s">
        <v>3060</v>
      </c>
      <c r="C315" s="787" t="s">
        <v>24</v>
      </c>
      <c r="D315" t="s">
        <v>13</v>
      </c>
      <c r="F315" s="4">
        <v>4.5</v>
      </c>
      <c r="G315" s="802">
        <f t="shared" si="4"/>
        <v>-2.0000000000219842E-3</v>
      </c>
      <c r="H315" s="26"/>
    </row>
    <row r="316" spans="1:8">
      <c r="A316" s="41">
        <v>44196</v>
      </c>
      <c r="B316" s="786" t="s">
        <v>10</v>
      </c>
      <c r="C316" s="786" t="s">
        <v>25</v>
      </c>
      <c r="D316" t="s">
        <v>12</v>
      </c>
      <c r="E316" s="4">
        <v>27.2</v>
      </c>
      <c r="G316" s="802">
        <f t="shared" si="4"/>
        <v>27.197999999999979</v>
      </c>
      <c r="H316" s="26"/>
    </row>
    <row r="317" spans="1:8">
      <c r="B317" s="787"/>
      <c r="C317" s="787"/>
      <c r="D317" t="s">
        <v>13</v>
      </c>
      <c r="E317" s="4">
        <v>4.9000000000000004</v>
      </c>
      <c r="G317" s="802">
        <f t="shared" si="4"/>
        <v>32.097999999999978</v>
      </c>
      <c r="H317" s="26"/>
    </row>
    <row r="318" spans="1:8">
      <c r="B318" s="787"/>
      <c r="C318" s="787"/>
      <c r="D318" t="s">
        <v>14</v>
      </c>
      <c r="E318" s="4">
        <v>210</v>
      </c>
      <c r="G318" s="802">
        <f t="shared" si="4"/>
        <v>242.09799999999998</v>
      </c>
      <c r="H318" s="26"/>
    </row>
    <row r="319" spans="1:8">
      <c r="A319" s="39">
        <v>44196</v>
      </c>
      <c r="B319" s="787" t="s">
        <v>3061</v>
      </c>
      <c r="C319" s="787" t="s">
        <v>25</v>
      </c>
      <c r="D319" t="s">
        <v>14</v>
      </c>
      <c r="F319" s="4">
        <v>210</v>
      </c>
      <c r="G319" s="802">
        <f t="shared" si="4"/>
        <v>32.097999999999985</v>
      </c>
      <c r="H319" s="26"/>
    </row>
    <row r="320" spans="1:8">
      <c r="A320" s="39">
        <v>44550</v>
      </c>
      <c r="B320" s="787" t="s">
        <v>3060</v>
      </c>
      <c r="C320" s="787" t="s">
        <v>25</v>
      </c>
      <c r="D320" t="s">
        <v>12</v>
      </c>
      <c r="F320" s="4">
        <v>27.2</v>
      </c>
      <c r="G320" s="802">
        <f t="shared" si="4"/>
        <v>4.8979999999999855</v>
      </c>
      <c r="H320" s="26"/>
    </row>
    <row r="321" spans="1:8">
      <c r="A321" s="39">
        <v>44550</v>
      </c>
      <c r="B321" s="787" t="s">
        <v>3060</v>
      </c>
      <c r="C321" s="787" t="s">
        <v>25</v>
      </c>
      <c r="D321" t="s">
        <v>13</v>
      </c>
      <c r="F321" s="4">
        <v>4.9000000000000004</v>
      </c>
      <c r="G321" s="802">
        <f t="shared" si="4"/>
        <v>-2.0000000000148788E-3</v>
      </c>
      <c r="H321" s="26"/>
    </row>
    <row r="322" spans="1:8">
      <c r="A322" s="41">
        <v>44227</v>
      </c>
      <c r="B322" s="786" t="s">
        <v>10</v>
      </c>
      <c r="C322" s="786" t="s">
        <v>11</v>
      </c>
      <c r="D322" t="s">
        <v>12</v>
      </c>
      <c r="E322" s="4">
        <v>17.600000000000001</v>
      </c>
      <c r="G322" s="802">
        <f t="shared" si="4"/>
        <v>17.597999999999985</v>
      </c>
      <c r="H322" s="26"/>
    </row>
    <row r="323" spans="1:8">
      <c r="B323" s="787"/>
      <c r="C323" s="787"/>
      <c r="D323" t="s">
        <v>13</v>
      </c>
      <c r="E323" s="4">
        <v>6.3</v>
      </c>
      <c r="G323" s="802">
        <f t="shared" si="4"/>
        <v>23.897999999999985</v>
      </c>
      <c r="H323" s="26"/>
    </row>
    <row r="324" spans="1:8">
      <c r="B324" s="787"/>
      <c r="C324" s="787"/>
      <c r="D324" t="s">
        <v>14</v>
      </c>
      <c r="E324" s="4">
        <v>210</v>
      </c>
      <c r="G324" s="802">
        <f t="shared" si="4"/>
        <v>233.898</v>
      </c>
      <c r="H324" s="26"/>
    </row>
    <row r="325" spans="1:8">
      <c r="A325" s="39">
        <v>44226</v>
      </c>
      <c r="B325" s="787" t="s">
        <v>3062</v>
      </c>
      <c r="C325" s="787" t="s">
        <v>11</v>
      </c>
      <c r="D325" t="s">
        <v>14</v>
      </c>
      <c r="F325" s="4">
        <v>210</v>
      </c>
      <c r="G325" s="802">
        <f t="shared" si="4"/>
        <v>23.897999999999996</v>
      </c>
      <c r="H325" s="26"/>
    </row>
    <row r="326" spans="1:8">
      <c r="A326" s="39">
        <v>44550</v>
      </c>
      <c r="B326" s="787" t="s">
        <v>3060</v>
      </c>
      <c r="C326" s="787" t="s">
        <v>11</v>
      </c>
      <c r="D326" t="s">
        <v>12</v>
      </c>
      <c r="F326" s="4">
        <v>17.600000000000001</v>
      </c>
      <c r="G326" s="802">
        <f t="shared" si="4"/>
        <v>6.2979999999999947</v>
      </c>
      <c r="H326" s="26"/>
    </row>
    <row r="327" spans="1:8">
      <c r="A327" s="39">
        <v>44550</v>
      </c>
      <c r="B327" s="787" t="s">
        <v>3060</v>
      </c>
      <c r="C327" s="787" t="s">
        <v>11</v>
      </c>
      <c r="D327" t="s">
        <v>13</v>
      </c>
      <c r="F327" s="4">
        <v>6.3</v>
      </c>
      <c r="G327" s="802">
        <f t="shared" si="4"/>
        <v>-2.0000000000051088E-3</v>
      </c>
      <c r="H327" s="26"/>
    </row>
    <row r="328" spans="1:8">
      <c r="A328" s="41">
        <v>44255</v>
      </c>
      <c r="B328" s="786" t="s">
        <v>10</v>
      </c>
      <c r="C328" s="786" t="s">
        <v>15</v>
      </c>
      <c r="D328" t="s">
        <v>12</v>
      </c>
      <c r="E328" s="4">
        <v>10.9</v>
      </c>
      <c r="G328" s="802">
        <f t="shared" si="4"/>
        <v>10.897999999999996</v>
      </c>
      <c r="H328" s="26"/>
    </row>
    <row r="329" spans="1:8">
      <c r="B329" s="787"/>
      <c r="C329" s="787"/>
      <c r="D329" t="s">
        <v>13</v>
      </c>
      <c r="E329" s="4">
        <v>6.7</v>
      </c>
      <c r="G329" s="802">
        <f t="shared" si="4"/>
        <v>17.597999999999995</v>
      </c>
      <c r="H329" s="26"/>
    </row>
    <row r="330" spans="1:8">
      <c r="B330" s="787"/>
      <c r="C330" s="787"/>
      <c r="D330" t="s">
        <v>14</v>
      </c>
      <c r="E330" s="4">
        <v>210</v>
      </c>
      <c r="G330" s="802">
        <f t="shared" si="4"/>
        <v>227.59799999999998</v>
      </c>
      <c r="H330" s="26"/>
    </row>
    <row r="331" spans="1:8">
      <c r="A331" s="39">
        <v>44254</v>
      </c>
      <c r="B331" s="787" t="s">
        <v>3063</v>
      </c>
      <c r="C331" s="787" t="s">
        <v>15</v>
      </c>
      <c r="D331" t="s">
        <v>14</v>
      </c>
      <c r="F331" s="4">
        <v>189</v>
      </c>
      <c r="G331" s="802">
        <f t="shared" si="4"/>
        <v>38.597999999999985</v>
      </c>
      <c r="H331" s="26"/>
    </row>
    <row r="332" spans="1:8">
      <c r="A332" s="39">
        <v>44550</v>
      </c>
      <c r="B332" s="787" t="s">
        <v>3064</v>
      </c>
      <c r="C332" s="787" t="s">
        <v>15</v>
      </c>
      <c r="D332" t="s">
        <v>14</v>
      </c>
      <c r="F332" s="4">
        <v>21</v>
      </c>
      <c r="G332" s="802">
        <f t="shared" si="4"/>
        <v>17.597999999999985</v>
      </c>
      <c r="H332" s="26"/>
    </row>
    <row r="333" spans="1:8">
      <c r="A333" s="39">
        <v>44550</v>
      </c>
      <c r="B333" s="787" t="s">
        <v>3060</v>
      </c>
      <c r="C333" s="787" t="s">
        <v>15</v>
      </c>
      <c r="D333" t="s">
        <v>15</v>
      </c>
      <c r="F333" s="4">
        <v>10.9</v>
      </c>
      <c r="G333" s="802">
        <f t="shared" si="4"/>
        <v>6.6979999999999844</v>
      </c>
      <c r="H333" s="26"/>
    </row>
    <row r="334" spans="1:8">
      <c r="A334" s="39">
        <v>44550</v>
      </c>
      <c r="B334" s="787" t="s">
        <v>3060</v>
      </c>
      <c r="C334" s="787" t="s">
        <v>15</v>
      </c>
      <c r="D334" t="s">
        <v>15</v>
      </c>
      <c r="F334" s="4">
        <v>6.7</v>
      </c>
      <c r="G334" s="802">
        <f t="shared" si="4"/>
        <v>-2.0000000000157669E-3</v>
      </c>
      <c r="H334" s="26"/>
    </row>
    <row r="335" spans="1:8">
      <c r="A335" s="41">
        <v>44286</v>
      </c>
      <c r="B335" s="786" t="s">
        <v>10</v>
      </c>
      <c r="C335" s="786" t="s">
        <v>16</v>
      </c>
      <c r="D335" t="s">
        <v>12</v>
      </c>
      <c r="E335" s="4">
        <v>12</v>
      </c>
      <c r="G335" s="802">
        <f t="shared" si="4"/>
        <v>11.997999999999983</v>
      </c>
      <c r="H335" s="26"/>
    </row>
    <row r="336" spans="1:8">
      <c r="B336" s="787"/>
      <c r="C336" s="787"/>
      <c r="D336" t="s">
        <v>13</v>
      </c>
      <c r="E336" s="4">
        <v>4.8</v>
      </c>
      <c r="G336" s="802">
        <f t="shared" si="4"/>
        <v>16.797999999999984</v>
      </c>
      <c r="H336" s="26"/>
    </row>
    <row r="337" spans="1:8">
      <c r="B337" s="787"/>
      <c r="C337" s="787"/>
      <c r="D337" t="s">
        <v>14</v>
      </c>
      <c r="E337" s="4">
        <v>210</v>
      </c>
      <c r="G337" s="802">
        <f t="shared" si="4"/>
        <v>226.79799999999997</v>
      </c>
      <c r="H337" s="26"/>
    </row>
    <row r="338" spans="1:8">
      <c r="A338" s="39">
        <v>44286</v>
      </c>
      <c r="B338" s="787" t="s">
        <v>3065</v>
      </c>
      <c r="C338" s="787" t="s">
        <v>16</v>
      </c>
      <c r="D338" t="s">
        <v>14</v>
      </c>
      <c r="F338" s="4">
        <v>210</v>
      </c>
      <c r="G338" s="802">
        <f t="shared" si="4"/>
        <v>16.797999999999973</v>
      </c>
      <c r="H338" s="26"/>
    </row>
    <row r="339" spans="1:8">
      <c r="A339" s="39">
        <v>44550</v>
      </c>
      <c r="B339" s="787" t="s">
        <v>3060</v>
      </c>
      <c r="C339" s="787" t="s">
        <v>16</v>
      </c>
      <c r="D339" t="s">
        <v>12</v>
      </c>
      <c r="F339" s="4">
        <v>12</v>
      </c>
      <c r="G339" s="802">
        <f t="shared" si="4"/>
        <v>4.7979999999999734</v>
      </c>
      <c r="H339" s="26"/>
    </row>
    <row r="340" spans="1:8">
      <c r="A340" s="39">
        <v>44550</v>
      </c>
      <c r="B340" s="787" t="s">
        <v>3060</v>
      </c>
      <c r="C340" s="787" t="s">
        <v>16</v>
      </c>
      <c r="D340" t="s">
        <v>13</v>
      </c>
      <c r="F340" s="4">
        <v>4.8</v>
      </c>
      <c r="G340" s="802">
        <f t="shared" si="4"/>
        <v>-2.0000000000264251E-3</v>
      </c>
      <c r="H340" s="26"/>
    </row>
    <row r="341" spans="1:8">
      <c r="A341" s="41">
        <v>44316</v>
      </c>
      <c r="B341" s="786" t="s">
        <v>10</v>
      </c>
      <c r="C341" s="786" t="s">
        <v>17</v>
      </c>
      <c r="D341" t="s">
        <v>12</v>
      </c>
      <c r="E341" s="4">
        <v>11.5</v>
      </c>
      <c r="G341" s="802">
        <f t="shared" si="4"/>
        <v>11.497999999999973</v>
      </c>
      <c r="H341" s="26"/>
    </row>
    <row r="342" spans="1:8">
      <c r="B342" s="787"/>
      <c r="C342" s="787"/>
      <c r="D342" t="s">
        <v>13</v>
      </c>
      <c r="E342" s="4">
        <v>5.8</v>
      </c>
      <c r="G342" s="802">
        <f t="shared" si="4"/>
        <v>17.297999999999973</v>
      </c>
      <c r="H342" s="26"/>
    </row>
    <row r="343" spans="1:8">
      <c r="B343" s="787"/>
      <c r="C343" s="787"/>
      <c r="D343" t="s">
        <v>14</v>
      </c>
      <c r="E343" s="4">
        <v>210</v>
      </c>
      <c r="G343" s="802">
        <f t="shared" si="4"/>
        <v>227.29799999999997</v>
      </c>
      <c r="H343" s="26"/>
    </row>
    <row r="344" spans="1:8">
      <c r="A344" s="39">
        <v>44316</v>
      </c>
      <c r="B344" s="787" t="s">
        <v>3066</v>
      </c>
      <c r="C344" s="787" t="s">
        <v>17</v>
      </c>
      <c r="D344" t="s">
        <v>14</v>
      </c>
      <c r="F344" s="4">
        <v>210</v>
      </c>
      <c r="G344" s="802">
        <f t="shared" si="4"/>
        <v>17.297999999999973</v>
      </c>
      <c r="H344" s="26"/>
    </row>
    <row r="345" spans="1:8">
      <c r="A345" s="39">
        <v>44550</v>
      </c>
      <c r="B345" s="787" t="s">
        <v>3060</v>
      </c>
      <c r="C345" s="787" t="s">
        <v>17</v>
      </c>
      <c r="D345" t="s">
        <v>12</v>
      </c>
      <c r="F345" s="4">
        <v>11.5</v>
      </c>
      <c r="G345" s="802">
        <f t="shared" si="4"/>
        <v>5.7979999999999734</v>
      </c>
      <c r="H345" s="26"/>
    </row>
    <row r="346" spans="1:8">
      <c r="A346" s="39">
        <v>44550</v>
      </c>
      <c r="B346" s="787" t="s">
        <v>3060</v>
      </c>
      <c r="C346" s="787" t="s">
        <v>17</v>
      </c>
      <c r="D346" t="s">
        <v>13</v>
      </c>
      <c r="F346" s="4">
        <v>5.8</v>
      </c>
      <c r="G346" s="802">
        <f t="shared" si="4"/>
        <v>-2.0000000000264251E-3</v>
      </c>
      <c r="H346" s="26"/>
    </row>
    <row r="347" spans="1:8">
      <c r="A347" s="41">
        <v>44347</v>
      </c>
      <c r="B347" s="786" t="s">
        <v>10</v>
      </c>
      <c r="C347" s="786" t="s">
        <v>18</v>
      </c>
      <c r="D347" t="s">
        <v>12</v>
      </c>
      <c r="E347" s="4">
        <v>9.4</v>
      </c>
      <c r="G347" s="802">
        <f t="shared" si="4"/>
        <v>9.3979999999999748</v>
      </c>
      <c r="H347" s="26"/>
    </row>
    <row r="348" spans="1:8">
      <c r="B348" s="787"/>
      <c r="C348" s="787"/>
      <c r="D348" t="s">
        <v>13</v>
      </c>
      <c r="E348" s="4">
        <v>4.5</v>
      </c>
      <c r="G348" s="802">
        <f t="shared" si="4"/>
        <v>13.897999999999975</v>
      </c>
      <c r="H348" s="26"/>
    </row>
    <row r="349" spans="1:8">
      <c r="B349" s="787"/>
      <c r="C349" s="787"/>
      <c r="D349" t="s">
        <v>14</v>
      </c>
      <c r="E349" s="4">
        <v>210</v>
      </c>
      <c r="G349" s="802">
        <f t="shared" si="4"/>
        <v>223.89799999999997</v>
      </c>
      <c r="H349" s="26"/>
    </row>
    <row r="350" spans="1:8">
      <c r="A350" s="39">
        <v>44347</v>
      </c>
      <c r="B350" s="787" t="s">
        <v>3067</v>
      </c>
      <c r="C350" s="787" t="s">
        <v>18</v>
      </c>
      <c r="D350" t="s">
        <v>14</v>
      </c>
      <c r="F350" s="4">
        <v>197</v>
      </c>
      <c r="G350" s="802">
        <f t="shared" si="4"/>
        <v>26.897999999999968</v>
      </c>
      <c r="H350" s="26"/>
    </row>
    <row r="351" spans="1:8">
      <c r="A351" s="39">
        <v>44550</v>
      </c>
      <c r="B351" s="787" t="s">
        <v>3064</v>
      </c>
      <c r="C351" s="787" t="s">
        <v>18</v>
      </c>
      <c r="D351" t="s">
        <v>14</v>
      </c>
      <c r="F351" s="4">
        <v>13</v>
      </c>
      <c r="G351" s="802">
        <f t="shared" si="4"/>
        <v>13.897999999999968</v>
      </c>
      <c r="H351" s="26"/>
    </row>
    <row r="352" spans="1:8">
      <c r="A352" s="39">
        <v>44550</v>
      </c>
      <c r="B352" s="787" t="s">
        <v>3068</v>
      </c>
      <c r="C352" s="787" t="s">
        <v>18</v>
      </c>
      <c r="D352" t="s">
        <v>12</v>
      </c>
      <c r="F352" s="4">
        <v>9.4</v>
      </c>
      <c r="G352" s="802">
        <f t="shared" si="4"/>
        <v>4.4979999999999674</v>
      </c>
      <c r="H352" s="26"/>
    </row>
    <row r="353" spans="1:8">
      <c r="A353" s="39">
        <v>44550</v>
      </c>
      <c r="B353" s="787" t="s">
        <v>3068</v>
      </c>
      <c r="C353" s="787" t="s">
        <v>18</v>
      </c>
      <c r="D353" t="s">
        <v>13</v>
      </c>
      <c r="F353" s="4">
        <v>4.5</v>
      </c>
      <c r="G353" s="802">
        <f t="shared" si="4"/>
        <v>-2.0000000000326423E-3</v>
      </c>
      <c r="H353" s="26"/>
    </row>
    <row r="354" spans="1:8">
      <c r="A354" s="41">
        <v>44377</v>
      </c>
      <c r="B354" s="786" t="s">
        <v>10</v>
      </c>
      <c r="C354" s="786" t="s">
        <v>19</v>
      </c>
      <c r="D354" t="s">
        <v>12</v>
      </c>
      <c r="E354" s="4">
        <v>10.3</v>
      </c>
      <c r="G354" s="802">
        <f t="shared" si="4"/>
        <v>10.297999999999968</v>
      </c>
      <c r="H354" s="26"/>
    </row>
    <row r="355" spans="1:8">
      <c r="B355" s="787"/>
      <c r="C355" s="787"/>
      <c r="D355" t="s">
        <v>13</v>
      </c>
      <c r="E355" s="102">
        <v>6.4</v>
      </c>
      <c r="G355" s="802">
        <f t="shared" si="4"/>
        <v>16.697999999999968</v>
      </c>
      <c r="H355" s="26"/>
    </row>
    <row r="356" spans="1:8">
      <c r="B356" s="787"/>
      <c r="C356" s="787"/>
      <c r="D356" t="s">
        <v>14</v>
      </c>
      <c r="E356" s="4">
        <v>210</v>
      </c>
      <c r="G356" s="802">
        <f t="shared" si="4"/>
        <v>226.69799999999998</v>
      </c>
      <c r="H356" s="26"/>
    </row>
    <row r="357" spans="1:8">
      <c r="A357" s="39">
        <v>44377</v>
      </c>
      <c r="B357" s="787" t="s">
        <v>3069</v>
      </c>
      <c r="C357" s="787" t="s">
        <v>19</v>
      </c>
      <c r="D357" t="s">
        <v>14</v>
      </c>
      <c r="F357" s="4">
        <v>175</v>
      </c>
      <c r="G357" s="802">
        <f t="shared" si="4"/>
        <v>51.697999999999979</v>
      </c>
      <c r="H357" s="26"/>
    </row>
    <row r="358" spans="1:8">
      <c r="A358" s="39">
        <v>44550</v>
      </c>
      <c r="B358" s="787" t="s">
        <v>3064</v>
      </c>
      <c r="C358" s="787" t="s">
        <v>19</v>
      </c>
      <c r="D358" t="s">
        <v>14</v>
      </c>
      <c r="F358" s="4">
        <v>35</v>
      </c>
      <c r="G358" s="802">
        <f t="shared" si="4"/>
        <v>16.697999999999979</v>
      </c>
      <c r="H358" s="26"/>
    </row>
    <row r="359" spans="1:8">
      <c r="A359" s="39">
        <v>44550</v>
      </c>
      <c r="B359" s="787" t="s">
        <v>3068</v>
      </c>
      <c r="C359" s="787" t="s">
        <v>19</v>
      </c>
      <c r="D359" t="s">
        <v>12</v>
      </c>
      <c r="F359" s="4">
        <v>10.3</v>
      </c>
      <c r="G359" s="802">
        <f t="shared" si="4"/>
        <v>6.3979999999999784</v>
      </c>
      <c r="H359" s="26"/>
    </row>
    <row r="360" spans="1:8">
      <c r="A360" s="39">
        <v>44550</v>
      </c>
      <c r="B360" s="787" t="s">
        <v>3068</v>
      </c>
      <c r="C360" s="787" t="s">
        <v>19</v>
      </c>
      <c r="D360" t="s">
        <v>13</v>
      </c>
      <c r="F360" s="4">
        <v>6.4</v>
      </c>
      <c r="G360" s="802">
        <f t="shared" si="4"/>
        <v>-2.0000000000219842E-3</v>
      </c>
      <c r="H360" s="26"/>
    </row>
    <row r="361" spans="1:8">
      <c r="A361" s="41">
        <v>44377</v>
      </c>
      <c r="B361" s="786" t="s">
        <v>10</v>
      </c>
      <c r="C361" s="786" t="s">
        <v>20</v>
      </c>
      <c r="D361" t="s">
        <v>12</v>
      </c>
      <c r="E361" s="4">
        <v>9</v>
      </c>
      <c r="G361" s="802">
        <f t="shared" si="4"/>
        <v>8.997999999999978</v>
      </c>
      <c r="H361" s="26"/>
    </row>
    <row r="362" spans="1:8">
      <c r="B362" s="787"/>
      <c r="C362" s="787"/>
      <c r="D362" t="s">
        <v>13</v>
      </c>
      <c r="E362" s="4">
        <v>3.8</v>
      </c>
      <c r="G362" s="802">
        <f t="shared" si="4"/>
        <v>12.797999999999977</v>
      </c>
      <c r="H362" s="26"/>
    </row>
    <row r="363" spans="1:8">
      <c r="B363" s="787"/>
      <c r="C363" s="787"/>
      <c r="D363" t="s">
        <v>14</v>
      </c>
      <c r="E363" s="4">
        <v>210</v>
      </c>
      <c r="G363" s="802">
        <f t="shared" si="4"/>
        <v>222.79799999999997</v>
      </c>
      <c r="H363" s="26"/>
    </row>
    <row r="364" spans="1:8">
      <c r="A364" s="39">
        <v>44408</v>
      </c>
      <c r="B364" s="787" t="s">
        <v>3070</v>
      </c>
      <c r="C364" s="787" t="s">
        <v>20</v>
      </c>
      <c r="D364" t="s">
        <v>14</v>
      </c>
      <c r="F364" s="4">
        <v>201</v>
      </c>
      <c r="G364" s="802">
        <f t="shared" si="4"/>
        <v>21.797999999999973</v>
      </c>
      <c r="H364" s="26"/>
    </row>
    <row r="365" spans="1:8">
      <c r="A365" s="39">
        <v>44550</v>
      </c>
      <c r="B365" s="787" t="s">
        <v>3064</v>
      </c>
      <c r="C365" s="787" t="s">
        <v>20</v>
      </c>
      <c r="D365" t="s">
        <v>14</v>
      </c>
      <c r="F365" s="4">
        <v>9</v>
      </c>
      <c r="G365" s="802">
        <f t="shared" ref="G365:G369" si="5">+G364+E365-F365</f>
        <v>12.797999999999973</v>
      </c>
      <c r="H365" s="26"/>
    </row>
    <row r="366" spans="1:8">
      <c r="A366" s="39">
        <v>44550</v>
      </c>
      <c r="B366" s="787" t="s">
        <v>3068</v>
      </c>
      <c r="C366" s="787" t="s">
        <v>20</v>
      </c>
      <c r="D366" t="s">
        <v>12</v>
      </c>
      <c r="F366" s="4">
        <v>9</v>
      </c>
      <c r="G366" s="802">
        <f t="shared" si="5"/>
        <v>3.7979999999999734</v>
      </c>
      <c r="H366" s="26"/>
    </row>
    <row r="367" spans="1:8">
      <c r="A367" s="39">
        <v>44550</v>
      </c>
      <c r="B367" s="787" t="s">
        <v>3068</v>
      </c>
      <c r="C367" s="787" t="s">
        <v>20</v>
      </c>
      <c r="D367" t="s">
        <v>13</v>
      </c>
      <c r="F367" s="4">
        <v>3.8</v>
      </c>
      <c r="G367" s="802">
        <f t="shared" si="5"/>
        <v>-2.0000000000264251E-3</v>
      </c>
      <c r="H367" s="26"/>
    </row>
    <row r="368" spans="1:8">
      <c r="A368" s="41">
        <v>44439</v>
      </c>
      <c r="B368" s="786" t="s">
        <v>10</v>
      </c>
      <c r="C368" s="786" t="s">
        <v>21</v>
      </c>
      <c r="D368" t="s">
        <v>12</v>
      </c>
      <c r="E368" s="4">
        <v>10.199999999999999</v>
      </c>
      <c r="G368" s="802">
        <f t="shared" si="5"/>
        <v>10.197999999999972</v>
      </c>
      <c r="H368" s="26"/>
    </row>
    <row r="369" spans="1:8">
      <c r="B369" s="787"/>
      <c r="C369" s="787"/>
      <c r="D369" t="s">
        <v>13</v>
      </c>
      <c r="E369" s="4">
        <v>4.0999999999999996</v>
      </c>
      <c r="G369" s="802">
        <f t="shared" si="5"/>
        <v>14.297999999999972</v>
      </c>
      <c r="H369" s="26"/>
    </row>
    <row r="370" spans="1:8">
      <c r="B370" s="787"/>
      <c r="C370" s="787"/>
      <c r="D370" t="s">
        <v>14</v>
      </c>
      <c r="E370" s="4">
        <v>210</v>
      </c>
      <c r="G370" s="802">
        <f t="shared" ref="G370:G444" si="6">+G369+E370-F370</f>
        <v>224.29799999999997</v>
      </c>
      <c r="H370" s="26"/>
    </row>
    <row r="371" spans="1:8">
      <c r="A371" s="39">
        <v>44439</v>
      </c>
      <c r="B371" s="787" t="s">
        <v>3071</v>
      </c>
      <c r="C371" s="787" t="s">
        <v>21</v>
      </c>
      <c r="D371" t="s">
        <v>14</v>
      </c>
      <c r="F371" s="4">
        <v>192</v>
      </c>
      <c r="G371" s="802">
        <f t="shared" si="6"/>
        <v>32.297999999999973</v>
      </c>
      <c r="H371" s="26"/>
    </row>
    <row r="372" spans="1:8">
      <c r="A372" s="39">
        <v>44550</v>
      </c>
      <c r="B372" s="787" t="s">
        <v>3064</v>
      </c>
      <c r="C372" s="787" t="s">
        <v>21</v>
      </c>
      <c r="D372" t="s">
        <v>14</v>
      </c>
      <c r="F372" s="4">
        <v>18</v>
      </c>
      <c r="G372" s="802">
        <f t="shared" si="6"/>
        <v>14.297999999999973</v>
      </c>
      <c r="H372" s="26"/>
    </row>
    <row r="373" spans="1:8">
      <c r="A373" s="39">
        <v>44550</v>
      </c>
      <c r="B373" s="787" t="s">
        <v>3068</v>
      </c>
      <c r="C373" s="787" t="s">
        <v>21</v>
      </c>
      <c r="D373" t="s">
        <v>12</v>
      </c>
      <c r="F373" s="4">
        <v>10.199999999999999</v>
      </c>
      <c r="G373" s="802">
        <f t="shared" si="6"/>
        <v>4.0979999999999741</v>
      </c>
      <c r="H373" s="26"/>
    </row>
    <row r="374" spans="1:8">
      <c r="A374" s="39">
        <v>44663</v>
      </c>
      <c r="B374" s="787" t="s">
        <v>3072</v>
      </c>
      <c r="C374" s="787" t="s">
        <v>21</v>
      </c>
      <c r="D374" t="s">
        <v>13</v>
      </c>
      <c r="F374" s="4">
        <v>4.0999999999999996</v>
      </c>
      <c r="G374" s="802">
        <f t="shared" si="6"/>
        <v>-2.0000000000255369E-3</v>
      </c>
      <c r="H374" s="26"/>
    </row>
    <row r="375" spans="1:8">
      <c r="A375" s="41">
        <v>44469</v>
      </c>
      <c r="B375" s="786" t="s">
        <v>10</v>
      </c>
      <c r="C375" s="786" t="s">
        <v>22</v>
      </c>
      <c r="D375" t="s">
        <v>12</v>
      </c>
      <c r="E375" s="4">
        <v>10.5</v>
      </c>
      <c r="G375" s="802">
        <f>+G374+E375-F375</f>
        <v>10.497999999999974</v>
      </c>
      <c r="H375" s="26"/>
    </row>
    <row r="376" spans="1:8">
      <c r="B376" s="787"/>
      <c r="C376" s="787"/>
      <c r="D376" t="s">
        <v>13</v>
      </c>
      <c r="E376" s="4">
        <v>5.7</v>
      </c>
      <c r="G376" s="802">
        <f t="shared" si="6"/>
        <v>16.197999999999976</v>
      </c>
      <c r="H376" s="26"/>
    </row>
    <row r="377" spans="1:8">
      <c r="B377" s="787"/>
      <c r="C377" s="787"/>
      <c r="D377" t="s">
        <v>14</v>
      </c>
      <c r="E377" s="4">
        <v>210</v>
      </c>
      <c r="G377" s="802">
        <f t="shared" si="6"/>
        <v>226.19799999999998</v>
      </c>
      <c r="H377" s="26"/>
    </row>
    <row r="378" spans="1:8">
      <c r="A378" s="39">
        <v>44469</v>
      </c>
      <c r="B378" s="787" t="s">
        <v>3073</v>
      </c>
      <c r="C378" s="787" t="s">
        <v>22</v>
      </c>
      <c r="D378" t="s">
        <v>14</v>
      </c>
      <c r="F378" s="4">
        <v>188</v>
      </c>
      <c r="G378" s="802">
        <f t="shared" si="6"/>
        <v>38.197999999999979</v>
      </c>
      <c r="H378" s="26"/>
    </row>
    <row r="379" spans="1:8">
      <c r="A379" s="39">
        <v>44550</v>
      </c>
      <c r="B379" s="787" t="s">
        <v>3064</v>
      </c>
      <c r="C379" s="787" t="s">
        <v>22</v>
      </c>
      <c r="D379" t="s">
        <v>14</v>
      </c>
      <c r="F379" s="4">
        <v>22</v>
      </c>
      <c r="G379" s="802">
        <f t="shared" si="6"/>
        <v>16.197999999999979</v>
      </c>
      <c r="H379" s="26"/>
    </row>
    <row r="380" spans="1:8">
      <c r="A380" s="39">
        <v>44550</v>
      </c>
      <c r="B380" s="787" t="s">
        <v>3068</v>
      </c>
      <c r="C380" s="787" t="s">
        <v>22</v>
      </c>
      <c r="D380" t="s">
        <v>12</v>
      </c>
      <c r="F380" s="4">
        <v>10.5</v>
      </c>
      <c r="G380" s="802">
        <f t="shared" si="6"/>
        <v>5.6979999999999791</v>
      </c>
      <c r="H380" s="26"/>
    </row>
    <row r="381" spans="1:8">
      <c r="A381" s="39">
        <v>44550</v>
      </c>
      <c r="B381" s="787" t="s">
        <v>3068</v>
      </c>
      <c r="C381" s="787" t="s">
        <v>22</v>
      </c>
      <c r="D381" t="s">
        <v>13</v>
      </c>
      <c r="F381" s="4">
        <v>5.7</v>
      </c>
      <c r="G381" s="802">
        <f t="shared" si="6"/>
        <v>-2.000000000021096E-3</v>
      </c>
      <c r="H381" s="26"/>
    </row>
    <row r="382" spans="1:8">
      <c r="A382" s="39">
        <v>44500</v>
      </c>
      <c r="B382" s="786" t="s">
        <v>10</v>
      </c>
      <c r="C382" s="786" t="s">
        <v>23</v>
      </c>
      <c r="D382" t="s">
        <v>14</v>
      </c>
      <c r="E382" s="4">
        <v>210</v>
      </c>
      <c r="G382" s="802">
        <f t="shared" si="6"/>
        <v>209.99799999999999</v>
      </c>
    </row>
    <row r="383" spans="1:8">
      <c r="B383" s="786"/>
      <c r="C383" s="786"/>
      <c r="D383" t="s">
        <v>12</v>
      </c>
      <c r="E383" s="4">
        <v>10.9</v>
      </c>
      <c r="G383" s="802">
        <f t="shared" si="6"/>
        <v>220.898</v>
      </c>
    </row>
    <row r="384" spans="1:8">
      <c r="B384" s="786"/>
      <c r="C384" s="786"/>
      <c r="D384" t="s">
        <v>13</v>
      </c>
      <c r="E384" s="4">
        <v>3.6</v>
      </c>
      <c r="G384" s="802">
        <f t="shared" si="6"/>
        <v>224.49799999999999</v>
      </c>
    </row>
    <row r="385" spans="1:7">
      <c r="A385" s="39">
        <v>44499</v>
      </c>
      <c r="B385" s="787" t="s">
        <v>3074</v>
      </c>
      <c r="C385" s="787" t="s">
        <v>23</v>
      </c>
      <c r="D385" t="s">
        <v>14</v>
      </c>
      <c r="F385" s="4">
        <v>184</v>
      </c>
      <c r="G385" s="802">
        <f t="shared" si="6"/>
        <v>40.49799999999999</v>
      </c>
    </row>
    <row r="386" spans="1:7">
      <c r="A386" s="39">
        <v>44663</v>
      </c>
      <c r="B386" s="787" t="s">
        <v>3075</v>
      </c>
      <c r="C386" s="787" t="s">
        <v>23</v>
      </c>
      <c r="D386" t="s">
        <v>14</v>
      </c>
      <c r="F386" s="4">
        <v>26</v>
      </c>
      <c r="G386" s="802">
        <f t="shared" si="6"/>
        <v>14.49799999999999</v>
      </c>
    </row>
    <row r="387" spans="1:7">
      <c r="A387" s="39">
        <v>44663</v>
      </c>
      <c r="B387" s="787" t="s">
        <v>3072</v>
      </c>
      <c r="C387" s="787" t="s">
        <v>23</v>
      </c>
      <c r="D387" t="s">
        <v>12</v>
      </c>
      <c r="F387" s="4">
        <v>10.9</v>
      </c>
      <c r="G387" s="802">
        <f t="shared" si="6"/>
        <v>3.5979999999999901</v>
      </c>
    </row>
    <row r="388" spans="1:7">
      <c r="A388" s="39">
        <v>44663</v>
      </c>
      <c r="B388" s="787" t="s">
        <v>3072</v>
      </c>
      <c r="C388" s="787" t="s">
        <v>23</v>
      </c>
      <c r="D388" t="s">
        <v>13</v>
      </c>
      <c r="F388" s="4">
        <v>3.6</v>
      </c>
      <c r="G388" s="802">
        <f t="shared" si="6"/>
        <v>-2.0000000000099938E-3</v>
      </c>
    </row>
    <row r="389" spans="1:7">
      <c r="A389" s="39">
        <v>44530</v>
      </c>
      <c r="B389" s="786" t="s">
        <v>10</v>
      </c>
      <c r="C389" s="786" t="s">
        <v>24</v>
      </c>
      <c r="D389" t="s">
        <v>14</v>
      </c>
      <c r="E389" s="4">
        <v>210</v>
      </c>
      <c r="G389" s="802">
        <f t="shared" si="6"/>
        <v>209.99799999999999</v>
      </c>
    </row>
    <row r="390" spans="1:7">
      <c r="B390" s="786"/>
      <c r="C390" s="786"/>
      <c r="D390" t="s">
        <v>12</v>
      </c>
      <c r="E390" s="4">
        <v>11.6</v>
      </c>
      <c r="G390" s="802">
        <f t="shared" si="6"/>
        <v>221.59799999999998</v>
      </c>
    </row>
    <row r="391" spans="1:7">
      <c r="B391" s="786"/>
      <c r="C391" s="786"/>
      <c r="D391" t="s">
        <v>13</v>
      </c>
      <c r="E391" s="4">
        <v>5</v>
      </c>
      <c r="G391" s="802">
        <f t="shared" si="6"/>
        <v>226.59799999999998</v>
      </c>
    </row>
    <row r="392" spans="1:7">
      <c r="A392" s="39">
        <v>44530</v>
      </c>
      <c r="B392" s="787" t="s">
        <v>3076</v>
      </c>
      <c r="C392" s="787" t="s">
        <v>24</v>
      </c>
      <c r="D392" t="s">
        <v>14</v>
      </c>
      <c r="F392" s="4">
        <v>175</v>
      </c>
      <c r="G392" s="802">
        <f t="shared" si="6"/>
        <v>51.597999999999985</v>
      </c>
    </row>
    <row r="393" spans="1:7">
      <c r="A393" s="39">
        <v>44663</v>
      </c>
      <c r="B393" s="787" t="s">
        <v>3075</v>
      </c>
      <c r="C393" s="787" t="s">
        <v>24</v>
      </c>
      <c r="D393" t="s">
        <v>14</v>
      </c>
      <c r="F393" s="4">
        <v>35</v>
      </c>
      <c r="G393" s="802">
        <f t="shared" si="6"/>
        <v>16.597999999999985</v>
      </c>
    </row>
    <row r="394" spans="1:7">
      <c r="A394" s="39">
        <v>44663</v>
      </c>
      <c r="B394" s="787" t="s">
        <v>3072</v>
      </c>
      <c r="C394" s="787" t="s">
        <v>24</v>
      </c>
      <c r="D394" t="s">
        <v>12</v>
      </c>
      <c r="F394" s="4">
        <v>11.6</v>
      </c>
      <c r="G394" s="802">
        <f t="shared" si="6"/>
        <v>4.9979999999999851</v>
      </c>
    </row>
    <row r="395" spans="1:7">
      <c r="A395" s="39">
        <v>44663</v>
      </c>
      <c r="B395" s="787" t="s">
        <v>3072</v>
      </c>
      <c r="C395" s="787" t="s">
        <v>24</v>
      </c>
      <c r="D395" t="s">
        <v>13</v>
      </c>
      <c r="F395" s="4">
        <v>0.8</v>
      </c>
      <c r="G395" s="802">
        <f t="shared" si="6"/>
        <v>4.1979999999999853</v>
      </c>
    </row>
    <row r="396" spans="1:7">
      <c r="A396" s="39">
        <v>44748</v>
      </c>
      <c r="B396" s="787" t="s">
        <v>3077</v>
      </c>
      <c r="C396" s="787" t="s">
        <v>24</v>
      </c>
      <c r="D396" t="s">
        <v>13</v>
      </c>
      <c r="F396" s="4">
        <v>4.2</v>
      </c>
      <c r="G396" s="802">
        <f t="shared" si="6"/>
        <v>-2.0000000000148788E-3</v>
      </c>
    </row>
    <row r="397" spans="1:7">
      <c r="A397" s="41">
        <v>44561</v>
      </c>
      <c r="B397" s="786" t="s">
        <v>10</v>
      </c>
      <c r="C397" s="786" t="s">
        <v>25</v>
      </c>
      <c r="D397" t="s">
        <v>12</v>
      </c>
      <c r="E397" s="4">
        <v>12.2</v>
      </c>
      <c r="G397" s="802">
        <f t="shared" si="6"/>
        <v>12.197999999999984</v>
      </c>
    </row>
    <row r="398" spans="1:7">
      <c r="B398" s="787"/>
      <c r="C398" s="787"/>
      <c r="D398" t="s">
        <v>13</v>
      </c>
      <c r="E398" s="4">
        <v>5.4</v>
      </c>
      <c r="G398" s="802">
        <f t="shared" si="6"/>
        <v>17.597999999999985</v>
      </c>
    </row>
    <row r="399" spans="1:7">
      <c r="B399" s="787"/>
      <c r="C399" s="787"/>
      <c r="D399" t="s">
        <v>14</v>
      </c>
      <c r="E399" s="4">
        <v>210</v>
      </c>
      <c r="G399" s="802">
        <f t="shared" si="6"/>
        <v>227.59799999999998</v>
      </c>
    </row>
    <row r="400" spans="1:7">
      <c r="A400" s="39">
        <v>44561</v>
      </c>
      <c r="B400" s="787" t="s">
        <v>3078</v>
      </c>
      <c r="C400" s="787" t="s">
        <v>25</v>
      </c>
      <c r="D400" t="s">
        <v>14</v>
      </c>
      <c r="F400" s="4">
        <v>204</v>
      </c>
      <c r="G400" s="802">
        <f t="shared" si="6"/>
        <v>23.597999999999985</v>
      </c>
    </row>
    <row r="401" spans="1:7">
      <c r="A401" s="39">
        <v>44663</v>
      </c>
      <c r="B401" s="787" t="s">
        <v>3075</v>
      </c>
      <c r="C401" s="787" t="s">
        <v>25</v>
      </c>
      <c r="D401" t="s">
        <v>14</v>
      </c>
      <c r="F401" s="4">
        <v>6</v>
      </c>
      <c r="G401" s="802">
        <f t="shared" si="6"/>
        <v>17.597999999999985</v>
      </c>
    </row>
    <row r="402" spans="1:7">
      <c r="A402" s="39">
        <v>44748</v>
      </c>
      <c r="B402" s="787" t="s">
        <v>3077</v>
      </c>
      <c r="C402" s="787" t="s">
        <v>25</v>
      </c>
      <c r="D402" t="s">
        <v>12</v>
      </c>
      <c r="F402" s="4">
        <v>12.2</v>
      </c>
      <c r="G402" s="802">
        <f t="shared" si="6"/>
        <v>5.3979999999999855</v>
      </c>
    </row>
    <row r="403" spans="1:7">
      <c r="A403" s="39">
        <v>44748</v>
      </c>
      <c r="B403" s="787" t="s">
        <v>3077</v>
      </c>
      <c r="C403" s="787" t="s">
        <v>25</v>
      </c>
      <c r="D403" t="s">
        <v>13</v>
      </c>
      <c r="F403" s="4">
        <v>5.4</v>
      </c>
      <c r="G403" s="802">
        <f t="shared" si="6"/>
        <v>-2.0000000000148788E-3</v>
      </c>
    </row>
    <row r="404" spans="1:7">
      <c r="A404" s="41">
        <v>44592</v>
      </c>
      <c r="B404" s="786" t="s">
        <v>10</v>
      </c>
      <c r="C404" s="786" t="s">
        <v>11</v>
      </c>
      <c r="D404" t="s">
        <v>12</v>
      </c>
      <c r="E404" s="4">
        <v>13</v>
      </c>
      <c r="G404" s="802">
        <f t="shared" si="6"/>
        <v>12.997999999999985</v>
      </c>
    </row>
    <row r="405" spans="1:7">
      <c r="B405" s="787"/>
      <c r="C405" s="787"/>
      <c r="D405" t="s">
        <v>13</v>
      </c>
      <c r="E405" s="4">
        <v>2.2999999999999998</v>
      </c>
      <c r="G405" s="802">
        <f t="shared" si="6"/>
        <v>15.297999999999984</v>
      </c>
    </row>
    <row r="406" spans="1:7">
      <c r="B406" s="787"/>
      <c r="C406" s="787"/>
      <c r="D406" t="s">
        <v>14</v>
      </c>
      <c r="E406" s="4">
        <v>210</v>
      </c>
      <c r="G406" s="802">
        <f t="shared" si="6"/>
        <v>225.29799999999997</v>
      </c>
    </row>
    <row r="407" spans="1:7">
      <c r="A407" s="39">
        <v>44592</v>
      </c>
      <c r="B407" s="787" t="s">
        <v>3079</v>
      </c>
      <c r="C407" s="787" t="s">
        <v>11</v>
      </c>
      <c r="D407" t="s">
        <v>14</v>
      </c>
      <c r="F407" s="4">
        <v>210</v>
      </c>
      <c r="G407" s="802">
        <f t="shared" si="6"/>
        <v>15.297999999999973</v>
      </c>
    </row>
    <row r="408" spans="1:7">
      <c r="A408" s="39">
        <v>44748</v>
      </c>
      <c r="B408" s="787" t="s">
        <v>3077</v>
      </c>
      <c r="C408" s="787" t="s">
        <v>11</v>
      </c>
      <c r="D408" t="s">
        <v>12</v>
      </c>
      <c r="F408" s="4">
        <v>13</v>
      </c>
      <c r="G408" s="802">
        <f t="shared" si="6"/>
        <v>2.2979999999999734</v>
      </c>
    </row>
    <row r="409" spans="1:7">
      <c r="A409" s="39">
        <v>44748</v>
      </c>
      <c r="B409" s="787" t="s">
        <v>3077</v>
      </c>
      <c r="C409" s="787" t="s">
        <v>11</v>
      </c>
      <c r="D409" t="s">
        <v>13</v>
      </c>
      <c r="F409" s="4">
        <v>2.2999999999999998</v>
      </c>
      <c r="G409" s="802">
        <f t="shared" si="6"/>
        <v>-2.0000000000264251E-3</v>
      </c>
    </row>
    <row r="410" spans="1:7">
      <c r="A410" s="41">
        <v>44620</v>
      </c>
      <c r="B410" s="786" t="s">
        <v>10</v>
      </c>
      <c r="C410" s="786" t="s">
        <v>15</v>
      </c>
      <c r="D410" t="s">
        <v>12</v>
      </c>
      <c r="E410" s="4">
        <v>20.5</v>
      </c>
      <c r="G410" s="802">
        <f t="shared" si="6"/>
        <v>20.497999999999973</v>
      </c>
    </row>
    <row r="411" spans="1:7">
      <c r="B411" s="787"/>
      <c r="C411" s="787"/>
      <c r="D411" t="s">
        <v>13</v>
      </c>
      <c r="E411" s="4">
        <v>5.3</v>
      </c>
      <c r="G411" s="802">
        <f t="shared" si="6"/>
        <v>25.797999999999973</v>
      </c>
    </row>
    <row r="412" spans="1:7">
      <c r="B412" s="787"/>
      <c r="C412" s="787"/>
      <c r="D412" t="s">
        <v>14</v>
      </c>
      <c r="E412" s="4">
        <v>210</v>
      </c>
      <c r="G412" s="802">
        <f t="shared" si="6"/>
        <v>235.79799999999997</v>
      </c>
    </row>
    <row r="413" spans="1:7">
      <c r="A413" s="39">
        <v>44620</v>
      </c>
      <c r="B413" s="787" t="s">
        <v>3080</v>
      </c>
      <c r="C413" s="787" t="s">
        <v>15</v>
      </c>
      <c r="D413" t="s">
        <v>14</v>
      </c>
      <c r="F413" s="4">
        <v>192</v>
      </c>
      <c r="G413" s="802">
        <f t="shared" si="6"/>
        <v>43.797999999999973</v>
      </c>
    </row>
    <row r="414" spans="1:7">
      <c r="A414" s="39">
        <v>44748</v>
      </c>
      <c r="B414" s="787" t="s">
        <v>3077</v>
      </c>
      <c r="C414" s="787" t="s">
        <v>15</v>
      </c>
      <c r="D414" t="s">
        <v>12</v>
      </c>
      <c r="F414" s="4">
        <v>2.9</v>
      </c>
      <c r="G414" s="802">
        <f t="shared" si="6"/>
        <v>40.897999999999975</v>
      </c>
    </row>
    <row r="415" spans="1:7">
      <c r="A415" s="39">
        <v>44742</v>
      </c>
      <c r="B415" s="787" t="s">
        <v>3081</v>
      </c>
      <c r="C415" s="787" t="s">
        <v>15</v>
      </c>
      <c r="D415" t="s">
        <v>12</v>
      </c>
      <c r="F415" s="4">
        <v>1</v>
      </c>
      <c r="G415" s="802">
        <f t="shared" si="6"/>
        <v>39.897999999999975</v>
      </c>
    </row>
    <row r="416" spans="1:7">
      <c r="A416" s="39">
        <v>44790</v>
      </c>
      <c r="B416" s="787" t="s">
        <v>3082</v>
      </c>
      <c r="C416" s="787" t="s">
        <v>15</v>
      </c>
      <c r="D416" t="s">
        <v>12</v>
      </c>
      <c r="F416" s="4">
        <v>16.600000000000001</v>
      </c>
      <c r="G416" s="802">
        <f t="shared" si="6"/>
        <v>23.297999999999973</v>
      </c>
    </row>
    <row r="417" spans="1:11">
      <c r="A417" s="39">
        <v>44790</v>
      </c>
      <c r="B417" s="787" t="s">
        <v>3082</v>
      </c>
      <c r="C417" s="787" t="s">
        <v>15</v>
      </c>
      <c r="D417" t="s">
        <v>13</v>
      </c>
      <c r="F417" s="4">
        <v>5.3</v>
      </c>
      <c r="G417" s="802">
        <f t="shared" si="6"/>
        <v>17.997999999999973</v>
      </c>
    </row>
    <row r="418" spans="1:11">
      <c r="A418" s="39">
        <v>44851</v>
      </c>
      <c r="B418" s="787" t="s">
        <v>3083</v>
      </c>
      <c r="C418" s="787" t="s">
        <v>15</v>
      </c>
      <c r="F418" s="4">
        <v>18</v>
      </c>
      <c r="G418" s="802">
        <f t="shared" si="6"/>
        <v>-2.0000000000273133E-3</v>
      </c>
    </row>
    <row r="419" spans="1:11">
      <c r="A419" s="41">
        <v>44651</v>
      </c>
      <c r="B419" s="786" t="s">
        <v>10</v>
      </c>
      <c r="C419" s="786" t="s">
        <v>16</v>
      </c>
      <c r="D419" t="s">
        <v>12</v>
      </c>
      <c r="E419" s="4">
        <v>20.6</v>
      </c>
      <c r="G419" s="802">
        <f t="shared" si="6"/>
        <v>20.597999999999974</v>
      </c>
    </row>
    <row r="420" spans="1:11">
      <c r="B420" s="786"/>
      <c r="C420" s="786"/>
      <c r="D420" t="s">
        <v>13</v>
      </c>
      <c r="E420" s="4">
        <v>6.2</v>
      </c>
      <c r="G420" s="802">
        <f t="shared" si="6"/>
        <v>26.797999999999973</v>
      </c>
    </row>
    <row r="421" spans="1:11">
      <c r="B421" s="786"/>
      <c r="C421" s="786"/>
      <c r="D421" t="s">
        <v>14</v>
      </c>
      <c r="E421" s="4">
        <v>210</v>
      </c>
      <c r="G421" s="802">
        <f t="shared" si="6"/>
        <v>236.79799999999997</v>
      </c>
    </row>
    <row r="422" spans="1:11">
      <c r="A422" s="39">
        <v>44651</v>
      </c>
      <c r="B422" s="787" t="s">
        <v>3084</v>
      </c>
      <c r="C422" s="787" t="s">
        <v>16</v>
      </c>
      <c r="D422" t="s">
        <v>14</v>
      </c>
      <c r="F422" s="4">
        <v>198</v>
      </c>
      <c r="G422" s="802">
        <f t="shared" si="6"/>
        <v>38.797999999999973</v>
      </c>
    </row>
    <row r="423" spans="1:11">
      <c r="A423" s="39">
        <v>44663</v>
      </c>
      <c r="B423" s="787" t="s">
        <v>3075</v>
      </c>
      <c r="C423" s="787" t="s">
        <v>16</v>
      </c>
      <c r="D423" t="s">
        <v>14</v>
      </c>
      <c r="F423" s="4">
        <v>12</v>
      </c>
      <c r="G423" s="802">
        <f t="shared" si="6"/>
        <v>26.797999999999973</v>
      </c>
    </row>
    <row r="424" spans="1:11">
      <c r="A424" s="39">
        <v>44790</v>
      </c>
      <c r="B424" s="787" t="s">
        <v>3082</v>
      </c>
      <c r="C424" s="787" t="s">
        <v>16</v>
      </c>
      <c r="D424" t="s">
        <v>12</v>
      </c>
      <c r="F424" s="4">
        <v>20.6</v>
      </c>
      <c r="G424" s="802">
        <f t="shared" si="6"/>
        <v>6.197999999999972</v>
      </c>
    </row>
    <row r="425" spans="1:11">
      <c r="A425" s="39">
        <v>44790</v>
      </c>
      <c r="B425" s="787" t="s">
        <v>3082</v>
      </c>
      <c r="C425" s="787" t="s">
        <v>16</v>
      </c>
      <c r="D425" t="s">
        <v>13</v>
      </c>
      <c r="F425" s="4">
        <v>6.2</v>
      </c>
      <c r="G425" s="802">
        <f t="shared" si="6"/>
        <v>-2.0000000000282014E-3</v>
      </c>
    </row>
    <row r="426" spans="1:11">
      <c r="A426" s="41">
        <v>44681</v>
      </c>
      <c r="B426" s="786" t="s">
        <v>10</v>
      </c>
      <c r="C426" s="786" t="s">
        <v>17</v>
      </c>
      <c r="D426" t="s">
        <v>14</v>
      </c>
      <c r="E426" s="4">
        <v>210</v>
      </c>
      <c r="G426" s="802">
        <f t="shared" si="6"/>
        <v>209.99799999999996</v>
      </c>
    </row>
    <row r="427" spans="1:11">
      <c r="B427" s="786"/>
      <c r="C427" s="786"/>
      <c r="D427" t="s">
        <v>12</v>
      </c>
      <c r="E427" s="4">
        <v>20.7</v>
      </c>
      <c r="G427" s="802">
        <f t="shared" si="6"/>
        <v>230.69799999999995</v>
      </c>
    </row>
    <row r="428" spans="1:11">
      <c r="B428" s="786"/>
      <c r="C428" s="786"/>
      <c r="D428" t="s">
        <v>13</v>
      </c>
      <c r="E428" s="4">
        <v>3.8</v>
      </c>
      <c r="G428" s="802">
        <f t="shared" si="6"/>
        <v>234.49799999999996</v>
      </c>
      <c r="I428" s="786"/>
      <c r="K428" s="4"/>
    </row>
    <row r="429" spans="1:11">
      <c r="A429" s="39">
        <v>44712</v>
      </c>
      <c r="B429" s="787" t="s">
        <v>3085</v>
      </c>
      <c r="C429" s="787" t="s">
        <v>17</v>
      </c>
      <c r="D429" t="s">
        <v>14</v>
      </c>
      <c r="F429" s="4">
        <v>10</v>
      </c>
      <c r="G429" s="802">
        <f t="shared" si="6"/>
        <v>224.49799999999996</v>
      </c>
      <c r="I429" s="786"/>
      <c r="K429" s="4"/>
    </row>
    <row r="430" spans="1:11">
      <c r="A430" s="39">
        <v>44790</v>
      </c>
      <c r="B430" s="787" t="s">
        <v>3082</v>
      </c>
      <c r="C430" s="787" t="s">
        <v>17</v>
      </c>
      <c r="D430" t="s">
        <v>12</v>
      </c>
      <c r="F430" s="4">
        <v>20.7</v>
      </c>
      <c r="G430" s="802">
        <f t="shared" si="6"/>
        <v>203.79799999999997</v>
      </c>
      <c r="I430" s="786"/>
      <c r="K430" s="4"/>
    </row>
    <row r="431" spans="1:11">
      <c r="A431" s="39">
        <v>44790</v>
      </c>
      <c r="B431" s="787" t="s">
        <v>3082</v>
      </c>
      <c r="C431" s="787" t="s">
        <v>17</v>
      </c>
      <c r="D431" t="s">
        <v>13</v>
      </c>
      <c r="F431" s="4">
        <v>3.8</v>
      </c>
      <c r="G431" s="802">
        <f t="shared" si="6"/>
        <v>199.99799999999996</v>
      </c>
      <c r="I431" s="786"/>
      <c r="K431" s="4"/>
    </row>
    <row r="432" spans="1:11">
      <c r="A432" s="39">
        <v>44681</v>
      </c>
      <c r="B432" s="787" t="s">
        <v>3086</v>
      </c>
      <c r="C432" s="787" t="s">
        <v>17</v>
      </c>
      <c r="D432" t="s">
        <v>14</v>
      </c>
      <c r="F432" s="4">
        <v>195</v>
      </c>
      <c r="G432" s="802">
        <f t="shared" si="6"/>
        <v>4.997999999999962</v>
      </c>
      <c r="I432" s="786"/>
      <c r="K432" s="4"/>
    </row>
    <row r="433" spans="1:12">
      <c r="A433" s="39">
        <v>44851</v>
      </c>
      <c r="B433" s="787" t="s">
        <v>3083</v>
      </c>
      <c r="C433" s="787" t="s">
        <v>17</v>
      </c>
      <c r="D433" t="s">
        <v>14</v>
      </c>
      <c r="F433" s="4">
        <v>5</v>
      </c>
      <c r="G433" s="802">
        <f t="shared" si="6"/>
        <v>-2.0000000000379714E-3</v>
      </c>
      <c r="I433" s="786"/>
      <c r="K433" s="4"/>
    </row>
    <row r="434" spans="1:12">
      <c r="A434" s="39">
        <v>44712</v>
      </c>
      <c r="B434" s="786" t="s">
        <v>10</v>
      </c>
      <c r="C434" s="786" t="s">
        <v>18</v>
      </c>
      <c r="D434" t="s">
        <v>12</v>
      </c>
      <c r="E434" s="4">
        <v>19.8</v>
      </c>
      <c r="G434" s="802">
        <f t="shared" si="6"/>
        <v>19.797999999999963</v>
      </c>
      <c r="I434" s="786"/>
      <c r="K434" s="4"/>
    </row>
    <row r="435" spans="1:12">
      <c r="B435" s="786"/>
      <c r="C435" s="786"/>
      <c r="D435" t="s">
        <v>13</v>
      </c>
      <c r="E435" s="4">
        <v>10.1</v>
      </c>
      <c r="G435" s="802">
        <f t="shared" si="6"/>
        <v>29.897999999999961</v>
      </c>
      <c r="K435" s="4"/>
    </row>
    <row r="436" spans="1:12">
      <c r="B436" s="786"/>
      <c r="C436" s="786"/>
      <c r="D436" t="s">
        <v>14</v>
      </c>
      <c r="E436" s="4">
        <v>210</v>
      </c>
      <c r="G436" s="802">
        <f t="shared" si="6"/>
        <v>239.89799999999997</v>
      </c>
      <c r="I436" s="786"/>
      <c r="K436" s="4"/>
    </row>
    <row r="437" spans="1:12">
      <c r="A437" s="39">
        <v>44712</v>
      </c>
      <c r="B437" s="787" t="s">
        <v>3085</v>
      </c>
      <c r="C437" s="787" t="s">
        <v>18</v>
      </c>
      <c r="D437" t="s">
        <v>14</v>
      </c>
      <c r="F437" s="4">
        <v>210</v>
      </c>
      <c r="G437" s="802">
        <f t="shared" si="6"/>
        <v>29.897999999999968</v>
      </c>
      <c r="I437" s="787"/>
      <c r="K437" s="4"/>
    </row>
    <row r="438" spans="1:12">
      <c r="A438" s="39">
        <v>44790</v>
      </c>
      <c r="B438" s="787" t="s">
        <v>3082</v>
      </c>
      <c r="C438" s="787" t="s">
        <v>18</v>
      </c>
      <c r="D438" t="s">
        <v>12</v>
      </c>
      <c r="F438" s="4">
        <v>19.8</v>
      </c>
      <c r="G438" s="802">
        <f t="shared" si="6"/>
        <v>10.097999999999967</v>
      </c>
      <c r="I438" s="786"/>
      <c r="L438" s="118"/>
    </row>
    <row r="439" spans="1:12">
      <c r="A439" s="39">
        <v>44790</v>
      </c>
      <c r="B439" s="787" t="s">
        <v>3082</v>
      </c>
      <c r="C439" s="787" t="s">
        <v>18</v>
      </c>
      <c r="D439" t="s">
        <v>13</v>
      </c>
      <c r="F439" s="4">
        <v>7</v>
      </c>
      <c r="G439" s="802">
        <f t="shared" si="6"/>
        <v>3.097999999999967</v>
      </c>
    </row>
    <row r="440" spans="1:12">
      <c r="A440" s="39">
        <v>44831</v>
      </c>
      <c r="B440" s="787" t="s">
        <v>3087</v>
      </c>
      <c r="C440" s="787" t="s">
        <v>18</v>
      </c>
      <c r="D440" t="s">
        <v>13</v>
      </c>
      <c r="F440" s="4">
        <v>3.1</v>
      </c>
      <c r="G440" s="802">
        <f t="shared" si="6"/>
        <v>-2.0000000000330864E-3</v>
      </c>
    </row>
    <row r="441" spans="1:12">
      <c r="A441" s="41">
        <v>44742</v>
      </c>
      <c r="B441" s="786" t="s">
        <v>10</v>
      </c>
      <c r="C441" s="786" t="s">
        <v>19</v>
      </c>
      <c r="D441" t="s">
        <v>12</v>
      </c>
      <c r="E441" s="4">
        <v>19.100000000000001</v>
      </c>
      <c r="F441" s="1"/>
      <c r="G441" s="802">
        <f t="shared" si="6"/>
        <v>19.097999999999967</v>
      </c>
    </row>
    <row r="442" spans="1:12">
      <c r="B442" s="787"/>
      <c r="C442" s="787"/>
      <c r="D442" t="s">
        <v>13</v>
      </c>
      <c r="E442" s="4">
        <v>6.9</v>
      </c>
      <c r="F442" s="1"/>
      <c r="G442" s="802">
        <f t="shared" si="6"/>
        <v>25.997999999999969</v>
      </c>
    </row>
    <row r="443" spans="1:12">
      <c r="B443" s="787"/>
      <c r="C443" s="787"/>
      <c r="D443" t="s">
        <v>14</v>
      </c>
      <c r="E443" s="4">
        <v>210</v>
      </c>
      <c r="F443" s="1"/>
      <c r="G443" s="802">
        <f t="shared" si="6"/>
        <v>235.99799999999996</v>
      </c>
      <c r="K443" s="12"/>
    </row>
    <row r="444" spans="1:12">
      <c r="A444" s="39">
        <v>44742</v>
      </c>
      <c r="B444" s="787" t="s">
        <v>3088</v>
      </c>
      <c r="C444" s="787" t="s">
        <v>19</v>
      </c>
      <c r="D444" t="s">
        <v>14</v>
      </c>
      <c r="F444" s="1">
        <v>210</v>
      </c>
      <c r="G444" s="802">
        <f t="shared" si="6"/>
        <v>25.997999999999962</v>
      </c>
    </row>
    <row r="445" spans="1:12">
      <c r="A445" s="39">
        <v>44789</v>
      </c>
      <c r="B445" s="787" t="s">
        <v>3089</v>
      </c>
      <c r="C445" s="787" t="s">
        <v>19</v>
      </c>
      <c r="D445" t="s">
        <v>12</v>
      </c>
      <c r="F445" s="1">
        <v>19.100000000000001</v>
      </c>
      <c r="G445" s="802">
        <f t="shared" ref="G445:G510" si="7">+G444+E445-F445</f>
        <v>6.8979999999999606</v>
      </c>
    </row>
    <row r="446" spans="1:12">
      <c r="A446" s="39">
        <v>44831</v>
      </c>
      <c r="B446" s="787" t="s">
        <v>3087</v>
      </c>
      <c r="C446" s="787" t="s">
        <v>19</v>
      </c>
      <c r="D446" t="s">
        <v>13</v>
      </c>
      <c r="F446" s="1">
        <v>6.9</v>
      </c>
      <c r="G446" s="802">
        <f t="shared" si="7"/>
        <v>-2.0000000000397478E-3</v>
      </c>
    </row>
    <row r="447" spans="1:12">
      <c r="A447" s="41">
        <v>44773</v>
      </c>
      <c r="B447" s="786" t="s">
        <v>10</v>
      </c>
      <c r="C447" s="786" t="s">
        <v>20</v>
      </c>
      <c r="D447" t="s">
        <v>12</v>
      </c>
      <c r="E447" s="4">
        <v>19.100000000000001</v>
      </c>
      <c r="F447" s="1"/>
      <c r="G447" s="802">
        <f t="shared" si="7"/>
        <v>19.097999999999963</v>
      </c>
    </row>
    <row r="448" spans="1:12">
      <c r="B448" s="787"/>
      <c r="C448" s="787"/>
      <c r="D448" t="s">
        <v>13</v>
      </c>
      <c r="E448" s="4">
        <v>9.6999999999999993</v>
      </c>
      <c r="F448" s="1"/>
      <c r="G448" s="802">
        <f t="shared" si="7"/>
        <v>28.797999999999963</v>
      </c>
    </row>
    <row r="449" spans="1:15">
      <c r="B449" s="787"/>
      <c r="C449" s="787"/>
      <c r="D449" t="s">
        <v>14</v>
      </c>
      <c r="E449" s="4">
        <v>210</v>
      </c>
      <c r="F449" s="1"/>
      <c r="G449" s="802">
        <f t="shared" si="7"/>
        <v>238.79799999999997</v>
      </c>
    </row>
    <row r="450" spans="1:15">
      <c r="A450" s="39">
        <v>44773</v>
      </c>
      <c r="B450" s="787" t="s">
        <v>3090</v>
      </c>
      <c r="C450" s="787" t="s">
        <v>20</v>
      </c>
      <c r="D450" t="s">
        <v>14</v>
      </c>
      <c r="F450" s="1">
        <v>165</v>
      </c>
      <c r="G450" s="802">
        <f t="shared" si="7"/>
        <v>73.797999999999973</v>
      </c>
      <c r="J450" s="12">
        <f>E449-F450</f>
        <v>45</v>
      </c>
    </row>
    <row r="451" spans="1:15">
      <c r="A451" s="112">
        <v>44748</v>
      </c>
      <c r="B451" s="110" t="s">
        <v>3091</v>
      </c>
      <c r="C451" s="110" t="s">
        <v>18</v>
      </c>
      <c r="D451" s="111" t="s">
        <v>12</v>
      </c>
      <c r="E451" s="81"/>
      <c r="F451" s="81">
        <v>19.8</v>
      </c>
      <c r="G451" s="802">
        <f t="shared" si="7"/>
        <v>53.997999999999976</v>
      </c>
    </row>
    <row r="452" spans="1:15">
      <c r="A452" s="39">
        <v>44831</v>
      </c>
      <c r="B452" s="787" t="s">
        <v>3087</v>
      </c>
      <c r="C452" s="787" t="s">
        <v>20</v>
      </c>
      <c r="D452" t="s">
        <v>13</v>
      </c>
      <c r="E452" s="46"/>
      <c r="F452" s="4">
        <v>9</v>
      </c>
      <c r="G452" s="802">
        <f t="shared" si="7"/>
        <v>44.997999999999976</v>
      </c>
    </row>
    <row r="453" spans="1:15">
      <c r="A453" s="39">
        <v>44851</v>
      </c>
      <c r="B453" s="787" t="s">
        <v>3083</v>
      </c>
      <c r="C453" s="787" t="s">
        <v>20</v>
      </c>
      <c r="D453" t="s">
        <v>14</v>
      </c>
      <c r="E453" s="46"/>
      <c r="F453" s="4">
        <v>45</v>
      </c>
      <c r="G453" s="802">
        <f t="shared" si="7"/>
        <v>-2.0000000000237605E-3</v>
      </c>
    </row>
    <row r="454" spans="1:15">
      <c r="A454" s="41">
        <v>44804</v>
      </c>
      <c r="B454" s="786" t="s">
        <v>10</v>
      </c>
      <c r="C454" s="786" t="s">
        <v>21</v>
      </c>
      <c r="D454" t="s">
        <v>12</v>
      </c>
      <c r="E454" s="4">
        <v>19.2</v>
      </c>
      <c r="F454" s="1"/>
      <c r="G454" s="802">
        <f t="shared" si="7"/>
        <v>19.197999999999976</v>
      </c>
      <c r="I454" s="786"/>
      <c r="K454" s="4"/>
      <c r="L454" s="121">
        <f>45.2-26.2</f>
        <v>19.000000000000004</v>
      </c>
    </row>
    <row r="455" spans="1:15">
      <c r="B455" s="787"/>
      <c r="C455" s="787"/>
      <c r="D455" t="s">
        <v>13</v>
      </c>
      <c r="E455" s="4">
        <v>7</v>
      </c>
      <c r="F455" s="1"/>
      <c r="G455" s="802">
        <f t="shared" si="7"/>
        <v>26.197999999999976</v>
      </c>
      <c r="I455" s="786"/>
      <c r="K455" s="4"/>
    </row>
    <row r="456" spans="1:15">
      <c r="B456" s="787"/>
      <c r="C456" s="787"/>
      <c r="D456" t="s">
        <v>14</v>
      </c>
      <c r="E456" s="4">
        <v>210</v>
      </c>
      <c r="F456" s="1"/>
      <c r="G456" s="802">
        <f t="shared" si="7"/>
        <v>236.19799999999998</v>
      </c>
      <c r="I456" s="786"/>
      <c r="K456" s="4"/>
    </row>
    <row r="457" spans="1:15">
      <c r="A457" s="39">
        <v>44804</v>
      </c>
      <c r="B457" s="787" t="s">
        <v>3092</v>
      </c>
      <c r="C457" s="787" t="s">
        <v>21</v>
      </c>
      <c r="D457" t="s">
        <v>14</v>
      </c>
      <c r="F457" s="1">
        <v>210</v>
      </c>
      <c r="G457" s="802">
        <f t="shared" si="7"/>
        <v>26.197999999999979</v>
      </c>
      <c r="I457" s="786"/>
      <c r="K457" s="4"/>
    </row>
    <row r="458" spans="1:15">
      <c r="A458" s="39">
        <v>44852</v>
      </c>
      <c r="B458" s="787">
        <v>1243</v>
      </c>
      <c r="C458" s="787" t="s">
        <v>21</v>
      </c>
      <c r="D458" t="s">
        <v>12</v>
      </c>
      <c r="F458" s="1">
        <v>19.2</v>
      </c>
      <c r="G458" s="802">
        <f t="shared" si="7"/>
        <v>6.9979999999999798</v>
      </c>
      <c r="I458" s="786"/>
      <c r="K458" s="4"/>
    </row>
    <row r="459" spans="1:15">
      <c r="A459" s="39">
        <v>44852</v>
      </c>
      <c r="B459" s="787">
        <v>1243</v>
      </c>
      <c r="C459" s="787" t="s">
        <v>21</v>
      </c>
      <c r="D459" t="s">
        <v>13</v>
      </c>
      <c r="F459" s="1">
        <v>7</v>
      </c>
      <c r="G459" s="802">
        <f t="shared" si="7"/>
        <v>-2.0000000000202078E-3</v>
      </c>
      <c r="I459" s="786"/>
      <c r="K459" s="4"/>
    </row>
    <row r="460" spans="1:15">
      <c r="A460" s="41">
        <v>44834</v>
      </c>
      <c r="B460" s="786" t="s">
        <v>10</v>
      </c>
      <c r="C460" s="786" t="s">
        <v>22</v>
      </c>
      <c r="D460" t="s">
        <v>12</v>
      </c>
      <c r="E460" s="4">
        <v>25.5</v>
      </c>
      <c r="F460" s="1"/>
      <c r="G460" s="802">
        <f t="shared" si="7"/>
        <v>25.49799999999998</v>
      </c>
      <c r="I460" s="786"/>
      <c r="K460" s="4"/>
    </row>
    <row r="461" spans="1:15">
      <c r="B461" s="787"/>
      <c r="C461" s="787"/>
      <c r="D461" t="s">
        <v>13</v>
      </c>
      <c r="E461" s="4">
        <v>8.1999999999999993</v>
      </c>
      <c r="F461" s="1"/>
      <c r="G461" s="802">
        <f t="shared" si="7"/>
        <v>33.697999999999979</v>
      </c>
      <c r="M461" s="786"/>
      <c r="O461" s="4"/>
    </row>
    <row r="462" spans="1:15">
      <c r="B462" s="787"/>
      <c r="C462" s="787"/>
      <c r="D462" t="s">
        <v>14</v>
      </c>
      <c r="E462" s="4">
        <v>350</v>
      </c>
      <c r="F462" s="1"/>
      <c r="G462" s="802">
        <f t="shared" si="7"/>
        <v>383.69799999999998</v>
      </c>
      <c r="M462" s="787"/>
      <c r="O462" s="4"/>
    </row>
    <row r="463" spans="1:15">
      <c r="A463" s="39">
        <v>44834</v>
      </c>
      <c r="B463" s="787" t="s">
        <v>3093</v>
      </c>
      <c r="C463" s="787" t="s">
        <v>22</v>
      </c>
      <c r="D463" t="s">
        <v>14</v>
      </c>
      <c r="F463" s="1">
        <v>196</v>
      </c>
      <c r="G463" s="802">
        <f t="shared" si="7"/>
        <v>187.69799999999998</v>
      </c>
      <c r="I463" s="786"/>
      <c r="K463" s="4"/>
      <c r="O463" s="4"/>
    </row>
    <row r="464" spans="1:15">
      <c r="A464" s="39">
        <v>44851</v>
      </c>
      <c r="B464" s="787" t="s">
        <v>3083</v>
      </c>
      <c r="C464" s="787" t="s">
        <v>22</v>
      </c>
      <c r="D464" t="s">
        <v>14</v>
      </c>
      <c r="F464" s="1">
        <v>154</v>
      </c>
      <c r="G464" s="802">
        <f t="shared" si="7"/>
        <v>33.697999999999979</v>
      </c>
      <c r="I464" s="787"/>
      <c r="K464" s="4"/>
    </row>
    <row r="465" spans="1:15">
      <c r="A465" s="39">
        <v>44950</v>
      </c>
      <c r="B465" s="787" t="s">
        <v>3094</v>
      </c>
      <c r="C465" s="787" t="s">
        <v>22</v>
      </c>
      <c r="D465" t="s">
        <v>12</v>
      </c>
      <c r="F465" s="4">
        <v>25.5</v>
      </c>
      <c r="G465" s="802">
        <f t="shared" si="7"/>
        <v>8.1979999999999791</v>
      </c>
      <c r="I465" s="787"/>
      <c r="K465" s="4"/>
    </row>
    <row r="466" spans="1:15">
      <c r="A466" s="39">
        <v>44950</v>
      </c>
      <c r="B466" s="787" t="s">
        <v>3094</v>
      </c>
      <c r="C466" s="787" t="s">
        <v>22</v>
      </c>
      <c r="D466" t="s">
        <v>13</v>
      </c>
      <c r="F466" s="4">
        <v>8.1999999999999993</v>
      </c>
      <c r="G466" s="802">
        <f t="shared" si="7"/>
        <v>-2.0000000000202078E-3</v>
      </c>
      <c r="I466" s="787"/>
      <c r="K466" s="4"/>
    </row>
    <row r="467" spans="1:15">
      <c r="A467" s="41">
        <v>44865</v>
      </c>
      <c r="B467" s="786" t="s">
        <v>10</v>
      </c>
      <c r="C467" s="786" t="s">
        <v>23</v>
      </c>
      <c r="D467" t="s">
        <v>12</v>
      </c>
      <c r="E467" s="4">
        <v>25.4</v>
      </c>
      <c r="F467" s="1"/>
      <c r="G467" s="802">
        <f t="shared" si="7"/>
        <v>25.397999999999978</v>
      </c>
      <c r="I467" s="786"/>
      <c r="K467" s="4"/>
    </row>
    <row r="468" spans="1:15">
      <c r="B468" s="787"/>
      <c r="C468" s="787"/>
      <c r="D468" t="s">
        <v>13</v>
      </c>
      <c r="E468" s="4">
        <v>4.9000000000000004</v>
      </c>
      <c r="F468" s="1"/>
      <c r="G468" s="802">
        <f t="shared" si="7"/>
        <v>30.297999999999981</v>
      </c>
      <c r="I468" s="787"/>
      <c r="K468" s="4"/>
    </row>
    <row r="469" spans="1:15">
      <c r="B469" s="787"/>
      <c r="C469" s="787"/>
      <c r="D469" t="s">
        <v>14</v>
      </c>
      <c r="E469" s="4">
        <v>350</v>
      </c>
      <c r="F469" s="1"/>
      <c r="G469" s="802">
        <f t="shared" si="7"/>
        <v>380.298</v>
      </c>
      <c r="K469" s="4"/>
    </row>
    <row r="470" spans="1:15">
      <c r="A470" s="39">
        <v>44865</v>
      </c>
      <c r="B470" s="787" t="s">
        <v>3095</v>
      </c>
      <c r="C470" s="787" t="s">
        <v>23</v>
      </c>
      <c r="D470" t="s">
        <v>14</v>
      </c>
      <c r="F470" s="1">
        <v>350</v>
      </c>
      <c r="G470" s="802">
        <f t="shared" si="7"/>
        <v>30.298000000000002</v>
      </c>
      <c r="K470" s="4"/>
    </row>
    <row r="471" spans="1:15">
      <c r="A471" s="39">
        <v>44950</v>
      </c>
      <c r="B471" s="787" t="s">
        <v>3094</v>
      </c>
      <c r="C471" s="787" t="s">
        <v>23</v>
      </c>
      <c r="D471" t="s">
        <v>12</v>
      </c>
      <c r="F471" s="1">
        <v>21.2</v>
      </c>
      <c r="G471" s="802">
        <f t="shared" si="7"/>
        <v>9.0980000000000025</v>
      </c>
      <c r="I471" s="786"/>
      <c r="K471" s="4"/>
    </row>
    <row r="472" spans="1:15">
      <c r="A472" s="39">
        <v>45008</v>
      </c>
      <c r="B472" s="787" t="s">
        <v>3096</v>
      </c>
      <c r="C472" s="787" t="s">
        <v>23</v>
      </c>
      <c r="D472" t="s">
        <v>12</v>
      </c>
      <c r="F472" s="1">
        <v>4.2</v>
      </c>
      <c r="G472" s="802">
        <f t="shared" si="7"/>
        <v>4.8980000000000024</v>
      </c>
      <c r="I472" s="786"/>
      <c r="K472" s="4"/>
    </row>
    <row r="473" spans="1:15">
      <c r="A473" s="39">
        <v>45008</v>
      </c>
      <c r="B473" s="787" t="s">
        <v>3096</v>
      </c>
      <c r="C473" s="787" t="s">
        <v>23</v>
      </c>
      <c r="D473" t="s">
        <v>13</v>
      </c>
      <c r="F473" s="1">
        <v>4.9000000000000004</v>
      </c>
      <c r="G473" s="802">
        <f t="shared" si="7"/>
        <v>-1.9999999999980034E-3</v>
      </c>
      <c r="I473" s="786"/>
      <c r="K473" s="4"/>
    </row>
    <row r="474" spans="1:15">
      <c r="A474" s="41">
        <v>44895</v>
      </c>
      <c r="B474" s="786" t="s">
        <v>10</v>
      </c>
      <c r="C474" s="786" t="s">
        <v>24</v>
      </c>
      <c r="D474" t="s">
        <v>12</v>
      </c>
      <c r="E474" s="4">
        <v>28.4</v>
      </c>
      <c r="G474" s="802">
        <f t="shared" si="7"/>
        <v>28.398</v>
      </c>
      <c r="H474" s="786"/>
      <c r="K474" s="4"/>
    </row>
    <row r="475" spans="1:15">
      <c r="B475" s="787"/>
      <c r="C475" s="787"/>
      <c r="D475" t="s">
        <v>13</v>
      </c>
      <c r="E475" s="4">
        <v>6.3</v>
      </c>
      <c r="G475" s="802">
        <f t="shared" si="7"/>
        <v>34.698</v>
      </c>
      <c r="H475" s="787"/>
      <c r="K475" s="4"/>
      <c r="O475" s="12"/>
    </row>
    <row r="476" spans="1:15">
      <c r="B476" s="787"/>
      <c r="C476" s="787"/>
      <c r="D476" t="s">
        <v>14</v>
      </c>
      <c r="E476" s="4">
        <v>350</v>
      </c>
      <c r="G476" s="802">
        <f t="shared" si="7"/>
        <v>384.69799999999998</v>
      </c>
      <c r="H476" s="786"/>
      <c r="K476" s="4"/>
    </row>
    <row r="477" spans="1:15">
      <c r="A477" s="39">
        <v>44895</v>
      </c>
      <c r="B477" s="787" t="s">
        <v>3097</v>
      </c>
      <c r="C477" s="787" t="s">
        <v>24</v>
      </c>
      <c r="D477" t="s">
        <v>14</v>
      </c>
      <c r="F477" s="4">
        <v>332</v>
      </c>
      <c r="G477" s="802">
        <f t="shared" si="7"/>
        <v>52.697999999999979</v>
      </c>
      <c r="H477" s="787"/>
      <c r="K477" s="4"/>
    </row>
    <row r="478" spans="1:15">
      <c r="A478" s="39">
        <v>45008</v>
      </c>
      <c r="B478" s="787" t="s">
        <v>3096</v>
      </c>
      <c r="C478" s="787" t="s">
        <v>24</v>
      </c>
      <c r="D478" t="s">
        <v>12</v>
      </c>
      <c r="F478" s="4">
        <v>28.4</v>
      </c>
      <c r="G478" s="802">
        <f t="shared" si="7"/>
        <v>24.297999999999981</v>
      </c>
      <c r="H478" s="787"/>
      <c r="K478" s="4"/>
    </row>
    <row r="479" spans="1:15">
      <c r="A479" s="39">
        <v>45008</v>
      </c>
      <c r="B479" s="787" t="s">
        <v>3096</v>
      </c>
      <c r="C479" s="787" t="s">
        <v>24</v>
      </c>
      <c r="D479" t="s">
        <v>13</v>
      </c>
      <c r="F479" s="4">
        <v>6.3</v>
      </c>
      <c r="G479" s="802">
        <f t="shared" si="7"/>
        <v>17.99799999999998</v>
      </c>
      <c r="H479" s="787"/>
    </row>
    <row r="480" spans="1:15">
      <c r="A480" s="39">
        <v>45202</v>
      </c>
      <c r="B480" s="787" t="s">
        <v>3098</v>
      </c>
      <c r="C480" s="787" t="s">
        <v>24</v>
      </c>
      <c r="D480" t="s">
        <v>14</v>
      </c>
      <c r="F480" s="4">
        <v>18</v>
      </c>
      <c r="G480" s="802">
        <f t="shared" si="7"/>
        <v>-2.0000000000202078E-3</v>
      </c>
      <c r="H480" s="787"/>
    </row>
    <row r="481" spans="1:13">
      <c r="A481" s="41">
        <v>44926</v>
      </c>
      <c r="B481" s="786" t="s">
        <v>10</v>
      </c>
      <c r="C481" s="786" t="s">
        <v>25</v>
      </c>
      <c r="D481" t="s">
        <v>12</v>
      </c>
      <c r="E481" s="4">
        <v>32.5</v>
      </c>
      <c r="G481" s="802">
        <f t="shared" si="7"/>
        <v>32.497999999999976</v>
      </c>
    </row>
    <row r="482" spans="1:13">
      <c r="B482" s="787"/>
      <c r="C482" s="787"/>
      <c r="D482" t="s">
        <v>13</v>
      </c>
      <c r="E482" s="4">
        <v>5.7</v>
      </c>
      <c r="G482" s="802">
        <f t="shared" si="7"/>
        <v>38.197999999999979</v>
      </c>
      <c r="H482" s="786"/>
    </row>
    <row r="483" spans="1:13">
      <c r="B483" s="787"/>
      <c r="C483" s="787"/>
      <c r="D483" t="s">
        <v>14</v>
      </c>
      <c r="E483" s="4">
        <v>350</v>
      </c>
      <c r="G483" s="802">
        <f t="shared" si="7"/>
        <v>388.19799999999998</v>
      </c>
      <c r="H483" s="787"/>
      <c r="K483" s="4"/>
    </row>
    <row r="484" spans="1:13">
      <c r="A484" s="39">
        <v>44926</v>
      </c>
      <c r="B484" s="787" t="s">
        <v>3099</v>
      </c>
      <c r="C484" s="787" t="s">
        <v>25</v>
      </c>
      <c r="D484" t="s">
        <v>14</v>
      </c>
      <c r="F484" s="4">
        <v>350</v>
      </c>
      <c r="G484" s="802">
        <f t="shared" si="7"/>
        <v>38.197999999999979</v>
      </c>
      <c r="H484" s="786"/>
      <c r="J484" s="4"/>
    </row>
    <row r="485" spans="1:13">
      <c r="A485" s="39">
        <v>45008</v>
      </c>
      <c r="B485" s="787" t="s">
        <v>3096</v>
      </c>
      <c r="C485" s="787" t="s">
        <v>25</v>
      </c>
      <c r="D485" t="s">
        <v>12</v>
      </c>
      <c r="F485" s="4">
        <v>32.5</v>
      </c>
      <c r="G485" s="802">
        <f t="shared" si="7"/>
        <v>5.6979999999999791</v>
      </c>
      <c r="H485" s="786"/>
      <c r="J485" s="4"/>
    </row>
    <row r="486" spans="1:13">
      <c r="A486" s="39">
        <v>45008</v>
      </c>
      <c r="B486" s="787" t="s">
        <v>3096</v>
      </c>
      <c r="C486" s="787" t="s">
        <v>25</v>
      </c>
      <c r="D486" t="s">
        <v>13</v>
      </c>
      <c r="F486" s="4">
        <v>5.7</v>
      </c>
      <c r="G486" s="802">
        <f t="shared" si="7"/>
        <v>-2.000000000021096E-3</v>
      </c>
      <c r="H486" s="786"/>
    </row>
    <row r="487" spans="1:13">
      <c r="A487" s="41">
        <v>44957</v>
      </c>
      <c r="B487" s="786" t="s">
        <v>10</v>
      </c>
      <c r="C487" s="786" t="s">
        <v>11</v>
      </c>
      <c r="D487" t="s">
        <v>12</v>
      </c>
      <c r="E487" s="4">
        <v>35.5</v>
      </c>
      <c r="F487" s="1"/>
      <c r="G487" s="802">
        <f t="shared" si="7"/>
        <v>35.497999999999976</v>
      </c>
      <c r="H487" s="787"/>
      <c r="J487" s="4"/>
    </row>
    <row r="488" spans="1:13">
      <c r="B488" s="787"/>
      <c r="C488" s="787"/>
      <c r="D488" t="s">
        <v>13</v>
      </c>
      <c r="E488" s="4">
        <v>4.8</v>
      </c>
      <c r="F488" s="1"/>
      <c r="G488" s="802">
        <f t="shared" si="7"/>
        <v>40.297999999999973</v>
      </c>
      <c r="H488" s="786"/>
      <c r="J488" s="26"/>
    </row>
    <row r="489" spans="1:13">
      <c r="B489" s="787"/>
      <c r="C489" s="787"/>
      <c r="D489" t="s">
        <v>14</v>
      </c>
      <c r="E489" s="4">
        <v>350</v>
      </c>
      <c r="F489" s="1"/>
      <c r="G489" s="802">
        <f t="shared" si="7"/>
        <v>390.298</v>
      </c>
      <c r="J489" s="12"/>
      <c r="K489" s="12"/>
    </row>
    <row r="490" spans="1:13">
      <c r="A490" s="39">
        <v>44957</v>
      </c>
      <c r="B490" s="787" t="s">
        <v>3100</v>
      </c>
      <c r="C490" s="787" t="s">
        <v>11</v>
      </c>
      <c r="D490" t="s">
        <v>14</v>
      </c>
      <c r="F490" s="1">
        <v>350</v>
      </c>
      <c r="G490" s="802">
        <f t="shared" si="7"/>
        <v>40.298000000000002</v>
      </c>
    </row>
    <row r="491" spans="1:13">
      <c r="A491" s="39">
        <v>45008</v>
      </c>
      <c r="B491" s="787" t="s">
        <v>3096</v>
      </c>
      <c r="C491" s="787" t="s">
        <v>11</v>
      </c>
      <c r="D491" t="s">
        <v>12</v>
      </c>
      <c r="F491" s="1">
        <v>32.299999999999997</v>
      </c>
      <c r="G491" s="802">
        <f t="shared" si="7"/>
        <v>7.9980000000000047</v>
      </c>
      <c r="L491"/>
    </row>
    <row r="492" spans="1:13">
      <c r="A492" s="39">
        <v>45126</v>
      </c>
      <c r="B492" s="787" t="s">
        <v>3101</v>
      </c>
      <c r="C492" s="787" t="s">
        <v>11</v>
      </c>
      <c r="D492" t="s">
        <v>12</v>
      </c>
      <c r="F492" s="1">
        <v>3.2</v>
      </c>
      <c r="G492" s="802">
        <f t="shared" si="7"/>
        <v>4.7980000000000045</v>
      </c>
      <c r="J492" s="787"/>
      <c r="K492" s="787"/>
      <c r="L492" s="787"/>
    </row>
    <row r="493" spans="1:13">
      <c r="A493" s="39">
        <v>45126</v>
      </c>
      <c r="B493" s="787" t="s">
        <v>3101</v>
      </c>
      <c r="C493" s="787" t="s">
        <v>11</v>
      </c>
      <c r="D493" t="s">
        <v>13</v>
      </c>
      <c r="F493" s="1">
        <v>4.8</v>
      </c>
      <c r="G493" s="802">
        <f t="shared" si="7"/>
        <v>-1.9999999999953388E-3</v>
      </c>
      <c r="J493" s="787"/>
      <c r="K493" s="787"/>
      <c r="L493" s="787"/>
    </row>
    <row r="494" spans="1:13">
      <c r="A494" s="41">
        <v>44985</v>
      </c>
      <c r="B494" s="786" t="s">
        <v>10</v>
      </c>
      <c r="C494" s="786" t="s">
        <v>15</v>
      </c>
      <c r="D494" t="s">
        <v>12</v>
      </c>
      <c r="E494" s="4">
        <v>38.700000000000003</v>
      </c>
      <c r="G494" s="802">
        <f t="shared" si="7"/>
        <v>38.698000000000008</v>
      </c>
      <c r="J494" s="786"/>
    </row>
    <row r="495" spans="1:13">
      <c r="B495" s="787"/>
      <c r="C495" s="787"/>
      <c r="D495" t="s">
        <v>13</v>
      </c>
      <c r="E495" s="4">
        <v>1.2</v>
      </c>
      <c r="G495" s="802">
        <f t="shared" si="7"/>
        <v>39.89800000000001</v>
      </c>
      <c r="J495" s="786"/>
      <c r="M495" s="118"/>
    </row>
    <row r="496" spans="1:13">
      <c r="B496" s="787"/>
      <c r="C496" s="787"/>
      <c r="D496" t="s">
        <v>14</v>
      </c>
      <c r="E496" s="4">
        <v>350</v>
      </c>
      <c r="G496" s="802">
        <f t="shared" si="7"/>
        <v>389.89800000000002</v>
      </c>
      <c r="J496" s="787"/>
      <c r="M496" s="118"/>
    </row>
    <row r="497" spans="1:14">
      <c r="A497" s="39">
        <v>44985</v>
      </c>
      <c r="B497" s="787" t="s">
        <v>3102</v>
      </c>
      <c r="C497" s="787" t="s">
        <v>15</v>
      </c>
      <c r="D497" t="s">
        <v>14</v>
      </c>
      <c r="F497" s="4">
        <v>276</v>
      </c>
      <c r="G497" s="802">
        <f t="shared" si="7"/>
        <v>113.89800000000002</v>
      </c>
      <c r="J497" s="786"/>
      <c r="M497" s="118"/>
    </row>
    <row r="498" spans="1:14">
      <c r="A498" s="39">
        <v>45126</v>
      </c>
      <c r="B498" s="787" t="s">
        <v>3101</v>
      </c>
      <c r="C498" s="787" t="s">
        <v>15</v>
      </c>
      <c r="D498" t="s">
        <v>12</v>
      </c>
      <c r="F498" s="4">
        <v>38.700000000000003</v>
      </c>
      <c r="G498" s="802">
        <f t="shared" si="7"/>
        <v>75.198000000000022</v>
      </c>
      <c r="J498" s="786"/>
      <c r="M498" s="118"/>
    </row>
    <row r="499" spans="1:14">
      <c r="A499" s="39">
        <v>45126</v>
      </c>
      <c r="B499" s="787" t="s">
        <v>3101</v>
      </c>
      <c r="C499" s="787" t="s">
        <v>15</v>
      </c>
      <c r="D499" t="s">
        <v>13</v>
      </c>
      <c r="F499" s="4">
        <v>1.2</v>
      </c>
      <c r="G499" s="802">
        <f t="shared" si="7"/>
        <v>73.998000000000019</v>
      </c>
      <c r="J499" s="786"/>
      <c r="M499" s="118"/>
    </row>
    <row r="500" spans="1:14">
      <c r="A500" s="39">
        <v>45202</v>
      </c>
      <c r="B500" s="787" t="s">
        <v>3098</v>
      </c>
      <c r="C500" s="787" t="s">
        <v>15</v>
      </c>
      <c r="D500" t="s">
        <v>14</v>
      </c>
      <c r="F500" s="4">
        <v>74</v>
      </c>
      <c r="G500" s="802">
        <f t="shared" si="7"/>
        <v>-1.999999999981128E-3</v>
      </c>
      <c r="J500" s="786"/>
      <c r="M500" s="118"/>
    </row>
    <row r="501" spans="1:14">
      <c r="A501" s="41">
        <v>45016</v>
      </c>
      <c r="B501" s="786" t="s">
        <v>10</v>
      </c>
      <c r="C501" s="786" t="s">
        <v>16</v>
      </c>
      <c r="D501" t="s">
        <v>12</v>
      </c>
      <c r="E501" s="4">
        <v>35.6</v>
      </c>
      <c r="G501" s="802">
        <f t="shared" si="7"/>
        <v>35.59800000000002</v>
      </c>
      <c r="J501" s="787"/>
      <c r="M501" s="118"/>
    </row>
    <row r="502" spans="1:14">
      <c r="B502" s="787"/>
      <c r="C502" s="787"/>
      <c r="D502" t="s">
        <v>13</v>
      </c>
      <c r="E502" s="4">
        <v>1.3</v>
      </c>
      <c r="G502" s="802">
        <f t="shared" si="7"/>
        <v>36.898000000000017</v>
      </c>
      <c r="L502" s="118"/>
    </row>
    <row r="503" spans="1:14">
      <c r="B503" s="787"/>
      <c r="C503" s="787"/>
      <c r="D503" t="s">
        <v>14</v>
      </c>
      <c r="E503" s="4">
        <v>350</v>
      </c>
      <c r="G503" s="802">
        <f t="shared" si="7"/>
        <v>386.89800000000002</v>
      </c>
      <c r="J503" s="786"/>
      <c r="M503" s="118"/>
    </row>
    <row r="504" spans="1:14">
      <c r="A504" s="39">
        <v>45016</v>
      </c>
      <c r="B504" s="787" t="s">
        <v>3103</v>
      </c>
      <c r="C504" s="787" t="s">
        <v>16</v>
      </c>
      <c r="D504" t="s">
        <v>14</v>
      </c>
      <c r="F504" s="4">
        <v>350</v>
      </c>
      <c r="G504" s="802">
        <f t="shared" si="7"/>
        <v>36.898000000000025</v>
      </c>
      <c r="J504" s="787"/>
      <c r="M504" s="118"/>
    </row>
    <row r="505" spans="1:14">
      <c r="A505" s="39">
        <v>45126</v>
      </c>
      <c r="B505" s="787" t="s">
        <v>3101</v>
      </c>
      <c r="C505" s="787" t="s">
        <v>16</v>
      </c>
      <c r="D505" t="s">
        <v>12</v>
      </c>
      <c r="F505" s="4">
        <v>35.6</v>
      </c>
      <c r="G505" s="802">
        <f t="shared" si="7"/>
        <v>1.2980000000000231</v>
      </c>
      <c r="J505" s="787"/>
      <c r="M505" s="118"/>
    </row>
    <row r="506" spans="1:14">
      <c r="A506" s="39">
        <v>45126</v>
      </c>
      <c r="B506" s="787" t="s">
        <v>3101</v>
      </c>
      <c r="C506" s="787" t="s">
        <v>16</v>
      </c>
      <c r="D506" t="s">
        <v>13</v>
      </c>
      <c r="F506" s="4">
        <v>1.3</v>
      </c>
      <c r="G506" s="802">
        <f t="shared" si="7"/>
        <v>-1.9999999999769091E-3</v>
      </c>
      <c r="J506" s="787"/>
      <c r="M506" s="118"/>
    </row>
    <row r="507" spans="1:14">
      <c r="A507" s="41">
        <v>45046</v>
      </c>
      <c r="B507" s="786" t="s">
        <v>10</v>
      </c>
      <c r="C507" s="786" t="s">
        <v>17</v>
      </c>
      <c r="D507" t="s">
        <v>12</v>
      </c>
      <c r="E507" s="4">
        <v>37.299999999999997</v>
      </c>
      <c r="F507" s="1"/>
      <c r="G507" s="802">
        <f t="shared" si="7"/>
        <v>37.298000000000023</v>
      </c>
      <c r="J507" s="786"/>
      <c r="K507" s="39"/>
      <c r="L507" s="787"/>
      <c r="M507" s="787"/>
    </row>
    <row r="508" spans="1:14">
      <c r="B508" s="787"/>
      <c r="C508" s="787"/>
      <c r="D508" t="s">
        <v>13</v>
      </c>
      <c r="E508" s="4">
        <v>1.5</v>
      </c>
      <c r="F508" s="1"/>
      <c r="G508" s="802">
        <f t="shared" si="7"/>
        <v>38.798000000000023</v>
      </c>
      <c r="J508" s="787"/>
      <c r="M508" s="118"/>
    </row>
    <row r="509" spans="1:14">
      <c r="B509" s="787"/>
      <c r="C509" s="787"/>
      <c r="D509" t="s">
        <v>14</v>
      </c>
      <c r="E509" s="4">
        <v>350</v>
      </c>
      <c r="F509" s="1"/>
      <c r="G509" s="802">
        <f t="shared" si="7"/>
        <v>388.798</v>
      </c>
      <c r="J509" s="786"/>
      <c r="M509" s="121"/>
      <c r="N509" s="121"/>
    </row>
    <row r="510" spans="1:14">
      <c r="A510" s="39">
        <v>45046</v>
      </c>
      <c r="B510" s="787" t="s">
        <v>3104</v>
      </c>
      <c r="C510" s="787" t="s">
        <v>17</v>
      </c>
      <c r="D510" t="s">
        <v>14</v>
      </c>
      <c r="F510" s="4">
        <v>288</v>
      </c>
      <c r="G510" s="802">
        <f t="shared" si="7"/>
        <v>100.798</v>
      </c>
      <c r="J510" s="786"/>
      <c r="M510" s="121"/>
    </row>
    <row r="511" spans="1:14">
      <c r="A511" s="39">
        <v>45072</v>
      </c>
      <c r="B511" s="787" t="s">
        <v>3105</v>
      </c>
      <c r="C511" s="787" t="s">
        <v>17</v>
      </c>
      <c r="D511" t="s">
        <v>14</v>
      </c>
      <c r="F511" s="4">
        <v>62</v>
      </c>
      <c r="G511" s="802">
        <f t="shared" ref="G511:G534" si="8">+G510+E511-F511</f>
        <v>38.798000000000002</v>
      </c>
      <c r="H511" s="26"/>
      <c r="K511" s="188"/>
      <c r="M511" s="121"/>
    </row>
    <row r="512" spans="1:14">
      <c r="A512" s="39">
        <v>45126</v>
      </c>
      <c r="B512" s="787" t="s">
        <v>3101</v>
      </c>
      <c r="C512" s="787" t="s">
        <v>17</v>
      </c>
      <c r="D512" t="s">
        <v>12</v>
      </c>
      <c r="F512" s="4">
        <v>37.299999999999997</v>
      </c>
      <c r="G512" s="802">
        <f t="shared" si="8"/>
        <v>1.4980000000000047</v>
      </c>
      <c r="H512" s="26"/>
      <c r="K512" s="188"/>
      <c r="M512" s="121"/>
    </row>
    <row r="513" spans="1:13">
      <c r="A513" s="39">
        <v>45126</v>
      </c>
      <c r="B513" s="787" t="s">
        <v>3101</v>
      </c>
      <c r="C513" s="787" t="s">
        <v>17</v>
      </c>
      <c r="D513" t="s">
        <v>13</v>
      </c>
      <c r="F513" s="4">
        <v>1.5</v>
      </c>
      <c r="G513" s="802">
        <f t="shared" si="8"/>
        <v>-1.9999999999953388E-3</v>
      </c>
      <c r="H513" s="26"/>
      <c r="K513" s="188"/>
      <c r="M513" s="121"/>
    </row>
    <row r="514" spans="1:13">
      <c r="A514" s="41">
        <v>45077</v>
      </c>
      <c r="B514" s="786" t="s">
        <v>10</v>
      </c>
      <c r="C514" s="786" t="s">
        <v>18</v>
      </c>
      <c r="D514" t="s">
        <v>12</v>
      </c>
      <c r="E514" s="12">
        <v>45.2</v>
      </c>
      <c r="F514" s="65"/>
      <c r="G514" s="802">
        <f t="shared" si="8"/>
        <v>45.198000000000008</v>
      </c>
      <c r="H514" s="26"/>
      <c r="J514" s="786"/>
    </row>
    <row r="515" spans="1:13">
      <c r="B515" s="786"/>
      <c r="C515" s="786"/>
      <c r="D515" t="s">
        <v>13</v>
      </c>
      <c r="E515" s="12">
        <v>2.1</v>
      </c>
      <c r="F515" s="65"/>
      <c r="G515" s="802">
        <f t="shared" si="8"/>
        <v>47.298000000000009</v>
      </c>
      <c r="H515" s="26"/>
      <c r="M515" s="121"/>
    </row>
    <row r="516" spans="1:13">
      <c r="B516" s="786"/>
      <c r="C516" s="786"/>
      <c r="D516" t="s">
        <v>14</v>
      </c>
      <c r="E516" s="12">
        <v>350</v>
      </c>
      <c r="F516" s="65"/>
      <c r="G516" s="802">
        <f t="shared" si="8"/>
        <v>397.298</v>
      </c>
      <c r="H516" s="26"/>
      <c r="L516"/>
    </row>
    <row r="517" spans="1:13">
      <c r="A517" s="39">
        <v>45077</v>
      </c>
      <c r="B517" s="787" t="s">
        <v>3106</v>
      </c>
      <c r="C517" s="787" t="s">
        <v>18</v>
      </c>
      <c r="D517" t="s">
        <v>14</v>
      </c>
      <c r="E517" s="12"/>
      <c r="F517" s="65">
        <v>311</v>
      </c>
      <c r="G517" s="802">
        <f t="shared" si="8"/>
        <v>86.298000000000002</v>
      </c>
      <c r="H517" s="26"/>
      <c r="J517" s="786"/>
    </row>
    <row r="518" spans="1:13">
      <c r="B518" s="787"/>
      <c r="C518" s="787"/>
      <c r="D518" s="188" t="s">
        <v>81</v>
      </c>
      <c r="E518" s="12">
        <v>10</v>
      </c>
      <c r="G518" s="802">
        <f t="shared" si="8"/>
        <v>96.298000000000002</v>
      </c>
      <c r="H518" s="26"/>
      <c r="J518" s="786"/>
      <c r="L518" s="4"/>
    </row>
    <row r="519" spans="1:13">
      <c r="A519" s="39">
        <v>45093</v>
      </c>
      <c r="B519" s="787" t="s">
        <v>3107</v>
      </c>
      <c r="C519" s="787" t="s">
        <v>18</v>
      </c>
      <c r="D519" t="s">
        <v>14</v>
      </c>
      <c r="F519" s="4">
        <v>39</v>
      </c>
      <c r="G519" s="802">
        <f t="shared" si="8"/>
        <v>57.298000000000002</v>
      </c>
      <c r="H519" s="26"/>
      <c r="J519" s="786"/>
      <c r="M519" s="121"/>
    </row>
    <row r="520" spans="1:13">
      <c r="A520" s="39">
        <v>45126</v>
      </c>
      <c r="B520" s="787" t="s">
        <v>3101</v>
      </c>
      <c r="C520" s="787" t="s">
        <v>18</v>
      </c>
      <c r="D520" t="s">
        <v>12</v>
      </c>
      <c r="F520" s="4">
        <v>34.299999999999997</v>
      </c>
      <c r="G520" s="802">
        <f t="shared" si="8"/>
        <v>22.998000000000005</v>
      </c>
      <c r="H520" s="26"/>
      <c r="M520" s="12"/>
    </row>
    <row r="521" spans="1:13">
      <c r="A521" s="39">
        <v>45203</v>
      </c>
      <c r="B521" s="787" t="s">
        <v>3108</v>
      </c>
      <c r="C521" s="787" t="s">
        <v>18</v>
      </c>
      <c r="D521" t="s">
        <v>12</v>
      </c>
      <c r="F521" s="4">
        <v>10.9</v>
      </c>
      <c r="G521" s="802">
        <f t="shared" si="8"/>
        <v>12.098000000000004</v>
      </c>
      <c r="H521" s="26"/>
      <c r="M521" s="12"/>
    </row>
    <row r="522" spans="1:13">
      <c r="A522" s="39">
        <v>45203</v>
      </c>
      <c r="B522" s="787" t="s">
        <v>3108</v>
      </c>
      <c r="C522" s="787" t="s">
        <v>18</v>
      </c>
      <c r="D522" t="s">
        <v>13</v>
      </c>
      <c r="F522" s="4">
        <v>2.1</v>
      </c>
      <c r="G522" s="802">
        <f t="shared" si="8"/>
        <v>9.9980000000000047</v>
      </c>
      <c r="H522" s="26"/>
      <c r="M522" s="12"/>
    </row>
    <row r="523" spans="1:13">
      <c r="A523" s="39">
        <v>45203</v>
      </c>
      <c r="B523" s="787" t="s">
        <v>3108</v>
      </c>
      <c r="C523" s="787" t="s">
        <v>18</v>
      </c>
      <c r="D523" s="188" t="s">
        <v>81</v>
      </c>
      <c r="F523" s="4">
        <v>10</v>
      </c>
      <c r="G523" s="802">
        <f t="shared" si="8"/>
        <v>-1.9999999999953388E-3</v>
      </c>
      <c r="H523" s="26"/>
      <c r="M523" s="12"/>
    </row>
    <row r="524" spans="1:13">
      <c r="A524" s="41">
        <v>45107</v>
      </c>
      <c r="B524" s="786" t="s">
        <v>10</v>
      </c>
      <c r="C524" s="786" t="s">
        <v>19</v>
      </c>
      <c r="D524" t="s">
        <v>12</v>
      </c>
      <c r="E524" s="4">
        <v>35.1</v>
      </c>
      <c r="G524" s="802">
        <f t="shared" si="8"/>
        <v>35.098000000000006</v>
      </c>
      <c r="H524" s="26"/>
      <c r="K524" s="188"/>
      <c r="M524" s="12"/>
    </row>
    <row r="525" spans="1:13">
      <c r="B525" s="787"/>
      <c r="C525" s="787"/>
      <c r="D525" t="s">
        <v>13</v>
      </c>
      <c r="E525" s="4">
        <v>2</v>
      </c>
      <c r="G525" s="802">
        <f t="shared" si="8"/>
        <v>37.098000000000006</v>
      </c>
      <c r="H525" s="26"/>
      <c r="J525" s="786"/>
      <c r="M525" s="4"/>
    </row>
    <row r="526" spans="1:13">
      <c r="B526" s="787"/>
      <c r="C526" s="787"/>
      <c r="D526" t="s">
        <v>14</v>
      </c>
      <c r="E526" s="4">
        <v>350</v>
      </c>
      <c r="G526" s="802">
        <f t="shared" si="8"/>
        <v>387.09800000000001</v>
      </c>
      <c r="H526" s="26"/>
      <c r="M526" s="4"/>
    </row>
    <row r="527" spans="1:13">
      <c r="A527" s="39">
        <v>45110</v>
      </c>
      <c r="B527" s="787" t="s">
        <v>3109</v>
      </c>
      <c r="C527" s="787" t="s">
        <v>19</v>
      </c>
      <c r="D527" t="s">
        <v>14</v>
      </c>
      <c r="F527" s="4">
        <v>315</v>
      </c>
      <c r="G527" s="802">
        <f t="shared" si="8"/>
        <v>72.098000000000013</v>
      </c>
      <c r="H527" s="26"/>
      <c r="L527" s="4"/>
    </row>
    <row r="528" spans="1:13">
      <c r="A528" s="39">
        <v>45202</v>
      </c>
      <c r="B528" s="787" t="s">
        <v>3098</v>
      </c>
      <c r="C528" s="787" t="s">
        <v>19</v>
      </c>
      <c r="D528" t="s">
        <v>14</v>
      </c>
      <c r="F528" s="4">
        <v>35</v>
      </c>
      <c r="G528" s="802">
        <f t="shared" si="8"/>
        <v>37.098000000000013</v>
      </c>
      <c r="H528" s="26"/>
      <c r="L528" s="4"/>
    </row>
    <row r="529" spans="1:14">
      <c r="A529" s="39">
        <v>45203</v>
      </c>
      <c r="B529" s="787" t="s">
        <v>3108</v>
      </c>
      <c r="C529" s="787" t="s">
        <v>19</v>
      </c>
      <c r="D529" t="s">
        <v>12</v>
      </c>
      <c r="F529" s="4">
        <v>35.1</v>
      </c>
      <c r="G529" s="802">
        <f t="shared" si="8"/>
        <v>1.9980000000000118</v>
      </c>
      <c r="H529" s="26"/>
      <c r="L529" s="4"/>
    </row>
    <row r="530" spans="1:14">
      <c r="A530" s="39">
        <v>45203</v>
      </c>
      <c r="B530" s="787" t="s">
        <v>3108</v>
      </c>
      <c r="C530" s="787" t="s">
        <v>19</v>
      </c>
      <c r="D530" t="s">
        <v>13</v>
      </c>
      <c r="F530" s="4">
        <v>2</v>
      </c>
      <c r="G530" s="802">
        <f t="shared" si="8"/>
        <v>-1.9999999999882334E-3</v>
      </c>
      <c r="H530" s="26"/>
      <c r="L530" s="4"/>
    </row>
    <row r="531" spans="1:14">
      <c r="A531" s="41">
        <v>45138</v>
      </c>
      <c r="B531" s="786" t="s">
        <v>10</v>
      </c>
      <c r="C531" s="786" t="s">
        <v>20</v>
      </c>
      <c r="D531" t="s">
        <v>12</v>
      </c>
      <c r="E531" s="4">
        <v>33</v>
      </c>
      <c r="G531" s="802">
        <f t="shared" si="8"/>
        <v>32.998000000000012</v>
      </c>
      <c r="H531" s="26"/>
      <c r="J531" s="786"/>
      <c r="M531" s="4"/>
    </row>
    <row r="532" spans="1:14">
      <c r="B532" s="787"/>
      <c r="C532" s="787"/>
      <c r="D532" t="s">
        <v>13</v>
      </c>
      <c r="E532" s="4">
        <v>2</v>
      </c>
      <c r="G532" s="802">
        <f t="shared" si="8"/>
        <v>34.998000000000012</v>
      </c>
      <c r="H532" s="26"/>
      <c r="J532" s="787"/>
      <c r="M532" s="4"/>
    </row>
    <row r="533" spans="1:14">
      <c r="B533" s="787"/>
      <c r="C533" s="787"/>
      <c r="D533" t="s">
        <v>14</v>
      </c>
      <c r="E533" s="4">
        <v>350</v>
      </c>
      <c r="G533" s="802">
        <f t="shared" si="8"/>
        <v>384.99799999999999</v>
      </c>
      <c r="H533" s="26"/>
      <c r="J533" s="787"/>
      <c r="L533" s="4"/>
    </row>
    <row r="534" spans="1:14">
      <c r="A534" s="39">
        <v>45138</v>
      </c>
      <c r="B534" s="787" t="s">
        <v>3110</v>
      </c>
      <c r="C534" s="787" t="s">
        <v>407</v>
      </c>
      <c r="D534" t="s">
        <v>14</v>
      </c>
      <c r="F534" s="4">
        <v>296</v>
      </c>
      <c r="G534" s="802">
        <f t="shared" si="8"/>
        <v>88.99799999999999</v>
      </c>
      <c r="H534" s="26"/>
      <c r="J534" s="786"/>
      <c r="M534" s="4"/>
    </row>
    <row r="535" spans="1:14">
      <c r="A535" s="39">
        <v>45202</v>
      </c>
      <c r="B535" s="787" t="s">
        <v>3098</v>
      </c>
      <c r="C535" s="787" t="s">
        <v>407</v>
      </c>
      <c r="D535" t="s">
        <v>14</v>
      </c>
      <c r="F535" s="4">
        <v>54</v>
      </c>
      <c r="G535" s="802">
        <f t="shared" ref="G535:G610" si="9">+G534+E535-F535</f>
        <v>34.99799999999999</v>
      </c>
      <c r="H535" s="26"/>
      <c r="J535" s="786"/>
      <c r="M535" s="4"/>
    </row>
    <row r="536" spans="1:14">
      <c r="A536" s="39">
        <v>45203</v>
      </c>
      <c r="B536" s="787" t="s">
        <v>3108</v>
      </c>
      <c r="C536" s="787" t="s">
        <v>20</v>
      </c>
      <c r="D536" t="s">
        <v>12</v>
      </c>
      <c r="F536" s="4">
        <v>33</v>
      </c>
      <c r="G536" s="802">
        <f t="shared" si="9"/>
        <v>1.9979999999999905</v>
      </c>
      <c r="H536" s="26"/>
      <c r="J536" s="786"/>
      <c r="M536" s="4"/>
    </row>
    <row r="537" spans="1:14">
      <c r="A537" s="39">
        <v>45203</v>
      </c>
      <c r="B537" s="787" t="s">
        <v>3108</v>
      </c>
      <c r="C537" s="787" t="s">
        <v>20</v>
      </c>
      <c r="D537" t="s">
        <v>13</v>
      </c>
      <c r="F537" s="4">
        <v>2</v>
      </c>
      <c r="G537" s="802">
        <f t="shared" si="9"/>
        <v>-2.0000000000095497E-3</v>
      </c>
      <c r="H537" s="26"/>
      <c r="J537" s="786"/>
      <c r="M537" s="4"/>
    </row>
    <row r="538" spans="1:14">
      <c r="A538" s="41">
        <v>45169</v>
      </c>
      <c r="B538" s="786" t="s">
        <v>10</v>
      </c>
      <c r="C538" s="786" t="s">
        <v>21</v>
      </c>
      <c r="D538" t="s">
        <v>12</v>
      </c>
      <c r="E538" s="4">
        <v>31.6</v>
      </c>
      <c r="F538" s="1"/>
      <c r="G538" s="802">
        <f t="shared" si="9"/>
        <v>31.597999999999992</v>
      </c>
      <c r="J538" s="787"/>
      <c r="M538" s="4"/>
    </row>
    <row r="539" spans="1:14">
      <c r="B539" s="787"/>
      <c r="C539" s="787"/>
      <c r="D539" t="s">
        <v>13</v>
      </c>
      <c r="E539" s="4">
        <v>2.2999999999999998</v>
      </c>
      <c r="G539" s="802">
        <f t="shared" si="9"/>
        <v>33.897999999999989</v>
      </c>
      <c r="M539" s="121"/>
    </row>
    <row r="540" spans="1:14">
      <c r="B540" s="787"/>
      <c r="C540" s="787"/>
      <c r="D540" t="s">
        <v>14</v>
      </c>
      <c r="E540" s="4">
        <v>350</v>
      </c>
      <c r="G540" s="802">
        <f t="shared" si="9"/>
        <v>383.89799999999997</v>
      </c>
    </row>
    <row r="541" spans="1:14">
      <c r="A541" s="39">
        <v>45169</v>
      </c>
      <c r="B541" s="787" t="s">
        <v>3111</v>
      </c>
      <c r="C541" s="787" t="s">
        <v>411</v>
      </c>
      <c r="D541" t="s">
        <v>14</v>
      </c>
      <c r="F541" s="4">
        <v>350</v>
      </c>
      <c r="G541" s="802">
        <f t="shared" si="9"/>
        <v>33.897999999999968</v>
      </c>
      <c r="L541" s="10"/>
      <c r="M541" s="10"/>
      <c r="N541" s="10"/>
    </row>
    <row r="542" spans="1:14">
      <c r="A542" s="39">
        <v>45203</v>
      </c>
      <c r="B542" s="787" t="s">
        <v>3108</v>
      </c>
      <c r="C542" s="787" t="s">
        <v>411</v>
      </c>
      <c r="D542" t="s">
        <v>12</v>
      </c>
      <c r="F542" s="4">
        <v>31.6</v>
      </c>
      <c r="G542" s="802">
        <f t="shared" si="9"/>
        <v>2.2979999999999663</v>
      </c>
      <c r="J542" s="820" t="s">
        <v>3027</v>
      </c>
      <c r="K542" s="820"/>
    </row>
    <row r="543" spans="1:14">
      <c r="A543" s="39">
        <v>45203</v>
      </c>
      <c r="B543" s="787" t="s">
        <v>3108</v>
      </c>
      <c r="C543" s="787" t="s">
        <v>411</v>
      </c>
      <c r="D543" t="s">
        <v>13</v>
      </c>
      <c r="F543" s="4">
        <v>2.2999999999999998</v>
      </c>
      <c r="G543" s="802">
        <f t="shared" si="9"/>
        <v>-2.0000000000335305E-3</v>
      </c>
      <c r="I543" s="786"/>
      <c r="K543" s="4"/>
    </row>
    <row r="544" spans="1:14">
      <c r="A544" s="41">
        <v>45199</v>
      </c>
      <c r="B544" s="786" t="s">
        <v>10</v>
      </c>
      <c r="C544" s="786" t="s">
        <v>91</v>
      </c>
      <c r="D544" t="s">
        <v>12</v>
      </c>
      <c r="E544" s="4">
        <v>31.5</v>
      </c>
      <c r="F544" s="1"/>
      <c r="G544" s="802">
        <f t="shared" si="9"/>
        <v>31.497999999999966</v>
      </c>
      <c r="I544" s="787"/>
      <c r="K544" s="4"/>
    </row>
    <row r="545" spans="1:14">
      <c r="B545" s="787"/>
      <c r="C545" s="787"/>
      <c r="D545" t="s">
        <v>13</v>
      </c>
      <c r="E545" s="4">
        <v>2</v>
      </c>
      <c r="G545" s="802">
        <f t="shared" si="9"/>
        <v>33.497999999999962</v>
      </c>
      <c r="I545" s="786"/>
      <c r="K545" s="12"/>
    </row>
    <row r="546" spans="1:14">
      <c r="B546" s="787"/>
      <c r="C546" s="787"/>
      <c r="D546" t="s">
        <v>14</v>
      </c>
      <c r="E546" s="4">
        <v>350</v>
      </c>
      <c r="G546" s="802">
        <f t="shared" si="9"/>
        <v>383.49799999999993</v>
      </c>
      <c r="I546" s="787"/>
      <c r="K546" s="12"/>
    </row>
    <row r="547" spans="1:14">
      <c r="A547" s="39">
        <v>45199</v>
      </c>
      <c r="B547" s="787" t="s">
        <v>3112</v>
      </c>
      <c r="C547" s="787" t="s">
        <v>91</v>
      </c>
      <c r="D547" t="s">
        <v>14</v>
      </c>
      <c r="F547" s="4">
        <v>350</v>
      </c>
      <c r="G547" s="802">
        <f t="shared" si="9"/>
        <v>33.497999999999934</v>
      </c>
      <c r="K547" s="12"/>
    </row>
    <row r="548" spans="1:14">
      <c r="A548" s="39">
        <v>45259</v>
      </c>
      <c r="B548" s="787" t="s">
        <v>3113</v>
      </c>
      <c r="C548" s="787" t="s">
        <v>91</v>
      </c>
      <c r="D548" t="s">
        <v>12</v>
      </c>
      <c r="F548" s="4">
        <v>31.5</v>
      </c>
      <c r="G548" s="802">
        <f t="shared" si="9"/>
        <v>1.9979999999999336</v>
      </c>
      <c r="K548" s="12"/>
    </row>
    <row r="549" spans="1:14">
      <c r="A549" s="39">
        <v>45259</v>
      </c>
      <c r="B549" s="787" t="s">
        <v>3113</v>
      </c>
      <c r="C549" s="787" t="s">
        <v>91</v>
      </c>
      <c r="D549" t="s">
        <v>13</v>
      </c>
      <c r="F549" s="4">
        <v>2</v>
      </c>
      <c r="G549" s="802">
        <f t="shared" si="9"/>
        <v>-2.0000000000663931E-3</v>
      </c>
      <c r="K549" s="12"/>
    </row>
    <row r="550" spans="1:14">
      <c r="A550" s="41">
        <v>45230</v>
      </c>
      <c r="B550" s="786" t="s">
        <v>10</v>
      </c>
      <c r="C550" s="786" t="s">
        <v>23</v>
      </c>
      <c r="D550" t="s">
        <v>12</v>
      </c>
      <c r="E550" s="12">
        <v>30.6</v>
      </c>
      <c r="F550" s="65"/>
      <c r="G550" s="802">
        <f t="shared" si="9"/>
        <v>30.597999999999935</v>
      </c>
    </row>
    <row r="551" spans="1:14">
      <c r="B551" s="787"/>
      <c r="C551" s="787"/>
      <c r="D551" t="s">
        <v>13</v>
      </c>
      <c r="E551" s="12">
        <v>2</v>
      </c>
      <c r="F551" s="65"/>
      <c r="G551" s="802">
        <f t="shared" si="9"/>
        <v>32.597999999999935</v>
      </c>
      <c r="J551" s="41"/>
      <c r="K551" s="786"/>
      <c r="L551" s="786"/>
      <c r="N551" s="12"/>
    </row>
    <row r="552" spans="1:14">
      <c r="B552" s="787"/>
      <c r="C552" s="787"/>
      <c r="D552" t="s">
        <v>14</v>
      </c>
      <c r="E552" s="12">
        <v>350</v>
      </c>
      <c r="F552" s="65"/>
      <c r="G552" s="802">
        <f t="shared" si="9"/>
        <v>382.59799999999996</v>
      </c>
      <c r="J552" s="39"/>
      <c r="K552" s="787"/>
      <c r="L552" s="787"/>
      <c r="N552" s="12"/>
    </row>
    <row r="553" spans="1:14">
      <c r="A553" s="39">
        <v>45230</v>
      </c>
      <c r="B553" s="787" t="s">
        <v>3114</v>
      </c>
      <c r="C553" s="787" t="s">
        <v>23</v>
      </c>
      <c r="D553" t="s">
        <v>14</v>
      </c>
      <c r="E553" s="12"/>
      <c r="F553" s="65">
        <v>350</v>
      </c>
      <c r="G553" s="802">
        <f t="shared" si="9"/>
        <v>32.597999999999956</v>
      </c>
      <c r="J553" s="39"/>
      <c r="K553" s="787"/>
      <c r="L553" s="787"/>
      <c r="N553" s="12"/>
    </row>
    <row r="554" spans="1:14">
      <c r="A554" s="39">
        <v>45259</v>
      </c>
      <c r="B554" s="787" t="s">
        <v>3113</v>
      </c>
      <c r="C554" s="787" t="s">
        <v>23</v>
      </c>
      <c r="D554" t="s">
        <v>12</v>
      </c>
      <c r="F554" s="12">
        <v>30.6</v>
      </c>
      <c r="G554" s="802">
        <f t="shared" si="9"/>
        <v>1.9979999999999549</v>
      </c>
    </row>
    <row r="555" spans="1:14">
      <c r="A555" s="39">
        <v>45259</v>
      </c>
      <c r="B555" s="787" t="s">
        <v>3113</v>
      </c>
      <c r="C555" s="787" t="s">
        <v>23</v>
      </c>
      <c r="D555" t="s">
        <v>13</v>
      </c>
      <c r="F555" s="12">
        <v>2</v>
      </c>
      <c r="G555" s="802">
        <f t="shared" si="9"/>
        <v>-2.0000000000450768E-3</v>
      </c>
    </row>
    <row r="556" spans="1:14">
      <c r="A556" s="52">
        <v>45260</v>
      </c>
      <c r="B556" s="796" t="s">
        <v>10</v>
      </c>
      <c r="C556" s="796" t="s">
        <v>24</v>
      </c>
      <c r="D556" t="s">
        <v>12</v>
      </c>
      <c r="E556" s="12">
        <v>33.299999999999997</v>
      </c>
      <c r="F556" s="65"/>
      <c r="G556" s="802">
        <f t="shared" si="9"/>
        <v>33.297999999999952</v>
      </c>
    </row>
    <row r="557" spans="1:14">
      <c r="A557" s="52"/>
      <c r="B557" s="796"/>
      <c r="C557" s="796"/>
      <c r="D557" t="s">
        <v>13</v>
      </c>
      <c r="E557" s="12">
        <v>5</v>
      </c>
      <c r="F557" s="65"/>
      <c r="G557" s="802">
        <f t="shared" si="9"/>
        <v>38.297999999999952</v>
      </c>
      <c r="K557" s="796"/>
      <c r="L557"/>
      <c r="M557" s="12"/>
    </row>
    <row r="558" spans="1:14">
      <c r="A558" s="49"/>
      <c r="B558" s="795"/>
      <c r="C558" s="795"/>
      <c r="D558" t="s">
        <v>14</v>
      </c>
      <c r="E558" s="12">
        <v>350</v>
      </c>
      <c r="F558" s="65"/>
      <c r="G558" s="802">
        <f t="shared" si="9"/>
        <v>388.29799999999994</v>
      </c>
      <c r="K558" s="796"/>
      <c r="L558"/>
      <c r="M558" s="12"/>
    </row>
    <row r="559" spans="1:14">
      <c r="A559" s="49">
        <v>45260</v>
      </c>
      <c r="B559" s="795" t="s">
        <v>1893</v>
      </c>
      <c r="C559" s="795" t="s">
        <v>24</v>
      </c>
      <c r="D559" t="s">
        <v>14</v>
      </c>
      <c r="E559" s="12"/>
      <c r="F559" s="65">
        <v>350</v>
      </c>
      <c r="G559" s="802">
        <f t="shared" si="9"/>
        <v>38.297999999999945</v>
      </c>
    </row>
    <row r="560" spans="1:14">
      <c r="A560" s="49">
        <v>45299</v>
      </c>
      <c r="B560" s="795" t="s">
        <v>3115</v>
      </c>
      <c r="C560" s="795" t="s">
        <v>24</v>
      </c>
      <c r="D560" t="s">
        <v>12</v>
      </c>
      <c r="E560" s="12"/>
      <c r="F560" s="12">
        <v>33.299999999999997</v>
      </c>
      <c r="G560" s="802">
        <f t="shared" si="9"/>
        <v>4.9979999999999478</v>
      </c>
    </row>
    <row r="561" spans="1:12">
      <c r="A561" s="49">
        <v>45299</v>
      </c>
      <c r="B561" s="795" t="s">
        <v>3115</v>
      </c>
      <c r="C561" s="795" t="s">
        <v>24</v>
      </c>
      <c r="D561" t="s">
        <v>13</v>
      </c>
      <c r="E561" s="12"/>
      <c r="F561" s="12">
        <v>5</v>
      </c>
      <c r="G561" s="802">
        <f t="shared" si="9"/>
        <v>-2.0000000000521823E-3</v>
      </c>
      <c r="J561" s="786"/>
      <c r="L561" s="12"/>
    </row>
    <row r="562" spans="1:12">
      <c r="A562" s="41">
        <v>45291</v>
      </c>
      <c r="B562" s="786" t="s">
        <v>10</v>
      </c>
      <c r="C562" s="786" t="s">
        <v>25</v>
      </c>
      <c r="D562" t="s">
        <v>12</v>
      </c>
      <c r="E562" s="12">
        <v>35.6</v>
      </c>
      <c r="F562" s="65"/>
      <c r="G562" s="802">
        <f t="shared" si="9"/>
        <v>35.597999999999949</v>
      </c>
      <c r="L562" s="12"/>
    </row>
    <row r="563" spans="1:12">
      <c r="B563" s="787"/>
      <c r="C563" s="787"/>
      <c r="D563" t="s">
        <v>13</v>
      </c>
      <c r="E563" s="12">
        <v>5</v>
      </c>
      <c r="F563" s="65"/>
      <c r="G563" s="802">
        <f t="shared" si="9"/>
        <v>40.597999999999949</v>
      </c>
      <c r="J563" s="786"/>
    </row>
    <row r="564" spans="1:12">
      <c r="B564" s="787"/>
      <c r="C564" s="787"/>
      <c r="D564" t="s">
        <v>14</v>
      </c>
      <c r="E564" s="12">
        <v>350</v>
      </c>
      <c r="F564" s="65"/>
      <c r="G564" s="802">
        <f t="shared" si="9"/>
        <v>390.59799999999996</v>
      </c>
    </row>
    <row r="565" spans="1:12">
      <c r="A565" s="39">
        <v>45291</v>
      </c>
      <c r="B565" s="787" t="s">
        <v>3116</v>
      </c>
      <c r="C565" s="787" t="s">
        <v>25</v>
      </c>
      <c r="D565" t="s">
        <v>14</v>
      </c>
      <c r="E565" s="12"/>
      <c r="F565" s="65">
        <v>350</v>
      </c>
      <c r="G565" s="802">
        <f t="shared" si="9"/>
        <v>40.597999999999956</v>
      </c>
    </row>
    <row r="566" spans="1:12">
      <c r="A566" s="39">
        <v>45322</v>
      </c>
      <c r="B566" s="787" t="s">
        <v>3117</v>
      </c>
      <c r="C566" s="787" t="s">
        <v>25</v>
      </c>
      <c r="D566" t="s">
        <v>12</v>
      </c>
      <c r="E566" s="12"/>
      <c r="F566" s="12">
        <v>35.6</v>
      </c>
      <c r="G566" s="802">
        <f t="shared" si="9"/>
        <v>4.9979999999999549</v>
      </c>
    </row>
    <row r="567" spans="1:12">
      <c r="A567" s="39">
        <v>45322</v>
      </c>
      <c r="B567" s="787" t="s">
        <v>3117</v>
      </c>
      <c r="C567" s="787" t="s">
        <v>25</v>
      </c>
      <c r="D567" t="s">
        <v>13</v>
      </c>
      <c r="E567" s="12"/>
      <c r="F567" s="12">
        <v>5</v>
      </c>
      <c r="G567" s="802">
        <f t="shared" si="9"/>
        <v>-2.0000000000450768E-3</v>
      </c>
    </row>
    <row r="568" spans="1:12">
      <c r="A568" s="41">
        <v>45322</v>
      </c>
      <c r="B568" s="786" t="s">
        <v>10</v>
      </c>
      <c r="C568" s="786" t="s">
        <v>11</v>
      </c>
      <c r="D568" t="s">
        <v>12</v>
      </c>
      <c r="E568" s="12">
        <v>26.4</v>
      </c>
      <c r="F568" s="121"/>
      <c r="G568" s="802">
        <f t="shared" si="9"/>
        <v>26.397999999999954</v>
      </c>
    </row>
    <row r="569" spans="1:12">
      <c r="B569" s="787"/>
      <c r="C569" s="787"/>
      <c r="D569" t="s">
        <v>13</v>
      </c>
      <c r="E569" s="12">
        <v>5.6</v>
      </c>
      <c r="F569" s="121"/>
      <c r="G569" s="802">
        <f t="shared" si="9"/>
        <v>31.997999999999955</v>
      </c>
    </row>
    <row r="570" spans="1:12">
      <c r="B570" s="787"/>
      <c r="C570" s="787"/>
      <c r="D570" t="s">
        <v>14</v>
      </c>
      <c r="E570" s="12">
        <v>233.3</v>
      </c>
      <c r="F570" s="121"/>
      <c r="G570" s="802">
        <f t="shared" si="9"/>
        <v>265.29799999999994</v>
      </c>
    </row>
    <row r="571" spans="1:12">
      <c r="B571" s="787"/>
      <c r="C571" s="787"/>
      <c r="D571" t="s">
        <v>338</v>
      </c>
      <c r="E571" s="12">
        <v>1000</v>
      </c>
      <c r="F571" s="121"/>
      <c r="G571" s="802">
        <f t="shared" si="9"/>
        <v>1265.298</v>
      </c>
    </row>
    <row r="572" spans="1:12" s="365" customFormat="1">
      <c r="A572" s="364">
        <v>45301</v>
      </c>
      <c r="B572" s="807" t="s">
        <v>3118</v>
      </c>
      <c r="C572" s="807" t="s">
        <v>11</v>
      </c>
      <c r="D572" s="365" t="s">
        <v>338</v>
      </c>
      <c r="E572" s="370"/>
      <c r="F572" s="368">
        <v>1000</v>
      </c>
      <c r="G572" s="387">
        <f t="shared" si="9"/>
        <v>265.298</v>
      </c>
      <c r="L572" s="368"/>
    </row>
    <row r="573" spans="1:12" s="365" customFormat="1">
      <c r="A573" s="364">
        <v>45322</v>
      </c>
      <c r="B573" s="807" t="s">
        <v>3119</v>
      </c>
      <c r="C573" s="807" t="s">
        <v>11</v>
      </c>
      <c r="D573" s="365" t="s">
        <v>14</v>
      </c>
      <c r="E573" s="370"/>
      <c r="F573" s="382">
        <v>1.3</v>
      </c>
      <c r="G573" s="387">
        <f t="shared" si="9"/>
        <v>263.99799999999999</v>
      </c>
      <c r="L573" s="368"/>
    </row>
    <row r="574" spans="1:12" s="365" customFormat="1">
      <c r="A574" s="364">
        <v>45322</v>
      </c>
      <c r="B574" s="807" t="s">
        <v>3120</v>
      </c>
      <c r="C574" s="807" t="s">
        <v>11</v>
      </c>
      <c r="D574" s="365" t="s">
        <v>14</v>
      </c>
      <c r="E574" s="370"/>
      <c r="F574" s="369">
        <v>232</v>
      </c>
      <c r="G574" s="387">
        <f t="shared" si="9"/>
        <v>31.99799999999999</v>
      </c>
      <c r="L574" s="368"/>
    </row>
    <row r="575" spans="1:12">
      <c r="A575" s="39">
        <v>45337</v>
      </c>
      <c r="B575" s="787" t="s">
        <v>3121</v>
      </c>
      <c r="C575" s="787" t="s">
        <v>11</v>
      </c>
      <c r="D575" t="s">
        <v>12</v>
      </c>
      <c r="E575" s="12"/>
      <c r="F575" s="12">
        <v>26.4</v>
      </c>
      <c r="G575" s="802">
        <f t="shared" si="9"/>
        <v>5.5979999999999919</v>
      </c>
    </row>
    <row r="576" spans="1:12">
      <c r="A576" s="39">
        <v>45337</v>
      </c>
      <c r="B576" s="787" t="s">
        <v>3121</v>
      </c>
      <c r="C576" s="787" t="s">
        <v>11</v>
      </c>
      <c r="D576" t="s">
        <v>13</v>
      </c>
      <c r="F576" s="12">
        <v>5.6</v>
      </c>
      <c r="G576" s="802">
        <f t="shared" si="9"/>
        <v>-2.0000000000077733E-3</v>
      </c>
    </row>
    <row r="577" spans="1:12">
      <c r="A577" s="41">
        <v>45351</v>
      </c>
      <c r="B577" s="786" t="s">
        <v>10</v>
      </c>
      <c r="C577" s="786" t="s">
        <v>15</v>
      </c>
      <c r="D577" t="s">
        <v>12</v>
      </c>
      <c r="E577" s="12">
        <v>20.5</v>
      </c>
      <c r="G577" s="802">
        <f t="shared" si="9"/>
        <v>20.49799999999999</v>
      </c>
    </row>
    <row r="578" spans="1:12">
      <c r="B578" s="787"/>
      <c r="C578" s="787"/>
      <c r="D578" t="s">
        <v>13</v>
      </c>
      <c r="E578" s="12">
        <v>5</v>
      </c>
      <c r="G578" s="802">
        <f t="shared" si="9"/>
        <v>25.49799999999999</v>
      </c>
    </row>
    <row r="579" spans="1:12">
      <c r="B579" s="787"/>
      <c r="C579" s="787"/>
      <c r="D579" t="s">
        <v>14</v>
      </c>
      <c r="E579" s="12">
        <v>250</v>
      </c>
      <c r="G579" s="802">
        <f t="shared" si="9"/>
        <v>275.49799999999999</v>
      </c>
    </row>
    <row r="580" spans="1:12" s="365" customFormat="1">
      <c r="A580" s="364">
        <v>45351</v>
      </c>
      <c r="B580" s="807" t="s">
        <v>3122</v>
      </c>
      <c r="C580" s="807" t="s">
        <v>15</v>
      </c>
      <c r="D580" s="365" t="s">
        <v>14</v>
      </c>
      <c r="E580" s="369"/>
      <c r="F580" s="369">
        <v>250</v>
      </c>
      <c r="G580" s="387">
        <f t="shared" si="9"/>
        <v>25.49799999999999</v>
      </c>
      <c r="L580" s="368"/>
    </row>
    <row r="581" spans="1:12">
      <c r="A581" s="39">
        <v>45483</v>
      </c>
      <c r="B581" s="787" t="s">
        <v>3123</v>
      </c>
      <c r="C581" s="787" t="s">
        <v>15</v>
      </c>
      <c r="D581" t="s">
        <v>12</v>
      </c>
      <c r="F581" s="12">
        <v>20.5</v>
      </c>
      <c r="G581" s="802">
        <f t="shared" si="9"/>
        <v>4.9979999999999905</v>
      </c>
    </row>
    <row r="582" spans="1:12">
      <c r="A582" s="39">
        <v>45483</v>
      </c>
      <c r="B582" s="787" t="s">
        <v>3123</v>
      </c>
      <c r="C582" s="787" t="s">
        <v>15</v>
      </c>
      <c r="D582" t="s">
        <v>13</v>
      </c>
      <c r="F582" s="12">
        <v>5</v>
      </c>
      <c r="G582" s="802">
        <f t="shared" si="9"/>
        <v>-2.0000000000095497E-3</v>
      </c>
    </row>
    <row r="583" spans="1:12">
      <c r="A583" s="41">
        <v>45382</v>
      </c>
      <c r="B583" s="786" t="s">
        <v>10</v>
      </c>
      <c r="C583" s="786" t="s">
        <v>16</v>
      </c>
      <c r="D583" t="s">
        <v>12</v>
      </c>
      <c r="E583" s="12">
        <v>39.799999999999997</v>
      </c>
      <c r="F583" s="65"/>
      <c r="G583" s="802">
        <f t="shared" si="9"/>
        <v>39.797999999999988</v>
      </c>
    </row>
    <row r="584" spans="1:12">
      <c r="B584" s="787"/>
      <c r="C584" s="787"/>
      <c r="D584" t="s">
        <v>13</v>
      </c>
      <c r="E584" s="12">
        <v>5</v>
      </c>
      <c r="F584" s="65"/>
      <c r="G584" s="802">
        <f t="shared" si="9"/>
        <v>44.797999999999988</v>
      </c>
      <c r="I584" s="822"/>
      <c r="J584" s="822"/>
      <c r="K584" s="822"/>
    </row>
    <row r="585" spans="1:12">
      <c r="B585" s="787"/>
      <c r="C585" s="787"/>
      <c r="D585" t="s">
        <v>14</v>
      </c>
      <c r="E585" s="12">
        <v>500</v>
      </c>
      <c r="F585" s="65"/>
      <c r="G585" s="802">
        <f t="shared" si="9"/>
        <v>544.798</v>
      </c>
      <c r="I585" s="786"/>
      <c r="L585" s="12"/>
    </row>
    <row r="586" spans="1:12" s="365" customFormat="1">
      <c r="A586" s="364">
        <v>45382</v>
      </c>
      <c r="B586" s="807" t="s">
        <v>3124</v>
      </c>
      <c r="C586" s="807" t="s">
        <v>16</v>
      </c>
      <c r="D586" s="365" t="s">
        <v>14</v>
      </c>
      <c r="E586" s="370"/>
      <c r="F586" s="372">
        <v>477</v>
      </c>
      <c r="G586" s="387">
        <f t="shared" si="9"/>
        <v>67.798000000000002</v>
      </c>
      <c r="I586" s="807"/>
      <c r="L586" s="370"/>
    </row>
    <row r="587" spans="1:12">
      <c r="A587" s="39">
        <v>45483</v>
      </c>
      <c r="B587" s="787" t="s">
        <v>3123</v>
      </c>
      <c r="C587" s="787" t="s">
        <v>16</v>
      </c>
      <c r="D587" t="s">
        <v>12</v>
      </c>
      <c r="E587" s="12"/>
      <c r="F587" s="12">
        <v>39.799999999999997</v>
      </c>
      <c r="G587" s="802">
        <f t="shared" si="9"/>
        <v>27.998000000000005</v>
      </c>
      <c r="I587" s="787"/>
      <c r="L587" s="12"/>
    </row>
    <row r="588" spans="1:12">
      <c r="A588" s="39">
        <v>45483</v>
      </c>
      <c r="B588" s="787" t="s">
        <v>3123</v>
      </c>
      <c r="C588" s="787" t="s">
        <v>16</v>
      </c>
      <c r="D588" t="s">
        <v>13</v>
      </c>
      <c r="E588" s="12"/>
      <c r="F588" s="12">
        <v>5</v>
      </c>
      <c r="G588" s="802">
        <f t="shared" si="9"/>
        <v>22.998000000000005</v>
      </c>
      <c r="I588" s="787"/>
      <c r="L588" s="12"/>
    </row>
    <row r="589" spans="1:12" s="365" customFormat="1">
      <c r="A589" s="364">
        <v>45483</v>
      </c>
      <c r="B589" s="807" t="s">
        <v>3125</v>
      </c>
      <c r="C589" s="807" t="s">
        <v>16</v>
      </c>
      <c r="D589" s="365" t="s">
        <v>14</v>
      </c>
      <c r="E589" s="370"/>
      <c r="F589" s="370">
        <v>23</v>
      </c>
      <c r="G589" s="387">
        <f t="shared" si="9"/>
        <v>-1.9999999999953388E-3</v>
      </c>
      <c r="I589" s="807"/>
      <c r="L589" s="370"/>
    </row>
    <row r="590" spans="1:12">
      <c r="A590" s="41">
        <v>45412</v>
      </c>
      <c r="B590" s="786" t="s">
        <v>10</v>
      </c>
      <c r="C590" s="786" t="s">
        <v>17</v>
      </c>
      <c r="D590" t="s">
        <v>12</v>
      </c>
      <c r="E590" s="12">
        <v>39.6</v>
      </c>
      <c r="F590" s="65"/>
      <c r="G590" s="802">
        <f t="shared" si="9"/>
        <v>39.598000000000006</v>
      </c>
      <c r="I590" s="786"/>
      <c r="L590" s="12"/>
    </row>
    <row r="591" spans="1:12">
      <c r="B591" s="787"/>
      <c r="C591" s="787"/>
      <c r="D591" t="s">
        <v>13</v>
      </c>
      <c r="E591" s="12">
        <v>5</v>
      </c>
      <c r="F591" s="65"/>
      <c r="G591" s="802">
        <f t="shared" si="9"/>
        <v>44.598000000000006</v>
      </c>
      <c r="I591" s="787"/>
      <c r="L591" s="12"/>
    </row>
    <row r="592" spans="1:12">
      <c r="B592" s="787"/>
      <c r="C592" s="787"/>
      <c r="D592" t="s">
        <v>14</v>
      </c>
      <c r="E592" s="12">
        <v>500</v>
      </c>
      <c r="F592" s="65"/>
      <c r="G592" s="802">
        <f t="shared" si="9"/>
        <v>544.59799999999996</v>
      </c>
      <c r="L592" s="12"/>
    </row>
    <row r="593" spans="1:12" s="365" customFormat="1">
      <c r="A593" s="364">
        <v>45412</v>
      </c>
      <c r="B593" s="807" t="s">
        <v>3126</v>
      </c>
      <c r="C593" s="807" t="s">
        <v>17</v>
      </c>
      <c r="D593" s="365" t="s">
        <v>14</v>
      </c>
      <c r="E593" s="370"/>
      <c r="F593" s="372">
        <v>490</v>
      </c>
      <c r="G593" s="387">
        <f t="shared" si="9"/>
        <v>54.597999999999956</v>
      </c>
      <c r="I593" s="818"/>
      <c r="L593" s="370"/>
    </row>
    <row r="594" spans="1:12">
      <c r="A594" s="39">
        <v>45483</v>
      </c>
      <c r="B594" s="787" t="s">
        <v>3123</v>
      </c>
      <c r="C594" s="787" t="s">
        <v>17</v>
      </c>
      <c r="D594" t="s">
        <v>12</v>
      </c>
      <c r="E594" s="12"/>
      <c r="F594" s="12">
        <v>39.6</v>
      </c>
      <c r="G594" s="802">
        <f t="shared" si="9"/>
        <v>14.997999999999955</v>
      </c>
      <c r="I594" s="786"/>
      <c r="L594" s="12"/>
    </row>
    <row r="595" spans="1:12">
      <c r="A595" s="39">
        <v>45483</v>
      </c>
      <c r="B595" s="787" t="s">
        <v>3123</v>
      </c>
      <c r="C595" s="787" t="s">
        <v>17</v>
      </c>
      <c r="D595" t="s">
        <v>13</v>
      </c>
      <c r="E595" s="12"/>
      <c r="F595" s="12">
        <v>5</v>
      </c>
      <c r="G595" s="802">
        <f t="shared" si="9"/>
        <v>9.9979999999999549</v>
      </c>
      <c r="I595" s="786"/>
      <c r="L595" s="12"/>
    </row>
    <row r="596" spans="1:12" s="365" customFormat="1">
      <c r="A596" s="364">
        <v>45483</v>
      </c>
      <c r="B596" s="807" t="s">
        <v>3125</v>
      </c>
      <c r="C596" s="807" t="s">
        <v>17</v>
      </c>
      <c r="D596" s="365" t="s">
        <v>14</v>
      </c>
      <c r="E596" s="370"/>
      <c r="F596" s="370">
        <v>10</v>
      </c>
      <c r="G596" s="387">
        <f t="shared" si="9"/>
        <v>-2.0000000000450768E-3</v>
      </c>
      <c r="I596" s="818"/>
      <c r="L596" s="370"/>
    </row>
    <row r="597" spans="1:12">
      <c r="A597" s="41">
        <v>45443</v>
      </c>
      <c r="B597" s="786" t="s">
        <v>10</v>
      </c>
      <c r="C597" s="786" t="s">
        <v>18</v>
      </c>
      <c r="D597" t="s">
        <v>12</v>
      </c>
      <c r="E597" s="12">
        <v>36</v>
      </c>
      <c r="F597" s="65"/>
      <c r="G597" s="802">
        <f t="shared" si="9"/>
        <v>35.997999999999955</v>
      </c>
      <c r="I597" s="786" t="s">
        <v>18</v>
      </c>
      <c r="J597" t="s">
        <v>12</v>
      </c>
      <c r="K597" s="12">
        <v>36</v>
      </c>
      <c r="L597" s="12"/>
    </row>
    <row r="598" spans="1:12">
      <c r="B598" s="787"/>
      <c r="C598" s="787"/>
      <c r="D598" t="s">
        <v>13</v>
      </c>
      <c r="E598" s="12">
        <v>5</v>
      </c>
      <c r="F598" s="65"/>
      <c r="G598" s="802">
        <f t="shared" si="9"/>
        <v>40.997999999999955</v>
      </c>
      <c r="I598" s="787"/>
      <c r="J598" t="s">
        <v>13</v>
      </c>
      <c r="K598" s="12">
        <v>5</v>
      </c>
      <c r="L598" s="12"/>
    </row>
    <row r="599" spans="1:12">
      <c r="B599" s="787"/>
      <c r="C599" s="787"/>
      <c r="D599" t="s">
        <v>14</v>
      </c>
      <c r="E599" s="12">
        <v>500</v>
      </c>
      <c r="F599" s="65"/>
      <c r="G599" s="802">
        <f t="shared" si="9"/>
        <v>540.99799999999993</v>
      </c>
      <c r="I599" s="786" t="s">
        <v>19</v>
      </c>
      <c r="J599" t="s">
        <v>12</v>
      </c>
      <c r="K599" s="12">
        <v>35</v>
      </c>
    </row>
    <row r="600" spans="1:12" s="365" customFormat="1">
      <c r="A600" s="364">
        <v>45443</v>
      </c>
      <c r="B600" s="807" t="s">
        <v>3127</v>
      </c>
      <c r="C600" s="807" t="s">
        <v>18</v>
      </c>
      <c r="D600" s="365" t="s">
        <v>14</v>
      </c>
      <c r="E600" s="370"/>
      <c r="F600" s="372">
        <v>500</v>
      </c>
      <c r="G600" s="387">
        <f t="shared" si="9"/>
        <v>40.997999999999934</v>
      </c>
      <c r="I600" s="807"/>
      <c r="J600" s="365" t="s">
        <v>13</v>
      </c>
      <c r="K600" s="370">
        <v>7</v>
      </c>
      <c r="L600" s="368"/>
    </row>
    <row r="601" spans="1:12">
      <c r="A601" s="39">
        <v>45546</v>
      </c>
      <c r="B601" s="787" t="s">
        <v>3128</v>
      </c>
      <c r="C601" s="787" t="s">
        <v>18</v>
      </c>
      <c r="D601" t="s">
        <v>12</v>
      </c>
      <c r="E601" s="12"/>
      <c r="F601" s="65">
        <v>36</v>
      </c>
      <c r="G601" s="802">
        <f t="shared" si="9"/>
        <v>4.9979999999999336</v>
      </c>
      <c r="I601" s="787"/>
      <c r="K601" s="12"/>
    </row>
    <row r="602" spans="1:12">
      <c r="A602" s="39">
        <v>45546</v>
      </c>
      <c r="B602" s="787" t="s">
        <v>3128</v>
      </c>
      <c r="C602" s="787" t="s">
        <v>18</v>
      </c>
      <c r="D602" t="s">
        <v>13</v>
      </c>
      <c r="E602" s="12"/>
      <c r="F602" s="65">
        <v>5</v>
      </c>
      <c r="G602" s="802">
        <f t="shared" si="9"/>
        <v>-2.0000000000663931E-3</v>
      </c>
      <c r="I602" s="787"/>
      <c r="K602" s="12"/>
    </row>
    <row r="603" spans="1:12">
      <c r="A603" s="41">
        <v>45473</v>
      </c>
      <c r="B603" s="786" t="s">
        <v>10</v>
      </c>
      <c r="C603" s="786" t="s">
        <v>19</v>
      </c>
      <c r="D603" t="s">
        <v>12</v>
      </c>
      <c r="E603" s="12">
        <v>35</v>
      </c>
      <c r="G603" s="802">
        <f t="shared" si="9"/>
        <v>34.997999999999934</v>
      </c>
      <c r="I603" s="786" t="s">
        <v>20</v>
      </c>
      <c r="J603" t="s">
        <v>12</v>
      </c>
      <c r="K603" s="12">
        <v>34.299999999999997</v>
      </c>
      <c r="L603" s="12"/>
    </row>
    <row r="604" spans="1:12">
      <c r="B604" s="787"/>
      <c r="C604" s="787"/>
      <c r="D604" t="s">
        <v>13</v>
      </c>
      <c r="E604" s="12">
        <v>7</v>
      </c>
      <c r="G604" s="802">
        <f t="shared" si="9"/>
        <v>41.997999999999934</v>
      </c>
      <c r="I604" s="787"/>
      <c r="J604" t="s">
        <v>13</v>
      </c>
      <c r="K604" s="12">
        <v>7</v>
      </c>
    </row>
    <row r="605" spans="1:12">
      <c r="B605" s="787"/>
      <c r="C605" s="787"/>
      <c r="D605" t="s">
        <v>14</v>
      </c>
      <c r="E605" s="12">
        <v>500</v>
      </c>
      <c r="G605" s="802">
        <f t="shared" si="9"/>
        <v>541.99799999999993</v>
      </c>
      <c r="K605" s="12">
        <f>SUM(K597:K604)</f>
        <v>124.3</v>
      </c>
    </row>
    <row r="606" spans="1:12" s="365" customFormat="1">
      <c r="A606" s="364">
        <v>45473</v>
      </c>
      <c r="B606" s="807" t="s">
        <v>3129</v>
      </c>
      <c r="C606" s="807" t="s">
        <v>19</v>
      </c>
      <c r="D606" s="365" t="s">
        <v>14</v>
      </c>
      <c r="E606" s="369"/>
      <c r="F606" s="369">
        <v>500</v>
      </c>
      <c r="G606" s="387">
        <f t="shared" si="9"/>
        <v>41.997999999999934</v>
      </c>
      <c r="L606" s="368"/>
    </row>
    <row r="607" spans="1:12">
      <c r="A607" s="39">
        <v>45546</v>
      </c>
      <c r="B607" s="787" t="s">
        <v>3128</v>
      </c>
      <c r="C607" s="787" t="s">
        <v>19</v>
      </c>
      <c r="D607" t="s">
        <v>12</v>
      </c>
      <c r="F607" s="4">
        <v>35</v>
      </c>
      <c r="G607" s="802">
        <f t="shared" si="9"/>
        <v>6.9979999999999336</v>
      </c>
    </row>
    <row r="608" spans="1:12">
      <c r="A608" s="39">
        <v>45546</v>
      </c>
      <c r="B608" s="787" t="s">
        <v>3128</v>
      </c>
      <c r="C608" s="787" t="s">
        <v>19</v>
      </c>
      <c r="D608" t="s">
        <v>13</v>
      </c>
      <c r="F608" s="4">
        <v>7</v>
      </c>
      <c r="G608" s="802">
        <f t="shared" si="9"/>
        <v>-2.0000000000663931E-3</v>
      </c>
    </row>
    <row r="609" spans="1:12">
      <c r="A609" s="41">
        <v>45504</v>
      </c>
      <c r="B609" s="786" t="s">
        <v>10</v>
      </c>
      <c r="C609" s="786" t="s">
        <v>20</v>
      </c>
      <c r="D609" t="s">
        <v>12</v>
      </c>
      <c r="E609" s="12">
        <v>34.299999999999997</v>
      </c>
      <c r="F609" s="65"/>
      <c r="G609" s="802">
        <f t="shared" si="9"/>
        <v>34.297999999999931</v>
      </c>
    </row>
    <row r="610" spans="1:12">
      <c r="B610" s="787"/>
      <c r="C610" s="787"/>
      <c r="D610" t="s">
        <v>13</v>
      </c>
      <c r="E610" s="12">
        <v>7</v>
      </c>
      <c r="F610" s="65"/>
      <c r="G610" s="802">
        <f t="shared" si="9"/>
        <v>41.297999999999931</v>
      </c>
    </row>
    <row r="611" spans="1:12">
      <c r="B611" s="787"/>
      <c r="C611" s="787"/>
      <c r="D611" t="s">
        <v>14</v>
      </c>
      <c r="E611" s="12">
        <v>500</v>
      </c>
      <c r="F611" s="65"/>
      <c r="G611" s="802">
        <f t="shared" ref="G611:G686" si="10">+G610+E611-F611</f>
        <v>541.29799999999989</v>
      </c>
    </row>
    <row r="612" spans="1:12" s="365" customFormat="1">
      <c r="A612" s="364">
        <v>45504</v>
      </c>
      <c r="B612" s="807" t="s">
        <v>3130</v>
      </c>
      <c r="C612" s="807" t="s">
        <v>20</v>
      </c>
      <c r="D612" s="365" t="s">
        <v>14</v>
      </c>
      <c r="E612" s="370"/>
      <c r="F612" s="372">
        <v>500</v>
      </c>
      <c r="G612" s="387">
        <f t="shared" si="10"/>
        <v>41.297999999999888</v>
      </c>
      <c r="L612" s="368"/>
    </row>
    <row r="613" spans="1:12">
      <c r="A613" s="39">
        <v>45546</v>
      </c>
      <c r="B613" s="787" t="s">
        <v>3128</v>
      </c>
      <c r="C613" s="787" t="s">
        <v>20</v>
      </c>
      <c r="D613" t="s">
        <v>12</v>
      </c>
      <c r="E613" s="12"/>
      <c r="F613" s="65">
        <v>34.299999999999997</v>
      </c>
      <c r="G613" s="802">
        <f t="shared" si="10"/>
        <v>6.997999999999891</v>
      </c>
    </row>
    <row r="614" spans="1:12">
      <c r="A614" s="39">
        <v>45546</v>
      </c>
      <c r="B614" s="787" t="s">
        <v>3128</v>
      </c>
      <c r="C614" s="787" t="s">
        <v>20</v>
      </c>
      <c r="D614" t="s">
        <v>13</v>
      </c>
      <c r="E614" s="12"/>
      <c r="F614" s="65">
        <v>7</v>
      </c>
      <c r="G614" s="802">
        <f t="shared" si="10"/>
        <v>-2.0000000001090257E-3</v>
      </c>
    </row>
    <row r="615" spans="1:12">
      <c r="A615" s="41">
        <v>45535</v>
      </c>
      <c r="B615" s="786" t="s">
        <v>10</v>
      </c>
      <c r="C615" s="786" t="s">
        <v>21</v>
      </c>
      <c r="D615" t="s">
        <v>12</v>
      </c>
      <c r="E615" s="12">
        <v>34.4</v>
      </c>
      <c r="F615" s="65"/>
      <c r="G615" s="802">
        <f t="shared" si="10"/>
        <v>34.39799999999989</v>
      </c>
    </row>
    <row r="616" spans="1:12">
      <c r="B616" s="787"/>
      <c r="C616" s="787"/>
      <c r="D616" t="s">
        <v>13</v>
      </c>
      <c r="E616" s="12">
        <v>7</v>
      </c>
      <c r="F616" s="65"/>
      <c r="G616" s="802">
        <f t="shared" si="10"/>
        <v>41.39799999999989</v>
      </c>
    </row>
    <row r="617" spans="1:12">
      <c r="B617" s="787"/>
      <c r="C617" s="787"/>
      <c r="D617" t="s">
        <v>14</v>
      </c>
      <c r="E617" s="12">
        <v>500</v>
      </c>
      <c r="F617" s="65"/>
      <c r="G617" s="802">
        <f t="shared" si="10"/>
        <v>541.39799999999991</v>
      </c>
      <c r="I617" s="786"/>
      <c r="K617" s="12"/>
    </row>
    <row r="618" spans="1:12" s="365" customFormat="1">
      <c r="A618" s="364">
        <v>45535</v>
      </c>
      <c r="B618" s="807" t="s">
        <v>3131</v>
      </c>
      <c r="C618" s="807" t="s">
        <v>21</v>
      </c>
      <c r="D618" s="365" t="s">
        <v>14</v>
      </c>
      <c r="E618" s="370"/>
      <c r="F618" s="372">
        <v>500</v>
      </c>
      <c r="G618" s="387">
        <f t="shared" si="10"/>
        <v>41.397999999999911</v>
      </c>
      <c r="I618" s="807"/>
      <c r="K618" s="370"/>
      <c r="L618" s="368"/>
    </row>
    <row r="619" spans="1:12">
      <c r="A619" s="39">
        <v>45644</v>
      </c>
      <c r="B619" s="787" t="s">
        <v>3132</v>
      </c>
      <c r="C619" s="787" t="s">
        <v>21</v>
      </c>
      <c r="D619" t="s">
        <v>12</v>
      </c>
      <c r="E619" s="12"/>
      <c r="F619" s="65">
        <v>34.4</v>
      </c>
      <c r="G619" s="802">
        <f t="shared" si="10"/>
        <v>6.9979999999999123</v>
      </c>
      <c r="I619" s="787"/>
      <c r="K619" s="12"/>
    </row>
    <row r="620" spans="1:12">
      <c r="A620" s="39">
        <v>45644</v>
      </c>
      <c r="B620" s="787" t="s">
        <v>3132</v>
      </c>
      <c r="C620" s="787" t="s">
        <v>21</v>
      </c>
      <c r="D620" t="s">
        <v>13</v>
      </c>
      <c r="E620" s="12"/>
      <c r="F620" s="65">
        <v>7</v>
      </c>
      <c r="G620" s="802">
        <f t="shared" si="10"/>
        <v>-2.0000000000877094E-3</v>
      </c>
      <c r="I620" s="787"/>
      <c r="K620" s="12"/>
    </row>
    <row r="621" spans="1:12">
      <c r="A621" s="41">
        <v>45565</v>
      </c>
      <c r="B621" s="786" t="s">
        <v>10</v>
      </c>
      <c r="C621" s="786" t="s">
        <v>91</v>
      </c>
      <c r="D621" t="s">
        <v>12</v>
      </c>
      <c r="E621" s="121">
        <v>34.6</v>
      </c>
      <c r="F621" s="121"/>
      <c r="G621" s="802">
        <f t="shared" si="10"/>
        <v>34.597999999999914</v>
      </c>
      <c r="I621" s="786"/>
      <c r="K621" s="121"/>
    </row>
    <row r="622" spans="1:12">
      <c r="B622" s="787"/>
      <c r="C622" s="787"/>
      <c r="D622" t="s">
        <v>13</v>
      </c>
      <c r="E622" s="121">
        <v>5</v>
      </c>
      <c r="F622" s="121"/>
      <c r="G622" s="802">
        <f t="shared" si="10"/>
        <v>39.597999999999914</v>
      </c>
      <c r="I622" s="787"/>
      <c r="K622" s="121"/>
    </row>
    <row r="623" spans="1:12">
      <c r="B623" s="787"/>
      <c r="C623" s="787"/>
      <c r="D623" t="s">
        <v>14</v>
      </c>
      <c r="E623" s="12">
        <v>500</v>
      </c>
      <c r="F623" s="121"/>
      <c r="G623" s="802">
        <f t="shared" si="10"/>
        <v>539.59799999999996</v>
      </c>
      <c r="I623" s="786"/>
      <c r="K623" s="12"/>
    </row>
    <row r="624" spans="1:12" s="365" customFormat="1">
      <c r="A624" s="364">
        <v>45565</v>
      </c>
      <c r="B624" s="807" t="s">
        <v>3133</v>
      </c>
      <c r="C624" s="807" t="s">
        <v>91</v>
      </c>
      <c r="D624" s="365" t="s">
        <v>14</v>
      </c>
      <c r="E624" s="368"/>
      <c r="F624" s="368">
        <v>500</v>
      </c>
      <c r="G624" s="387">
        <f t="shared" si="10"/>
        <v>39.597999999999956</v>
      </c>
      <c r="I624" s="807"/>
      <c r="K624" s="370"/>
      <c r="L624" s="368"/>
    </row>
    <row r="625" spans="1:12">
      <c r="A625" s="39">
        <v>45644</v>
      </c>
      <c r="B625" s="787" t="s">
        <v>3132</v>
      </c>
      <c r="C625" s="787" t="s">
        <v>91</v>
      </c>
      <c r="D625" t="s">
        <v>12</v>
      </c>
      <c r="E625" s="121"/>
      <c r="F625" s="121">
        <v>34.6</v>
      </c>
      <c r="G625" s="802">
        <f t="shared" si="10"/>
        <v>4.9979999999999549</v>
      </c>
      <c r="I625" s="787"/>
      <c r="K625" s="12"/>
    </row>
    <row r="626" spans="1:12">
      <c r="A626" s="39">
        <v>45644</v>
      </c>
      <c r="B626" s="787" t="s">
        <v>3132</v>
      </c>
      <c r="C626" s="787" t="s">
        <v>91</v>
      </c>
      <c r="D626" t="s">
        <v>13</v>
      </c>
      <c r="E626" s="121"/>
      <c r="F626" s="121">
        <v>5</v>
      </c>
      <c r="G626" s="802">
        <f t="shared" si="10"/>
        <v>-2.0000000000450768E-3</v>
      </c>
      <c r="I626" s="787"/>
      <c r="K626" s="12"/>
    </row>
    <row r="627" spans="1:12">
      <c r="A627" s="41">
        <v>45596</v>
      </c>
      <c r="B627" s="786" t="s">
        <v>10</v>
      </c>
      <c r="C627" s="786" t="s">
        <v>23</v>
      </c>
      <c r="D627" t="s">
        <v>12</v>
      </c>
      <c r="E627" s="12">
        <v>7</v>
      </c>
      <c r="G627" s="802">
        <f t="shared" si="10"/>
        <v>6.9979999999999549</v>
      </c>
      <c r="I627" s="786"/>
      <c r="K627" s="12"/>
    </row>
    <row r="628" spans="1:12">
      <c r="B628" s="787"/>
      <c r="C628" s="787"/>
      <c r="D628" t="s">
        <v>13</v>
      </c>
      <c r="E628" s="12">
        <v>7</v>
      </c>
      <c r="G628" s="802">
        <f t="shared" si="10"/>
        <v>13.997999999999955</v>
      </c>
      <c r="I628" s="787"/>
      <c r="K628" s="12"/>
    </row>
    <row r="629" spans="1:12">
      <c r="B629" s="787"/>
      <c r="C629" s="787"/>
      <c r="D629" t="s">
        <v>14</v>
      </c>
      <c r="E629" s="12">
        <v>500</v>
      </c>
      <c r="G629" s="802">
        <f t="shared" si="10"/>
        <v>513.99799999999993</v>
      </c>
      <c r="K629" s="12"/>
    </row>
    <row r="630" spans="1:12" s="378" customFormat="1">
      <c r="A630" s="377">
        <v>45596</v>
      </c>
      <c r="B630" s="801" t="s">
        <v>3134</v>
      </c>
      <c r="C630" s="801" t="s">
        <v>23</v>
      </c>
      <c r="D630" s="378" t="s">
        <v>14</v>
      </c>
      <c r="E630" s="419"/>
      <c r="F630" s="419">
        <v>500</v>
      </c>
      <c r="G630" s="447">
        <f t="shared" si="10"/>
        <v>13.997999999999934</v>
      </c>
      <c r="L630" s="379"/>
    </row>
    <row r="631" spans="1:12">
      <c r="A631" s="39">
        <v>45644</v>
      </c>
      <c r="B631" s="787" t="s">
        <v>3132</v>
      </c>
      <c r="C631" s="787" t="s">
        <v>23</v>
      </c>
      <c r="D631" t="s">
        <v>12</v>
      </c>
      <c r="F631" s="4">
        <v>7</v>
      </c>
      <c r="G631" s="802">
        <f t="shared" si="10"/>
        <v>6.9979999999999336</v>
      </c>
    </row>
    <row r="632" spans="1:12">
      <c r="A632" s="39">
        <v>45644</v>
      </c>
      <c r="B632" s="787" t="s">
        <v>3132</v>
      </c>
      <c r="C632" s="787" t="s">
        <v>23</v>
      </c>
      <c r="D632" t="s">
        <v>13</v>
      </c>
      <c r="F632" s="4">
        <v>7</v>
      </c>
      <c r="G632" s="802">
        <f t="shared" si="10"/>
        <v>-2.0000000000663931E-3</v>
      </c>
    </row>
    <row r="633" spans="1:12">
      <c r="A633" s="41">
        <v>45626</v>
      </c>
      <c r="B633" s="786" t="s">
        <v>10</v>
      </c>
      <c r="C633" s="786" t="s">
        <v>24</v>
      </c>
      <c r="D633" t="s">
        <v>12</v>
      </c>
      <c r="E633" s="12">
        <v>8</v>
      </c>
      <c r="F633" s="65"/>
      <c r="G633" s="802">
        <f t="shared" si="10"/>
        <v>7.9979999999999336</v>
      </c>
    </row>
    <row r="634" spans="1:12">
      <c r="B634" s="787"/>
      <c r="C634" s="787"/>
      <c r="D634" t="s">
        <v>13</v>
      </c>
      <c r="E634" s="12">
        <v>7</v>
      </c>
      <c r="F634" s="65"/>
      <c r="G634" s="802">
        <f t="shared" si="10"/>
        <v>14.997999999999934</v>
      </c>
    </row>
    <row r="635" spans="1:12">
      <c r="B635" s="787"/>
      <c r="C635" s="787"/>
      <c r="D635" t="s">
        <v>14</v>
      </c>
      <c r="E635" s="12">
        <v>500</v>
      </c>
      <c r="F635" s="65"/>
      <c r="G635" s="802">
        <f t="shared" si="10"/>
        <v>514.99799999999993</v>
      </c>
    </row>
    <row r="636" spans="1:12" s="378" customFormat="1">
      <c r="A636" s="377">
        <v>45626</v>
      </c>
      <c r="B636" s="801" t="s">
        <v>3135</v>
      </c>
      <c r="C636" s="801" t="s">
        <v>24</v>
      </c>
      <c r="D636" s="378" t="s">
        <v>14</v>
      </c>
      <c r="E636" s="380"/>
      <c r="F636" s="418">
        <v>500</v>
      </c>
      <c r="G636" s="447">
        <f t="shared" si="10"/>
        <v>14.997999999999934</v>
      </c>
      <c r="L636" s="379"/>
    </row>
    <row r="637" spans="1:12">
      <c r="A637" s="39">
        <v>45644</v>
      </c>
      <c r="B637" s="787" t="s">
        <v>3132</v>
      </c>
      <c r="C637" s="787" t="s">
        <v>24</v>
      </c>
      <c r="D637" t="s">
        <v>12</v>
      </c>
      <c r="F637" s="4">
        <v>8</v>
      </c>
      <c r="G637" s="802">
        <f t="shared" si="10"/>
        <v>6.9979999999999336</v>
      </c>
    </row>
    <row r="638" spans="1:12">
      <c r="A638" s="39">
        <v>45644</v>
      </c>
      <c r="B638" s="787" t="s">
        <v>3132</v>
      </c>
      <c r="C638" s="787" t="s">
        <v>24</v>
      </c>
      <c r="D638" t="s">
        <v>13</v>
      </c>
      <c r="F638" s="4">
        <v>7</v>
      </c>
      <c r="G638" s="802">
        <f t="shared" si="10"/>
        <v>-2.0000000000663931E-3</v>
      </c>
    </row>
    <row r="639" spans="1:12">
      <c r="A639" s="41">
        <v>45657</v>
      </c>
      <c r="B639" s="786" t="s">
        <v>10</v>
      </c>
      <c r="C639" s="786" t="s">
        <v>25</v>
      </c>
      <c r="D639" t="s">
        <v>12</v>
      </c>
      <c r="E639" s="12">
        <v>10.5</v>
      </c>
      <c r="F639" s="65"/>
      <c r="G639" s="802">
        <f t="shared" si="10"/>
        <v>10.497999999999934</v>
      </c>
    </row>
    <row r="640" spans="1:12">
      <c r="B640" s="787"/>
      <c r="C640" s="787"/>
      <c r="D640" t="s">
        <v>13</v>
      </c>
      <c r="E640" s="12">
        <v>3</v>
      </c>
      <c r="F640" s="65"/>
      <c r="G640" s="802">
        <f t="shared" si="10"/>
        <v>13.497999999999934</v>
      </c>
    </row>
    <row r="641" spans="1:12">
      <c r="B641" s="787"/>
      <c r="C641" s="787"/>
      <c r="D641" t="s">
        <v>14</v>
      </c>
      <c r="E641" s="12">
        <v>500</v>
      </c>
      <c r="F641" s="65"/>
      <c r="G641" s="802">
        <f t="shared" si="10"/>
        <v>513.49799999999993</v>
      </c>
    </row>
    <row r="642" spans="1:12" s="378" customFormat="1">
      <c r="A642" s="377">
        <v>45657</v>
      </c>
      <c r="B642" s="801" t="s">
        <v>3136</v>
      </c>
      <c r="C642" s="801" t="s">
        <v>25</v>
      </c>
      <c r="D642" s="378" t="s">
        <v>14</v>
      </c>
      <c r="E642" s="380"/>
      <c r="F642" s="418">
        <v>480</v>
      </c>
      <c r="G642" s="447">
        <f t="shared" si="10"/>
        <v>33.497999999999934</v>
      </c>
      <c r="L642" s="379"/>
    </row>
    <row r="643" spans="1:12">
      <c r="A643" s="39">
        <v>45688</v>
      </c>
      <c r="B643" s="787" t="s">
        <v>3137</v>
      </c>
      <c r="C643" s="787" t="s">
        <v>25</v>
      </c>
      <c r="D643" t="s">
        <v>12</v>
      </c>
      <c r="F643" s="4">
        <v>10.5</v>
      </c>
      <c r="G643" s="802">
        <f t="shared" si="10"/>
        <v>22.997999999999934</v>
      </c>
    </row>
    <row r="644" spans="1:12">
      <c r="A644" s="39">
        <v>45688</v>
      </c>
      <c r="B644" s="787" t="s">
        <v>3137</v>
      </c>
      <c r="C644" s="787" t="s">
        <v>25</v>
      </c>
      <c r="D644" t="s">
        <v>13</v>
      </c>
      <c r="F644" s="4">
        <v>3</v>
      </c>
      <c r="G644" s="802">
        <f t="shared" si="10"/>
        <v>19.997999999999934</v>
      </c>
    </row>
    <row r="645" spans="1:12" s="127" customFormat="1">
      <c r="A645" s="126">
        <v>45798</v>
      </c>
      <c r="B645" s="797" t="s">
        <v>3138</v>
      </c>
      <c r="C645" s="797" t="s">
        <v>25</v>
      </c>
      <c r="D645" s="127" t="s">
        <v>14</v>
      </c>
      <c r="E645" s="128"/>
      <c r="F645" s="128">
        <v>20</v>
      </c>
      <c r="G645" s="303">
        <f t="shared" si="10"/>
        <v>-2.0000000000663931E-3</v>
      </c>
      <c r="L645" s="266"/>
    </row>
    <row r="646" spans="1:12">
      <c r="A646" s="41">
        <v>45688</v>
      </c>
      <c r="B646" s="786" t="s">
        <v>10</v>
      </c>
      <c r="C646" s="786" t="s">
        <v>11</v>
      </c>
      <c r="D646" t="s">
        <v>12</v>
      </c>
      <c r="E646" s="121">
        <v>8</v>
      </c>
      <c r="F646" s="121"/>
      <c r="G646" s="802">
        <f t="shared" si="10"/>
        <v>7.9979999999999336</v>
      </c>
    </row>
    <row r="647" spans="1:12">
      <c r="B647" s="787"/>
      <c r="C647" s="787"/>
      <c r="D647" t="s">
        <v>13</v>
      </c>
      <c r="E647" s="121">
        <v>3</v>
      </c>
      <c r="F647" s="121"/>
      <c r="G647" s="802">
        <f t="shared" si="10"/>
        <v>10.997999999999934</v>
      </c>
    </row>
    <row r="648" spans="1:12">
      <c r="B648" s="787"/>
      <c r="C648" s="787"/>
      <c r="D648" t="s">
        <v>14</v>
      </c>
      <c r="E648" s="121">
        <v>500</v>
      </c>
      <c r="F648" s="121"/>
      <c r="G648" s="802">
        <f t="shared" si="10"/>
        <v>510.99799999999993</v>
      </c>
    </row>
    <row r="649" spans="1:12" s="127" customFormat="1">
      <c r="A649" s="126">
        <v>45688</v>
      </c>
      <c r="B649" s="797" t="s">
        <v>3139</v>
      </c>
      <c r="C649" s="797" t="s">
        <v>11</v>
      </c>
      <c r="D649" s="127" t="s">
        <v>14</v>
      </c>
      <c r="E649" s="266"/>
      <c r="F649" s="266">
        <v>500</v>
      </c>
      <c r="G649" s="303">
        <f t="shared" si="10"/>
        <v>10.997999999999934</v>
      </c>
      <c r="L649" s="266"/>
    </row>
    <row r="650" spans="1:12">
      <c r="A650" s="39">
        <v>45688</v>
      </c>
      <c r="B650" s="787" t="s">
        <v>3137</v>
      </c>
      <c r="C650" s="787" t="s">
        <v>11</v>
      </c>
      <c r="D650" t="s">
        <v>12</v>
      </c>
      <c r="F650" s="4">
        <v>6.5</v>
      </c>
      <c r="G650" s="802">
        <f t="shared" si="10"/>
        <v>4.4979999999999336</v>
      </c>
      <c r="I650" s="820" t="s">
        <v>3027</v>
      </c>
      <c r="J650" s="820"/>
      <c r="K650" s="820"/>
    </row>
    <row r="651" spans="1:12">
      <c r="A651" s="39">
        <v>45798</v>
      </c>
      <c r="B651" s="787" t="s">
        <v>3140</v>
      </c>
      <c r="C651" s="787" t="s">
        <v>11</v>
      </c>
      <c r="D651" t="s">
        <v>12</v>
      </c>
      <c r="F651" s="4">
        <v>1.5</v>
      </c>
      <c r="G651" s="802">
        <f t="shared" si="10"/>
        <v>2.9979999999999336</v>
      </c>
      <c r="I651" s="786"/>
      <c r="J651" s="786"/>
      <c r="K651" s="786"/>
    </row>
    <row r="652" spans="1:12">
      <c r="A652" s="39">
        <v>45798</v>
      </c>
      <c r="B652" s="787" t="s">
        <v>3140</v>
      </c>
      <c r="C652" s="787" t="s">
        <v>11</v>
      </c>
      <c r="D652" t="s">
        <v>13</v>
      </c>
      <c r="F652" s="4">
        <v>3</v>
      </c>
      <c r="G652" s="802">
        <f t="shared" si="10"/>
        <v>-2.0000000000663931E-3</v>
      </c>
      <c r="I652" s="786"/>
      <c r="J652" s="786"/>
      <c r="K652" s="786"/>
    </row>
    <row r="653" spans="1:12">
      <c r="A653" s="41">
        <v>45716</v>
      </c>
      <c r="B653" s="786" t="s">
        <v>10</v>
      </c>
      <c r="C653" s="786" t="s">
        <v>15</v>
      </c>
      <c r="D653" t="s">
        <v>12</v>
      </c>
      <c r="E653" s="4">
        <v>14</v>
      </c>
      <c r="F653" s="121"/>
      <c r="G653" s="802">
        <f t="shared" si="10"/>
        <v>13.997999999999934</v>
      </c>
      <c r="H653">
        <v>2024</v>
      </c>
      <c r="I653" s="786" t="s">
        <v>25</v>
      </c>
      <c r="J653" t="s">
        <v>14</v>
      </c>
      <c r="K653" s="121">
        <v>20</v>
      </c>
    </row>
    <row r="654" spans="1:12">
      <c r="B654" s="787"/>
      <c r="C654" s="787"/>
      <c r="D654" t="s">
        <v>13</v>
      </c>
      <c r="E654" s="4">
        <v>3</v>
      </c>
      <c r="F654" s="121"/>
      <c r="G654" s="802">
        <f t="shared" si="10"/>
        <v>16.997999999999934</v>
      </c>
      <c r="H654">
        <v>2025</v>
      </c>
      <c r="I654" s="786" t="s">
        <v>11</v>
      </c>
      <c r="J654" t="s">
        <v>12</v>
      </c>
      <c r="K654" s="121">
        <f>E646-F650</f>
        <v>1.5</v>
      </c>
    </row>
    <row r="655" spans="1:12">
      <c r="B655" s="787"/>
      <c r="C655" s="787"/>
      <c r="D655" t="s">
        <v>14</v>
      </c>
      <c r="E655" s="4">
        <v>500</v>
      </c>
      <c r="F655" s="121"/>
      <c r="G655" s="802">
        <f t="shared" si="10"/>
        <v>516.99799999999993</v>
      </c>
      <c r="J655" t="s">
        <v>13</v>
      </c>
      <c r="K655" s="121">
        <v>3</v>
      </c>
    </row>
    <row r="656" spans="1:12" s="127" customFormat="1">
      <c r="A656" s="126">
        <v>45716</v>
      </c>
      <c r="B656" s="797" t="s">
        <v>3141</v>
      </c>
      <c r="C656" s="797" t="s">
        <v>15</v>
      </c>
      <c r="D656" s="127" t="s">
        <v>14</v>
      </c>
      <c r="E656" s="128"/>
      <c r="F656" s="266">
        <v>500</v>
      </c>
      <c r="G656" s="303">
        <f t="shared" si="10"/>
        <v>16.997999999999934</v>
      </c>
      <c r="I656" s="791" t="s">
        <v>15</v>
      </c>
      <c r="J656" s="127" t="s">
        <v>12</v>
      </c>
      <c r="K656" s="301">
        <v>14</v>
      </c>
      <c r="L656" s="266"/>
    </row>
    <row r="657" spans="1:12">
      <c r="A657" s="39">
        <v>45798</v>
      </c>
      <c r="B657" s="787" t="s">
        <v>3140</v>
      </c>
      <c r="C657" s="787" t="s">
        <v>15</v>
      </c>
      <c r="D657" t="s">
        <v>12</v>
      </c>
      <c r="F657" s="121">
        <v>14</v>
      </c>
      <c r="G657" s="802">
        <f t="shared" si="10"/>
        <v>2.9979999999999336</v>
      </c>
      <c r="I657" s="786"/>
      <c r="K657" s="118"/>
    </row>
    <row r="658" spans="1:12">
      <c r="A658" s="39">
        <v>45798</v>
      </c>
      <c r="B658" s="787" t="s">
        <v>3140</v>
      </c>
      <c r="C658" s="787" t="s">
        <v>15</v>
      </c>
      <c r="D658" t="s">
        <v>13</v>
      </c>
      <c r="F658" s="121">
        <v>3</v>
      </c>
      <c r="G658" s="802">
        <f t="shared" si="10"/>
        <v>-2.0000000000663931E-3</v>
      </c>
      <c r="I658" s="786"/>
      <c r="K658" s="118"/>
    </row>
    <row r="659" spans="1:12">
      <c r="A659" s="41">
        <v>45747</v>
      </c>
      <c r="B659" s="786" t="s">
        <v>10</v>
      </c>
      <c r="C659" s="786" t="s">
        <v>16</v>
      </c>
      <c r="D659" t="s">
        <v>12</v>
      </c>
      <c r="E659" s="121">
        <v>14</v>
      </c>
      <c r="F659" s="121"/>
      <c r="G659" s="802">
        <f t="shared" si="10"/>
        <v>13.997999999999934</v>
      </c>
      <c r="J659" t="s">
        <v>13</v>
      </c>
      <c r="K659" s="118">
        <v>3</v>
      </c>
    </row>
    <row r="660" spans="1:12">
      <c r="B660" s="787"/>
      <c r="C660" s="787"/>
      <c r="D660" t="s">
        <v>13</v>
      </c>
      <c r="E660" s="121">
        <v>3</v>
      </c>
      <c r="F660" s="121"/>
      <c r="G660" s="802">
        <f t="shared" si="10"/>
        <v>16.997999999999934</v>
      </c>
      <c r="I660" s="786" t="s">
        <v>16</v>
      </c>
      <c r="J660" t="s">
        <v>12</v>
      </c>
      <c r="K660" s="121">
        <v>14</v>
      </c>
    </row>
    <row r="661" spans="1:12">
      <c r="B661" s="787"/>
      <c r="C661" s="787"/>
      <c r="D661" t="s">
        <v>14</v>
      </c>
      <c r="E661" s="121">
        <v>500</v>
      </c>
      <c r="F661" s="121"/>
      <c r="G661" s="802">
        <f t="shared" si="10"/>
        <v>516.99799999999993</v>
      </c>
      <c r="I661" s="787"/>
      <c r="J661" t="s">
        <v>13</v>
      </c>
      <c r="K661" s="121">
        <v>3</v>
      </c>
    </row>
    <row r="662" spans="1:12" s="127" customFormat="1">
      <c r="A662" s="126">
        <v>45747</v>
      </c>
      <c r="B662" s="797" t="s">
        <v>3142</v>
      </c>
      <c r="C662" s="797" t="s">
        <v>16</v>
      </c>
      <c r="D662" s="127" t="s">
        <v>14</v>
      </c>
      <c r="E662" s="266"/>
      <c r="F662" s="266">
        <v>500</v>
      </c>
      <c r="G662" s="303">
        <f t="shared" si="10"/>
        <v>16.997999999999934</v>
      </c>
      <c r="I662" s="791" t="s">
        <v>17</v>
      </c>
      <c r="J662" s="127" t="s">
        <v>12</v>
      </c>
      <c r="K662" s="266">
        <v>14</v>
      </c>
      <c r="L662" s="266"/>
    </row>
    <row r="663" spans="1:12">
      <c r="A663" s="39">
        <v>45798</v>
      </c>
      <c r="B663" s="787" t="s">
        <v>3140</v>
      </c>
      <c r="C663" s="787" t="s">
        <v>16</v>
      </c>
      <c r="D663" t="s">
        <v>12</v>
      </c>
      <c r="E663" s="121"/>
      <c r="F663" s="121">
        <v>14</v>
      </c>
      <c r="G663" s="802">
        <f t="shared" si="10"/>
        <v>2.9979999999999336</v>
      </c>
      <c r="I663" s="786"/>
      <c r="K663" s="121"/>
    </row>
    <row r="664" spans="1:12">
      <c r="A664" s="39">
        <v>45798</v>
      </c>
      <c r="B664" s="787" t="s">
        <v>3140</v>
      </c>
      <c r="C664" s="787" t="s">
        <v>16</v>
      </c>
      <c r="D664" t="s">
        <v>13</v>
      </c>
      <c r="E664" s="121"/>
      <c r="F664" s="121">
        <v>3</v>
      </c>
      <c r="G664" s="802">
        <f t="shared" si="10"/>
        <v>-2.0000000000663931E-3</v>
      </c>
      <c r="I664" s="786"/>
      <c r="K664" s="121"/>
    </row>
    <row r="665" spans="1:12">
      <c r="A665" s="41">
        <v>45777</v>
      </c>
      <c r="B665" s="786" t="s">
        <v>10</v>
      </c>
      <c r="C665" s="786" t="s">
        <v>17</v>
      </c>
      <c r="D665" t="s">
        <v>12</v>
      </c>
      <c r="E665" s="121">
        <v>14</v>
      </c>
      <c r="G665" s="802">
        <f t="shared" si="10"/>
        <v>13.997999999999934</v>
      </c>
      <c r="I665" s="787"/>
      <c r="J665" t="s">
        <v>13</v>
      </c>
      <c r="K665" s="121">
        <v>3</v>
      </c>
    </row>
    <row r="666" spans="1:12">
      <c r="B666" s="787"/>
      <c r="C666" s="787"/>
      <c r="D666" t="s">
        <v>13</v>
      </c>
      <c r="E666" s="121">
        <v>3</v>
      </c>
      <c r="G666" s="802">
        <f t="shared" si="10"/>
        <v>16.997999999999934</v>
      </c>
      <c r="K666" s="121">
        <f>SUM(K653:K665)</f>
        <v>75.5</v>
      </c>
      <c r="L666" s="121">
        <f>100-K666</f>
        <v>24.5</v>
      </c>
    </row>
    <row r="667" spans="1:12">
      <c r="B667" s="787"/>
      <c r="C667" s="787"/>
      <c r="D667" t="s">
        <v>14</v>
      </c>
      <c r="E667" s="121">
        <v>500</v>
      </c>
      <c r="G667" s="802">
        <f t="shared" si="10"/>
        <v>516.99799999999993</v>
      </c>
    </row>
    <row r="668" spans="1:12" s="127" customFormat="1">
      <c r="A668" s="126">
        <v>45777</v>
      </c>
      <c r="B668" s="797" t="s">
        <v>3143</v>
      </c>
      <c r="C668" s="797" t="s">
        <v>17</v>
      </c>
      <c r="D668" s="127" t="s">
        <v>14</v>
      </c>
      <c r="E668" s="128"/>
      <c r="F668" s="128">
        <v>500</v>
      </c>
      <c r="G668" s="303">
        <f t="shared" si="10"/>
        <v>16.997999999999934</v>
      </c>
      <c r="L668" s="266"/>
    </row>
    <row r="669" spans="1:12">
      <c r="A669" s="39">
        <v>45798</v>
      </c>
      <c r="B669" s="787" t="s">
        <v>3140</v>
      </c>
      <c r="C669" s="787" t="s">
        <v>17</v>
      </c>
      <c r="D669" t="s">
        <v>12</v>
      </c>
      <c r="F669" s="4">
        <v>14</v>
      </c>
      <c r="G669" s="802">
        <f t="shared" si="10"/>
        <v>2.9979999999999336</v>
      </c>
    </row>
    <row r="670" spans="1:12">
      <c r="A670" s="39">
        <v>45798</v>
      </c>
      <c r="B670" s="787" t="s">
        <v>3140</v>
      </c>
      <c r="C670" s="787" t="s">
        <v>17</v>
      </c>
      <c r="D670" t="s">
        <v>13</v>
      </c>
      <c r="F670" s="4">
        <v>3</v>
      </c>
      <c r="G670" s="802">
        <f t="shared" si="10"/>
        <v>-2.0000000000663931E-3</v>
      </c>
    </row>
    <row r="671" spans="1:12">
      <c r="A671" s="41">
        <v>45808</v>
      </c>
      <c r="B671" s="786" t="s">
        <v>10</v>
      </c>
      <c r="C671" s="786" t="s">
        <v>18</v>
      </c>
      <c r="D671" t="s">
        <v>12</v>
      </c>
      <c r="E671" s="12">
        <v>14</v>
      </c>
      <c r="F671" s="65"/>
      <c r="G671" s="802">
        <f t="shared" si="10"/>
        <v>13.997999999999934</v>
      </c>
    </row>
    <row r="672" spans="1:12">
      <c r="B672" s="787"/>
      <c r="C672" s="787"/>
      <c r="D672" t="s">
        <v>13</v>
      </c>
      <c r="E672" s="12">
        <v>5</v>
      </c>
      <c r="F672" s="65"/>
      <c r="G672" s="802">
        <f t="shared" si="10"/>
        <v>18.997999999999934</v>
      </c>
      <c r="J672" s="786" t="s">
        <v>18</v>
      </c>
      <c r="K672" t="s">
        <v>12</v>
      </c>
      <c r="L672" s="12">
        <v>14</v>
      </c>
    </row>
    <row r="673" spans="1:18">
      <c r="B673" s="787"/>
      <c r="C673" s="787"/>
      <c r="D673" t="s">
        <v>14</v>
      </c>
      <c r="E673" s="12">
        <v>500</v>
      </c>
      <c r="F673" s="65"/>
      <c r="G673" s="802">
        <f t="shared" si="10"/>
        <v>518.99799999999993</v>
      </c>
      <c r="J673" s="787"/>
      <c r="K673" t="s">
        <v>13</v>
      </c>
      <c r="L673" s="12">
        <v>5</v>
      </c>
    </row>
    <row r="674" spans="1:18" s="127" customFormat="1">
      <c r="A674" s="126">
        <v>45808</v>
      </c>
      <c r="B674" s="797" t="s">
        <v>3144</v>
      </c>
      <c r="C674" s="797" t="s">
        <v>18</v>
      </c>
      <c r="D674" s="127" t="s">
        <v>14</v>
      </c>
      <c r="E674" s="129"/>
      <c r="F674" s="267">
        <v>500</v>
      </c>
      <c r="G674" s="303">
        <f t="shared" si="10"/>
        <v>18.997999999999934</v>
      </c>
      <c r="L674" s="266">
        <f>SUM(L672:L673)</f>
        <v>19</v>
      </c>
    </row>
    <row r="675" spans="1:18">
      <c r="A675" s="39">
        <v>45896</v>
      </c>
      <c r="B675" s="787" t="s">
        <v>3145</v>
      </c>
      <c r="C675" s="787" t="s">
        <v>18</v>
      </c>
      <c r="D675" t="s">
        <v>12</v>
      </c>
      <c r="E675" s="12"/>
      <c r="F675" s="65">
        <v>14</v>
      </c>
      <c r="G675" s="802">
        <f t="shared" si="10"/>
        <v>4.9979999999999336</v>
      </c>
    </row>
    <row r="676" spans="1:18">
      <c r="A676" s="39">
        <v>45896</v>
      </c>
      <c r="B676" s="787" t="s">
        <v>3145</v>
      </c>
      <c r="C676" s="787" t="s">
        <v>18</v>
      </c>
      <c r="D676" t="s">
        <v>13</v>
      </c>
      <c r="E676" s="12"/>
      <c r="F676" s="65">
        <v>5</v>
      </c>
      <c r="G676" s="802">
        <f t="shared" si="10"/>
        <v>-2.0000000000663931E-3</v>
      </c>
    </row>
    <row r="677" spans="1:18">
      <c r="A677" s="41">
        <v>45838</v>
      </c>
      <c r="B677" s="786" t="s">
        <v>10</v>
      </c>
      <c r="C677" s="786" t="s">
        <v>19</v>
      </c>
      <c r="D677" t="s">
        <v>12</v>
      </c>
      <c r="E677" s="12">
        <v>11.5</v>
      </c>
      <c r="F677" s="65"/>
      <c r="G677" s="802">
        <f t="shared" si="10"/>
        <v>11.497999999999934</v>
      </c>
    </row>
    <row r="678" spans="1:18">
      <c r="B678" s="787"/>
      <c r="C678" s="787"/>
      <c r="D678" t="s">
        <v>13</v>
      </c>
      <c r="E678" s="12">
        <v>4</v>
      </c>
      <c r="F678" s="65"/>
      <c r="G678" s="802">
        <f t="shared" si="10"/>
        <v>15.497999999999934</v>
      </c>
    </row>
    <row r="679" spans="1:18">
      <c r="B679" s="787"/>
      <c r="C679" s="787"/>
      <c r="D679" t="s">
        <v>14</v>
      </c>
      <c r="E679" s="12">
        <v>500</v>
      </c>
      <c r="F679" s="65"/>
      <c r="G679" s="802">
        <f t="shared" si="10"/>
        <v>515.49799999999993</v>
      </c>
      <c r="J679" s="822" t="s">
        <v>3027</v>
      </c>
      <c r="K679" s="822"/>
      <c r="L679" s="822"/>
    </row>
    <row r="680" spans="1:18" s="127" customFormat="1">
      <c r="A680" s="126">
        <v>45838</v>
      </c>
      <c r="B680" s="797" t="s">
        <v>3146</v>
      </c>
      <c r="C680" s="797" t="s">
        <v>19</v>
      </c>
      <c r="D680" s="127" t="s">
        <v>14</v>
      </c>
      <c r="E680" s="129"/>
      <c r="F680" s="267">
        <v>500</v>
      </c>
      <c r="G680" s="303">
        <f t="shared" si="10"/>
        <v>15.497999999999934</v>
      </c>
      <c r="I680" s="127">
        <v>2025</v>
      </c>
      <c r="J680" s="791" t="s">
        <v>18</v>
      </c>
      <c r="K680" s="127" t="s">
        <v>12</v>
      </c>
      <c r="L680" s="266"/>
      <c r="M680" s="129">
        <v>14</v>
      </c>
    </row>
    <row r="681" spans="1:18">
      <c r="A681" s="39">
        <v>45896</v>
      </c>
      <c r="B681" s="787" t="s">
        <v>3145</v>
      </c>
      <c r="C681" s="787" t="s">
        <v>19</v>
      </c>
      <c r="D681" t="s">
        <v>12</v>
      </c>
      <c r="E681" s="12"/>
      <c r="F681" s="65">
        <v>11.5</v>
      </c>
      <c r="G681" s="802">
        <f t="shared" si="10"/>
        <v>3.9979999999999336</v>
      </c>
      <c r="I681" s="527"/>
      <c r="J681" s="800"/>
      <c r="K681" s="527"/>
      <c r="L681" s="528"/>
      <c r="M681" s="529"/>
      <c r="N681" s="527"/>
      <c r="O681" s="527"/>
      <c r="P681" s="527"/>
      <c r="Q681" s="527"/>
      <c r="R681" s="527"/>
    </row>
    <row r="682" spans="1:18">
      <c r="A682" s="39">
        <v>45896</v>
      </c>
      <c r="B682" s="787" t="s">
        <v>3145</v>
      </c>
      <c r="C682" s="787" t="s">
        <v>19</v>
      </c>
      <c r="D682" t="s">
        <v>13</v>
      </c>
      <c r="E682" s="12"/>
      <c r="F682" s="65">
        <v>4</v>
      </c>
      <c r="G682" s="802">
        <f t="shared" si="10"/>
        <v>-2.0000000000663931E-3</v>
      </c>
      <c r="I682" s="527"/>
      <c r="J682" s="800"/>
      <c r="K682" s="527"/>
      <c r="L682" s="528"/>
      <c r="M682" s="529"/>
      <c r="N682" s="527"/>
      <c r="O682" s="527"/>
      <c r="P682" s="527"/>
      <c r="Q682" s="527"/>
      <c r="R682" s="527"/>
    </row>
    <row r="683" spans="1:18">
      <c r="A683" s="41">
        <v>45869</v>
      </c>
      <c r="B683" s="786" t="s">
        <v>10</v>
      </c>
      <c r="C683" s="786" t="s">
        <v>20</v>
      </c>
      <c r="D683" t="s">
        <v>12</v>
      </c>
      <c r="E683" s="12">
        <v>10</v>
      </c>
      <c r="F683" s="65"/>
      <c r="G683" s="802">
        <f t="shared" si="10"/>
        <v>9.9979999999999336</v>
      </c>
      <c r="I683" s="527"/>
      <c r="J683" s="526"/>
      <c r="K683" s="527" t="s">
        <v>13</v>
      </c>
      <c r="L683" s="528"/>
      <c r="M683" s="529">
        <v>5</v>
      </c>
      <c r="N683" s="527"/>
      <c r="O683" s="527"/>
      <c r="P683" s="527"/>
      <c r="Q683" s="527"/>
      <c r="R683" s="527"/>
    </row>
    <row r="684" spans="1:18">
      <c r="B684" s="787"/>
      <c r="C684" s="787"/>
      <c r="D684" t="s">
        <v>13</v>
      </c>
      <c r="E684" s="12">
        <v>4</v>
      </c>
      <c r="F684" s="65"/>
      <c r="G684" s="802">
        <f t="shared" si="10"/>
        <v>13.997999999999934</v>
      </c>
      <c r="I684" s="527"/>
      <c r="J684" s="800" t="s">
        <v>19</v>
      </c>
      <c r="K684" s="527" t="s">
        <v>12</v>
      </c>
      <c r="L684" s="528"/>
      <c r="M684" s="529">
        <v>11.5</v>
      </c>
      <c r="N684" s="527"/>
      <c r="O684" s="527"/>
      <c r="P684" s="527"/>
      <c r="Q684" s="527"/>
      <c r="R684" s="527"/>
    </row>
    <row r="685" spans="1:18">
      <c r="B685" s="787"/>
      <c r="C685" s="787"/>
      <c r="D685" t="s">
        <v>14</v>
      </c>
      <c r="E685" s="12">
        <v>500</v>
      </c>
      <c r="F685" s="65"/>
      <c r="G685" s="802">
        <f t="shared" si="10"/>
        <v>513.99799999999993</v>
      </c>
      <c r="I685" s="527"/>
      <c r="J685" s="526"/>
      <c r="K685" s="527" t="s">
        <v>13</v>
      </c>
      <c r="L685" s="528"/>
      <c r="M685" s="529">
        <v>4</v>
      </c>
      <c r="N685" s="527"/>
      <c r="O685" s="527"/>
      <c r="P685" s="527"/>
      <c r="Q685" s="527"/>
      <c r="R685" s="527"/>
    </row>
    <row r="686" spans="1:18" s="127" customFormat="1">
      <c r="A686" s="126">
        <v>45869</v>
      </c>
      <c r="B686" s="797" t="s">
        <v>3147</v>
      </c>
      <c r="C686" s="797" t="s">
        <v>20</v>
      </c>
      <c r="D686" s="127" t="s">
        <v>14</v>
      </c>
      <c r="E686" s="129"/>
      <c r="F686" s="267">
        <v>340</v>
      </c>
      <c r="G686" s="303">
        <f t="shared" si="10"/>
        <v>173.99799999999993</v>
      </c>
      <c r="I686" s="527"/>
      <c r="J686" s="800" t="s">
        <v>20</v>
      </c>
      <c r="K686" s="527" t="s">
        <v>12</v>
      </c>
      <c r="L686" s="528"/>
      <c r="M686" s="529">
        <v>10</v>
      </c>
      <c r="N686" s="527"/>
      <c r="O686" s="527"/>
      <c r="P686" s="527"/>
      <c r="Q686" s="527"/>
      <c r="R686" s="527"/>
    </row>
    <row r="687" spans="1:18">
      <c r="A687" s="39">
        <v>45896</v>
      </c>
      <c r="B687" s="787" t="s">
        <v>3145</v>
      </c>
      <c r="C687" s="787" t="s">
        <v>20</v>
      </c>
      <c r="D687" t="s">
        <v>12</v>
      </c>
      <c r="F687" s="4">
        <v>10</v>
      </c>
      <c r="G687" s="802">
        <f t="shared" ref="G687:G756" si="11">+G686+E687-F687</f>
        <v>163.99799999999993</v>
      </c>
      <c r="I687" s="527"/>
      <c r="J687" s="527"/>
      <c r="K687" s="527" t="s">
        <v>13</v>
      </c>
      <c r="L687" s="528"/>
      <c r="M687" s="529">
        <v>4</v>
      </c>
      <c r="N687" s="527"/>
      <c r="O687" s="527"/>
      <c r="P687" s="527"/>
      <c r="Q687" s="527"/>
      <c r="R687" s="527"/>
    </row>
    <row r="688" spans="1:18">
      <c r="A688" s="39">
        <v>45896</v>
      </c>
      <c r="B688" s="787" t="s">
        <v>3145</v>
      </c>
      <c r="C688" s="787" t="s">
        <v>20</v>
      </c>
      <c r="D688" t="s">
        <v>13</v>
      </c>
      <c r="F688" s="4">
        <v>4</v>
      </c>
      <c r="G688" s="802">
        <f t="shared" si="11"/>
        <v>159.99799999999993</v>
      </c>
      <c r="I688" s="527"/>
      <c r="J688" s="527"/>
      <c r="K688" s="527" t="s">
        <v>14</v>
      </c>
      <c r="L688" s="529">
        <f>E685-F686</f>
        <v>160</v>
      </c>
      <c r="M688" s="527"/>
      <c r="N688" s="527"/>
      <c r="O688" s="527"/>
      <c r="P688" s="527"/>
      <c r="Q688" s="527"/>
      <c r="R688" s="527"/>
    </row>
    <row r="689" spans="1:18" s="127" customFormat="1">
      <c r="A689" s="126">
        <v>45896</v>
      </c>
      <c r="B689" s="797" t="s">
        <v>3148</v>
      </c>
      <c r="C689" s="797" t="s">
        <v>20</v>
      </c>
      <c r="D689" s="127" t="s">
        <v>14</v>
      </c>
      <c r="E689" s="128"/>
      <c r="F689" s="128">
        <v>160</v>
      </c>
      <c r="G689" s="303">
        <f t="shared" si="11"/>
        <v>-2.0000000000663931E-3</v>
      </c>
      <c r="I689" s="527"/>
      <c r="J689" s="527"/>
      <c r="K689" s="527"/>
      <c r="L689" s="528">
        <f>SUM(L680:L688)</f>
        <v>160</v>
      </c>
      <c r="M689" s="528">
        <f>SUM(M680:M688)</f>
        <v>48.5</v>
      </c>
      <c r="N689" s="527"/>
      <c r="O689" s="527"/>
      <c r="P689" s="527"/>
      <c r="Q689" s="527"/>
      <c r="R689" s="527"/>
    </row>
    <row r="690" spans="1:18">
      <c r="A690" s="41">
        <v>45900</v>
      </c>
      <c r="B690" s="786" t="s">
        <v>10</v>
      </c>
      <c r="C690" s="786" t="s">
        <v>21</v>
      </c>
      <c r="D690" t="s">
        <v>12</v>
      </c>
      <c r="E690" s="4">
        <v>10</v>
      </c>
      <c r="G690" s="802">
        <f t="shared" si="11"/>
        <v>9.9979999999999336</v>
      </c>
      <c r="I690" s="527"/>
      <c r="J690" s="527"/>
      <c r="K690" s="527"/>
      <c r="L690" s="528"/>
      <c r="M690" s="527"/>
      <c r="N690" s="527"/>
      <c r="O690" s="527"/>
      <c r="P690" s="527"/>
      <c r="Q690" s="527"/>
      <c r="R690" s="527"/>
    </row>
    <row r="691" spans="1:18">
      <c r="B691" s="787"/>
      <c r="C691" s="787"/>
      <c r="D691" t="s">
        <v>13</v>
      </c>
      <c r="E691" s="4">
        <v>6</v>
      </c>
      <c r="G691" s="802">
        <f t="shared" si="11"/>
        <v>15.997999999999934</v>
      </c>
      <c r="I691" s="527"/>
      <c r="J691" s="527"/>
      <c r="K691" s="527"/>
      <c r="L691" s="528"/>
      <c r="M691" s="527"/>
      <c r="N691" s="527"/>
      <c r="O691" s="527"/>
      <c r="P691" s="527"/>
      <c r="Q691" s="527"/>
      <c r="R691" s="527"/>
    </row>
    <row r="692" spans="1:18">
      <c r="B692" s="787"/>
      <c r="C692" s="787"/>
      <c r="D692" t="s">
        <v>14</v>
      </c>
      <c r="E692" s="4">
        <v>500</v>
      </c>
      <c r="G692" s="802">
        <f t="shared" si="11"/>
        <v>515.99799999999993</v>
      </c>
      <c r="I692" s="527"/>
      <c r="J692" s="820" t="s">
        <v>3027</v>
      </c>
      <c r="K692" s="820"/>
      <c r="L692" s="820"/>
      <c r="M692" s="527"/>
      <c r="N692" s="527"/>
      <c r="O692" s="527"/>
      <c r="P692" s="527"/>
      <c r="Q692" s="527"/>
      <c r="R692" s="527"/>
    </row>
    <row r="693" spans="1:18" s="127" customFormat="1">
      <c r="A693" s="126">
        <v>45900</v>
      </c>
      <c r="B693" s="797" t="s">
        <v>3149</v>
      </c>
      <c r="C693" s="797" t="s">
        <v>21</v>
      </c>
      <c r="D693" s="127" t="s">
        <v>14</v>
      </c>
      <c r="E693" s="128"/>
      <c r="F693" s="128">
        <v>500</v>
      </c>
      <c r="G693" s="303">
        <f t="shared" si="11"/>
        <v>15.997999999999934</v>
      </c>
      <c r="I693" s="530">
        <v>2025</v>
      </c>
      <c r="J693" s="786" t="s">
        <v>21</v>
      </c>
      <c r="K693" t="s">
        <v>12</v>
      </c>
      <c r="L693" s="4">
        <v>10</v>
      </c>
      <c r="M693" s="527"/>
      <c r="N693" s="527"/>
      <c r="O693" s="527"/>
      <c r="P693" s="527"/>
      <c r="Q693" s="527"/>
      <c r="R693" s="527"/>
    </row>
    <row r="694" spans="1:18" s="127" customFormat="1">
      <c r="A694" s="126">
        <v>46020</v>
      </c>
      <c r="B694" s="797" t="s">
        <v>3150</v>
      </c>
      <c r="C694" s="797" t="s">
        <v>21</v>
      </c>
      <c r="D694" s="127" t="s">
        <v>12</v>
      </c>
      <c r="E694" s="128"/>
      <c r="F694" s="128">
        <v>10</v>
      </c>
      <c r="G694" s="303">
        <f t="shared" si="11"/>
        <v>5.9979999999999336</v>
      </c>
      <c r="I694" s="530"/>
      <c r="J694" s="786"/>
      <c r="K694"/>
      <c r="L694" s="4"/>
      <c r="M694" s="527"/>
      <c r="N694" s="527"/>
      <c r="O694" s="527"/>
      <c r="P694" s="527"/>
      <c r="Q694" s="527"/>
      <c r="R694" s="527"/>
    </row>
    <row r="695" spans="1:18" s="127" customFormat="1">
      <c r="A695" s="126">
        <v>46020</v>
      </c>
      <c r="B695" s="797" t="s">
        <v>3150</v>
      </c>
      <c r="C695" s="797" t="s">
        <v>21</v>
      </c>
      <c r="D695" s="127" t="s">
        <v>13</v>
      </c>
      <c r="E695" s="128"/>
      <c r="F695" s="128">
        <v>6</v>
      </c>
      <c r="G695" s="303">
        <f t="shared" si="11"/>
        <v>-2.0000000000663931E-3</v>
      </c>
      <c r="I695" s="530"/>
      <c r="J695" s="786"/>
      <c r="K695"/>
      <c r="L695" s="4"/>
      <c r="M695" s="527"/>
      <c r="N695" s="527"/>
      <c r="O695" s="527"/>
      <c r="P695" s="527"/>
      <c r="Q695" s="527"/>
      <c r="R695" s="527"/>
    </row>
    <row r="696" spans="1:18">
      <c r="A696" s="133">
        <v>45930</v>
      </c>
      <c r="B696" s="786" t="s">
        <v>10</v>
      </c>
      <c r="C696" s="786" t="s">
        <v>91</v>
      </c>
      <c r="D696" t="s">
        <v>12</v>
      </c>
      <c r="E696" s="4">
        <v>10</v>
      </c>
      <c r="G696" s="303">
        <f t="shared" si="11"/>
        <v>9.9979999999999336</v>
      </c>
      <c r="H696" s="26"/>
      <c r="I696" s="527"/>
      <c r="J696" s="787"/>
      <c r="K696" t="s">
        <v>13</v>
      </c>
      <c r="L696" s="4">
        <v>6</v>
      </c>
      <c r="M696" s="527"/>
      <c r="N696" s="527"/>
      <c r="O696" s="527"/>
      <c r="P696" s="527"/>
      <c r="Q696" s="527"/>
      <c r="R696" s="527"/>
    </row>
    <row r="697" spans="1:18">
      <c r="A697" s="106"/>
      <c r="B697" s="787"/>
      <c r="C697" s="787"/>
      <c r="D697" t="s">
        <v>13</v>
      </c>
      <c r="E697" s="4">
        <v>4</v>
      </c>
      <c r="G697" s="303">
        <f t="shared" si="11"/>
        <v>13.997999999999934</v>
      </c>
      <c r="I697" s="527"/>
      <c r="J697" s="786" t="s">
        <v>91</v>
      </c>
      <c r="K697" t="s">
        <v>12</v>
      </c>
      <c r="L697" s="4">
        <v>10</v>
      </c>
      <c r="M697" s="527"/>
      <c r="N697" s="527"/>
      <c r="O697" s="527"/>
      <c r="P697" s="527"/>
      <c r="Q697" s="527"/>
      <c r="R697" s="527"/>
    </row>
    <row r="698" spans="1:18">
      <c r="A698" s="106"/>
      <c r="B698" s="787"/>
      <c r="C698" s="787"/>
      <c r="D698" t="s">
        <v>14</v>
      </c>
      <c r="E698" s="4">
        <v>500</v>
      </c>
      <c r="G698" s="303">
        <f t="shared" si="11"/>
        <v>513.99799999999993</v>
      </c>
      <c r="I698" s="527"/>
      <c r="J698" s="787"/>
      <c r="K698" t="s">
        <v>13</v>
      </c>
      <c r="L698" s="4">
        <v>4</v>
      </c>
      <c r="M698" s="527"/>
      <c r="N698" s="527"/>
      <c r="O698" s="527"/>
      <c r="P698" s="527"/>
      <c r="Q698" s="527"/>
      <c r="R698" s="527"/>
    </row>
    <row r="699" spans="1:18">
      <c r="A699" s="106">
        <v>45930</v>
      </c>
      <c r="B699" s="787" t="s">
        <v>3151</v>
      </c>
      <c r="C699" s="787" t="s">
        <v>91</v>
      </c>
      <c r="D699" t="s">
        <v>14</v>
      </c>
      <c r="F699" s="4">
        <v>500</v>
      </c>
      <c r="G699" s="303">
        <f t="shared" si="11"/>
        <v>13.997999999999934</v>
      </c>
      <c r="I699" s="527"/>
      <c r="J699" s="786" t="s">
        <v>23</v>
      </c>
      <c r="K699" t="s">
        <v>12</v>
      </c>
      <c r="L699" s="4">
        <v>10</v>
      </c>
      <c r="M699" s="527"/>
      <c r="N699" s="527"/>
      <c r="O699" s="527"/>
      <c r="P699" s="527"/>
      <c r="Q699" s="527"/>
      <c r="R699" s="527"/>
    </row>
    <row r="700" spans="1:18">
      <c r="A700" s="456">
        <v>46020</v>
      </c>
      <c r="B700" s="226" t="s">
        <v>3150</v>
      </c>
      <c r="C700" s="787" t="s">
        <v>91</v>
      </c>
      <c r="D700" t="s">
        <v>12</v>
      </c>
      <c r="F700" s="4">
        <v>10</v>
      </c>
      <c r="G700" s="303">
        <f t="shared" si="11"/>
        <v>3.9979999999999336</v>
      </c>
      <c r="I700" s="527"/>
      <c r="J700" s="786"/>
      <c r="L700" s="4"/>
      <c r="M700" s="527"/>
      <c r="N700" s="527"/>
      <c r="O700" s="527"/>
      <c r="P700" s="527"/>
      <c r="Q700" s="527"/>
      <c r="R700" s="527"/>
    </row>
    <row r="701" spans="1:18">
      <c r="A701" s="456">
        <v>46020</v>
      </c>
      <c r="B701" s="226" t="s">
        <v>3150</v>
      </c>
      <c r="C701" s="787" t="s">
        <v>91</v>
      </c>
      <c r="D701" t="s">
        <v>13</v>
      </c>
      <c r="F701" s="4">
        <v>4</v>
      </c>
      <c r="G701" s="303">
        <f t="shared" si="11"/>
        <v>-2.0000000000663931E-3</v>
      </c>
      <c r="I701" s="527"/>
      <c r="J701" s="786"/>
      <c r="L701" s="4"/>
      <c r="M701" s="527"/>
      <c r="N701" s="527"/>
      <c r="O701" s="527"/>
      <c r="P701" s="527"/>
      <c r="Q701" s="527"/>
      <c r="R701" s="527"/>
    </row>
    <row r="702" spans="1:18">
      <c r="A702" s="41">
        <v>45961</v>
      </c>
      <c r="B702" s="786" t="s">
        <v>10</v>
      </c>
      <c r="C702" s="786" t="s">
        <v>23</v>
      </c>
      <c r="D702" t="s">
        <v>12</v>
      </c>
      <c r="E702" s="4">
        <v>10</v>
      </c>
      <c r="G702" s="303">
        <f t="shared" si="11"/>
        <v>9.9979999999999336</v>
      </c>
      <c r="I702" s="527"/>
      <c r="J702" s="787"/>
      <c r="K702" t="s">
        <v>13</v>
      </c>
      <c r="L702" s="4">
        <v>6</v>
      </c>
      <c r="M702" s="527"/>
      <c r="N702" s="527"/>
      <c r="O702" s="527"/>
      <c r="P702" s="527"/>
      <c r="Q702" s="527"/>
      <c r="R702" s="527"/>
    </row>
    <row r="703" spans="1:18">
      <c r="B703" s="787"/>
      <c r="C703" s="787"/>
      <c r="D703" t="s">
        <v>13</v>
      </c>
      <c r="E703" s="4">
        <v>6</v>
      </c>
      <c r="G703" s="303">
        <f t="shared" si="11"/>
        <v>15.997999999999934</v>
      </c>
      <c r="I703" s="527"/>
      <c r="J703" s="786" t="s">
        <v>24</v>
      </c>
      <c r="K703" t="s">
        <v>12</v>
      </c>
      <c r="L703" s="4">
        <v>10</v>
      </c>
      <c r="M703" s="527"/>
      <c r="N703" s="527"/>
      <c r="O703" s="527"/>
      <c r="P703" s="527"/>
      <c r="Q703" s="527"/>
      <c r="R703" s="527"/>
    </row>
    <row r="704" spans="1:18">
      <c r="B704" s="787"/>
      <c r="C704" s="787"/>
      <c r="D704" t="s">
        <v>14</v>
      </c>
      <c r="E704" s="4">
        <v>500</v>
      </c>
      <c r="G704" s="303">
        <f t="shared" si="11"/>
        <v>515.99799999999993</v>
      </c>
      <c r="I704" s="527"/>
      <c r="J704" s="787"/>
      <c r="K704" t="s">
        <v>13</v>
      </c>
      <c r="L704" s="4">
        <v>5</v>
      </c>
      <c r="M704" s="527"/>
      <c r="N704" s="527"/>
      <c r="O704" s="527"/>
      <c r="P704" s="527"/>
      <c r="Q704" s="527"/>
      <c r="R704" s="527"/>
    </row>
    <row r="705" spans="1:18">
      <c r="A705" s="39">
        <v>45961</v>
      </c>
      <c r="B705" s="787" t="s">
        <v>3152</v>
      </c>
      <c r="C705" s="787" t="s">
        <v>23</v>
      </c>
      <c r="D705" t="s">
        <v>14</v>
      </c>
      <c r="F705" s="4">
        <v>500</v>
      </c>
      <c r="G705" s="303">
        <f t="shared" si="11"/>
        <v>15.997999999999934</v>
      </c>
      <c r="I705" s="527"/>
      <c r="J705" s="527"/>
      <c r="K705" s="527"/>
      <c r="L705" s="161">
        <f>SUM(L693:L704)</f>
        <v>61</v>
      </c>
      <c r="M705" s="527"/>
      <c r="N705" s="527"/>
      <c r="O705" s="527"/>
      <c r="P705" s="527"/>
      <c r="Q705" s="527"/>
      <c r="R705" s="527"/>
    </row>
    <row r="706" spans="1:18">
      <c r="A706" s="456">
        <v>46020</v>
      </c>
      <c r="B706" s="226" t="s">
        <v>3150</v>
      </c>
      <c r="C706" s="787" t="s">
        <v>23</v>
      </c>
      <c r="D706" t="s">
        <v>12</v>
      </c>
      <c r="F706" s="4">
        <v>10</v>
      </c>
      <c r="G706" s="303">
        <f t="shared" si="11"/>
        <v>5.9979999999999336</v>
      </c>
      <c r="I706" s="527"/>
      <c r="J706" s="527"/>
      <c r="K706" s="527"/>
      <c r="L706" s="161"/>
      <c r="M706" s="527"/>
      <c r="N706" s="527"/>
      <c r="O706" s="527"/>
      <c r="P706" s="527"/>
      <c r="Q706" s="527"/>
      <c r="R706" s="527"/>
    </row>
    <row r="707" spans="1:18">
      <c r="A707" s="456">
        <v>46020</v>
      </c>
      <c r="B707" s="226" t="s">
        <v>3150</v>
      </c>
      <c r="C707" s="787" t="s">
        <v>23</v>
      </c>
      <c r="D707" t="s">
        <v>13</v>
      </c>
      <c r="F707" s="4">
        <v>6</v>
      </c>
      <c r="G707" s="303">
        <f t="shared" si="11"/>
        <v>-2.0000000000663931E-3</v>
      </c>
      <c r="I707" s="527"/>
      <c r="J707" s="527"/>
      <c r="K707" s="527"/>
      <c r="L707" s="161"/>
      <c r="M707" s="527"/>
      <c r="N707" s="527"/>
      <c r="O707" s="527"/>
      <c r="P707" s="527"/>
      <c r="Q707" s="527"/>
      <c r="R707" s="527"/>
    </row>
    <row r="708" spans="1:18">
      <c r="A708" s="41">
        <v>45991</v>
      </c>
      <c r="B708" s="786" t="s">
        <v>10</v>
      </c>
      <c r="C708" s="786" t="s">
        <v>24</v>
      </c>
      <c r="D708" t="s">
        <v>12</v>
      </c>
      <c r="E708" s="4">
        <v>10</v>
      </c>
      <c r="G708" s="303">
        <f t="shared" si="11"/>
        <v>9.9979999999999336</v>
      </c>
      <c r="I708" s="527"/>
      <c r="J708" s="527"/>
      <c r="K708" s="527"/>
      <c r="L708" s="528"/>
      <c r="M708" s="527"/>
      <c r="N708" s="527"/>
      <c r="O708" s="527"/>
      <c r="P708" s="527"/>
      <c r="Q708" s="527"/>
      <c r="R708" s="527"/>
    </row>
    <row r="709" spans="1:18">
      <c r="B709" s="787"/>
      <c r="C709" s="787"/>
      <c r="D709" t="s">
        <v>13</v>
      </c>
      <c r="E709" s="4">
        <v>5</v>
      </c>
      <c r="G709" s="303">
        <f t="shared" si="11"/>
        <v>14.997999999999934</v>
      </c>
      <c r="I709" s="527"/>
      <c r="J709" s="527"/>
      <c r="K709" s="527"/>
      <c r="L709" s="528"/>
      <c r="M709" s="527"/>
      <c r="N709" s="527"/>
      <c r="O709" s="527"/>
      <c r="P709" s="527"/>
      <c r="Q709" s="527"/>
      <c r="R709" s="527"/>
    </row>
    <row r="710" spans="1:18">
      <c r="B710" s="787"/>
      <c r="C710" s="787"/>
      <c r="D710" t="s">
        <v>14</v>
      </c>
      <c r="E710" s="4">
        <v>500</v>
      </c>
      <c r="G710" s="303">
        <f t="shared" si="11"/>
        <v>514.99799999999993</v>
      </c>
      <c r="I710" s="527"/>
      <c r="J710" s="527"/>
      <c r="K710" s="527"/>
      <c r="L710" s="528"/>
      <c r="M710" s="527"/>
      <c r="N710" s="527"/>
      <c r="O710" s="527"/>
      <c r="P710" s="527"/>
      <c r="Q710" s="527"/>
      <c r="R710" s="527"/>
    </row>
    <row r="711" spans="1:18">
      <c r="A711" s="39">
        <v>45991</v>
      </c>
      <c r="B711" s="787" t="s">
        <v>3153</v>
      </c>
      <c r="C711" s="787" t="s">
        <v>24</v>
      </c>
      <c r="D711" t="s">
        <v>14</v>
      </c>
      <c r="F711" s="4">
        <v>500</v>
      </c>
      <c r="G711" s="303">
        <f t="shared" si="11"/>
        <v>14.997999999999934</v>
      </c>
      <c r="I711" s="527"/>
      <c r="J711" s="527"/>
      <c r="K711" s="527"/>
      <c r="L711" s="528"/>
      <c r="M711" s="527"/>
      <c r="N711" s="527"/>
      <c r="O711" s="527"/>
      <c r="P711" s="527"/>
      <c r="Q711" s="527"/>
      <c r="R711" s="527"/>
    </row>
    <row r="712" spans="1:18">
      <c r="A712" s="456">
        <v>46020</v>
      </c>
      <c r="B712" s="226" t="s">
        <v>3150</v>
      </c>
      <c r="C712" s="787" t="s">
        <v>24</v>
      </c>
      <c r="D712" t="s">
        <v>12</v>
      </c>
      <c r="F712" s="4">
        <v>10</v>
      </c>
      <c r="G712" s="303">
        <f t="shared" si="11"/>
        <v>4.9979999999999336</v>
      </c>
    </row>
    <row r="713" spans="1:18">
      <c r="A713" s="456">
        <v>46020</v>
      </c>
      <c r="B713" s="226" t="s">
        <v>3150</v>
      </c>
      <c r="C713" s="787" t="s">
        <v>24</v>
      </c>
      <c r="D713" t="s">
        <v>13</v>
      </c>
      <c r="F713" s="4">
        <v>5</v>
      </c>
      <c r="G713" s="303">
        <f t="shared" si="11"/>
        <v>-2.0000000000663931E-3</v>
      </c>
      <c r="J713" s="820" t="s">
        <v>3027</v>
      </c>
      <c r="K713" s="820"/>
      <c r="L713" s="820"/>
    </row>
    <row r="714" spans="1:18">
      <c r="A714" s="41">
        <v>46022</v>
      </c>
      <c r="B714" s="786" t="s">
        <v>10</v>
      </c>
      <c r="C714" s="786" t="s">
        <v>25</v>
      </c>
      <c r="D714" t="s">
        <v>12</v>
      </c>
      <c r="E714" s="4">
        <v>10</v>
      </c>
      <c r="G714" s="303">
        <f t="shared" si="11"/>
        <v>9.9979999999999336</v>
      </c>
      <c r="I714" s="530">
        <v>2025</v>
      </c>
      <c r="J714" s="786" t="s">
        <v>25</v>
      </c>
      <c r="K714" t="s">
        <v>12</v>
      </c>
      <c r="L714" s="4">
        <v>10</v>
      </c>
    </row>
    <row r="715" spans="1:18">
      <c r="B715" s="787"/>
      <c r="C715" s="787"/>
      <c r="D715" t="s">
        <v>13</v>
      </c>
      <c r="E715" s="4">
        <v>5</v>
      </c>
      <c r="G715" s="303">
        <f t="shared" si="11"/>
        <v>14.997999999999934</v>
      </c>
      <c r="J715" s="787"/>
      <c r="K715" t="s">
        <v>13</v>
      </c>
      <c r="L715" s="4">
        <v>5</v>
      </c>
    </row>
    <row r="716" spans="1:18">
      <c r="B716" s="787"/>
      <c r="C716" s="787"/>
      <c r="D716" t="s">
        <v>14</v>
      </c>
      <c r="E716" s="4">
        <v>500</v>
      </c>
      <c r="G716" s="802">
        <f t="shared" si="11"/>
        <v>514.99799999999993</v>
      </c>
      <c r="I716" s="10">
        <v>2026</v>
      </c>
      <c r="J716" s="786" t="s">
        <v>11</v>
      </c>
      <c r="K716" t="s">
        <v>12</v>
      </c>
      <c r="L716" s="4">
        <v>15</v>
      </c>
    </row>
    <row r="717" spans="1:18">
      <c r="A717" s="39">
        <v>46021</v>
      </c>
      <c r="B717" s="787" t="s">
        <v>3154</v>
      </c>
      <c r="C717" s="787" t="s">
        <v>25</v>
      </c>
      <c r="D717" t="s">
        <v>14</v>
      </c>
      <c r="F717" s="4">
        <v>500</v>
      </c>
      <c r="G717" s="802">
        <f t="shared" si="11"/>
        <v>14.997999999999934</v>
      </c>
      <c r="J717" s="787"/>
      <c r="K717" t="s">
        <v>13</v>
      </c>
      <c r="L717" s="4">
        <v>3</v>
      </c>
    </row>
    <row r="718" spans="1:18">
      <c r="A718" s="39">
        <v>46084</v>
      </c>
      <c r="B718" s="787" t="s">
        <v>3155</v>
      </c>
      <c r="C718" s="787" t="s">
        <v>25</v>
      </c>
      <c r="D718" t="s">
        <v>12</v>
      </c>
      <c r="F718" s="4">
        <v>10</v>
      </c>
      <c r="G718" s="802">
        <f t="shared" si="11"/>
        <v>4.9979999999999336</v>
      </c>
      <c r="J718" s="787"/>
      <c r="L718" s="4"/>
    </row>
    <row r="719" spans="1:18">
      <c r="A719" s="39">
        <v>46084</v>
      </c>
      <c r="B719" s="787" t="s">
        <v>3155</v>
      </c>
      <c r="C719" s="787" t="s">
        <v>25</v>
      </c>
      <c r="D719" t="s">
        <v>13</v>
      </c>
      <c r="F719" s="4">
        <v>5</v>
      </c>
      <c r="G719" s="802">
        <f t="shared" si="11"/>
        <v>-2.0000000000663931E-3</v>
      </c>
      <c r="J719" s="787"/>
      <c r="L719" s="4"/>
    </row>
    <row r="720" spans="1:18">
      <c r="A720" s="133">
        <v>46053</v>
      </c>
      <c r="B720" s="786" t="s">
        <v>10</v>
      </c>
      <c r="C720" s="786" t="s">
        <v>11</v>
      </c>
      <c r="D720" t="s">
        <v>12</v>
      </c>
      <c r="E720" s="4">
        <v>15</v>
      </c>
      <c r="G720" s="802">
        <f t="shared" si="11"/>
        <v>14.997999999999934</v>
      </c>
      <c r="J720" s="786" t="s">
        <v>15</v>
      </c>
      <c r="K720" t="s">
        <v>14</v>
      </c>
      <c r="L720" s="4">
        <v>140</v>
      </c>
    </row>
    <row r="721" spans="1:12">
      <c r="A721" s="106"/>
      <c r="B721" s="787"/>
      <c r="C721" s="787"/>
      <c r="D721" t="s">
        <v>13</v>
      </c>
      <c r="E721" s="4">
        <v>3</v>
      </c>
      <c r="G721" s="802">
        <f t="shared" si="11"/>
        <v>17.997999999999934</v>
      </c>
      <c r="L721" s="121">
        <f>SUM(L714:L720)</f>
        <v>173</v>
      </c>
    </row>
    <row r="722" spans="1:12">
      <c r="A722" s="106"/>
      <c r="B722" s="787"/>
      <c r="C722" s="787"/>
      <c r="D722" t="s">
        <v>14</v>
      </c>
      <c r="E722" s="4">
        <v>500</v>
      </c>
      <c r="G722" s="802">
        <f t="shared" si="11"/>
        <v>517.99799999999993</v>
      </c>
    </row>
    <row r="723" spans="1:12">
      <c r="A723" s="39">
        <v>46053</v>
      </c>
      <c r="B723" s="787" t="s">
        <v>3156</v>
      </c>
      <c r="C723" s="787" t="s">
        <v>11</v>
      </c>
      <c r="D723" t="s">
        <v>14</v>
      </c>
      <c r="F723" s="4">
        <v>500</v>
      </c>
      <c r="G723" s="802">
        <f t="shared" si="11"/>
        <v>17.997999999999934</v>
      </c>
    </row>
    <row r="724" spans="1:12">
      <c r="A724" s="39">
        <v>46084</v>
      </c>
      <c r="B724" s="787" t="s">
        <v>3155</v>
      </c>
      <c r="C724" s="787" t="s">
        <v>11</v>
      </c>
      <c r="D724" t="s">
        <v>12</v>
      </c>
      <c r="F724" s="4">
        <v>15</v>
      </c>
      <c r="G724" s="802">
        <f t="shared" si="11"/>
        <v>2.9979999999999336</v>
      </c>
    </row>
    <row r="725" spans="1:12">
      <c r="A725" s="39">
        <v>46084</v>
      </c>
      <c r="B725" s="787" t="s">
        <v>3155</v>
      </c>
      <c r="C725" s="787" t="s">
        <v>11</v>
      </c>
      <c r="D725" t="s">
        <v>13</v>
      </c>
      <c r="F725" s="4">
        <v>3</v>
      </c>
      <c r="G725" s="802">
        <f t="shared" si="11"/>
        <v>-2.0000000000663931E-3</v>
      </c>
      <c r="J725" s="820" t="s">
        <v>3027</v>
      </c>
      <c r="K725" s="820"/>
      <c r="L725" s="820"/>
    </row>
    <row r="726" spans="1:12">
      <c r="A726" s="41">
        <v>46081</v>
      </c>
      <c r="B726" s="786" t="s">
        <v>10</v>
      </c>
      <c r="C726" s="786" t="s">
        <v>15</v>
      </c>
      <c r="D726" t="s">
        <v>12</v>
      </c>
      <c r="E726" s="4">
        <v>14.4</v>
      </c>
      <c r="G726" s="802">
        <f t="shared" si="11"/>
        <v>14.397999999999934</v>
      </c>
      <c r="I726" s="10">
        <v>2026</v>
      </c>
      <c r="J726" s="786" t="s">
        <v>15</v>
      </c>
      <c r="K726" t="s">
        <v>12</v>
      </c>
      <c r="L726" s="4">
        <v>14.4</v>
      </c>
    </row>
    <row r="727" spans="1:12">
      <c r="B727" s="787"/>
      <c r="C727" s="787"/>
      <c r="D727" t="s">
        <v>13</v>
      </c>
      <c r="E727" s="4">
        <v>6</v>
      </c>
      <c r="G727" s="802">
        <f t="shared" si="11"/>
        <v>20.397999999999932</v>
      </c>
      <c r="J727" s="787"/>
      <c r="K727" t="s">
        <v>13</v>
      </c>
      <c r="L727" s="4">
        <v>6</v>
      </c>
    </row>
    <row r="728" spans="1:12">
      <c r="B728" s="787"/>
      <c r="C728" s="787"/>
      <c r="D728" t="s">
        <v>14</v>
      </c>
      <c r="E728" s="4">
        <v>500</v>
      </c>
      <c r="G728" s="802">
        <f t="shared" si="11"/>
        <v>520.39799999999991</v>
      </c>
      <c r="L728" s="161">
        <f>SUM(L726:L727)</f>
        <v>20.399999999999999</v>
      </c>
    </row>
    <row r="729" spans="1:12">
      <c r="A729" s="39">
        <v>46081</v>
      </c>
      <c r="B729" s="787" t="s">
        <v>3157</v>
      </c>
      <c r="C729" s="787" t="s">
        <v>15</v>
      </c>
      <c r="D729" t="s">
        <v>14</v>
      </c>
      <c r="F729" s="4">
        <v>360</v>
      </c>
      <c r="G729" s="802">
        <f t="shared" si="11"/>
        <v>160.39799999999991</v>
      </c>
    </row>
    <row r="730" spans="1:12">
      <c r="A730" s="39">
        <v>46084</v>
      </c>
      <c r="B730" s="631" t="s">
        <v>3158</v>
      </c>
      <c r="C730" s="787" t="s">
        <v>15</v>
      </c>
      <c r="D730" t="s">
        <v>14</v>
      </c>
      <c r="F730" s="4">
        <v>140</v>
      </c>
      <c r="G730" s="802">
        <f t="shared" si="11"/>
        <v>20.397999999999911</v>
      </c>
    </row>
    <row r="731" spans="1:12">
      <c r="A731" s="39">
        <v>46120</v>
      </c>
      <c r="B731" s="631" t="s">
        <v>3159</v>
      </c>
      <c r="C731" s="787" t="s">
        <v>15</v>
      </c>
      <c r="D731" t="s">
        <v>12</v>
      </c>
      <c r="F731" s="4">
        <v>14.4</v>
      </c>
      <c r="G731" s="802">
        <f t="shared" si="11"/>
        <v>5.9979999999999105</v>
      </c>
    </row>
    <row r="732" spans="1:12">
      <c r="A732" s="39">
        <v>46120</v>
      </c>
      <c r="B732" s="631" t="s">
        <v>3159</v>
      </c>
      <c r="C732" s="787" t="s">
        <v>15</v>
      </c>
      <c r="D732" t="s">
        <v>13</v>
      </c>
      <c r="F732" s="4">
        <v>6</v>
      </c>
      <c r="G732" s="802">
        <f t="shared" si="11"/>
        <v>-2.0000000000894858E-3</v>
      </c>
    </row>
    <row r="733" spans="1:12">
      <c r="A733" s="41">
        <v>46112</v>
      </c>
      <c r="B733" s="786" t="s">
        <v>10</v>
      </c>
      <c r="C733" s="786" t="s">
        <v>16</v>
      </c>
      <c r="D733" t="s">
        <v>12</v>
      </c>
      <c r="E733" s="4">
        <v>5.6</v>
      </c>
      <c r="G733" s="802">
        <f t="shared" si="11"/>
        <v>5.5979999999999102</v>
      </c>
    </row>
    <row r="734" spans="1:12">
      <c r="B734" s="787"/>
      <c r="C734" s="787"/>
      <c r="D734" t="s">
        <v>13</v>
      </c>
      <c r="E734" s="121">
        <v>15</v>
      </c>
      <c r="G734" s="802">
        <f t="shared" si="11"/>
        <v>20.59799999999991</v>
      </c>
    </row>
    <row r="735" spans="1:12">
      <c r="B735" s="787"/>
      <c r="C735" s="787"/>
      <c r="D735" t="s">
        <v>14</v>
      </c>
      <c r="E735" s="4">
        <v>500</v>
      </c>
      <c r="G735" s="802">
        <f t="shared" si="11"/>
        <v>520.59799999999996</v>
      </c>
    </row>
    <row r="736" spans="1:12">
      <c r="A736" s="39">
        <v>46111</v>
      </c>
      <c r="B736" s="787" t="s">
        <v>3160</v>
      </c>
      <c r="C736" s="787" t="s">
        <v>16</v>
      </c>
      <c r="D736" t="s">
        <v>14</v>
      </c>
      <c r="F736" s="4">
        <v>500</v>
      </c>
      <c r="G736" s="802">
        <f t="shared" si="11"/>
        <v>20.597999999999956</v>
      </c>
    </row>
    <row r="737" spans="1:7">
      <c r="A737" s="41">
        <v>46142</v>
      </c>
      <c r="B737" s="786" t="s">
        <v>10</v>
      </c>
      <c r="C737" s="786" t="s">
        <v>17</v>
      </c>
      <c r="D737" t="s">
        <v>12</v>
      </c>
      <c r="G737" s="802">
        <f t="shared" si="11"/>
        <v>20.597999999999956</v>
      </c>
    </row>
    <row r="738" spans="1:7">
      <c r="B738" s="787"/>
      <c r="C738" s="787"/>
      <c r="D738" t="s">
        <v>13</v>
      </c>
      <c r="G738" s="802">
        <f t="shared" si="11"/>
        <v>20.597999999999956</v>
      </c>
    </row>
    <row r="739" spans="1:7">
      <c r="B739" s="787"/>
      <c r="C739" s="787"/>
      <c r="D739" t="s">
        <v>14</v>
      </c>
      <c r="E739" s="4">
        <v>500</v>
      </c>
      <c r="G739" s="802">
        <f t="shared" si="11"/>
        <v>520.59799999999996</v>
      </c>
    </row>
    <row r="740" spans="1:7">
      <c r="A740" s="39">
        <v>46142</v>
      </c>
      <c r="B740" s="787" t="s">
        <v>3161</v>
      </c>
      <c r="C740" s="787" t="s">
        <v>17</v>
      </c>
      <c r="D740" t="s">
        <v>14</v>
      </c>
      <c r="F740" s="4">
        <v>500</v>
      </c>
      <c r="G740" s="802">
        <f t="shared" si="11"/>
        <v>20.597999999999956</v>
      </c>
    </row>
    <row r="741" spans="1:7">
      <c r="B741" s="787"/>
      <c r="C741" s="787"/>
      <c r="G741" s="802">
        <f t="shared" si="11"/>
        <v>20.597999999999956</v>
      </c>
    </row>
    <row r="742" spans="1:7">
      <c r="B742" s="787"/>
      <c r="C742" s="787"/>
      <c r="G742" s="802">
        <f t="shared" si="11"/>
        <v>20.597999999999956</v>
      </c>
    </row>
    <row r="743" spans="1:7">
      <c r="B743" s="787"/>
      <c r="C743" s="787"/>
      <c r="G743" s="802">
        <f t="shared" si="11"/>
        <v>20.597999999999956</v>
      </c>
    </row>
    <row r="744" spans="1:7">
      <c r="B744" s="787"/>
      <c r="C744" s="787"/>
      <c r="G744" s="802">
        <f t="shared" si="11"/>
        <v>20.597999999999956</v>
      </c>
    </row>
    <row r="745" spans="1:7">
      <c r="B745" s="787"/>
      <c r="C745" s="787"/>
      <c r="G745" s="802">
        <f t="shared" si="11"/>
        <v>20.597999999999956</v>
      </c>
    </row>
    <row r="746" spans="1:7">
      <c r="B746" s="787"/>
      <c r="C746" s="787"/>
      <c r="G746" s="802">
        <f t="shared" si="11"/>
        <v>20.597999999999956</v>
      </c>
    </row>
    <row r="747" spans="1:7">
      <c r="B747" s="787"/>
      <c r="C747" s="787"/>
      <c r="G747" s="802">
        <f t="shared" si="11"/>
        <v>20.597999999999956</v>
      </c>
    </row>
    <row r="748" spans="1:7">
      <c r="B748" s="787"/>
      <c r="C748" s="787"/>
      <c r="G748" s="802">
        <f t="shared" si="11"/>
        <v>20.597999999999956</v>
      </c>
    </row>
    <row r="749" spans="1:7">
      <c r="B749" s="787"/>
      <c r="C749" s="787"/>
      <c r="G749" s="802">
        <f t="shared" si="11"/>
        <v>20.597999999999956</v>
      </c>
    </row>
    <row r="750" spans="1:7">
      <c r="B750" s="787"/>
      <c r="C750" s="787"/>
      <c r="G750" s="802">
        <f t="shared" si="11"/>
        <v>20.597999999999956</v>
      </c>
    </row>
    <row r="751" spans="1:7">
      <c r="B751" s="787"/>
      <c r="C751" s="787"/>
      <c r="G751" s="802">
        <f t="shared" si="11"/>
        <v>20.597999999999956</v>
      </c>
    </row>
    <row r="752" spans="1:7">
      <c r="B752" s="787"/>
      <c r="C752" s="787"/>
      <c r="G752" s="802">
        <f t="shared" si="11"/>
        <v>20.597999999999956</v>
      </c>
    </row>
    <row r="753" spans="2:7">
      <c r="B753" s="787"/>
      <c r="C753" s="787"/>
      <c r="G753" s="802">
        <f t="shared" si="11"/>
        <v>20.597999999999956</v>
      </c>
    </row>
    <row r="754" spans="2:7">
      <c r="B754" s="787"/>
      <c r="C754" s="787"/>
      <c r="G754" s="802">
        <f t="shared" si="11"/>
        <v>20.597999999999956</v>
      </c>
    </row>
    <row r="755" spans="2:7">
      <c r="B755" s="787"/>
      <c r="C755" s="787"/>
      <c r="G755" s="802">
        <f t="shared" si="11"/>
        <v>20.597999999999956</v>
      </c>
    </row>
    <row r="756" spans="2:7">
      <c r="B756" s="787"/>
      <c r="C756" s="787"/>
      <c r="G756" s="802">
        <f t="shared" si="11"/>
        <v>20.597999999999956</v>
      </c>
    </row>
    <row r="757" spans="2:7">
      <c r="B757" s="787"/>
      <c r="C757" s="787"/>
      <c r="G757" s="802">
        <f t="shared" ref="G757:G820" si="12">+G756+E757-F757</f>
        <v>20.597999999999956</v>
      </c>
    </row>
    <row r="758" spans="2:7">
      <c r="B758" s="787"/>
      <c r="C758" s="787"/>
      <c r="G758" s="802">
        <f t="shared" si="12"/>
        <v>20.597999999999956</v>
      </c>
    </row>
    <row r="759" spans="2:7">
      <c r="B759" s="787"/>
      <c r="C759" s="787"/>
      <c r="G759" s="802">
        <f t="shared" si="12"/>
        <v>20.597999999999956</v>
      </c>
    </row>
    <row r="760" spans="2:7">
      <c r="B760" s="787"/>
      <c r="C760" s="787"/>
      <c r="G760" s="802">
        <f t="shared" si="12"/>
        <v>20.597999999999956</v>
      </c>
    </row>
    <row r="761" spans="2:7">
      <c r="B761" s="787"/>
      <c r="C761" s="787"/>
      <c r="G761" s="802">
        <f t="shared" si="12"/>
        <v>20.597999999999956</v>
      </c>
    </row>
    <row r="762" spans="2:7">
      <c r="B762" s="787"/>
      <c r="C762" s="787"/>
      <c r="G762" s="802">
        <f t="shared" si="12"/>
        <v>20.597999999999956</v>
      </c>
    </row>
    <row r="763" spans="2:7">
      <c r="B763" s="787"/>
      <c r="C763" s="787"/>
      <c r="G763" s="802">
        <f t="shared" si="12"/>
        <v>20.597999999999956</v>
      </c>
    </row>
    <row r="764" spans="2:7">
      <c r="B764" s="787"/>
      <c r="C764" s="787"/>
      <c r="G764" s="802">
        <f t="shared" si="12"/>
        <v>20.597999999999956</v>
      </c>
    </row>
    <row r="765" spans="2:7">
      <c r="B765" s="787"/>
      <c r="C765" s="787"/>
      <c r="G765" s="802">
        <f t="shared" si="12"/>
        <v>20.597999999999956</v>
      </c>
    </row>
    <row r="766" spans="2:7">
      <c r="B766" s="787"/>
      <c r="C766" s="787"/>
      <c r="G766" s="802">
        <f t="shared" si="12"/>
        <v>20.597999999999956</v>
      </c>
    </row>
    <row r="767" spans="2:7">
      <c r="B767" s="787"/>
      <c r="C767" s="787"/>
      <c r="G767" s="802">
        <f t="shared" si="12"/>
        <v>20.597999999999956</v>
      </c>
    </row>
    <row r="768" spans="2:7">
      <c r="B768" s="787"/>
      <c r="C768" s="787"/>
      <c r="G768" s="802">
        <f t="shared" si="12"/>
        <v>20.597999999999956</v>
      </c>
    </row>
    <row r="769" spans="2:7">
      <c r="B769" s="787"/>
      <c r="C769" s="787"/>
      <c r="G769" s="802">
        <f t="shared" si="12"/>
        <v>20.597999999999956</v>
      </c>
    </row>
    <row r="770" spans="2:7">
      <c r="B770" s="787"/>
      <c r="C770" s="787"/>
      <c r="G770" s="802">
        <f t="shared" si="12"/>
        <v>20.597999999999956</v>
      </c>
    </row>
    <row r="771" spans="2:7">
      <c r="B771" s="787"/>
      <c r="C771" s="787"/>
      <c r="G771" s="802">
        <f t="shared" si="12"/>
        <v>20.597999999999956</v>
      </c>
    </row>
    <row r="772" spans="2:7">
      <c r="B772" s="787"/>
      <c r="C772" s="787"/>
      <c r="G772" s="802">
        <f t="shared" si="12"/>
        <v>20.597999999999956</v>
      </c>
    </row>
    <row r="773" spans="2:7">
      <c r="B773" s="787"/>
      <c r="C773" s="787"/>
      <c r="G773" s="802">
        <f t="shared" si="12"/>
        <v>20.597999999999956</v>
      </c>
    </row>
    <row r="774" spans="2:7">
      <c r="B774" s="787"/>
      <c r="C774" s="787"/>
      <c r="G774" s="802">
        <f t="shared" si="12"/>
        <v>20.597999999999956</v>
      </c>
    </row>
    <row r="775" spans="2:7">
      <c r="B775" s="787"/>
      <c r="C775" s="787"/>
      <c r="G775" s="802">
        <f t="shared" si="12"/>
        <v>20.597999999999956</v>
      </c>
    </row>
    <row r="776" spans="2:7">
      <c r="B776" s="787"/>
      <c r="C776" s="787"/>
      <c r="G776" s="802">
        <f t="shared" si="12"/>
        <v>20.597999999999956</v>
      </c>
    </row>
    <row r="777" spans="2:7">
      <c r="B777" s="787"/>
      <c r="C777" s="787"/>
      <c r="G777" s="802">
        <f t="shared" si="12"/>
        <v>20.597999999999956</v>
      </c>
    </row>
    <row r="778" spans="2:7">
      <c r="B778" s="787"/>
      <c r="C778" s="787"/>
      <c r="G778" s="802">
        <f t="shared" si="12"/>
        <v>20.597999999999956</v>
      </c>
    </row>
    <row r="779" spans="2:7">
      <c r="B779" s="787"/>
      <c r="C779" s="787"/>
      <c r="G779" s="802">
        <f t="shared" si="12"/>
        <v>20.597999999999956</v>
      </c>
    </row>
    <row r="780" spans="2:7">
      <c r="B780" s="787"/>
      <c r="C780" s="787"/>
      <c r="G780" s="802">
        <f t="shared" si="12"/>
        <v>20.597999999999956</v>
      </c>
    </row>
    <row r="781" spans="2:7">
      <c r="B781" s="787"/>
      <c r="C781" s="787"/>
      <c r="G781" s="802">
        <f t="shared" si="12"/>
        <v>20.597999999999956</v>
      </c>
    </row>
    <row r="782" spans="2:7">
      <c r="B782" s="787"/>
      <c r="C782" s="787"/>
      <c r="G782" s="802">
        <f t="shared" si="12"/>
        <v>20.597999999999956</v>
      </c>
    </row>
    <row r="783" spans="2:7">
      <c r="B783" s="787"/>
      <c r="C783" s="787"/>
      <c r="G783" s="802">
        <f t="shared" si="12"/>
        <v>20.597999999999956</v>
      </c>
    </row>
    <row r="784" spans="2:7">
      <c r="B784" s="787"/>
      <c r="C784" s="787"/>
      <c r="G784" s="802">
        <f t="shared" si="12"/>
        <v>20.597999999999956</v>
      </c>
    </row>
    <row r="785" spans="2:7">
      <c r="B785" s="787"/>
      <c r="C785" s="787"/>
      <c r="G785" s="802">
        <f t="shared" si="12"/>
        <v>20.597999999999956</v>
      </c>
    </row>
    <row r="786" spans="2:7">
      <c r="B786" s="787"/>
      <c r="C786" s="787"/>
      <c r="G786" s="802">
        <f t="shared" si="12"/>
        <v>20.597999999999956</v>
      </c>
    </row>
    <row r="787" spans="2:7">
      <c r="B787" s="787"/>
      <c r="C787" s="787"/>
      <c r="G787" s="802">
        <f t="shared" si="12"/>
        <v>20.597999999999956</v>
      </c>
    </row>
    <row r="788" spans="2:7">
      <c r="B788" s="787"/>
      <c r="C788" s="787"/>
      <c r="G788" s="802">
        <f t="shared" si="12"/>
        <v>20.597999999999956</v>
      </c>
    </row>
    <row r="789" spans="2:7">
      <c r="B789" s="787"/>
      <c r="C789" s="787"/>
      <c r="G789" s="802">
        <f t="shared" si="12"/>
        <v>20.597999999999956</v>
      </c>
    </row>
    <row r="790" spans="2:7">
      <c r="B790" s="787"/>
      <c r="C790" s="787"/>
      <c r="G790" s="802">
        <f t="shared" si="12"/>
        <v>20.597999999999956</v>
      </c>
    </row>
    <row r="791" spans="2:7">
      <c r="B791" s="787"/>
      <c r="C791" s="787"/>
      <c r="G791" s="802">
        <f t="shared" si="12"/>
        <v>20.597999999999956</v>
      </c>
    </row>
    <row r="792" spans="2:7">
      <c r="B792" s="787"/>
      <c r="C792" s="787"/>
      <c r="G792" s="802">
        <f t="shared" si="12"/>
        <v>20.597999999999956</v>
      </c>
    </row>
    <row r="793" spans="2:7">
      <c r="B793" s="787"/>
      <c r="C793" s="787"/>
      <c r="G793" s="802">
        <f t="shared" si="12"/>
        <v>20.597999999999956</v>
      </c>
    </row>
    <row r="794" spans="2:7">
      <c r="B794" s="787"/>
      <c r="C794" s="787"/>
      <c r="G794" s="802">
        <f t="shared" si="12"/>
        <v>20.597999999999956</v>
      </c>
    </row>
    <row r="795" spans="2:7">
      <c r="B795" s="787"/>
      <c r="C795" s="787"/>
      <c r="G795" s="802">
        <f t="shared" si="12"/>
        <v>20.597999999999956</v>
      </c>
    </row>
    <row r="796" spans="2:7">
      <c r="B796" s="787"/>
      <c r="C796" s="787"/>
      <c r="G796" s="802">
        <f t="shared" si="12"/>
        <v>20.597999999999956</v>
      </c>
    </row>
    <row r="797" spans="2:7">
      <c r="B797" s="787"/>
      <c r="C797" s="787"/>
      <c r="G797" s="802">
        <f t="shared" si="12"/>
        <v>20.597999999999956</v>
      </c>
    </row>
    <row r="798" spans="2:7">
      <c r="B798" s="787"/>
      <c r="C798" s="787"/>
      <c r="G798" s="802">
        <f t="shared" si="12"/>
        <v>20.597999999999956</v>
      </c>
    </row>
    <row r="799" spans="2:7">
      <c r="B799" s="787"/>
      <c r="C799" s="787"/>
      <c r="G799" s="802">
        <f t="shared" si="12"/>
        <v>20.597999999999956</v>
      </c>
    </row>
    <row r="800" spans="2:7">
      <c r="B800" s="787"/>
      <c r="C800" s="787"/>
      <c r="G800" s="802">
        <f t="shared" si="12"/>
        <v>20.597999999999956</v>
      </c>
    </row>
    <row r="801" spans="2:7">
      <c r="B801" s="787"/>
      <c r="C801" s="787"/>
      <c r="G801" s="802">
        <f t="shared" si="12"/>
        <v>20.597999999999956</v>
      </c>
    </row>
    <row r="802" spans="2:7">
      <c r="B802" s="787"/>
      <c r="C802" s="787"/>
      <c r="G802" s="802">
        <f t="shared" si="12"/>
        <v>20.597999999999956</v>
      </c>
    </row>
    <row r="803" spans="2:7">
      <c r="B803" s="787"/>
      <c r="C803" s="787"/>
      <c r="G803" s="802">
        <f t="shared" si="12"/>
        <v>20.597999999999956</v>
      </c>
    </row>
    <row r="804" spans="2:7">
      <c r="B804" s="787"/>
      <c r="C804" s="787"/>
      <c r="G804" s="802">
        <f t="shared" si="12"/>
        <v>20.597999999999956</v>
      </c>
    </row>
    <row r="805" spans="2:7">
      <c r="B805" s="787"/>
      <c r="C805" s="787"/>
      <c r="G805" s="802">
        <f t="shared" si="12"/>
        <v>20.597999999999956</v>
      </c>
    </row>
    <row r="806" spans="2:7">
      <c r="B806" s="787"/>
      <c r="C806" s="787"/>
      <c r="G806" s="802">
        <f t="shared" si="12"/>
        <v>20.597999999999956</v>
      </c>
    </row>
    <row r="807" spans="2:7">
      <c r="B807" s="787"/>
      <c r="C807" s="787"/>
      <c r="G807" s="802">
        <f t="shared" si="12"/>
        <v>20.597999999999956</v>
      </c>
    </row>
    <row r="808" spans="2:7">
      <c r="B808" s="787"/>
      <c r="C808" s="787"/>
      <c r="G808" s="802">
        <f t="shared" si="12"/>
        <v>20.597999999999956</v>
      </c>
    </row>
    <row r="809" spans="2:7">
      <c r="B809" s="787"/>
      <c r="C809" s="787"/>
      <c r="G809" s="802">
        <f t="shared" si="12"/>
        <v>20.597999999999956</v>
      </c>
    </row>
    <row r="810" spans="2:7">
      <c r="B810" s="787"/>
      <c r="C810" s="787"/>
      <c r="G810" s="802">
        <f t="shared" si="12"/>
        <v>20.597999999999956</v>
      </c>
    </row>
    <row r="811" spans="2:7">
      <c r="B811" s="787"/>
      <c r="C811" s="787"/>
      <c r="G811" s="802">
        <f t="shared" si="12"/>
        <v>20.597999999999956</v>
      </c>
    </row>
    <row r="812" spans="2:7">
      <c r="B812" s="787"/>
      <c r="C812" s="787"/>
      <c r="G812" s="802">
        <f t="shared" si="12"/>
        <v>20.597999999999956</v>
      </c>
    </row>
    <row r="813" spans="2:7">
      <c r="B813" s="787"/>
      <c r="C813" s="787"/>
      <c r="G813" s="802">
        <f t="shared" si="12"/>
        <v>20.597999999999956</v>
      </c>
    </row>
    <row r="814" spans="2:7">
      <c r="B814" s="787"/>
      <c r="C814" s="787"/>
      <c r="G814" s="802">
        <f t="shared" si="12"/>
        <v>20.597999999999956</v>
      </c>
    </row>
    <row r="815" spans="2:7">
      <c r="B815" s="787"/>
      <c r="C815" s="787"/>
      <c r="G815" s="802">
        <f t="shared" si="12"/>
        <v>20.597999999999956</v>
      </c>
    </row>
    <row r="816" spans="2:7">
      <c r="B816" s="787"/>
      <c r="C816" s="787"/>
      <c r="G816" s="802">
        <f t="shared" si="12"/>
        <v>20.597999999999956</v>
      </c>
    </row>
    <row r="817" spans="2:7">
      <c r="B817" s="787"/>
      <c r="C817" s="787"/>
      <c r="G817" s="802">
        <f t="shared" si="12"/>
        <v>20.597999999999956</v>
      </c>
    </row>
    <row r="818" spans="2:7">
      <c r="B818" s="787"/>
      <c r="C818" s="787"/>
      <c r="G818" s="802">
        <f t="shared" si="12"/>
        <v>20.597999999999956</v>
      </c>
    </row>
    <row r="819" spans="2:7">
      <c r="B819" s="787"/>
      <c r="C819" s="787"/>
      <c r="G819" s="802">
        <f t="shared" si="12"/>
        <v>20.597999999999956</v>
      </c>
    </row>
    <row r="820" spans="2:7">
      <c r="B820" s="787"/>
      <c r="C820" s="787"/>
      <c r="G820" s="802">
        <f t="shared" si="12"/>
        <v>20.597999999999956</v>
      </c>
    </row>
    <row r="821" spans="2:7">
      <c r="B821" s="787"/>
      <c r="C821" s="787"/>
      <c r="G821" s="802">
        <f t="shared" ref="G821:G884" si="13">+G820+E821-F821</f>
        <v>20.597999999999956</v>
      </c>
    </row>
    <row r="822" spans="2:7">
      <c r="B822" s="787"/>
      <c r="C822" s="787"/>
      <c r="G822" s="802">
        <f t="shared" si="13"/>
        <v>20.597999999999956</v>
      </c>
    </row>
    <row r="823" spans="2:7">
      <c r="B823" s="787"/>
      <c r="C823" s="787"/>
      <c r="G823" s="802">
        <f t="shared" si="13"/>
        <v>20.597999999999956</v>
      </c>
    </row>
    <row r="824" spans="2:7">
      <c r="B824" s="787"/>
      <c r="C824" s="787"/>
      <c r="G824" s="802">
        <f t="shared" si="13"/>
        <v>20.597999999999956</v>
      </c>
    </row>
    <row r="825" spans="2:7">
      <c r="B825" s="787"/>
      <c r="C825" s="787"/>
      <c r="G825" s="802">
        <f t="shared" si="13"/>
        <v>20.597999999999956</v>
      </c>
    </row>
    <row r="826" spans="2:7">
      <c r="B826" s="787"/>
      <c r="C826" s="787"/>
      <c r="G826" s="802">
        <f t="shared" si="13"/>
        <v>20.597999999999956</v>
      </c>
    </row>
    <row r="827" spans="2:7">
      <c r="B827" s="787"/>
      <c r="C827" s="787"/>
      <c r="G827" s="802">
        <f t="shared" si="13"/>
        <v>20.597999999999956</v>
      </c>
    </row>
    <row r="828" spans="2:7">
      <c r="B828" s="787"/>
      <c r="C828" s="787"/>
      <c r="G828" s="802">
        <f t="shared" si="13"/>
        <v>20.597999999999956</v>
      </c>
    </row>
    <row r="829" spans="2:7">
      <c r="B829" s="787"/>
      <c r="C829" s="787"/>
      <c r="G829" s="802">
        <f t="shared" si="13"/>
        <v>20.597999999999956</v>
      </c>
    </row>
    <row r="830" spans="2:7">
      <c r="B830" s="787"/>
      <c r="C830" s="787"/>
      <c r="G830" s="802">
        <f t="shared" si="13"/>
        <v>20.597999999999956</v>
      </c>
    </row>
    <row r="831" spans="2:7">
      <c r="B831" s="787"/>
      <c r="C831" s="787"/>
      <c r="G831" s="802">
        <f t="shared" si="13"/>
        <v>20.597999999999956</v>
      </c>
    </row>
    <row r="832" spans="2:7">
      <c r="B832" s="787"/>
      <c r="C832" s="787"/>
      <c r="G832" s="802">
        <f t="shared" si="13"/>
        <v>20.597999999999956</v>
      </c>
    </row>
    <row r="833" spans="2:7">
      <c r="B833" s="787"/>
      <c r="C833" s="787"/>
      <c r="G833" s="802">
        <f t="shared" si="13"/>
        <v>20.597999999999956</v>
      </c>
    </row>
    <row r="834" spans="2:7">
      <c r="B834" s="787"/>
      <c r="C834" s="787"/>
      <c r="G834" s="802">
        <f t="shared" si="13"/>
        <v>20.597999999999956</v>
      </c>
    </row>
    <row r="835" spans="2:7">
      <c r="B835" s="787"/>
      <c r="C835" s="787"/>
      <c r="G835" s="802">
        <f t="shared" si="13"/>
        <v>20.597999999999956</v>
      </c>
    </row>
    <row r="836" spans="2:7">
      <c r="B836" s="787"/>
      <c r="C836" s="787"/>
      <c r="G836" s="802">
        <f t="shared" si="13"/>
        <v>20.597999999999956</v>
      </c>
    </row>
    <row r="837" spans="2:7">
      <c r="B837" s="787"/>
      <c r="C837" s="787"/>
      <c r="G837" s="802">
        <f t="shared" si="13"/>
        <v>20.597999999999956</v>
      </c>
    </row>
    <row r="838" spans="2:7">
      <c r="B838" s="787"/>
      <c r="C838" s="787"/>
      <c r="G838" s="802">
        <f t="shared" si="13"/>
        <v>20.597999999999956</v>
      </c>
    </row>
    <row r="839" spans="2:7">
      <c r="B839" s="787"/>
      <c r="C839" s="787"/>
      <c r="G839" s="802">
        <f t="shared" si="13"/>
        <v>20.597999999999956</v>
      </c>
    </row>
    <row r="840" spans="2:7">
      <c r="B840" s="787"/>
      <c r="C840" s="787"/>
      <c r="G840" s="802">
        <f t="shared" si="13"/>
        <v>20.597999999999956</v>
      </c>
    </row>
    <row r="841" spans="2:7">
      <c r="B841" s="787"/>
      <c r="C841" s="787"/>
      <c r="G841" s="802">
        <f t="shared" si="13"/>
        <v>20.597999999999956</v>
      </c>
    </row>
    <row r="842" spans="2:7">
      <c r="B842" s="787"/>
      <c r="C842" s="787"/>
      <c r="G842" s="802">
        <f t="shared" si="13"/>
        <v>20.597999999999956</v>
      </c>
    </row>
    <row r="843" spans="2:7">
      <c r="B843" s="787"/>
      <c r="C843" s="787"/>
      <c r="G843" s="802">
        <f t="shared" si="13"/>
        <v>20.597999999999956</v>
      </c>
    </row>
    <row r="844" spans="2:7">
      <c r="B844" s="787"/>
      <c r="C844" s="787"/>
      <c r="G844" s="802">
        <f t="shared" si="13"/>
        <v>20.597999999999956</v>
      </c>
    </row>
    <row r="845" spans="2:7">
      <c r="B845" s="787"/>
      <c r="C845" s="787"/>
      <c r="G845" s="802">
        <f t="shared" si="13"/>
        <v>20.597999999999956</v>
      </c>
    </row>
    <row r="846" spans="2:7">
      <c r="B846" s="787"/>
      <c r="C846" s="787"/>
      <c r="G846" s="802">
        <f t="shared" si="13"/>
        <v>20.597999999999956</v>
      </c>
    </row>
    <row r="847" spans="2:7">
      <c r="B847" s="787"/>
      <c r="C847" s="787"/>
      <c r="G847" s="802">
        <f t="shared" si="13"/>
        <v>20.597999999999956</v>
      </c>
    </row>
    <row r="848" spans="2:7">
      <c r="B848" s="787"/>
      <c r="C848" s="787"/>
      <c r="G848" s="802">
        <f t="shared" si="13"/>
        <v>20.597999999999956</v>
      </c>
    </row>
    <row r="849" spans="2:7">
      <c r="B849" s="787"/>
      <c r="C849" s="787"/>
      <c r="G849" s="802">
        <f t="shared" si="13"/>
        <v>20.597999999999956</v>
      </c>
    </row>
    <row r="850" spans="2:7">
      <c r="B850" s="787"/>
      <c r="C850" s="787"/>
      <c r="G850" s="802">
        <f t="shared" si="13"/>
        <v>20.597999999999956</v>
      </c>
    </row>
    <row r="851" spans="2:7">
      <c r="B851" s="787"/>
      <c r="C851" s="787"/>
      <c r="G851" s="802">
        <f t="shared" si="13"/>
        <v>20.597999999999956</v>
      </c>
    </row>
    <row r="852" spans="2:7">
      <c r="B852" s="787"/>
      <c r="C852" s="787"/>
      <c r="G852" s="802">
        <f t="shared" si="13"/>
        <v>20.597999999999956</v>
      </c>
    </row>
    <row r="853" spans="2:7">
      <c r="B853" s="787"/>
      <c r="C853" s="787"/>
      <c r="G853" s="802">
        <f t="shared" si="13"/>
        <v>20.597999999999956</v>
      </c>
    </row>
    <row r="854" spans="2:7">
      <c r="B854" s="787"/>
      <c r="C854" s="787"/>
      <c r="G854" s="802">
        <f t="shared" si="13"/>
        <v>20.597999999999956</v>
      </c>
    </row>
    <row r="855" spans="2:7">
      <c r="B855" s="787"/>
      <c r="C855" s="787"/>
      <c r="G855" s="802">
        <f t="shared" si="13"/>
        <v>20.597999999999956</v>
      </c>
    </row>
    <row r="856" spans="2:7">
      <c r="B856" s="787"/>
      <c r="C856" s="787"/>
      <c r="G856" s="802">
        <f t="shared" si="13"/>
        <v>20.597999999999956</v>
      </c>
    </row>
    <row r="857" spans="2:7">
      <c r="B857" s="787"/>
      <c r="C857" s="787"/>
      <c r="G857" s="802">
        <f t="shared" si="13"/>
        <v>20.597999999999956</v>
      </c>
    </row>
    <row r="858" spans="2:7">
      <c r="B858" s="787"/>
      <c r="C858" s="787"/>
      <c r="G858" s="802">
        <f t="shared" si="13"/>
        <v>20.597999999999956</v>
      </c>
    </row>
    <row r="859" spans="2:7">
      <c r="B859" s="787"/>
      <c r="C859" s="787"/>
      <c r="G859" s="802">
        <f t="shared" si="13"/>
        <v>20.597999999999956</v>
      </c>
    </row>
    <row r="860" spans="2:7">
      <c r="B860" s="787"/>
      <c r="C860" s="787"/>
      <c r="G860" s="802">
        <f t="shared" si="13"/>
        <v>20.597999999999956</v>
      </c>
    </row>
    <row r="861" spans="2:7">
      <c r="B861" s="787"/>
      <c r="C861" s="787"/>
      <c r="G861" s="802">
        <f t="shared" si="13"/>
        <v>20.597999999999956</v>
      </c>
    </row>
    <row r="862" spans="2:7">
      <c r="B862" s="787"/>
      <c r="C862" s="787"/>
      <c r="G862" s="802">
        <f t="shared" si="13"/>
        <v>20.597999999999956</v>
      </c>
    </row>
    <row r="863" spans="2:7">
      <c r="B863" s="787"/>
      <c r="C863" s="787"/>
      <c r="G863" s="802">
        <f t="shared" si="13"/>
        <v>20.597999999999956</v>
      </c>
    </row>
    <row r="864" spans="2:7">
      <c r="B864" s="787"/>
      <c r="C864" s="787"/>
      <c r="G864" s="802">
        <f t="shared" si="13"/>
        <v>20.597999999999956</v>
      </c>
    </row>
    <row r="865" spans="2:7">
      <c r="B865" s="787"/>
      <c r="C865" s="787"/>
      <c r="G865" s="802">
        <f t="shared" si="13"/>
        <v>20.597999999999956</v>
      </c>
    </row>
    <row r="866" spans="2:7">
      <c r="B866" s="787"/>
      <c r="C866" s="787"/>
      <c r="G866" s="802">
        <f t="shared" si="13"/>
        <v>20.597999999999956</v>
      </c>
    </row>
    <row r="867" spans="2:7">
      <c r="B867" s="787"/>
      <c r="C867" s="787"/>
      <c r="G867" s="802">
        <f t="shared" si="13"/>
        <v>20.597999999999956</v>
      </c>
    </row>
    <row r="868" spans="2:7">
      <c r="B868" s="787"/>
      <c r="C868" s="787"/>
      <c r="G868" s="802">
        <f t="shared" si="13"/>
        <v>20.597999999999956</v>
      </c>
    </row>
    <row r="869" spans="2:7">
      <c r="B869" s="787"/>
      <c r="C869" s="787"/>
      <c r="G869" s="802">
        <f t="shared" si="13"/>
        <v>20.597999999999956</v>
      </c>
    </row>
    <row r="870" spans="2:7">
      <c r="B870" s="787"/>
      <c r="C870" s="787"/>
      <c r="G870" s="802">
        <f t="shared" si="13"/>
        <v>20.597999999999956</v>
      </c>
    </row>
    <row r="871" spans="2:7">
      <c r="B871" s="787"/>
      <c r="C871" s="787"/>
      <c r="G871" s="802">
        <f t="shared" si="13"/>
        <v>20.597999999999956</v>
      </c>
    </row>
    <row r="872" spans="2:7">
      <c r="B872" s="787"/>
      <c r="C872" s="787"/>
      <c r="G872" s="802">
        <f t="shared" si="13"/>
        <v>20.597999999999956</v>
      </c>
    </row>
    <row r="873" spans="2:7">
      <c r="B873" s="787"/>
      <c r="C873" s="787"/>
      <c r="G873" s="802">
        <f t="shared" si="13"/>
        <v>20.597999999999956</v>
      </c>
    </row>
    <row r="874" spans="2:7">
      <c r="B874" s="787"/>
      <c r="C874" s="787"/>
      <c r="G874" s="802">
        <f t="shared" si="13"/>
        <v>20.597999999999956</v>
      </c>
    </row>
    <row r="875" spans="2:7">
      <c r="B875" s="787"/>
      <c r="C875" s="787"/>
      <c r="G875" s="802">
        <f t="shared" si="13"/>
        <v>20.597999999999956</v>
      </c>
    </row>
    <row r="876" spans="2:7">
      <c r="B876" s="787"/>
      <c r="C876" s="787"/>
      <c r="G876" s="802">
        <f t="shared" si="13"/>
        <v>20.597999999999956</v>
      </c>
    </row>
    <row r="877" spans="2:7">
      <c r="B877" s="787"/>
      <c r="C877" s="787"/>
      <c r="G877" s="802">
        <f t="shared" si="13"/>
        <v>20.597999999999956</v>
      </c>
    </row>
    <row r="878" spans="2:7">
      <c r="B878" s="787"/>
      <c r="C878" s="787"/>
      <c r="G878" s="802">
        <f t="shared" si="13"/>
        <v>20.597999999999956</v>
      </c>
    </row>
    <row r="879" spans="2:7">
      <c r="B879" s="787"/>
      <c r="C879" s="787"/>
      <c r="G879" s="802">
        <f t="shared" si="13"/>
        <v>20.597999999999956</v>
      </c>
    </row>
    <row r="880" spans="2:7">
      <c r="B880" s="787"/>
      <c r="C880" s="787"/>
      <c r="G880" s="802">
        <f t="shared" si="13"/>
        <v>20.597999999999956</v>
      </c>
    </row>
    <row r="881" spans="2:7">
      <c r="B881" s="787"/>
      <c r="C881" s="787"/>
      <c r="G881" s="802">
        <f t="shared" si="13"/>
        <v>20.597999999999956</v>
      </c>
    </row>
    <row r="882" spans="2:7">
      <c r="B882" s="787"/>
      <c r="C882" s="787"/>
      <c r="G882" s="802">
        <f t="shared" si="13"/>
        <v>20.597999999999956</v>
      </c>
    </row>
    <row r="883" spans="2:7">
      <c r="B883" s="787"/>
      <c r="C883" s="787"/>
      <c r="G883" s="802">
        <f t="shared" si="13"/>
        <v>20.597999999999956</v>
      </c>
    </row>
    <row r="884" spans="2:7">
      <c r="B884" s="787"/>
      <c r="C884" s="787"/>
      <c r="G884" s="802">
        <f t="shared" si="13"/>
        <v>20.597999999999956</v>
      </c>
    </row>
    <row r="885" spans="2:7">
      <c r="B885" s="787"/>
      <c r="C885" s="787"/>
      <c r="G885" s="802">
        <f t="shared" ref="G885:G948" si="14">+G884+E885-F885</f>
        <v>20.597999999999956</v>
      </c>
    </row>
    <row r="886" spans="2:7">
      <c r="B886" s="787"/>
      <c r="C886" s="787"/>
      <c r="G886" s="802">
        <f t="shared" si="14"/>
        <v>20.597999999999956</v>
      </c>
    </row>
    <row r="887" spans="2:7">
      <c r="B887" s="787"/>
      <c r="C887" s="787"/>
      <c r="G887" s="802">
        <f t="shared" si="14"/>
        <v>20.597999999999956</v>
      </c>
    </row>
    <row r="888" spans="2:7">
      <c r="B888" s="787"/>
      <c r="C888" s="787"/>
      <c r="G888" s="802">
        <f t="shared" si="14"/>
        <v>20.597999999999956</v>
      </c>
    </row>
    <row r="889" spans="2:7">
      <c r="B889" s="787"/>
      <c r="C889" s="787"/>
      <c r="G889" s="802">
        <f t="shared" si="14"/>
        <v>20.597999999999956</v>
      </c>
    </row>
    <row r="890" spans="2:7">
      <c r="B890" s="787"/>
      <c r="C890" s="787"/>
      <c r="G890" s="802">
        <f t="shared" si="14"/>
        <v>20.597999999999956</v>
      </c>
    </row>
    <row r="891" spans="2:7">
      <c r="B891" s="787"/>
      <c r="C891" s="787"/>
      <c r="G891" s="802">
        <f t="shared" si="14"/>
        <v>20.597999999999956</v>
      </c>
    </row>
    <row r="892" spans="2:7">
      <c r="B892" s="787"/>
      <c r="C892" s="787"/>
      <c r="G892" s="802">
        <f t="shared" si="14"/>
        <v>20.597999999999956</v>
      </c>
    </row>
    <row r="893" spans="2:7">
      <c r="B893" s="787"/>
      <c r="C893" s="787"/>
      <c r="G893" s="802">
        <f t="shared" si="14"/>
        <v>20.597999999999956</v>
      </c>
    </row>
    <row r="894" spans="2:7">
      <c r="B894" s="787"/>
      <c r="C894" s="787"/>
      <c r="G894" s="802">
        <f t="shared" si="14"/>
        <v>20.597999999999956</v>
      </c>
    </row>
    <row r="895" spans="2:7">
      <c r="B895" s="787"/>
      <c r="C895" s="787"/>
      <c r="G895" s="802">
        <f t="shared" si="14"/>
        <v>20.597999999999956</v>
      </c>
    </row>
    <row r="896" spans="2:7">
      <c r="B896" s="787"/>
      <c r="C896" s="787"/>
      <c r="G896" s="802">
        <f t="shared" si="14"/>
        <v>20.597999999999956</v>
      </c>
    </row>
    <row r="897" spans="2:7">
      <c r="B897" s="787"/>
      <c r="C897" s="787"/>
      <c r="G897" s="802">
        <f t="shared" si="14"/>
        <v>20.597999999999956</v>
      </c>
    </row>
    <row r="898" spans="2:7">
      <c r="B898" s="787"/>
      <c r="C898" s="787"/>
      <c r="G898" s="802">
        <f t="shared" si="14"/>
        <v>20.597999999999956</v>
      </c>
    </row>
    <row r="899" spans="2:7">
      <c r="B899" s="787"/>
      <c r="C899" s="787"/>
      <c r="G899" s="802">
        <f t="shared" si="14"/>
        <v>20.597999999999956</v>
      </c>
    </row>
    <row r="900" spans="2:7">
      <c r="B900" s="787"/>
      <c r="C900" s="787"/>
      <c r="G900" s="802">
        <f t="shared" si="14"/>
        <v>20.597999999999956</v>
      </c>
    </row>
    <row r="901" spans="2:7">
      <c r="B901" s="787"/>
      <c r="C901" s="787"/>
      <c r="G901" s="802">
        <f t="shared" si="14"/>
        <v>20.597999999999956</v>
      </c>
    </row>
    <row r="902" spans="2:7">
      <c r="B902" s="787"/>
      <c r="C902" s="787"/>
      <c r="G902" s="802">
        <f t="shared" si="14"/>
        <v>20.597999999999956</v>
      </c>
    </row>
    <row r="903" spans="2:7">
      <c r="B903" s="787"/>
      <c r="C903" s="787"/>
      <c r="G903" s="802">
        <f t="shared" si="14"/>
        <v>20.597999999999956</v>
      </c>
    </row>
    <row r="904" spans="2:7">
      <c r="B904" s="787"/>
      <c r="C904" s="787"/>
      <c r="G904" s="802">
        <f t="shared" si="14"/>
        <v>20.597999999999956</v>
      </c>
    </row>
    <row r="905" spans="2:7">
      <c r="B905" s="787"/>
      <c r="C905" s="787"/>
      <c r="G905" s="802">
        <f t="shared" si="14"/>
        <v>20.597999999999956</v>
      </c>
    </row>
    <row r="906" spans="2:7">
      <c r="B906" s="787"/>
      <c r="C906" s="787"/>
      <c r="G906" s="802">
        <f t="shared" si="14"/>
        <v>20.597999999999956</v>
      </c>
    </row>
    <row r="907" spans="2:7">
      <c r="B907" s="787"/>
      <c r="C907" s="787"/>
      <c r="G907" s="802">
        <f t="shared" si="14"/>
        <v>20.597999999999956</v>
      </c>
    </row>
    <row r="908" spans="2:7">
      <c r="B908" s="787"/>
      <c r="C908" s="787"/>
      <c r="G908" s="802">
        <f t="shared" si="14"/>
        <v>20.597999999999956</v>
      </c>
    </row>
    <row r="909" spans="2:7">
      <c r="B909" s="787"/>
      <c r="C909" s="787"/>
      <c r="G909" s="802">
        <f t="shared" si="14"/>
        <v>20.597999999999956</v>
      </c>
    </row>
    <row r="910" spans="2:7">
      <c r="B910" s="787"/>
      <c r="C910" s="787"/>
      <c r="G910" s="802">
        <f t="shared" si="14"/>
        <v>20.597999999999956</v>
      </c>
    </row>
    <row r="911" spans="2:7">
      <c r="B911" s="787"/>
      <c r="C911" s="787"/>
      <c r="G911" s="802">
        <f t="shared" si="14"/>
        <v>20.597999999999956</v>
      </c>
    </row>
    <row r="912" spans="2:7">
      <c r="B912" s="787"/>
      <c r="C912" s="787"/>
      <c r="G912" s="802">
        <f t="shared" si="14"/>
        <v>20.597999999999956</v>
      </c>
    </row>
    <row r="913" spans="2:7">
      <c r="B913" s="787"/>
      <c r="C913" s="787"/>
      <c r="G913" s="802">
        <f t="shared" si="14"/>
        <v>20.597999999999956</v>
      </c>
    </row>
    <row r="914" spans="2:7">
      <c r="B914" s="787"/>
      <c r="C914" s="787"/>
      <c r="G914" s="802">
        <f t="shared" si="14"/>
        <v>20.597999999999956</v>
      </c>
    </row>
    <row r="915" spans="2:7">
      <c r="B915" s="787"/>
      <c r="C915" s="787"/>
      <c r="G915" s="802">
        <f t="shared" si="14"/>
        <v>20.597999999999956</v>
      </c>
    </row>
    <row r="916" spans="2:7">
      <c r="B916" s="787"/>
      <c r="C916" s="787"/>
      <c r="G916" s="802">
        <f t="shared" si="14"/>
        <v>20.597999999999956</v>
      </c>
    </row>
    <row r="917" spans="2:7">
      <c r="B917" s="787"/>
      <c r="C917" s="787"/>
      <c r="G917" s="802">
        <f t="shared" si="14"/>
        <v>20.597999999999956</v>
      </c>
    </row>
    <row r="918" spans="2:7">
      <c r="B918" s="787"/>
      <c r="C918" s="787"/>
      <c r="G918" s="802">
        <f t="shared" si="14"/>
        <v>20.597999999999956</v>
      </c>
    </row>
    <row r="919" spans="2:7">
      <c r="B919" s="787"/>
      <c r="C919" s="787"/>
      <c r="G919" s="802">
        <f t="shared" si="14"/>
        <v>20.597999999999956</v>
      </c>
    </row>
    <row r="920" spans="2:7">
      <c r="B920" s="787"/>
      <c r="C920" s="787"/>
      <c r="G920" s="802">
        <f t="shared" si="14"/>
        <v>20.597999999999956</v>
      </c>
    </row>
    <row r="921" spans="2:7">
      <c r="B921" s="787"/>
      <c r="C921" s="787"/>
      <c r="G921" s="802">
        <f t="shared" si="14"/>
        <v>20.597999999999956</v>
      </c>
    </row>
    <row r="922" spans="2:7">
      <c r="B922" s="787"/>
      <c r="C922" s="787"/>
      <c r="G922" s="802">
        <f t="shared" si="14"/>
        <v>20.597999999999956</v>
      </c>
    </row>
    <row r="923" spans="2:7">
      <c r="B923" s="787"/>
      <c r="C923" s="787"/>
      <c r="G923" s="802">
        <f t="shared" si="14"/>
        <v>20.597999999999956</v>
      </c>
    </row>
    <row r="924" spans="2:7">
      <c r="B924" s="787"/>
      <c r="C924" s="787"/>
      <c r="G924" s="802">
        <f t="shared" si="14"/>
        <v>20.597999999999956</v>
      </c>
    </row>
    <row r="925" spans="2:7">
      <c r="B925" s="787"/>
      <c r="C925" s="787"/>
      <c r="G925" s="802">
        <f t="shared" si="14"/>
        <v>20.597999999999956</v>
      </c>
    </row>
    <row r="926" spans="2:7">
      <c r="B926" s="787"/>
      <c r="C926" s="787"/>
      <c r="G926" s="802">
        <f t="shared" si="14"/>
        <v>20.597999999999956</v>
      </c>
    </row>
    <row r="927" spans="2:7">
      <c r="B927" s="787"/>
      <c r="C927" s="787"/>
      <c r="G927" s="802">
        <f t="shared" si="14"/>
        <v>20.597999999999956</v>
      </c>
    </row>
    <row r="928" spans="2:7">
      <c r="B928" s="787"/>
      <c r="C928" s="787"/>
      <c r="G928" s="802">
        <f t="shared" si="14"/>
        <v>20.597999999999956</v>
      </c>
    </row>
    <row r="929" spans="2:7">
      <c r="B929" s="787"/>
      <c r="C929" s="787"/>
      <c r="G929" s="802">
        <f t="shared" si="14"/>
        <v>20.597999999999956</v>
      </c>
    </row>
    <row r="930" spans="2:7">
      <c r="B930" s="787"/>
      <c r="C930" s="787"/>
      <c r="G930" s="802">
        <f t="shared" si="14"/>
        <v>20.597999999999956</v>
      </c>
    </row>
    <row r="931" spans="2:7">
      <c r="B931" s="787"/>
      <c r="C931" s="787"/>
      <c r="G931" s="802">
        <f t="shared" si="14"/>
        <v>20.597999999999956</v>
      </c>
    </row>
    <row r="932" spans="2:7">
      <c r="B932" s="787"/>
      <c r="C932" s="787"/>
      <c r="G932" s="802">
        <f t="shared" si="14"/>
        <v>20.597999999999956</v>
      </c>
    </row>
    <row r="933" spans="2:7">
      <c r="B933" s="787"/>
      <c r="C933" s="787"/>
      <c r="G933" s="802">
        <f t="shared" si="14"/>
        <v>20.597999999999956</v>
      </c>
    </row>
    <row r="934" spans="2:7">
      <c r="B934" s="787"/>
      <c r="C934" s="787"/>
      <c r="G934" s="802">
        <f t="shared" si="14"/>
        <v>20.597999999999956</v>
      </c>
    </row>
    <row r="935" spans="2:7">
      <c r="B935" s="787"/>
      <c r="C935" s="787"/>
      <c r="G935" s="802">
        <f t="shared" si="14"/>
        <v>20.597999999999956</v>
      </c>
    </row>
    <row r="936" spans="2:7">
      <c r="B936" s="787"/>
      <c r="C936" s="787"/>
      <c r="G936" s="802">
        <f t="shared" si="14"/>
        <v>20.597999999999956</v>
      </c>
    </row>
    <row r="937" spans="2:7">
      <c r="B937" s="787"/>
      <c r="C937" s="787"/>
      <c r="G937" s="802">
        <f t="shared" si="14"/>
        <v>20.597999999999956</v>
      </c>
    </row>
    <row r="938" spans="2:7">
      <c r="B938" s="787"/>
      <c r="C938" s="787"/>
      <c r="G938" s="802">
        <f t="shared" si="14"/>
        <v>20.597999999999956</v>
      </c>
    </row>
    <row r="939" spans="2:7">
      <c r="B939" s="787"/>
      <c r="C939" s="787"/>
      <c r="G939" s="802">
        <f t="shared" si="14"/>
        <v>20.597999999999956</v>
      </c>
    </row>
    <row r="940" spans="2:7">
      <c r="B940" s="787"/>
      <c r="C940" s="787"/>
      <c r="G940" s="802">
        <f t="shared" si="14"/>
        <v>20.597999999999956</v>
      </c>
    </row>
    <row r="941" spans="2:7">
      <c r="B941" s="787"/>
      <c r="C941" s="787"/>
      <c r="G941" s="802">
        <f t="shared" si="14"/>
        <v>20.597999999999956</v>
      </c>
    </row>
    <row r="942" spans="2:7">
      <c r="B942" s="787"/>
      <c r="C942" s="787"/>
      <c r="G942" s="802">
        <f t="shared" si="14"/>
        <v>20.597999999999956</v>
      </c>
    </row>
    <row r="943" spans="2:7">
      <c r="B943" s="787"/>
      <c r="C943" s="787"/>
      <c r="G943" s="802">
        <f t="shared" si="14"/>
        <v>20.597999999999956</v>
      </c>
    </row>
    <row r="944" spans="2:7">
      <c r="B944" s="787"/>
      <c r="C944" s="787"/>
      <c r="G944" s="802">
        <f t="shared" si="14"/>
        <v>20.597999999999956</v>
      </c>
    </row>
    <row r="945" spans="2:7">
      <c r="B945" s="787"/>
      <c r="C945" s="787"/>
      <c r="G945" s="802">
        <f t="shared" si="14"/>
        <v>20.597999999999956</v>
      </c>
    </row>
    <row r="946" spans="2:7">
      <c r="B946" s="787"/>
      <c r="C946" s="787"/>
      <c r="G946" s="802">
        <f t="shared" si="14"/>
        <v>20.597999999999956</v>
      </c>
    </row>
    <row r="947" spans="2:7">
      <c r="B947" s="787"/>
      <c r="C947" s="787"/>
      <c r="G947" s="802">
        <f t="shared" si="14"/>
        <v>20.597999999999956</v>
      </c>
    </row>
    <row r="948" spans="2:7">
      <c r="B948" s="787"/>
      <c r="C948" s="787"/>
      <c r="G948" s="802">
        <f t="shared" si="14"/>
        <v>20.597999999999956</v>
      </c>
    </row>
    <row r="949" spans="2:7">
      <c r="B949" s="787"/>
      <c r="C949" s="787"/>
      <c r="G949" s="802">
        <f t="shared" ref="G949:G1012" si="15">+G948+E949-F949</f>
        <v>20.597999999999956</v>
      </c>
    </row>
    <row r="950" spans="2:7">
      <c r="B950" s="787"/>
      <c r="C950" s="787"/>
      <c r="G950" s="802">
        <f t="shared" si="15"/>
        <v>20.597999999999956</v>
      </c>
    </row>
    <row r="951" spans="2:7">
      <c r="B951" s="787"/>
      <c r="C951" s="787"/>
      <c r="G951" s="802">
        <f t="shared" si="15"/>
        <v>20.597999999999956</v>
      </c>
    </row>
    <row r="952" spans="2:7">
      <c r="B952" s="787"/>
      <c r="C952" s="787"/>
      <c r="G952" s="802">
        <f t="shared" si="15"/>
        <v>20.597999999999956</v>
      </c>
    </row>
    <row r="953" spans="2:7">
      <c r="B953" s="787"/>
      <c r="C953" s="787"/>
      <c r="G953" s="802">
        <f t="shared" si="15"/>
        <v>20.597999999999956</v>
      </c>
    </row>
    <row r="954" spans="2:7">
      <c r="B954" s="787"/>
      <c r="C954" s="787"/>
      <c r="G954" s="802">
        <f t="shared" si="15"/>
        <v>20.597999999999956</v>
      </c>
    </row>
    <row r="955" spans="2:7">
      <c r="B955" s="787"/>
      <c r="C955" s="787"/>
      <c r="G955" s="802">
        <f t="shared" si="15"/>
        <v>20.597999999999956</v>
      </c>
    </row>
    <row r="956" spans="2:7">
      <c r="B956" s="787"/>
      <c r="C956" s="787"/>
      <c r="G956" s="802">
        <f t="shared" si="15"/>
        <v>20.597999999999956</v>
      </c>
    </row>
    <row r="957" spans="2:7">
      <c r="B957" s="787"/>
      <c r="C957" s="787"/>
      <c r="G957" s="802">
        <f t="shared" si="15"/>
        <v>20.597999999999956</v>
      </c>
    </row>
    <row r="958" spans="2:7">
      <c r="B958" s="787"/>
      <c r="C958" s="787"/>
      <c r="G958" s="802">
        <f t="shared" si="15"/>
        <v>20.597999999999956</v>
      </c>
    </row>
    <row r="959" spans="2:7">
      <c r="B959" s="787"/>
      <c r="C959" s="787"/>
      <c r="G959" s="802">
        <f t="shared" si="15"/>
        <v>20.597999999999956</v>
      </c>
    </row>
    <row r="960" spans="2:7">
      <c r="B960" s="787"/>
      <c r="C960" s="787"/>
      <c r="G960" s="802">
        <f t="shared" si="15"/>
        <v>20.597999999999956</v>
      </c>
    </row>
    <row r="961" spans="2:7">
      <c r="B961" s="787"/>
      <c r="C961" s="787"/>
      <c r="G961" s="802">
        <f t="shared" si="15"/>
        <v>20.597999999999956</v>
      </c>
    </row>
    <row r="962" spans="2:7">
      <c r="B962" s="787"/>
      <c r="C962" s="787"/>
      <c r="G962" s="802">
        <f t="shared" si="15"/>
        <v>20.597999999999956</v>
      </c>
    </row>
    <row r="963" spans="2:7">
      <c r="B963" s="787"/>
      <c r="C963" s="787"/>
      <c r="G963" s="802">
        <f t="shared" si="15"/>
        <v>20.597999999999956</v>
      </c>
    </row>
    <row r="964" spans="2:7">
      <c r="B964" s="787"/>
      <c r="C964" s="787"/>
      <c r="G964" s="802">
        <f t="shared" si="15"/>
        <v>20.597999999999956</v>
      </c>
    </row>
    <row r="965" spans="2:7">
      <c r="B965" s="787"/>
      <c r="C965" s="787"/>
      <c r="G965" s="802">
        <f t="shared" si="15"/>
        <v>20.597999999999956</v>
      </c>
    </row>
    <row r="966" spans="2:7">
      <c r="B966" s="787"/>
      <c r="C966" s="787"/>
      <c r="G966" s="802">
        <f t="shared" si="15"/>
        <v>20.597999999999956</v>
      </c>
    </row>
    <row r="967" spans="2:7">
      <c r="B967" s="787"/>
      <c r="C967" s="787"/>
      <c r="G967" s="802">
        <f t="shared" si="15"/>
        <v>20.597999999999956</v>
      </c>
    </row>
    <row r="968" spans="2:7">
      <c r="B968" s="787"/>
      <c r="C968" s="787"/>
      <c r="G968" s="802">
        <f t="shared" si="15"/>
        <v>20.597999999999956</v>
      </c>
    </row>
    <row r="969" spans="2:7">
      <c r="B969" s="787"/>
      <c r="C969" s="787"/>
      <c r="G969" s="802">
        <f t="shared" si="15"/>
        <v>20.597999999999956</v>
      </c>
    </row>
    <row r="970" spans="2:7">
      <c r="B970" s="787"/>
      <c r="C970" s="787"/>
      <c r="G970" s="802">
        <f t="shared" si="15"/>
        <v>20.597999999999956</v>
      </c>
    </row>
    <row r="971" spans="2:7">
      <c r="B971" s="787"/>
      <c r="C971" s="787"/>
      <c r="G971" s="802">
        <f t="shared" si="15"/>
        <v>20.597999999999956</v>
      </c>
    </row>
    <row r="972" spans="2:7">
      <c r="B972" s="787"/>
      <c r="C972" s="787"/>
      <c r="G972" s="802">
        <f t="shared" si="15"/>
        <v>20.597999999999956</v>
      </c>
    </row>
    <row r="973" spans="2:7">
      <c r="B973" s="787"/>
      <c r="C973" s="787"/>
      <c r="G973" s="802">
        <f t="shared" si="15"/>
        <v>20.597999999999956</v>
      </c>
    </row>
    <row r="974" spans="2:7">
      <c r="B974" s="787"/>
      <c r="C974" s="787"/>
      <c r="G974" s="802">
        <f t="shared" si="15"/>
        <v>20.597999999999956</v>
      </c>
    </row>
    <row r="975" spans="2:7">
      <c r="B975" s="787"/>
      <c r="C975" s="787"/>
      <c r="G975" s="802">
        <f t="shared" si="15"/>
        <v>20.597999999999956</v>
      </c>
    </row>
    <row r="976" spans="2:7">
      <c r="B976" s="787"/>
      <c r="C976" s="787"/>
      <c r="G976" s="802">
        <f t="shared" si="15"/>
        <v>20.597999999999956</v>
      </c>
    </row>
    <row r="977" spans="2:7">
      <c r="B977" s="787"/>
      <c r="C977" s="787"/>
      <c r="G977" s="802">
        <f t="shared" si="15"/>
        <v>20.597999999999956</v>
      </c>
    </row>
    <row r="978" spans="2:7">
      <c r="B978" s="787"/>
      <c r="C978" s="787"/>
      <c r="G978" s="802">
        <f t="shared" si="15"/>
        <v>20.597999999999956</v>
      </c>
    </row>
    <row r="979" spans="2:7">
      <c r="B979" s="787"/>
      <c r="C979" s="787"/>
      <c r="G979" s="802">
        <f t="shared" si="15"/>
        <v>20.597999999999956</v>
      </c>
    </row>
    <row r="980" spans="2:7">
      <c r="B980" s="787"/>
      <c r="C980" s="787"/>
      <c r="G980" s="802">
        <f t="shared" si="15"/>
        <v>20.597999999999956</v>
      </c>
    </row>
    <row r="981" spans="2:7">
      <c r="B981" s="787"/>
      <c r="C981" s="787"/>
      <c r="G981" s="802">
        <f t="shared" si="15"/>
        <v>20.597999999999956</v>
      </c>
    </row>
    <row r="982" spans="2:7">
      <c r="B982" s="787"/>
      <c r="C982" s="787"/>
      <c r="G982" s="802">
        <f t="shared" si="15"/>
        <v>20.597999999999956</v>
      </c>
    </row>
    <row r="983" spans="2:7">
      <c r="B983" s="787"/>
      <c r="C983" s="787"/>
      <c r="G983" s="802">
        <f t="shared" si="15"/>
        <v>20.597999999999956</v>
      </c>
    </row>
    <row r="984" spans="2:7">
      <c r="B984" s="787"/>
      <c r="C984" s="787"/>
      <c r="G984" s="802">
        <f t="shared" si="15"/>
        <v>20.597999999999956</v>
      </c>
    </row>
    <row r="985" spans="2:7">
      <c r="B985" s="787"/>
      <c r="C985" s="787"/>
      <c r="G985" s="802">
        <f t="shared" si="15"/>
        <v>20.597999999999956</v>
      </c>
    </row>
    <row r="986" spans="2:7">
      <c r="B986" s="787"/>
      <c r="C986" s="787"/>
      <c r="G986" s="802">
        <f t="shared" si="15"/>
        <v>20.597999999999956</v>
      </c>
    </row>
    <row r="987" spans="2:7">
      <c r="B987" s="787"/>
      <c r="C987" s="787"/>
      <c r="G987" s="802">
        <f t="shared" si="15"/>
        <v>20.597999999999956</v>
      </c>
    </row>
    <row r="988" spans="2:7">
      <c r="B988" s="787"/>
      <c r="C988" s="787"/>
      <c r="G988" s="802">
        <f t="shared" si="15"/>
        <v>20.597999999999956</v>
      </c>
    </row>
    <row r="989" spans="2:7">
      <c r="B989" s="787"/>
      <c r="C989" s="787"/>
      <c r="G989" s="802">
        <f t="shared" si="15"/>
        <v>20.597999999999956</v>
      </c>
    </row>
    <row r="990" spans="2:7">
      <c r="B990" s="787"/>
      <c r="C990" s="787"/>
      <c r="G990" s="802">
        <f t="shared" si="15"/>
        <v>20.597999999999956</v>
      </c>
    </row>
    <row r="991" spans="2:7">
      <c r="B991" s="787"/>
      <c r="C991" s="787"/>
      <c r="G991" s="802">
        <f t="shared" si="15"/>
        <v>20.597999999999956</v>
      </c>
    </row>
    <row r="992" spans="2:7">
      <c r="B992" s="787"/>
      <c r="C992" s="787"/>
      <c r="G992" s="802">
        <f t="shared" si="15"/>
        <v>20.597999999999956</v>
      </c>
    </row>
    <row r="993" spans="2:7">
      <c r="B993" s="787"/>
      <c r="C993" s="787"/>
      <c r="G993" s="802">
        <f t="shared" si="15"/>
        <v>20.597999999999956</v>
      </c>
    </row>
    <row r="994" spans="2:7">
      <c r="B994" s="787"/>
      <c r="C994" s="787"/>
      <c r="G994" s="802">
        <f t="shared" si="15"/>
        <v>20.597999999999956</v>
      </c>
    </row>
    <row r="995" spans="2:7">
      <c r="B995" s="787"/>
      <c r="C995" s="787"/>
      <c r="G995" s="802">
        <f t="shared" si="15"/>
        <v>20.597999999999956</v>
      </c>
    </row>
    <row r="996" spans="2:7">
      <c r="B996" s="787"/>
      <c r="C996" s="787"/>
      <c r="G996" s="802">
        <f t="shared" si="15"/>
        <v>20.597999999999956</v>
      </c>
    </row>
    <row r="997" spans="2:7">
      <c r="B997" s="787"/>
      <c r="C997" s="787"/>
      <c r="G997" s="802">
        <f t="shared" si="15"/>
        <v>20.597999999999956</v>
      </c>
    </row>
    <row r="998" spans="2:7">
      <c r="B998" s="787"/>
      <c r="C998" s="787"/>
      <c r="G998" s="802">
        <f t="shared" si="15"/>
        <v>20.597999999999956</v>
      </c>
    </row>
    <row r="999" spans="2:7">
      <c r="B999" s="787"/>
      <c r="C999" s="787"/>
      <c r="G999" s="802">
        <f t="shared" si="15"/>
        <v>20.597999999999956</v>
      </c>
    </row>
    <row r="1000" spans="2:7">
      <c r="B1000" s="787"/>
      <c r="C1000" s="787"/>
      <c r="G1000" s="802">
        <f t="shared" si="15"/>
        <v>20.597999999999956</v>
      </c>
    </row>
    <row r="1001" spans="2:7">
      <c r="B1001" s="787"/>
      <c r="C1001" s="787"/>
      <c r="G1001" s="802">
        <f t="shared" si="15"/>
        <v>20.597999999999956</v>
      </c>
    </row>
    <row r="1002" spans="2:7">
      <c r="B1002" s="787"/>
      <c r="C1002" s="787"/>
      <c r="G1002" s="802">
        <f t="shared" si="15"/>
        <v>20.597999999999956</v>
      </c>
    </row>
    <row r="1003" spans="2:7">
      <c r="B1003" s="787"/>
      <c r="C1003" s="787"/>
      <c r="G1003" s="802">
        <f t="shared" si="15"/>
        <v>20.597999999999956</v>
      </c>
    </row>
    <row r="1004" spans="2:7">
      <c r="B1004" s="787"/>
      <c r="C1004" s="787"/>
      <c r="G1004" s="802">
        <f t="shared" si="15"/>
        <v>20.597999999999956</v>
      </c>
    </row>
    <row r="1005" spans="2:7">
      <c r="B1005" s="787"/>
      <c r="C1005" s="787"/>
      <c r="G1005" s="802">
        <f t="shared" si="15"/>
        <v>20.597999999999956</v>
      </c>
    </row>
    <row r="1006" spans="2:7">
      <c r="B1006" s="787"/>
      <c r="C1006" s="787"/>
      <c r="G1006" s="802">
        <f t="shared" si="15"/>
        <v>20.597999999999956</v>
      </c>
    </row>
    <row r="1007" spans="2:7">
      <c r="B1007" s="787"/>
      <c r="C1007" s="787"/>
      <c r="G1007" s="802">
        <f t="shared" si="15"/>
        <v>20.597999999999956</v>
      </c>
    </row>
    <row r="1008" spans="2:7">
      <c r="B1008" s="787"/>
      <c r="C1008" s="787"/>
      <c r="G1008" s="802">
        <f t="shared" si="15"/>
        <v>20.597999999999956</v>
      </c>
    </row>
    <row r="1009" spans="2:7">
      <c r="B1009" s="787"/>
      <c r="C1009" s="787"/>
      <c r="G1009" s="802">
        <f t="shared" si="15"/>
        <v>20.597999999999956</v>
      </c>
    </row>
    <row r="1010" spans="2:7">
      <c r="B1010" s="787"/>
      <c r="C1010" s="787"/>
      <c r="G1010" s="802">
        <f t="shared" si="15"/>
        <v>20.597999999999956</v>
      </c>
    </row>
    <row r="1011" spans="2:7">
      <c r="B1011" s="787"/>
      <c r="C1011" s="787"/>
      <c r="G1011" s="802">
        <f t="shared" si="15"/>
        <v>20.597999999999956</v>
      </c>
    </row>
    <row r="1012" spans="2:7">
      <c r="B1012" s="787"/>
      <c r="C1012" s="787"/>
      <c r="G1012" s="802">
        <f t="shared" si="15"/>
        <v>20.597999999999956</v>
      </c>
    </row>
    <row r="1013" spans="2:7">
      <c r="B1013" s="787"/>
      <c r="C1013" s="787"/>
      <c r="G1013" s="802">
        <f t="shared" ref="G1013:G1014" si="16">+G1012+E1013-F1013</f>
        <v>20.597999999999956</v>
      </c>
    </row>
    <row r="1014" spans="2:7">
      <c r="B1014" s="787"/>
      <c r="C1014" s="787"/>
      <c r="G1014" s="802">
        <f t="shared" si="16"/>
        <v>20.597999999999956</v>
      </c>
    </row>
  </sheetData>
  <mergeCells count="8">
    <mergeCell ref="J725:L725"/>
    <mergeCell ref="J713:L713"/>
    <mergeCell ref="J692:L692"/>
    <mergeCell ref="B3:F3"/>
    <mergeCell ref="J542:K542"/>
    <mergeCell ref="I584:K584"/>
    <mergeCell ref="I650:K650"/>
    <mergeCell ref="J679:L679"/>
  </mergeCells>
  <pageMargins left="0.70866141732283472" right="0.70866141732283472" top="0.74803149606299213" bottom="0.74803149606299213" header="0.31496062992125984" footer="0.31496062992125984"/>
  <pageSetup paperSize="9" scale="7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0896-1728-436F-8CEC-5017347D8657}">
  <sheetPr>
    <tabColor rgb="FF00B0F0"/>
  </sheetPr>
  <dimension ref="A3:N405"/>
  <sheetViews>
    <sheetView topLeftCell="A94" workbookViewId="0">
      <selection activeCell="K99" sqref="K99"/>
    </sheetView>
  </sheetViews>
  <sheetFormatPr defaultColWidth="11.42578125" defaultRowHeight="15"/>
  <cols>
    <col min="1" max="1" width="11.7109375" style="39" bestFit="1" customWidth="1"/>
    <col min="2" max="2" width="14" style="6" customWidth="1"/>
    <col min="3" max="3" width="11.85546875" style="706" bestFit="1" customWidth="1"/>
    <col min="4" max="4" width="18.140625" style="45" customWidth="1"/>
    <col min="5" max="5" width="11.85546875" style="121" customWidth="1"/>
    <col min="6" max="6" width="12.140625" style="121" customWidth="1"/>
    <col min="7" max="8" width="12.28515625" customWidth="1"/>
    <col min="9" max="9" width="26.7109375" customWidth="1"/>
    <col min="11" max="11" width="13.5703125" customWidth="1"/>
    <col min="12" max="12" width="22.85546875" bestFit="1" customWidth="1"/>
  </cols>
  <sheetData>
    <row r="3" spans="1:8">
      <c r="B3" s="820" t="s">
        <v>3162</v>
      </c>
      <c r="C3" s="820"/>
      <c r="D3" s="820"/>
      <c r="E3" s="820"/>
      <c r="F3" s="820"/>
      <c r="G3" s="820"/>
      <c r="H3" s="786"/>
    </row>
    <row r="4" spans="1:8">
      <c r="B4" s="787"/>
      <c r="C4" s="803"/>
      <c r="D4" s="815"/>
      <c r="E4" s="187"/>
      <c r="F4" s="187"/>
      <c r="G4" s="188"/>
      <c r="H4" s="188"/>
    </row>
    <row r="5" spans="1:8" ht="30.75">
      <c r="A5" s="40" t="s">
        <v>1</v>
      </c>
      <c r="B5" s="804" t="s">
        <v>2</v>
      </c>
      <c r="C5" s="804" t="s">
        <v>3</v>
      </c>
      <c r="D5" s="83" t="s">
        <v>4</v>
      </c>
      <c r="E5" s="198" t="s">
        <v>5</v>
      </c>
      <c r="F5" s="198" t="s">
        <v>6</v>
      </c>
      <c r="G5" s="199" t="s">
        <v>7</v>
      </c>
      <c r="H5" s="199"/>
    </row>
    <row r="6" spans="1:8">
      <c r="A6" s="40"/>
      <c r="B6" s="804"/>
      <c r="C6" s="804"/>
      <c r="D6" s="83"/>
      <c r="E6" s="198"/>
      <c r="F6" s="198"/>
      <c r="G6" s="199"/>
      <c r="H6" s="199"/>
    </row>
    <row r="7" spans="1:8">
      <c r="A7" s="39">
        <v>44561</v>
      </c>
      <c r="B7" s="786" t="s">
        <v>10</v>
      </c>
      <c r="C7" s="790" t="s">
        <v>25</v>
      </c>
      <c r="D7" s="815" t="s">
        <v>14</v>
      </c>
      <c r="E7" s="121">
        <v>300</v>
      </c>
      <c r="G7" s="12">
        <f>G6+E7-F7</f>
        <v>300</v>
      </c>
      <c r="H7" s="12"/>
    </row>
    <row r="8" spans="1:8">
      <c r="A8" s="39">
        <v>44534</v>
      </c>
      <c r="B8" s="787" t="s">
        <v>3163</v>
      </c>
      <c r="C8" s="803" t="s">
        <v>25</v>
      </c>
      <c r="D8" s="815" t="s">
        <v>14</v>
      </c>
      <c r="F8" s="121">
        <v>300</v>
      </c>
      <c r="G8" s="12">
        <f t="shared" ref="G8:G59" si="0">G7+E8-F8</f>
        <v>0</v>
      </c>
      <c r="H8" s="12"/>
    </row>
    <row r="9" spans="1:8">
      <c r="A9" s="39">
        <v>44592</v>
      </c>
      <c r="B9" s="786" t="s">
        <v>10</v>
      </c>
      <c r="C9" s="790" t="s">
        <v>11</v>
      </c>
      <c r="D9" s="815" t="s">
        <v>14</v>
      </c>
      <c r="E9" s="121">
        <v>300</v>
      </c>
      <c r="G9" s="12">
        <f t="shared" si="0"/>
        <v>300</v>
      </c>
      <c r="H9" s="12"/>
    </row>
    <row r="10" spans="1:8">
      <c r="B10" s="786"/>
      <c r="C10" s="790"/>
      <c r="D10" s="815" t="s">
        <v>14</v>
      </c>
      <c r="E10" s="121">
        <v>130</v>
      </c>
      <c r="G10" s="12">
        <f t="shared" si="0"/>
        <v>430</v>
      </c>
      <c r="H10" s="12"/>
    </row>
    <row r="11" spans="1:8">
      <c r="A11" s="39">
        <v>44567</v>
      </c>
      <c r="B11" s="787" t="s">
        <v>3164</v>
      </c>
      <c r="C11" s="803" t="s">
        <v>11</v>
      </c>
      <c r="D11" s="815" t="s">
        <v>14</v>
      </c>
      <c r="F11" s="121">
        <v>300</v>
      </c>
      <c r="G11" s="12">
        <f t="shared" si="0"/>
        <v>130</v>
      </c>
      <c r="H11" s="12"/>
    </row>
    <row r="12" spans="1:8">
      <c r="A12" s="39">
        <v>44576</v>
      </c>
      <c r="B12" s="787" t="s">
        <v>3165</v>
      </c>
      <c r="C12" s="803" t="s">
        <v>11</v>
      </c>
      <c r="D12" s="815" t="s">
        <v>14</v>
      </c>
      <c r="F12" s="121">
        <v>130</v>
      </c>
      <c r="G12" s="12">
        <f t="shared" si="0"/>
        <v>0</v>
      </c>
      <c r="H12" s="12"/>
    </row>
    <row r="13" spans="1:8">
      <c r="A13" s="41">
        <v>44620</v>
      </c>
      <c r="B13" s="786" t="s">
        <v>10</v>
      </c>
      <c r="C13" s="790" t="s">
        <v>15</v>
      </c>
      <c r="D13" s="815" t="s">
        <v>14</v>
      </c>
      <c r="E13" s="121">
        <v>300</v>
      </c>
      <c r="G13" s="12">
        <f t="shared" si="0"/>
        <v>300</v>
      </c>
      <c r="H13" s="12"/>
    </row>
    <row r="14" spans="1:8">
      <c r="A14" s="39">
        <v>44597</v>
      </c>
      <c r="B14" s="787" t="s">
        <v>3166</v>
      </c>
      <c r="C14" s="803" t="s">
        <v>15</v>
      </c>
      <c r="D14" s="815" t="s">
        <v>14</v>
      </c>
      <c r="F14" s="121">
        <v>300</v>
      </c>
      <c r="G14" s="12">
        <f t="shared" si="0"/>
        <v>0</v>
      </c>
      <c r="H14" s="12"/>
    </row>
    <row r="15" spans="1:8">
      <c r="A15" s="41">
        <v>44651</v>
      </c>
      <c r="B15" s="786" t="s">
        <v>10</v>
      </c>
      <c r="C15" s="790" t="s">
        <v>16</v>
      </c>
      <c r="D15" s="815" t="s">
        <v>14</v>
      </c>
      <c r="E15" s="121">
        <v>300</v>
      </c>
      <c r="G15" s="12">
        <f t="shared" si="0"/>
        <v>300</v>
      </c>
      <c r="H15" s="12"/>
    </row>
    <row r="16" spans="1:8">
      <c r="A16" s="39">
        <v>44625</v>
      </c>
      <c r="B16" s="787" t="s">
        <v>3167</v>
      </c>
      <c r="C16" s="803" t="s">
        <v>16</v>
      </c>
      <c r="D16" s="815" t="s">
        <v>14</v>
      </c>
      <c r="F16" s="121">
        <v>300</v>
      </c>
      <c r="G16" s="12">
        <f t="shared" si="0"/>
        <v>0</v>
      </c>
      <c r="H16" s="12"/>
    </row>
    <row r="17" spans="1:8">
      <c r="A17" s="41">
        <v>44681</v>
      </c>
      <c r="B17" s="786" t="s">
        <v>10</v>
      </c>
      <c r="C17" s="790" t="s">
        <v>17</v>
      </c>
      <c r="D17" s="815" t="s">
        <v>14</v>
      </c>
      <c r="E17" s="121">
        <v>300</v>
      </c>
      <c r="G17" s="12">
        <f t="shared" si="0"/>
        <v>300</v>
      </c>
      <c r="H17" s="12"/>
    </row>
    <row r="18" spans="1:8">
      <c r="A18" s="39">
        <v>44648</v>
      </c>
      <c r="B18" s="787" t="s">
        <v>3168</v>
      </c>
      <c r="C18" s="803" t="s">
        <v>17</v>
      </c>
      <c r="D18" s="815" t="s">
        <v>14</v>
      </c>
      <c r="F18" s="121">
        <v>300</v>
      </c>
      <c r="G18" s="12">
        <f t="shared" si="0"/>
        <v>0</v>
      </c>
      <c r="H18" s="12"/>
    </row>
    <row r="19" spans="1:8">
      <c r="B19" s="787"/>
      <c r="C19" s="803"/>
      <c r="D19" s="815" t="s">
        <v>3169</v>
      </c>
      <c r="E19" s="121">
        <v>20</v>
      </c>
      <c r="G19" s="12">
        <f t="shared" si="0"/>
        <v>20</v>
      </c>
      <c r="H19" s="12"/>
    </row>
    <row r="20" spans="1:8">
      <c r="A20" s="39">
        <v>44648</v>
      </c>
      <c r="B20" s="787" t="s">
        <v>3168</v>
      </c>
      <c r="C20" s="803" t="s">
        <v>17</v>
      </c>
      <c r="D20" s="815" t="s">
        <v>3169</v>
      </c>
      <c r="F20" s="121">
        <v>20</v>
      </c>
      <c r="G20" s="12">
        <f t="shared" si="0"/>
        <v>0</v>
      </c>
      <c r="H20" s="12"/>
    </row>
    <row r="21" spans="1:8">
      <c r="A21" s="41">
        <v>44865</v>
      </c>
      <c r="B21" s="786" t="s">
        <v>10</v>
      </c>
      <c r="C21" s="790" t="s">
        <v>23</v>
      </c>
      <c r="D21" s="815" t="s">
        <v>14</v>
      </c>
      <c r="E21" s="121">
        <v>350</v>
      </c>
      <c r="G21" s="12">
        <f t="shared" si="0"/>
        <v>350</v>
      </c>
      <c r="H21" s="12"/>
    </row>
    <row r="22" spans="1:8">
      <c r="A22" s="39">
        <v>44840</v>
      </c>
      <c r="B22" s="787" t="s">
        <v>3170</v>
      </c>
      <c r="C22" s="803" t="s">
        <v>23</v>
      </c>
      <c r="D22" s="815" t="s">
        <v>14</v>
      </c>
      <c r="F22" s="121">
        <v>350</v>
      </c>
      <c r="G22" s="12">
        <f t="shared" si="0"/>
        <v>0</v>
      </c>
      <c r="H22" s="12"/>
    </row>
    <row r="23" spans="1:8">
      <c r="A23" s="41">
        <v>44865</v>
      </c>
      <c r="B23" s="786" t="s">
        <v>10</v>
      </c>
      <c r="C23" s="790" t="s">
        <v>24</v>
      </c>
      <c r="D23" s="815" t="s">
        <v>14</v>
      </c>
      <c r="E23" s="121">
        <v>350</v>
      </c>
      <c r="G23" s="12">
        <f t="shared" si="0"/>
        <v>350</v>
      </c>
      <c r="H23" s="12"/>
    </row>
    <row r="24" spans="1:8">
      <c r="A24" s="39">
        <v>44872</v>
      </c>
      <c r="B24" s="787" t="s">
        <v>3171</v>
      </c>
      <c r="C24" s="803" t="s">
        <v>24</v>
      </c>
      <c r="D24" s="815" t="s">
        <v>14</v>
      </c>
      <c r="F24" s="121">
        <v>350</v>
      </c>
      <c r="G24" s="12">
        <f t="shared" si="0"/>
        <v>0</v>
      </c>
      <c r="H24" s="12"/>
    </row>
    <row r="25" spans="1:8">
      <c r="A25" s="41">
        <v>44926</v>
      </c>
      <c r="B25" s="786" t="s">
        <v>10</v>
      </c>
      <c r="C25" s="790" t="s">
        <v>25</v>
      </c>
      <c r="D25" s="815" t="s">
        <v>14</v>
      </c>
      <c r="E25" s="121">
        <v>350</v>
      </c>
      <c r="G25" s="12">
        <f t="shared" si="0"/>
        <v>350</v>
      </c>
      <c r="H25" s="12"/>
    </row>
    <row r="26" spans="1:8">
      <c r="A26" s="39">
        <v>44901</v>
      </c>
      <c r="B26" s="787" t="s">
        <v>3172</v>
      </c>
      <c r="C26" s="803" t="s">
        <v>25</v>
      </c>
      <c r="D26" s="815" t="s">
        <v>14</v>
      </c>
      <c r="F26" s="121">
        <v>350</v>
      </c>
      <c r="G26" s="12">
        <f t="shared" si="0"/>
        <v>0</v>
      </c>
      <c r="H26" s="12"/>
    </row>
    <row r="27" spans="1:8">
      <c r="A27" s="41">
        <v>44957</v>
      </c>
      <c r="B27" s="786" t="s">
        <v>10</v>
      </c>
      <c r="C27" s="790" t="s">
        <v>11</v>
      </c>
      <c r="D27" s="815" t="s">
        <v>14</v>
      </c>
      <c r="E27" s="121">
        <v>350</v>
      </c>
      <c r="G27" s="12">
        <f t="shared" si="0"/>
        <v>350</v>
      </c>
      <c r="H27" s="12"/>
    </row>
    <row r="28" spans="1:8">
      <c r="A28" s="39">
        <v>44931</v>
      </c>
      <c r="B28" s="787" t="s">
        <v>3173</v>
      </c>
      <c r="C28" s="803" t="s">
        <v>11</v>
      </c>
      <c r="D28" s="815" t="s">
        <v>14</v>
      </c>
      <c r="F28" s="121">
        <v>350</v>
      </c>
      <c r="G28" s="12">
        <f t="shared" si="0"/>
        <v>0</v>
      </c>
      <c r="H28" s="12"/>
    </row>
    <row r="29" spans="1:8">
      <c r="B29" s="787"/>
      <c r="C29" s="803"/>
      <c r="D29" s="815" t="s">
        <v>3174</v>
      </c>
      <c r="E29" s="121">
        <v>180</v>
      </c>
      <c r="G29" s="12"/>
      <c r="H29" s="12"/>
    </row>
    <row r="30" spans="1:8">
      <c r="A30" s="39">
        <v>44950</v>
      </c>
      <c r="B30" s="787" t="s">
        <v>3175</v>
      </c>
      <c r="C30" s="803" t="s">
        <v>11</v>
      </c>
      <c r="D30" s="815" t="s">
        <v>3174</v>
      </c>
      <c r="F30" s="121">
        <v>180</v>
      </c>
      <c r="G30" s="12"/>
      <c r="H30" s="12"/>
    </row>
    <row r="31" spans="1:8">
      <c r="A31" s="41">
        <v>44958</v>
      </c>
      <c r="B31" s="786" t="s">
        <v>10</v>
      </c>
      <c r="C31" s="790" t="s">
        <v>15</v>
      </c>
      <c r="D31" s="815" t="s">
        <v>14</v>
      </c>
      <c r="E31" s="121">
        <v>350</v>
      </c>
      <c r="G31" s="12">
        <f>G28+E31-F31</f>
        <v>350</v>
      </c>
      <c r="H31" s="12"/>
    </row>
    <row r="32" spans="1:8">
      <c r="A32" s="39">
        <v>44939</v>
      </c>
      <c r="B32" s="787" t="s">
        <v>3176</v>
      </c>
      <c r="C32" s="803" t="s">
        <v>15</v>
      </c>
      <c r="D32" s="815" t="s">
        <v>14</v>
      </c>
      <c r="F32" s="121">
        <v>350</v>
      </c>
      <c r="G32" s="12">
        <f t="shared" si="0"/>
        <v>0</v>
      </c>
      <c r="H32" s="12"/>
    </row>
    <row r="33" spans="1:8">
      <c r="A33" s="41">
        <v>45016</v>
      </c>
      <c r="B33" s="786" t="s">
        <v>10</v>
      </c>
      <c r="C33" s="790" t="s">
        <v>16</v>
      </c>
      <c r="D33" s="815" t="s">
        <v>14</v>
      </c>
      <c r="E33" s="121">
        <v>350</v>
      </c>
      <c r="G33" s="12">
        <f t="shared" si="0"/>
        <v>350</v>
      </c>
      <c r="H33" s="12"/>
    </row>
    <row r="34" spans="1:8">
      <c r="A34" s="39">
        <v>44988</v>
      </c>
      <c r="B34" s="787" t="s">
        <v>3177</v>
      </c>
      <c r="C34" s="803" t="s">
        <v>16</v>
      </c>
      <c r="D34" s="815" t="s">
        <v>14</v>
      </c>
      <c r="F34" s="121">
        <v>350</v>
      </c>
      <c r="G34" s="12">
        <f t="shared" si="0"/>
        <v>0</v>
      </c>
      <c r="H34" s="12"/>
    </row>
    <row r="35" spans="1:8">
      <c r="A35" s="41">
        <v>45016</v>
      </c>
      <c r="B35" s="786" t="s">
        <v>10</v>
      </c>
      <c r="C35" s="790" t="s">
        <v>17</v>
      </c>
      <c r="D35" s="815" t="s">
        <v>14</v>
      </c>
      <c r="E35" s="121">
        <v>350</v>
      </c>
      <c r="G35" s="12">
        <f t="shared" si="0"/>
        <v>350</v>
      </c>
      <c r="H35" s="12"/>
    </row>
    <row r="36" spans="1:8">
      <c r="B36" s="787"/>
      <c r="C36" s="803"/>
      <c r="D36" s="815" t="s">
        <v>3174</v>
      </c>
      <c r="E36" s="121">
        <v>150</v>
      </c>
      <c r="G36" s="12">
        <f t="shared" si="0"/>
        <v>500</v>
      </c>
      <c r="H36" s="12"/>
    </row>
    <row r="37" spans="1:8">
      <c r="A37" s="39">
        <v>45017</v>
      </c>
      <c r="B37" s="787" t="s">
        <v>3178</v>
      </c>
      <c r="C37" s="803" t="s">
        <v>17</v>
      </c>
      <c r="D37" s="815" t="s">
        <v>3174</v>
      </c>
      <c r="F37" s="121">
        <v>150</v>
      </c>
      <c r="G37" s="12">
        <f t="shared" si="0"/>
        <v>350</v>
      </c>
      <c r="H37" s="12"/>
    </row>
    <row r="38" spans="1:8">
      <c r="A38" s="39">
        <v>45024</v>
      </c>
      <c r="B38" s="787" t="s">
        <v>3179</v>
      </c>
      <c r="C38" s="803" t="s">
        <v>17</v>
      </c>
      <c r="D38" s="815" t="s">
        <v>14</v>
      </c>
      <c r="F38" s="121">
        <v>350</v>
      </c>
      <c r="G38" s="12">
        <f t="shared" si="0"/>
        <v>0</v>
      </c>
      <c r="H38" s="12"/>
    </row>
    <row r="39" spans="1:8">
      <c r="A39" s="41">
        <v>45077</v>
      </c>
      <c r="B39" s="786" t="s">
        <v>10</v>
      </c>
      <c r="C39" s="790" t="s">
        <v>18</v>
      </c>
      <c r="D39" s="815" t="s">
        <v>14</v>
      </c>
      <c r="E39" s="121">
        <v>350</v>
      </c>
      <c r="G39" s="12">
        <f t="shared" si="0"/>
        <v>350</v>
      </c>
      <c r="H39" s="12"/>
    </row>
    <row r="40" spans="1:8">
      <c r="A40" s="39">
        <v>45052</v>
      </c>
      <c r="B40" s="787" t="s">
        <v>3180</v>
      </c>
      <c r="C40" s="803" t="s">
        <v>18</v>
      </c>
      <c r="D40" s="815" t="s">
        <v>14</v>
      </c>
      <c r="F40" s="121">
        <v>350</v>
      </c>
      <c r="G40" s="12">
        <f t="shared" si="0"/>
        <v>0</v>
      </c>
      <c r="H40" s="12"/>
    </row>
    <row r="41" spans="1:8">
      <c r="A41" s="41">
        <v>45107</v>
      </c>
      <c r="B41" s="786" t="s">
        <v>10</v>
      </c>
      <c r="C41" s="790" t="s">
        <v>19</v>
      </c>
      <c r="D41" s="815" t="s">
        <v>14</v>
      </c>
      <c r="E41" s="121">
        <v>350</v>
      </c>
      <c r="G41" s="12">
        <f t="shared" si="0"/>
        <v>350</v>
      </c>
      <c r="H41" s="12"/>
    </row>
    <row r="42" spans="1:8">
      <c r="A42" s="39">
        <v>45083</v>
      </c>
      <c r="B42" s="787" t="s">
        <v>3181</v>
      </c>
      <c r="C42" s="803" t="s">
        <v>19</v>
      </c>
      <c r="D42" s="815" t="s">
        <v>14</v>
      </c>
      <c r="F42" s="121">
        <v>350</v>
      </c>
      <c r="G42" s="12">
        <f t="shared" si="0"/>
        <v>0</v>
      </c>
      <c r="H42" s="12"/>
    </row>
    <row r="43" spans="1:8">
      <c r="A43" s="41">
        <v>45138</v>
      </c>
      <c r="B43" s="786" t="s">
        <v>10</v>
      </c>
      <c r="C43" s="790" t="s">
        <v>20</v>
      </c>
      <c r="D43" s="815" t="s">
        <v>14</v>
      </c>
      <c r="E43" s="121">
        <v>350</v>
      </c>
      <c r="G43" s="12">
        <f t="shared" si="0"/>
        <v>350</v>
      </c>
      <c r="H43" s="12"/>
    </row>
    <row r="44" spans="1:8">
      <c r="A44" s="39">
        <v>45115</v>
      </c>
      <c r="B44" s="787" t="s">
        <v>3182</v>
      </c>
      <c r="C44" s="803" t="s">
        <v>20</v>
      </c>
      <c r="D44" s="815" t="s">
        <v>14</v>
      </c>
      <c r="F44" s="121">
        <v>350</v>
      </c>
      <c r="G44" s="12">
        <f t="shared" si="0"/>
        <v>0</v>
      </c>
      <c r="H44" s="12"/>
    </row>
    <row r="45" spans="1:8">
      <c r="A45" s="41">
        <v>45169</v>
      </c>
      <c r="B45" s="786" t="s">
        <v>10</v>
      </c>
      <c r="C45" s="790" t="s">
        <v>411</v>
      </c>
      <c r="D45" s="815" t="s">
        <v>14</v>
      </c>
      <c r="E45" s="121">
        <v>350</v>
      </c>
      <c r="G45" s="12">
        <f t="shared" si="0"/>
        <v>350</v>
      </c>
      <c r="H45" s="12"/>
    </row>
    <row r="46" spans="1:8">
      <c r="A46" s="39">
        <v>45134</v>
      </c>
      <c r="B46" s="787" t="s">
        <v>3183</v>
      </c>
      <c r="C46" s="803" t="s">
        <v>411</v>
      </c>
      <c r="D46" s="815" t="s">
        <v>14</v>
      </c>
      <c r="F46" s="121">
        <v>350</v>
      </c>
      <c r="G46" s="12">
        <f t="shared" si="0"/>
        <v>0</v>
      </c>
      <c r="H46" s="12"/>
    </row>
    <row r="47" spans="1:8">
      <c r="A47" s="41">
        <v>45199</v>
      </c>
      <c r="B47" s="786" t="s">
        <v>10</v>
      </c>
      <c r="C47" s="790" t="s">
        <v>91</v>
      </c>
      <c r="D47" s="815" t="s">
        <v>14</v>
      </c>
      <c r="E47" s="188">
        <v>350</v>
      </c>
      <c r="G47" s="12">
        <f t="shared" si="0"/>
        <v>350</v>
      </c>
      <c r="H47" s="12"/>
    </row>
    <row r="48" spans="1:8">
      <c r="A48" s="39">
        <v>45175</v>
      </c>
      <c r="B48" s="787" t="s">
        <v>3184</v>
      </c>
      <c r="C48" s="803" t="s">
        <v>91</v>
      </c>
      <c r="D48" s="815" t="s">
        <v>14</v>
      </c>
      <c r="F48" s="121">
        <v>350</v>
      </c>
      <c r="G48" s="12">
        <f t="shared" si="0"/>
        <v>0</v>
      </c>
      <c r="H48" s="12"/>
    </row>
    <row r="49" spans="1:9">
      <c r="A49" s="41">
        <v>45230</v>
      </c>
      <c r="B49" s="786" t="s">
        <v>10</v>
      </c>
      <c r="C49" s="790" t="s">
        <v>23</v>
      </c>
      <c r="D49" s="815" t="s">
        <v>14</v>
      </c>
      <c r="E49" s="188">
        <v>350</v>
      </c>
      <c r="G49" s="12">
        <f t="shared" si="0"/>
        <v>350</v>
      </c>
      <c r="H49" s="12"/>
    </row>
    <row r="50" spans="1:9">
      <c r="A50" s="39">
        <v>45204</v>
      </c>
      <c r="B50" s="787" t="s">
        <v>3185</v>
      </c>
      <c r="C50" s="803" t="s">
        <v>23</v>
      </c>
      <c r="D50" s="815" t="s">
        <v>14</v>
      </c>
      <c r="F50" s="121">
        <v>350</v>
      </c>
      <c r="G50" s="12">
        <f t="shared" si="0"/>
        <v>0</v>
      </c>
      <c r="H50" s="12"/>
    </row>
    <row r="51" spans="1:9">
      <c r="A51" s="41">
        <v>45260</v>
      </c>
      <c r="B51" s="786" t="s">
        <v>10</v>
      </c>
      <c r="C51" s="790" t="s">
        <v>24</v>
      </c>
      <c r="D51" s="815" t="s">
        <v>14</v>
      </c>
      <c r="E51" s="188">
        <v>350</v>
      </c>
      <c r="G51" s="12">
        <f t="shared" si="0"/>
        <v>350</v>
      </c>
      <c r="H51" s="12"/>
    </row>
    <row r="52" spans="1:9">
      <c r="A52" s="39">
        <v>45236</v>
      </c>
      <c r="B52" s="787" t="s">
        <v>3186</v>
      </c>
      <c r="C52" s="803" t="s">
        <v>24</v>
      </c>
      <c r="D52" s="815" t="s">
        <v>14</v>
      </c>
      <c r="F52" s="121">
        <v>350</v>
      </c>
      <c r="G52" s="12">
        <f t="shared" si="0"/>
        <v>0</v>
      </c>
      <c r="H52" s="12"/>
    </row>
    <row r="53" spans="1:9">
      <c r="A53" s="41">
        <v>45291</v>
      </c>
      <c r="B53" s="786" t="s">
        <v>10</v>
      </c>
      <c r="C53" s="790" t="s">
        <v>25</v>
      </c>
      <c r="D53" s="815" t="s">
        <v>14</v>
      </c>
      <c r="E53" s="188">
        <v>350</v>
      </c>
      <c r="G53" s="12">
        <f t="shared" si="0"/>
        <v>350</v>
      </c>
      <c r="H53" s="12"/>
    </row>
    <row r="54" spans="1:9">
      <c r="A54" s="39">
        <v>45265</v>
      </c>
      <c r="B54" s="787" t="s">
        <v>3187</v>
      </c>
      <c r="C54" s="803" t="s">
        <v>25</v>
      </c>
      <c r="D54" s="815" t="s">
        <v>14</v>
      </c>
      <c r="F54" s="121">
        <v>350</v>
      </c>
      <c r="G54" s="12">
        <f t="shared" si="0"/>
        <v>0</v>
      </c>
      <c r="H54" s="12"/>
    </row>
    <row r="55" spans="1:9">
      <c r="A55" s="41">
        <v>45322</v>
      </c>
      <c r="B55" s="786" t="s">
        <v>10</v>
      </c>
      <c r="C55" s="790" t="s">
        <v>1374</v>
      </c>
      <c r="D55" s="815" t="s">
        <v>14</v>
      </c>
      <c r="E55" s="121">
        <v>350</v>
      </c>
      <c r="G55" s="12">
        <f t="shared" si="0"/>
        <v>350</v>
      </c>
      <c r="H55" s="12"/>
    </row>
    <row r="56" spans="1:9" s="233" customFormat="1">
      <c r="A56" s="269">
        <v>45298</v>
      </c>
      <c r="B56" s="270" t="s">
        <v>3188</v>
      </c>
      <c r="C56" s="316" t="s">
        <v>1374</v>
      </c>
      <c r="D56" s="376" t="s">
        <v>14</v>
      </c>
      <c r="E56" s="273"/>
      <c r="F56" s="273">
        <v>350</v>
      </c>
      <c r="G56" s="234">
        <f t="shared" si="0"/>
        <v>0</v>
      </c>
      <c r="H56" s="234">
        <f>+F56</f>
        <v>350</v>
      </c>
      <c r="I56" s="233" t="s">
        <v>3189</v>
      </c>
    </row>
    <row r="57" spans="1:9">
      <c r="A57" s="41">
        <v>45351</v>
      </c>
      <c r="B57" s="786" t="s">
        <v>10</v>
      </c>
      <c r="C57" s="790" t="s">
        <v>15</v>
      </c>
      <c r="D57" s="815" t="s">
        <v>14</v>
      </c>
      <c r="E57" s="121">
        <v>350</v>
      </c>
      <c r="G57" s="12">
        <f t="shared" si="0"/>
        <v>350</v>
      </c>
      <c r="H57" s="12"/>
    </row>
    <row r="58" spans="1:9" s="365" customFormat="1">
      <c r="A58" s="364">
        <v>45327</v>
      </c>
      <c r="B58" s="807" t="s">
        <v>3190</v>
      </c>
      <c r="C58" s="406" t="s">
        <v>15</v>
      </c>
      <c r="D58" s="374" t="s">
        <v>14</v>
      </c>
      <c r="E58" s="368"/>
      <c r="F58" s="368">
        <v>350</v>
      </c>
      <c r="G58" s="370">
        <f t="shared" si="0"/>
        <v>0</v>
      </c>
      <c r="H58" s="370"/>
    </row>
    <row r="59" spans="1:9">
      <c r="A59" s="41">
        <v>45382</v>
      </c>
      <c r="B59" s="786" t="s">
        <v>10</v>
      </c>
      <c r="C59" s="790" t="s">
        <v>16</v>
      </c>
      <c r="D59" s="815" t="s">
        <v>14</v>
      </c>
      <c r="E59" s="121">
        <v>350</v>
      </c>
      <c r="G59" s="12">
        <f t="shared" si="0"/>
        <v>350</v>
      </c>
      <c r="H59" s="12"/>
    </row>
    <row r="60" spans="1:9" s="233" customFormat="1">
      <c r="A60" s="269">
        <v>45355</v>
      </c>
      <c r="B60" s="270" t="s">
        <v>3191</v>
      </c>
      <c r="C60" s="316" t="s">
        <v>16</v>
      </c>
      <c r="D60" s="376" t="s">
        <v>14</v>
      </c>
      <c r="E60" s="273"/>
      <c r="F60" s="273">
        <v>350</v>
      </c>
      <c r="G60" s="234">
        <f>G59+E60-F60</f>
        <v>0</v>
      </c>
      <c r="H60" s="234">
        <f>+F60</f>
        <v>350</v>
      </c>
      <c r="I60" s="233" t="s">
        <v>3192</v>
      </c>
    </row>
    <row r="61" spans="1:9">
      <c r="A61" s="41">
        <v>45412</v>
      </c>
      <c r="B61" s="786" t="s">
        <v>10</v>
      </c>
      <c r="C61" s="790" t="s">
        <v>17</v>
      </c>
      <c r="D61" s="815" t="s">
        <v>14</v>
      </c>
      <c r="E61" s="121">
        <v>350</v>
      </c>
      <c r="G61" s="12">
        <f>G60+E61-F61</f>
        <v>350</v>
      </c>
      <c r="H61" s="12"/>
    </row>
    <row r="62" spans="1:9" s="365" customFormat="1">
      <c r="A62" s="364">
        <v>45388</v>
      </c>
      <c r="B62" s="807" t="s">
        <v>3193</v>
      </c>
      <c r="C62" s="406" t="s">
        <v>17</v>
      </c>
      <c r="D62" s="374" t="s">
        <v>14</v>
      </c>
      <c r="E62" s="368"/>
      <c r="F62" s="368">
        <v>350</v>
      </c>
      <c r="G62" s="370">
        <f t="shared" ref="G62:G126" si="1">G61+E62-F62</f>
        <v>0</v>
      </c>
      <c r="H62" s="370"/>
    </row>
    <row r="63" spans="1:9">
      <c r="A63" s="41">
        <v>45443</v>
      </c>
      <c r="B63" s="786" t="s">
        <v>10</v>
      </c>
      <c r="C63" s="790" t="s">
        <v>18</v>
      </c>
      <c r="D63" s="815" t="s">
        <v>14</v>
      </c>
      <c r="E63" s="121">
        <v>450</v>
      </c>
      <c r="G63" s="12">
        <f t="shared" si="1"/>
        <v>450</v>
      </c>
      <c r="H63" s="12"/>
    </row>
    <row r="64" spans="1:9" s="365" customFormat="1">
      <c r="A64" s="364">
        <v>45422</v>
      </c>
      <c r="B64" s="807" t="s">
        <v>2880</v>
      </c>
      <c r="C64" s="406" t="s">
        <v>18</v>
      </c>
      <c r="D64" s="374" t="s">
        <v>14</v>
      </c>
      <c r="E64" s="368"/>
      <c r="F64" s="368">
        <v>450</v>
      </c>
      <c r="G64" s="370">
        <f t="shared" si="1"/>
        <v>0</v>
      </c>
      <c r="H64" s="370"/>
    </row>
    <row r="65" spans="1:9">
      <c r="A65" s="41">
        <v>45473</v>
      </c>
      <c r="B65" s="786" t="s">
        <v>10</v>
      </c>
      <c r="C65" s="790" t="s">
        <v>19</v>
      </c>
      <c r="D65" s="815" t="s">
        <v>14</v>
      </c>
      <c r="E65" s="121">
        <v>450</v>
      </c>
      <c r="G65" s="12">
        <f t="shared" si="1"/>
        <v>450</v>
      </c>
      <c r="H65" s="12"/>
    </row>
    <row r="66" spans="1:9" s="365" customFormat="1">
      <c r="A66" s="364">
        <v>45448</v>
      </c>
      <c r="B66" s="807" t="s">
        <v>3194</v>
      </c>
      <c r="C66" s="406" t="s">
        <v>19</v>
      </c>
      <c r="D66" s="374" t="s">
        <v>14</v>
      </c>
      <c r="E66" s="368"/>
      <c r="F66" s="368">
        <v>450</v>
      </c>
      <c r="G66" s="370">
        <f t="shared" si="1"/>
        <v>0</v>
      </c>
      <c r="H66" s="370"/>
    </row>
    <row r="67" spans="1:9">
      <c r="A67" s="41">
        <v>45504</v>
      </c>
      <c r="B67" s="786" t="s">
        <v>10</v>
      </c>
      <c r="C67" s="790" t="s">
        <v>20</v>
      </c>
      <c r="D67" t="s">
        <v>14</v>
      </c>
      <c r="E67" s="67">
        <v>450</v>
      </c>
      <c r="G67" s="12">
        <f t="shared" si="1"/>
        <v>450</v>
      </c>
      <c r="H67" s="12"/>
    </row>
    <row r="68" spans="1:9" s="365" customFormat="1">
      <c r="A68" s="364">
        <v>45511</v>
      </c>
      <c r="B68" s="807" t="s">
        <v>3195</v>
      </c>
      <c r="C68" s="406" t="s">
        <v>20</v>
      </c>
      <c r="D68" s="365" t="s">
        <v>14</v>
      </c>
      <c r="E68" s="368"/>
      <c r="F68" s="368">
        <v>450</v>
      </c>
      <c r="G68" s="370">
        <f t="shared" si="1"/>
        <v>0</v>
      </c>
      <c r="H68" s="370"/>
    </row>
    <row r="69" spans="1:9">
      <c r="A69" s="240" t="s">
        <v>3196</v>
      </c>
      <c r="B69" s="239" t="s">
        <v>10</v>
      </c>
      <c r="C69" s="707" t="s">
        <v>411</v>
      </c>
      <c r="D69" s="193" t="s">
        <v>14</v>
      </c>
      <c r="E69" s="67">
        <v>450</v>
      </c>
      <c r="F69" s="193"/>
      <c r="G69" s="12">
        <f t="shared" si="1"/>
        <v>450</v>
      </c>
      <c r="H69" s="12"/>
    </row>
    <row r="70" spans="1:9">
      <c r="A70" s="240" t="s">
        <v>3197</v>
      </c>
      <c r="B70" s="193" t="s">
        <v>3198</v>
      </c>
      <c r="C70" s="707" t="s">
        <v>411</v>
      </c>
      <c r="D70" s="193" t="s">
        <v>14</v>
      </c>
      <c r="E70" s="242"/>
      <c r="F70" s="67">
        <v>450</v>
      </c>
      <c r="G70" s="12">
        <f t="shared" si="1"/>
        <v>0</v>
      </c>
      <c r="H70" s="12"/>
    </row>
    <row r="71" spans="1:9">
      <c r="A71" s="240">
        <v>45565</v>
      </c>
      <c r="B71" s="239" t="s">
        <v>10</v>
      </c>
      <c r="C71" s="707" t="s">
        <v>91</v>
      </c>
      <c r="D71" s="193" t="s">
        <v>14</v>
      </c>
      <c r="E71" s="67">
        <v>450</v>
      </c>
      <c r="F71" s="193"/>
      <c r="G71" s="12">
        <f t="shared" si="1"/>
        <v>450</v>
      </c>
      <c r="H71" s="12"/>
    </row>
    <row r="72" spans="1:9" s="233" customFormat="1">
      <c r="A72" s="304">
        <v>45572</v>
      </c>
      <c r="B72" s="305" t="s">
        <v>3199</v>
      </c>
      <c r="C72" s="708" t="s">
        <v>91</v>
      </c>
      <c r="D72" s="305" t="s">
        <v>14</v>
      </c>
      <c r="E72" s="306"/>
      <c r="F72" s="300">
        <v>450</v>
      </c>
      <c r="G72" s="234">
        <f t="shared" si="1"/>
        <v>0</v>
      </c>
      <c r="H72" s="234">
        <f>+F72</f>
        <v>450</v>
      </c>
      <c r="I72" s="233" t="s">
        <v>265</v>
      </c>
    </row>
    <row r="73" spans="1:9">
      <c r="A73" s="240">
        <v>45596</v>
      </c>
      <c r="B73" s="239" t="s">
        <v>10</v>
      </c>
      <c r="C73" s="707" t="s">
        <v>23</v>
      </c>
      <c r="D73" s="193" t="s">
        <v>14</v>
      </c>
      <c r="E73" s="67">
        <v>450</v>
      </c>
      <c r="F73" s="193"/>
      <c r="G73" s="12">
        <f t="shared" si="1"/>
        <v>450</v>
      </c>
      <c r="H73" s="12"/>
    </row>
    <row r="74" spans="1:9" s="233" customFormat="1">
      <c r="A74" s="304">
        <v>45601</v>
      </c>
      <c r="B74" s="305" t="s">
        <v>3200</v>
      </c>
      <c r="C74" s="708" t="s">
        <v>23</v>
      </c>
      <c r="D74" s="305" t="s">
        <v>14</v>
      </c>
      <c r="E74" s="306"/>
      <c r="F74" s="300">
        <v>450</v>
      </c>
      <c r="G74" s="234">
        <f t="shared" si="1"/>
        <v>0</v>
      </c>
      <c r="H74" s="234">
        <f>+F74</f>
        <v>450</v>
      </c>
      <c r="I74" s="233" t="s">
        <v>272</v>
      </c>
    </row>
    <row r="75" spans="1:9">
      <c r="A75" s="240">
        <v>45626</v>
      </c>
      <c r="B75" s="239" t="s">
        <v>10</v>
      </c>
      <c r="C75" s="707" t="s">
        <v>24</v>
      </c>
      <c r="D75" s="193" t="s">
        <v>14</v>
      </c>
      <c r="E75" s="67">
        <v>450</v>
      </c>
      <c r="F75" s="193"/>
      <c r="G75" s="12">
        <f t="shared" si="1"/>
        <v>450</v>
      </c>
      <c r="H75" s="12"/>
    </row>
    <row r="76" spans="1:9">
      <c r="A76" s="241">
        <v>45648</v>
      </c>
      <c r="B76" s="193" t="s">
        <v>3201</v>
      </c>
      <c r="C76" s="709" t="s">
        <v>24</v>
      </c>
      <c r="D76" s="193" t="s">
        <v>14</v>
      </c>
      <c r="E76" s="242"/>
      <c r="F76" s="67">
        <v>450</v>
      </c>
      <c r="G76" s="12">
        <f t="shared" si="1"/>
        <v>0</v>
      </c>
      <c r="H76" s="12"/>
    </row>
    <row r="77" spans="1:9">
      <c r="A77" s="240">
        <v>45657</v>
      </c>
      <c r="B77" s="239" t="s">
        <v>10</v>
      </c>
      <c r="C77" s="707" t="s">
        <v>25</v>
      </c>
      <c r="D77" s="193" t="s">
        <v>14</v>
      </c>
      <c r="E77" s="67">
        <v>450</v>
      </c>
      <c r="F77" s="193"/>
      <c r="G77" s="12">
        <f t="shared" si="1"/>
        <v>450</v>
      </c>
      <c r="H77" s="12"/>
    </row>
    <row r="78" spans="1:9" s="233" customFormat="1">
      <c r="A78" s="304">
        <v>45631</v>
      </c>
      <c r="B78" s="305" t="s">
        <v>3202</v>
      </c>
      <c r="C78" s="708" t="s">
        <v>25</v>
      </c>
      <c r="D78" s="305" t="s">
        <v>14</v>
      </c>
      <c r="E78" s="306"/>
      <c r="F78" s="300">
        <v>450</v>
      </c>
      <c r="G78" s="234">
        <f t="shared" si="1"/>
        <v>0</v>
      </c>
      <c r="H78" s="234">
        <f>+F78</f>
        <v>450</v>
      </c>
      <c r="I78" s="233" t="s">
        <v>272</v>
      </c>
    </row>
    <row r="79" spans="1:9">
      <c r="A79" s="240">
        <v>45626</v>
      </c>
      <c r="B79" s="239" t="s">
        <v>10</v>
      </c>
      <c r="C79" s="707" t="s">
        <v>1374</v>
      </c>
      <c r="D79" s="193" t="s">
        <v>14</v>
      </c>
      <c r="E79" s="67">
        <v>450</v>
      </c>
      <c r="F79" s="193"/>
      <c r="G79" s="12">
        <f t="shared" si="1"/>
        <v>450</v>
      </c>
      <c r="H79" s="12"/>
    </row>
    <row r="80" spans="1:9" s="233" customFormat="1">
      <c r="A80" s="304">
        <v>45693</v>
      </c>
      <c r="B80" s="305" t="s">
        <v>3203</v>
      </c>
      <c r="C80" s="708" t="s">
        <v>1374</v>
      </c>
      <c r="D80" s="305" t="s">
        <v>14</v>
      </c>
      <c r="E80" s="306"/>
      <c r="F80" s="300">
        <v>450</v>
      </c>
      <c r="G80" s="234">
        <f t="shared" si="1"/>
        <v>0</v>
      </c>
      <c r="H80" s="234">
        <f>+F80</f>
        <v>450</v>
      </c>
      <c r="I80" s="233" t="s">
        <v>265</v>
      </c>
    </row>
    <row r="81" spans="1:9">
      <c r="A81" s="240">
        <v>45657</v>
      </c>
      <c r="B81" s="239" t="s">
        <v>10</v>
      </c>
      <c r="C81" s="707" t="s">
        <v>15</v>
      </c>
      <c r="D81" s="193" t="s">
        <v>14</v>
      </c>
      <c r="E81" s="67">
        <v>450</v>
      </c>
      <c r="F81" s="193"/>
      <c r="G81" s="12">
        <f t="shared" si="1"/>
        <v>450</v>
      </c>
      <c r="H81" s="12"/>
    </row>
    <row r="82" spans="1:9" s="127" customFormat="1">
      <c r="A82" s="307">
        <v>45698</v>
      </c>
      <c r="B82" s="308" t="s">
        <v>3204</v>
      </c>
      <c r="C82" s="710" t="s">
        <v>15</v>
      </c>
      <c r="D82" s="308" t="s">
        <v>15</v>
      </c>
      <c r="E82" s="309"/>
      <c r="F82" s="299">
        <v>450</v>
      </c>
      <c r="G82" s="129">
        <f t="shared" si="1"/>
        <v>0</v>
      </c>
      <c r="H82" s="129"/>
    </row>
    <row r="83" spans="1:9">
      <c r="A83" s="41">
        <v>45747</v>
      </c>
      <c r="B83" s="786" t="s">
        <v>10</v>
      </c>
      <c r="C83" s="790" t="s">
        <v>16</v>
      </c>
      <c r="D83" s="193" t="s">
        <v>14</v>
      </c>
      <c r="E83" s="67">
        <v>450</v>
      </c>
      <c r="F83" s="193"/>
      <c r="G83" s="12">
        <f t="shared" si="1"/>
        <v>450</v>
      </c>
      <c r="H83" s="12"/>
    </row>
    <row r="84" spans="1:9" s="233" customFormat="1">
      <c r="A84" s="269">
        <v>45754</v>
      </c>
      <c r="B84" s="270" t="s">
        <v>3205</v>
      </c>
      <c r="C84" s="316" t="s">
        <v>16</v>
      </c>
      <c r="D84" s="305" t="s">
        <v>14</v>
      </c>
      <c r="E84" s="273"/>
      <c r="F84" s="273">
        <v>450</v>
      </c>
      <c r="G84" s="234">
        <f t="shared" si="1"/>
        <v>0</v>
      </c>
      <c r="H84" s="234">
        <f>+F84</f>
        <v>450</v>
      </c>
      <c r="I84" s="233" t="s">
        <v>272</v>
      </c>
    </row>
    <row r="85" spans="1:9">
      <c r="A85" s="41">
        <v>45777</v>
      </c>
      <c r="B85" s="786" t="s">
        <v>10</v>
      </c>
      <c r="C85" s="790" t="s">
        <v>17</v>
      </c>
      <c r="D85" s="193" t="s">
        <v>14</v>
      </c>
      <c r="E85" s="67">
        <v>450</v>
      </c>
      <c r="G85" s="12">
        <f t="shared" si="1"/>
        <v>450</v>
      </c>
      <c r="H85" s="12"/>
    </row>
    <row r="86" spans="1:9" s="233" customFormat="1">
      <c r="A86" s="269">
        <v>45786</v>
      </c>
      <c r="B86" s="270" t="s">
        <v>3206</v>
      </c>
      <c r="C86" s="316" t="s">
        <v>17</v>
      </c>
      <c r="D86" s="305" t="s">
        <v>14</v>
      </c>
      <c r="E86" s="273"/>
      <c r="F86" s="273">
        <v>450</v>
      </c>
      <c r="G86" s="234">
        <f t="shared" si="1"/>
        <v>0</v>
      </c>
      <c r="H86" s="234">
        <f>+F86</f>
        <v>450</v>
      </c>
      <c r="I86" s="233" t="s">
        <v>3207</v>
      </c>
    </row>
    <row r="87" spans="1:9">
      <c r="A87" s="41">
        <v>45808</v>
      </c>
      <c r="B87" s="786" t="s">
        <v>10</v>
      </c>
      <c r="C87" s="790" t="s">
        <v>237</v>
      </c>
      <c r="D87" t="s">
        <v>14</v>
      </c>
      <c r="E87" s="67">
        <v>450</v>
      </c>
      <c r="G87" s="12">
        <f t="shared" si="1"/>
        <v>450</v>
      </c>
      <c r="H87" s="12"/>
    </row>
    <row r="88" spans="1:9" s="233" customFormat="1">
      <c r="A88" s="269">
        <v>45817</v>
      </c>
      <c r="B88" s="270" t="s">
        <v>3208</v>
      </c>
      <c r="C88" s="316" t="s">
        <v>237</v>
      </c>
      <c r="D88" s="233" t="s">
        <v>14</v>
      </c>
      <c r="E88" s="273"/>
      <c r="F88" s="273">
        <v>450</v>
      </c>
      <c r="G88" s="234">
        <f t="shared" si="1"/>
        <v>0</v>
      </c>
      <c r="H88" s="234">
        <f>+F88</f>
        <v>450</v>
      </c>
      <c r="I88" s="233" t="s">
        <v>265</v>
      </c>
    </row>
    <row r="89" spans="1:9">
      <c r="A89" s="41">
        <v>45838</v>
      </c>
      <c r="B89" s="786" t="s">
        <v>10</v>
      </c>
      <c r="C89" s="790" t="s">
        <v>19</v>
      </c>
      <c r="D89" t="s">
        <v>14</v>
      </c>
      <c r="E89" s="67">
        <v>450</v>
      </c>
      <c r="G89" s="12">
        <f t="shared" si="1"/>
        <v>450</v>
      </c>
      <c r="H89" s="12"/>
    </row>
    <row r="90" spans="1:9" s="233" customFormat="1">
      <c r="A90" s="269">
        <v>45845</v>
      </c>
      <c r="B90" s="270" t="s">
        <v>3209</v>
      </c>
      <c r="C90" s="316" t="s">
        <v>19</v>
      </c>
      <c r="D90" s="233" t="s">
        <v>14</v>
      </c>
      <c r="E90" s="273"/>
      <c r="F90" s="273">
        <v>450</v>
      </c>
      <c r="G90" s="234">
        <f t="shared" si="1"/>
        <v>0</v>
      </c>
      <c r="H90" s="234">
        <f>+F90</f>
        <v>450</v>
      </c>
      <c r="I90" s="233" t="s">
        <v>272</v>
      </c>
    </row>
    <row r="91" spans="1:9">
      <c r="A91" s="41">
        <v>45869</v>
      </c>
      <c r="B91" s="786" t="s">
        <v>10</v>
      </c>
      <c r="C91" s="790" t="s">
        <v>20</v>
      </c>
      <c r="D91" t="s">
        <v>14</v>
      </c>
      <c r="E91" s="67">
        <v>450</v>
      </c>
      <c r="G91" s="12">
        <f t="shared" si="1"/>
        <v>450</v>
      </c>
      <c r="H91" s="12"/>
    </row>
    <row r="92" spans="1:9" s="233" customFormat="1">
      <c r="A92" s="269">
        <v>45874</v>
      </c>
      <c r="B92" s="270" t="s">
        <v>3210</v>
      </c>
      <c r="C92" s="316" t="s">
        <v>20</v>
      </c>
      <c r="D92" s="233" t="s">
        <v>14</v>
      </c>
      <c r="E92" s="273"/>
      <c r="F92" s="273">
        <v>450</v>
      </c>
      <c r="G92" s="234">
        <f t="shared" si="1"/>
        <v>0</v>
      </c>
      <c r="H92" s="234">
        <f>+F92</f>
        <v>450</v>
      </c>
      <c r="I92" s="233" t="s">
        <v>272</v>
      </c>
    </row>
    <row r="93" spans="1:9">
      <c r="A93" s="41">
        <v>45900</v>
      </c>
      <c r="B93" s="786" t="s">
        <v>10</v>
      </c>
      <c r="C93" s="790" t="s">
        <v>411</v>
      </c>
      <c r="D93" t="s">
        <v>14</v>
      </c>
      <c r="E93" s="121">
        <v>450</v>
      </c>
      <c r="G93" s="12">
        <f t="shared" si="1"/>
        <v>450</v>
      </c>
      <c r="H93" s="12"/>
    </row>
    <row r="94" spans="1:9" s="127" customFormat="1">
      <c r="A94" s="126"/>
      <c r="B94" s="797"/>
      <c r="C94" s="315"/>
      <c r="D94" s="378" t="s">
        <v>223</v>
      </c>
      <c r="E94" s="379">
        <v>15</v>
      </c>
      <c r="F94" s="266"/>
      <c r="G94" s="129">
        <f t="shared" si="1"/>
        <v>465</v>
      </c>
      <c r="H94" s="129"/>
    </row>
    <row r="95" spans="1:9">
      <c r="A95" s="133" t="s">
        <v>136</v>
      </c>
      <c r="B95" s="786" t="s">
        <v>10</v>
      </c>
      <c r="C95" s="786" t="s">
        <v>91</v>
      </c>
      <c r="D95" t="s">
        <v>14</v>
      </c>
      <c r="E95" s="121">
        <v>450</v>
      </c>
      <c r="G95" s="12">
        <f t="shared" si="1"/>
        <v>915</v>
      </c>
      <c r="H95" s="467">
        <f>SUM(H55:H94)</f>
        <v>4750</v>
      </c>
      <c r="I95" s="458" t="s">
        <v>1120</v>
      </c>
    </row>
    <row r="96" spans="1:9">
      <c r="A96" s="39">
        <v>45915</v>
      </c>
      <c r="B96" s="787" t="s">
        <v>3211</v>
      </c>
      <c r="C96" s="803" t="s">
        <v>91</v>
      </c>
      <c r="D96" t="s">
        <v>14</v>
      </c>
      <c r="F96" s="121">
        <v>450</v>
      </c>
      <c r="G96" s="12">
        <f t="shared" si="1"/>
        <v>465</v>
      </c>
      <c r="H96" s="12"/>
    </row>
    <row r="97" spans="1:14">
      <c r="A97" s="133">
        <v>45961</v>
      </c>
      <c r="B97" s="786" t="s">
        <v>10</v>
      </c>
      <c r="C97" s="790" t="s">
        <v>23</v>
      </c>
      <c r="D97" t="s">
        <v>14</v>
      </c>
      <c r="E97" s="121">
        <v>450</v>
      </c>
      <c r="G97" s="12">
        <f t="shared" si="1"/>
        <v>915</v>
      </c>
      <c r="H97" s="12"/>
    </row>
    <row r="98" spans="1:14">
      <c r="A98" s="133"/>
      <c r="B98" s="786"/>
      <c r="C98" s="790"/>
      <c r="D98" s="108" t="s">
        <v>69</v>
      </c>
      <c r="E98" s="583">
        <v>5</v>
      </c>
      <c r="G98" s="12">
        <f t="shared" si="1"/>
        <v>920</v>
      </c>
      <c r="H98" s="12"/>
    </row>
    <row r="99" spans="1:14" ht="15.75">
      <c r="A99" s="39">
        <v>45937</v>
      </c>
      <c r="B99" s="787" t="s">
        <v>3212</v>
      </c>
      <c r="C99" s="803" t="s">
        <v>23</v>
      </c>
      <c r="D99" t="s">
        <v>14</v>
      </c>
      <c r="F99" s="121">
        <v>450</v>
      </c>
      <c r="G99" s="12">
        <f t="shared" si="1"/>
        <v>470</v>
      </c>
      <c r="H99" s="12"/>
      <c r="J99" s="506" t="s">
        <v>140</v>
      </c>
      <c r="K99" s="582" t="s">
        <v>3213</v>
      </c>
    </row>
    <row r="100" spans="1:14">
      <c r="A100" s="41">
        <v>45991</v>
      </c>
      <c r="B100" s="786" t="s">
        <v>10</v>
      </c>
      <c r="C100" s="790" t="s">
        <v>24</v>
      </c>
      <c r="D100" t="s">
        <v>14</v>
      </c>
      <c r="E100" s="121">
        <v>450</v>
      </c>
      <c r="G100" s="12">
        <f t="shared" si="1"/>
        <v>920</v>
      </c>
      <c r="H100" s="12"/>
    </row>
    <row r="101" spans="1:14">
      <c r="A101" s="112">
        <v>45967</v>
      </c>
      <c r="B101" s="110" t="s">
        <v>3214</v>
      </c>
      <c r="C101" s="134" t="s">
        <v>24</v>
      </c>
      <c r="D101" s="111" t="s">
        <v>14</v>
      </c>
      <c r="E101" s="161"/>
      <c r="F101" s="161">
        <v>450</v>
      </c>
      <c r="G101" s="12">
        <f t="shared" si="1"/>
        <v>470</v>
      </c>
      <c r="H101" s="12"/>
    </row>
    <row r="102" spans="1:14">
      <c r="A102" s="41">
        <v>45991</v>
      </c>
      <c r="B102" s="786" t="s">
        <v>10</v>
      </c>
      <c r="C102" s="786" t="s">
        <v>25</v>
      </c>
      <c r="D102" t="s">
        <v>14</v>
      </c>
      <c r="E102" s="118">
        <v>450</v>
      </c>
      <c r="G102" s="12">
        <f t="shared" si="1"/>
        <v>920</v>
      </c>
      <c r="H102" s="12"/>
      <c r="K102" s="819" t="s">
        <v>3215</v>
      </c>
      <c r="L102" s="819"/>
      <c r="M102" s="819"/>
    </row>
    <row r="103" spans="1:14">
      <c r="A103" s="39">
        <v>46001</v>
      </c>
      <c r="B103" s="787" t="s">
        <v>3216</v>
      </c>
      <c r="C103" s="787" t="s">
        <v>25</v>
      </c>
      <c r="D103" s="815" t="s">
        <v>14</v>
      </c>
      <c r="E103" s="118"/>
      <c r="F103" s="121">
        <v>450</v>
      </c>
      <c r="G103" s="12">
        <f t="shared" si="1"/>
        <v>470</v>
      </c>
      <c r="H103" s="12"/>
      <c r="J103" s="792">
        <v>2025</v>
      </c>
      <c r="K103" s="792" t="s">
        <v>411</v>
      </c>
      <c r="L103" s="64" t="s">
        <v>14</v>
      </c>
      <c r="M103" s="592">
        <v>450</v>
      </c>
      <c r="N103" s="830" t="s">
        <v>620</v>
      </c>
    </row>
    <row r="104" spans="1:14">
      <c r="A104" s="41">
        <v>46053</v>
      </c>
      <c r="B104" s="786" t="s">
        <v>10</v>
      </c>
      <c r="C104" s="786" t="s">
        <v>1374</v>
      </c>
      <c r="D104" s="815" t="s">
        <v>14</v>
      </c>
      <c r="E104" s="118">
        <v>450</v>
      </c>
      <c r="G104" s="12">
        <f t="shared" si="1"/>
        <v>920</v>
      </c>
      <c r="H104" s="12"/>
      <c r="J104" s="64"/>
      <c r="K104" s="64"/>
      <c r="L104" s="64" t="s">
        <v>223</v>
      </c>
      <c r="M104" s="592">
        <v>15</v>
      </c>
      <c r="N104" s="830"/>
    </row>
    <row r="105" spans="1:14">
      <c r="A105" s="39">
        <v>46028</v>
      </c>
      <c r="B105" s="787" t="s">
        <v>3217</v>
      </c>
      <c r="C105" s="803" t="s">
        <v>1374</v>
      </c>
      <c r="D105" s="815" t="s">
        <v>14</v>
      </c>
      <c r="F105" s="121">
        <v>450</v>
      </c>
      <c r="G105" s="12">
        <f t="shared" si="1"/>
        <v>470</v>
      </c>
      <c r="H105" s="12"/>
      <c r="J105" s="64"/>
      <c r="K105" s="792" t="s">
        <v>23</v>
      </c>
      <c r="L105" s="64" t="s">
        <v>69</v>
      </c>
      <c r="M105" s="124">
        <v>5</v>
      </c>
      <c r="N105" s="830"/>
    </row>
    <row r="106" spans="1:14">
      <c r="A106" s="133" t="s">
        <v>3218</v>
      </c>
      <c r="B106" s="786" t="s">
        <v>10</v>
      </c>
      <c r="C106" s="786" t="s">
        <v>15</v>
      </c>
      <c r="D106" s="815" t="s">
        <v>14</v>
      </c>
      <c r="E106" s="118">
        <v>450</v>
      </c>
      <c r="G106" s="12">
        <f t="shared" si="1"/>
        <v>920</v>
      </c>
      <c r="H106" s="12"/>
      <c r="M106" s="161">
        <f>SUM(M103:M105)</f>
        <v>470</v>
      </c>
    </row>
    <row r="107" spans="1:14">
      <c r="A107" s="39">
        <v>46059</v>
      </c>
      <c r="B107" s="787" t="s">
        <v>3219</v>
      </c>
      <c r="C107" s="803" t="s">
        <v>15</v>
      </c>
      <c r="D107" s="815" t="s">
        <v>14</v>
      </c>
      <c r="F107" s="121">
        <v>450</v>
      </c>
      <c r="G107" s="12">
        <f t="shared" si="1"/>
        <v>470</v>
      </c>
      <c r="H107" s="12"/>
    </row>
    <row r="108" spans="1:14">
      <c r="A108" s="41">
        <v>46112</v>
      </c>
      <c r="B108" s="786" t="s">
        <v>10</v>
      </c>
      <c r="C108" s="790" t="s">
        <v>16</v>
      </c>
      <c r="D108" s="815" t="s">
        <v>14</v>
      </c>
      <c r="E108" s="118">
        <v>450</v>
      </c>
      <c r="G108" s="12">
        <f t="shared" si="1"/>
        <v>920</v>
      </c>
      <c r="H108" s="12"/>
    </row>
    <row r="109" spans="1:14">
      <c r="A109" s="39">
        <v>46093</v>
      </c>
      <c r="B109" s="631" t="s">
        <v>3220</v>
      </c>
      <c r="C109" s="803" t="s">
        <v>16</v>
      </c>
      <c r="D109" s="815" t="s">
        <v>14</v>
      </c>
      <c r="F109" s="121">
        <v>450</v>
      </c>
      <c r="G109" s="12">
        <f t="shared" si="1"/>
        <v>470</v>
      </c>
      <c r="H109" s="12"/>
    </row>
    <row r="110" spans="1:14">
      <c r="A110" s="41">
        <v>46142</v>
      </c>
      <c r="B110" s="786" t="s">
        <v>10</v>
      </c>
      <c r="C110" s="790" t="s">
        <v>17</v>
      </c>
      <c r="D110" s="815" t="s">
        <v>14</v>
      </c>
      <c r="E110" s="121">
        <v>450</v>
      </c>
      <c r="G110" s="12">
        <f t="shared" si="1"/>
        <v>920</v>
      </c>
    </row>
    <row r="111" spans="1:14">
      <c r="A111" s="39">
        <v>46118</v>
      </c>
      <c r="B111" s="787" t="s">
        <v>3221</v>
      </c>
      <c r="C111" s="803" t="s">
        <v>17</v>
      </c>
      <c r="D111" s="815" t="s">
        <v>14</v>
      </c>
      <c r="F111" s="121">
        <v>450</v>
      </c>
      <c r="G111" s="12">
        <f t="shared" si="1"/>
        <v>470</v>
      </c>
    </row>
    <row r="112" spans="1:14">
      <c r="B112" s="787"/>
      <c r="C112" s="803"/>
      <c r="D112" s="815"/>
      <c r="G112" s="12">
        <f t="shared" si="1"/>
        <v>470</v>
      </c>
    </row>
    <row r="113" spans="2:9">
      <c r="B113" s="787"/>
      <c r="C113" s="803"/>
      <c r="D113" s="815"/>
      <c r="G113" s="12">
        <f t="shared" si="1"/>
        <v>470</v>
      </c>
    </row>
    <row r="114" spans="2:9">
      <c r="B114" s="787"/>
      <c r="C114" s="803"/>
      <c r="D114" s="815"/>
      <c r="G114" s="12">
        <f t="shared" si="1"/>
        <v>470</v>
      </c>
      <c r="H114" s="345"/>
      <c r="I114" s="345">
        <f>F80+F84+F86+F88+F90+F92</f>
        <v>2700</v>
      </c>
    </row>
    <row r="115" spans="2:9">
      <c r="B115" s="787"/>
      <c r="C115" s="803"/>
      <c r="D115" s="815"/>
      <c r="G115" s="12">
        <f t="shared" si="1"/>
        <v>470</v>
      </c>
    </row>
    <row r="116" spans="2:9">
      <c r="B116" s="787"/>
      <c r="C116" s="803"/>
      <c r="D116" s="815"/>
      <c r="G116" s="12">
        <f t="shared" si="1"/>
        <v>470</v>
      </c>
    </row>
    <row r="117" spans="2:9">
      <c r="B117" s="787"/>
      <c r="C117" s="803"/>
      <c r="D117" s="815"/>
      <c r="G117" s="12">
        <f t="shared" si="1"/>
        <v>470</v>
      </c>
    </row>
    <row r="118" spans="2:9">
      <c r="B118" s="787"/>
      <c r="C118" s="803"/>
      <c r="D118" s="815"/>
      <c r="G118" s="12">
        <f t="shared" si="1"/>
        <v>470</v>
      </c>
    </row>
    <row r="119" spans="2:9">
      <c r="B119" s="787"/>
      <c r="C119" s="803"/>
      <c r="D119" s="815"/>
      <c r="G119" s="12">
        <f t="shared" si="1"/>
        <v>470</v>
      </c>
    </row>
    <row r="120" spans="2:9">
      <c r="B120" s="787"/>
      <c r="C120" s="803"/>
      <c r="D120" s="815"/>
      <c r="G120" s="12">
        <f t="shared" si="1"/>
        <v>470</v>
      </c>
    </row>
    <row r="121" spans="2:9">
      <c r="B121" s="787"/>
      <c r="C121" s="803"/>
      <c r="D121" s="815"/>
      <c r="G121" s="12">
        <f t="shared" si="1"/>
        <v>470</v>
      </c>
    </row>
    <row r="122" spans="2:9">
      <c r="B122" s="787"/>
      <c r="C122" s="803"/>
      <c r="D122" s="815"/>
      <c r="G122" s="12">
        <f t="shared" si="1"/>
        <v>470</v>
      </c>
    </row>
    <row r="123" spans="2:9">
      <c r="B123" s="787"/>
      <c r="C123" s="803"/>
      <c r="D123" s="815"/>
      <c r="G123" s="12">
        <f t="shared" si="1"/>
        <v>470</v>
      </c>
    </row>
    <row r="124" spans="2:9">
      <c r="B124" s="787"/>
      <c r="C124" s="803"/>
      <c r="D124" s="815"/>
      <c r="G124" s="12">
        <f t="shared" si="1"/>
        <v>470</v>
      </c>
    </row>
    <row r="125" spans="2:9">
      <c r="B125" s="787"/>
      <c r="C125" s="803"/>
      <c r="D125" s="815"/>
      <c r="G125" s="12">
        <f t="shared" si="1"/>
        <v>470</v>
      </c>
    </row>
    <row r="126" spans="2:9">
      <c r="B126" s="787"/>
      <c r="C126" s="803"/>
      <c r="D126" s="815"/>
      <c r="G126" s="12">
        <f t="shared" si="1"/>
        <v>470</v>
      </c>
    </row>
    <row r="127" spans="2:9">
      <c r="B127" s="787"/>
      <c r="C127" s="803"/>
      <c r="D127" s="815"/>
      <c r="G127" s="12">
        <f t="shared" ref="G127:G190" si="2">G126+E127-F127</f>
        <v>470</v>
      </c>
    </row>
    <row r="128" spans="2:9">
      <c r="B128" s="787"/>
      <c r="C128" s="803"/>
      <c r="D128" s="815"/>
      <c r="G128" s="12">
        <f t="shared" si="2"/>
        <v>470</v>
      </c>
    </row>
    <row r="129" spans="2:7">
      <c r="B129" s="787"/>
      <c r="C129" s="803"/>
      <c r="D129" s="815"/>
      <c r="G129" s="12">
        <f t="shared" si="2"/>
        <v>470</v>
      </c>
    </row>
    <row r="130" spans="2:7">
      <c r="B130" s="787"/>
      <c r="C130" s="803"/>
      <c r="D130" s="815"/>
      <c r="G130" s="12">
        <f t="shared" si="2"/>
        <v>470</v>
      </c>
    </row>
    <row r="131" spans="2:7">
      <c r="B131" s="787"/>
      <c r="C131" s="803"/>
      <c r="D131" s="815"/>
      <c r="G131" s="12">
        <f t="shared" si="2"/>
        <v>470</v>
      </c>
    </row>
    <row r="132" spans="2:7">
      <c r="B132" s="787"/>
      <c r="C132" s="803"/>
      <c r="D132" s="815"/>
      <c r="G132" s="12">
        <f t="shared" si="2"/>
        <v>470</v>
      </c>
    </row>
    <row r="133" spans="2:7">
      <c r="B133" s="787"/>
      <c r="C133" s="803"/>
      <c r="D133" s="815"/>
      <c r="G133" s="12">
        <f t="shared" si="2"/>
        <v>470</v>
      </c>
    </row>
    <row r="134" spans="2:7">
      <c r="B134" s="787"/>
      <c r="C134" s="803"/>
      <c r="D134" s="815"/>
      <c r="G134" s="12">
        <f t="shared" si="2"/>
        <v>470</v>
      </c>
    </row>
    <row r="135" spans="2:7">
      <c r="B135" s="787"/>
      <c r="C135" s="803"/>
      <c r="D135" s="815"/>
      <c r="G135" s="12">
        <f t="shared" si="2"/>
        <v>470</v>
      </c>
    </row>
    <row r="136" spans="2:7">
      <c r="B136" s="787"/>
      <c r="C136" s="803"/>
      <c r="D136" s="815"/>
      <c r="G136" s="12">
        <f t="shared" si="2"/>
        <v>470</v>
      </c>
    </row>
    <row r="137" spans="2:7">
      <c r="B137" s="787"/>
      <c r="C137" s="803"/>
      <c r="D137" s="815"/>
      <c r="G137" s="12">
        <f t="shared" si="2"/>
        <v>470</v>
      </c>
    </row>
    <row r="138" spans="2:7">
      <c r="B138" s="787"/>
      <c r="C138" s="803"/>
      <c r="D138" s="815"/>
      <c r="G138" s="12">
        <f t="shared" si="2"/>
        <v>470</v>
      </c>
    </row>
    <row r="139" spans="2:7">
      <c r="B139" s="787"/>
      <c r="C139" s="803"/>
      <c r="D139" s="815"/>
      <c r="G139" s="12">
        <f t="shared" si="2"/>
        <v>470</v>
      </c>
    </row>
    <row r="140" spans="2:7">
      <c r="B140" s="787"/>
      <c r="C140" s="803"/>
      <c r="D140" s="815"/>
      <c r="G140" s="12">
        <f t="shared" si="2"/>
        <v>470</v>
      </c>
    </row>
    <row r="141" spans="2:7">
      <c r="B141" s="787"/>
      <c r="C141" s="803"/>
      <c r="D141" s="815"/>
      <c r="G141" s="12">
        <f t="shared" si="2"/>
        <v>470</v>
      </c>
    </row>
    <row r="142" spans="2:7">
      <c r="B142" s="787"/>
      <c r="C142" s="803"/>
      <c r="D142" s="815"/>
      <c r="G142" s="12">
        <f t="shared" si="2"/>
        <v>470</v>
      </c>
    </row>
    <row r="143" spans="2:7">
      <c r="B143" s="787"/>
      <c r="C143" s="803"/>
      <c r="D143" s="815"/>
      <c r="G143" s="12">
        <f t="shared" si="2"/>
        <v>470</v>
      </c>
    </row>
    <row r="144" spans="2:7">
      <c r="B144" s="787"/>
      <c r="C144" s="803"/>
      <c r="D144" s="815"/>
      <c r="G144" s="12">
        <f t="shared" si="2"/>
        <v>470</v>
      </c>
    </row>
    <row r="145" spans="4:7">
      <c r="D145" s="815"/>
      <c r="G145" s="12">
        <f t="shared" si="2"/>
        <v>470</v>
      </c>
    </row>
    <row r="146" spans="4:7">
      <c r="D146" s="815"/>
      <c r="G146" s="12">
        <f t="shared" si="2"/>
        <v>470</v>
      </c>
    </row>
    <row r="147" spans="4:7">
      <c r="D147" s="815"/>
      <c r="G147" s="12">
        <f t="shared" si="2"/>
        <v>470</v>
      </c>
    </row>
    <row r="148" spans="4:7">
      <c r="D148" s="815"/>
      <c r="G148" s="12">
        <f t="shared" si="2"/>
        <v>470</v>
      </c>
    </row>
    <row r="149" spans="4:7">
      <c r="D149" s="815"/>
      <c r="G149" s="12">
        <f t="shared" si="2"/>
        <v>470</v>
      </c>
    </row>
    <row r="150" spans="4:7">
      <c r="D150" s="815"/>
      <c r="G150" s="12">
        <f t="shared" si="2"/>
        <v>470</v>
      </c>
    </row>
    <row r="151" spans="4:7">
      <c r="D151" s="815"/>
      <c r="G151" s="12">
        <f t="shared" si="2"/>
        <v>470</v>
      </c>
    </row>
    <row r="152" spans="4:7">
      <c r="D152" s="815"/>
      <c r="G152" s="12">
        <f t="shared" si="2"/>
        <v>470</v>
      </c>
    </row>
    <row r="153" spans="4:7">
      <c r="D153" s="815"/>
      <c r="G153" s="12">
        <f t="shared" si="2"/>
        <v>470</v>
      </c>
    </row>
    <row r="154" spans="4:7">
      <c r="D154" s="815"/>
      <c r="G154" s="12">
        <f t="shared" si="2"/>
        <v>470</v>
      </c>
    </row>
    <row r="155" spans="4:7">
      <c r="D155" s="815"/>
      <c r="G155" s="12">
        <f t="shared" si="2"/>
        <v>470</v>
      </c>
    </row>
    <row r="156" spans="4:7">
      <c r="D156" s="815"/>
      <c r="G156" s="12">
        <f t="shared" si="2"/>
        <v>470</v>
      </c>
    </row>
    <row r="157" spans="4:7">
      <c r="D157" s="815"/>
      <c r="G157" s="12">
        <f t="shared" si="2"/>
        <v>470</v>
      </c>
    </row>
    <row r="158" spans="4:7">
      <c r="D158" s="815"/>
      <c r="G158" s="12">
        <f t="shared" si="2"/>
        <v>470</v>
      </c>
    </row>
    <row r="159" spans="4:7">
      <c r="D159" s="815"/>
      <c r="G159" s="12">
        <f t="shared" si="2"/>
        <v>470</v>
      </c>
    </row>
    <row r="160" spans="4:7">
      <c r="D160" s="815"/>
      <c r="G160" s="12">
        <f t="shared" si="2"/>
        <v>470</v>
      </c>
    </row>
    <row r="161" spans="4:7">
      <c r="D161" s="815"/>
      <c r="G161" s="12">
        <f t="shared" si="2"/>
        <v>470</v>
      </c>
    </row>
    <row r="162" spans="4:7">
      <c r="D162" s="815"/>
      <c r="G162" s="12">
        <f t="shared" si="2"/>
        <v>470</v>
      </c>
    </row>
    <row r="163" spans="4:7">
      <c r="D163" s="815"/>
      <c r="G163" s="12">
        <f t="shared" si="2"/>
        <v>470</v>
      </c>
    </row>
    <row r="164" spans="4:7">
      <c r="D164" s="815"/>
      <c r="G164" s="12">
        <f t="shared" si="2"/>
        <v>470</v>
      </c>
    </row>
    <row r="165" spans="4:7">
      <c r="D165" s="815"/>
      <c r="G165" s="12">
        <f t="shared" si="2"/>
        <v>470</v>
      </c>
    </row>
    <row r="166" spans="4:7">
      <c r="D166" s="815"/>
      <c r="G166" s="12">
        <f t="shared" si="2"/>
        <v>470</v>
      </c>
    </row>
    <row r="167" spans="4:7">
      <c r="D167" s="815"/>
      <c r="G167" s="12">
        <f t="shared" si="2"/>
        <v>470</v>
      </c>
    </row>
    <row r="168" spans="4:7">
      <c r="D168" s="815"/>
      <c r="G168" s="12">
        <f t="shared" si="2"/>
        <v>470</v>
      </c>
    </row>
    <row r="169" spans="4:7">
      <c r="D169" s="815"/>
      <c r="G169" s="12">
        <f t="shared" si="2"/>
        <v>470</v>
      </c>
    </row>
    <row r="170" spans="4:7">
      <c r="D170" s="815"/>
      <c r="G170" s="12">
        <f t="shared" si="2"/>
        <v>470</v>
      </c>
    </row>
    <row r="171" spans="4:7">
      <c r="D171" s="815"/>
      <c r="G171" s="12">
        <f t="shared" si="2"/>
        <v>470</v>
      </c>
    </row>
    <row r="172" spans="4:7">
      <c r="D172" s="815"/>
      <c r="G172" s="12">
        <f t="shared" si="2"/>
        <v>470</v>
      </c>
    </row>
    <row r="173" spans="4:7">
      <c r="D173" s="815"/>
      <c r="G173" s="12">
        <f t="shared" si="2"/>
        <v>470</v>
      </c>
    </row>
    <row r="174" spans="4:7">
      <c r="D174" s="815"/>
      <c r="G174" s="12">
        <f t="shared" si="2"/>
        <v>470</v>
      </c>
    </row>
    <row r="175" spans="4:7">
      <c r="D175" s="815"/>
      <c r="G175" s="12">
        <f t="shared" si="2"/>
        <v>470</v>
      </c>
    </row>
    <row r="176" spans="4:7">
      <c r="D176" s="815"/>
      <c r="G176" s="12">
        <f t="shared" si="2"/>
        <v>470</v>
      </c>
    </row>
    <row r="177" spans="4:7">
      <c r="D177" s="815"/>
      <c r="G177" s="12">
        <f t="shared" si="2"/>
        <v>470</v>
      </c>
    </row>
    <row r="178" spans="4:7">
      <c r="D178" s="815"/>
      <c r="G178" s="12">
        <f t="shared" si="2"/>
        <v>470</v>
      </c>
    </row>
    <row r="179" spans="4:7">
      <c r="D179" s="815"/>
      <c r="G179" s="12">
        <f t="shared" si="2"/>
        <v>470</v>
      </c>
    </row>
    <row r="180" spans="4:7">
      <c r="D180" s="815"/>
      <c r="G180" s="12">
        <f t="shared" si="2"/>
        <v>470</v>
      </c>
    </row>
    <row r="181" spans="4:7">
      <c r="D181" s="815"/>
      <c r="G181" s="12">
        <f t="shared" si="2"/>
        <v>470</v>
      </c>
    </row>
    <row r="182" spans="4:7">
      <c r="D182" s="815"/>
      <c r="G182" s="12">
        <f t="shared" si="2"/>
        <v>470</v>
      </c>
    </row>
    <row r="183" spans="4:7">
      <c r="D183" s="815"/>
      <c r="G183" s="12">
        <f t="shared" si="2"/>
        <v>470</v>
      </c>
    </row>
    <row r="184" spans="4:7">
      <c r="D184" s="815"/>
      <c r="G184" s="12">
        <f t="shared" si="2"/>
        <v>470</v>
      </c>
    </row>
    <row r="185" spans="4:7">
      <c r="D185" s="815"/>
      <c r="G185" s="12">
        <f t="shared" si="2"/>
        <v>470</v>
      </c>
    </row>
    <row r="186" spans="4:7">
      <c r="D186" s="815"/>
      <c r="G186" s="12">
        <f t="shared" si="2"/>
        <v>470</v>
      </c>
    </row>
    <row r="187" spans="4:7">
      <c r="D187" s="815"/>
      <c r="G187" s="12">
        <f t="shared" si="2"/>
        <v>470</v>
      </c>
    </row>
    <row r="188" spans="4:7">
      <c r="D188" s="815"/>
      <c r="G188" s="12">
        <f t="shared" si="2"/>
        <v>470</v>
      </c>
    </row>
    <row r="189" spans="4:7">
      <c r="D189" s="815"/>
      <c r="G189" s="12">
        <f t="shared" si="2"/>
        <v>470</v>
      </c>
    </row>
    <row r="190" spans="4:7">
      <c r="D190" s="815"/>
      <c r="G190" s="12">
        <f t="shared" si="2"/>
        <v>470</v>
      </c>
    </row>
    <row r="191" spans="4:7">
      <c r="D191" s="815"/>
      <c r="G191" s="12">
        <f t="shared" ref="G191:G254" si="3">G190+E191-F191</f>
        <v>470</v>
      </c>
    </row>
    <row r="192" spans="4:7">
      <c r="D192" s="815"/>
      <c r="G192" s="12">
        <f t="shared" si="3"/>
        <v>470</v>
      </c>
    </row>
    <row r="193" spans="4:7">
      <c r="D193" s="815"/>
      <c r="G193" s="12">
        <f t="shared" si="3"/>
        <v>470</v>
      </c>
    </row>
    <row r="194" spans="4:7">
      <c r="D194" s="815"/>
      <c r="G194" s="12">
        <f t="shared" si="3"/>
        <v>470</v>
      </c>
    </row>
    <row r="195" spans="4:7">
      <c r="D195" s="815"/>
      <c r="G195" s="12">
        <f t="shared" si="3"/>
        <v>470</v>
      </c>
    </row>
    <row r="196" spans="4:7">
      <c r="D196" s="815"/>
      <c r="G196" s="12">
        <f t="shared" si="3"/>
        <v>470</v>
      </c>
    </row>
    <row r="197" spans="4:7">
      <c r="D197" s="815"/>
      <c r="G197" s="12">
        <f t="shared" si="3"/>
        <v>470</v>
      </c>
    </row>
    <row r="198" spans="4:7">
      <c r="D198" s="815"/>
      <c r="G198" s="12">
        <f t="shared" si="3"/>
        <v>470</v>
      </c>
    </row>
    <row r="199" spans="4:7">
      <c r="D199" s="815"/>
      <c r="G199" s="12">
        <f t="shared" si="3"/>
        <v>470</v>
      </c>
    </row>
    <row r="200" spans="4:7">
      <c r="D200" s="815"/>
      <c r="G200" s="12">
        <f t="shared" si="3"/>
        <v>470</v>
      </c>
    </row>
    <row r="201" spans="4:7">
      <c r="D201" s="815"/>
      <c r="G201" s="12">
        <f t="shared" si="3"/>
        <v>470</v>
      </c>
    </row>
    <row r="202" spans="4:7">
      <c r="D202" s="815"/>
      <c r="G202" s="12">
        <f t="shared" si="3"/>
        <v>470</v>
      </c>
    </row>
    <row r="203" spans="4:7">
      <c r="D203" s="815"/>
      <c r="G203" s="12">
        <f t="shared" si="3"/>
        <v>470</v>
      </c>
    </row>
    <row r="204" spans="4:7">
      <c r="D204" s="815"/>
      <c r="G204" s="12">
        <f t="shared" si="3"/>
        <v>470</v>
      </c>
    </row>
    <row r="205" spans="4:7">
      <c r="D205" s="815"/>
      <c r="G205" s="12">
        <f t="shared" si="3"/>
        <v>470</v>
      </c>
    </row>
    <row r="206" spans="4:7">
      <c r="D206" s="815"/>
      <c r="G206" s="12">
        <f t="shared" si="3"/>
        <v>470</v>
      </c>
    </row>
    <row r="207" spans="4:7">
      <c r="D207" s="815"/>
      <c r="G207" s="12">
        <f t="shared" si="3"/>
        <v>470</v>
      </c>
    </row>
    <row r="208" spans="4:7">
      <c r="D208" s="815"/>
      <c r="G208" s="12">
        <f t="shared" si="3"/>
        <v>470</v>
      </c>
    </row>
    <row r="209" spans="4:7">
      <c r="D209" s="815"/>
      <c r="G209" s="12">
        <f t="shared" si="3"/>
        <v>470</v>
      </c>
    </row>
    <row r="210" spans="4:7">
      <c r="D210" s="815"/>
      <c r="G210" s="12">
        <f t="shared" si="3"/>
        <v>470</v>
      </c>
    </row>
    <row r="211" spans="4:7">
      <c r="D211" s="815"/>
      <c r="G211" s="12">
        <f t="shared" si="3"/>
        <v>470</v>
      </c>
    </row>
    <row r="212" spans="4:7">
      <c r="D212" s="815"/>
      <c r="G212" s="12">
        <f t="shared" si="3"/>
        <v>470</v>
      </c>
    </row>
    <row r="213" spans="4:7">
      <c r="D213" s="815"/>
      <c r="G213" s="12">
        <f t="shared" si="3"/>
        <v>470</v>
      </c>
    </row>
    <row r="214" spans="4:7">
      <c r="D214" s="815"/>
      <c r="G214" s="12">
        <f t="shared" si="3"/>
        <v>470</v>
      </c>
    </row>
    <row r="215" spans="4:7">
      <c r="D215" s="815"/>
      <c r="G215" s="12">
        <f t="shared" si="3"/>
        <v>470</v>
      </c>
    </row>
    <row r="216" spans="4:7">
      <c r="D216" s="815"/>
      <c r="G216" s="12">
        <f t="shared" si="3"/>
        <v>470</v>
      </c>
    </row>
    <row r="217" spans="4:7">
      <c r="D217" s="815"/>
      <c r="G217" s="12">
        <f t="shared" si="3"/>
        <v>470</v>
      </c>
    </row>
    <row r="218" spans="4:7">
      <c r="D218" s="815"/>
      <c r="G218" s="12">
        <f t="shared" si="3"/>
        <v>470</v>
      </c>
    </row>
    <row r="219" spans="4:7">
      <c r="D219" s="815"/>
      <c r="G219" s="12">
        <f t="shared" si="3"/>
        <v>470</v>
      </c>
    </row>
    <row r="220" spans="4:7">
      <c r="D220" s="815"/>
      <c r="G220" s="12">
        <f t="shared" si="3"/>
        <v>470</v>
      </c>
    </row>
    <row r="221" spans="4:7">
      <c r="D221" s="815"/>
      <c r="G221" s="12">
        <f t="shared" si="3"/>
        <v>470</v>
      </c>
    </row>
    <row r="222" spans="4:7">
      <c r="D222" s="815"/>
      <c r="G222" s="12">
        <f t="shared" si="3"/>
        <v>470</v>
      </c>
    </row>
    <row r="223" spans="4:7">
      <c r="D223" s="815"/>
      <c r="G223" s="12">
        <f t="shared" si="3"/>
        <v>470</v>
      </c>
    </row>
    <row r="224" spans="4:7">
      <c r="D224" s="815"/>
      <c r="G224" s="12">
        <f t="shared" si="3"/>
        <v>470</v>
      </c>
    </row>
    <row r="225" spans="4:7">
      <c r="D225" s="815"/>
      <c r="G225" s="12">
        <f t="shared" si="3"/>
        <v>470</v>
      </c>
    </row>
    <row r="226" spans="4:7">
      <c r="D226" s="815"/>
      <c r="G226" s="12">
        <f t="shared" si="3"/>
        <v>470</v>
      </c>
    </row>
    <row r="227" spans="4:7">
      <c r="D227" s="815"/>
      <c r="G227" s="12">
        <f t="shared" si="3"/>
        <v>470</v>
      </c>
    </row>
    <row r="228" spans="4:7">
      <c r="D228" s="815"/>
      <c r="G228" s="12">
        <f t="shared" si="3"/>
        <v>470</v>
      </c>
    </row>
    <row r="229" spans="4:7">
      <c r="D229" s="815"/>
      <c r="G229" s="12">
        <f t="shared" si="3"/>
        <v>470</v>
      </c>
    </row>
    <row r="230" spans="4:7">
      <c r="D230" s="815"/>
      <c r="G230" s="12">
        <f t="shared" si="3"/>
        <v>470</v>
      </c>
    </row>
    <row r="231" spans="4:7">
      <c r="D231" s="815"/>
      <c r="G231" s="12">
        <f t="shared" si="3"/>
        <v>470</v>
      </c>
    </row>
    <row r="232" spans="4:7">
      <c r="D232" s="815"/>
      <c r="G232" s="12">
        <f t="shared" si="3"/>
        <v>470</v>
      </c>
    </row>
    <row r="233" spans="4:7">
      <c r="D233" s="815"/>
      <c r="G233" s="12">
        <f t="shared" si="3"/>
        <v>470</v>
      </c>
    </row>
    <row r="234" spans="4:7">
      <c r="D234" s="815"/>
      <c r="G234" s="12">
        <f t="shared" si="3"/>
        <v>470</v>
      </c>
    </row>
    <row r="235" spans="4:7">
      <c r="D235" s="815"/>
      <c r="G235" s="12">
        <f t="shared" si="3"/>
        <v>470</v>
      </c>
    </row>
    <row r="236" spans="4:7">
      <c r="D236" s="815"/>
      <c r="G236" s="12">
        <f t="shared" si="3"/>
        <v>470</v>
      </c>
    </row>
    <row r="237" spans="4:7">
      <c r="D237" s="815"/>
      <c r="G237" s="12">
        <f t="shared" si="3"/>
        <v>470</v>
      </c>
    </row>
    <row r="238" spans="4:7">
      <c r="D238" s="815"/>
      <c r="G238" s="12">
        <f t="shared" si="3"/>
        <v>470</v>
      </c>
    </row>
    <row r="239" spans="4:7">
      <c r="D239" s="815"/>
      <c r="G239" s="12">
        <f t="shared" si="3"/>
        <v>470</v>
      </c>
    </row>
    <row r="240" spans="4:7">
      <c r="D240" s="815"/>
      <c r="G240" s="12">
        <f t="shared" si="3"/>
        <v>470</v>
      </c>
    </row>
    <row r="241" spans="4:7">
      <c r="D241" s="815"/>
      <c r="G241" s="12">
        <f t="shared" si="3"/>
        <v>470</v>
      </c>
    </row>
    <row r="242" spans="4:7">
      <c r="D242" s="815"/>
      <c r="G242" s="12">
        <f t="shared" si="3"/>
        <v>470</v>
      </c>
    </row>
    <row r="243" spans="4:7">
      <c r="D243" s="815"/>
      <c r="G243" s="12">
        <f t="shared" si="3"/>
        <v>470</v>
      </c>
    </row>
    <row r="244" spans="4:7">
      <c r="D244" s="815"/>
      <c r="G244" s="12">
        <f t="shared" si="3"/>
        <v>470</v>
      </c>
    </row>
    <row r="245" spans="4:7">
      <c r="D245" s="815"/>
      <c r="G245" s="12">
        <f t="shared" si="3"/>
        <v>470</v>
      </c>
    </row>
    <row r="246" spans="4:7">
      <c r="D246" s="815"/>
      <c r="G246" s="12">
        <f t="shared" si="3"/>
        <v>470</v>
      </c>
    </row>
    <row r="247" spans="4:7">
      <c r="D247" s="815"/>
      <c r="G247" s="12">
        <f t="shared" si="3"/>
        <v>470</v>
      </c>
    </row>
    <row r="248" spans="4:7">
      <c r="D248" s="815"/>
      <c r="G248" s="12">
        <f t="shared" si="3"/>
        <v>470</v>
      </c>
    </row>
    <row r="249" spans="4:7">
      <c r="D249" s="815"/>
      <c r="G249" s="12">
        <f t="shared" si="3"/>
        <v>470</v>
      </c>
    </row>
    <row r="250" spans="4:7">
      <c r="D250" s="815"/>
      <c r="G250" s="12">
        <f t="shared" si="3"/>
        <v>470</v>
      </c>
    </row>
    <row r="251" spans="4:7">
      <c r="D251" s="815"/>
      <c r="G251" s="12">
        <f t="shared" si="3"/>
        <v>470</v>
      </c>
    </row>
    <row r="252" spans="4:7">
      <c r="D252" s="815"/>
      <c r="G252" s="12">
        <f t="shared" si="3"/>
        <v>470</v>
      </c>
    </row>
    <row r="253" spans="4:7">
      <c r="D253" s="815"/>
      <c r="G253" s="12">
        <f t="shared" si="3"/>
        <v>470</v>
      </c>
    </row>
    <row r="254" spans="4:7">
      <c r="D254" s="815"/>
      <c r="G254" s="12">
        <f t="shared" si="3"/>
        <v>470</v>
      </c>
    </row>
    <row r="255" spans="4:7">
      <c r="D255" s="815"/>
      <c r="G255" s="12">
        <f t="shared" ref="G255:G318" si="4">G254+E255-F255</f>
        <v>470</v>
      </c>
    </row>
    <row r="256" spans="4:7">
      <c r="D256" s="815"/>
      <c r="G256" s="12">
        <f t="shared" si="4"/>
        <v>470</v>
      </c>
    </row>
    <row r="257" spans="4:7">
      <c r="D257" s="815"/>
      <c r="G257" s="12">
        <f t="shared" si="4"/>
        <v>470</v>
      </c>
    </row>
    <row r="258" spans="4:7">
      <c r="D258" s="815"/>
      <c r="G258" s="12">
        <f t="shared" si="4"/>
        <v>470</v>
      </c>
    </row>
    <row r="259" spans="4:7">
      <c r="D259" s="815"/>
      <c r="G259" s="12">
        <f t="shared" si="4"/>
        <v>470</v>
      </c>
    </row>
    <row r="260" spans="4:7">
      <c r="D260" s="815"/>
      <c r="G260" s="12">
        <f t="shared" si="4"/>
        <v>470</v>
      </c>
    </row>
    <row r="261" spans="4:7">
      <c r="D261" s="815"/>
      <c r="G261" s="12">
        <f t="shared" si="4"/>
        <v>470</v>
      </c>
    </row>
    <row r="262" spans="4:7">
      <c r="D262" s="815"/>
      <c r="G262" s="12">
        <f t="shared" si="4"/>
        <v>470</v>
      </c>
    </row>
    <row r="263" spans="4:7">
      <c r="D263" s="815"/>
      <c r="G263" s="12">
        <f t="shared" si="4"/>
        <v>470</v>
      </c>
    </row>
    <row r="264" spans="4:7">
      <c r="D264" s="815"/>
      <c r="G264" s="12">
        <f t="shared" si="4"/>
        <v>470</v>
      </c>
    </row>
    <row r="265" spans="4:7">
      <c r="D265" s="815"/>
      <c r="G265" s="12">
        <f t="shared" si="4"/>
        <v>470</v>
      </c>
    </row>
    <row r="266" spans="4:7">
      <c r="D266" s="815"/>
      <c r="G266" s="12">
        <f t="shared" si="4"/>
        <v>470</v>
      </c>
    </row>
    <row r="267" spans="4:7">
      <c r="D267" s="815"/>
      <c r="G267" s="12">
        <f t="shared" si="4"/>
        <v>470</v>
      </c>
    </row>
    <row r="268" spans="4:7">
      <c r="D268" s="815"/>
      <c r="G268" s="12">
        <f t="shared" si="4"/>
        <v>470</v>
      </c>
    </row>
    <row r="269" spans="4:7">
      <c r="D269" s="815"/>
      <c r="G269" s="12">
        <f t="shared" si="4"/>
        <v>470</v>
      </c>
    </row>
    <row r="270" spans="4:7">
      <c r="D270" s="815"/>
      <c r="G270" s="12">
        <f t="shared" si="4"/>
        <v>470</v>
      </c>
    </row>
    <row r="271" spans="4:7">
      <c r="D271" s="815"/>
      <c r="G271" s="12">
        <f t="shared" si="4"/>
        <v>470</v>
      </c>
    </row>
    <row r="272" spans="4:7">
      <c r="D272" s="815"/>
      <c r="G272" s="12">
        <f t="shared" si="4"/>
        <v>470</v>
      </c>
    </row>
    <row r="273" spans="4:7">
      <c r="D273" s="815"/>
      <c r="G273" s="12">
        <f t="shared" si="4"/>
        <v>470</v>
      </c>
    </row>
    <row r="274" spans="4:7">
      <c r="D274" s="815"/>
      <c r="G274" s="12">
        <f t="shared" si="4"/>
        <v>470</v>
      </c>
    </row>
    <row r="275" spans="4:7">
      <c r="D275" s="815"/>
      <c r="G275" s="12">
        <f t="shared" si="4"/>
        <v>470</v>
      </c>
    </row>
    <row r="276" spans="4:7">
      <c r="D276" s="815"/>
      <c r="G276" s="12">
        <f t="shared" si="4"/>
        <v>470</v>
      </c>
    </row>
    <row r="277" spans="4:7">
      <c r="D277" s="815"/>
      <c r="G277" s="12">
        <f t="shared" si="4"/>
        <v>470</v>
      </c>
    </row>
    <row r="278" spans="4:7">
      <c r="D278" s="815"/>
      <c r="G278" s="12">
        <f t="shared" si="4"/>
        <v>470</v>
      </c>
    </row>
    <row r="279" spans="4:7">
      <c r="D279" s="815"/>
      <c r="G279" s="12">
        <f t="shared" si="4"/>
        <v>470</v>
      </c>
    </row>
    <row r="280" spans="4:7">
      <c r="D280" s="815"/>
      <c r="G280" s="12">
        <f t="shared" si="4"/>
        <v>470</v>
      </c>
    </row>
    <row r="281" spans="4:7">
      <c r="D281" s="815"/>
      <c r="G281" s="12">
        <f t="shared" si="4"/>
        <v>470</v>
      </c>
    </row>
    <row r="282" spans="4:7">
      <c r="D282" s="815"/>
      <c r="G282" s="12">
        <f t="shared" si="4"/>
        <v>470</v>
      </c>
    </row>
    <row r="283" spans="4:7">
      <c r="D283" s="815"/>
      <c r="G283" s="12">
        <f t="shared" si="4"/>
        <v>470</v>
      </c>
    </row>
    <row r="284" spans="4:7">
      <c r="D284" s="815"/>
      <c r="G284" s="12">
        <f t="shared" si="4"/>
        <v>470</v>
      </c>
    </row>
    <row r="285" spans="4:7">
      <c r="D285" s="815"/>
      <c r="G285" s="12">
        <f t="shared" si="4"/>
        <v>470</v>
      </c>
    </row>
    <row r="286" spans="4:7">
      <c r="D286" s="815"/>
      <c r="G286" s="12">
        <f t="shared" si="4"/>
        <v>470</v>
      </c>
    </row>
    <row r="287" spans="4:7">
      <c r="D287" s="815"/>
      <c r="G287" s="12">
        <f t="shared" si="4"/>
        <v>470</v>
      </c>
    </row>
    <row r="288" spans="4:7">
      <c r="D288" s="815"/>
      <c r="G288" s="12">
        <f t="shared" si="4"/>
        <v>470</v>
      </c>
    </row>
    <row r="289" spans="4:7">
      <c r="D289" s="815"/>
      <c r="G289" s="12">
        <f t="shared" si="4"/>
        <v>470</v>
      </c>
    </row>
    <row r="290" spans="4:7">
      <c r="D290" s="815"/>
      <c r="G290" s="12">
        <f t="shared" si="4"/>
        <v>470</v>
      </c>
    </row>
    <row r="291" spans="4:7">
      <c r="D291" s="815"/>
      <c r="G291" s="12">
        <f t="shared" si="4"/>
        <v>470</v>
      </c>
    </row>
    <row r="292" spans="4:7">
      <c r="D292" s="815"/>
      <c r="G292" s="12">
        <f t="shared" si="4"/>
        <v>470</v>
      </c>
    </row>
    <row r="293" spans="4:7">
      <c r="D293" s="815"/>
      <c r="G293" s="12">
        <f t="shared" si="4"/>
        <v>470</v>
      </c>
    </row>
    <row r="294" spans="4:7">
      <c r="D294" s="815"/>
      <c r="G294" s="12">
        <f t="shared" si="4"/>
        <v>470</v>
      </c>
    </row>
    <row r="295" spans="4:7">
      <c r="D295" s="815"/>
      <c r="G295" s="12">
        <f t="shared" si="4"/>
        <v>470</v>
      </c>
    </row>
    <row r="296" spans="4:7">
      <c r="D296" s="815"/>
      <c r="G296" s="12">
        <f t="shared" si="4"/>
        <v>470</v>
      </c>
    </row>
    <row r="297" spans="4:7">
      <c r="D297" s="815"/>
      <c r="G297" s="12">
        <f t="shared" si="4"/>
        <v>470</v>
      </c>
    </row>
    <row r="298" spans="4:7">
      <c r="D298" s="815"/>
      <c r="G298" s="12">
        <f t="shared" si="4"/>
        <v>470</v>
      </c>
    </row>
    <row r="299" spans="4:7">
      <c r="D299" s="815"/>
      <c r="G299" s="12">
        <f t="shared" si="4"/>
        <v>470</v>
      </c>
    </row>
    <row r="300" spans="4:7">
      <c r="D300" s="815"/>
      <c r="G300" s="12">
        <f t="shared" si="4"/>
        <v>470</v>
      </c>
    </row>
    <row r="301" spans="4:7">
      <c r="D301" s="815"/>
      <c r="G301" s="12">
        <f t="shared" si="4"/>
        <v>470</v>
      </c>
    </row>
    <row r="302" spans="4:7">
      <c r="D302" s="815"/>
      <c r="G302" s="12">
        <f t="shared" si="4"/>
        <v>470</v>
      </c>
    </row>
    <row r="303" spans="4:7">
      <c r="D303" s="815"/>
      <c r="G303" s="12">
        <f t="shared" si="4"/>
        <v>470</v>
      </c>
    </row>
    <row r="304" spans="4:7">
      <c r="D304" s="815"/>
      <c r="G304" s="12">
        <f t="shared" si="4"/>
        <v>470</v>
      </c>
    </row>
    <row r="305" spans="4:7">
      <c r="D305" s="815"/>
      <c r="G305" s="12">
        <f t="shared" si="4"/>
        <v>470</v>
      </c>
    </row>
    <row r="306" spans="4:7">
      <c r="D306" s="815"/>
      <c r="G306" s="12">
        <f t="shared" si="4"/>
        <v>470</v>
      </c>
    </row>
    <row r="307" spans="4:7">
      <c r="D307" s="815"/>
      <c r="G307" s="12">
        <f t="shared" si="4"/>
        <v>470</v>
      </c>
    </row>
    <row r="308" spans="4:7">
      <c r="D308" s="815"/>
      <c r="G308" s="12">
        <f t="shared" si="4"/>
        <v>470</v>
      </c>
    </row>
    <row r="309" spans="4:7">
      <c r="D309" s="815"/>
      <c r="G309" s="12">
        <f t="shared" si="4"/>
        <v>470</v>
      </c>
    </row>
    <row r="310" spans="4:7">
      <c r="D310" s="815"/>
      <c r="G310" s="12">
        <f t="shared" si="4"/>
        <v>470</v>
      </c>
    </row>
    <row r="311" spans="4:7">
      <c r="D311" s="815"/>
      <c r="G311" s="12">
        <f t="shared" si="4"/>
        <v>470</v>
      </c>
    </row>
    <row r="312" spans="4:7">
      <c r="D312" s="815"/>
      <c r="G312" s="12">
        <f t="shared" si="4"/>
        <v>470</v>
      </c>
    </row>
    <row r="313" spans="4:7">
      <c r="D313" s="815"/>
      <c r="G313" s="12">
        <f t="shared" si="4"/>
        <v>470</v>
      </c>
    </row>
    <row r="314" spans="4:7">
      <c r="D314" s="815"/>
      <c r="G314" s="12">
        <f t="shared" si="4"/>
        <v>470</v>
      </c>
    </row>
    <row r="315" spans="4:7">
      <c r="D315" s="815"/>
      <c r="G315" s="12">
        <f t="shared" si="4"/>
        <v>470</v>
      </c>
    </row>
    <row r="316" spans="4:7">
      <c r="D316" s="815"/>
      <c r="G316" s="12">
        <f t="shared" si="4"/>
        <v>470</v>
      </c>
    </row>
    <row r="317" spans="4:7">
      <c r="D317" s="815"/>
      <c r="G317" s="12">
        <f t="shared" si="4"/>
        <v>470</v>
      </c>
    </row>
    <row r="318" spans="4:7">
      <c r="D318" s="815"/>
      <c r="G318" s="12">
        <f t="shared" si="4"/>
        <v>470</v>
      </c>
    </row>
    <row r="319" spans="4:7">
      <c r="D319" s="815"/>
      <c r="G319" s="12">
        <f t="shared" ref="G319:G382" si="5">G318+E319-F319</f>
        <v>470</v>
      </c>
    </row>
    <row r="320" spans="4:7">
      <c r="D320" s="815"/>
      <c r="G320" s="12">
        <f t="shared" si="5"/>
        <v>470</v>
      </c>
    </row>
    <row r="321" spans="4:7">
      <c r="D321" s="815"/>
      <c r="G321" s="12">
        <f t="shared" si="5"/>
        <v>470</v>
      </c>
    </row>
    <row r="322" spans="4:7">
      <c r="D322" s="815"/>
      <c r="G322" s="12">
        <f t="shared" si="5"/>
        <v>470</v>
      </c>
    </row>
    <row r="323" spans="4:7">
      <c r="D323" s="815"/>
      <c r="G323" s="12">
        <f t="shared" si="5"/>
        <v>470</v>
      </c>
    </row>
    <row r="324" spans="4:7">
      <c r="D324" s="815"/>
      <c r="G324" s="12">
        <f t="shared" si="5"/>
        <v>470</v>
      </c>
    </row>
    <row r="325" spans="4:7">
      <c r="D325" s="815"/>
      <c r="G325" s="12">
        <f t="shared" si="5"/>
        <v>470</v>
      </c>
    </row>
    <row r="326" spans="4:7">
      <c r="D326" s="815"/>
      <c r="G326" s="12">
        <f t="shared" si="5"/>
        <v>470</v>
      </c>
    </row>
    <row r="327" spans="4:7">
      <c r="D327" s="815"/>
      <c r="G327" s="12">
        <f t="shared" si="5"/>
        <v>470</v>
      </c>
    </row>
    <row r="328" spans="4:7">
      <c r="D328" s="815"/>
      <c r="G328" s="12">
        <f t="shared" si="5"/>
        <v>470</v>
      </c>
    </row>
    <row r="329" spans="4:7">
      <c r="D329" s="815"/>
      <c r="G329" s="12">
        <f t="shared" si="5"/>
        <v>470</v>
      </c>
    </row>
    <row r="330" spans="4:7">
      <c r="D330" s="815"/>
      <c r="G330" s="12">
        <f t="shared" si="5"/>
        <v>470</v>
      </c>
    </row>
    <row r="331" spans="4:7">
      <c r="D331" s="815"/>
      <c r="G331" s="12">
        <f t="shared" si="5"/>
        <v>470</v>
      </c>
    </row>
    <row r="332" spans="4:7">
      <c r="D332" s="815"/>
      <c r="G332" s="12">
        <f t="shared" si="5"/>
        <v>470</v>
      </c>
    </row>
    <row r="333" spans="4:7">
      <c r="D333" s="815"/>
      <c r="G333" s="12">
        <f t="shared" si="5"/>
        <v>470</v>
      </c>
    </row>
    <row r="334" spans="4:7">
      <c r="D334" s="815"/>
      <c r="G334" s="12">
        <f t="shared" si="5"/>
        <v>470</v>
      </c>
    </row>
    <row r="335" spans="4:7">
      <c r="D335" s="815"/>
      <c r="G335" s="12">
        <f t="shared" si="5"/>
        <v>470</v>
      </c>
    </row>
    <row r="336" spans="4:7">
      <c r="D336" s="815"/>
      <c r="G336" s="12">
        <f t="shared" si="5"/>
        <v>470</v>
      </c>
    </row>
    <row r="337" spans="4:7">
      <c r="D337" s="815"/>
      <c r="G337" s="12">
        <f t="shared" si="5"/>
        <v>470</v>
      </c>
    </row>
    <row r="338" spans="4:7">
      <c r="D338" s="815"/>
      <c r="G338" s="12">
        <f t="shared" si="5"/>
        <v>470</v>
      </c>
    </row>
    <row r="339" spans="4:7">
      <c r="D339" s="815"/>
      <c r="G339" s="12">
        <f t="shared" si="5"/>
        <v>470</v>
      </c>
    </row>
    <row r="340" spans="4:7">
      <c r="D340" s="815"/>
      <c r="G340" s="12">
        <f t="shared" si="5"/>
        <v>470</v>
      </c>
    </row>
    <row r="341" spans="4:7">
      <c r="D341" s="815"/>
      <c r="G341" s="12">
        <f t="shared" si="5"/>
        <v>470</v>
      </c>
    </row>
    <row r="342" spans="4:7">
      <c r="D342" s="815"/>
      <c r="G342" s="12">
        <f t="shared" si="5"/>
        <v>470</v>
      </c>
    </row>
    <row r="343" spans="4:7">
      <c r="D343" s="815"/>
      <c r="G343" s="12">
        <f t="shared" si="5"/>
        <v>470</v>
      </c>
    </row>
    <row r="344" spans="4:7">
      <c r="D344" s="815"/>
      <c r="G344" s="12">
        <f t="shared" si="5"/>
        <v>470</v>
      </c>
    </row>
    <row r="345" spans="4:7">
      <c r="D345" s="815"/>
      <c r="G345" s="12">
        <f t="shared" si="5"/>
        <v>470</v>
      </c>
    </row>
    <row r="346" spans="4:7">
      <c r="D346" s="815"/>
      <c r="G346" s="12">
        <f t="shared" si="5"/>
        <v>470</v>
      </c>
    </row>
    <row r="347" spans="4:7">
      <c r="D347" s="815"/>
      <c r="G347" s="12">
        <f t="shared" si="5"/>
        <v>470</v>
      </c>
    </row>
    <row r="348" spans="4:7">
      <c r="D348" s="815"/>
      <c r="G348" s="12">
        <f t="shared" si="5"/>
        <v>470</v>
      </c>
    </row>
    <row r="349" spans="4:7">
      <c r="D349" s="815"/>
      <c r="G349" s="12">
        <f t="shared" si="5"/>
        <v>470</v>
      </c>
    </row>
    <row r="350" spans="4:7">
      <c r="D350" s="815"/>
      <c r="G350" s="12">
        <f t="shared" si="5"/>
        <v>470</v>
      </c>
    </row>
    <row r="351" spans="4:7">
      <c r="D351" s="815"/>
      <c r="G351" s="12">
        <f t="shared" si="5"/>
        <v>470</v>
      </c>
    </row>
    <row r="352" spans="4:7">
      <c r="D352" s="815"/>
      <c r="G352" s="12">
        <f t="shared" si="5"/>
        <v>470</v>
      </c>
    </row>
    <row r="353" spans="4:7">
      <c r="D353" s="815"/>
      <c r="G353" s="12">
        <f t="shared" si="5"/>
        <v>470</v>
      </c>
    </row>
    <row r="354" spans="4:7">
      <c r="D354" s="815"/>
      <c r="G354" s="12">
        <f t="shared" si="5"/>
        <v>470</v>
      </c>
    </row>
    <row r="355" spans="4:7">
      <c r="D355" s="815"/>
      <c r="G355" s="12">
        <f t="shared" si="5"/>
        <v>470</v>
      </c>
    </row>
    <row r="356" spans="4:7">
      <c r="D356" s="815"/>
      <c r="G356" s="12">
        <f t="shared" si="5"/>
        <v>470</v>
      </c>
    </row>
    <row r="357" spans="4:7">
      <c r="D357" s="815"/>
      <c r="G357" s="12">
        <f t="shared" si="5"/>
        <v>470</v>
      </c>
    </row>
    <row r="358" spans="4:7">
      <c r="D358" s="815"/>
      <c r="G358" s="12">
        <f t="shared" si="5"/>
        <v>470</v>
      </c>
    </row>
    <row r="359" spans="4:7">
      <c r="D359" s="815"/>
      <c r="G359" s="12">
        <f t="shared" si="5"/>
        <v>470</v>
      </c>
    </row>
    <row r="360" spans="4:7">
      <c r="D360" s="815"/>
      <c r="G360" s="12">
        <f t="shared" si="5"/>
        <v>470</v>
      </c>
    </row>
    <row r="361" spans="4:7">
      <c r="D361" s="815"/>
      <c r="G361" s="12">
        <f t="shared" si="5"/>
        <v>470</v>
      </c>
    </row>
    <row r="362" spans="4:7">
      <c r="D362" s="815"/>
      <c r="G362" s="12">
        <f t="shared" si="5"/>
        <v>470</v>
      </c>
    </row>
    <row r="363" spans="4:7">
      <c r="D363" s="815"/>
      <c r="G363" s="12">
        <f t="shared" si="5"/>
        <v>470</v>
      </c>
    </row>
    <row r="364" spans="4:7">
      <c r="D364" s="815"/>
      <c r="G364" s="12">
        <f t="shared" si="5"/>
        <v>470</v>
      </c>
    </row>
    <row r="365" spans="4:7">
      <c r="D365" s="815"/>
      <c r="G365" s="12">
        <f t="shared" si="5"/>
        <v>470</v>
      </c>
    </row>
    <row r="366" spans="4:7">
      <c r="D366" s="815"/>
      <c r="G366" s="12">
        <f t="shared" si="5"/>
        <v>470</v>
      </c>
    </row>
    <row r="367" spans="4:7">
      <c r="D367" s="815"/>
      <c r="G367" s="12">
        <f t="shared" si="5"/>
        <v>470</v>
      </c>
    </row>
    <row r="368" spans="4:7">
      <c r="D368" s="815"/>
      <c r="G368" s="12">
        <f t="shared" si="5"/>
        <v>470</v>
      </c>
    </row>
    <row r="369" spans="4:7">
      <c r="D369" s="815"/>
      <c r="G369" s="12">
        <f t="shared" si="5"/>
        <v>470</v>
      </c>
    </row>
    <row r="370" spans="4:7">
      <c r="D370" s="815"/>
      <c r="G370" s="12">
        <f t="shared" si="5"/>
        <v>470</v>
      </c>
    </row>
    <row r="371" spans="4:7">
      <c r="D371" s="815"/>
      <c r="G371" s="12">
        <f t="shared" si="5"/>
        <v>470</v>
      </c>
    </row>
    <row r="372" spans="4:7">
      <c r="D372" s="815"/>
      <c r="G372" s="12">
        <f t="shared" si="5"/>
        <v>470</v>
      </c>
    </row>
    <row r="373" spans="4:7">
      <c r="D373" s="815"/>
      <c r="G373" s="12">
        <f t="shared" si="5"/>
        <v>470</v>
      </c>
    </row>
    <row r="374" spans="4:7">
      <c r="D374" s="815"/>
      <c r="G374" s="12">
        <f t="shared" si="5"/>
        <v>470</v>
      </c>
    </row>
    <row r="375" spans="4:7">
      <c r="D375" s="815"/>
      <c r="G375" s="12">
        <f t="shared" si="5"/>
        <v>470</v>
      </c>
    </row>
    <row r="376" spans="4:7">
      <c r="D376" s="815"/>
      <c r="G376" s="12">
        <f t="shared" si="5"/>
        <v>470</v>
      </c>
    </row>
    <row r="377" spans="4:7">
      <c r="D377" s="815"/>
      <c r="G377" s="12">
        <f t="shared" si="5"/>
        <v>470</v>
      </c>
    </row>
    <row r="378" spans="4:7">
      <c r="D378" s="815"/>
      <c r="G378" s="12">
        <f t="shared" si="5"/>
        <v>470</v>
      </c>
    </row>
    <row r="379" spans="4:7">
      <c r="D379" s="815"/>
      <c r="G379" s="12">
        <f t="shared" si="5"/>
        <v>470</v>
      </c>
    </row>
    <row r="380" spans="4:7">
      <c r="D380" s="815"/>
      <c r="G380" s="12">
        <f t="shared" si="5"/>
        <v>470</v>
      </c>
    </row>
    <row r="381" spans="4:7">
      <c r="D381" s="815"/>
      <c r="G381" s="12">
        <f t="shared" si="5"/>
        <v>470</v>
      </c>
    </row>
    <row r="382" spans="4:7">
      <c r="D382" s="815"/>
      <c r="G382" s="12">
        <f t="shared" si="5"/>
        <v>470</v>
      </c>
    </row>
    <row r="383" spans="4:7">
      <c r="D383" s="815"/>
      <c r="G383" s="12">
        <f t="shared" ref="G383:G405" si="6">G382+E383-F383</f>
        <v>470</v>
      </c>
    </row>
    <row r="384" spans="4:7">
      <c r="D384" s="815"/>
      <c r="G384" s="12">
        <f t="shared" si="6"/>
        <v>470</v>
      </c>
    </row>
    <row r="385" spans="4:7">
      <c r="D385" s="815"/>
      <c r="G385" s="12">
        <f t="shared" si="6"/>
        <v>470</v>
      </c>
    </row>
    <row r="386" spans="4:7">
      <c r="D386" s="815"/>
      <c r="G386" s="12">
        <f t="shared" si="6"/>
        <v>470</v>
      </c>
    </row>
    <row r="387" spans="4:7">
      <c r="D387" s="815"/>
      <c r="G387" s="12">
        <f t="shared" si="6"/>
        <v>470</v>
      </c>
    </row>
    <row r="388" spans="4:7">
      <c r="D388" s="815"/>
      <c r="G388" s="12">
        <f t="shared" si="6"/>
        <v>470</v>
      </c>
    </row>
    <row r="389" spans="4:7">
      <c r="D389" s="815"/>
      <c r="G389" s="12">
        <f t="shared" si="6"/>
        <v>470</v>
      </c>
    </row>
    <row r="390" spans="4:7">
      <c r="D390" s="815"/>
      <c r="G390" s="12">
        <f t="shared" si="6"/>
        <v>470</v>
      </c>
    </row>
    <row r="391" spans="4:7">
      <c r="D391" s="815"/>
      <c r="G391" s="12">
        <f t="shared" si="6"/>
        <v>470</v>
      </c>
    </row>
    <row r="392" spans="4:7">
      <c r="D392" s="815"/>
      <c r="G392" s="12">
        <f t="shared" si="6"/>
        <v>470</v>
      </c>
    </row>
    <row r="393" spans="4:7">
      <c r="D393" s="815"/>
      <c r="G393" s="12">
        <f t="shared" si="6"/>
        <v>470</v>
      </c>
    </row>
    <row r="394" spans="4:7">
      <c r="D394" s="815"/>
      <c r="G394" s="12">
        <f t="shared" si="6"/>
        <v>470</v>
      </c>
    </row>
    <row r="395" spans="4:7">
      <c r="D395" s="815"/>
      <c r="G395" s="12">
        <f t="shared" si="6"/>
        <v>470</v>
      </c>
    </row>
    <row r="396" spans="4:7">
      <c r="D396" s="815"/>
      <c r="G396" s="12">
        <f t="shared" si="6"/>
        <v>470</v>
      </c>
    </row>
    <row r="397" spans="4:7">
      <c r="D397" s="815"/>
      <c r="G397" s="12">
        <f t="shared" si="6"/>
        <v>470</v>
      </c>
    </row>
    <row r="398" spans="4:7">
      <c r="D398" s="815"/>
      <c r="G398" s="12">
        <f t="shared" si="6"/>
        <v>470</v>
      </c>
    </row>
    <row r="399" spans="4:7">
      <c r="D399" s="815"/>
      <c r="G399" s="12">
        <f t="shared" si="6"/>
        <v>470</v>
      </c>
    </row>
    <row r="400" spans="4:7">
      <c r="D400" s="815"/>
      <c r="G400" s="12">
        <f t="shared" si="6"/>
        <v>470</v>
      </c>
    </row>
    <row r="401" spans="4:7">
      <c r="D401" s="815"/>
      <c r="G401" s="12">
        <f t="shared" si="6"/>
        <v>470</v>
      </c>
    </row>
    <row r="402" spans="4:7">
      <c r="D402" s="815"/>
      <c r="G402" s="12">
        <f t="shared" si="6"/>
        <v>470</v>
      </c>
    </row>
    <row r="403" spans="4:7">
      <c r="D403" s="815"/>
      <c r="G403" s="12">
        <f t="shared" si="6"/>
        <v>470</v>
      </c>
    </row>
    <row r="404" spans="4:7">
      <c r="D404" s="815"/>
      <c r="G404" s="12">
        <f t="shared" si="6"/>
        <v>470</v>
      </c>
    </row>
    <row r="405" spans="4:7">
      <c r="D405" s="815"/>
      <c r="G405" s="12">
        <f t="shared" si="6"/>
        <v>470</v>
      </c>
    </row>
  </sheetData>
  <autoFilter ref="A6:I109" xr:uid="{7F790896-1728-436F-8CEC-5017347D8657}"/>
  <mergeCells count="3">
    <mergeCell ref="B3:G3"/>
    <mergeCell ref="K102:M102"/>
    <mergeCell ref="N103:N105"/>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D90B-4D18-4FC6-813E-867D4C2135FE}">
  <sheetPr>
    <tabColor rgb="FF00B0F0"/>
  </sheetPr>
  <dimension ref="A3:O524"/>
  <sheetViews>
    <sheetView topLeftCell="A342" workbookViewId="0">
      <selection activeCell="E364" sqref="E364"/>
    </sheetView>
  </sheetViews>
  <sheetFormatPr defaultColWidth="11.42578125" defaultRowHeight="15"/>
  <cols>
    <col min="1" max="1" width="14.85546875" style="632" customWidth="1"/>
    <col min="2" max="2" width="12.7109375" style="6" bestFit="1" customWidth="1"/>
    <col min="3" max="3" width="11.85546875" style="6" bestFit="1" customWidth="1"/>
    <col min="4" max="4" width="22.85546875" bestFit="1" customWidth="1"/>
    <col min="5" max="6" width="11.42578125" style="4"/>
    <col min="7" max="7" width="12.42578125" style="4" bestFit="1" customWidth="1"/>
    <col min="8" max="8" width="12.42578125" style="4" customWidth="1"/>
    <col min="10" max="10" width="13.7109375" bestFit="1" customWidth="1"/>
    <col min="11" max="11" width="25.42578125" customWidth="1"/>
    <col min="12" max="12" width="14.5703125" customWidth="1"/>
  </cols>
  <sheetData>
    <row r="3" spans="1:8">
      <c r="B3" s="820" t="s">
        <v>3222</v>
      </c>
      <c r="C3" s="820"/>
      <c r="D3" s="820"/>
      <c r="E3" s="820"/>
      <c r="F3" s="820"/>
      <c r="G3" s="11"/>
      <c r="H3" s="11"/>
    </row>
    <row r="5" spans="1:8" s="6" customFormat="1" ht="30.75">
      <c r="A5" s="40" t="s">
        <v>1</v>
      </c>
      <c r="B5" s="804" t="s">
        <v>2</v>
      </c>
      <c r="C5" s="804" t="s">
        <v>3</v>
      </c>
      <c r="D5" s="804" t="s">
        <v>4</v>
      </c>
      <c r="E5" s="13" t="s">
        <v>5</v>
      </c>
      <c r="F5" s="13" t="s">
        <v>6</v>
      </c>
      <c r="G5" s="14" t="s">
        <v>7</v>
      </c>
      <c r="H5" s="14"/>
    </row>
    <row r="6" spans="1:8">
      <c r="B6" s="787"/>
      <c r="C6" s="787"/>
      <c r="G6" s="4">
        <v>0</v>
      </c>
    </row>
    <row r="7" spans="1:8">
      <c r="A7" s="222">
        <v>44408</v>
      </c>
      <c r="B7" s="786" t="s">
        <v>10</v>
      </c>
      <c r="C7" s="786" t="s">
        <v>20</v>
      </c>
      <c r="D7" t="s">
        <v>12</v>
      </c>
      <c r="E7" s="4">
        <v>9</v>
      </c>
      <c r="G7" s="4">
        <f>+G6+E7-F7</f>
        <v>9</v>
      </c>
    </row>
    <row r="8" spans="1:8">
      <c r="B8" s="787"/>
      <c r="C8" s="787"/>
      <c r="D8" t="s">
        <v>13</v>
      </c>
      <c r="E8" s="4">
        <v>1.8</v>
      </c>
      <c r="G8" s="4">
        <f t="shared" ref="G8:G144" si="0">+G7+E8-F8</f>
        <v>10.8</v>
      </c>
    </row>
    <row r="9" spans="1:8">
      <c r="B9" s="787"/>
      <c r="C9" s="787"/>
      <c r="D9" t="s">
        <v>14</v>
      </c>
      <c r="E9" s="4">
        <v>133</v>
      </c>
      <c r="G9" s="4">
        <f t="shared" si="0"/>
        <v>143.80000000000001</v>
      </c>
    </row>
    <row r="10" spans="1:8">
      <c r="B10" s="787"/>
      <c r="C10" s="787"/>
      <c r="D10" t="s">
        <v>338</v>
      </c>
      <c r="E10" s="4">
        <v>210</v>
      </c>
      <c r="G10" s="4">
        <f t="shared" si="0"/>
        <v>353.8</v>
      </c>
    </row>
    <row r="11" spans="1:8">
      <c r="A11" s="632">
        <v>44379</v>
      </c>
      <c r="B11" s="787" t="s">
        <v>3223</v>
      </c>
      <c r="C11" s="787" t="s">
        <v>20</v>
      </c>
      <c r="D11" t="s">
        <v>338</v>
      </c>
      <c r="F11" s="4">
        <v>210</v>
      </c>
      <c r="G11" s="4">
        <f t="shared" si="0"/>
        <v>143.80000000000001</v>
      </c>
    </row>
    <row r="12" spans="1:8">
      <c r="A12" s="632">
        <v>44389</v>
      </c>
      <c r="B12" s="787" t="s">
        <v>3224</v>
      </c>
      <c r="C12" s="787" t="s">
        <v>20</v>
      </c>
      <c r="D12" t="s">
        <v>14</v>
      </c>
      <c r="F12" s="4">
        <v>133</v>
      </c>
      <c r="G12" s="4">
        <f t="shared" si="0"/>
        <v>10.800000000000011</v>
      </c>
    </row>
    <row r="13" spans="1:8">
      <c r="A13" s="632">
        <v>44469</v>
      </c>
      <c r="B13" s="787" t="s">
        <v>3225</v>
      </c>
      <c r="C13" s="787" t="s">
        <v>20</v>
      </c>
      <c r="D13" t="s">
        <v>12</v>
      </c>
      <c r="E13" s="46"/>
      <c r="F13" s="46">
        <v>9</v>
      </c>
      <c r="G13" s="46">
        <f t="shared" si="0"/>
        <v>1.8000000000000114</v>
      </c>
      <c r="H13" s="46"/>
    </row>
    <row r="14" spans="1:8">
      <c r="A14" s="632">
        <v>44469</v>
      </c>
      <c r="B14" s="787" t="s">
        <v>3225</v>
      </c>
      <c r="C14" s="787" t="s">
        <v>20</v>
      </c>
      <c r="D14" t="s">
        <v>13</v>
      </c>
      <c r="E14" s="46"/>
      <c r="F14" s="46">
        <v>1.8</v>
      </c>
      <c r="G14" s="46">
        <f t="shared" si="0"/>
        <v>1.1324274851176597E-14</v>
      </c>
      <c r="H14" s="46"/>
    </row>
    <row r="15" spans="1:8">
      <c r="A15" s="222">
        <v>44439</v>
      </c>
      <c r="B15" s="786" t="s">
        <v>10</v>
      </c>
      <c r="C15" s="786" t="s">
        <v>21</v>
      </c>
      <c r="D15" t="s">
        <v>12</v>
      </c>
      <c r="E15" s="46">
        <v>10.199999999999999</v>
      </c>
      <c r="F15" s="46"/>
      <c r="G15" s="46">
        <f t="shared" si="0"/>
        <v>10.20000000000001</v>
      </c>
      <c r="H15" s="46"/>
    </row>
    <row r="16" spans="1:8">
      <c r="B16" s="787"/>
      <c r="C16" s="787"/>
      <c r="D16" t="s">
        <v>13</v>
      </c>
      <c r="E16" s="46">
        <v>2.1</v>
      </c>
      <c r="F16" s="46"/>
      <c r="G16" s="46">
        <f t="shared" si="0"/>
        <v>12.30000000000001</v>
      </c>
      <c r="H16" s="46"/>
    </row>
    <row r="17" spans="1:14">
      <c r="B17" s="787"/>
      <c r="C17" s="787"/>
      <c r="D17" t="s">
        <v>14</v>
      </c>
      <c r="E17" s="46">
        <v>210</v>
      </c>
      <c r="F17" s="46"/>
      <c r="G17" s="46">
        <f t="shared" si="0"/>
        <v>222.3</v>
      </c>
      <c r="H17" s="46"/>
    </row>
    <row r="18" spans="1:14">
      <c r="A18" s="632">
        <v>44410</v>
      </c>
      <c r="B18" s="787" t="s">
        <v>3226</v>
      </c>
      <c r="C18" s="787" t="s">
        <v>21</v>
      </c>
      <c r="D18" t="s">
        <v>14</v>
      </c>
      <c r="E18" s="46"/>
      <c r="F18" s="46">
        <v>210</v>
      </c>
      <c r="G18" s="46">
        <f t="shared" si="0"/>
        <v>12.300000000000011</v>
      </c>
      <c r="H18" s="46"/>
    </row>
    <row r="19" spans="1:14">
      <c r="A19" s="632">
        <v>44469</v>
      </c>
      <c r="B19" s="787" t="s">
        <v>3225</v>
      </c>
      <c r="C19" s="787" t="s">
        <v>21</v>
      </c>
      <c r="D19" t="s">
        <v>12</v>
      </c>
      <c r="E19" s="46"/>
      <c r="F19" s="46">
        <v>10.199999999999999</v>
      </c>
      <c r="G19" s="46">
        <f t="shared" si="0"/>
        <v>2.1000000000000121</v>
      </c>
      <c r="H19" s="46"/>
    </row>
    <row r="20" spans="1:14">
      <c r="A20" s="632">
        <v>44469</v>
      </c>
      <c r="B20" s="787" t="s">
        <v>3225</v>
      </c>
      <c r="C20" s="787" t="s">
        <v>21</v>
      </c>
      <c r="D20" t="s">
        <v>13</v>
      </c>
      <c r="E20" s="46"/>
      <c r="F20" s="46">
        <v>2.1</v>
      </c>
      <c r="G20" s="81">
        <f t="shared" si="0"/>
        <v>1.1990408665951691E-14</v>
      </c>
      <c r="H20" s="81"/>
    </row>
    <row r="21" spans="1:14">
      <c r="A21" s="222">
        <v>44469</v>
      </c>
      <c r="B21" s="786" t="s">
        <v>10</v>
      </c>
      <c r="C21" s="786" t="s">
        <v>22</v>
      </c>
      <c r="D21" s="111" t="s">
        <v>12</v>
      </c>
      <c r="E21" s="81">
        <v>10.5</v>
      </c>
      <c r="G21" s="4">
        <f t="shared" si="0"/>
        <v>10.500000000000012</v>
      </c>
    </row>
    <row r="22" spans="1:14">
      <c r="B22" s="787"/>
      <c r="C22" s="787"/>
      <c r="D22" s="111" t="s">
        <v>13</v>
      </c>
      <c r="E22" s="81">
        <v>3.7</v>
      </c>
      <c r="G22" s="4">
        <f t="shared" si="0"/>
        <v>14.200000000000014</v>
      </c>
    </row>
    <row r="23" spans="1:14">
      <c r="B23" s="787"/>
      <c r="C23" s="787"/>
      <c r="D23" t="s">
        <v>14</v>
      </c>
      <c r="E23" s="4">
        <v>210</v>
      </c>
      <c r="G23" s="4">
        <f t="shared" si="0"/>
        <v>224.20000000000002</v>
      </c>
    </row>
    <row r="24" spans="1:14">
      <c r="A24" s="632">
        <v>44469</v>
      </c>
      <c r="B24" s="787" t="s">
        <v>3227</v>
      </c>
      <c r="C24" s="787" t="s">
        <v>22</v>
      </c>
      <c r="D24" t="s">
        <v>14</v>
      </c>
      <c r="F24" s="4">
        <v>210</v>
      </c>
      <c r="G24" s="4">
        <f t="shared" si="0"/>
        <v>14.200000000000017</v>
      </c>
    </row>
    <row r="25" spans="1:14">
      <c r="B25" s="787"/>
      <c r="C25" s="787"/>
      <c r="F25" s="4">
        <v>14.2</v>
      </c>
      <c r="G25" s="4">
        <f t="shared" si="0"/>
        <v>1.7763568394002505E-14</v>
      </c>
    </row>
    <row r="26" spans="1:14">
      <c r="A26" s="222">
        <v>44500</v>
      </c>
      <c r="B26" s="786" t="s">
        <v>10</v>
      </c>
      <c r="C26" s="786" t="s">
        <v>23</v>
      </c>
      <c r="D26" t="s">
        <v>14</v>
      </c>
      <c r="E26" s="4">
        <v>210</v>
      </c>
      <c r="G26" s="4">
        <f t="shared" si="0"/>
        <v>210.00000000000003</v>
      </c>
    </row>
    <row r="27" spans="1:14">
      <c r="A27" s="222"/>
      <c r="B27" s="786"/>
      <c r="C27" s="786"/>
      <c r="D27" t="s">
        <v>12</v>
      </c>
      <c r="E27" s="4">
        <v>10.9</v>
      </c>
      <c r="G27" s="4">
        <f t="shared" si="0"/>
        <v>220.90000000000003</v>
      </c>
    </row>
    <row r="28" spans="1:14">
      <c r="A28" s="222"/>
      <c r="B28" s="786"/>
      <c r="C28" s="786"/>
      <c r="D28" t="s">
        <v>13</v>
      </c>
      <c r="E28" s="4">
        <v>1.6</v>
      </c>
      <c r="G28" s="4">
        <f t="shared" si="0"/>
        <v>222.50000000000003</v>
      </c>
    </row>
    <row r="29" spans="1:14">
      <c r="A29" s="632">
        <v>44512</v>
      </c>
      <c r="B29" s="787" t="s">
        <v>3228</v>
      </c>
      <c r="C29" s="787" t="s">
        <v>23</v>
      </c>
      <c r="D29" t="s">
        <v>14</v>
      </c>
      <c r="F29" s="4">
        <v>210</v>
      </c>
      <c r="G29" s="4">
        <f t="shared" si="0"/>
        <v>12.500000000000028</v>
      </c>
      <c r="L29" s="786" t="s">
        <v>22</v>
      </c>
      <c r="M29" s="111" t="s">
        <v>12</v>
      </c>
      <c r="N29" s="81"/>
    </row>
    <row r="30" spans="1:14">
      <c r="A30" s="632">
        <v>44540</v>
      </c>
      <c r="B30" s="787" t="s">
        <v>3229</v>
      </c>
      <c r="C30" s="787" t="s">
        <v>23</v>
      </c>
      <c r="D30" t="s">
        <v>12</v>
      </c>
      <c r="F30" s="4">
        <v>10.9</v>
      </c>
      <c r="G30" s="4">
        <f t="shared" si="0"/>
        <v>1.6000000000000281</v>
      </c>
      <c r="L30" s="787"/>
      <c r="M30" s="111" t="s">
        <v>13</v>
      </c>
      <c r="N30" s="81"/>
    </row>
    <row r="31" spans="1:14">
      <c r="A31" s="632">
        <v>44540</v>
      </c>
      <c r="B31" s="787" t="s">
        <v>3229</v>
      </c>
      <c r="C31" s="787" t="s">
        <v>23</v>
      </c>
      <c r="D31" t="s">
        <v>13</v>
      </c>
      <c r="F31" s="4">
        <v>1.6</v>
      </c>
      <c r="G31" s="4">
        <f t="shared" si="0"/>
        <v>2.7977620220553945E-14</v>
      </c>
      <c r="L31" s="786" t="s">
        <v>25</v>
      </c>
      <c r="M31" t="s">
        <v>12</v>
      </c>
      <c r="N31" s="4">
        <v>12.2</v>
      </c>
    </row>
    <row r="32" spans="1:14">
      <c r="A32" s="222">
        <v>44530</v>
      </c>
      <c r="B32" s="786" t="s">
        <v>10</v>
      </c>
      <c r="C32" s="786" t="s">
        <v>24</v>
      </c>
      <c r="D32" t="s">
        <v>14</v>
      </c>
      <c r="E32" s="4">
        <v>210</v>
      </c>
      <c r="G32" s="4">
        <f t="shared" si="0"/>
        <v>210.00000000000003</v>
      </c>
      <c r="K32" s="786"/>
      <c r="M32" t="s">
        <v>13</v>
      </c>
      <c r="N32" s="4">
        <v>3.4</v>
      </c>
    </row>
    <row r="33" spans="1:14">
      <c r="A33" s="222"/>
      <c r="B33" s="786"/>
      <c r="C33" s="786"/>
      <c r="D33" t="s">
        <v>12</v>
      </c>
      <c r="E33" s="4">
        <v>11.6</v>
      </c>
      <c r="G33" s="4">
        <f t="shared" si="0"/>
        <v>221.60000000000002</v>
      </c>
      <c r="K33" s="786"/>
      <c r="M33" s="4"/>
    </row>
    <row r="34" spans="1:14">
      <c r="A34" s="222"/>
      <c r="B34" s="786"/>
      <c r="C34" s="786"/>
      <c r="D34" t="s">
        <v>13</v>
      </c>
      <c r="E34" s="4">
        <v>3</v>
      </c>
      <c r="G34" s="4">
        <f t="shared" si="0"/>
        <v>224.60000000000002</v>
      </c>
      <c r="K34" s="786"/>
      <c r="M34" s="4"/>
      <c r="N34" s="12">
        <f>SUM(N31:N33)</f>
        <v>15.6</v>
      </c>
    </row>
    <row r="35" spans="1:14">
      <c r="A35" s="632">
        <v>44540</v>
      </c>
      <c r="B35" s="787" t="s">
        <v>3230</v>
      </c>
      <c r="C35" s="787" t="s">
        <v>24</v>
      </c>
      <c r="D35" t="s">
        <v>14</v>
      </c>
      <c r="F35" s="4">
        <v>210</v>
      </c>
      <c r="G35" s="4">
        <f t="shared" si="0"/>
        <v>14.600000000000023</v>
      </c>
      <c r="K35" s="786"/>
      <c r="M35" s="4"/>
    </row>
    <row r="36" spans="1:14">
      <c r="A36" s="632">
        <v>44540</v>
      </c>
      <c r="B36" s="787" t="s">
        <v>3231</v>
      </c>
      <c r="C36" s="787" t="s">
        <v>24</v>
      </c>
      <c r="D36" t="s">
        <v>12</v>
      </c>
      <c r="F36" s="4">
        <v>11.6</v>
      </c>
      <c r="G36" s="4">
        <f t="shared" si="0"/>
        <v>3.0000000000000231</v>
      </c>
      <c r="K36" s="786"/>
      <c r="M36" s="4"/>
    </row>
    <row r="37" spans="1:14">
      <c r="A37" s="632">
        <v>44540</v>
      </c>
      <c r="B37" s="787" t="s">
        <v>3231</v>
      </c>
      <c r="C37" s="787" t="s">
        <v>24</v>
      </c>
      <c r="D37" t="s">
        <v>13</v>
      </c>
      <c r="F37" s="4">
        <v>3</v>
      </c>
      <c r="G37" s="4">
        <f t="shared" si="0"/>
        <v>2.3092638912203256E-14</v>
      </c>
      <c r="K37" s="786"/>
      <c r="M37" s="4"/>
    </row>
    <row r="38" spans="1:14">
      <c r="A38" s="222">
        <v>44561</v>
      </c>
      <c r="B38" s="786" t="s">
        <v>10</v>
      </c>
      <c r="C38" s="786" t="s">
        <v>25</v>
      </c>
      <c r="D38" t="s">
        <v>14</v>
      </c>
      <c r="E38" s="4">
        <v>210</v>
      </c>
      <c r="G38" s="4">
        <f t="shared" si="0"/>
        <v>210.00000000000003</v>
      </c>
      <c r="K38" s="786"/>
      <c r="M38" s="4"/>
    </row>
    <row r="39" spans="1:14">
      <c r="A39" s="222"/>
      <c r="B39" s="786"/>
      <c r="C39" s="786"/>
      <c r="D39" t="s">
        <v>12</v>
      </c>
      <c r="E39" s="4">
        <v>12.2</v>
      </c>
      <c r="G39" s="4">
        <f t="shared" si="0"/>
        <v>222.20000000000002</v>
      </c>
      <c r="K39" s="786"/>
      <c r="M39" s="4"/>
    </row>
    <row r="40" spans="1:14">
      <c r="A40" s="222"/>
      <c r="B40" s="786"/>
      <c r="C40" s="786"/>
      <c r="D40" t="s">
        <v>13</v>
      </c>
      <c r="E40" s="4">
        <v>3.4</v>
      </c>
      <c r="G40" s="4">
        <f t="shared" si="0"/>
        <v>225.60000000000002</v>
      </c>
      <c r="K40" s="786"/>
      <c r="M40" s="4"/>
    </row>
    <row r="41" spans="1:14">
      <c r="A41" s="632">
        <v>44569</v>
      </c>
      <c r="B41" s="787" t="s">
        <v>3232</v>
      </c>
      <c r="C41" s="787" t="s">
        <v>25</v>
      </c>
      <c r="D41" t="s">
        <v>14</v>
      </c>
      <c r="F41" s="4">
        <v>210</v>
      </c>
      <c r="G41" s="4">
        <f t="shared" si="0"/>
        <v>15.600000000000023</v>
      </c>
      <c r="K41" s="787"/>
      <c r="M41" s="4"/>
    </row>
    <row r="42" spans="1:14">
      <c r="A42" s="632">
        <v>44653</v>
      </c>
      <c r="B42" s="787" t="s">
        <v>3233</v>
      </c>
      <c r="C42" s="787" t="s">
        <v>25</v>
      </c>
      <c r="D42" t="s">
        <v>12</v>
      </c>
      <c r="F42" s="4">
        <v>12.2</v>
      </c>
      <c r="G42" s="4">
        <f t="shared" si="0"/>
        <v>3.4000000000000234</v>
      </c>
      <c r="K42" s="786" t="s">
        <v>15</v>
      </c>
      <c r="L42" t="s">
        <v>12</v>
      </c>
      <c r="M42" s="4">
        <v>63.4</v>
      </c>
    </row>
    <row r="43" spans="1:14">
      <c r="A43" s="632">
        <v>44653</v>
      </c>
      <c r="B43" s="787" t="s">
        <v>3233</v>
      </c>
      <c r="C43" s="787" t="s">
        <v>25</v>
      </c>
      <c r="D43" t="s">
        <v>13</v>
      </c>
      <c r="F43" s="4">
        <v>3.4</v>
      </c>
      <c r="G43" s="4">
        <f t="shared" si="0"/>
        <v>2.3536728122053319E-14</v>
      </c>
      <c r="K43" s="787"/>
      <c r="L43" t="s">
        <v>13</v>
      </c>
      <c r="M43" s="4">
        <v>3.3</v>
      </c>
    </row>
    <row r="44" spans="1:14">
      <c r="A44" s="222">
        <v>44592</v>
      </c>
      <c r="B44" s="786" t="s">
        <v>10</v>
      </c>
      <c r="C44" s="786" t="s">
        <v>11</v>
      </c>
      <c r="D44" t="s">
        <v>12</v>
      </c>
      <c r="E44" s="4">
        <v>27.9</v>
      </c>
      <c r="G44" s="4">
        <f t="shared" si="0"/>
        <v>27.900000000000023</v>
      </c>
      <c r="K44" s="786" t="s">
        <v>16</v>
      </c>
      <c r="L44" t="s">
        <v>12</v>
      </c>
      <c r="M44" s="4">
        <v>48.3</v>
      </c>
    </row>
    <row r="45" spans="1:14">
      <c r="B45" s="787"/>
      <c r="C45" s="787"/>
      <c r="D45" t="s">
        <v>13</v>
      </c>
      <c r="E45" s="4">
        <v>0.3</v>
      </c>
      <c r="G45" s="4">
        <f t="shared" si="0"/>
        <v>28.200000000000024</v>
      </c>
      <c r="K45" s="787"/>
      <c r="L45" t="s">
        <v>13</v>
      </c>
      <c r="M45" s="4">
        <v>4.2</v>
      </c>
    </row>
    <row r="46" spans="1:14">
      <c r="B46" s="787"/>
      <c r="C46" s="787"/>
      <c r="D46" t="s">
        <v>14</v>
      </c>
      <c r="E46" s="4">
        <v>210</v>
      </c>
      <c r="G46" s="4">
        <f t="shared" si="0"/>
        <v>238.20000000000002</v>
      </c>
      <c r="K46" s="786" t="s">
        <v>17</v>
      </c>
      <c r="L46" t="s">
        <v>12</v>
      </c>
      <c r="M46" s="4">
        <v>49.1</v>
      </c>
    </row>
    <row r="47" spans="1:14">
      <c r="A47" s="632">
        <v>44653</v>
      </c>
      <c r="B47" s="787" t="s">
        <v>3233</v>
      </c>
      <c r="C47" s="787" t="s">
        <v>11</v>
      </c>
      <c r="D47" t="s">
        <v>12</v>
      </c>
      <c r="F47" s="4">
        <v>27.9</v>
      </c>
      <c r="G47" s="4">
        <f t="shared" si="0"/>
        <v>210.3</v>
      </c>
      <c r="K47" s="787"/>
      <c r="L47" t="s">
        <v>13</v>
      </c>
      <c r="M47" s="4">
        <v>1.8</v>
      </c>
    </row>
    <row r="48" spans="1:14">
      <c r="A48" s="632">
        <v>44653</v>
      </c>
      <c r="B48" s="787" t="s">
        <v>3233</v>
      </c>
      <c r="C48" s="787" t="s">
        <v>11</v>
      </c>
      <c r="D48" t="s">
        <v>13</v>
      </c>
      <c r="F48" s="4">
        <v>0.3</v>
      </c>
      <c r="G48" s="4">
        <f t="shared" si="0"/>
        <v>210</v>
      </c>
      <c r="K48" s="787"/>
      <c r="M48" s="4"/>
    </row>
    <row r="49" spans="1:13">
      <c r="A49" s="632">
        <v>44653</v>
      </c>
      <c r="B49" s="787" t="s">
        <v>3234</v>
      </c>
      <c r="C49" s="787" t="s">
        <v>11</v>
      </c>
      <c r="D49" t="s">
        <v>14</v>
      </c>
      <c r="F49" s="4">
        <v>210</v>
      </c>
      <c r="G49" s="4">
        <f t="shared" si="0"/>
        <v>0</v>
      </c>
      <c r="K49" s="787"/>
      <c r="M49" s="4">
        <f>SUM(M42:M48)</f>
        <v>170.10000000000002</v>
      </c>
    </row>
    <row r="50" spans="1:13">
      <c r="A50" s="222">
        <v>44620</v>
      </c>
      <c r="B50" s="786" t="s">
        <v>10</v>
      </c>
      <c r="C50" s="786" t="s">
        <v>15</v>
      </c>
      <c r="D50" t="s">
        <v>12</v>
      </c>
      <c r="E50" s="4">
        <v>63.4</v>
      </c>
      <c r="G50" s="4">
        <f t="shared" si="0"/>
        <v>63.4</v>
      </c>
      <c r="K50" s="787"/>
      <c r="M50" s="4"/>
    </row>
    <row r="51" spans="1:13">
      <c r="B51" s="787"/>
      <c r="C51" s="787"/>
      <c r="D51" t="s">
        <v>13</v>
      </c>
      <c r="E51" s="4">
        <v>3.3</v>
      </c>
      <c r="G51" s="4">
        <f t="shared" si="0"/>
        <v>66.7</v>
      </c>
      <c r="K51" s="787"/>
      <c r="M51" s="4"/>
    </row>
    <row r="52" spans="1:13">
      <c r="B52" s="787"/>
      <c r="C52" s="787"/>
      <c r="D52" t="s">
        <v>14</v>
      </c>
      <c r="E52" s="4">
        <v>210</v>
      </c>
      <c r="G52" s="4">
        <f t="shared" si="0"/>
        <v>276.7</v>
      </c>
      <c r="K52" s="787"/>
      <c r="M52" s="4"/>
    </row>
    <row r="53" spans="1:13">
      <c r="A53" s="632">
        <v>44653</v>
      </c>
      <c r="B53" s="787" t="s">
        <v>3234</v>
      </c>
      <c r="C53" s="787" t="s">
        <v>15</v>
      </c>
      <c r="D53" t="s">
        <v>14</v>
      </c>
      <c r="F53" s="4">
        <v>210</v>
      </c>
      <c r="G53" s="4">
        <f t="shared" si="0"/>
        <v>66.699999999999989</v>
      </c>
      <c r="K53" s="787"/>
      <c r="M53" s="4"/>
    </row>
    <row r="54" spans="1:13">
      <c r="A54" s="632">
        <v>44707</v>
      </c>
      <c r="B54" s="787" t="s">
        <v>3235</v>
      </c>
      <c r="C54" s="787" t="s">
        <v>15</v>
      </c>
      <c r="D54" t="s">
        <v>12</v>
      </c>
      <c r="F54" s="4">
        <v>63.4</v>
      </c>
      <c r="G54" s="4">
        <f t="shared" si="0"/>
        <v>3.2999999999999901</v>
      </c>
      <c r="K54" s="787"/>
      <c r="M54" s="4"/>
    </row>
    <row r="55" spans="1:13">
      <c r="A55" s="632">
        <v>44707</v>
      </c>
      <c r="B55" s="787" t="s">
        <v>3235</v>
      </c>
      <c r="C55" s="787" t="s">
        <v>15</v>
      </c>
      <c r="D55" t="s">
        <v>13</v>
      </c>
      <c r="F55" s="4">
        <v>3.3</v>
      </c>
      <c r="G55" s="4">
        <f t="shared" si="0"/>
        <v>-9.7699626167013776E-15</v>
      </c>
      <c r="K55" s="787"/>
      <c r="M55" s="4"/>
    </row>
    <row r="56" spans="1:13">
      <c r="A56" s="222">
        <v>44651</v>
      </c>
      <c r="B56" s="786" t="s">
        <v>10</v>
      </c>
      <c r="C56" s="786" t="s">
        <v>16</v>
      </c>
      <c r="D56" t="s">
        <v>12</v>
      </c>
      <c r="E56" s="4">
        <v>48.3</v>
      </c>
      <c r="G56" s="4">
        <f t="shared" si="0"/>
        <v>48.29999999999999</v>
      </c>
      <c r="K56" s="787"/>
      <c r="M56" s="4"/>
    </row>
    <row r="57" spans="1:13">
      <c r="B57" s="787"/>
      <c r="C57" s="787"/>
      <c r="D57" t="s">
        <v>13</v>
      </c>
      <c r="E57" s="4">
        <v>4.2</v>
      </c>
      <c r="G57" s="4">
        <f t="shared" si="0"/>
        <v>52.499999999999993</v>
      </c>
      <c r="K57" s="787"/>
      <c r="M57" s="4"/>
    </row>
    <row r="58" spans="1:13">
      <c r="B58" s="787"/>
      <c r="C58" s="787"/>
      <c r="D58" t="s">
        <v>14</v>
      </c>
      <c r="E58" s="4">
        <v>210</v>
      </c>
      <c r="G58" s="4">
        <f t="shared" si="0"/>
        <v>262.5</v>
      </c>
      <c r="K58" s="787"/>
      <c r="M58" s="4"/>
    </row>
    <row r="59" spans="1:13">
      <c r="A59" s="632">
        <v>44662</v>
      </c>
      <c r="B59" s="787" t="s">
        <v>3236</v>
      </c>
      <c r="C59" s="787" t="s">
        <v>16</v>
      </c>
      <c r="D59" t="s">
        <v>14</v>
      </c>
      <c r="F59" s="4">
        <v>210</v>
      </c>
      <c r="G59" s="4">
        <f t="shared" si="0"/>
        <v>52.5</v>
      </c>
      <c r="K59" s="787"/>
      <c r="M59" s="4"/>
    </row>
    <row r="60" spans="1:13">
      <c r="A60" s="632">
        <v>44707</v>
      </c>
      <c r="B60" s="787" t="s">
        <v>3235</v>
      </c>
      <c r="C60" s="787" t="s">
        <v>16</v>
      </c>
      <c r="D60" t="s">
        <v>12</v>
      </c>
      <c r="F60" s="4">
        <v>48.3</v>
      </c>
      <c r="G60" s="4">
        <f t="shared" si="0"/>
        <v>4.2000000000000028</v>
      </c>
      <c r="K60" s="787"/>
      <c r="M60" s="4"/>
    </row>
    <row r="61" spans="1:13">
      <c r="A61" s="632">
        <v>44707</v>
      </c>
      <c r="B61" s="787" t="s">
        <v>3235</v>
      </c>
      <c r="C61" s="787" t="s">
        <v>16</v>
      </c>
      <c r="D61" t="s">
        <v>13</v>
      </c>
      <c r="F61" s="4">
        <v>4.2</v>
      </c>
      <c r="G61" s="4">
        <f t="shared" si="0"/>
        <v>0</v>
      </c>
      <c r="K61" s="787"/>
      <c r="M61" s="4"/>
    </row>
    <row r="62" spans="1:13">
      <c r="A62" s="222">
        <v>44681</v>
      </c>
      <c r="B62" s="786" t="s">
        <v>10</v>
      </c>
      <c r="C62" s="786" t="s">
        <v>17</v>
      </c>
      <c r="D62" t="s">
        <v>12</v>
      </c>
      <c r="E62" s="4">
        <v>49.1</v>
      </c>
      <c r="G62" s="4">
        <f t="shared" si="0"/>
        <v>49.1</v>
      </c>
      <c r="K62" s="787"/>
      <c r="M62" s="4"/>
    </row>
    <row r="63" spans="1:13">
      <c r="B63" s="787"/>
      <c r="C63" s="787"/>
      <c r="D63" t="s">
        <v>13</v>
      </c>
      <c r="E63" s="4">
        <v>1.8</v>
      </c>
      <c r="G63" s="4">
        <f t="shared" si="0"/>
        <v>50.9</v>
      </c>
      <c r="K63" s="787"/>
      <c r="M63" s="4"/>
    </row>
    <row r="64" spans="1:13">
      <c r="B64" s="787"/>
      <c r="C64" s="787"/>
      <c r="D64" t="s">
        <v>14</v>
      </c>
      <c r="E64" s="4">
        <v>210</v>
      </c>
      <c r="G64" s="4">
        <f t="shared" si="0"/>
        <v>260.89999999999998</v>
      </c>
      <c r="K64" s="787"/>
      <c r="M64" s="4"/>
    </row>
    <row r="65" spans="1:13">
      <c r="A65" s="632">
        <v>44725</v>
      </c>
      <c r="B65" s="787" t="s">
        <v>3237</v>
      </c>
      <c r="C65" s="787" t="s">
        <v>17</v>
      </c>
      <c r="D65" t="s">
        <v>14</v>
      </c>
      <c r="F65" s="4">
        <v>210</v>
      </c>
      <c r="G65" s="4">
        <f t="shared" si="0"/>
        <v>50.899999999999977</v>
      </c>
      <c r="K65" s="787"/>
      <c r="M65" s="4"/>
    </row>
    <row r="66" spans="1:13">
      <c r="A66" s="632">
        <v>44707</v>
      </c>
      <c r="B66" s="787" t="s">
        <v>3235</v>
      </c>
      <c r="C66" s="787" t="s">
        <v>17</v>
      </c>
      <c r="D66" t="s">
        <v>12</v>
      </c>
      <c r="F66" s="4">
        <v>49.1</v>
      </c>
      <c r="G66" s="4">
        <f t="shared" si="0"/>
        <v>1.7999999999999758</v>
      </c>
      <c r="K66" s="787"/>
      <c r="M66" s="4"/>
    </row>
    <row r="67" spans="1:13">
      <c r="A67" s="632">
        <v>44707</v>
      </c>
      <c r="B67" s="787" t="s">
        <v>3235</v>
      </c>
      <c r="C67" s="787" t="s">
        <v>17</v>
      </c>
      <c r="D67" t="s">
        <v>13</v>
      </c>
      <c r="F67" s="4">
        <v>1.8</v>
      </c>
      <c r="G67" s="4">
        <f t="shared" si="0"/>
        <v>-2.4202861936828413E-14</v>
      </c>
      <c r="K67" s="787"/>
      <c r="M67" s="4"/>
    </row>
    <row r="68" spans="1:13">
      <c r="A68" s="222">
        <v>44712</v>
      </c>
      <c r="B68" s="786" t="s">
        <v>10</v>
      </c>
      <c r="C68" s="786" t="s">
        <v>18</v>
      </c>
      <c r="D68" t="s">
        <v>12</v>
      </c>
      <c r="E68" s="4">
        <v>46.9</v>
      </c>
      <c r="G68" s="4">
        <f t="shared" si="0"/>
        <v>46.899999999999977</v>
      </c>
      <c r="K68" s="787"/>
      <c r="M68" s="4"/>
    </row>
    <row r="69" spans="1:13">
      <c r="B69" s="787"/>
      <c r="C69" s="787"/>
      <c r="D69" t="s">
        <v>13</v>
      </c>
      <c r="E69" s="4">
        <v>8.1</v>
      </c>
      <c r="G69" s="4">
        <f t="shared" si="0"/>
        <v>54.999999999999979</v>
      </c>
      <c r="K69" s="787"/>
      <c r="M69" s="4"/>
    </row>
    <row r="70" spans="1:13">
      <c r="B70" s="787"/>
      <c r="C70" s="787"/>
      <c r="D70" t="s">
        <v>14</v>
      </c>
      <c r="E70" s="4">
        <v>210</v>
      </c>
      <c r="G70" s="4">
        <f t="shared" si="0"/>
        <v>265</v>
      </c>
      <c r="K70" s="787"/>
      <c r="M70" s="4"/>
    </row>
    <row r="71" spans="1:13">
      <c r="A71" s="632">
        <v>44725</v>
      </c>
      <c r="B71" s="787" t="s">
        <v>3237</v>
      </c>
      <c r="C71" s="787" t="s">
        <v>18</v>
      </c>
      <c r="D71" t="s">
        <v>14</v>
      </c>
      <c r="F71" s="4">
        <v>210</v>
      </c>
      <c r="G71" s="4">
        <f t="shared" si="0"/>
        <v>55</v>
      </c>
      <c r="K71" s="787"/>
      <c r="M71" s="4"/>
    </row>
    <row r="72" spans="1:13">
      <c r="A72" s="632">
        <v>44761</v>
      </c>
      <c r="B72" s="787" t="s">
        <v>3238</v>
      </c>
      <c r="C72" s="787" t="s">
        <v>18</v>
      </c>
      <c r="D72" t="s">
        <v>12</v>
      </c>
      <c r="F72" s="4">
        <v>46.9</v>
      </c>
      <c r="G72" s="4">
        <f t="shared" si="0"/>
        <v>8.1000000000000014</v>
      </c>
      <c r="K72" s="787"/>
      <c r="M72" s="4"/>
    </row>
    <row r="73" spans="1:13">
      <c r="A73" s="632">
        <v>44761</v>
      </c>
      <c r="B73" s="787" t="s">
        <v>3238</v>
      </c>
      <c r="C73" s="787" t="s">
        <v>18</v>
      </c>
      <c r="D73" t="s">
        <v>13</v>
      </c>
      <c r="F73" s="4">
        <v>8.1</v>
      </c>
      <c r="G73" s="4">
        <f t="shared" si="0"/>
        <v>0</v>
      </c>
      <c r="K73" s="787"/>
      <c r="M73" s="4"/>
    </row>
    <row r="74" spans="1:13">
      <c r="A74" s="222">
        <v>44742</v>
      </c>
      <c r="B74" s="786" t="s">
        <v>10</v>
      </c>
      <c r="C74" s="786" t="s">
        <v>19</v>
      </c>
      <c r="D74" t="s">
        <v>12</v>
      </c>
      <c r="E74" s="4">
        <v>45.5</v>
      </c>
      <c r="G74" s="4">
        <f t="shared" si="0"/>
        <v>45.5</v>
      </c>
      <c r="K74" s="787"/>
      <c r="M74" s="4"/>
    </row>
    <row r="75" spans="1:13">
      <c r="B75" s="787"/>
      <c r="C75" s="787"/>
      <c r="D75" t="s">
        <v>13</v>
      </c>
      <c r="E75" s="4">
        <v>6.9</v>
      </c>
      <c r="G75" s="4">
        <f t="shared" si="0"/>
        <v>52.4</v>
      </c>
      <c r="K75" s="787"/>
      <c r="M75" s="4"/>
    </row>
    <row r="76" spans="1:13">
      <c r="B76" s="787"/>
      <c r="C76" s="787"/>
      <c r="D76" t="s">
        <v>14</v>
      </c>
      <c r="E76" s="4">
        <v>210</v>
      </c>
      <c r="G76" s="4">
        <f t="shared" si="0"/>
        <v>262.39999999999998</v>
      </c>
      <c r="K76" s="787"/>
      <c r="M76" s="4"/>
    </row>
    <row r="77" spans="1:13">
      <c r="A77" s="632">
        <v>44761</v>
      </c>
      <c r="B77" s="787" t="s">
        <v>3239</v>
      </c>
      <c r="C77" s="787" t="s">
        <v>19</v>
      </c>
      <c r="D77" t="s">
        <v>14</v>
      </c>
      <c r="F77" s="4">
        <v>210</v>
      </c>
      <c r="G77" s="4">
        <f t="shared" si="0"/>
        <v>52.399999999999977</v>
      </c>
      <c r="K77" s="787"/>
      <c r="M77" s="4"/>
    </row>
    <row r="78" spans="1:13">
      <c r="A78" s="632">
        <v>44791</v>
      </c>
      <c r="B78" s="787" t="s">
        <v>3240</v>
      </c>
      <c r="C78" s="787" t="s">
        <v>19</v>
      </c>
      <c r="D78" t="s">
        <v>12</v>
      </c>
      <c r="F78" s="4">
        <v>45.5</v>
      </c>
      <c r="G78" s="4">
        <f t="shared" si="0"/>
        <v>6.8999999999999773</v>
      </c>
      <c r="K78" s="787"/>
      <c r="M78" s="4"/>
    </row>
    <row r="79" spans="1:13">
      <c r="A79" s="632">
        <v>44791</v>
      </c>
      <c r="B79" s="787" t="s">
        <v>3240</v>
      </c>
      <c r="C79" s="787" t="s">
        <v>19</v>
      </c>
      <c r="D79" t="s">
        <v>13</v>
      </c>
      <c r="F79" s="4">
        <v>6.9</v>
      </c>
      <c r="G79" s="4">
        <f t="shared" si="0"/>
        <v>-2.3092638912203256E-14</v>
      </c>
      <c r="K79" s="787"/>
      <c r="M79" s="4"/>
    </row>
    <row r="80" spans="1:13">
      <c r="A80" s="222">
        <v>44773</v>
      </c>
      <c r="B80" s="786" t="s">
        <v>10</v>
      </c>
      <c r="C80" s="786" t="s">
        <v>20</v>
      </c>
      <c r="D80" t="s">
        <v>12</v>
      </c>
      <c r="E80" s="4">
        <v>45.3</v>
      </c>
      <c r="G80" s="4">
        <f t="shared" si="0"/>
        <v>45.299999999999976</v>
      </c>
      <c r="K80" s="787"/>
      <c r="M80" s="4"/>
    </row>
    <row r="81" spans="1:15">
      <c r="B81" s="787"/>
      <c r="C81" s="787"/>
      <c r="D81" t="s">
        <v>13</v>
      </c>
      <c r="E81" s="4">
        <v>9.6999999999999993</v>
      </c>
      <c r="G81" s="4">
        <f t="shared" si="0"/>
        <v>54.999999999999972</v>
      </c>
      <c r="K81" s="787"/>
      <c r="M81" s="4"/>
    </row>
    <row r="82" spans="1:15">
      <c r="B82" s="787"/>
      <c r="C82" s="787"/>
      <c r="D82" t="s">
        <v>14</v>
      </c>
      <c r="E82" s="4">
        <v>210</v>
      </c>
      <c r="G82" s="4">
        <f t="shared" si="0"/>
        <v>265</v>
      </c>
      <c r="K82" s="787"/>
      <c r="M82" s="4"/>
    </row>
    <row r="83" spans="1:15">
      <c r="A83" s="632">
        <v>44791</v>
      </c>
      <c r="B83" s="787" t="s">
        <v>3241</v>
      </c>
      <c r="C83" s="787" t="s">
        <v>20</v>
      </c>
      <c r="D83" t="s">
        <v>14</v>
      </c>
      <c r="F83" s="4">
        <v>210</v>
      </c>
      <c r="G83" s="4">
        <f t="shared" si="0"/>
        <v>55</v>
      </c>
      <c r="K83" s="787"/>
      <c r="M83" s="4"/>
    </row>
    <row r="84" spans="1:15">
      <c r="A84" s="632">
        <v>44811</v>
      </c>
      <c r="B84" s="787" t="s">
        <v>3242</v>
      </c>
      <c r="C84" s="787" t="s">
        <v>20</v>
      </c>
      <c r="D84" t="s">
        <v>12</v>
      </c>
      <c r="F84" s="4">
        <v>45.3</v>
      </c>
      <c r="G84" s="4">
        <f t="shared" si="0"/>
        <v>9.7000000000000028</v>
      </c>
      <c r="K84" s="787"/>
      <c r="M84" s="4"/>
    </row>
    <row r="85" spans="1:15">
      <c r="A85" s="632">
        <v>44811</v>
      </c>
      <c r="B85" s="787" t="s">
        <v>3242</v>
      </c>
      <c r="C85" s="787" t="s">
        <v>20</v>
      </c>
      <c r="D85" t="s">
        <v>13</v>
      </c>
      <c r="F85" s="4">
        <v>9.6999999999999993</v>
      </c>
      <c r="G85" s="4">
        <f t="shared" si="0"/>
        <v>0</v>
      </c>
      <c r="K85" s="787"/>
      <c r="M85" s="4"/>
    </row>
    <row r="86" spans="1:15">
      <c r="A86" s="222">
        <v>44804</v>
      </c>
      <c r="B86" s="786" t="s">
        <v>10</v>
      </c>
      <c r="C86" s="786" t="s">
        <v>21</v>
      </c>
      <c r="D86" t="s">
        <v>12</v>
      </c>
      <c r="E86" s="4">
        <v>45.5</v>
      </c>
      <c r="G86" s="4">
        <f t="shared" si="0"/>
        <v>45.5</v>
      </c>
      <c r="K86" s="787"/>
      <c r="M86" s="4"/>
    </row>
    <row r="87" spans="1:15">
      <c r="B87" s="787"/>
      <c r="C87" s="787"/>
      <c r="D87" t="s">
        <v>13</v>
      </c>
      <c r="E87" s="4">
        <v>7</v>
      </c>
      <c r="G87" s="4">
        <f t="shared" si="0"/>
        <v>52.5</v>
      </c>
      <c r="K87" s="787"/>
      <c r="M87" s="4"/>
    </row>
    <row r="88" spans="1:15">
      <c r="B88" s="787"/>
      <c r="C88" s="787"/>
      <c r="D88" t="s">
        <v>14</v>
      </c>
      <c r="E88" s="4">
        <v>210</v>
      </c>
      <c r="G88" s="4">
        <f t="shared" si="0"/>
        <v>262.5</v>
      </c>
      <c r="K88" s="787"/>
      <c r="M88" s="4"/>
    </row>
    <row r="89" spans="1:15">
      <c r="A89" s="632">
        <v>44811</v>
      </c>
      <c r="B89" s="787" t="s">
        <v>3243</v>
      </c>
      <c r="C89" s="787" t="s">
        <v>21</v>
      </c>
      <c r="D89" s="111" t="s">
        <v>14</v>
      </c>
      <c r="E89" s="81"/>
      <c r="F89" s="81">
        <v>210</v>
      </c>
      <c r="G89" s="4">
        <f t="shared" si="0"/>
        <v>52.5</v>
      </c>
      <c r="K89" s="787"/>
      <c r="M89" s="786" t="s">
        <v>22</v>
      </c>
      <c r="N89" t="s">
        <v>12</v>
      </c>
      <c r="O89" s="4">
        <v>40.4</v>
      </c>
    </row>
    <row r="90" spans="1:15">
      <c r="A90" s="632">
        <v>44839</v>
      </c>
      <c r="B90" s="787" t="s">
        <v>3244</v>
      </c>
      <c r="C90" s="787" t="s">
        <v>21</v>
      </c>
      <c r="D90" t="s">
        <v>12</v>
      </c>
      <c r="E90" s="81"/>
      <c r="F90" s="4">
        <v>45.5</v>
      </c>
      <c r="G90" s="4">
        <f t="shared" si="0"/>
        <v>7</v>
      </c>
      <c r="K90" s="787"/>
      <c r="M90" s="787"/>
      <c r="N90" t="s">
        <v>13</v>
      </c>
      <c r="O90" s="4">
        <v>8.1999999999999993</v>
      </c>
    </row>
    <row r="91" spans="1:15">
      <c r="A91" s="632">
        <v>44839</v>
      </c>
      <c r="B91" s="787" t="s">
        <v>3244</v>
      </c>
      <c r="C91" s="787" t="s">
        <v>21</v>
      </c>
      <c r="D91" t="s">
        <v>13</v>
      </c>
      <c r="E91" s="81"/>
      <c r="F91" s="4">
        <v>7</v>
      </c>
      <c r="G91" s="4">
        <f t="shared" si="0"/>
        <v>0</v>
      </c>
      <c r="K91" s="787"/>
      <c r="M91" s="4"/>
      <c r="O91">
        <v>350</v>
      </c>
    </row>
    <row r="92" spans="1:15">
      <c r="A92" s="222">
        <v>44834</v>
      </c>
      <c r="B92" s="786" t="s">
        <v>10</v>
      </c>
      <c r="C92" s="786" t="s">
        <v>22</v>
      </c>
      <c r="D92" t="s">
        <v>12</v>
      </c>
      <c r="E92" s="4">
        <v>40.4</v>
      </c>
      <c r="G92" s="4">
        <f t="shared" si="0"/>
        <v>40.4</v>
      </c>
      <c r="K92" s="787"/>
      <c r="M92" s="4"/>
    </row>
    <row r="93" spans="1:15">
      <c r="B93" s="787"/>
      <c r="C93" s="787"/>
      <c r="D93" t="s">
        <v>13</v>
      </c>
      <c r="E93" s="4">
        <v>8.1999999999999993</v>
      </c>
      <c r="G93" s="4">
        <f t="shared" si="0"/>
        <v>48.599999999999994</v>
      </c>
      <c r="K93" s="787"/>
      <c r="M93" s="4"/>
    </row>
    <row r="94" spans="1:15">
      <c r="B94" s="787"/>
      <c r="C94" s="787"/>
      <c r="D94" t="s">
        <v>14</v>
      </c>
      <c r="E94" s="4">
        <v>350</v>
      </c>
      <c r="G94" s="4">
        <f t="shared" si="0"/>
        <v>398.6</v>
      </c>
      <c r="K94" s="787"/>
      <c r="M94" s="4"/>
    </row>
    <row r="95" spans="1:15">
      <c r="A95" s="632">
        <v>44838</v>
      </c>
      <c r="B95" s="787" t="s">
        <v>3245</v>
      </c>
      <c r="C95" s="787" t="s">
        <v>22</v>
      </c>
      <c r="D95" t="s">
        <v>14</v>
      </c>
      <c r="F95" s="4">
        <v>350</v>
      </c>
      <c r="G95" s="4">
        <f t="shared" si="0"/>
        <v>48.600000000000023</v>
      </c>
      <c r="K95" s="787"/>
      <c r="M95" s="4"/>
    </row>
    <row r="96" spans="1:15">
      <c r="A96" s="632">
        <v>44876</v>
      </c>
      <c r="B96" s="787" t="s">
        <v>3246</v>
      </c>
      <c r="C96" s="787" t="s">
        <v>22</v>
      </c>
      <c r="D96" t="s">
        <v>12</v>
      </c>
      <c r="F96" s="4">
        <v>40.4</v>
      </c>
      <c r="G96" s="4">
        <f t="shared" si="0"/>
        <v>8.2000000000000242</v>
      </c>
      <c r="K96" s="787"/>
      <c r="M96" s="4"/>
    </row>
    <row r="97" spans="1:13">
      <c r="A97" s="632">
        <v>44876</v>
      </c>
      <c r="B97" s="787" t="s">
        <v>3246</v>
      </c>
      <c r="C97" s="787" t="s">
        <v>22</v>
      </c>
      <c r="D97" t="s">
        <v>13</v>
      </c>
      <c r="F97" s="4">
        <v>8.1999999999999993</v>
      </c>
      <c r="G97" s="4">
        <f t="shared" si="0"/>
        <v>2.4868995751603507E-14</v>
      </c>
      <c r="K97" s="787"/>
      <c r="M97" s="4"/>
    </row>
    <row r="98" spans="1:13">
      <c r="A98" s="222">
        <v>44865</v>
      </c>
      <c r="B98" s="786" t="s">
        <v>10</v>
      </c>
      <c r="C98" s="786" t="s">
        <v>23</v>
      </c>
      <c r="D98" t="s">
        <v>12</v>
      </c>
      <c r="E98" s="4">
        <v>40.299999999999997</v>
      </c>
      <c r="G98" s="4">
        <f t="shared" si="0"/>
        <v>40.300000000000026</v>
      </c>
      <c r="K98" s="787"/>
      <c r="M98" s="4"/>
    </row>
    <row r="99" spans="1:13">
      <c r="B99" s="787"/>
      <c r="C99" s="787"/>
      <c r="D99" t="s">
        <v>13</v>
      </c>
      <c r="E99" s="4">
        <v>4.9000000000000004</v>
      </c>
      <c r="G99" s="4">
        <f t="shared" si="0"/>
        <v>45.200000000000024</v>
      </c>
      <c r="K99" s="787"/>
      <c r="M99" s="4"/>
    </row>
    <row r="100" spans="1:13">
      <c r="B100" s="787"/>
      <c r="C100" s="787"/>
      <c r="D100" t="s">
        <v>14</v>
      </c>
      <c r="E100" s="4">
        <v>350</v>
      </c>
      <c r="G100" s="4">
        <f t="shared" si="0"/>
        <v>395.20000000000005</v>
      </c>
      <c r="J100" s="786"/>
      <c r="L100" s="4"/>
      <c r="M100" s="4"/>
    </row>
    <row r="101" spans="1:13">
      <c r="A101" s="632">
        <v>44876</v>
      </c>
      <c r="B101" s="787" t="s">
        <v>3247</v>
      </c>
      <c r="C101" s="787" t="s">
        <v>23</v>
      </c>
      <c r="D101" t="s">
        <v>14</v>
      </c>
      <c r="F101" s="4">
        <v>350</v>
      </c>
      <c r="G101" s="4">
        <f t="shared" si="0"/>
        <v>45.200000000000045</v>
      </c>
      <c r="J101" s="787"/>
      <c r="L101" s="4"/>
      <c r="M101" s="4"/>
    </row>
    <row r="102" spans="1:13">
      <c r="A102" s="632">
        <v>44916</v>
      </c>
      <c r="B102" s="787" t="s">
        <v>3248</v>
      </c>
      <c r="C102" s="787" t="s">
        <v>23</v>
      </c>
      <c r="D102" t="s">
        <v>12</v>
      </c>
      <c r="F102" s="4">
        <v>40.299999999999997</v>
      </c>
      <c r="G102" s="4">
        <f t="shared" si="0"/>
        <v>4.9000000000000483</v>
      </c>
      <c r="J102" s="787"/>
      <c r="L102" s="4"/>
      <c r="M102" s="4"/>
    </row>
    <row r="103" spans="1:13">
      <c r="A103" s="632">
        <v>44916</v>
      </c>
      <c r="B103" s="787" t="s">
        <v>3248</v>
      </c>
      <c r="C103" s="787" t="s">
        <v>23</v>
      </c>
      <c r="D103" t="s">
        <v>13</v>
      </c>
      <c r="F103" s="4">
        <v>4.9000000000000004</v>
      </c>
      <c r="G103" s="4">
        <f t="shared" si="0"/>
        <v>4.7961634663806763E-14</v>
      </c>
      <c r="J103" s="787"/>
      <c r="L103" s="4"/>
      <c r="M103" s="4"/>
    </row>
    <row r="104" spans="1:13">
      <c r="A104" s="222">
        <v>44895</v>
      </c>
      <c r="B104" s="786" t="s">
        <v>10</v>
      </c>
      <c r="C104" s="786" t="s">
        <v>24</v>
      </c>
      <c r="D104" t="s">
        <v>12</v>
      </c>
      <c r="E104" s="4">
        <v>44.9</v>
      </c>
      <c r="G104" s="4">
        <f t="shared" si="0"/>
        <v>44.900000000000048</v>
      </c>
      <c r="J104" s="786"/>
      <c r="L104" s="4"/>
      <c r="M104" s="4"/>
    </row>
    <row r="105" spans="1:13">
      <c r="B105" s="787"/>
      <c r="C105" s="787"/>
      <c r="D105" t="s">
        <v>13</v>
      </c>
      <c r="E105" s="4">
        <v>6.3</v>
      </c>
      <c r="G105" s="4">
        <f t="shared" si="0"/>
        <v>51.200000000000045</v>
      </c>
      <c r="K105" s="787"/>
      <c r="M105" s="4"/>
    </row>
    <row r="106" spans="1:13">
      <c r="B106" s="787"/>
      <c r="C106" s="787"/>
      <c r="D106" t="s">
        <v>14</v>
      </c>
      <c r="E106" s="4">
        <v>350</v>
      </c>
      <c r="G106" s="4">
        <f t="shared" si="0"/>
        <v>401.20000000000005</v>
      </c>
      <c r="K106" s="787"/>
      <c r="M106" s="4"/>
    </row>
    <row r="107" spans="1:13">
      <c r="A107" s="632">
        <v>44912</v>
      </c>
      <c r="B107" s="787" t="s">
        <v>3249</v>
      </c>
      <c r="C107" s="787" t="s">
        <v>24</v>
      </c>
      <c r="D107" t="s">
        <v>14</v>
      </c>
      <c r="F107" s="4">
        <v>350</v>
      </c>
      <c r="G107" s="4">
        <f t="shared" si="0"/>
        <v>51.200000000000045</v>
      </c>
      <c r="K107" s="787"/>
      <c r="M107" s="4"/>
    </row>
    <row r="108" spans="1:13">
      <c r="A108" s="632">
        <v>44938</v>
      </c>
      <c r="B108" s="787" t="s">
        <v>3250</v>
      </c>
      <c r="C108" s="787" t="s">
        <v>24</v>
      </c>
      <c r="D108" t="s">
        <v>12</v>
      </c>
      <c r="F108" s="4">
        <v>44.9</v>
      </c>
      <c r="G108" s="4">
        <f t="shared" si="0"/>
        <v>6.3000000000000469</v>
      </c>
      <c r="K108" s="787"/>
      <c r="M108" s="4"/>
    </row>
    <row r="109" spans="1:13">
      <c r="A109" s="632">
        <v>44938</v>
      </c>
      <c r="B109" s="787" t="s">
        <v>3250</v>
      </c>
      <c r="C109" s="787" t="s">
        <v>24</v>
      </c>
      <c r="D109" t="s">
        <v>13</v>
      </c>
      <c r="F109" s="4">
        <v>6.3</v>
      </c>
      <c r="G109" s="4">
        <f t="shared" si="0"/>
        <v>4.7073456244106637E-14</v>
      </c>
      <c r="K109" s="787"/>
      <c r="M109" s="4"/>
    </row>
    <row r="110" spans="1:13">
      <c r="A110" s="222">
        <v>44926</v>
      </c>
      <c r="B110" s="786" t="s">
        <v>10</v>
      </c>
      <c r="C110" s="786" t="s">
        <v>25</v>
      </c>
      <c r="D110" t="s">
        <v>12</v>
      </c>
      <c r="E110" s="4">
        <v>51.4</v>
      </c>
      <c r="G110" s="4">
        <f t="shared" si="0"/>
        <v>51.400000000000048</v>
      </c>
      <c r="K110" s="787"/>
      <c r="M110" s="4"/>
    </row>
    <row r="111" spans="1:13">
      <c r="B111" s="787"/>
      <c r="C111" s="787"/>
      <c r="D111" t="s">
        <v>13</v>
      </c>
      <c r="E111" s="4">
        <v>5.7</v>
      </c>
      <c r="G111" s="4">
        <f t="shared" si="0"/>
        <v>57.100000000000051</v>
      </c>
      <c r="K111" s="787"/>
      <c r="M111" s="4"/>
    </row>
    <row r="112" spans="1:13">
      <c r="B112" s="787"/>
      <c r="C112" s="787"/>
      <c r="D112" t="s">
        <v>14</v>
      </c>
      <c r="E112" s="4">
        <v>350</v>
      </c>
      <c r="G112" s="4">
        <f t="shared" si="0"/>
        <v>407.1</v>
      </c>
      <c r="K112" s="787"/>
      <c r="M112" s="4"/>
    </row>
    <row r="113" spans="1:13">
      <c r="A113" s="632">
        <v>44957</v>
      </c>
      <c r="B113" s="787" t="s">
        <v>3251</v>
      </c>
      <c r="C113" s="787" t="s">
        <v>25</v>
      </c>
      <c r="D113" t="s">
        <v>14</v>
      </c>
      <c r="F113" s="4">
        <v>350</v>
      </c>
      <c r="G113" s="4">
        <f t="shared" si="0"/>
        <v>57.100000000000023</v>
      </c>
      <c r="K113" s="787"/>
      <c r="M113" s="4"/>
    </row>
    <row r="114" spans="1:13">
      <c r="A114" s="632">
        <v>44981</v>
      </c>
      <c r="B114" s="787" t="s">
        <v>3252</v>
      </c>
      <c r="C114" s="787" t="s">
        <v>25</v>
      </c>
      <c r="D114" t="s">
        <v>12</v>
      </c>
      <c r="F114" s="4">
        <v>51.4</v>
      </c>
      <c r="G114" s="4">
        <f t="shared" si="0"/>
        <v>5.7000000000000242</v>
      </c>
      <c r="K114" s="787"/>
      <c r="M114" s="4"/>
    </row>
    <row r="115" spans="1:13">
      <c r="A115" s="632">
        <v>44981</v>
      </c>
      <c r="B115" s="787" t="s">
        <v>3252</v>
      </c>
      <c r="C115" s="787" t="s">
        <v>25</v>
      </c>
      <c r="D115" t="s">
        <v>13</v>
      </c>
      <c r="F115" s="4">
        <v>5.7</v>
      </c>
      <c r="G115" s="4">
        <f t="shared" si="0"/>
        <v>2.3980817331903381E-14</v>
      </c>
      <c r="K115" s="787"/>
      <c r="M115" s="4"/>
    </row>
    <row r="116" spans="1:13">
      <c r="A116" s="222">
        <v>44957</v>
      </c>
      <c r="B116" s="786" t="s">
        <v>10</v>
      </c>
      <c r="C116" s="786" t="s">
        <v>11</v>
      </c>
      <c r="D116" t="s">
        <v>12</v>
      </c>
      <c r="E116" s="4">
        <v>52.7</v>
      </c>
      <c r="G116" s="4">
        <f t="shared" si="0"/>
        <v>52.700000000000024</v>
      </c>
      <c r="K116" s="787"/>
      <c r="M116" s="4"/>
    </row>
    <row r="117" spans="1:13">
      <c r="B117" s="787"/>
      <c r="C117" s="787"/>
      <c r="D117" t="s">
        <v>13</v>
      </c>
      <c r="E117" s="4">
        <v>4.8</v>
      </c>
      <c r="G117" s="4">
        <f t="shared" si="0"/>
        <v>57.500000000000021</v>
      </c>
      <c r="K117" s="787"/>
      <c r="M117" s="4"/>
    </row>
    <row r="118" spans="1:13">
      <c r="B118" s="787"/>
      <c r="C118" s="787"/>
      <c r="D118" t="s">
        <v>14</v>
      </c>
      <c r="E118" s="4">
        <v>350</v>
      </c>
      <c r="G118" s="4">
        <f t="shared" si="0"/>
        <v>407.5</v>
      </c>
      <c r="K118" s="787"/>
      <c r="M118" s="4"/>
    </row>
    <row r="119" spans="1:13">
      <c r="A119" s="632">
        <v>44978</v>
      </c>
      <c r="B119" s="787" t="s">
        <v>3253</v>
      </c>
      <c r="C119" s="787" t="s">
        <v>11</v>
      </c>
      <c r="D119" t="s">
        <v>14</v>
      </c>
      <c r="F119" s="4">
        <v>350</v>
      </c>
      <c r="G119" s="4">
        <f t="shared" si="0"/>
        <v>57.5</v>
      </c>
      <c r="K119" s="787"/>
      <c r="M119" s="4"/>
    </row>
    <row r="120" spans="1:13">
      <c r="A120" s="632">
        <v>44995</v>
      </c>
      <c r="B120" s="787" t="s">
        <v>3254</v>
      </c>
      <c r="C120" s="787" t="s">
        <v>11</v>
      </c>
      <c r="D120" t="s">
        <v>12</v>
      </c>
      <c r="F120" s="4">
        <v>52.7</v>
      </c>
      <c r="G120" s="4">
        <f t="shared" si="0"/>
        <v>4.7999999999999972</v>
      </c>
      <c r="K120" s="787"/>
      <c r="M120" s="4"/>
    </row>
    <row r="121" spans="1:13">
      <c r="A121" s="632">
        <v>44995</v>
      </c>
      <c r="B121" s="787" t="s">
        <v>3254</v>
      </c>
      <c r="C121" s="787" t="s">
        <v>11</v>
      </c>
      <c r="D121" t="s">
        <v>13</v>
      </c>
      <c r="F121" s="4">
        <v>4.8</v>
      </c>
      <c r="G121" s="4">
        <f t="shared" si="0"/>
        <v>0</v>
      </c>
      <c r="K121" s="787"/>
      <c r="M121" s="4"/>
    </row>
    <row r="122" spans="1:13">
      <c r="A122" s="222">
        <v>44994</v>
      </c>
      <c r="B122" s="786" t="s">
        <v>10</v>
      </c>
      <c r="C122" s="786" t="s">
        <v>15</v>
      </c>
      <c r="D122" t="s">
        <v>12</v>
      </c>
      <c r="E122" s="4">
        <v>57.4</v>
      </c>
      <c r="G122" s="4">
        <f t="shared" si="0"/>
        <v>57.4</v>
      </c>
      <c r="K122" s="787"/>
      <c r="M122" s="4"/>
    </row>
    <row r="123" spans="1:13">
      <c r="B123" s="787"/>
      <c r="C123" s="787"/>
      <c r="D123" t="s">
        <v>13</v>
      </c>
      <c r="E123" s="4">
        <v>1.2</v>
      </c>
      <c r="G123" s="4">
        <f t="shared" si="0"/>
        <v>58.6</v>
      </c>
      <c r="K123" s="787"/>
      <c r="M123" s="4"/>
    </row>
    <row r="124" spans="1:13">
      <c r="B124" s="787"/>
      <c r="C124" s="787"/>
      <c r="D124" t="s">
        <v>14</v>
      </c>
      <c r="E124" s="4">
        <v>350</v>
      </c>
      <c r="G124" s="4">
        <f t="shared" si="0"/>
        <v>408.6</v>
      </c>
      <c r="K124" s="787"/>
      <c r="M124" s="4"/>
    </row>
    <row r="125" spans="1:13">
      <c r="A125" s="632">
        <v>44994</v>
      </c>
      <c r="B125" s="787" t="s">
        <v>3255</v>
      </c>
      <c r="C125" s="787" t="s">
        <v>15</v>
      </c>
      <c r="D125" t="s">
        <v>14</v>
      </c>
      <c r="F125" s="4">
        <v>350</v>
      </c>
      <c r="G125" s="4">
        <f t="shared" si="0"/>
        <v>58.600000000000023</v>
      </c>
      <c r="K125" s="787"/>
      <c r="M125" s="4"/>
    </row>
    <row r="126" spans="1:13">
      <c r="A126" s="632">
        <v>45009</v>
      </c>
      <c r="B126" s="787" t="s">
        <v>3256</v>
      </c>
      <c r="C126" s="787" t="s">
        <v>15</v>
      </c>
      <c r="D126" t="s">
        <v>12</v>
      </c>
      <c r="F126" s="4">
        <v>57.4</v>
      </c>
      <c r="G126" s="4">
        <f t="shared" si="0"/>
        <v>1.2000000000000242</v>
      </c>
      <c r="K126" s="787"/>
      <c r="M126" s="4"/>
    </row>
    <row r="127" spans="1:13">
      <c r="A127" s="632">
        <v>45009</v>
      </c>
      <c r="B127" s="787" t="s">
        <v>3256</v>
      </c>
      <c r="C127" s="787" t="s">
        <v>15</v>
      </c>
      <c r="D127" t="s">
        <v>13</v>
      </c>
      <c r="F127" s="4">
        <v>1.2</v>
      </c>
      <c r="G127" s="4">
        <f t="shared" si="0"/>
        <v>2.4202861936828413E-14</v>
      </c>
      <c r="K127" s="787"/>
      <c r="M127" s="4"/>
    </row>
    <row r="128" spans="1:13">
      <c r="A128" s="222">
        <v>45016</v>
      </c>
      <c r="B128" s="786" t="s">
        <v>10</v>
      </c>
      <c r="C128" s="786" t="s">
        <v>16</v>
      </c>
      <c r="D128" t="s">
        <v>12</v>
      </c>
      <c r="E128" s="4">
        <v>52.8</v>
      </c>
      <c r="G128" s="4">
        <f t="shared" si="0"/>
        <v>52.800000000000018</v>
      </c>
      <c r="K128" s="787"/>
      <c r="M128" s="4"/>
    </row>
    <row r="129" spans="1:14">
      <c r="B129" s="786"/>
      <c r="C129" s="786"/>
      <c r="D129" t="s">
        <v>13</v>
      </c>
      <c r="E129" s="4">
        <v>1.3</v>
      </c>
      <c r="G129" s="4">
        <f t="shared" si="0"/>
        <v>54.100000000000016</v>
      </c>
      <c r="K129" s="787"/>
      <c r="M129" s="4"/>
    </row>
    <row r="130" spans="1:14">
      <c r="B130" s="786"/>
      <c r="C130" s="786"/>
      <c r="D130" t="s">
        <v>14</v>
      </c>
      <c r="E130" s="4">
        <v>350</v>
      </c>
      <c r="G130" s="4">
        <f t="shared" si="0"/>
        <v>404.1</v>
      </c>
      <c r="K130" s="787"/>
      <c r="M130" s="4"/>
    </row>
    <row r="131" spans="1:14">
      <c r="A131" s="632">
        <v>45041</v>
      </c>
      <c r="B131" s="787" t="s">
        <v>3257</v>
      </c>
      <c r="C131" s="787" t="s">
        <v>16</v>
      </c>
      <c r="D131" t="s">
        <v>14</v>
      </c>
      <c r="F131" s="4">
        <v>350</v>
      </c>
      <c r="G131" s="4">
        <f t="shared" si="0"/>
        <v>54.100000000000023</v>
      </c>
      <c r="K131" s="787"/>
      <c r="M131" s="4"/>
    </row>
    <row r="132" spans="1:14">
      <c r="A132" s="632">
        <v>45041</v>
      </c>
      <c r="B132" s="787" t="s">
        <v>3258</v>
      </c>
      <c r="C132" s="787" t="s">
        <v>16</v>
      </c>
      <c r="D132" t="s">
        <v>12</v>
      </c>
      <c r="F132" s="4">
        <v>52.8</v>
      </c>
      <c r="G132" s="4">
        <f t="shared" si="0"/>
        <v>1.3000000000000256</v>
      </c>
      <c r="K132" s="787"/>
      <c r="M132" s="4"/>
    </row>
    <row r="133" spans="1:14">
      <c r="A133" s="632">
        <v>45041</v>
      </c>
      <c r="B133" s="787" t="s">
        <v>3258</v>
      </c>
      <c r="C133" s="787" t="s">
        <v>16</v>
      </c>
      <c r="D133" t="s">
        <v>13</v>
      </c>
      <c r="F133" s="4">
        <v>1.3</v>
      </c>
      <c r="G133" s="4">
        <f t="shared" si="0"/>
        <v>2.55351295663786E-14</v>
      </c>
      <c r="K133" s="787"/>
      <c r="M133" s="4"/>
    </row>
    <row r="134" spans="1:14">
      <c r="A134" s="222">
        <v>45046</v>
      </c>
      <c r="B134" s="786" t="s">
        <v>10</v>
      </c>
      <c r="C134" s="786" t="s">
        <v>17</v>
      </c>
      <c r="D134" t="s">
        <v>12</v>
      </c>
      <c r="E134" s="4">
        <v>55.3</v>
      </c>
      <c r="G134" s="4">
        <f t="shared" si="0"/>
        <v>55.300000000000026</v>
      </c>
      <c r="K134" s="787"/>
      <c r="M134" s="4"/>
    </row>
    <row r="135" spans="1:14">
      <c r="B135" s="786"/>
      <c r="C135" s="786"/>
      <c r="D135" t="s">
        <v>13</v>
      </c>
      <c r="E135" s="4">
        <v>1.5</v>
      </c>
      <c r="G135" s="4">
        <f t="shared" si="0"/>
        <v>56.800000000000026</v>
      </c>
      <c r="K135" s="787"/>
      <c r="M135" s="4"/>
    </row>
    <row r="136" spans="1:14">
      <c r="B136" s="786"/>
      <c r="C136" s="786"/>
      <c r="D136" t="s">
        <v>14</v>
      </c>
      <c r="E136" s="4">
        <v>350</v>
      </c>
      <c r="G136" s="4">
        <f t="shared" si="0"/>
        <v>406.8</v>
      </c>
      <c r="K136" s="787"/>
      <c r="M136" s="4"/>
    </row>
    <row r="137" spans="1:14">
      <c r="A137" s="632">
        <v>45059</v>
      </c>
      <c r="B137" s="787" t="s">
        <v>3259</v>
      </c>
      <c r="C137" s="787" t="s">
        <v>17</v>
      </c>
      <c r="D137" t="s">
        <v>14</v>
      </c>
      <c r="F137" s="4">
        <v>350</v>
      </c>
      <c r="G137" s="4">
        <f t="shared" si="0"/>
        <v>56.800000000000011</v>
      </c>
      <c r="K137" s="787"/>
      <c r="M137" s="4"/>
    </row>
    <row r="138" spans="1:14">
      <c r="A138" s="632">
        <v>45084</v>
      </c>
      <c r="B138" s="787" t="s">
        <v>3260</v>
      </c>
      <c r="C138" s="787" t="s">
        <v>17</v>
      </c>
      <c r="D138" t="s">
        <v>12</v>
      </c>
      <c r="F138" s="4">
        <v>55.3</v>
      </c>
      <c r="G138" s="4">
        <f t="shared" si="0"/>
        <v>1.5000000000000142</v>
      </c>
      <c r="K138" s="787"/>
      <c r="M138" s="4"/>
    </row>
    <row r="139" spans="1:14">
      <c r="A139" s="632">
        <v>45084</v>
      </c>
      <c r="B139" s="787" t="s">
        <v>3260</v>
      </c>
      <c r="C139" s="787" t="s">
        <v>17</v>
      </c>
      <c r="D139" t="s">
        <v>13</v>
      </c>
      <c r="F139" s="4">
        <v>1.5</v>
      </c>
      <c r="G139" s="4">
        <f t="shared" si="0"/>
        <v>1.4210854715202004E-14</v>
      </c>
      <c r="K139" s="787"/>
      <c r="M139" s="4"/>
    </row>
    <row r="140" spans="1:14">
      <c r="A140" s="222">
        <v>45077</v>
      </c>
      <c r="B140" s="786" t="s">
        <v>10</v>
      </c>
      <c r="C140" s="786" t="s">
        <v>18</v>
      </c>
      <c r="D140" t="s">
        <v>12</v>
      </c>
      <c r="E140" s="4">
        <v>51.1</v>
      </c>
      <c r="G140" s="4">
        <f t="shared" si="0"/>
        <v>51.100000000000016</v>
      </c>
      <c r="K140" s="787"/>
      <c r="M140" s="4"/>
    </row>
    <row r="141" spans="1:14">
      <c r="B141" s="786"/>
      <c r="C141" s="786"/>
      <c r="D141" t="s">
        <v>13</v>
      </c>
      <c r="E141" s="4">
        <v>2.1</v>
      </c>
      <c r="G141" s="4">
        <f t="shared" si="0"/>
        <v>53.200000000000017</v>
      </c>
      <c r="K141" s="787"/>
      <c r="M141" s="4"/>
    </row>
    <row r="142" spans="1:14">
      <c r="B142" s="786"/>
      <c r="C142" s="786"/>
      <c r="D142" t="s">
        <v>14</v>
      </c>
      <c r="E142" s="4">
        <v>350</v>
      </c>
      <c r="G142" s="4">
        <f t="shared" si="0"/>
        <v>403.20000000000005</v>
      </c>
      <c r="K142" s="787"/>
      <c r="L142" s="786"/>
      <c r="N142" s="4"/>
    </row>
    <row r="143" spans="1:14">
      <c r="A143" s="222"/>
      <c r="B143" s="786"/>
      <c r="C143" s="786"/>
      <c r="D143" s="188" t="s">
        <v>81</v>
      </c>
      <c r="E143" s="12">
        <v>10</v>
      </c>
      <c r="G143" s="4">
        <f t="shared" si="0"/>
        <v>413.20000000000005</v>
      </c>
      <c r="K143" s="787"/>
      <c r="L143" s="786"/>
      <c r="N143" s="4"/>
    </row>
    <row r="144" spans="1:14">
      <c r="A144" s="632">
        <v>45084</v>
      </c>
      <c r="B144" s="787" t="s">
        <v>3261</v>
      </c>
      <c r="C144" s="787" t="s">
        <v>18</v>
      </c>
      <c r="D144" t="s">
        <v>14</v>
      </c>
      <c r="F144" s="4">
        <v>350</v>
      </c>
      <c r="G144" s="4">
        <f t="shared" si="0"/>
        <v>63.200000000000045</v>
      </c>
      <c r="K144" s="786"/>
      <c r="M144" s="188"/>
      <c r="N144" s="12"/>
    </row>
    <row r="145" spans="1:14">
      <c r="A145" s="632">
        <v>45119</v>
      </c>
      <c r="B145" s="787" t="s">
        <v>3262</v>
      </c>
      <c r="C145" s="787" t="s">
        <v>18</v>
      </c>
      <c r="D145" t="s">
        <v>12</v>
      </c>
      <c r="F145" s="4">
        <v>51.1</v>
      </c>
      <c r="G145" s="4">
        <f t="shared" ref="G145:G209" si="1">+G144+E145-F145</f>
        <v>12.100000000000044</v>
      </c>
      <c r="K145" s="786"/>
      <c r="M145" s="188"/>
      <c r="N145" s="12"/>
    </row>
    <row r="146" spans="1:14">
      <c r="A146" s="632">
        <v>45119</v>
      </c>
      <c r="B146" s="787" t="s">
        <v>3262</v>
      </c>
      <c r="C146" s="787" t="s">
        <v>18</v>
      </c>
      <c r="D146" t="s">
        <v>13</v>
      </c>
      <c r="F146" s="4">
        <v>2.1</v>
      </c>
      <c r="G146" s="4">
        <f t="shared" si="1"/>
        <v>10.000000000000044</v>
      </c>
      <c r="K146" s="786"/>
      <c r="M146" s="188"/>
      <c r="N146" s="12"/>
    </row>
    <row r="147" spans="1:14">
      <c r="A147" s="632">
        <v>45119</v>
      </c>
      <c r="B147" s="787" t="s">
        <v>3262</v>
      </c>
      <c r="C147" s="787" t="s">
        <v>18</v>
      </c>
      <c r="D147" s="188" t="s">
        <v>81</v>
      </c>
      <c r="F147" s="12">
        <v>10</v>
      </c>
      <c r="G147" s="4">
        <f t="shared" si="1"/>
        <v>4.4408920985006262E-14</v>
      </c>
      <c r="K147" s="786"/>
      <c r="M147" s="188"/>
      <c r="N147" s="12"/>
    </row>
    <row r="148" spans="1:14">
      <c r="A148" s="222">
        <v>45107</v>
      </c>
      <c r="B148" s="786" t="s">
        <v>10</v>
      </c>
      <c r="C148" s="786" t="s">
        <v>19</v>
      </c>
      <c r="D148" t="s">
        <v>12</v>
      </c>
      <c r="E148" s="4">
        <v>52.1</v>
      </c>
      <c r="G148" s="4">
        <f t="shared" si="1"/>
        <v>52.100000000000044</v>
      </c>
      <c r="K148" s="786"/>
      <c r="L148" s="786"/>
      <c r="N148" s="4"/>
    </row>
    <row r="149" spans="1:14">
      <c r="B149" s="787"/>
      <c r="C149" s="787"/>
      <c r="D149" t="s">
        <v>13</v>
      </c>
      <c r="E149" s="4">
        <v>2</v>
      </c>
      <c r="G149" s="4">
        <f t="shared" si="1"/>
        <v>54.100000000000044</v>
      </c>
      <c r="M149" s="4"/>
      <c r="N149" s="12"/>
    </row>
    <row r="150" spans="1:14">
      <c r="B150" s="787"/>
      <c r="C150" s="787"/>
      <c r="D150" t="s">
        <v>14</v>
      </c>
      <c r="E150" s="4">
        <v>350</v>
      </c>
      <c r="G150" s="4">
        <f t="shared" si="1"/>
        <v>404.1</v>
      </c>
      <c r="J150" s="786"/>
      <c r="L150" s="4"/>
    </row>
    <row r="151" spans="1:14">
      <c r="A151" s="632">
        <v>45119</v>
      </c>
      <c r="B151" s="787" t="s">
        <v>3263</v>
      </c>
      <c r="C151" s="787" t="s">
        <v>19</v>
      </c>
      <c r="D151" t="s">
        <v>14</v>
      </c>
      <c r="F151" s="4">
        <v>350</v>
      </c>
      <c r="G151" s="4">
        <f t="shared" si="1"/>
        <v>54.100000000000023</v>
      </c>
      <c r="J151" s="787"/>
      <c r="L151" s="4"/>
    </row>
    <row r="152" spans="1:14">
      <c r="A152" s="632">
        <v>45148</v>
      </c>
      <c r="B152" s="787" t="s">
        <v>3264</v>
      </c>
      <c r="C152" s="787" t="s">
        <v>19</v>
      </c>
      <c r="D152" t="s">
        <v>12</v>
      </c>
      <c r="F152" s="4">
        <v>52.1</v>
      </c>
      <c r="G152" s="4">
        <f t="shared" si="1"/>
        <v>2.0000000000000213</v>
      </c>
      <c r="J152" s="787"/>
      <c r="L152" s="4"/>
    </row>
    <row r="153" spans="1:14">
      <c r="A153" s="632">
        <v>45148</v>
      </c>
      <c r="B153" s="787" t="s">
        <v>3264</v>
      </c>
      <c r="C153" s="787" t="s">
        <v>19</v>
      </c>
      <c r="D153" t="s">
        <v>13</v>
      </c>
      <c r="F153" s="4">
        <v>2</v>
      </c>
      <c r="G153" s="4">
        <f t="shared" si="1"/>
        <v>2.1316282072803006E-14</v>
      </c>
      <c r="J153" s="787"/>
      <c r="L153" s="4"/>
    </row>
    <row r="154" spans="1:14">
      <c r="A154" s="222">
        <v>45138</v>
      </c>
      <c r="B154" s="786" t="s">
        <v>10</v>
      </c>
      <c r="C154" s="786" t="s">
        <v>20</v>
      </c>
      <c r="D154" t="s">
        <v>12</v>
      </c>
      <c r="E154" s="4">
        <v>49</v>
      </c>
      <c r="G154" s="4">
        <f t="shared" si="1"/>
        <v>49.000000000000021</v>
      </c>
      <c r="J154" s="786"/>
      <c r="L154" s="4"/>
    </row>
    <row r="155" spans="1:14">
      <c r="B155" s="787"/>
      <c r="C155" s="787"/>
      <c r="D155" t="s">
        <v>13</v>
      </c>
      <c r="E155" s="4">
        <v>2</v>
      </c>
      <c r="G155" s="4">
        <f t="shared" si="1"/>
        <v>51.000000000000021</v>
      </c>
      <c r="L155" s="12"/>
    </row>
    <row r="156" spans="1:14">
      <c r="B156" s="787"/>
      <c r="C156" s="787"/>
      <c r="D156" t="s">
        <v>14</v>
      </c>
      <c r="E156" s="4">
        <v>350</v>
      </c>
      <c r="G156" s="4">
        <f t="shared" si="1"/>
        <v>401</v>
      </c>
    </row>
    <row r="157" spans="1:14" ht="14.25" customHeight="1">
      <c r="A157" s="632">
        <v>45148</v>
      </c>
      <c r="B157" s="787" t="s">
        <v>3265</v>
      </c>
      <c r="C157" s="787" t="s">
        <v>20</v>
      </c>
      <c r="D157" t="s">
        <v>14</v>
      </c>
      <c r="F157" s="4">
        <v>350</v>
      </c>
      <c r="G157" s="4">
        <f t="shared" si="1"/>
        <v>51</v>
      </c>
    </row>
    <row r="158" spans="1:14" ht="14.25" customHeight="1">
      <c r="A158" s="632">
        <v>45189</v>
      </c>
      <c r="B158" s="787" t="s">
        <v>3266</v>
      </c>
      <c r="C158" s="787" t="s">
        <v>20</v>
      </c>
      <c r="D158" t="s">
        <v>12</v>
      </c>
      <c r="F158" s="4">
        <v>49</v>
      </c>
      <c r="G158" s="4">
        <f t="shared" si="1"/>
        <v>2</v>
      </c>
    </row>
    <row r="159" spans="1:14" ht="14.25" customHeight="1">
      <c r="A159" s="632">
        <v>45189</v>
      </c>
      <c r="B159" s="787" t="s">
        <v>3266</v>
      </c>
      <c r="C159" s="787" t="s">
        <v>20</v>
      </c>
      <c r="D159" t="s">
        <v>13</v>
      </c>
      <c r="F159" s="4">
        <v>2</v>
      </c>
      <c r="G159" s="4">
        <f t="shared" si="1"/>
        <v>0</v>
      </c>
    </row>
    <row r="160" spans="1:14">
      <c r="A160" s="222">
        <v>45169</v>
      </c>
      <c r="B160" s="786" t="s">
        <v>10</v>
      </c>
      <c r="C160" s="786" t="s">
        <v>21</v>
      </c>
      <c r="D160" t="s">
        <v>12</v>
      </c>
      <c r="E160" s="4">
        <v>46.9</v>
      </c>
      <c r="G160" s="4">
        <f t="shared" si="1"/>
        <v>46.9</v>
      </c>
    </row>
    <row r="161" spans="1:13">
      <c r="B161" s="787"/>
      <c r="C161" s="787"/>
      <c r="D161" t="s">
        <v>13</v>
      </c>
      <c r="E161" s="4">
        <v>2.2999999999999998</v>
      </c>
      <c r="G161" s="4">
        <f t="shared" si="1"/>
        <v>49.199999999999996</v>
      </c>
    </row>
    <row r="162" spans="1:13">
      <c r="B162" s="787"/>
      <c r="C162" s="787"/>
      <c r="D162" t="s">
        <v>14</v>
      </c>
      <c r="E162" s="4">
        <v>350</v>
      </c>
      <c r="G162" s="4">
        <f t="shared" si="1"/>
        <v>399.2</v>
      </c>
      <c r="K162" s="786"/>
      <c r="M162" s="4"/>
    </row>
    <row r="163" spans="1:13">
      <c r="A163" s="632">
        <v>45178</v>
      </c>
      <c r="B163" s="787" t="s">
        <v>3267</v>
      </c>
      <c r="C163" s="787" t="s">
        <v>21</v>
      </c>
      <c r="D163" t="s">
        <v>14</v>
      </c>
      <c r="F163" s="4">
        <v>350</v>
      </c>
      <c r="G163" s="4">
        <f t="shared" si="1"/>
        <v>49.199999999999989</v>
      </c>
      <c r="K163" s="787"/>
      <c r="L163" s="4"/>
      <c r="M163" s="4"/>
    </row>
    <row r="164" spans="1:13">
      <c r="A164" s="632">
        <v>45201</v>
      </c>
      <c r="B164" s="787" t="s">
        <v>3268</v>
      </c>
      <c r="C164" s="787" t="s">
        <v>21</v>
      </c>
      <c r="D164" t="s">
        <v>12</v>
      </c>
      <c r="F164" s="4">
        <v>46.9</v>
      </c>
      <c r="G164" s="4">
        <f t="shared" si="1"/>
        <v>2.2999999999999901</v>
      </c>
      <c r="K164" s="786"/>
      <c r="L164" s="4">
        <v>35.799999999999997</v>
      </c>
      <c r="M164" s="4"/>
    </row>
    <row r="165" spans="1:13">
      <c r="A165" s="632">
        <v>45201</v>
      </c>
      <c r="B165" s="787" t="s">
        <v>3268</v>
      </c>
      <c r="C165" s="787" t="s">
        <v>21</v>
      </c>
      <c r="D165" t="s">
        <v>13</v>
      </c>
      <c r="F165" s="4">
        <v>2.2999999999999998</v>
      </c>
      <c r="G165" s="4">
        <f t="shared" si="1"/>
        <v>-9.7699626167013776E-15</v>
      </c>
      <c r="L165" s="4">
        <v>2</v>
      </c>
      <c r="M165" s="12"/>
    </row>
    <row r="166" spans="1:13">
      <c r="A166" s="222">
        <v>45199</v>
      </c>
      <c r="B166" s="786" t="s">
        <v>10</v>
      </c>
      <c r="C166" s="786" t="s">
        <v>91</v>
      </c>
      <c r="D166" t="s">
        <v>12</v>
      </c>
      <c r="E166" s="4">
        <v>35.799999999999997</v>
      </c>
      <c r="G166" s="4">
        <f t="shared" si="1"/>
        <v>35.79999999999999</v>
      </c>
      <c r="L166" s="4">
        <v>350</v>
      </c>
    </row>
    <row r="167" spans="1:13">
      <c r="B167" s="787"/>
      <c r="C167" s="787"/>
      <c r="D167" t="s">
        <v>13</v>
      </c>
      <c r="E167" s="4">
        <v>2</v>
      </c>
      <c r="G167" s="4">
        <f t="shared" si="1"/>
        <v>37.79999999999999</v>
      </c>
      <c r="L167" s="4">
        <f>SUM(L164:L166)</f>
        <v>387.8</v>
      </c>
      <c r="M167" s="26">
        <f>390-L167</f>
        <v>2.1999999999999886</v>
      </c>
    </row>
    <row r="168" spans="1:13">
      <c r="B168" s="787"/>
      <c r="C168" s="787"/>
      <c r="D168" t="s">
        <v>14</v>
      </c>
      <c r="E168" s="4">
        <v>350</v>
      </c>
      <c r="G168" s="4">
        <f t="shared" si="1"/>
        <v>387.8</v>
      </c>
    </row>
    <row r="169" spans="1:13">
      <c r="A169" s="632">
        <v>45201</v>
      </c>
      <c r="B169" s="787" t="s">
        <v>3269</v>
      </c>
      <c r="C169" s="787" t="s">
        <v>91</v>
      </c>
      <c r="D169" t="s">
        <v>14</v>
      </c>
      <c r="F169" s="4">
        <v>350</v>
      </c>
      <c r="G169" s="4">
        <f t="shared" si="1"/>
        <v>37.800000000000011</v>
      </c>
    </row>
    <row r="170" spans="1:13">
      <c r="A170" s="632">
        <v>45241</v>
      </c>
      <c r="B170" s="787" t="s">
        <v>3270</v>
      </c>
      <c r="C170" s="787" t="s">
        <v>91</v>
      </c>
      <c r="D170" t="s">
        <v>12</v>
      </c>
      <c r="F170" s="4">
        <v>35.799999999999997</v>
      </c>
      <c r="G170" s="4">
        <f t="shared" si="1"/>
        <v>2.0000000000000142</v>
      </c>
      <c r="K170" s="4"/>
    </row>
    <row r="171" spans="1:13">
      <c r="A171" s="632">
        <v>45241</v>
      </c>
      <c r="B171" s="787" t="s">
        <v>3270</v>
      </c>
      <c r="C171" s="787" t="s">
        <v>91</v>
      </c>
      <c r="D171" t="s">
        <v>13</v>
      </c>
      <c r="F171" s="4">
        <v>2</v>
      </c>
      <c r="G171" s="4">
        <f t="shared" si="1"/>
        <v>1.4210854715202004E-14</v>
      </c>
      <c r="K171" s="4"/>
    </row>
    <row r="172" spans="1:13">
      <c r="A172" s="222">
        <v>45230</v>
      </c>
      <c r="B172" s="786" t="s">
        <v>10</v>
      </c>
      <c r="C172" s="786" t="s">
        <v>23</v>
      </c>
      <c r="D172" t="s">
        <v>12</v>
      </c>
      <c r="E172" s="4">
        <v>34.799999999999997</v>
      </c>
      <c r="G172" s="4">
        <f t="shared" si="1"/>
        <v>34.800000000000011</v>
      </c>
      <c r="K172" s="4"/>
    </row>
    <row r="173" spans="1:13">
      <c r="B173" s="787"/>
      <c r="C173" s="787"/>
      <c r="D173" t="s">
        <v>13</v>
      </c>
      <c r="E173" s="4">
        <v>2</v>
      </c>
      <c r="G173" s="4">
        <f t="shared" si="1"/>
        <v>36.800000000000011</v>
      </c>
      <c r="K173" s="12"/>
      <c r="L173" s="26"/>
    </row>
    <row r="174" spans="1:13">
      <c r="B174" s="787"/>
      <c r="C174" s="787"/>
      <c r="D174" t="s">
        <v>14</v>
      </c>
      <c r="E174" s="4">
        <v>350</v>
      </c>
      <c r="G174" s="4">
        <f t="shared" si="1"/>
        <v>386.8</v>
      </c>
    </row>
    <row r="175" spans="1:13">
      <c r="A175" s="632">
        <v>45241</v>
      </c>
      <c r="B175" s="787" t="s">
        <v>3271</v>
      </c>
      <c r="C175" s="787" t="s">
        <v>23</v>
      </c>
      <c r="D175" t="s">
        <v>14</v>
      </c>
      <c r="F175" s="4">
        <v>350</v>
      </c>
      <c r="G175" s="4">
        <f t="shared" si="1"/>
        <v>36.800000000000011</v>
      </c>
    </row>
    <row r="176" spans="1:13">
      <c r="A176" s="632">
        <v>45276</v>
      </c>
      <c r="B176" s="787" t="s">
        <v>3272</v>
      </c>
      <c r="C176" s="787" t="s">
        <v>23</v>
      </c>
      <c r="D176" t="s">
        <v>12</v>
      </c>
      <c r="F176" s="4">
        <v>34.799999999999997</v>
      </c>
      <c r="G176" s="4">
        <f t="shared" si="1"/>
        <v>2.0000000000000142</v>
      </c>
    </row>
    <row r="177" spans="1:13">
      <c r="A177" s="632">
        <v>45276</v>
      </c>
      <c r="B177" s="787" t="s">
        <v>3272</v>
      </c>
      <c r="C177" s="787" t="s">
        <v>23</v>
      </c>
      <c r="D177" t="s">
        <v>13</v>
      </c>
      <c r="F177" s="4">
        <v>2</v>
      </c>
      <c r="G177" s="4">
        <f t="shared" si="1"/>
        <v>1.4210854715202004E-14</v>
      </c>
    </row>
    <row r="178" spans="1:13">
      <c r="A178" s="633">
        <v>45260</v>
      </c>
      <c r="B178" s="796" t="s">
        <v>10</v>
      </c>
      <c r="C178" s="796" t="s">
        <v>24</v>
      </c>
      <c r="D178" t="s">
        <v>12</v>
      </c>
      <c r="E178" s="12">
        <v>37.9</v>
      </c>
      <c r="G178" s="4">
        <f t="shared" si="1"/>
        <v>37.900000000000013</v>
      </c>
    </row>
    <row r="179" spans="1:13">
      <c r="A179" s="633"/>
      <c r="B179" s="796"/>
      <c r="C179" s="796"/>
      <c r="D179" t="s">
        <v>13</v>
      </c>
      <c r="E179" s="12">
        <v>5</v>
      </c>
      <c r="G179" s="4">
        <f t="shared" si="1"/>
        <v>42.900000000000013</v>
      </c>
    </row>
    <row r="180" spans="1:13">
      <c r="A180" s="634"/>
      <c r="B180" s="795"/>
      <c r="C180" s="795"/>
      <c r="D180" t="s">
        <v>14</v>
      </c>
      <c r="E180" s="12">
        <v>350</v>
      </c>
      <c r="G180" s="4">
        <f t="shared" si="1"/>
        <v>392.90000000000003</v>
      </c>
    </row>
    <row r="181" spans="1:13">
      <c r="A181" s="632">
        <v>45275</v>
      </c>
      <c r="B181" s="787" t="s">
        <v>3273</v>
      </c>
      <c r="C181" s="787" t="s">
        <v>24</v>
      </c>
      <c r="D181" t="s">
        <v>14</v>
      </c>
      <c r="F181" s="4">
        <v>350</v>
      </c>
      <c r="G181" s="4">
        <f t="shared" si="1"/>
        <v>42.900000000000034</v>
      </c>
    </row>
    <row r="182" spans="1:13">
      <c r="A182" s="632">
        <v>45295</v>
      </c>
      <c r="B182" s="787" t="s">
        <v>3274</v>
      </c>
      <c r="C182" s="787" t="s">
        <v>24</v>
      </c>
      <c r="D182" t="s">
        <v>12</v>
      </c>
      <c r="F182" s="4">
        <v>37.9</v>
      </c>
      <c r="G182" s="4">
        <f t="shared" si="1"/>
        <v>5.0000000000000355</v>
      </c>
    </row>
    <row r="183" spans="1:13">
      <c r="A183" s="632">
        <v>45295</v>
      </c>
      <c r="B183" s="787" t="s">
        <v>3274</v>
      </c>
      <c r="C183" s="787" t="s">
        <v>24</v>
      </c>
      <c r="D183" t="s">
        <v>13</v>
      </c>
      <c r="F183" s="4">
        <v>5</v>
      </c>
      <c r="G183" s="4">
        <f t="shared" si="1"/>
        <v>3.5527136788005009E-14</v>
      </c>
    </row>
    <row r="184" spans="1:13">
      <c r="A184" s="222">
        <v>45291</v>
      </c>
      <c r="B184" s="786" t="s">
        <v>10</v>
      </c>
      <c r="C184" s="786" t="s">
        <v>25</v>
      </c>
      <c r="D184" t="s">
        <v>12</v>
      </c>
      <c r="E184" s="12">
        <v>40.5</v>
      </c>
      <c r="G184" s="4">
        <f t="shared" si="1"/>
        <v>40.500000000000036</v>
      </c>
      <c r="J184" s="786" t="s">
        <v>25</v>
      </c>
      <c r="K184" t="s">
        <v>12</v>
      </c>
      <c r="L184" s="12">
        <v>40.5</v>
      </c>
    </row>
    <row r="185" spans="1:13">
      <c r="B185" s="787"/>
      <c r="C185" s="787"/>
      <c r="D185" t="s">
        <v>13</v>
      </c>
      <c r="E185" s="12">
        <v>5</v>
      </c>
      <c r="G185" s="4">
        <f t="shared" si="1"/>
        <v>45.500000000000036</v>
      </c>
      <c r="J185" s="787"/>
      <c r="K185" t="s">
        <v>13</v>
      </c>
      <c r="L185" s="12">
        <v>5</v>
      </c>
    </row>
    <row r="186" spans="1:13">
      <c r="B186" s="787"/>
      <c r="C186" s="787"/>
      <c r="D186" t="s">
        <v>14</v>
      </c>
      <c r="E186" s="12">
        <v>350</v>
      </c>
      <c r="G186" s="4">
        <f t="shared" si="1"/>
        <v>395.50000000000006</v>
      </c>
      <c r="J186" s="786" t="s">
        <v>11</v>
      </c>
      <c r="K186" t="s">
        <v>12</v>
      </c>
      <c r="L186" s="12">
        <v>30</v>
      </c>
    </row>
    <row r="187" spans="1:13" s="365" customFormat="1">
      <c r="A187" s="635">
        <v>45295</v>
      </c>
      <c r="B187" s="807" t="s">
        <v>3275</v>
      </c>
      <c r="C187" s="807" t="s">
        <v>25</v>
      </c>
      <c r="D187" s="365" t="s">
        <v>14</v>
      </c>
      <c r="E187" s="369"/>
      <c r="F187" s="369">
        <v>350</v>
      </c>
      <c r="G187" s="369">
        <f t="shared" si="1"/>
        <v>45.500000000000057</v>
      </c>
      <c r="H187" s="369"/>
      <c r="J187" s="807"/>
      <c r="K187" s="365" t="s">
        <v>13</v>
      </c>
      <c r="L187" s="370">
        <v>5.6</v>
      </c>
    </row>
    <row r="188" spans="1:13">
      <c r="A188" s="632">
        <v>45364</v>
      </c>
      <c r="B188" s="787" t="s">
        <v>3276</v>
      </c>
      <c r="C188" s="787" t="s">
        <v>25</v>
      </c>
      <c r="D188" t="s">
        <v>12</v>
      </c>
      <c r="F188" s="12">
        <v>40.5</v>
      </c>
      <c r="G188" s="4">
        <f t="shared" si="1"/>
        <v>5.0000000000000568</v>
      </c>
      <c r="J188" s="787"/>
      <c r="L188" s="12"/>
    </row>
    <row r="189" spans="1:13">
      <c r="A189" s="632">
        <v>45364</v>
      </c>
      <c r="B189" s="787" t="s">
        <v>3276</v>
      </c>
      <c r="C189" s="787" t="s">
        <v>25</v>
      </c>
      <c r="D189" t="s">
        <v>13</v>
      </c>
      <c r="F189" s="12">
        <v>5</v>
      </c>
      <c r="G189" s="4">
        <f t="shared" si="1"/>
        <v>5.6843418860808015E-14</v>
      </c>
      <c r="J189" s="787"/>
      <c r="L189" s="12"/>
    </row>
    <row r="190" spans="1:13">
      <c r="A190" s="222">
        <v>45322</v>
      </c>
      <c r="B190" s="786" t="s">
        <v>10</v>
      </c>
      <c r="C190" s="786" t="s">
        <v>11</v>
      </c>
      <c r="D190" t="s">
        <v>12</v>
      </c>
      <c r="E190" s="12">
        <v>30</v>
      </c>
      <c r="F190" s="121"/>
      <c r="G190" s="4">
        <f t="shared" si="1"/>
        <v>30.000000000000057</v>
      </c>
      <c r="J190" s="787"/>
      <c r="K190" t="s">
        <v>14</v>
      </c>
      <c r="M190" s="12">
        <v>76.099999999999994</v>
      </c>
    </row>
    <row r="191" spans="1:13">
      <c r="B191" s="787"/>
      <c r="C191" s="787"/>
      <c r="D191" t="s">
        <v>13</v>
      </c>
      <c r="E191" s="12">
        <v>5.6</v>
      </c>
      <c r="F191" s="121"/>
      <c r="G191" s="4">
        <f t="shared" si="1"/>
        <v>35.600000000000058</v>
      </c>
      <c r="J191" s="786" t="s">
        <v>15</v>
      </c>
      <c r="K191" t="s">
        <v>14</v>
      </c>
      <c r="M191" s="12">
        <v>250</v>
      </c>
    </row>
    <row r="192" spans="1:13">
      <c r="B192" s="787"/>
      <c r="C192" s="787"/>
      <c r="D192" t="s">
        <v>14</v>
      </c>
      <c r="E192" s="12">
        <v>233.3</v>
      </c>
      <c r="F192" s="121"/>
      <c r="G192" s="4">
        <f t="shared" si="1"/>
        <v>268.90000000000009</v>
      </c>
      <c r="L192" s="12">
        <f>SUM(L184:L191)</f>
        <v>81.099999999999994</v>
      </c>
      <c r="M192" s="12">
        <f>SUM(M184:M191)</f>
        <v>326.10000000000002</v>
      </c>
    </row>
    <row r="193" spans="1:10">
      <c r="B193" s="787"/>
      <c r="C193" s="787"/>
      <c r="D193" t="s">
        <v>338</v>
      </c>
      <c r="E193" s="12">
        <v>1000</v>
      </c>
      <c r="F193" s="121"/>
      <c r="G193" s="4">
        <f t="shared" si="1"/>
        <v>1268.9000000000001</v>
      </c>
    </row>
    <row r="194" spans="1:10" s="365" customFormat="1">
      <c r="A194" s="635">
        <v>45301</v>
      </c>
      <c r="B194" s="807" t="s">
        <v>3277</v>
      </c>
      <c r="C194" s="807" t="s">
        <v>11</v>
      </c>
      <c r="D194" s="365" t="s">
        <v>338</v>
      </c>
      <c r="E194" s="370"/>
      <c r="F194" s="368">
        <v>1000</v>
      </c>
      <c r="G194" s="369">
        <f t="shared" si="1"/>
        <v>268.90000000000009</v>
      </c>
      <c r="H194" s="369"/>
    </row>
    <row r="195" spans="1:10" s="365" customFormat="1">
      <c r="A195" s="635">
        <v>45348</v>
      </c>
      <c r="B195" s="807" t="s">
        <v>3278</v>
      </c>
      <c r="C195" s="807" t="s">
        <v>11</v>
      </c>
      <c r="D195" s="365" t="s">
        <v>338</v>
      </c>
      <c r="E195" s="369"/>
      <c r="F195" s="369">
        <v>157.19999999999999</v>
      </c>
      <c r="G195" s="369">
        <f t="shared" si="1"/>
        <v>111.7000000000001</v>
      </c>
      <c r="H195" s="369"/>
    </row>
    <row r="196" spans="1:10">
      <c r="A196" s="632">
        <v>45364</v>
      </c>
      <c r="B196" s="787" t="s">
        <v>3276</v>
      </c>
      <c r="C196" s="787" t="s">
        <v>11</v>
      </c>
      <c r="D196" t="s">
        <v>12</v>
      </c>
      <c r="F196" s="12">
        <v>30</v>
      </c>
      <c r="G196" s="4">
        <f t="shared" si="1"/>
        <v>81.700000000000102</v>
      </c>
    </row>
    <row r="197" spans="1:10">
      <c r="A197" s="632">
        <v>45364</v>
      </c>
      <c r="B197" s="787" t="s">
        <v>3276</v>
      </c>
      <c r="C197" s="787" t="s">
        <v>11</v>
      </c>
      <c r="D197" t="s">
        <v>13</v>
      </c>
      <c r="F197" s="12">
        <v>5.6</v>
      </c>
      <c r="G197" s="4">
        <f t="shared" si="1"/>
        <v>76.100000000000108</v>
      </c>
    </row>
    <row r="198" spans="1:10" s="365" customFormat="1">
      <c r="A198" s="635">
        <v>45364</v>
      </c>
      <c r="B198" s="807" t="s">
        <v>3279</v>
      </c>
      <c r="C198" s="807" t="s">
        <v>11</v>
      </c>
      <c r="D198" s="365" t="s">
        <v>14</v>
      </c>
      <c r="E198" s="369"/>
      <c r="F198" s="370">
        <v>76.099999999999994</v>
      </c>
      <c r="G198" s="369">
        <f t="shared" si="1"/>
        <v>1.1368683772161603E-13</v>
      </c>
      <c r="H198" s="369"/>
    </row>
    <row r="199" spans="1:10">
      <c r="A199" s="222">
        <v>45351</v>
      </c>
      <c r="B199" s="786" t="s">
        <v>10</v>
      </c>
      <c r="C199" s="786" t="s">
        <v>15</v>
      </c>
      <c r="D199" t="s">
        <v>12</v>
      </c>
      <c r="E199" s="12">
        <v>23.5</v>
      </c>
      <c r="G199" s="4">
        <f t="shared" si="1"/>
        <v>23.500000000000114</v>
      </c>
    </row>
    <row r="200" spans="1:10">
      <c r="B200" s="787"/>
      <c r="C200" s="787"/>
      <c r="D200" t="s">
        <v>13</v>
      </c>
      <c r="E200" s="12">
        <v>5</v>
      </c>
      <c r="G200" s="4">
        <f t="shared" si="1"/>
        <v>28.500000000000114</v>
      </c>
    </row>
    <row r="201" spans="1:10">
      <c r="B201" s="787"/>
      <c r="C201" s="787"/>
      <c r="D201" t="s">
        <v>14</v>
      </c>
      <c r="E201" s="12">
        <v>250</v>
      </c>
      <c r="G201" s="4">
        <f t="shared" si="1"/>
        <v>278.50000000000011</v>
      </c>
    </row>
    <row r="202" spans="1:10" s="365" customFormat="1">
      <c r="A202" s="635">
        <v>45364</v>
      </c>
      <c r="B202" s="807" t="s">
        <v>3279</v>
      </c>
      <c r="C202" s="807" t="s">
        <v>15</v>
      </c>
      <c r="D202" s="365" t="s">
        <v>14</v>
      </c>
      <c r="E202" s="369"/>
      <c r="F202" s="369">
        <v>250</v>
      </c>
      <c r="G202" s="369">
        <f t="shared" si="1"/>
        <v>28.500000000000114</v>
      </c>
      <c r="H202" s="369"/>
    </row>
    <row r="203" spans="1:10">
      <c r="A203" s="632">
        <v>45371</v>
      </c>
      <c r="B203" s="787" t="s">
        <v>3280</v>
      </c>
      <c r="C203" s="787" t="s">
        <v>15</v>
      </c>
      <c r="D203" t="s">
        <v>12</v>
      </c>
      <c r="F203" s="12">
        <v>23.5</v>
      </c>
      <c r="G203" s="4">
        <f t="shared" si="1"/>
        <v>5.0000000000001137</v>
      </c>
    </row>
    <row r="204" spans="1:10">
      <c r="A204" s="632">
        <v>45371</v>
      </c>
      <c r="B204" s="787" t="s">
        <v>3280</v>
      </c>
      <c r="C204" s="787" t="s">
        <v>15</v>
      </c>
      <c r="D204" t="s">
        <v>13</v>
      </c>
      <c r="F204" s="12">
        <v>5</v>
      </c>
      <c r="G204" s="4">
        <f t="shared" si="1"/>
        <v>1.1368683772161603E-13</v>
      </c>
    </row>
    <row r="205" spans="1:10">
      <c r="A205" s="222">
        <v>45382</v>
      </c>
      <c r="B205" s="786" t="s">
        <v>10</v>
      </c>
      <c r="C205" s="786" t="s">
        <v>16</v>
      </c>
      <c r="D205" t="s">
        <v>12</v>
      </c>
      <c r="E205" s="12">
        <v>34.299999999999997</v>
      </c>
      <c r="G205" s="4">
        <f t="shared" si="1"/>
        <v>34.300000000000111</v>
      </c>
    </row>
    <row r="206" spans="1:10">
      <c r="B206" s="787"/>
      <c r="C206" s="787"/>
      <c r="D206" t="s">
        <v>13</v>
      </c>
      <c r="E206" s="12">
        <v>5</v>
      </c>
      <c r="G206" s="4">
        <f t="shared" si="1"/>
        <v>39.300000000000111</v>
      </c>
      <c r="J206" s="26">
        <f>450.2-G206</f>
        <v>410.89999999999986</v>
      </c>
    </row>
    <row r="207" spans="1:10">
      <c r="B207" s="787"/>
      <c r="C207" s="787"/>
      <c r="D207" t="s">
        <v>14</v>
      </c>
      <c r="E207" s="12">
        <v>500</v>
      </c>
      <c r="G207" s="4">
        <f t="shared" si="1"/>
        <v>539.30000000000007</v>
      </c>
    </row>
    <row r="208" spans="1:10">
      <c r="A208" s="632">
        <v>45404</v>
      </c>
      <c r="B208" s="787" t="s">
        <v>3281</v>
      </c>
      <c r="C208" s="787" t="s">
        <v>16</v>
      </c>
      <c r="D208" t="s">
        <v>12</v>
      </c>
      <c r="F208" s="4">
        <v>34.299999999999997</v>
      </c>
      <c r="G208" s="4">
        <f t="shared" si="1"/>
        <v>505.00000000000006</v>
      </c>
    </row>
    <row r="209" spans="1:12">
      <c r="A209" s="632">
        <v>45404</v>
      </c>
      <c r="B209" s="787" t="s">
        <v>3281</v>
      </c>
      <c r="C209" s="787" t="s">
        <v>16</v>
      </c>
      <c r="D209" t="s">
        <v>13</v>
      </c>
      <c r="F209" s="4">
        <v>5</v>
      </c>
      <c r="G209" s="4">
        <f t="shared" si="1"/>
        <v>500.00000000000006</v>
      </c>
    </row>
    <row r="210" spans="1:12" s="365" customFormat="1">
      <c r="A210" s="635">
        <v>45404</v>
      </c>
      <c r="B210" s="807" t="s">
        <v>3282</v>
      </c>
      <c r="C210" s="807" t="s">
        <v>16</v>
      </c>
      <c r="D210" s="365" t="s">
        <v>14</v>
      </c>
      <c r="E210" s="369"/>
      <c r="F210" s="369">
        <v>500</v>
      </c>
      <c r="G210" s="369">
        <f t="shared" ref="G210:G276" si="2">+G209+E210-F210</f>
        <v>0</v>
      </c>
      <c r="H210" s="369"/>
      <c r="J210" s="383">
        <f>100-G205</f>
        <v>65.699999999999889</v>
      </c>
    </row>
    <row r="211" spans="1:12">
      <c r="A211" s="222">
        <v>45412</v>
      </c>
      <c r="B211" s="786" t="s">
        <v>10</v>
      </c>
      <c r="C211" s="786" t="s">
        <v>17</v>
      </c>
      <c r="D211" t="s">
        <v>12</v>
      </c>
      <c r="E211" s="12">
        <v>34.1</v>
      </c>
      <c r="G211" s="4">
        <f t="shared" si="2"/>
        <v>34.1</v>
      </c>
    </row>
    <row r="212" spans="1:12">
      <c r="B212" s="787"/>
      <c r="C212" s="787"/>
      <c r="D212" t="s">
        <v>13</v>
      </c>
      <c r="E212" s="12">
        <v>5</v>
      </c>
      <c r="G212" s="4">
        <f t="shared" si="2"/>
        <v>39.1</v>
      </c>
    </row>
    <row r="213" spans="1:12">
      <c r="B213" s="787"/>
      <c r="C213" s="787"/>
      <c r="D213" t="s">
        <v>14</v>
      </c>
      <c r="E213" s="12">
        <v>500</v>
      </c>
      <c r="G213" s="4">
        <f t="shared" si="2"/>
        <v>539.1</v>
      </c>
    </row>
    <row r="214" spans="1:12" s="365" customFormat="1">
      <c r="A214" s="635">
        <v>45434</v>
      </c>
      <c r="B214" s="807" t="s">
        <v>3283</v>
      </c>
      <c r="C214" s="807" t="s">
        <v>17</v>
      </c>
      <c r="D214" s="365" t="s">
        <v>14</v>
      </c>
      <c r="E214" s="369"/>
      <c r="F214" s="369">
        <v>500</v>
      </c>
      <c r="G214" s="369">
        <f t="shared" si="2"/>
        <v>39.100000000000023</v>
      </c>
      <c r="H214" s="369"/>
    </row>
    <row r="215" spans="1:12">
      <c r="A215" s="632">
        <v>45456</v>
      </c>
      <c r="B215" s="787" t="s">
        <v>3284</v>
      </c>
      <c r="C215" s="787" t="s">
        <v>17</v>
      </c>
      <c r="D215" t="s">
        <v>12</v>
      </c>
      <c r="F215" s="12">
        <v>34.1</v>
      </c>
      <c r="G215" s="4">
        <f t="shared" si="2"/>
        <v>5.0000000000000213</v>
      </c>
    </row>
    <row r="216" spans="1:12">
      <c r="A216" s="632">
        <v>45456</v>
      </c>
      <c r="B216" s="787" t="s">
        <v>3284</v>
      </c>
      <c r="C216" s="787" t="s">
        <v>17</v>
      </c>
      <c r="D216" t="s">
        <v>13</v>
      </c>
      <c r="F216" s="12">
        <v>5</v>
      </c>
      <c r="G216" s="4">
        <f t="shared" si="2"/>
        <v>2.1316282072803006E-14</v>
      </c>
    </row>
    <row r="217" spans="1:12">
      <c r="A217" s="222">
        <v>45443</v>
      </c>
      <c r="B217" s="786" t="s">
        <v>10</v>
      </c>
      <c r="C217" s="786" t="s">
        <v>18</v>
      </c>
      <c r="D217" t="s">
        <v>12</v>
      </c>
      <c r="E217" s="12">
        <v>31.1</v>
      </c>
      <c r="G217" s="4">
        <f t="shared" si="2"/>
        <v>31.100000000000023</v>
      </c>
      <c r="J217" s="12"/>
      <c r="L217" s="12"/>
    </row>
    <row r="218" spans="1:12">
      <c r="B218" s="787"/>
      <c r="C218" s="787"/>
      <c r="D218" t="s">
        <v>13</v>
      </c>
      <c r="E218" s="12">
        <v>5</v>
      </c>
      <c r="G218" s="4">
        <f t="shared" si="2"/>
        <v>36.100000000000023</v>
      </c>
      <c r="J218" s="12"/>
      <c r="L218" s="12"/>
    </row>
    <row r="219" spans="1:12">
      <c r="B219" s="787"/>
      <c r="C219" s="787"/>
      <c r="D219" t="s">
        <v>14</v>
      </c>
      <c r="E219" s="12">
        <v>500</v>
      </c>
      <c r="G219" s="4">
        <f t="shared" si="2"/>
        <v>536.1</v>
      </c>
      <c r="J219" s="12"/>
    </row>
    <row r="220" spans="1:12">
      <c r="B220" s="787"/>
      <c r="C220" s="787"/>
      <c r="D220" t="s">
        <v>81</v>
      </c>
      <c r="E220" s="4">
        <v>10</v>
      </c>
      <c r="G220" s="4">
        <f t="shared" si="2"/>
        <v>546.1</v>
      </c>
      <c r="J220" s="12"/>
      <c r="K220" s="26"/>
    </row>
    <row r="221" spans="1:12">
      <c r="A221" s="632">
        <v>45456</v>
      </c>
      <c r="B221" s="787" t="s">
        <v>3284</v>
      </c>
      <c r="C221" s="787" t="s">
        <v>18</v>
      </c>
      <c r="D221" t="s">
        <v>81</v>
      </c>
      <c r="F221" s="4">
        <v>10</v>
      </c>
      <c r="G221" s="4">
        <f t="shared" si="2"/>
        <v>536.1</v>
      </c>
    </row>
    <row r="222" spans="1:12" s="365" customFormat="1">
      <c r="A222" s="635">
        <v>45456</v>
      </c>
      <c r="B222" s="807" t="s">
        <v>3285</v>
      </c>
      <c r="C222" s="807" t="s">
        <v>18</v>
      </c>
      <c r="D222" s="365" t="s">
        <v>14</v>
      </c>
      <c r="E222" s="369"/>
      <c r="F222" s="369">
        <v>500</v>
      </c>
      <c r="G222" s="369">
        <f t="shared" si="2"/>
        <v>36.100000000000023</v>
      </c>
      <c r="H222" s="369"/>
    </row>
    <row r="223" spans="1:12">
      <c r="A223" s="632">
        <v>45511</v>
      </c>
      <c r="B223" s="787" t="s">
        <v>3286</v>
      </c>
      <c r="C223" s="787" t="s">
        <v>18</v>
      </c>
      <c r="D223" t="s">
        <v>12</v>
      </c>
      <c r="F223" s="4">
        <v>31.1</v>
      </c>
      <c r="G223" s="4">
        <f t="shared" si="2"/>
        <v>5.0000000000000213</v>
      </c>
    </row>
    <row r="224" spans="1:12">
      <c r="A224" s="632">
        <v>45511</v>
      </c>
      <c r="B224" s="787" t="s">
        <v>3286</v>
      </c>
      <c r="C224" s="787" t="s">
        <v>18</v>
      </c>
      <c r="D224" t="s">
        <v>13</v>
      </c>
      <c r="F224" s="4">
        <v>5</v>
      </c>
      <c r="G224" s="4">
        <f t="shared" si="2"/>
        <v>2.1316282072803006E-14</v>
      </c>
    </row>
    <row r="225" spans="1:13">
      <c r="A225" s="222">
        <v>45473</v>
      </c>
      <c r="B225" s="786" t="s">
        <v>10</v>
      </c>
      <c r="C225" s="786" t="s">
        <v>19</v>
      </c>
      <c r="D225" t="s">
        <v>12</v>
      </c>
      <c r="E225" s="12">
        <v>30.2</v>
      </c>
      <c r="G225" s="4">
        <f t="shared" si="2"/>
        <v>30.200000000000021</v>
      </c>
      <c r="J225" s="852"/>
      <c r="K225" s="852"/>
      <c r="L225" s="852"/>
    </row>
    <row r="226" spans="1:13">
      <c r="B226" s="787"/>
      <c r="C226" s="787"/>
      <c r="D226" t="s">
        <v>13</v>
      </c>
      <c r="E226" s="12">
        <v>7</v>
      </c>
      <c r="G226" s="4">
        <f t="shared" si="2"/>
        <v>37.200000000000017</v>
      </c>
      <c r="J226" s="786"/>
      <c r="L226" s="12"/>
    </row>
    <row r="227" spans="1:13">
      <c r="B227" s="787"/>
      <c r="C227" s="787"/>
      <c r="D227" t="s">
        <v>14</v>
      </c>
      <c r="E227" s="12">
        <v>500</v>
      </c>
      <c r="G227" s="4">
        <f t="shared" si="2"/>
        <v>537.20000000000005</v>
      </c>
      <c r="J227" s="787"/>
      <c r="L227" s="12"/>
    </row>
    <row r="228" spans="1:13" s="365" customFormat="1">
      <c r="A228" s="635">
        <v>45476</v>
      </c>
      <c r="B228" s="807" t="s">
        <v>3287</v>
      </c>
      <c r="C228" s="807" t="s">
        <v>19</v>
      </c>
      <c r="D228" s="365" t="s">
        <v>14</v>
      </c>
      <c r="E228" s="369"/>
      <c r="F228" s="369">
        <v>500</v>
      </c>
      <c r="G228" s="369">
        <f t="shared" si="2"/>
        <v>37.200000000000045</v>
      </c>
      <c r="H228" s="369"/>
      <c r="J228" s="818"/>
      <c r="L228" s="370"/>
    </row>
    <row r="229" spans="1:13">
      <c r="A229" s="632">
        <v>45553</v>
      </c>
      <c r="B229" s="787" t="s">
        <v>3288</v>
      </c>
      <c r="C229" s="787" t="s">
        <v>19</v>
      </c>
      <c r="D229" t="s">
        <v>12</v>
      </c>
      <c r="F229" s="4">
        <v>30.2</v>
      </c>
      <c r="G229" s="4">
        <f t="shared" si="2"/>
        <v>7.0000000000000462</v>
      </c>
      <c r="J229" s="786"/>
      <c r="L229" s="12"/>
    </row>
    <row r="230" spans="1:13">
      <c r="A230" s="632">
        <v>45553</v>
      </c>
      <c r="B230" s="787" t="s">
        <v>3288</v>
      </c>
      <c r="C230" s="787" t="s">
        <v>19</v>
      </c>
      <c r="D230" t="s">
        <v>13</v>
      </c>
      <c r="F230" s="4">
        <v>7</v>
      </c>
      <c r="G230" s="4">
        <f t="shared" si="2"/>
        <v>4.6185277824406512E-14</v>
      </c>
      <c r="J230" s="786"/>
      <c r="L230" s="12"/>
    </row>
    <row r="231" spans="1:13">
      <c r="A231" s="222">
        <v>45504</v>
      </c>
      <c r="B231" s="786" t="s">
        <v>10</v>
      </c>
      <c r="C231" s="786" t="s">
        <v>20</v>
      </c>
      <c r="D231" t="s">
        <v>12</v>
      </c>
      <c r="E231" s="12">
        <v>29.6</v>
      </c>
      <c r="G231" s="4">
        <f t="shared" si="2"/>
        <v>29.600000000000048</v>
      </c>
      <c r="J231" s="787"/>
      <c r="L231" s="12"/>
    </row>
    <row r="232" spans="1:13">
      <c r="B232" s="787"/>
      <c r="C232" s="787"/>
      <c r="D232" t="s">
        <v>13</v>
      </c>
      <c r="E232" s="12">
        <v>7</v>
      </c>
      <c r="G232" s="4">
        <f t="shared" si="2"/>
        <v>36.600000000000051</v>
      </c>
      <c r="J232" s="786"/>
      <c r="L232" s="12"/>
    </row>
    <row r="233" spans="1:13">
      <c r="B233" s="787"/>
      <c r="C233" s="787"/>
      <c r="D233" t="s">
        <v>14</v>
      </c>
      <c r="E233" s="12">
        <v>500</v>
      </c>
      <c r="G233" s="4">
        <f t="shared" si="2"/>
        <v>536.6</v>
      </c>
      <c r="J233" s="787"/>
      <c r="L233" s="12"/>
    </row>
    <row r="234" spans="1:13" s="365" customFormat="1">
      <c r="A234" s="635">
        <v>45511</v>
      </c>
      <c r="B234" s="807" t="s">
        <v>3289</v>
      </c>
      <c r="C234" s="807" t="s">
        <v>20</v>
      </c>
      <c r="D234" s="365" t="s">
        <v>14</v>
      </c>
      <c r="E234" s="369"/>
      <c r="F234" s="369">
        <v>500</v>
      </c>
      <c r="G234" s="369">
        <f t="shared" si="2"/>
        <v>36.600000000000023</v>
      </c>
      <c r="H234" s="369"/>
      <c r="J234" s="807"/>
      <c r="L234" s="370"/>
    </row>
    <row r="235" spans="1:13">
      <c r="A235" s="632">
        <v>45553</v>
      </c>
      <c r="B235" s="787" t="s">
        <v>3288</v>
      </c>
      <c r="C235" s="787" t="s">
        <v>20</v>
      </c>
      <c r="D235" t="s">
        <v>12</v>
      </c>
      <c r="F235" s="4">
        <v>29.6</v>
      </c>
      <c r="G235" s="4">
        <f t="shared" si="2"/>
        <v>7.0000000000000213</v>
      </c>
      <c r="J235" s="787"/>
      <c r="K235" s="786"/>
      <c r="M235" s="12"/>
    </row>
    <row r="236" spans="1:13">
      <c r="A236" s="632">
        <v>45553</v>
      </c>
      <c r="B236" s="787" t="s">
        <v>3288</v>
      </c>
      <c r="C236" s="787" t="s">
        <v>20</v>
      </c>
      <c r="D236" t="s">
        <v>13</v>
      </c>
      <c r="F236" s="4">
        <v>7</v>
      </c>
      <c r="G236" s="4">
        <f t="shared" si="2"/>
        <v>2.1316282072803006E-14</v>
      </c>
      <c r="J236" s="787"/>
      <c r="K236" s="787"/>
      <c r="M236" s="12"/>
    </row>
    <row r="237" spans="1:13">
      <c r="A237" s="222">
        <v>45535</v>
      </c>
      <c r="B237" s="786" t="s">
        <v>10</v>
      </c>
      <c r="C237" s="786" t="s">
        <v>21</v>
      </c>
      <c r="D237" t="s">
        <v>12</v>
      </c>
      <c r="E237" s="12">
        <v>29.7</v>
      </c>
      <c r="G237" s="4">
        <f t="shared" si="2"/>
        <v>29.700000000000021</v>
      </c>
      <c r="K237" s="786"/>
      <c r="M237" s="12"/>
    </row>
    <row r="238" spans="1:13">
      <c r="B238" s="787"/>
      <c r="C238" s="787"/>
      <c r="D238" t="s">
        <v>13</v>
      </c>
      <c r="E238" s="12">
        <v>7</v>
      </c>
      <c r="G238" s="4">
        <f t="shared" si="2"/>
        <v>36.700000000000017</v>
      </c>
      <c r="M238" s="12"/>
    </row>
    <row r="239" spans="1:13">
      <c r="B239" s="787"/>
      <c r="C239" s="787"/>
      <c r="D239" t="s">
        <v>14</v>
      </c>
      <c r="E239" s="12">
        <v>500</v>
      </c>
      <c r="G239" s="4">
        <f t="shared" si="2"/>
        <v>536.70000000000005</v>
      </c>
    </row>
    <row r="240" spans="1:13" s="365" customFormat="1">
      <c r="A240" s="635">
        <v>45553</v>
      </c>
      <c r="B240" s="807" t="s">
        <v>3290</v>
      </c>
      <c r="C240" s="807" t="s">
        <v>21</v>
      </c>
      <c r="D240" s="365" t="s">
        <v>14</v>
      </c>
      <c r="E240" s="369"/>
      <c r="F240" s="369">
        <v>500</v>
      </c>
      <c r="G240" s="369">
        <f t="shared" si="2"/>
        <v>36.700000000000045</v>
      </c>
      <c r="H240" s="369"/>
    </row>
    <row r="241" spans="1:14">
      <c r="A241" s="632">
        <v>45579</v>
      </c>
      <c r="B241" s="787" t="s">
        <v>3291</v>
      </c>
      <c r="C241" s="787" t="s">
        <v>21</v>
      </c>
      <c r="D241" t="s">
        <v>12</v>
      </c>
      <c r="F241" s="4">
        <v>29.7</v>
      </c>
      <c r="G241" s="4">
        <f t="shared" si="2"/>
        <v>7.0000000000000462</v>
      </c>
    </row>
    <row r="242" spans="1:14">
      <c r="A242" s="632">
        <v>45579</v>
      </c>
      <c r="B242" s="787" t="s">
        <v>3291</v>
      </c>
      <c r="C242" s="787" t="s">
        <v>21</v>
      </c>
      <c r="D242" t="s">
        <v>13</v>
      </c>
      <c r="F242" s="4">
        <v>7</v>
      </c>
      <c r="G242" s="4">
        <f t="shared" si="2"/>
        <v>4.6185277824406512E-14</v>
      </c>
    </row>
    <row r="243" spans="1:14">
      <c r="A243" s="222">
        <v>45565</v>
      </c>
      <c r="B243" s="786" t="s">
        <v>10</v>
      </c>
      <c r="C243" s="786" t="s">
        <v>91</v>
      </c>
      <c r="D243" t="s">
        <v>12</v>
      </c>
      <c r="E243" s="12">
        <v>29.9</v>
      </c>
      <c r="G243" s="4">
        <f t="shared" si="2"/>
        <v>29.900000000000045</v>
      </c>
      <c r="K243" s="786"/>
      <c r="L243" s="12"/>
      <c r="M243" s="12"/>
      <c r="N243" s="4"/>
    </row>
    <row r="244" spans="1:14">
      <c r="B244" s="787"/>
      <c r="C244" s="787"/>
      <c r="D244" t="s">
        <v>13</v>
      </c>
      <c r="E244" s="12">
        <v>5</v>
      </c>
      <c r="G244" s="4">
        <f t="shared" si="2"/>
        <v>34.900000000000048</v>
      </c>
      <c r="K244" s="787"/>
      <c r="L244" s="12"/>
      <c r="M244" s="12"/>
      <c r="N244" s="4"/>
    </row>
    <row r="245" spans="1:14">
      <c r="B245" s="787"/>
      <c r="C245" s="787"/>
      <c r="D245" t="s">
        <v>14</v>
      </c>
      <c r="E245" s="12">
        <v>500</v>
      </c>
      <c r="G245" s="4">
        <f t="shared" si="2"/>
        <v>534.90000000000009</v>
      </c>
      <c r="K245" s="786"/>
      <c r="L245" s="12"/>
      <c r="M245" s="12"/>
    </row>
    <row r="246" spans="1:14" s="365" customFormat="1">
      <c r="A246" s="635">
        <v>45579</v>
      </c>
      <c r="B246" s="807" t="s">
        <v>3292</v>
      </c>
      <c r="C246" s="807" t="s">
        <v>91</v>
      </c>
      <c r="D246" s="365" t="s">
        <v>14</v>
      </c>
      <c r="E246" s="369"/>
      <c r="F246" s="369">
        <v>500</v>
      </c>
      <c r="G246" s="369">
        <f t="shared" si="2"/>
        <v>34.900000000000091</v>
      </c>
      <c r="H246" s="369"/>
      <c r="L246" s="370"/>
      <c r="M246" s="370"/>
    </row>
    <row r="247" spans="1:14">
      <c r="A247" s="632">
        <v>45609</v>
      </c>
      <c r="B247" s="787" t="s">
        <v>3293</v>
      </c>
      <c r="C247" s="787" t="s">
        <v>91</v>
      </c>
      <c r="D247" t="s">
        <v>12</v>
      </c>
      <c r="F247" s="4">
        <v>29.9</v>
      </c>
      <c r="G247" s="4">
        <f t="shared" si="2"/>
        <v>5.0000000000000924</v>
      </c>
      <c r="L247" s="12"/>
      <c r="M247" s="12"/>
    </row>
    <row r="248" spans="1:14">
      <c r="A248" s="632">
        <v>45609</v>
      </c>
      <c r="B248" s="787" t="s">
        <v>3293</v>
      </c>
      <c r="C248" s="787" t="s">
        <v>91</v>
      </c>
      <c r="D248" t="s">
        <v>13</v>
      </c>
      <c r="F248" s="4">
        <v>5</v>
      </c>
      <c r="G248" s="4">
        <f t="shared" si="2"/>
        <v>9.2370555648813024E-14</v>
      </c>
      <c r="L248" s="12"/>
      <c r="M248" s="12"/>
    </row>
    <row r="249" spans="1:14">
      <c r="A249" s="222">
        <v>45596</v>
      </c>
      <c r="B249" s="786" t="s">
        <v>10</v>
      </c>
      <c r="C249" s="786" t="s">
        <v>23</v>
      </c>
      <c r="D249" t="s">
        <v>12</v>
      </c>
      <c r="E249" s="12">
        <v>10</v>
      </c>
      <c r="G249" s="4">
        <f t="shared" si="2"/>
        <v>10.000000000000092</v>
      </c>
    </row>
    <row r="250" spans="1:14">
      <c r="B250" s="787"/>
      <c r="C250" s="787"/>
      <c r="D250" t="s">
        <v>13</v>
      </c>
      <c r="E250" s="12">
        <v>7</v>
      </c>
      <c r="G250" s="4">
        <f t="shared" si="2"/>
        <v>17.000000000000092</v>
      </c>
    </row>
    <row r="251" spans="1:14">
      <c r="B251" s="787"/>
      <c r="C251" s="787"/>
      <c r="D251" t="s">
        <v>14</v>
      </c>
      <c r="E251" s="12">
        <v>500</v>
      </c>
      <c r="G251" s="4">
        <f t="shared" si="2"/>
        <v>517.00000000000011</v>
      </c>
    </row>
    <row r="252" spans="1:14" s="378" customFormat="1">
      <c r="A252" s="636">
        <v>45609</v>
      </c>
      <c r="B252" s="801" t="s">
        <v>3294</v>
      </c>
      <c r="C252" s="801" t="s">
        <v>23</v>
      </c>
      <c r="D252" s="378" t="s">
        <v>14</v>
      </c>
      <c r="E252" s="419"/>
      <c r="F252" s="419">
        <v>500</v>
      </c>
      <c r="G252" s="419">
        <f t="shared" si="2"/>
        <v>17.000000000000114</v>
      </c>
      <c r="H252" s="419"/>
    </row>
    <row r="253" spans="1:14">
      <c r="A253" s="632">
        <v>45645</v>
      </c>
      <c r="B253" s="787" t="s">
        <v>3295</v>
      </c>
      <c r="C253" s="787" t="s">
        <v>23</v>
      </c>
      <c r="D253" t="s">
        <v>12</v>
      </c>
      <c r="F253" s="4">
        <v>10</v>
      </c>
      <c r="G253" s="4">
        <f t="shared" si="2"/>
        <v>7.0000000000001137</v>
      </c>
    </row>
    <row r="254" spans="1:14">
      <c r="A254" s="632">
        <v>45645</v>
      </c>
      <c r="B254" s="787" t="s">
        <v>3295</v>
      </c>
      <c r="C254" s="787" t="s">
        <v>23</v>
      </c>
      <c r="D254" t="s">
        <v>13</v>
      </c>
      <c r="F254" s="4">
        <v>7</v>
      </c>
      <c r="G254" s="4">
        <f t="shared" si="2"/>
        <v>1.1368683772161603E-13</v>
      </c>
    </row>
    <row r="255" spans="1:14">
      <c r="A255" s="222">
        <v>45626</v>
      </c>
      <c r="B255" s="786" t="s">
        <v>10</v>
      </c>
      <c r="C255" s="786" t="s">
        <v>24</v>
      </c>
      <c r="D255" t="s">
        <v>12</v>
      </c>
      <c r="E255" s="12">
        <v>12.7</v>
      </c>
      <c r="G255" s="4">
        <f t="shared" si="2"/>
        <v>12.700000000000113</v>
      </c>
    </row>
    <row r="256" spans="1:14">
      <c r="B256" s="787"/>
      <c r="C256" s="787"/>
      <c r="D256" t="s">
        <v>13</v>
      </c>
      <c r="E256" s="12">
        <v>7</v>
      </c>
      <c r="G256" s="4">
        <f t="shared" si="2"/>
        <v>19.700000000000113</v>
      </c>
    </row>
    <row r="257" spans="1:12">
      <c r="B257" s="787"/>
      <c r="C257" s="787"/>
      <c r="D257" t="s">
        <v>14</v>
      </c>
      <c r="E257" s="12">
        <v>500</v>
      </c>
      <c r="G257" s="4">
        <f t="shared" si="2"/>
        <v>519.70000000000016</v>
      </c>
    </row>
    <row r="258" spans="1:12" s="378" customFormat="1">
      <c r="A258" s="636">
        <v>45645</v>
      </c>
      <c r="B258" s="801" t="s">
        <v>3296</v>
      </c>
      <c r="C258" s="801" t="s">
        <v>24</v>
      </c>
      <c r="D258" s="378" t="s">
        <v>14</v>
      </c>
      <c r="E258" s="419"/>
      <c r="F258" s="419">
        <v>500</v>
      </c>
      <c r="G258" s="419">
        <f t="shared" si="2"/>
        <v>19.700000000000159</v>
      </c>
      <c r="H258" s="419"/>
    </row>
    <row r="259" spans="1:12">
      <c r="A259" s="632">
        <v>45698</v>
      </c>
      <c r="B259" s="787" t="s">
        <v>3297</v>
      </c>
      <c r="C259" s="787" t="s">
        <v>24</v>
      </c>
      <c r="D259" t="s">
        <v>12</v>
      </c>
      <c r="F259" s="4">
        <v>12.7</v>
      </c>
      <c r="G259" s="4">
        <f t="shared" si="2"/>
        <v>7.0000000000001599</v>
      </c>
    </row>
    <row r="260" spans="1:12">
      <c r="A260" s="632">
        <v>45698</v>
      </c>
      <c r="B260" s="787" t="s">
        <v>3297</v>
      </c>
      <c r="C260" s="787" t="s">
        <v>24</v>
      </c>
      <c r="D260" t="s">
        <v>13</v>
      </c>
      <c r="F260" s="4">
        <v>7</v>
      </c>
      <c r="G260" s="4">
        <f t="shared" si="2"/>
        <v>1.5987211554602254E-13</v>
      </c>
    </row>
    <row r="261" spans="1:12">
      <c r="A261" s="222">
        <v>45657</v>
      </c>
      <c r="B261" s="786" t="s">
        <v>10</v>
      </c>
      <c r="C261" s="786" t="s">
        <v>25</v>
      </c>
      <c r="D261" t="s">
        <v>12</v>
      </c>
      <c r="E261" s="12">
        <v>19.899999999999999</v>
      </c>
      <c r="G261" s="4">
        <f t="shared" si="2"/>
        <v>19.900000000000158</v>
      </c>
    </row>
    <row r="262" spans="1:12">
      <c r="B262" s="787"/>
      <c r="C262" s="787"/>
      <c r="D262" t="s">
        <v>13</v>
      </c>
      <c r="E262" s="12">
        <v>3</v>
      </c>
      <c r="G262" s="4">
        <f t="shared" si="2"/>
        <v>22.900000000000158</v>
      </c>
    </row>
    <row r="263" spans="1:12">
      <c r="B263" s="787"/>
      <c r="C263" s="787"/>
      <c r="D263" t="s">
        <v>14</v>
      </c>
      <c r="E263" s="12">
        <v>500</v>
      </c>
      <c r="G263" s="4">
        <f t="shared" si="2"/>
        <v>522.9000000000002</v>
      </c>
      <c r="J263" s="822" t="s">
        <v>3298</v>
      </c>
      <c r="K263" s="822"/>
      <c r="L263" s="822"/>
    </row>
    <row r="264" spans="1:12" s="127" customFormat="1">
      <c r="A264" s="637">
        <v>45671</v>
      </c>
      <c r="B264" s="797" t="s">
        <v>3299</v>
      </c>
      <c r="C264" s="797" t="s">
        <v>25</v>
      </c>
      <c r="D264" s="127" t="s">
        <v>14</v>
      </c>
      <c r="E264" s="128"/>
      <c r="F264" s="128">
        <v>500</v>
      </c>
      <c r="G264" s="128">
        <f t="shared" si="2"/>
        <v>22.900000000000205</v>
      </c>
      <c r="H264" s="128"/>
      <c r="I264" s="127">
        <v>2025</v>
      </c>
      <c r="J264" s="791" t="s">
        <v>11</v>
      </c>
      <c r="K264" s="127" t="s">
        <v>14</v>
      </c>
      <c r="L264" s="266">
        <v>500</v>
      </c>
    </row>
    <row r="265" spans="1:12">
      <c r="A265" s="632">
        <v>45698</v>
      </c>
      <c r="B265" s="787" t="s">
        <v>3297</v>
      </c>
      <c r="C265" s="787" t="s">
        <v>25</v>
      </c>
      <c r="D265" t="s">
        <v>12</v>
      </c>
      <c r="F265" s="4">
        <v>19.899999999999999</v>
      </c>
      <c r="G265" s="4">
        <f t="shared" si="2"/>
        <v>3.0000000000002061</v>
      </c>
      <c r="J265" s="787"/>
      <c r="L265" s="121"/>
    </row>
    <row r="266" spans="1:12">
      <c r="A266" s="632">
        <v>45698</v>
      </c>
      <c r="B266" s="787" t="s">
        <v>3297</v>
      </c>
      <c r="C266" s="787" t="s">
        <v>25</v>
      </c>
      <c r="D266" t="s">
        <v>13</v>
      </c>
      <c r="F266" s="4">
        <v>3</v>
      </c>
      <c r="G266" s="4">
        <f t="shared" si="2"/>
        <v>2.0605739337042905E-13</v>
      </c>
      <c r="J266" s="787"/>
    </row>
    <row r="267" spans="1:12">
      <c r="A267" s="222">
        <v>45688</v>
      </c>
      <c r="B267" s="786" t="s">
        <v>10</v>
      </c>
      <c r="C267" s="786" t="s">
        <v>11</v>
      </c>
      <c r="D267" t="s">
        <v>12</v>
      </c>
      <c r="E267" s="121">
        <v>19</v>
      </c>
      <c r="G267" s="4">
        <f t="shared" si="2"/>
        <v>19.000000000000206</v>
      </c>
      <c r="L267" s="121">
        <f>SUM(L264:L265)</f>
        <v>500</v>
      </c>
    </row>
    <row r="268" spans="1:12">
      <c r="B268" s="787"/>
      <c r="C268" s="787"/>
      <c r="D268" t="s">
        <v>13</v>
      </c>
      <c r="E268" s="121">
        <v>3</v>
      </c>
      <c r="G268" s="4">
        <f t="shared" si="2"/>
        <v>22.000000000000206</v>
      </c>
    </row>
    <row r="269" spans="1:12">
      <c r="B269" s="787"/>
      <c r="C269" s="787"/>
      <c r="D269" t="s">
        <v>14</v>
      </c>
      <c r="E269" s="121">
        <v>500</v>
      </c>
      <c r="G269" s="4">
        <f t="shared" si="2"/>
        <v>522.00000000000023</v>
      </c>
    </row>
    <row r="270" spans="1:12">
      <c r="A270" s="632">
        <v>45707</v>
      </c>
      <c r="B270" s="787" t="s">
        <v>3300</v>
      </c>
      <c r="C270" s="787" t="s">
        <v>11</v>
      </c>
      <c r="D270" t="s">
        <v>12</v>
      </c>
      <c r="F270" s="4">
        <v>19</v>
      </c>
      <c r="G270" s="4">
        <f t="shared" si="2"/>
        <v>503.00000000000023</v>
      </c>
    </row>
    <row r="271" spans="1:12">
      <c r="A271" s="632">
        <v>45707</v>
      </c>
      <c r="B271" s="787" t="s">
        <v>3300</v>
      </c>
      <c r="C271" s="787" t="s">
        <v>11</v>
      </c>
      <c r="D271" t="s">
        <v>13</v>
      </c>
      <c r="F271" s="4">
        <v>3</v>
      </c>
      <c r="G271" s="4">
        <f t="shared" si="2"/>
        <v>500.00000000000023</v>
      </c>
    </row>
    <row r="272" spans="1:12" s="127" customFormat="1">
      <c r="A272" s="637">
        <v>45707</v>
      </c>
      <c r="B272" s="797" t="s">
        <v>3301</v>
      </c>
      <c r="C272" s="797" t="s">
        <v>11</v>
      </c>
      <c r="D272" s="127" t="s">
        <v>14</v>
      </c>
      <c r="E272" s="128"/>
      <c r="F272" s="128">
        <v>500</v>
      </c>
      <c r="G272" s="128">
        <f t="shared" si="2"/>
        <v>0</v>
      </c>
      <c r="H272" s="128"/>
    </row>
    <row r="273" spans="1:14">
      <c r="A273" s="222">
        <v>45716</v>
      </c>
      <c r="B273" s="786" t="s">
        <v>10</v>
      </c>
      <c r="C273" s="786" t="s">
        <v>15</v>
      </c>
      <c r="D273" t="s">
        <v>12</v>
      </c>
      <c r="E273" s="4">
        <v>25</v>
      </c>
      <c r="F273" s="121"/>
      <c r="G273" s="4">
        <f t="shared" si="2"/>
        <v>25</v>
      </c>
    </row>
    <row r="274" spans="1:14">
      <c r="B274" s="787"/>
      <c r="C274" s="787"/>
      <c r="D274" t="s">
        <v>13</v>
      </c>
      <c r="E274" s="4">
        <v>3</v>
      </c>
      <c r="F274" s="121"/>
      <c r="G274" s="4">
        <f t="shared" si="2"/>
        <v>28</v>
      </c>
    </row>
    <row r="275" spans="1:14">
      <c r="B275" s="787"/>
      <c r="C275" s="787"/>
      <c r="D275" t="s">
        <v>14</v>
      </c>
      <c r="E275" s="121">
        <v>500</v>
      </c>
      <c r="G275" s="4">
        <f t="shared" si="2"/>
        <v>528</v>
      </c>
    </row>
    <row r="276" spans="1:14" s="127" customFormat="1">
      <c r="A276" s="637">
        <v>45733</v>
      </c>
      <c r="B276" s="797" t="s">
        <v>3302</v>
      </c>
      <c r="C276" s="797" t="s">
        <v>15</v>
      </c>
      <c r="D276" s="127" t="s">
        <v>14</v>
      </c>
      <c r="E276" s="128"/>
      <c r="F276" s="128">
        <v>500</v>
      </c>
      <c r="G276" s="128">
        <f t="shared" si="2"/>
        <v>28</v>
      </c>
      <c r="H276" s="128"/>
    </row>
    <row r="277" spans="1:14">
      <c r="A277" s="632">
        <v>45768</v>
      </c>
      <c r="B277" s="787" t="s">
        <v>3303</v>
      </c>
      <c r="C277" s="787" t="s">
        <v>15</v>
      </c>
      <c r="D277" t="s">
        <v>12</v>
      </c>
      <c r="F277" s="4">
        <v>25</v>
      </c>
      <c r="G277" s="4">
        <f t="shared" ref="G277:G354" si="3">+G276+E277-F277</f>
        <v>3</v>
      </c>
    </row>
    <row r="278" spans="1:14">
      <c r="A278" s="632">
        <v>45768</v>
      </c>
      <c r="B278" s="787" t="s">
        <v>3303</v>
      </c>
      <c r="C278" s="787" t="s">
        <v>15</v>
      </c>
      <c r="D278" t="s">
        <v>13</v>
      </c>
      <c r="F278" s="4">
        <v>3</v>
      </c>
      <c r="G278" s="4">
        <f t="shared" si="3"/>
        <v>0</v>
      </c>
    </row>
    <row r="279" spans="1:14">
      <c r="A279" s="222">
        <v>45747</v>
      </c>
      <c r="B279" s="786" t="s">
        <v>10</v>
      </c>
      <c r="C279" s="786" t="s">
        <v>16</v>
      </c>
      <c r="D279" t="s">
        <v>12</v>
      </c>
      <c r="E279" s="4">
        <v>14</v>
      </c>
      <c r="G279" s="4">
        <f t="shared" si="3"/>
        <v>14</v>
      </c>
    </row>
    <row r="280" spans="1:14">
      <c r="B280" s="787"/>
      <c r="C280" s="787"/>
      <c r="D280" t="s">
        <v>13</v>
      </c>
      <c r="E280" s="4">
        <v>3</v>
      </c>
      <c r="G280" s="4">
        <f t="shared" si="3"/>
        <v>17</v>
      </c>
    </row>
    <row r="281" spans="1:14">
      <c r="B281" s="787"/>
      <c r="C281" s="787"/>
      <c r="D281" t="s">
        <v>14</v>
      </c>
      <c r="E281" s="121">
        <v>500</v>
      </c>
      <c r="G281" s="4">
        <f t="shared" si="3"/>
        <v>517</v>
      </c>
      <c r="K281" s="786" t="s">
        <v>16</v>
      </c>
      <c r="L281" t="s">
        <v>12</v>
      </c>
      <c r="M281" s="4">
        <v>14</v>
      </c>
      <c r="N281" s="4"/>
    </row>
    <row r="282" spans="1:14" s="127" customFormat="1">
      <c r="A282" s="637">
        <v>45768</v>
      </c>
      <c r="B282" s="797" t="s">
        <v>3304</v>
      </c>
      <c r="C282" s="797" t="s">
        <v>16</v>
      </c>
      <c r="D282" s="127" t="s">
        <v>14</v>
      </c>
      <c r="E282" s="128"/>
      <c r="F282" s="128">
        <v>500</v>
      </c>
      <c r="G282" s="128">
        <f t="shared" si="3"/>
        <v>17</v>
      </c>
      <c r="H282" s="128"/>
      <c r="K282" s="797"/>
      <c r="L282" s="127" t="s">
        <v>13</v>
      </c>
      <c r="M282" s="128">
        <v>3</v>
      </c>
      <c r="N282" s="128"/>
    </row>
    <row r="283" spans="1:14">
      <c r="A283" s="632">
        <v>45804</v>
      </c>
      <c r="B283" s="787" t="s">
        <v>3305</v>
      </c>
      <c r="C283" s="787" t="s">
        <v>16</v>
      </c>
      <c r="D283" t="s">
        <v>12</v>
      </c>
      <c r="F283" s="4">
        <v>14</v>
      </c>
      <c r="G283" s="4">
        <f t="shared" si="3"/>
        <v>3</v>
      </c>
      <c r="K283" s="787"/>
      <c r="M283" s="4"/>
      <c r="N283" s="4"/>
    </row>
    <row r="284" spans="1:14" s="6" customFormat="1">
      <c r="A284" s="632">
        <v>45804</v>
      </c>
      <c r="B284" s="787" t="s">
        <v>3305</v>
      </c>
      <c r="C284" s="787" t="s">
        <v>16</v>
      </c>
      <c r="D284" t="s">
        <v>13</v>
      </c>
      <c r="E284" s="787"/>
      <c r="F284" s="4">
        <v>3</v>
      </c>
      <c r="G284" s="4">
        <f t="shared" si="3"/>
        <v>0</v>
      </c>
      <c r="H284" s="4"/>
      <c r="I284" s="787"/>
      <c r="J284" s="787"/>
      <c r="K284" s="787"/>
      <c r="L284" s="787"/>
      <c r="M284" s="787"/>
      <c r="N284" s="787"/>
    </row>
    <row r="285" spans="1:14">
      <c r="A285" s="222">
        <v>45777</v>
      </c>
      <c r="B285" s="786" t="s">
        <v>10</v>
      </c>
      <c r="C285" s="786" t="s">
        <v>17</v>
      </c>
      <c r="D285" t="s">
        <v>12</v>
      </c>
      <c r="E285" s="4">
        <v>14</v>
      </c>
      <c r="G285" s="4">
        <f t="shared" si="3"/>
        <v>14</v>
      </c>
      <c r="K285" s="786" t="s">
        <v>17</v>
      </c>
      <c r="L285" t="s">
        <v>12</v>
      </c>
      <c r="M285" s="4">
        <v>14</v>
      </c>
    </row>
    <row r="286" spans="1:14">
      <c r="B286" s="787"/>
      <c r="C286" s="787"/>
      <c r="D286" t="s">
        <v>13</v>
      </c>
      <c r="E286" s="4">
        <v>3</v>
      </c>
      <c r="G286" s="4">
        <f t="shared" si="3"/>
        <v>17</v>
      </c>
      <c r="K286" s="787"/>
      <c r="L286" t="s">
        <v>13</v>
      </c>
      <c r="M286" s="4">
        <v>3</v>
      </c>
    </row>
    <row r="287" spans="1:14">
      <c r="B287" s="787"/>
      <c r="C287" s="787"/>
      <c r="D287" t="s">
        <v>14</v>
      </c>
      <c r="E287" s="121">
        <v>500</v>
      </c>
      <c r="G287" s="4">
        <f t="shared" si="3"/>
        <v>517</v>
      </c>
      <c r="M287" s="12">
        <f>SUM(M281:M286)</f>
        <v>34</v>
      </c>
    </row>
    <row r="288" spans="1:14" s="233" customFormat="1">
      <c r="A288" s="638">
        <v>45796</v>
      </c>
      <c r="B288" s="270" t="s">
        <v>3306</v>
      </c>
      <c r="C288" s="270" t="s">
        <v>17</v>
      </c>
      <c r="D288" s="233" t="s">
        <v>14</v>
      </c>
      <c r="E288" s="271"/>
      <c r="F288" s="271">
        <v>500</v>
      </c>
      <c r="G288" s="271">
        <f t="shared" si="3"/>
        <v>17</v>
      </c>
      <c r="H288" s="271">
        <f>+F288</f>
        <v>500</v>
      </c>
      <c r="I288" s="233" t="s">
        <v>265</v>
      </c>
    </row>
    <row r="289" spans="1:13">
      <c r="A289" s="632">
        <v>45804</v>
      </c>
      <c r="B289" s="787" t="s">
        <v>3305</v>
      </c>
      <c r="C289" s="787" t="s">
        <v>17</v>
      </c>
      <c r="D289" t="s">
        <v>12</v>
      </c>
      <c r="F289" s="4">
        <v>14</v>
      </c>
      <c r="G289" s="4">
        <f t="shared" si="3"/>
        <v>3</v>
      </c>
    </row>
    <row r="290" spans="1:13">
      <c r="A290" s="632">
        <v>45804</v>
      </c>
      <c r="B290" s="787" t="s">
        <v>3305</v>
      </c>
      <c r="C290" s="787" t="s">
        <v>17</v>
      </c>
      <c r="D290" t="s">
        <v>13</v>
      </c>
      <c r="F290" s="4">
        <v>3</v>
      </c>
      <c r="G290" s="4">
        <f t="shared" si="3"/>
        <v>0</v>
      </c>
      <c r="J290" s="822" t="s">
        <v>3298</v>
      </c>
      <c r="K290" s="822"/>
      <c r="L290" s="822"/>
    </row>
    <row r="291" spans="1:13">
      <c r="A291" s="222">
        <v>45808</v>
      </c>
      <c r="B291" s="786" t="s">
        <v>10</v>
      </c>
      <c r="C291" s="786" t="s">
        <v>237</v>
      </c>
      <c r="D291" t="s">
        <v>12</v>
      </c>
      <c r="E291" s="4">
        <v>14</v>
      </c>
      <c r="G291" s="4">
        <f t="shared" si="3"/>
        <v>14</v>
      </c>
      <c r="I291">
        <v>2025</v>
      </c>
      <c r="J291" s="786" t="s">
        <v>19</v>
      </c>
      <c r="K291" t="s">
        <v>12</v>
      </c>
      <c r="L291" s="4">
        <v>11.5</v>
      </c>
    </row>
    <row r="292" spans="1:13">
      <c r="B292" s="787"/>
      <c r="C292" s="787"/>
      <c r="D292" t="s">
        <v>13</v>
      </c>
      <c r="E292" s="4">
        <v>5</v>
      </c>
      <c r="G292" s="4">
        <f t="shared" si="3"/>
        <v>19</v>
      </c>
      <c r="J292" s="787"/>
      <c r="K292" t="s">
        <v>13</v>
      </c>
      <c r="L292" s="4">
        <v>4</v>
      </c>
    </row>
    <row r="293" spans="1:13">
      <c r="B293" s="787"/>
      <c r="C293" s="787"/>
      <c r="D293" t="s">
        <v>14</v>
      </c>
      <c r="E293" s="121">
        <v>500</v>
      </c>
      <c r="G293" s="4">
        <f t="shared" si="3"/>
        <v>519</v>
      </c>
      <c r="J293" s="786" t="s">
        <v>20</v>
      </c>
      <c r="K293" t="s">
        <v>12</v>
      </c>
      <c r="L293" s="4">
        <v>10</v>
      </c>
    </row>
    <row r="294" spans="1:13">
      <c r="A294" s="632">
        <v>45826</v>
      </c>
      <c r="B294" s="787" t="s">
        <v>3307</v>
      </c>
      <c r="C294" s="787" t="s">
        <v>237</v>
      </c>
      <c r="D294" t="s">
        <v>12</v>
      </c>
      <c r="F294" s="4">
        <v>14</v>
      </c>
      <c r="G294" s="4">
        <f t="shared" si="3"/>
        <v>505</v>
      </c>
      <c r="J294" s="787"/>
      <c r="K294" t="s">
        <v>13</v>
      </c>
      <c r="L294" s="4">
        <v>4</v>
      </c>
    </row>
    <row r="295" spans="1:13">
      <c r="A295" s="632">
        <v>45826</v>
      </c>
      <c r="B295" s="787" t="s">
        <v>3307</v>
      </c>
      <c r="C295" s="787" t="s">
        <v>237</v>
      </c>
      <c r="D295" t="s">
        <v>13</v>
      </c>
      <c r="F295" s="4">
        <v>5</v>
      </c>
      <c r="G295" s="4">
        <f t="shared" si="3"/>
        <v>500</v>
      </c>
      <c r="J295" s="787"/>
      <c r="K295" t="s">
        <v>14</v>
      </c>
      <c r="L295" s="4">
        <v>500</v>
      </c>
    </row>
    <row r="296" spans="1:13" s="127" customFormat="1">
      <c r="A296" s="637">
        <v>45826</v>
      </c>
      <c r="B296" s="797" t="s">
        <v>3308</v>
      </c>
      <c r="C296" s="797" t="s">
        <v>237</v>
      </c>
      <c r="D296" s="127" t="s">
        <v>14</v>
      </c>
      <c r="E296" s="128"/>
      <c r="F296" s="128">
        <v>500</v>
      </c>
      <c r="G296" s="128">
        <f t="shared" si="3"/>
        <v>0</v>
      </c>
      <c r="H296" s="128"/>
      <c r="L296" s="129">
        <f>SUM(L291:L295)</f>
        <v>529.5</v>
      </c>
    </row>
    <row r="297" spans="1:13">
      <c r="A297" s="222">
        <v>45838</v>
      </c>
      <c r="B297" s="786" t="s">
        <v>10</v>
      </c>
      <c r="C297" s="786" t="s">
        <v>19</v>
      </c>
      <c r="D297" t="s">
        <v>12</v>
      </c>
      <c r="E297" s="4">
        <v>11.5</v>
      </c>
      <c r="G297" s="4">
        <f t="shared" si="3"/>
        <v>11.5</v>
      </c>
    </row>
    <row r="298" spans="1:13">
      <c r="B298" s="787"/>
      <c r="C298" s="787"/>
      <c r="D298" t="s">
        <v>13</v>
      </c>
      <c r="E298" s="4">
        <v>4</v>
      </c>
      <c r="G298" s="4">
        <f t="shared" si="3"/>
        <v>15.5</v>
      </c>
      <c r="M298" s="26"/>
    </row>
    <row r="299" spans="1:13">
      <c r="B299" s="787"/>
      <c r="C299" s="787"/>
      <c r="D299" t="s">
        <v>14</v>
      </c>
      <c r="E299" s="4">
        <v>500</v>
      </c>
      <c r="G299" s="4">
        <f t="shared" si="3"/>
        <v>515.5</v>
      </c>
    </row>
    <row r="300" spans="1:13" s="233" customFormat="1">
      <c r="A300" s="638">
        <v>45859</v>
      </c>
      <c r="B300" s="270" t="s">
        <v>3309</v>
      </c>
      <c r="C300" s="270" t="s">
        <v>19</v>
      </c>
      <c r="D300" s="233" t="s">
        <v>14</v>
      </c>
      <c r="E300" s="271"/>
      <c r="F300" s="271">
        <v>500</v>
      </c>
      <c r="G300" s="271">
        <f t="shared" si="3"/>
        <v>15.5</v>
      </c>
      <c r="H300" s="271">
        <f>+F300</f>
        <v>500</v>
      </c>
      <c r="I300" s="233" t="s">
        <v>272</v>
      </c>
    </row>
    <row r="301" spans="1:13">
      <c r="A301" s="632">
        <v>45905</v>
      </c>
      <c r="B301" s="787" t="s">
        <v>3310</v>
      </c>
      <c r="C301" s="787" t="s">
        <v>19</v>
      </c>
      <c r="D301" t="s">
        <v>12</v>
      </c>
      <c r="F301" s="4">
        <v>11.5</v>
      </c>
      <c r="G301" s="4">
        <f t="shared" si="3"/>
        <v>4</v>
      </c>
    </row>
    <row r="302" spans="1:13">
      <c r="A302" s="632">
        <v>45905</v>
      </c>
      <c r="B302" s="787" t="s">
        <v>3310</v>
      </c>
      <c r="C302" s="787" t="s">
        <v>19</v>
      </c>
      <c r="D302" t="s">
        <v>13</v>
      </c>
      <c r="F302" s="4">
        <v>4</v>
      </c>
      <c r="G302" s="4">
        <f t="shared" si="3"/>
        <v>0</v>
      </c>
    </row>
    <row r="303" spans="1:13">
      <c r="A303" s="222">
        <v>45869</v>
      </c>
      <c r="B303" s="786" t="s">
        <v>10</v>
      </c>
      <c r="C303" s="786" t="s">
        <v>20</v>
      </c>
      <c r="D303" t="s">
        <v>12</v>
      </c>
      <c r="E303" s="4">
        <v>10</v>
      </c>
      <c r="G303" s="4">
        <f t="shared" si="3"/>
        <v>10</v>
      </c>
    </row>
    <row r="304" spans="1:13">
      <c r="B304" s="787"/>
      <c r="C304" s="787"/>
      <c r="D304" t="s">
        <v>13</v>
      </c>
      <c r="E304" s="4">
        <v>4</v>
      </c>
      <c r="G304" s="4">
        <f t="shared" si="3"/>
        <v>14</v>
      </c>
    </row>
    <row r="305" spans="1:13">
      <c r="B305" s="787"/>
      <c r="C305" s="787"/>
      <c r="D305" t="s">
        <v>14</v>
      </c>
      <c r="E305" s="4">
        <v>500</v>
      </c>
      <c r="G305" s="4">
        <f t="shared" si="3"/>
        <v>514</v>
      </c>
    </row>
    <row r="306" spans="1:13" s="233" customFormat="1">
      <c r="A306" s="638">
        <v>45897</v>
      </c>
      <c r="B306" s="270" t="s">
        <v>3311</v>
      </c>
      <c r="C306" s="270" t="s">
        <v>20</v>
      </c>
      <c r="D306" s="233" t="s">
        <v>14</v>
      </c>
      <c r="E306" s="271"/>
      <c r="F306" s="271">
        <v>500</v>
      </c>
      <c r="G306" s="271">
        <f t="shared" si="3"/>
        <v>14</v>
      </c>
      <c r="H306" s="271">
        <f>+F306</f>
        <v>500</v>
      </c>
      <c r="I306" s="233" t="s">
        <v>265</v>
      </c>
    </row>
    <row r="307" spans="1:13">
      <c r="A307" s="632">
        <v>45905</v>
      </c>
      <c r="B307" s="787" t="s">
        <v>3310</v>
      </c>
      <c r="C307" s="787" t="s">
        <v>20</v>
      </c>
      <c r="D307" t="s">
        <v>12</v>
      </c>
      <c r="F307" s="4">
        <v>10</v>
      </c>
      <c r="G307" s="4">
        <f t="shared" si="3"/>
        <v>4</v>
      </c>
    </row>
    <row r="308" spans="1:13">
      <c r="A308" s="632">
        <v>45905</v>
      </c>
      <c r="B308" s="787" t="s">
        <v>3310</v>
      </c>
      <c r="C308" s="787" t="s">
        <v>20</v>
      </c>
      <c r="D308" t="s">
        <v>13</v>
      </c>
      <c r="F308" s="4">
        <v>4</v>
      </c>
      <c r="G308" s="4">
        <f t="shared" si="3"/>
        <v>0</v>
      </c>
    </row>
    <row r="309" spans="1:13">
      <c r="A309" s="222">
        <v>45900</v>
      </c>
      <c r="B309" s="786" t="s">
        <v>10</v>
      </c>
      <c r="C309" s="786" t="s">
        <v>21</v>
      </c>
      <c r="D309" t="s">
        <v>12</v>
      </c>
      <c r="E309" s="4">
        <v>10</v>
      </c>
      <c r="G309" s="4">
        <f t="shared" si="3"/>
        <v>10</v>
      </c>
    </row>
    <row r="310" spans="1:13">
      <c r="B310" s="787"/>
      <c r="C310" s="787"/>
      <c r="D310" t="s">
        <v>13</v>
      </c>
      <c r="E310" s="4">
        <v>6</v>
      </c>
      <c r="G310" s="4">
        <f t="shared" si="3"/>
        <v>16</v>
      </c>
    </row>
    <row r="311" spans="1:13">
      <c r="B311" s="787"/>
      <c r="C311" s="787"/>
      <c r="D311" t="s">
        <v>14</v>
      </c>
      <c r="E311" s="4">
        <v>500</v>
      </c>
      <c r="G311" s="4">
        <f t="shared" si="3"/>
        <v>516</v>
      </c>
    </row>
    <row r="312" spans="1:13">
      <c r="B312" s="787"/>
      <c r="C312" s="787"/>
      <c r="D312" s="378" t="s">
        <v>223</v>
      </c>
      <c r="E312" s="379">
        <v>15</v>
      </c>
      <c r="G312" s="4">
        <f t="shared" si="3"/>
        <v>531</v>
      </c>
    </row>
    <row r="313" spans="1:13" s="127" customFormat="1">
      <c r="A313" s="637">
        <v>45917</v>
      </c>
      <c r="B313" s="797" t="s">
        <v>3312</v>
      </c>
      <c r="C313" s="797" t="s">
        <v>21</v>
      </c>
      <c r="D313" s="127" t="s">
        <v>14</v>
      </c>
      <c r="E313" s="128"/>
      <c r="F313" s="128">
        <v>500</v>
      </c>
      <c r="G313" s="4">
        <f t="shared" si="3"/>
        <v>31</v>
      </c>
      <c r="H313" s="128"/>
    </row>
    <row r="314" spans="1:13">
      <c r="A314" s="632">
        <v>45939</v>
      </c>
      <c r="B314" s="787" t="s">
        <v>3313</v>
      </c>
      <c r="C314" s="787" t="s">
        <v>21</v>
      </c>
      <c r="D314" t="s">
        <v>12</v>
      </c>
      <c r="E314" s="46"/>
      <c r="F314" s="4">
        <v>10</v>
      </c>
      <c r="G314" s="4">
        <f t="shared" si="3"/>
        <v>21</v>
      </c>
      <c r="H314" s="46"/>
    </row>
    <row r="315" spans="1:13">
      <c r="A315" s="632">
        <v>45939</v>
      </c>
      <c r="B315" s="787" t="s">
        <v>3313</v>
      </c>
      <c r="C315" s="787" t="s">
        <v>21</v>
      </c>
      <c r="D315" t="s">
        <v>13</v>
      </c>
      <c r="E315" s="46"/>
      <c r="F315" s="4">
        <v>6</v>
      </c>
      <c r="G315" s="4">
        <f t="shared" si="3"/>
        <v>15</v>
      </c>
      <c r="H315" s="46"/>
    </row>
    <row r="316" spans="1:13">
      <c r="A316" s="632">
        <v>46008</v>
      </c>
      <c r="B316" s="787" t="s">
        <v>3314</v>
      </c>
      <c r="C316" s="787" t="s">
        <v>21</v>
      </c>
      <c r="D316" t="s">
        <v>223</v>
      </c>
      <c r="E316" s="46"/>
      <c r="F316" s="4">
        <v>15</v>
      </c>
      <c r="G316" s="4">
        <f t="shared" si="3"/>
        <v>0</v>
      </c>
      <c r="H316" s="46"/>
    </row>
    <row r="317" spans="1:13">
      <c r="A317" s="222" t="s">
        <v>136</v>
      </c>
      <c r="B317" s="786" t="s">
        <v>10</v>
      </c>
      <c r="C317" s="786" t="s">
        <v>91</v>
      </c>
      <c r="D317" t="s">
        <v>12</v>
      </c>
      <c r="E317" s="4">
        <v>10</v>
      </c>
      <c r="G317" s="4">
        <f t="shared" si="3"/>
        <v>10</v>
      </c>
      <c r="H317" s="457">
        <f>SUM(H263:H313)</f>
        <v>1500</v>
      </c>
      <c r="I317" s="458" t="s">
        <v>1120</v>
      </c>
    </row>
    <row r="318" spans="1:13">
      <c r="B318" s="787"/>
      <c r="C318" s="787"/>
      <c r="D318" t="s">
        <v>13</v>
      </c>
      <c r="E318" s="4">
        <v>4</v>
      </c>
      <c r="G318" s="4">
        <f t="shared" si="3"/>
        <v>14</v>
      </c>
      <c r="K318" s="820" t="s">
        <v>3298</v>
      </c>
      <c r="L318" s="820"/>
      <c r="M318" s="820"/>
    </row>
    <row r="319" spans="1:13">
      <c r="B319" s="787"/>
      <c r="C319" s="787"/>
      <c r="D319" t="s">
        <v>14</v>
      </c>
      <c r="E319" s="4">
        <v>500</v>
      </c>
      <c r="G319" s="4">
        <f t="shared" si="3"/>
        <v>514</v>
      </c>
      <c r="J319" s="10">
        <v>2025</v>
      </c>
      <c r="K319" s="786" t="s">
        <v>21</v>
      </c>
      <c r="L319" s="378" t="s">
        <v>223</v>
      </c>
      <c r="M319" s="379">
        <v>15</v>
      </c>
    </row>
    <row r="320" spans="1:13">
      <c r="A320" s="632">
        <v>45939</v>
      </c>
      <c r="B320" s="787" t="s">
        <v>3315</v>
      </c>
      <c r="C320" s="787" t="s">
        <v>91</v>
      </c>
      <c r="D320" t="s">
        <v>14</v>
      </c>
      <c r="F320" s="4">
        <v>500</v>
      </c>
      <c r="G320" s="4">
        <f t="shared" si="3"/>
        <v>14</v>
      </c>
      <c r="K320" s="786" t="s">
        <v>23</v>
      </c>
      <c r="L320" t="s">
        <v>12</v>
      </c>
      <c r="M320" s="4">
        <v>10</v>
      </c>
    </row>
    <row r="321" spans="1:14">
      <c r="A321" s="632">
        <v>45973</v>
      </c>
      <c r="B321" s="787" t="s">
        <v>3316</v>
      </c>
      <c r="C321" s="787" t="s">
        <v>91</v>
      </c>
      <c r="D321" t="s">
        <v>12</v>
      </c>
      <c r="F321" s="4">
        <v>10</v>
      </c>
      <c r="G321" s="4">
        <f t="shared" si="3"/>
        <v>4</v>
      </c>
      <c r="K321" s="787"/>
      <c r="L321" t="s">
        <v>13</v>
      </c>
      <c r="M321" s="4">
        <v>6</v>
      </c>
    </row>
    <row r="322" spans="1:14">
      <c r="A322" s="632">
        <v>45973</v>
      </c>
      <c r="B322" s="787" t="s">
        <v>3316</v>
      </c>
      <c r="C322" s="787" t="s">
        <v>91</v>
      </c>
      <c r="D322" t="s">
        <v>13</v>
      </c>
      <c r="F322" s="4">
        <v>4</v>
      </c>
      <c r="G322" s="4">
        <f t="shared" si="3"/>
        <v>0</v>
      </c>
      <c r="K322" s="787"/>
      <c r="L322" s="108" t="s">
        <v>69</v>
      </c>
      <c r="M322" s="583">
        <v>5</v>
      </c>
    </row>
    <row r="323" spans="1:14">
      <c r="A323" s="222">
        <v>45961</v>
      </c>
      <c r="B323" s="786" t="s">
        <v>10</v>
      </c>
      <c r="C323" s="786" t="s">
        <v>23</v>
      </c>
      <c r="D323" t="s">
        <v>12</v>
      </c>
      <c r="E323" s="4">
        <v>10</v>
      </c>
      <c r="G323" s="4">
        <f t="shared" si="3"/>
        <v>10</v>
      </c>
      <c r="K323" s="786" t="s">
        <v>24</v>
      </c>
      <c r="L323" t="s">
        <v>14</v>
      </c>
      <c r="M323" s="4">
        <v>500</v>
      </c>
    </row>
    <row r="324" spans="1:14">
      <c r="B324" s="787"/>
      <c r="C324" s="787"/>
      <c r="D324" t="s">
        <v>13</v>
      </c>
      <c r="E324" s="4">
        <v>6</v>
      </c>
      <c r="G324" s="4">
        <f t="shared" si="3"/>
        <v>16</v>
      </c>
      <c r="M324" s="135">
        <f>SUM(M319:M323)</f>
        <v>536</v>
      </c>
    </row>
    <row r="325" spans="1:14">
      <c r="B325" s="787"/>
      <c r="C325" s="787"/>
      <c r="D325" t="s">
        <v>14</v>
      </c>
      <c r="E325" s="4">
        <v>500</v>
      </c>
      <c r="G325" s="4">
        <f t="shared" si="3"/>
        <v>516</v>
      </c>
    </row>
    <row r="326" spans="1:14">
      <c r="B326" s="787"/>
      <c r="C326" s="787"/>
      <c r="D326" s="108" t="s">
        <v>69</v>
      </c>
      <c r="E326" s="583">
        <v>5</v>
      </c>
      <c r="G326" s="4">
        <f t="shared" si="3"/>
        <v>521</v>
      </c>
    </row>
    <row r="327" spans="1:14">
      <c r="A327" s="632">
        <v>45973</v>
      </c>
      <c r="B327" s="787" t="s">
        <v>3317</v>
      </c>
      <c r="C327" s="787" t="s">
        <v>23</v>
      </c>
      <c r="D327" t="s">
        <v>14</v>
      </c>
      <c r="F327" s="4">
        <v>500</v>
      </c>
      <c r="G327" s="4">
        <f t="shared" si="3"/>
        <v>21</v>
      </c>
      <c r="J327" s="786"/>
      <c r="L327" s="4"/>
    </row>
    <row r="328" spans="1:14">
      <c r="A328" s="632">
        <v>46008</v>
      </c>
      <c r="B328" s="787" t="s">
        <v>3314</v>
      </c>
      <c r="C328" s="787" t="s">
        <v>23</v>
      </c>
      <c r="D328" t="s">
        <v>12</v>
      </c>
      <c r="F328" s="4">
        <v>10</v>
      </c>
      <c r="G328" s="4">
        <f t="shared" si="3"/>
        <v>11</v>
      </c>
      <c r="J328" s="786"/>
      <c r="K328" s="820" t="s">
        <v>3298</v>
      </c>
      <c r="L328" s="820"/>
      <c r="M328" s="820"/>
    </row>
    <row r="329" spans="1:14">
      <c r="A329" s="632">
        <v>46008</v>
      </c>
      <c r="B329" s="787" t="s">
        <v>3314</v>
      </c>
      <c r="C329" s="787" t="s">
        <v>23</v>
      </c>
      <c r="D329" t="s">
        <v>13</v>
      </c>
      <c r="F329" s="4">
        <v>6</v>
      </c>
      <c r="G329" s="4">
        <f t="shared" si="3"/>
        <v>5</v>
      </c>
      <c r="J329" s="10">
        <v>2025</v>
      </c>
      <c r="K329" s="786" t="s">
        <v>24</v>
      </c>
      <c r="L329" t="s">
        <v>12</v>
      </c>
      <c r="M329" s="4">
        <v>10</v>
      </c>
    </row>
    <row r="330" spans="1:14">
      <c r="A330" s="632">
        <v>46008</v>
      </c>
      <c r="B330" s="787" t="s">
        <v>3314</v>
      </c>
      <c r="C330" s="787" t="s">
        <v>23</v>
      </c>
      <c r="D330" t="s">
        <v>69</v>
      </c>
      <c r="F330" s="4">
        <v>5</v>
      </c>
      <c r="G330" s="4">
        <f t="shared" si="3"/>
        <v>0</v>
      </c>
      <c r="J330" s="786"/>
      <c r="K330" s="787"/>
      <c r="L330" t="s">
        <v>13</v>
      </c>
      <c r="M330" s="4">
        <v>5</v>
      </c>
    </row>
    <row r="331" spans="1:14">
      <c r="A331" s="222">
        <v>45991</v>
      </c>
      <c r="B331" s="786" t="s">
        <v>10</v>
      </c>
      <c r="C331" s="786" t="s">
        <v>24</v>
      </c>
      <c r="D331" t="s">
        <v>12</v>
      </c>
      <c r="E331" s="4">
        <v>10</v>
      </c>
      <c r="G331" s="4">
        <f t="shared" si="3"/>
        <v>10</v>
      </c>
      <c r="K331" s="786" t="s">
        <v>25</v>
      </c>
      <c r="L331" t="s">
        <v>14</v>
      </c>
      <c r="M331" s="4">
        <v>500</v>
      </c>
    </row>
    <row r="332" spans="1:14">
      <c r="B332" s="787"/>
      <c r="C332" s="787"/>
      <c r="D332" t="s">
        <v>13</v>
      </c>
      <c r="E332" s="4">
        <v>5</v>
      </c>
      <c r="G332" s="4">
        <f t="shared" si="3"/>
        <v>15</v>
      </c>
      <c r="L332">
        <v>550</v>
      </c>
      <c r="M332" s="12">
        <f>SUM(M329:M331)</f>
        <v>515</v>
      </c>
      <c r="N332" s="26">
        <f>L332-M332</f>
        <v>35</v>
      </c>
    </row>
    <row r="333" spans="1:14" ht="17.25">
      <c r="B333" s="787"/>
      <c r="C333" s="787"/>
      <c r="D333" t="s">
        <v>14</v>
      </c>
      <c r="E333" s="4">
        <v>500</v>
      </c>
      <c r="G333" s="4">
        <f t="shared" si="3"/>
        <v>515</v>
      </c>
      <c r="I333" s="669" t="s">
        <v>1293</v>
      </c>
      <c r="J333" s="668" t="s">
        <v>3318</v>
      </c>
    </row>
    <row r="334" spans="1:14">
      <c r="A334" s="632">
        <v>46008</v>
      </c>
      <c r="B334" s="787" t="s">
        <v>3319</v>
      </c>
      <c r="C334" s="787" t="s">
        <v>24</v>
      </c>
      <c r="D334" t="s">
        <v>14</v>
      </c>
      <c r="F334" s="4">
        <v>500</v>
      </c>
      <c r="G334" s="4">
        <f t="shared" si="3"/>
        <v>15</v>
      </c>
    </row>
    <row r="335" spans="1:14">
      <c r="A335" s="632">
        <v>46029</v>
      </c>
      <c r="B335" s="787" t="s">
        <v>3320</v>
      </c>
      <c r="C335" s="787" t="s">
        <v>24</v>
      </c>
      <c r="D335" t="s">
        <v>12</v>
      </c>
      <c r="F335" s="4">
        <v>10</v>
      </c>
      <c r="G335" s="4">
        <f t="shared" si="3"/>
        <v>5</v>
      </c>
    </row>
    <row r="336" spans="1:14">
      <c r="A336" s="632">
        <v>46029</v>
      </c>
      <c r="B336" s="787" t="s">
        <v>3320</v>
      </c>
      <c r="C336" s="787" t="s">
        <v>24</v>
      </c>
      <c r="D336" t="s">
        <v>13</v>
      </c>
      <c r="F336" s="4">
        <v>5</v>
      </c>
      <c r="G336" s="4">
        <f t="shared" si="3"/>
        <v>0</v>
      </c>
    </row>
    <row r="337" spans="1:13">
      <c r="A337" s="41">
        <v>46022</v>
      </c>
      <c r="B337" s="786" t="s">
        <v>10</v>
      </c>
      <c r="C337" s="786" t="s">
        <v>25</v>
      </c>
      <c r="D337" t="s">
        <v>12</v>
      </c>
      <c r="E337" s="4">
        <v>10</v>
      </c>
      <c r="G337" s="4">
        <f t="shared" si="3"/>
        <v>10</v>
      </c>
    </row>
    <row r="338" spans="1:13">
      <c r="A338" s="39"/>
      <c r="B338" s="787"/>
      <c r="C338" s="787"/>
      <c r="D338" t="s">
        <v>13</v>
      </c>
      <c r="E338" s="4">
        <v>5</v>
      </c>
      <c r="G338" s="4">
        <f t="shared" si="3"/>
        <v>15</v>
      </c>
    </row>
    <row r="339" spans="1:13">
      <c r="A339" s="39"/>
      <c r="B339" s="787"/>
      <c r="C339" s="787"/>
      <c r="D339" t="s">
        <v>14</v>
      </c>
      <c r="E339" s="4">
        <v>500</v>
      </c>
      <c r="G339" s="4">
        <f t="shared" si="3"/>
        <v>515</v>
      </c>
      <c r="I339" s="4"/>
      <c r="J339" s="820" t="s">
        <v>3298</v>
      </c>
      <c r="K339" s="820"/>
      <c r="L339" s="820"/>
    </row>
    <row r="340" spans="1:13">
      <c r="A340" s="632">
        <v>46029</v>
      </c>
      <c r="B340" s="787" t="s">
        <v>3321</v>
      </c>
      <c r="C340" s="787" t="s">
        <v>25</v>
      </c>
      <c r="D340" t="s">
        <v>14</v>
      </c>
      <c r="F340" s="4">
        <v>500</v>
      </c>
      <c r="G340" s="4">
        <f t="shared" si="3"/>
        <v>15</v>
      </c>
      <c r="I340" s="10">
        <v>2026</v>
      </c>
      <c r="J340" s="786" t="s">
        <v>11</v>
      </c>
      <c r="K340" s="683" t="s">
        <v>147</v>
      </c>
      <c r="L340" s="684">
        <v>28.3</v>
      </c>
    </row>
    <row r="341" spans="1:13">
      <c r="A341" s="632">
        <v>46057</v>
      </c>
      <c r="B341" s="787" t="s">
        <v>3322</v>
      </c>
      <c r="C341" s="787" t="s">
        <v>25</v>
      </c>
      <c r="D341" t="s">
        <v>12</v>
      </c>
      <c r="F341" s="4">
        <v>10</v>
      </c>
      <c r="G341" s="4">
        <f t="shared" si="3"/>
        <v>5</v>
      </c>
      <c r="I341" s="10"/>
      <c r="J341" s="786" t="s">
        <v>15</v>
      </c>
      <c r="K341" t="s">
        <v>12</v>
      </c>
      <c r="L341" s="118">
        <v>14.4</v>
      </c>
    </row>
    <row r="342" spans="1:13">
      <c r="A342" s="632">
        <v>46057</v>
      </c>
      <c r="B342" s="787" t="s">
        <v>3322</v>
      </c>
      <c r="C342" s="787" t="s">
        <v>25</v>
      </c>
      <c r="D342" t="s">
        <v>13</v>
      </c>
      <c r="F342" s="4">
        <v>5</v>
      </c>
      <c r="G342" s="4">
        <f t="shared" si="3"/>
        <v>0</v>
      </c>
      <c r="I342" s="10"/>
      <c r="J342" s="787"/>
      <c r="K342" t="s">
        <v>13</v>
      </c>
      <c r="L342" s="118">
        <v>6</v>
      </c>
    </row>
    <row r="343" spans="1:13">
      <c r="A343" s="133">
        <v>46053</v>
      </c>
      <c r="B343" s="786" t="s">
        <v>10</v>
      </c>
      <c r="C343" s="786" t="s">
        <v>11</v>
      </c>
      <c r="D343" t="s">
        <v>12</v>
      </c>
      <c r="E343" s="4">
        <v>15</v>
      </c>
      <c r="G343" s="4">
        <f t="shared" si="3"/>
        <v>15</v>
      </c>
      <c r="I343" s="4"/>
      <c r="J343" s="786" t="s">
        <v>16</v>
      </c>
      <c r="K343" t="s">
        <v>14</v>
      </c>
      <c r="L343" s="118">
        <v>500</v>
      </c>
    </row>
    <row r="344" spans="1:13">
      <c r="A344" s="106"/>
      <c r="B344" s="787"/>
      <c r="C344" s="787"/>
      <c r="D344" t="s">
        <v>13</v>
      </c>
      <c r="E344" s="4">
        <v>3</v>
      </c>
      <c r="G344" s="4">
        <f t="shared" si="3"/>
        <v>18</v>
      </c>
      <c r="I344" s="4"/>
      <c r="K344">
        <v>550</v>
      </c>
      <c r="L344" s="135">
        <f>SUM(L340:L343)</f>
        <v>548.70000000000005</v>
      </c>
      <c r="M344" s="26">
        <f>K344-L344</f>
        <v>1.2999999999999545</v>
      </c>
    </row>
    <row r="345" spans="1:13">
      <c r="A345" s="106"/>
      <c r="B345" s="787"/>
      <c r="C345" s="787"/>
      <c r="D345" t="s">
        <v>14</v>
      </c>
      <c r="E345" s="4">
        <v>500</v>
      </c>
      <c r="G345" s="4">
        <f t="shared" si="3"/>
        <v>518</v>
      </c>
    </row>
    <row r="346" spans="1:13">
      <c r="B346" s="787"/>
      <c r="C346" s="787"/>
      <c r="D346" s="683" t="s">
        <v>147</v>
      </c>
      <c r="E346" s="684">
        <v>28.3</v>
      </c>
      <c r="G346" s="4">
        <f t="shared" si="3"/>
        <v>546.29999999999995</v>
      </c>
    </row>
    <row r="347" spans="1:13">
      <c r="A347" s="632">
        <v>46057</v>
      </c>
      <c r="B347" s="787" t="s">
        <v>3323</v>
      </c>
      <c r="C347" s="787" t="s">
        <v>11</v>
      </c>
      <c r="D347" t="s">
        <v>14</v>
      </c>
      <c r="F347" s="4">
        <v>500</v>
      </c>
      <c r="G347" s="4">
        <f t="shared" si="3"/>
        <v>46.299999999999955</v>
      </c>
    </row>
    <row r="348" spans="1:13">
      <c r="A348" s="632">
        <v>46091</v>
      </c>
      <c r="B348" s="787" t="s">
        <v>3324</v>
      </c>
      <c r="C348" s="787" t="s">
        <v>11</v>
      </c>
      <c r="D348" t="s">
        <v>12</v>
      </c>
      <c r="F348" s="4">
        <v>15</v>
      </c>
      <c r="G348" s="4">
        <f t="shared" si="3"/>
        <v>31.299999999999955</v>
      </c>
    </row>
    <row r="349" spans="1:13">
      <c r="A349" s="632">
        <v>46091</v>
      </c>
      <c r="B349" s="787" t="s">
        <v>3324</v>
      </c>
      <c r="C349" s="787" t="s">
        <v>11</v>
      </c>
      <c r="D349" t="s">
        <v>13</v>
      </c>
      <c r="F349" s="4">
        <v>3</v>
      </c>
      <c r="G349" s="4">
        <f t="shared" si="3"/>
        <v>28.299999999999955</v>
      </c>
    </row>
    <row r="350" spans="1:13">
      <c r="A350" s="632">
        <v>46121</v>
      </c>
      <c r="B350" s="787" t="s">
        <v>3325</v>
      </c>
      <c r="C350" s="787" t="s">
        <v>11</v>
      </c>
      <c r="D350" t="s">
        <v>147</v>
      </c>
      <c r="F350" s="4">
        <v>28.3</v>
      </c>
      <c r="G350" s="4">
        <f t="shared" si="3"/>
        <v>-4.6185277824406512E-14</v>
      </c>
    </row>
    <row r="351" spans="1:13">
      <c r="A351" s="41">
        <v>46081</v>
      </c>
      <c r="B351" s="786" t="s">
        <v>10</v>
      </c>
      <c r="C351" s="786" t="s">
        <v>15</v>
      </c>
      <c r="D351" t="s">
        <v>12</v>
      </c>
      <c r="E351" s="4">
        <v>14.4</v>
      </c>
      <c r="G351" s="4">
        <f t="shared" si="3"/>
        <v>14.399999999999954</v>
      </c>
    </row>
    <row r="352" spans="1:13">
      <c r="A352" s="39"/>
      <c r="B352" s="787"/>
      <c r="C352" s="787"/>
      <c r="D352" t="s">
        <v>13</v>
      </c>
      <c r="E352" s="4">
        <v>6</v>
      </c>
      <c r="G352" s="4">
        <f t="shared" si="3"/>
        <v>20.399999999999956</v>
      </c>
    </row>
    <row r="353" spans="1:7">
      <c r="A353" s="39"/>
      <c r="B353" s="787"/>
      <c r="C353" s="787"/>
      <c r="D353" t="s">
        <v>14</v>
      </c>
      <c r="E353" s="4">
        <v>500</v>
      </c>
      <c r="G353" s="4">
        <f t="shared" si="3"/>
        <v>520.4</v>
      </c>
    </row>
    <row r="354" spans="1:7">
      <c r="A354" s="632">
        <v>46091</v>
      </c>
      <c r="B354" s="787" t="s">
        <v>3326</v>
      </c>
      <c r="C354" s="787" t="s">
        <v>15</v>
      </c>
      <c r="D354" t="s">
        <v>14</v>
      </c>
      <c r="F354" s="4">
        <v>500</v>
      </c>
      <c r="G354" s="4">
        <f t="shared" si="3"/>
        <v>20.399999999999977</v>
      </c>
    </row>
    <row r="355" spans="1:7">
      <c r="A355" s="632">
        <v>46121</v>
      </c>
      <c r="B355" s="787" t="s">
        <v>3325</v>
      </c>
      <c r="C355" s="787" t="s">
        <v>15</v>
      </c>
      <c r="D355" t="s">
        <v>12</v>
      </c>
      <c r="F355" s="4">
        <v>14.4</v>
      </c>
      <c r="G355" s="4">
        <f t="shared" ref="G355:G358" si="4">+G354+E355-F355</f>
        <v>5.9999999999999769</v>
      </c>
    </row>
    <row r="356" spans="1:7">
      <c r="A356" s="632">
        <v>46121</v>
      </c>
      <c r="B356" s="787" t="s">
        <v>3325</v>
      </c>
      <c r="C356" s="787" t="s">
        <v>15</v>
      </c>
      <c r="D356" t="s">
        <v>13</v>
      </c>
      <c r="F356" s="4">
        <v>6</v>
      </c>
      <c r="G356" s="4">
        <f t="shared" si="4"/>
        <v>-2.3092638912203256E-14</v>
      </c>
    </row>
    <row r="357" spans="1:7">
      <c r="A357" s="41">
        <v>46112</v>
      </c>
      <c r="B357" s="786" t="s">
        <v>10</v>
      </c>
      <c r="C357" s="786" t="s">
        <v>16</v>
      </c>
      <c r="D357" t="s">
        <v>12</v>
      </c>
      <c r="E357" s="4">
        <v>5.6</v>
      </c>
      <c r="G357" s="4">
        <f t="shared" si="4"/>
        <v>5.5999999999999766</v>
      </c>
    </row>
    <row r="358" spans="1:7">
      <c r="A358" s="39"/>
      <c r="B358" s="787"/>
      <c r="C358" s="787"/>
      <c r="D358" t="s">
        <v>13</v>
      </c>
      <c r="E358" s="4">
        <v>6</v>
      </c>
      <c r="G358" s="4">
        <f t="shared" si="4"/>
        <v>11.599999999999977</v>
      </c>
    </row>
    <row r="359" spans="1:7">
      <c r="A359" s="39"/>
      <c r="B359" s="787"/>
      <c r="C359" s="787"/>
      <c r="D359" t="s">
        <v>14</v>
      </c>
      <c r="E359" s="4">
        <v>500</v>
      </c>
      <c r="G359" s="4">
        <f t="shared" ref="G358:G421" si="5">+G358+E359-F359</f>
        <v>511.59999999999997</v>
      </c>
    </row>
    <row r="360" spans="1:7">
      <c r="A360" s="632">
        <v>46121</v>
      </c>
      <c r="B360" s="787" t="s">
        <v>3327</v>
      </c>
      <c r="C360" s="787" t="s">
        <v>16</v>
      </c>
      <c r="D360" t="s">
        <v>14</v>
      </c>
      <c r="F360" s="4">
        <v>500</v>
      </c>
      <c r="G360" s="4">
        <f t="shared" si="5"/>
        <v>11.599999999999966</v>
      </c>
    </row>
    <row r="361" spans="1:7">
      <c r="A361" s="41">
        <v>46142</v>
      </c>
      <c r="B361" s="786" t="s">
        <v>10</v>
      </c>
      <c r="C361" s="786" t="s">
        <v>17</v>
      </c>
      <c r="D361" t="s">
        <v>12</v>
      </c>
      <c r="G361" s="4">
        <f t="shared" si="5"/>
        <v>11.599999999999966</v>
      </c>
    </row>
    <row r="362" spans="1:7">
      <c r="A362" s="39"/>
      <c r="B362" s="787"/>
      <c r="C362" s="787"/>
      <c r="D362" t="s">
        <v>13</v>
      </c>
      <c r="G362" s="4">
        <f t="shared" si="5"/>
        <v>11.599999999999966</v>
      </c>
    </row>
    <row r="363" spans="1:7">
      <c r="A363" s="39"/>
      <c r="B363" s="787"/>
      <c r="C363" s="787"/>
      <c r="D363" t="s">
        <v>14</v>
      </c>
      <c r="E363" s="4">
        <v>500</v>
      </c>
      <c r="G363" s="4">
        <f t="shared" si="5"/>
        <v>511.59999999999997</v>
      </c>
    </row>
    <row r="364" spans="1:7">
      <c r="B364" s="787"/>
      <c r="C364" s="787"/>
      <c r="G364" s="4">
        <f t="shared" si="5"/>
        <v>511.59999999999997</v>
      </c>
    </row>
    <row r="365" spans="1:7">
      <c r="B365" s="787"/>
      <c r="C365" s="787"/>
      <c r="G365" s="4">
        <f t="shared" si="5"/>
        <v>511.59999999999997</v>
      </c>
    </row>
    <row r="366" spans="1:7">
      <c r="B366" s="787"/>
      <c r="C366" s="787"/>
      <c r="G366" s="4">
        <f t="shared" si="5"/>
        <v>511.59999999999997</v>
      </c>
    </row>
    <row r="367" spans="1:7">
      <c r="B367" s="787"/>
      <c r="C367" s="787"/>
      <c r="G367" s="4">
        <f t="shared" si="5"/>
        <v>511.59999999999997</v>
      </c>
    </row>
    <row r="368" spans="1:7">
      <c r="B368" s="787"/>
      <c r="C368" s="787"/>
      <c r="G368" s="4">
        <f t="shared" si="5"/>
        <v>511.59999999999997</v>
      </c>
    </row>
    <row r="369" spans="2:7">
      <c r="B369" s="787"/>
      <c r="C369" s="787"/>
      <c r="G369" s="4">
        <f t="shared" si="5"/>
        <v>511.59999999999997</v>
      </c>
    </row>
    <row r="370" spans="2:7">
      <c r="B370" s="787"/>
      <c r="C370" s="787"/>
      <c r="G370" s="4">
        <f t="shared" si="5"/>
        <v>511.59999999999997</v>
      </c>
    </row>
    <row r="371" spans="2:7">
      <c r="B371" s="787"/>
      <c r="C371" s="787"/>
      <c r="G371" s="4">
        <f t="shared" si="5"/>
        <v>511.59999999999997</v>
      </c>
    </row>
    <row r="372" spans="2:7">
      <c r="B372" s="787"/>
      <c r="C372" s="787"/>
      <c r="G372" s="4">
        <f t="shared" si="5"/>
        <v>511.59999999999997</v>
      </c>
    </row>
    <row r="373" spans="2:7">
      <c r="B373" s="787"/>
      <c r="C373" s="787"/>
      <c r="G373" s="4">
        <f t="shared" si="5"/>
        <v>511.59999999999997</v>
      </c>
    </row>
    <row r="374" spans="2:7">
      <c r="B374" s="787"/>
      <c r="C374" s="787"/>
      <c r="G374" s="4">
        <f t="shared" si="5"/>
        <v>511.59999999999997</v>
      </c>
    </row>
    <row r="375" spans="2:7">
      <c r="B375" s="787"/>
      <c r="C375" s="787"/>
      <c r="G375" s="4">
        <f t="shared" si="5"/>
        <v>511.59999999999997</v>
      </c>
    </row>
    <row r="376" spans="2:7">
      <c r="B376" s="787"/>
      <c r="C376" s="787"/>
      <c r="G376" s="4">
        <f t="shared" si="5"/>
        <v>511.59999999999997</v>
      </c>
    </row>
    <row r="377" spans="2:7">
      <c r="B377" s="787"/>
      <c r="C377" s="787"/>
      <c r="G377" s="4">
        <f t="shared" si="5"/>
        <v>511.59999999999997</v>
      </c>
    </row>
    <row r="378" spans="2:7">
      <c r="B378" s="787"/>
      <c r="C378" s="787"/>
      <c r="G378" s="4">
        <f t="shared" si="5"/>
        <v>511.59999999999997</v>
      </c>
    </row>
    <row r="379" spans="2:7">
      <c r="B379" s="787"/>
      <c r="C379" s="787"/>
      <c r="G379" s="4">
        <f t="shared" si="5"/>
        <v>511.59999999999997</v>
      </c>
    </row>
    <row r="380" spans="2:7">
      <c r="B380" s="787"/>
      <c r="C380" s="787"/>
      <c r="G380" s="4">
        <f t="shared" si="5"/>
        <v>511.59999999999997</v>
      </c>
    </row>
    <row r="381" spans="2:7">
      <c r="B381" s="787"/>
      <c r="C381" s="787"/>
      <c r="G381" s="4">
        <f t="shared" si="5"/>
        <v>511.59999999999997</v>
      </c>
    </row>
    <row r="382" spans="2:7">
      <c r="B382" s="787"/>
      <c r="C382" s="787"/>
      <c r="G382" s="4">
        <f t="shared" si="5"/>
        <v>511.59999999999997</v>
      </c>
    </row>
    <row r="383" spans="2:7">
      <c r="B383" s="787"/>
      <c r="C383" s="787"/>
      <c r="G383" s="4">
        <f t="shared" si="5"/>
        <v>511.59999999999997</v>
      </c>
    </row>
    <row r="384" spans="2:7">
      <c r="B384" s="787"/>
      <c r="C384" s="787"/>
      <c r="G384" s="4">
        <f t="shared" si="5"/>
        <v>511.59999999999997</v>
      </c>
    </row>
    <row r="385" spans="2:7">
      <c r="B385" s="787"/>
      <c r="C385" s="787"/>
      <c r="G385" s="4">
        <f t="shared" si="5"/>
        <v>511.59999999999997</v>
      </c>
    </row>
    <row r="386" spans="2:7">
      <c r="B386" s="787"/>
      <c r="C386" s="787"/>
      <c r="G386" s="4">
        <f t="shared" si="5"/>
        <v>511.59999999999997</v>
      </c>
    </row>
    <row r="387" spans="2:7">
      <c r="B387" s="787"/>
      <c r="C387" s="787"/>
      <c r="G387" s="4">
        <f t="shared" si="5"/>
        <v>511.59999999999997</v>
      </c>
    </row>
    <row r="388" spans="2:7">
      <c r="B388" s="787"/>
      <c r="C388" s="787"/>
      <c r="G388" s="4">
        <f t="shared" si="5"/>
        <v>511.59999999999997</v>
      </c>
    </row>
    <row r="389" spans="2:7">
      <c r="B389" s="787"/>
      <c r="C389" s="787"/>
      <c r="G389" s="4">
        <f t="shared" si="5"/>
        <v>511.59999999999997</v>
      </c>
    </row>
    <row r="390" spans="2:7">
      <c r="B390" s="787"/>
      <c r="C390" s="787"/>
      <c r="G390" s="4">
        <f t="shared" si="5"/>
        <v>511.59999999999997</v>
      </c>
    </row>
    <row r="391" spans="2:7">
      <c r="B391" s="787"/>
      <c r="C391" s="787"/>
      <c r="G391" s="4">
        <f t="shared" si="5"/>
        <v>511.59999999999997</v>
      </c>
    </row>
    <row r="392" spans="2:7">
      <c r="B392" s="787"/>
      <c r="C392" s="787"/>
      <c r="G392" s="4">
        <f t="shared" si="5"/>
        <v>511.59999999999997</v>
      </c>
    </row>
    <row r="393" spans="2:7">
      <c r="B393" s="787"/>
      <c r="C393" s="787"/>
      <c r="G393" s="4">
        <f t="shared" si="5"/>
        <v>511.59999999999997</v>
      </c>
    </row>
    <row r="394" spans="2:7">
      <c r="B394" s="787"/>
      <c r="C394" s="787"/>
      <c r="G394" s="4">
        <f t="shared" si="5"/>
        <v>511.59999999999997</v>
      </c>
    </row>
    <row r="395" spans="2:7">
      <c r="B395" s="787"/>
      <c r="C395" s="787"/>
      <c r="G395" s="4">
        <f t="shared" si="5"/>
        <v>511.59999999999997</v>
      </c>
    </row>
    <row r="396" spans="2:7">
      <c r="B396" s="787"/>
      <c r="C396" s="787"/>
      <c r="G396" s="4">
        <f t="shared" si="5"/>
        <v>511.59999999999997</v>
      </c>
    </row>
    <row r="397" spans="2:7">
      <c r="B397" s="787"/>
      <c r="C397" s="787"/>
      <c r="G397" s="4">
        <f t="shared" si="5"/>
        <v>511.59999999999997</v>
      </c>
    </row>
    <row r="398" spans="2:7">
      <c r="B398" s="787"/>
      <c r="C398" s="787"/>
      <c r="G398" s="4">
        <f t="shared" si="5"/>
        <v>511.59999999999997</v>
      </c>
    </row>
    <row r="399" spans="2:7">
      <c r="B399" s="787"/>
      <c r="C399" s="787"/>
      <c r="G399" s="4">
        <f t="shared" si="5"/>
        <v>511.59999999999997</v>
      </c>
    </row>
    <row r="400" spans="2:7">
      <c r="B400" s="787"/>
      <c r="C400" s="787"/>
      <c r="G400" s="4">
        <f t="shared" si="5"/>
        <v>511.59999999999997</v>
      </c>
    </row>
    <row r="401" spans="2:7">
      <c r="B401" s="787"/>
      <c r="C401" s="787"/>
      <c r="G401" s="4">
        <f t="shared" si="5"/>
        <v>511.59999999999997</v>
      </c>
    </row>
    <row r="402" spans="2:7">
      <c r="B402" s="787"/>
      <c r="C402" s="787"/>
      <c r="G402" s="4">
        <f t="shared" si="5"/>
        <v>511.59999999999997</v>
      </c>
    </row>
    <row r="403" spans="2:7">
      <c r="B403" s="787"/>
      <c r="C403" s="787"/>
      <c r="G403" s="4">
        <f t="shared" si="5"/>
        <v>511.59999999999997</v>
      </c>
    </row>
    <row r="404" spans="2:7">
      <c r="B404" s="787"/>
      <c r="C404" s="787"/>
      <c r="G404" s="4">
        <f t="shared" si="5"/>
        <v>511.59999999999997</v>
      </c>
    </row>
    <row r="405" spans="2:7">
      <c r="B405" s="787"/>
      <c r="C405" s="787"/>
      <c r="G405" s="4">
        <f t="shared" si="5"/>
        <v>511.59999999999997</v>
      </c>
    </row>
    <row r="406" spans="2:7">
      <c r="B406" s="787"/>
      <c r="C406" s="787"/>
      <c r="G406" s="4">
        <f t="shared" si="5"/>
        <v>511.59999999999997</v>
      </c>
    </row>
    <row r="407" spans="2:7">
      <c r="B407" s="787"/>
      <c r="C407" s="787"/>
      <c r="G407" s="4">
        <f t="shared" si="5"/>
        <v>511.59999999999997</v>
      </c>
    </row>
    <row r="408" spans="2:7">
      <c r="B408" s="787"/>
      <c r="C408" s="787"/>
      <c r="G408" s="4">
        <f t="shared" si="5"/>
        <v>511.59999999999997</v>
      </c>
    </row>
    <row r="409" spans="2:7">
      <c r="B409" s="787"/>
      <c r="C409" s="787"/>
      <c r="G409" s="4">
        <f t="shared" si="5"/>
        <v>511.59999999999997</v>
      </c>
    </row>
    <row r="410" spans="2:7">
      <c r="B410" s="787"/>
      <c r="C410" s="787"/>
      <c r="G410" s="4">
        <f t="shared" si="5"/>
        <v>511.59999999999997</v>
      </c>
    </row>
    <row r="411" spans="2:7">
      <c r="B411" s="787"/>
      <c r="C411" s="787"/>
      <c r="G411" s="4">
        <f t="shared" si="5"/>
        <v>511.59999999999997</v>
      </c>
    </row>
    <row r="412" spans="2:7">
      <c r="B412" s="787"/>
      <c r="C412" s="787"/>
      <c r="G412" s="4">
        <f t="shared" si="5"/>
        <v>511.59999999999997</v>
      </c>
    </row>
    <row r="413" spans="2:7">
      <c r="B413" s="787"/>
      <c r="C413" s="787"/>
      <c r="G413" s="4">
        <f t="shared" si="5"/>
        <v>511.59999999999997</v>
      </c>
    </row>
    <row r="414" spans="2:7">
      <c r="B414" s="787"/>
      <c r="C414" s="787"/>
      <c r="G414" s="4">
        <f t="shared" si="5"/>
        <v>511.59999999999997</v>
      </c>
    </row>
    <row r="415" spans="2:7">
      <c r="B415" s="787"/>
      <c r="C415" s="787"/>
      <c r="G415" s="4">
        <f t="shared" si="5"/>
        <v>511.59999999999997</v>
      </c>
    </row>
    <row r="416" spans="2:7">
      <c r="B416" s="787"/>
      <c r="C416" s="787"/>
      <c r="G416" s="4">
        <f t="shared" si="5"/>
        <v>511.59999999999997</v>
      </c>
    </row>
    <row r="417" spans="2:7">
      <c r="B417" s="787"/>
      <c r="C417" s="787"/>
      <c r="G417" s="4">
        <f t="shared" si="5"/>
        <v>511.59999999999997</v>
      </c>
    </row>
    <row r="418" spans="2:7">
      <c r="B418" s="787"/>
      <c r="C418" s="787"/>
      <c r="G418" s="4">
        <f t="shared" si="5"/>
        <v>511.59999999999997</v>
      </c>
    </row>
    <row r="419" spans="2:7">
      <c r="B419" s="787"/>
      <c r="C419" s="787"/>
      <c r="G419" s="4">
        <f t="shared" si="5"/>
        <v>511.59999999999997</v>
      </c>
    </row>
    <row r="420" spans="2:7">
      <c r="B420" s="787"/>
      <c r="C420" s="787"/>
      <c r="G420" s="4">
        <f t="shared" si="5"/>
        <v>511.59999999999997</v>
      </c>
    </row>
    <row r="421" spans="2:7">
      <c r="B421" s="787"/>
      <c r="C421" s="787"/>
      <c r="G421" s="4">
        <f t="shared" si="5"/>
        <v>511.59999999999997</v>
      </c>
    </row>
    <row r="422" spans="2:7">
      <c r="B422" s="787"/>
      <c r="C422" s="787"/>
      <c r="G422" s="4">
        <f t="shared" ref="G422:G485" si="6">+G421+E422-F422</f>
        <v>511.59999999999997</v>
      </c>
    </row>
    <row r="423" spans="2:7">
      <c r="B423" s="787"/>
      <c r="C423" s="787"/>
      <c r="G423" s="4">
        <f t="shared" si="6"/>
        <v>511.59999999999997</v>
      </c>
    </row>
    <row r="424" spans="2:7">
      <c r="B424" s="787"/>
      <c r="C424" s="787"/>
      <c r="G424" s="4">
        <f t="shared" si="6"/>
        <v>511.59999999999997</v>
      </c>
    </row>
    <row r="425" spans="2:7">
      <c r="B425" s="787"/>
      <c r="C425" s="787"/>
      <c r="G425" s="4">
        <f t="shared" si="6"/>
        <v>511.59999999999997</v>
      </c>
    </row>
    <row r="426" spans="2:7">
      <c r="B426" s="787"/>
      <c r="C426" s="787"/>
      <c r="G426" s="4">
        <f t="shared" si="6"/>
        <v>511.59999999999997</v>
      </c>
    </row>
    <row r="427" spans="2:7">
      <c r="B427" s="787"/>
      <c r="C427" s="787"/>
      <c r="G427" s="4">
        <f t="shared" si="6"/>
        <v>511.59999999999997</v>
      </c>
    </row>
    <row r="428" spans="2:7">
      <c r="B428" s="787"/>
      <c r="C428" s="787"/>
      <c r="G428" s="4">
        <f t="shared" si="6"/>
        <v>511.59999999999997</v>
      </c>
    </row>
    <row r="429" spans="2:7">
      <c r="B429" s="787"/>
      <c r="C429" s="787"/>
      <c r="G429" s="4">
        <f t="shared" si="6"/>
        <v>511.59999999999997</v>
      </c>
    </row>
    <row r="430" spans="2:7">
      <c r="B430" s="787"/>
      <c r="C430" s="787"/>
      <c r="G430" s="4">
        <f t="shared" si="6"/>
        <v>511.59999999999997</v>
      </c>
    </row>
    <row r="431" spans="2:7">
      <c r="B431" s="787"/>
      <c r="C431" s="787"/>
      <c r="G431" s="4">
        <f t="shared" si="6"/>
        <v>511.59999999999997</v>
      </c>
    </row>
    <row r="432" spans="2:7">
      <c r="B432" s="787"/>
      <c r="C432" s="787"/>
      <c r="G432" s="4">
        <f t="shared" si="6"/>
        <v>511.59999999999997</v>
      </c>
    </row>
    <row r="433" spans="2:7">
      <c r="B433" s="787"/>
      <c r="C433" s="787"/>
      <c r="G433" s="4">
        <f t="shared" si="6"/>
        <v>511.59999999999997</v>
      </c>
    </row>
    <row r="434" spans="2:7">
      <c r="B434" s="787"/>
      <c r="C434" s="787"/>
      <c r="G434" s="4">
        <f t="shared" si="6"/>
        <v>511.59999999999997</v>
      </c>
    </row>
    <row r="435" spans="2:7">
      <c r="B435" s="787"/>
      <c r="C435" s="787"/>
      <c r="G435" s="4">
        <f t="shared" si="6"/>
        <v>511.59999999999997</v>
      </c>
    </row>
    <row r="436" spans="2:7">
      <c r="B436" s="787"/>
      <c r="C436" s="787"/>
      <c r="G436" s="4">
        <f t="shared" si="6"/>
        <v>511.59999999999997</v>
      </c>
    </row>
    <row r="437" spans="2:7">
      <c r="B437" s="787"/>
      <c r="C437" s="787"/>
      <c r="G437" s="4">
        <f t="shared" si="6"/>
        <v>511.59999999999997</v>
      </c>
    </row>
    <row r="438" spans="2:7">
      <c r="B438" s="787"/>
      <c r="C438" s="787"/>
      <c r="G438" s="4">
        <f t="shared" si="6"/>
        <v>511.59999999999997</v>
      </c>
    </row>
    <row r="439" spans="2:7">
      <c r="B439" s="787"/>
      <c r="C439" s="787"/>
      <c r="G439" s="4">
        <f t="shared" si="6"/>
        <v>511.59999999999997</v>
      </c>
    </row>
    <row r="440" spans="2:7">
      <c r="B440" s="787"/>
      <c r="C440" s="787"/>
      <c r="G440" s="4">
        <f t="shared" si="6"/>
        <v>511.59999999999997</v>
      </c>
    </row>
    <row r="441" spans="2:7">
      <c r="B441" s="787"/>
      <c r="C441" s="787"/>
      <c r="G441" s="4">
        <f t="shared" si="6"/>
        <v>511.59999999999997</v>
      </c>
    </row>
    <row r="442" spans="2:7">
      <c r="B442" s="787"/>
      <c r="C442" s="787"/>
      <c r="G442" s="4">
        <f t="shared" si="6"/>
        <v>511.59999999999997</v>
      </c>
    </row>
    <row r="443" spans="2:7">
      <c r="B443" s="787"/>
      <c r="C443" s="787"/>
      <c r="G443" s="4">
        <f t="shared" si="6"/>
        <v>511.59999999999997</v>
      </c>
    </row>
    <row r="444" spans="2:7">
      <c r="B444" s="787"/>
      <c r="C444" s="787"/>
      <c r="G444" s="4">
        <f t="shared" si="6"/>
        <v>511.59999999999997</v>
      </c>
    </row>
    <row r="445" spans="2:7">
      <c r="B445" s="787"/>
      <c r="C445" s="787"/>
      <c r="G445" s="4">
        <f t="shared" si="6"/>
        <v>511.59999999999997</v>
      </c>
    </row>
    <row r="446" spans="2:7">
      <c r="B446" s="787"/>
      <c r="C446" s="787"/>
      <c r="G446" s="4">
        <f t="shared" si="6"/>
        <v>511.59999999999997</v>
      </c>
    </row>
    <row r="447" spans="2:7">
      <c r="B447" s="787"/>
      <c r="C447" s="787"/>
      <c r="G447" s="4">
        <f t="shared" si="6"/>
        <v>511.59999999999997</v>
      </c>
    </row>
    <row r="448" spans="2:7">
      <c r="B448" s="787"/>
      <c r="C448" s="787"/>
      <c r="G448" s="4">
        <f t="shared" si="6"/>
        <v>511.59999999999997</v>
      </c>
    </row>
    <row r="449" spans="2:7">
      <c r="B449" s="787"/>
      <c r="C449" s="787"/>
      <c r="G449" s="4">
        <f t="shared" si="6"/>
        <v>511.59999999999997</v>
      </c>
    </row>
    <row r="450" spans="2:7">
      <c r="B450" s="787"/>
      <c r="C450" s="787"/>
      <c r="G450" s="4">
        <f t="shared" si="6"/>
        <v>511.59999999999997</v>
      </c>
    </row>
    <row r="451" spans="2:7">
      <c r="B451" s="787"/>
      <c r="C451" s="787"/>
      <c r="G451" s="4">
        <f t="shared" si="6"/>
        <v>511.59999999999997</v>
      </c>
    </row>
    <row r="452" spans="2:7">
      <c r="B452" s="787"/>
      <c r="C452" s="787"/>
      <c r="G452" s="4">
        <f t="shared" si="6"/>
        <v>511.59999999999997</v>
      </c>
    </row>
    <row r="453" spans="2:7">
      <c r="B453" s="787"/>
      <c r="C453" s="787"/>
      <c r="G453" s="4">
        <f t="shared" si="6"/>
        <v>511.59999999999997</v>
      </c>
    </row>
    <row r="454" spans="2:7">
      <c r="B454" s="787"/>
      <c r="C454" s="787"/>
      <c r="G454" s="4">
        <f t="shared" si="6"/>
        <v>511.59999999999997</v>
      </c>
    </row>
    <row r="455" spans="2:7">
      <c r="B455" s="787"/>
      <c r="C455" s="787"/>
      <c r="G455" s="4">
        <f t="shared" si="6"/>
        <v>511.59999999999997</v>
      </c>
    </row>
    <row r="456" spans="2:7">
      <c r="B456" s="787"/>
      <c r="C456" s="787"/>
      <c r="G456" s="4">
        <f t="shared" si="6"/>
        <v>511.59999999999997</v>
      </c>
    </row>
    <row r="457" spans="2:7">
      <c r="B457" s="787"/>
      <c r="C457" s="787"/>
      <c r="G457" s="4">
        <f t="shared" si="6"/>
        <v>511.59999999999997</v>
      </c>
    </row>
    <row r="458" spans="2:7">
      <c r="B458" s="787"/>
      <c r="C458" s="787"/>
      <c r="G458" s="4">
        <f t="shared" si="6"/>
        <v>511.59999999999997</v>
      </c>
    </row>
    <row r="459" spans="2:7">
      <c r="B459" s="787"/>
      <c r="C459" s="787"/>
      <c r="G459" s="4">
        <f t="shared" si="6"/>
        <v>511.59999999999997</v>
      </c>
    </row>
    <row r="460" spans="2:7">
      <c r="B460" s="787"/>
      <c r="C460" s="787"/>
      <c r="G460" s="4">
        <f t="shared" si="6"/>
        <v>511.59999999999997</v>
      </c>
    </row>
    <row r="461" spans="2:7">
      <c r="B461" s="787"/>
      <c r="C461" s="787"/>
      <c r="G461" s="4">
        <f t="shared" si="6"/>
        <v>511.59999999999997</v>
      </c>
    </row>
    <row r="462" spans="2:7">
      <c r="B462" s="787"/>
      <c r="C462" s="787"/>
      <c r="G462" s="4">
        <f t="shared" si="6"/>
        <v>511.59999999999997</v>
      </c>
    </row>
    <row r="463" spans="2:7">
      <c r="B463" s="787"/>
      <c r="C463" s="787"/>
      <c r="G463" s="4">
        <f t="shared" si="6"/>
        <v>511.59999999999997</v>
      </c>
    </row>
    <row r="464" spans="2:7">
      <c r="B464" s="787"/>
      <c r="C464" s="787"/>
      <c r="G464" s="4">
        <f t="shared" si="6"/>
        <v>511.59999999999997</v>
      </c>
    </row>
    <row r="465" spans="2:7">
      <c r="B465" s="787"/>
      <c r="C465" s="787"/>
      <c r="G465" s="4">
        <f t="shared" si="6"/>
        <v>511.59999999999997</v>
      </c>
    </row>
    <row r="466" spans="2:7">
      <c r="B466" s="787"/>
      <c r="C466" s="787"/>
      <c r="G466" s="4">
        <f t="shared" si="6"/>
        <v>511.59999999999997</v>
      </c>
    </row>
    <row r="467" spans="2:7">
      <c r="B467" s="787"/>
      <c r="C467" s="787"/>
      <c r="G467" s="4">
        <f t="shared" si="6"/>
        <v>511.59999999999997</v>
      </c>
    </row>
    <row r="468" spans="2:7">
      <c r="B468" s="787"/>
      <c r="C468" s="787"/>
      <c r="G468" s="4">
        <f t="shared" si="6"/>
        <v>511.59999999999997</v>
      </c>
    </row>
    <row r="469" spans="2:7">
      <c r="B469" s="787"/>
      <c r="C469" s="787"/>
      <c r="G469" s="4">
        <f t="shared" si="6"/>
        <v>511.59999999999997</v>
      </c>
    </row>
    <row r="470" spans="2:7">
      <c r="B470" s="787"/>
      <c r="C470" s="787"/>
      <c r="G470" s="4">
        <f t="shared" si="6"/>
        <v>511.59999999999997</v>
      </c>
    </row>
    <row r="471" spans="2:7">
      <c r="B471" s="787"/>
      <c r="C471" s="787"/>
      <c r="G471" s="4">
        <f t="shared" si="6"/>
        <v>511.59999999999997</v>
      </c>
    </row>
    <row r="472" spans="2:7">
      <c r="B472" s="787"/>
      <c r="C472" s="787"/>
      <c r="G472" s="4">
        <f t="shared" si="6"/>
        <v>511.59999999999997</v>
      </c>
    </row>
    <row r="473" spans="2:7">
      <c r="B473" s="787"/>
      <c r="C473" s="787"/>
      <c r="G473" s="4">
        <f t="shared" si="6"/>
        <v>511.59999999999997</v>
      </c>
    </row>
    <row r="474" spans="2:7">
      <c r="B474" s="787"/>
      <c r="C474" s="787"/>
      <c r="G474" s="4">
        <f t="shared" si="6"/>
        <v>511.59999999999997</v>
      </c>
    </row>
    <row r="475" spans="2:7">
      <c r="B475" s="787"/>
      <c r="C475" s="787"/>
      <c r="G475" s="4">
        <f t="shared" si="6"/>
        <v>511.59999999999997</v>
      </c>
    </row>
    <row r="476" spans="2:7">
      <c r="B476" s="787"/>
      <c r="C476" s="787"/>
      <c r="G476" s="4">
        <f t="shared" si="6"/>
        <v>511.59999999999997</v>
      </c>
    </row>
    <row r="477" spans="2:7">
      <c r="B477" s="787"/>
      <c r="C477" s="787"/>
      <c r="G477" s="4">
        <f t="shared" si="6"/>
        <v>511.59999999999997</v>
      </c>
    </row>
    <row r="478" spans="2:7">
      <c r="B478" s="787"/>
      <c r="C478" s="787"/>
      <c r="G478" s="4">
        <f t="shared" si="6"/>
        <v>511.59999999999997</v>
      </c>
    </row>
    <row r="479" spans="2:7">
      <c r="B479" s="787"/>
      <c r="C479" s="787"/>
      <c r="G479" s="4">
        <f t="shared" si="6"/>
        <v>511.59999999999997</v>
      </c>
    </row>
    <row r="480" spans="2:7">
      <c r="B480" s="787"/>
      <c r="C480" s="787"/>
      <c r="G480" s="4">
        <f t="shared" si="6"/>
        <v>511.59999999999997</v>
      </c>
    </row>
    <row r="481" spans="2:7">
      <c r="B481" s="787"/>
      <c r="C481" s="787"/>
      <c r="G481" s="4">
        <f t="shared" si="6"/>
        <v>511.59999999999997</v>
      </c>
    </row>
    <row r="482" spans="2:7">
      <c r="B482" s="787"/>
      <c r="C482" s="787"/>
      <c r="G482" s="4">
        <f t="shared" si="6"/>
        <v>511.59999999999997</v>
      </c>
    </row>
    <row r="483" spans="2:7">
      <c r="B483" s="787"/>
      <c r="C483" s="787"/>
      <c r="G483" s="4">
        <f t="shared" si="6"/>
        <v>511.59999999999997</v>
      </c>
    </row>
    <row r="484" spans="2:7">
      <c r="B484" s="787"/>
      <c r="C484" s="787"/>
      <c r="G484" s="4">
        <f t="shared" si="6"/>
        <v>511.59999999999997</v>
      </c>
    </row>
    <row r="485" spans="2:7">
      <c r="B485" s="787"/>
      <c r="C485" s="787"/>
      <c r="G485" s="4">
        <f t="shared" si="6"/>
        <v>511.59999999999997</v>
      </c>
    </row>
    <row r="486" spans="2:7">
      <c r="B486" s="787"/>
      <c r="C486" s="787"/>
      <c r="G486" s="4">
        <f t="shared" ref="G486:G524" si="7">+G485+E486-F486</f>
        <v>511.59999999999997</v>
      </c>
    </row>
    <row r="487" spans="2:7">
      <c r="B487" s="787"/>
      <c r="C487" s="787"/>
      <c r="G487" s="4">
        <f t="shared" si="7"/>
        <v>511.59999999999997</v>
      </c>
    </row>
    <row r="488" spans="2:7">
      <c r="B488" s="787"/>
      <c r="C488" s="787"/>
      <c r="G488" s="4">
        <f t="shared" si="7"/>
        <v>511.59999999999997</v>
      </c>
    </row>
    <row r="489" spans="2:7">
      <c r="B489" s="787"/>
      <c r="C489" s="787"/>
      <c r="G489" s="4">
        <f t="shared" si="7"/>
        <v>511.59999999999997</v>
      </c>
    </row>
    <row r="490" spans="2:7">
      <c r="B490" s="787"/>
      <c r="C490" s="787"/>
      <c r="G490" s="4">
        <f t="shared" si="7"/>
        <v>511.59999999999997</v>
      </c>
    </row>
    <row r="491" spans="2:7">
      <c r="B491" s="787"/>
      <c r="C491" s="787"/>
      <c r="G491" s="4">
        <f t="shared" si="7"/>
        <v>511.59999999999997</v>
      </c>
    </row>
    <row r="492" spans="2:7">
      <c r="B492" s="787"/>
      <c r="C492" s="787"/>
      <c r="G492" s="4">
        <f t="shared" si="7"/>
        <v>511.59999999999997</v>
      </c>
    </row>
    <row r="493" spans="2:7">
      <c r="B493" s="787"/>
      <c r="C493" s="787"/>
      <c r="G493" s="4">
        <f t="shared" si="7"/>
        <v>511.59999999999997</v>
      </c>
    </row>
    <row r="494" spans="2:7">
      <c r="B494" s="787"/>
      <c r="C494" s="787"/>
      <c r="G494" s="4">
        <f t="shared" si="7"/>
        <v>511.59999999999997</v>
      </c>
    </row>
    <row r="495" spans="2:7">
      <c r="B495" s="787"/>
      <c r="C495" s="787"/>
      <c r="G495" s="4">
        <f t="shared" si="7"/>
        <v>511.59999999999997</v>
      </c>
    </row>
    <row r="496" spans="2:7">
      <c r="B496" s="787"/>
      <c r="C496" s="787"/>
      <c r="G496" s="4">
        <f t="shared" si="7"/>
        <v>511.59999999999997</v>
      </c>
    </row>
    <row r="497" spans="2:7">
      <c r="B497" s="787"/>
      <c r="C497" s="787"/>
      <c r="G497" s="4">
        <f t="shared" si="7"/>
        <v>511.59999999999997</v>
      </c>
    </row>
    <row r="498" spans="2:7">
      <c r="B498" s="787"/>
      <c r="C498" s="787"/>
      <c r="G498" s="4">
        <f t="shared" si="7"/>
        <v>511.59999999999997</v>
      </c>
    </row>
    <row r="499" spans="2:7">
      <c r="B499" s="787"/>
      <c r="C499" s="787"/>
      <c r="G499" s="4">
        <f t="shared" si="7"/>
        <v>511.59999999999997</v>
      </c>
    </row>
    <row r="500" spans="2:7">
      <c r="B500" s="787"/>
      <c r="C500" s="787"/>
      <c r="G500" s="4">
        <f t="shared" si="7"/>
        <v>511.59999999999997</v>
      </c>
    </row>
    <row r="501" spans="2:7">
      <c r="B501" s="787"/>
      <c r="C501" s="787"/>
      <c r="G501" s="4">
        <f t="shared" si="7"/>
        <v>511.59999999999997</v>
      </c>
    </row>
    <row r="502" spans="2:7">
      <c r="B502" s="787"/>
      <c r="C502" s="787"/>
      <c r="G502" s="4">
        <f t="shared" si="7"/>
        <v>511.59999999999997</v>
      </c>
    </row>
    <row r="503" spans="2:7">
      <c r="B503" s="787"/>
      <c r="C503" s="787"/>
      <c r="G503" s="4">
        <f t="shared" si="7"/>
        <v>511.59999999999997</v>
      </c>
    </row>
    <row r="504" spans="2:7">
      <c r="B504" s="787"/>
      <c r="C504" s="787"/>
      <c r="G504" s="4">
        <f t="shared" si="7"/>
        <v>511.59999999999997</v>
      </c>
    </row>
    <row r="505" spans="2:7">
      <c r="B505" s="787"/>
      <c r="C505" s="787"/>
      <c r="G505" s="4">
        <f t="shared" si="7"/>
        <v>511.59999999999997</v>
      </c>
    </row>
    <row r="506" spans="2:7">
      <c r="B506" s="787"/>
      <c r="C506" s="787"/>
      <c r="G506" s="4">
        <f t="shared" si="7"/>
        <v>511.59999999999997</v>
      </c>
    </row>
    <row r="507" spans="2:7">
      <c r="B507" s="787"/>
      <c r="C507" s="787"/>
      <c r="G507" s="4">
        <f t="shared" si="7"/>
        <v>511.59999999999997</v>
      </c>
    </row>
    <row r="508" spans="2:7">
      <c r="B508" s="787"/>
      <c r="C508" s="787"/>
      <c r="G508" s="4">
        <f t="shared" si="7"/>
        <v>511.59999999999997</v>
      </c>
    </row>
    <row r="509" spans="2:7">
      <c r="B509" s="787"/>
      <c r="C509" s="787"/>
      <c r="G509" s="4">
        <f t="shared" si="7"/>
        <v>511.59999999999997</v>
      </c>
    </row>
    <row r="510" spans="2:7">
      <c r="B510" s="787"/>
      <c r="C510" s="787"/>
      <c r="G510" s="4">
        <f t="shared" si="7"/>
        <v>511.59999999999997</v>
      </c>
    </row>
    <row r="511" spans="2:7">
      <c r="B511" s="787"/>
      <c r="C511" s="787"/>
      <c r="G511" s="4">
        <f t="shared" si="7"/>
        <v>511.59999999999997</v>
      </c>
    </row>
    <row r="512" spans="2:7">
      <c r="B512" s="787"/>
      <c r="C512" s="787"/>
      <c r="G512" s="4">
        <f t="shared" si="7"/>
        <v>511.59999999999997</v>
      </c>
    </row>
    <row r="513" spans="2:7">
      <c r="B513" s="787"/>
      <c r="C513" s="787"/>
      <c r="G513" s="4">
        <f t="shared" si="7"/>
        <v>511.59999999999997</v>
      </c>
    </row>
    <row r="514" spans="2:7">
      <c r="B514" s="787"/>
      <c r="C514" s="787"/>
      <c r="G514" s="4">
        <f t="shared" si="7"/>
        <v>511.59999999999997</v>
      </c>
    </row>
    <row r="515" spans="2:7">
      <c r="B515" s="787"/>
      <c r="C515" s="787"/>
      <c r="G515" s="4">
        <f t="shared" si="7"/>
        <v>511.59999999999997</v>
      </c>
    </row>
    <row r="516" spans="2:7">
      <c r="B516" s="787"/>
      <c r="C516" s="787"/>
      <c r="G516" s="4">
        <f t="shared" si="7"/>
        <v>511.59999999999997</v>
      </c>
    </row>
    <row r="517" spans="2:7">
      <c r="B517" s="787"/>
      <c r="C517" s="787"/>
      <c r="G517" s="4">
        <f t="shared" si="7"/>
        <v>511.59999999999997</v>
      </c>
    </row>
    <row r="518" spans="2:7">
      <c r="B518" s="787"/>
      <c r="C518" s="787"/>
      <c r="G518" s="4">
        <f t="shared" si="7"/>
        <v>511.59999999999997</v>
      </c>
    </row>
    <row r="519" spans="2:7">
      <c r="B519" s="787"/>
      <c r="C519" s="787"/>
      <c r="G519" s="4">
        <f t="shared" si="7"/>
        <v>511.59999999999997</v>
      </c>
    </row>
    <row r="520" spans="2:7">
      <c r="B520" s="787"/>
      <c r="C520" s="787"/>
      <c r="G520" s="4">
        <f t="shared" si="7"/>
        <v>511.59999999999997</v>
      </c>
    </row>
    <row r="521" spans="2:7">
      <c r="B521" s="787"/>
      <c r="C521" s="787"/>
      <c r="G521" s="4">
        <f t="shared" si="7"/>
        <v>511.59999999999997</v>
      </c>
    </row>
    <row r="522" spans="2:7">
      <c r="B522" s="787"/>
      <c r="C522" s="787"/>
      <c r="G522" s="4">
        <f t="shared" si="7"/>
        <v>511.59999999999997</v>
      </c>
    </row>
    <row r="523" spans="2:7">
      <c r="B523" s="787"/>
      <c r="C523" s="787"/>
      <c r="G523" s="4">
        <f t="shared" si="7"/>
        <v>511.59999999999997</v>
      </c>
    </row>
    <row r="524" spans="2:7">
      <c r="B524" s="787"/>
      <c r="C524" s="787"/>
      <c r="G524" s="4">
        <f t="shared" si="7"/>
        <v>511.59999999999997</v>
      </c>
    </row>
  </sheetData>
  <autoFilter ref="A6:O334" xr:uid="{1DCFD90B-4D18-4FC6-813E-867D4C2135FE}"/>
  <mergeCells count="7">
    <mergeCell ref="J339:L339"/>
    <mergeCell ref="K328:M328"/>
    <mergeCell ref="B3:F3"/>
    <mergeCell ref="J225:L225"/>
    <mergeCell ref="J263:L263"/>
    <mergeCell ref="J290:L290"/>
    <mergeCell ref="K318:M318"/>
  </mergeCells>
  <pageMargins left="0.70866141732283472" right="0.70866141732283472" top="0.74803149606299213" bottom="0.74803149606299213" header="0.31496062992125984" footer="0.31496062992125984"/>
  <pageSetup paperSize="9" scale="75"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0">
    <tabColor rgb="FF00B0F0"/>
  </sheetPr>
  <dimension ref="A3:N1022"/>
  <sheetViews>
    <sheetView topLeftCell="A691" workbookViewId="0">
      <selection activeCell="E713" sqref="E713"/>
    </sheetView>
  </sheetViews>
  <sheetFormatPr defaultColWidth="11.42578125" defaultRowHeight="15"/>
  <cols>
    <col min="1" max="1" width="11.42578125" style="39"/>
    <col min="2" max="2" width="12.7109375" style="6" bestFit="1" customWidth="1"/>
    <col min="3" max="3" width="11.85546875" style="6" bestFit="1" customWidth="1"/>
    <col min="4" max="4" width="22.85546875" bestFit="1" customWidth="1"/>
    <col min="5" max="5" width="11.42578125" style="121"/>
    <col min="6" max="6" width="11.42578125" style="4"/>
    <col min="7" max="7" width="12.42578125" style="4" bestFit="1" customWidth="1"/>
    <col min="8" max="8" width="12.42578125" style="4" customWidth="1"/>
    <col min="10" max="10" width="16" bestFit="1" customWidth="1"/>
    <col min="11" max="11" width="23" bestFit="1" customWidth="1"/>
    <col min="13" max="13" width="17.28515625" bestFit="1" customWidth="1"/>
  </cols>
  <sheetData>
    <row r="3" spans="1:12">
      <c r="B3" s="820" t="s">
        <v>3328</v>
      </c>
      <c r="C3" s="820"/>
      <c r="D3" s="820"/>
      <c r="E3" s="820"/>
      <c r="F3" s="820"/>
      <c r="G3" s="10"/>
      <c r="H3" s="10"/>
    </row>
    <row r="5" spans="1:12" s="6" customFormat="1" ht="30">
      <c r="A5" s="40" t="s">
        <v>1</v>
      </c>
      <c r="B5" s="804" t="s">
        <v>2</v>
      </c>
      <c r="C5" s="804" t="s">
        <v>3</v>
      </c>
      <c r="D5" s="804" t="s">
        <v>4</v>
      </c>
      <c r="E5" s="131" t="s">
        <v>5</v>
      </c>
      <c r="F5" s="13" t="s">
        <v>6</v>
      </c>
      <c r="G5" s="14" t="s">
        <v>7</v>
      </c>
      <c r="H5" s="14"/>
      <c r="I5" s="853" t="s">
        <v>3329</v>
      </c>
      <c r="J5" s="853"/>
      <c r="K5" s="853"/>
      <c r="L5" s="853"/>
    </row>
    <row r="6" spans="1:12">
      <c r="A6" s="39">
        <v>42736</v>
      </c>
      <c r="B6" s="787" t="s">
        <v>8</v>
      </c>
      <c r="C6" s="787"/>
      <c r="E6" s="118"/>
      <c r="G6" s="4">
        <v>25.3</v>
      </c>
    </row>
    <row r="7" spans="1:12">
      <c r="A7" s="39">
        <v>42752</v>
      </c>
      <c r="B7" s="787">
        <v>12101</v>
      </c>
      <c r="C7" s="787" t="s">
        <v>11</v>
      </c>
      <c r="D7" t="s">
        <v>157</v>
      </c>
      <c r="E7" s="118"/>
      <c r="F7" s="4">
        <v>25.3</v>
      </c>
      <c r="G7" s="4">
        <f>+G6+E7-F7</f>
        <v>0</v>
      </c>
    </row>
    <row r="8" spans="1:12">
      <c r="A8" s="41">
        <v>42766</v>
      </c>
      <c r="B8" s="786" t="s">
        <v>10</v>
      </c>
      <c r="C8" s="786" t="s">
        <v>11</v>
      </c>
      <c r="D8" s="10" t="s">
        <v>12</v>
      </c>
      <c r="E8" s="118">
        <v>22.8</v>
      </c>
      <c r="G8" s="4">
        <f t="shared" ref="G8:G71" si="0">+G7+E8-F8</f>
        <v>22.8</v>
      </c>
    </row>
    <row r="9" spans="1:12">
      <c r="B9" s="787"/>
      <c r="C9" s="787"/>
      <c r="D9" t="s">
        <v>13</v>
      </c>
      <c r="E9" s="118">
        <v>2.8</v>
      </c>
      <c r="G9" s="4">
        <f t="shared" si="0"/>
        <v>25.6</v>
      </c>
    </row>
    <row r="10" spans="1:12">
      <c r="B10" s="787"/>
      <c r="C10" s="787"/>
      <c r="D10" t="s">
        <v>14</v>
      </c>
      <c r="E10" s="118">
        <v>300</v>
      </c>
      <c r="G10" s="4">
        <f t="shared" si="0"/>
        <v>325.60000000000002</v>
      </c>
    </row>
    <row r="11" spans="1:12">
      <c r="A11" s="39">
        <v>42765</v>
      </c>
      <c r="B11" s="787">
        <v>12165</v>
      </c>
      <c r="C11" s="787" t="s">
        <v>11</v>
      </c>
      <c r="D11" t="s">
        <v>14</v>
      </c>
      <c r="E11" s="118"/>
      <c r="F11" s="4">
        <v>300</v>
      </c>
      <c r="G11" s="4">
        <f t="shared" si="0"/>
        <v>25.600000000000023</v>
      </c>
    </row>
    <row r="12" spans="1:12">
      <c r="A12" s="39">
        <v>42786</v>
      </c>
      <c r="B12" s="787">
        <v>12275</v>
      </c>
      <c r="C12" s="787" t="s">
        <v>11</v>
      </c>
      <c r="D12" t="s">
        <v>12</v>
      </c>
      <c r="E12" s="118"/>
      <c r="F12" s="4">
        <v>22.8</v>
      </c>
      <c r="G12" s="4">
        <f t="shared" si="0"/>
        <v>2.800000000000022</v>
      </c>
    </row>
    <row r="13" spans="1:12">
      <c r="A13" s="39">
        <v>42786</v>
      </c>
      <c r="B13" s="787">
        <v>12275</v>
      </c>
      <c r="C13" s="787" t="s">
        <v>11</v>
      </c>
      <c r="D13" t="s">
        <v>13</v>
      </c>
      <c r="E13" s="118"/>
      <c r="F13" s="4">
        <v>2.8</v>
      </c>
      <c r="G13" s="4">
        <f t="shared" si="0"/>
        <v>2.2204460492503131E-14</v>
      </c>
    </row>
    <row r="14" spans="1:12">
      <c r="A14" s="41">
        <v>42794</v>
      </c>
      <c r="B14" s="786" t="s">
        <v>10</v>
      </c>
      <c r="C14" s="786" t="s">
        <v>15</v>
      </c>
      <c r="D14" s="10" t="s">
        <v>12</v>
      </c>
      <c r="E14" s="118">
        <v>21.8</v>
      </c>
      <c r="G14" s="4">
        <f t="shared" si="0"/>
        <v>21.800000000000022</v>
      </c>
    </row>
    <row r="15" spans="1:12">
      <c r="B15" s="787"/>
      <c r="C15" s="787"/>
      <c r="D15" t="s">
        <v>13</v>
      </c>
      <c r="E15" s="118">
        <v>2</v>
      </c>
      <c r="G15" s="4">
        <f t="shared" si="0"/>
        <v>23.800000000000022</v>
      </c>
    </row>
    <row r="16" spans="1:12">
      <c r="B16" s="787"/>
      <c r="C16" s="787"/>
      <c r="D16" t="s">
        <v>14</v>
      </c>
      <c r="E16" s="118">
        <v>300</v>
      </c>
      <c r="G16" s="4">
        <f t="shared" si="0"/>
        <v>323.8</v>
      </c>
    </row>
    <row r="17" spans="1:7">
      <c r="A17" s="39">
        <v>42794</v>
      </c>
      <c r="B17" s="787">
        <v>12302</v>
      </c>
      <c r="C17" s="787" t="s">
        <v>15</v>
      </c>
      <c r="D17" t="s">
        <v>14</v>
      </c>
      <c r="E17" s="118"/>
      <c r="F17" s="4">
        <v>300</v>
      </c>
      <c r="G17" s="4">
        <f t="shared" si="0"/>
        <v>23.800000000000011</v>
      </c>
    </row>
    <row r="18" spans="1:7">
      <c r="A18" s="39">
        <v>42817</v>
      </c>
      <c r="B18" s="787">
        <v>12436</v>
      </c>
      <c r="C18" s="787" t="s">
        <v>15</v>
      </c>
      <c r="D18" t="s">
        <v>12</v>
      </c>
      <c r="E18" s="118"/>
      <c r="F18" s="4">
        <v>21.8</v>
      </c>
      <c r="G18" s="4">
        <f t="shared" si="0"/>
        <v>2.0000000000000107</v>
      </c>
    </row>
    <row r="19" spans="1:7">
      <c r="A19" s="39">
        <v>42817</v>
      </c>
      <c r="B19" s="787">
        <v>12436</v>
      </c>
      <c r="C19" s="787" t="s">
        <v>15</v>
      </c>
      <c r="D19" t="s">
        <v>13</v>
      </c>
      <c r="E19" s="118"/>
      <c r="F19" s="4">
        <v>2</v>
      </c>
      <c r="G19" s="4">
        <f t="shared" si="0"/>
        <v>1.0658141036401503E-14</v>
      </c>
    </row>
    <row r="20" spans="1:7">
      <c r="A20" s="41">
        <v>42825</v>
      </c>
      <c r="B20" s="786" t="s">
        <v>10</v>
      </c>
      <c r="C20" s="786" t="s">
        <v>16</v>
      </c>
      <c r="D20" s="10" t="s">
        <v>12</v>
      </c>
      <c r="E20" s="118">
        <v>20.5</v>
      </c>
      <c r="G20" s="4">
        <f t="shared" si="0"/>
        <v>20.500000000000011</v>
      </c>
    </row>
    <row r="21" spans="1:7">
      <c r="B21" s="787"/>
      <c r="C21" s="787"/>
      <c r="D21" t="s">
        <v>13</v>
      </c>
      <c r="E21" s="118">
        <v>2</v>
      </c>
      <c r="G21" s="4">
        <f t="shared" si="0"/>
        <v>22.500000000000011</v>
      </c>
    </row>
    <row r="22" spans="1:7">
      <c r="B22" s="787"/>
      <c r="C22" s="787"/>
      <c r="D22" t="s">
        <v>14</v>
      </c>
      <c r="E22" s="118">
        <v>300</v>
      </c>
      <c r="G22" s="4">
        <f t="shared" si="0"/>
        <v>322.5</v>
      </c>
    </row>
    <row r="23" spans="1:7">
      <c r="A23" s="39">
        <v>42824</v>
      </c>
      <c r="B23" s="787">
        <v>12456</v>
      </c>
      <c r="C23" s="787" t="s">
        <v>16</v>
      </c>
      <c r="D23" t="s">
        <v>14</v>
      </c>
      <c r="E23" s="118"/>
      <c r="F23" s="4">
        <v>300</v>
      </c>
      <c r="G23" s="4">
        <f t="shared" si="0"/>
        <v>22.5</v>
      </c>
    </row>
    <row r="24" spans="1:7">
      <c r="A24" s="39">
        <v>42845</v>
      </c>
      <c r="B24" s="787">
        <v>12564</v>
      </c>
      <c r="C24" s="787" t="s">
        <v>16</v>
      </c>
      <c r="D24" t="s">
        <v>12</v>
      </c>
      <c r="E24" s="118"/>
      <c r="F24" s="4">
        <v>20.5</v>
      </c>
      <c r="G24" s="4">
        <f t="shared" si="0"/>
        <v>2</v>
      </c>
    </row>
    <row r="25" spans="1:7">
      <c r="A25" s="39">
        <v>42845</v>
      </c>
      <c r="B25" s="787">
        <v>12564</v>
      </c>
      <c r="C25" s="787" t="s">
        <v>16</v>
      </c>
      <c r="D25" t="s">
        <v>13</v>
      </c>
      <c r="E25" s="118"/>
      <c r="F25" s="4">
        <v>2</v>
      </c>
      <c r="G25" s="4">
        <f t="shared" si="0"/>
        <v>0</v>
      </c>
    </row>
    <row r="26" spans="1:7">
      <c r="A26" s="41">
        <v>42855</v>
      </c>
      <c r="B26" s="786" t="s">
        <v>10</v>
      </c>
      <c r="C26" s="786" t="s">
        <v>17</v>
      </c>
      <c r="D26" s="10" t="s">
        <v>12</v>
      </c>
      <c r="E26" s="118">
        <v>21.6</v>
      </c>
      <c r="G26" s="4">
        <f t="shared" si="0"/>
        <v>21.6</v>
      </c>
    </row>
    <row r="27" spans="1:7">
      <c r="B27" s="787"/>
      <c r="C27" s="787"/>
      <c r="D27" t="s">
        <v>13</v>
      </c>
      <c r="E27" s="118">
        <v>2</v>
      </c>
      <c r="G27" s="4">
        <f t="shared" si="0"/>
        <v>23.6</v>
      </c>
    </row>
    <row r="28" spans="1:7">
      <c r="B28" s="787"/>
      <c r="C28" s="787"/>
      <c r="D28" t="s">
        <v>14</v>
      </c>
      <c r="E28" s="118">
        <v>300</v>
      </c>
      <c r="G28" s="4">
        <f t="shared" si="0"/>
        <v>323.60000000000002</v>
      </c>
    </row>
    <row r="29" spans="1:7">
      <c r="A29" s="39">
        <v>42854</v>
      </c>
      <c r="B29" s="787">
        <v>12578</v>
      </c>
      <c r="C29" s="787" t="s">
        <v>17</v>
      </c>
      <c r="D29" t="s">
        <v>14</v>
      </c>
      <c r="E29" s="118"/>
      <c r="F29" s="4">
        <v>300</v>
      </c>
      <c r="G29" s="4">
        <f t="shared" si="0"/>
        <v>23.600000000000023</v>
      </c>
    </row>
    <row r="30" spans="1:7">
      <c r="A30" s="39">
        <v>42873</v>
      </c>
      <c r="B30" s="787">
        <v>12690</v>
      </c>
      <c r="C30" s="787" t="s">
        <v>17</v>
      </c>
      <c r="D30" t="s">
        <v>12</v>
      </c>
      <c r="E30" s="118"/>
      <c r="F30" s="4">
        <v>21.6</v>
      </c>
      <c r="G30" s="4">
        <f t="shared" si="0"/>
        <v>2.0000000000000213</v>
      </c>
    </row>
    <row r="31" spans="1:7">
      <c r="A31" s="39">
        <v>42873</v>
      </c>
      <c r="B31" s="787">
        <v>12690</v>
      </c>
      <c r="C31" s="787" t="s">
        <v>17</v>
      </c>
      <c r="D31" t="s">
        <v>13</v>
      </c>
      <c r="E31" s="118"/>
      <c r="F31" s="4">
        <v>2</v>
      </c>
      <c r="G31" s="4">
        <f t="shared" si="0"/>
        <v>2.1316282072803006E-14</v>
      </c>
    </row>
    <row r="32" spans="1:7">
      <c r="A32" s="41">
        <v>42886</v>
      </c>
      <c r="B32" s="786" t="s">
        <v>10</v>
      </c>
      <c r="C32" s="786" t="s">
        <v>18</v>
      </c>
      <c r="D32" s="10" t="s">
        <v>12</v>
      </c>
      <c r="E32" s="118">
        <v>20.9</v>
      </c>
      <c r="G32" s="4">
        <f t="shared" si="0"/>
        <v>20.90000000000002</v>
      </c>
    </row>
    <row r="33" spans="1:7">
      <c r="B33" s="787"/>
      <c r="C33" s="787"/>
      <c r="D33" t="s">
        <v>13</v>
      </c>
      <c r="E33" s="118">
        <v>2</v>
      </c>
      <c r="G33" s="4">
        <f t="shared" si="0"/>
        <v>22.90000000000002</v>
      </c>
    </row>
    <row r="34" spans="1:7">
      <c r="B34" s="787"/>
      <c r="C34" s="787"/>
      <c r="D34" t="s">
        <v>14</v>
      </c>
      <c r="E34" s="118">
        <v>300</v>
      </c>
      <c r="G34" s="4">
        <f t="shared" si="0"/>
        <v>322.90000000000003</v>
      </c>
    </row>
    <row r="35" spans="1:7">
      <c r="A35" s="39">
        <v>42885</v>
      </c>
      <c r="B35" s="787">
        <v>12742</v>
      </c>
      <c r="C35" s="787" t="s">
        <v>18</v>
      </c>
      <c r="D35" t="s">
        <v>14</v>
      </c>
      <c r="E35" s="118"/>
      <c r="F35" s="4">
        <v>300</v>
      </c>
      <c r="G35" s="4">
        <f t="shared" si="0"/>
        <v>22.900000000000034</v>
      </c>
    </row>
    <row r="36" spans="1:7">
      <c r="A36" s="39">
        <v>42908</v>
      </c>
      <c r="B36" s="787">
        <v>12868</v>
      </c>
      <c r="C36" s="787" t="s">
        <v>18</v>
      </c>
      <c r="D36" t="s">
        <v>12</v>
      </c>
      <c r="E36" s="118"/>
      <c r="F36" s="4">
        <v>20.9</v>
      </c>
      <c r="G36" s="4">
        <f t="shared" si="0"/>
        <v>2.0000000000000355</v>
      </c>
    </row>
    <row r="37" spans="1:7">
      <c r="A37" s="39">
        <v>42908</v>
      </c>
      <c r="B37" s="787">
        <v>12868</v>
      </c>
      <c r="C37" s="787" t="s">
        <v>18</v>
      </c>
      <c r="D37" t="s">
        <v>13</v>
      </c>
      <c r="E37" s="118"/>
      <c r="F37" s="4">
        <v>2</v>
      </c>
      <c r="G37" s="4">
        <f t="shared" si="0"/>
        <v>3.5527136788005009E-14</v>
      </c>
    </row>
    <row r="38" spans="1:7">
      <c r="A38" s="41">
        <v>42916</v>
      </c>
      <c r="B38" s="786" t="s">
        <v>10</v>
      </c>
      <c r="C38" s="786" t="s">
        <v>19</v>
      </c>
      <c r="D38" t="s">
        <v>12</v>
      </c>
      <c r="E38" s="121">
        <v>20.3</v>
      </c>
      <c r="G38" s="4">
        <f t="shared" si="0"/>
        <v>20.300000000000036</v>
      </c>
    </row>
    <row r="39" spans="1:7">
      <c r="A39" s="41"/>
      <c r="B39" s="786"/>
      <c r="C39" s="786"/>
      <c r="D39" t="s">
        <v>13</v>
      </c>
      <c r="E39" s="118">
        <v>2</v>
      </c>
      <c r="G39" s="4">
        <f t="shared" si="0"/>
        <v>22.300000000000036</v>
      </c>
    </row>
    <row r="40" spans="1:7">
      <c r="A40" s="41"/>
      <c r="B40" s="786"/>
      <c r="C40" s="786"/>
      <c r="D40" t="s">
        <v>14</v>
      </c>
      <c r="E40" s="118">
        <v>300</v>
      </c>
      <c r="G40" s="4">
        <f t="shared" si="0"/>
        <v>322.3</v>
      </c>
    </row>
    <row r="41" spans="1:7">
      <c r="A41" s="39">
        <v>42916</v>
      </c>
      <c r="B41" s="787">
        <v>12889</v>
      </c>
      <c r="C41" s="787" t="s">
        <v>19</v>
      </c>
      <c r="D41" t="s">
        <v>14</v>
      </c>
      <c r="F41" s="4">
        <v>300</v>
      </c>
      <c r="G41" s="4">
        <f t="shared" si="0"/>
        <v>22.300000000000011</v>
      </c>
    </row>
    <row r="42" spans="1:7">
      <c r="A42" s="39">
        <v>42940</v>
      </c>
      <c r="B42" s="787">
        <v>13049</v>
      </c>
      <c r="C42" s="787" t="s">
        <v>19</v>
      </c>
      <c r="D42" t="s">
        <v>12</v>
      </c>
      <c r="F42" s="4">
        <v>20.3</v>
      </c>
      <c r="G42" s="4">
        <f t="shared" si="0"/>
        <v>2.0000000000000107</v>
      </c>
    </row>
    <row r="43" spans="1:7">
      <c r="A43" s="39">
        <v>42940</v>
      </c>
      <c r="B43" s="787">
        <v>13049</v>
      </c>
      <c r="C43" s="787" t="s">
        <v>19</v>
      </c>
      <c r="D43" t="s">
        <v>13</v>
      </c>
      <c r="F43" s="4">
        <v>2</v>
      </c>
      <c r="G43" s="4">
        <f t="shared" si="0"/>
        <v>1.0658141036401503E-14</v>
      </c>
    </row>
    <row r="44" spans="1:7">
      <c r="A44" s="41">
        <v>42947</v>
      </c>
      <c r="B44" s="786" t="s">
        <v>10</v>
      </c>
      <c r="C44" s="786" t="s">
        <v>20</v>
      </c>
      <c r="D44" t="s">
        <v>12</v>
      </c>
      <c r="E44" s="121">
        <v>19.8</v>
      </c>
      <c r="G44" s="4">
        <f t="shared" si="0"/>
        <v>19.800000000000011</v>
      </c>
    </row>
    <row r="45" spans="1:7">
      <c r="A45" s="41"/>
      <c r="B45" s="786"/>
      <c r="C45" s="786"/>
      <c r="D45" t="s">
        <v>13</v>
      </c>
      <c r="E45" s="118">
        <v>2</v>
      </c>
      <c r="G45" s="4">
        <f t="shared" si="0"/>
        <v>21.800000000000011</v>
      </c>
    </row>
    <row r="46" spans="1:7">
      <c r="A46" s="41"/>
      <c r="B46" s="786"/>
      <c r="C46" s="786"/>
      <c r="D46" t="s">
        <v>14</v>
      </c>
      <c r="E46" s="118">
        <v>300</v>
      </c>
      <c r="G46" s="4">
        <f t="shared" si="0"/>
        <v>321.8</v>
      </c>
    </row>
    <row r="47" spans="1:7">
      <c r="A47" s="39">
        <v>42947</v>
      </c>
      <c r="B47" s="787">
        <v>13066</v>
      </c>
      <c r="C47" s="787" t="s">
        <v>20</v>
      </c>
      <c r="D47" t="s">
        <v>14</v>
      </c>
      <c r="F47" s="4">
        <v>300</v>
      </c>
      <c r="G47" s="4">
        <f t="shared" si="0"/>
        <v>21.800000000000011</v>
      </c>
    </row>
    <row r="48" spans="1:7">
      <c r="A48" s="39">
        <v>42969</v>
      </c>
      <c r="B48" s="787">
        <v>13298</v>
      </c>
      <c r="C48" s="787" t="s">
        <v>20</v>
      </c>
      <c r="D48" t="s">
        <v>12</v>
      </c>
      <c r="F48" s="4">
        <v>19.8</v>
      </c>
      <c r="G48" s="4">
        <f t="shared" si="0"/>
        <v>2.0000000000000107</v>
      </c>
    </row>
    <row r="49" spans="1:7">
      <c r="A49" s="39">
        <v>42969</v>
      </c>
      <c r="B49" s="787">
        <v>13298</v>
      </c>
      <c r="C49" s="787" t="s">
        <v>20</v>
      </c>
      <c r="D49" t="s">
        <v>13</v>
      </c>
      <c r="F49" s="4">
        <v>2</v>
      </c>
      <c r="G49" s="4">
        <f t="shared" si="0"/>
        <v>1.0658141036401503E-14</v>
      </c>
    </row>
    <row r="50" spans="1:7">
      <c r="A50" s="41">
        <v>42978</v>
      </c>
      <c r="B50" s="786" t="s">
        <v>10</v>
      </c>
      <c r="C50" s="786" t="s">
        <v>21</v>
      </c>
      <c r="D50" t="s">
        <v>12</v>
      </c>
      <c r="E50" s="121">
        <v>19.8</v>
      </c>
      <c r="G50" s="4">
        <f t="shared" si="0"/>
        <v>19.800000000000011</v>
      </c>
    </row>
    <row r="51" spans="1:7">
      <c r="A51" s="41"/>
      <c r="B51" s="786"/>
      <c r="C51" s="786"/>
      <c r="D51" t="s">
        <v>13</v>
      </c>
      <c r="E51" s="118">
        <v>2</v>
      </c>
      <c r="G51" s="4">
        <f t="shared" si="0"/>
        <v>21.800000000000011</v>
      </c>
    </row>
    <row r="52" spans="1:7">
      <c r="A52" s="41"/>
      <c r="B52" s="786"/>
      <c r="C52" s="786"/>
      <c r="D52" t="s">
        <v>14</v>
      </c>
      <c r="E52" s="118">
        <v>300</v>
      </c>
      <c r="G52" s="4">
        <f t="shared" si="0"/>
        <v>321.8</v>
      </c>
    </row>
    <row r="53" spans="1:7">
      <c r="A53" s="39">
        <v>42982</v>
      </c>
      <c r="B53" s="787">
        <v>13380</v>
      </c>
      <c r="C53" s="787" t="s">
        <v>21</v>
      </c>
      <c r="D53" t="s">
        <v>14</v>
      </c>
      <c r="E53" s="118"/>
      <c r="F53" s="4">
        <v>300</v>
      </c>
      <c r="G53" s="4">
        <f t="shared" si="0"/>
        <v>21.800000000000011</v>
      </c>
    </row>
    <row r="54" spans="1:7">
      <c r="A54" s="39">
        <v>42997</v>
      </c>
      <c r="B54" s="787">
        <v>13494</v>
      </c>
      <c r="C54" s="787" t="s">
        <v>21</v>
      </c>
      <c r="D54" t="s">
        <v>12</v>
      </c>
      <c r="E54" s="118"/>
      <c r="F54" s="4">
        <v>19.8</v>
      </c>
      <c r="G54" s="4">
        <f t="shared" si="0"/>
        <v>2.0000000000000107</v>
      </c>
    </row>
    <row r="55" spans="1:7">
      <c r="A55" s="39">
        <v>42997</v>
      </c>
      <c r="B55" s="787">
        <v>13494</v>
      </c>
      <c r="C55" s="787" t="s">
        <v>21</v>
      </c>
      <c r="D55" t="s">
        <v>13</v>
      </c>
      <c r="E55" s="118"/>
      <c r="F55" s="4">
        <v>2</v>
      </c>
      <c r="G55" s="4">
        <f t="shared" si="0"/>
        <v>1.0658141036401503E-14</v>
      </c>
    </row>
    <row r="56" spans="1:7">
      <c r="A56" s="41">
        <v>43008</v>
      </c>
      <c r="B56" s="786" t="s">
        <v>10</v>
      </c>
      <c r="C56" s="786" t="s">
        <v>22</v>
      </c>
      <c r="D56" t="s">
        <v>12</v>
      </c>
      <c r="E56" s="121">
        <v>15.5</v>
      </c>
      <c r="G56" s="4">
        <f t="shared" si="0"/>
        <v>15.500000000000011</v>
      </c>
    </row>
    <row r="57" spans="1:7">
      <c r="A57" s="41"/>
      <c r="B57" s="786"/>
      <c r="C57" s="786"/>
      <c r="D57" t="s">
        <v>13</v>
      </c>
      <c r="E57" s="118">
        <v>1.3</v>
      </c>
      <c r="G57" s="4">
        <f t="shared" si="0"/>
        <v>16.800000000000011</v>
      </c>
    </row>
    <row r="58" spans="1:7">
      <c r="A58" s="41"/>
      <c r="B58" s="786"/>
      <c r="C58" s="786"/>
      <c r="D58" t="s">
        <v>14</v>
      </c>
      <c r="E58" s="118">
        <v>300</v>
      </c>
      <c r="G58" s="4">
        <f t="shared" si="0"/>
        <v>316.8</v>
      </c>
    </row>
    <row r="59" spans="1:7">
      <c r="A59" s="39">
        <v>43008</v>
      </c>
      <c r="B59" s="787">
        <v>13545</v>
      </c>
      <c r="C59" s="787" t="s">
        <v>22</v>
      </c>
      <c r="D59" t="s">
        <v>14</v>
      </c>
      <c r="E59" s="118"/>
      <c r="F59" s="4">
        <v>300</v>
      </c>
      <c r="G59" s="4">
        <f t="shared" si="0"/>
        <v>16.800000000000011</v>
      </c>
    </row>
    <row r="60" spans="1:7">
      <c r="A60" s="39">
        <v>43031</v>
      </c>
      <c r="B60" s="787">
        <v>13672</v>
      </c>
      <c r="C60" s="787" t="s">
        <v>22</v>
      </c>
      <c r="D60" t="s">
        <v>12</v>
      </c>
      <c r="E60" s="118"/>
      <c r="F60" s="4">
        <v>15.5</v>
      </c>
      <c r="G60" s="4">
        <f t="shared" si="0"/>
        <v>1.3000000000000114</v>
      </c>
    </row>
    <row r="61" spans="1:7">
      <c r="A61" s="39">
        <v>43031</v>
      </c>
      <c r="B61" s="787">
        <v>13672</v>
      </c>
      <c r="C61" s="787" t="s">
        <v>22</v>
      </c>
      <c r="D61" t="s">
        <v>13</v>
      </c>
      <c r="E61" s="118"/>
      <c r="F61" s="4">
        <v>1.3</v>
      </c>
      <c r="G61" s="4">
        <f t="shared" si="0"/>
        <v>1.1324274851176597E-14</v>
      </c>
    </row>
    <row r="62" spans="1:7">
      <c r="A62" s="41">
        <v>43039</v>
      </c>
      <c r="B62" s="786" t="s">
        <v>10</v>
      </c>
      <c r="C62" s="786" t="s">
        <v>23</v>
      </c>
      <c r="D62" t="s">
        <v>12</v>
      </c>
      <c r="E62" s="118">
        <v>15.4</v>
      </c>
      <c r="G62" s="4">
        <f t="shared" si="0"/>
        <v>15.400000000000011</v>
      </c>
    </row>
    <row r="63" spans="1:7">
      <c r="A63" s="41"/>
      <c r="B63" s="786"/>
      <c r="C63" s="786"/>
      <c r="D63" t="s">
        <v>13</v>
      </c>
      <c r="E63" s="118">
        <v>2</v>
      </c>
      <c r="G63" s="4">
        <f t="shared" si="0"/>
        <v>17.400000000000013</v>
      </c>
    </row>
    <row r="64" spans="1:7">
      <c r="A64" s="41"/>
      <c r="B64" s="786"/>
      <c r="C64" s="786"/>
      <c r="D64" t="s">
        <v>14</v>
      </c>
      <c r="E64" s="118">
        <v>300</v>
      </c>
      <c r="G64" s="4">
        <f t="shared" si="0"/>
        <v>317.40000000000003</v>
      </c>
    </row>
    <row r="65" spans="1:7">
      <c r="A65" s="39">
        <v>43038</v>
      </c>
      <c r="B65" s="787">
        <v>13710</v>
      </c>
      <c r="C65" s="787" t="s">
        <v>23</v>
      </c>
      <c r="D65" t="s">
        <v>14</v>
      </c>
      <c r="E65" s="118"/>
      <c r="F65" s="4">
        <v>300</v>
      </c>
      <c r="G65" s="4">
        <f t="shared" si="0"/>
        <v>17.400000000000034</v>
      </c>
    </row>
    <row r="66" spans="1:7">
      <c r="A66" s="39">
        <v>43063</v>
      </c>
      <c r="B66" s="787">
        <v>13826</v>
      </c>
      <c r="C66" s="787" t="s">
        <v>23</v>
      </c>
      <c r="D66" t="s">
        <v>12</v>
      </c>
      <c r="E66" s="118"/>
      <c r="F66" s="4">
        <v>15.4</v>
      </c>
      <c r="G66" s="4">
        <f t="shared" si="0"/>
        <v>2.0000000000000338</v>
      </c>
    </row>
    <row r="67" spans="1:7">
      <c r="A67" s="39">
        <v>43063</v>
      </c>
      <c r="B67" s="787">
        <v>13826</v>
      </c>
      <c r="C67" s="787" t="s">
        <v>23</v>
      </c>
      <c r="D67" t="s">
        <v>13</v>
      </c>
      <c r="E67" s="118"/>
      <c r="F67" s="4">
        <v>2</v>
      </c>
      <c r="G67" s="4">
        <f t="shared" si="0"/>
        <v>3.3750779948604759E-14</v>
      </c>
    </row>
    <row r="68" spans="1:7">
      <c r="A68" s="41">
        <v>43069</v>
      </c>
      <c r="B68" s="786" t="s">
        <v>10</v>
      </c>
      <c r="C68" s="786" t="s">
        <v>24</v>
      </c>
      <c r="D68" t="s">
        <v>12</v>
      </c>
      <c r="E68" s="118">
        <v>16.399999999999999</v>
      </c>
      <c r="G68" s="4">
        <f t="shared" si="0"/>
        <v>16.400000000000034</v>
      </c>
    </row>
    <row r="69" spans="1:7">
      <c r="A69" s="41"/>
      <c r="B69" s="786"/>
      <c r="C69" s="786"/>
      <c r="D69" t="s">
        <v>13</v>
      </c>
      <c r="E69" s="118">
        <v>2</v>
      </c>
      <c r="G69" s="4">
        <f t="shared" si="0"/>
        <v>18.400000000000034</v>
      </c>
    </row>
    <row r="70" spans="1:7">
      <c r="A70" s="41"/>
      <c r="B70" s="786"/>
      <c r="C70" s="786"/>
      <c r="D70" t="s">
        <v>14</v>
      </c>
      <c r="E70" s="118">
        <v>300</v>
      </c>
      <c r="G70" s="4">
        <f t="shared" si="0"/>
        <v>318.40000000000003</v>
      </c>
    </row>
    <row r="71" spans="1:7">
      <c r="A71" s="39">
        <v>43073</v>
      </c>
      <c r="B71" s="787">
        <v>13904</v>
      </c>
      <c r="C71" s="787" t="s">
        <v>24</v>
      </c>
      <c r="D71" t="s">
        <v>14</v>
      </c>
      <c r="E71" s="118"/>
      <c r="F71" s="4">
        <v>300</v>
      </c>
      <c r="G71" s="4">
        <f t="shared" si="0"/>
        <v>18.400000000000034</v>
      </c>
    </row>
    <row r="72" spans="1:7">
      <c r="A72" s="39">
        <v>43454</v>
      </c>
      <c r="B72" s="787">
        <v>13959</v>
      </c>
      <c r="C72" s="787" t="s">
        <v>24</v>
      </c>
      <c r="D72" t="s">
        <v>12</v>
      </c>
      <c r="E72" s="118"/>
      <c r="F72" s="4">
        <v>16.399999999999999</v>
      </c>
      <c r="G72" s="4">
        <f t="shared" ref="G72:G138" si="1">+G71+E72-F72</f>
        <v>2.0000000000000355</v>
      </c>
    </row>
    <row r="73" spans="1:7">
      <c r="A73" s="39">
        <v>43454</v>
      </c>
      <c r="B73" s="787">
        <v>13959</v>
      </c>
      <c r="C73" s="787" t="s">
        <v>24</v>
      </c>
      <c r="D73" t="s">
        <v>13</v>
      </c>
      <c r="E73" s="118"/>
      <c r="F73" s="4">
        <v>2</v>
      </c>
      <c r="G73" s="4">
        <f t="shared" si="1"/>
        <v>3.5527136788005009E-14</v>
      </c>
    </row>
    <row r="74" spans="1:7">
      <c r="A74" s="41">
        <v>43100</v>
      </c>
      <c r="B74" s="786" t="s">
        <v>10</v>
      </c>
      <c r="C74" s="786" t="s">
        <v>25</v>
      </c>
      <c r="D74" t="s">
        <v>12</v>
      </c>
      <c r="E74" s="118">
        <v>17.899999999999999</v>
      </c>
      <c r="G74" s="4">
        <f t="shared" si="1"/>
        <v>17.900000000000034</v>
      </c>
    </row>
    <row r="75" spans="1:7">
      <c r="A75" s="41"/>
      <c r="B75" s="786"/>
      <c r="C75" s="786"/>
      <c r="D75" t="s">
        <v>13</v>
      </c>
      <c r="E75" s="118">
        <v>2</v>
      </c>
      <c r="G75" s="4">
        <f t="shared" si="1"/>
        <v>19.900000000000034</v>
      </c>
    </row>
    <row r="76" spans="1:7">
      <c r="A76" s="41"/>
      <c r="B76" s="786"/>
      <c r="C76" s="786"/>
      <c r="D76" t="s">
        <v>14</v>
      </c>
      <c r="E76" s="118">
        <v>300</v>
      </c>
      <c r="G76" s="4">
        <f t="shared" si="1"/>
        <v>319.90000000000003</v>
      </c>
    </row>
    <row r="77" spans="1:7">
      <c r="A77" s="39">
        <v>43118</v>
      </c>
      <c r="B77" s="787">
        <v>14082</v>
      </c>
      <c r="C77" s="787" t="s">
        <v>25</v>
      </c>
      <c r="D77" t="s">
        <v>12</v>
      </c>
      <c r="E77" s="153"/>
      <c r="F77" s="1">
        <v>17.899999999999999</v>
      </c>
      <c r="G77" s="4">
        <f t="shared" si="1"/>
        <v>302.00000000000006</v>
      </c>
    </row>
    <row r="78" spans="1:7">
      <c r="A78" s="39">
        <v>43118</v>
      </c>
      <c r="B78" s="787">
        <v>14082</v>
      </c>
      <c r="C78" s="787" t="s">
        <v>25</v>
      </c>
      <c r="D78" t="s">
        <v>13</v>
      </c>
      <c r="E78" s="153"/>
      <c r="F78" s="1">
        <v>2</v>
      </c>
      <c r="G78" s="4">
        <f t="shared" si="1"/>
        <v>300.00000000000006</v>
      </c>
    </row>
    <row r="79" spans="1:7">
      <c r="A79" s="39">
        <v>43099</v>
      </c>
      <c r="B79" s="787">
        <v>14368</v>
      </c>
      <c r="C79" s="787" t="s">
        <v>25</v>
      </c>
      <c r="D79" t="s">
        <v>14</v>
      </c>
      <c r="E79" s="153"/>
      <c r="F79" s="1">
        <v>300</v>
      </c>
      <c r="G79" s="4">
        <f t="shared" si="1"/>
        <v>0</v>
      </c>
    </row>
    <row r="80" spans="1:7">
      <c r="A80" s="41">
        <v>43131</v>
      </c>
      <c r="B80" s="786" t="s">
        <v>10</v>
      </c>
      <c r="C80" s="786" t="s">
        <v>11</v>
      </c>
      <c r="D80" t="s">
        <v>12</v>
      </c>
      <c r="E80" s="118">
        <v>15.9</v>
      </c>
      <c r="F80" s="1"/>
      <c r="G80" s="4">
        <f t="shared" si="1"/>
        <v>15.9</v>
      </c>
    </row>
    <row r="81" spans="1:7">
      <c r="A81" s="41"/>
      <c r="B81" s="786"/>
      <c r="C81" s="786"/>
      <c r="D81" t="s">
        <v>13</v>
      </c>
      <c r="E81" s="118">
        <v>2</v>
      </c>
      <c r="F81" s="1"/>
      <c r="G81" s="4">
        <f t="shared" si="1"/>
        <v>17.899999999999999</v>
      </c>
    </row>
    <row r="82" spans="1:7">
      <c r="A82" s="41"/>
      <c r="B82" s="786"/>
      <c r="C82" s="787"/>
      <c r="D82" t="s">
        <v>14</v>
      </c>
      <c r="E82" s="118">
        <v>300</v>
      </c>
      <c r="F82" s="1"/>
      <c r="G82" s="4">
        <f t="shared" si="1"/>
        <v>317.89999999999998</v>
      </c>
    </row>
    <row r="83" spans="1:7">
      <c r="A83" s="39">
        <v>43130</v>
      </c>
      <c r="B83" s="787">
        <v>14154</v>
      </c>
      <c r="C83" s="787" t="s">
        <v>11</v>
      </c>
      <c r="D83" t="s">
        <v>14</v>
      </c>
      <c r="E83" s="153"/>
      <c r="F83" s="1">
        <v>300</v>
      </c>
      <c r="G83" s="4">
        <f t="shared" si="1"/>
        <v>17.899999999999977</v>
      </c>
    </row>
    <row r="84" spans="1:7">
      <c r="A84" s="39">
        <v>43146</v>
      </c>
      <c r="B84" s="787">
        <v>14221</v>
      </c>
      <c r="C84" s="787" t="s">
        <v>11</v>
      </c>
      <c r="D84" t="s">
        <v>12</v>
      </c>
      <c r="E84" s="153"/>
      <c r="F84" s="1">
        <v>15.9</v>
      </c>
      <c r="G84" s="4">
        <f t="shared" si="1"/>
        <v>1.9999999999999769</v>
      </c>
    </row>
    <row r="85" spans="1:7">
      <c r="A85" s="39">
        <v>43146</v>
      </c>
      <c r="B85" s="787">
        <v>14221</v>
      </c>
      <c r="C85" s="787" t="s">
        <v>11</v>
      </c>
      <c r="D85" t="s">
        <v>13</v>
      </c>
      <c r="E85" s="153"/>
      <c r="F85" s="1">
        <v>2</v>
      </c>
      <c r="G85" s="4">
        <f t="shared" si="1"/>
        <v>-2.3092638912203256E-14</v>
      </c>
    </row>
    <row r="86" spans="1:7">
      <c r="A86" s="41">
        <v>43159</v>
      </c>
      <c r="B86" s="786" t="s">
        <v>10</v>
      </c>
      <c r="C86" s="786" t="s">
        <v>15</v>
      </c>
      <c r="D86" t="s">
        <v>12</v>
      </c>
      <c r="E86" s="118">
        <v>19.7</v>
      </c>
      <c r="F86" s="1"/>
      <c r="G86" s="4">
        <f t="shared" si="1"/>
        <v>19.699999999999974</v>
      </c>
    </row>
    <row r="87" spans="1:7">
      <c r="A87" s="41"/>
      <c r="B87" s="786"/>
      <c r="C87" s="786"/>
      <c r="D87" t="s">
        <v>13</v>
      </c>
      <c r="E87" s="118">
        <v>2</v>
      </c>
      <c r="F87" s="1"/>
      <c r="G87" s="4">
        <f t="shared" si="1"/>
        <v>21.699999999999974</v>
      </c>
    </row>
    <row r="88" spans="1:7">
      <c r="A88" s="41"/>
      <c r="B88" s="786"/>
      <c r="C88" s="786"/>
      <c r="D88" t="s">
        <v>14</v>
      </c>
      <c r="E88" s="118">
        <v>300</v>
      </c>
      <c r="F88" s="1"/>
      <c r="G88" s="4">
        <f t="shared" si="1"/>
        <v>321.7</v>
      </c>
    </row>
    <row r="89" spans="1:7">
      <c r="A89" s="39">
        <v>43159</v>
      </c>
      <c r="B89" s="787">
        <v>14256</v>
      </c>
      <c r="C89" s="787" t="s">
        <v>15</v>
      </c>
      <c r="D89" t="s">
        <v>14</v>
      </c>
      <c r="E89" s="118"/>
      <c r="F89" s="1">
        <v>300</v>
      </c>
      <c r="G89" s="4">
        <f t="shared" si="1"/>
        <v>21.699999999999989</v>
      </c>
    </row>
    <row r="90" spans="1:7">
      <c r="A90" s="39">
        <v>43179</v>
      </c>
      <c r="B90" s="787">
        <v>14373</v>
      </c>
      <c r="C90" s="787" t="s">
        <v>15</v>
      </c>
      <c r="D90" t="s">
        <v>12</v>
      </c>
      <c r="E90" s="118"/>
      <c r="F90" s="1">
        <v>19.7</v>
      </c>
      <c r="G90" s="4">
        <f t="shared" si="1"/>
        <v>1.9999999999999893</v>
      </c>
    </row>
    <row r="91" spans="1:7">
      <c r="A91" s="39">
        <v>43179</v>
      </c>
      <c r="B91" s="787">
        <v>14373</v>
      </c>
      <c r="C91" s="787" t="s">
        <v>15</v>
      </c>
      <c r="D91" t="s">
        <v>13</v>
      </c>
      <c r="E91" s="118"/>
      <c r="F91" s="1">
        <v>2</v>
      </c>
      <c r="G91" s="4">
        <f t="shared" si="1"/>
        <v>-1.0658141036401503E-14</v>
      </c>
    </row>
    <row r="92" spans="1:7">
      <c r="A92" s="41">
        <v>43190</v>
      </c>
      <c r="B92" s="786" t="s">
        <v>10</v>
      </c>
      <c r="C92" s="786" t="s">
        <v>16</v>
      </c>
      <c r="D92" t="s">
        <v>12</v>
      </c>
      <c r="E92" s="118">
        <v>18.899999999999999</v>
      </c>
      <c r="F92" s="1"/>
      <c r="G92" s="4">
        <f t="shared" si="1"/>
        <v>18.899999999999988</v>
      </c>
    </row>
    <row r="93" spans="1:7">
      <c r="B93" s="787"/>
      <c r="C93" s="787"/>
      <c r="D93" t="s">
        <v>13</v>
      </c>
      <c r="E93" s="118">
        <v>2</v>
      </c>
      <c r="F93" s="1"/>
      <c r="G93" s="4">
        <f t="shared" si="1"/>
        <v>20.899999999999988</v>
      </c>
    </row>
    <row r="94" spans="1:7">
      <c r="B94" s="787"/>
      <c r="C94" s="786"/>
      <c r="D94" t="s">
        <v>14</v>
      </c>
      <c r="E94" s="118">
        <v>300</v>
      </c>
      <c r="F94" s="1"/>
      <c r="G94" s="4">
        <f t="shared" si="1"/>
        <v>320.89999999999998</v>
      </c>
    </row>
    <row r="95" spans="1:7">
      <c r="A95" s="39">
        <v>43190</v>
      </c>
      <c r="B95" s="787">
        <v>14397</v>
      </c>
      <c r="C95" s="787" t="s">
        <v>16</v>
      </c>
      <c r="D95" t="s">
        <v>14</v>
      </c>
      <c r="E95" s="118"/>
      <c r="F95" s="1">
        <v>300</v>
      </c>
      <c r="G95" s="4">
        <f t="shared" si="1"/>
        <v>20.899999999999977</v>
      </c>
    </row>
    <row r="96" spans="1:7">
      <c r="A96" s="39">
        <v>43208</v>
      </c>
      <c r="B96" s="787">
        <v>14489</v>
      </c>
      <c r="C96" s="787" t="s">
        <v>16</v>
      </c>
      <c r="D96" t="s">
        <v>12</v>
      </c>
      <c r="E96" s="118"/>
      <c r="F96" s="1">
        <v>18.899999999999999</v>
      </c>
      <c r="G96" s="4">
        <f t="shared" si="1"/>
        <v>1.9999999999999787</v>
      </c>
    </row>
    <row r="97" spans="1:7">
      <c r="A97" s="39">
        <v>43208</v>
      </c>
      <c r="B97" s="787">
        <v>14489</v>
      </c>
      <c r="C97" s="787" t="s">
        <v>16</v>
      </c>
      <c r="D97" t="s">
        <v>13</v>
      </c>
      <c r="E97" s="118"/>
      <c r="F97" s="1">
        <v>2</v>
      </c>
      <c r="G97" s="4">
        <f t="shared" si="1"/>
        <v>-2.1316282072803006E-14</v>
      </c>
    </row>
    <row r="98" spans="1:7">
      <c r="A98" s="41">
        <v>43220</v>
      </c>
      <c r="B98" s="786" t="s">
        <v>10</v>
      </c>
      <c r="C98" s="786" t="s">
        <v>17</v>
      </c>
      <c r="D98" t="s">
        <v>12</v>
      </c>
      <c r="E98" s="118">
        <v>19.600000000000001</v>
      </c>
      <c r="F98" s="1"/>
      <c r="G98" s="4">
        <f t="shared" si="1"/>
        <v>19.59999999999998</v>
      </c>
    </row>
    <row r="99" spans="1:7">
      <c r="B99" s="787"/>
      <c r="C99" s="786"/>
      <c r="D99" t="s">
        <v>13</v>
      </c>
      <c r="E99" s="118">
        <v>2</v>
      </c>
      <c r="F99" s="1"/>
      <c r="G99" s="4">
        <f t="shared" si="1"/>
        <v>21.59999999999998</v>
      </c>
    </row>
    <row r="100" spans="1:7">
      <c r="B100" s="787"/>
      <c r="C100" s="786"/>
      <c r="D100" t="s">
        <v>14</v>
      </c>
      <c r="E100" s="118">
        <v>300</v>
      </c>
      <c r="F100" s="1"/>
      <c r="G100" s="4">
        <f t="shared" si="1"/>
        <v>321.59999999999997</v>
      </c>
    </row>
    <row r="101" spans="1:7">
      <c r="A101" s="39">
        <v>43220</v>
      </c>
      <c r="B101" s="787">
        <v>14518</v>
      </c>
      <c r="C101" s="787" t="s">
        <v>17</v>
      </c>
      <c r="D101" t="s">
        <v>14</v>
      </c>
      <c r="E101" s="118"/>
      <c r="F101" s="1">
        <v>300</v>
      </c>
      <c r="G101" s="4">
        <f t="shared" si="1"/>
        <v>21.599999999999966</v>
      </c>
    </row>
    <row r="102" spans="1:7">
      <c r="A102" s="39">
        <v>43243</v>
      </c>
      <c r="B102" s="787">
        <v>14655</v>
      </c>
      <c r="C102" s="787" t="s">
        <v>17</v>
      </c>
      <c r="D102" t="s">
        <v>12</v>
      </c>
      <c r="E102" s="118"/>
      <c r="F102" s="1">
        <v>19.600000000000001</v>
      </c>
      <c r="G102" s="4">
        <f t="shared" si="1"/>
        <v>1.9999999999999645</v>
      </c>
    </row>
    <row r="103" spans="1:7">
      <c r="A103" s="39">
        <v>43243</v>
      </c>
      <c r="B103" s="787">
        <v>14655</v>
      </c>
      <c r="C103" s="787" t="s">
        <v>17</v>
      </c>
      <c r="D103" t="s">
        <v>13</v>
      </c>
      <c r="E103" s="118"/>
      <c r="F103" s="1">
        <v>2</v>
      </c>
      <c r="G103" s="4">
        <f t="shared" si="1"/>
        <v>-3.5527136788005009E-14</v>
      </c>
    </row>
    <row r="104" spans="1:7">
      <c r="A104" s="41">
        <v>43251</v>
      </c>
      <c r="B104" s="786" t="s">
        <v>10</v>
      </c>
      <c r="C104" s="786" t="s">
        <v>18</v>
      </c>
      <c r="D104" t="s">
        <v>12</v>
      </c>
      <c r="E104" s="118">
        <v>18.2</v>
      </c>
      <c r="F104" s="1"/>
      <c r="G104" s="4">
        <f t="shared" si="1"/>
        <v>18.199999999999964</v>
      </c>
    </row>
    <row r="105" spans="1:7">
      <c r="B105" s="787"/>
      <c r="C105" s="786"/>
      <c r="D105" t="s">
        <v>13</v>
      </c>
      <c r="E105" s="118">
        <v>2</v>
      </c>
      <c r="F105" s="1"/>
      <c r="G105" s="4">
        <f t="shared" si="1"/>
        <v>20.199999999999964</v>
      </c>
    </row>
    <row r="106" spans="1:7">
      <c r="B106" s="787"/>
      <c r="C106" s="786"/>
      <c r="D106" t="s">
        <v>14</v>
      </c>
      <c r="E106" s="118">
        <v>300</v>
      </c>
      <c r="F106" s="1"/>
      <c r="G106" s="4">
        <f t="shared" si="1"/>
        <v>320.2</v>
      </c>
    </row>
    <row r="107" spans="1:7">
      <c r="A107" s="39">
        <v>43251</v>
      </c>
      <c r="B107" s="787">
        <v>14700</v>
      </c>
      <c r="C107" s="787" t="s">
        <v>18</v>
      </c>
      <c r="D107" t="s">
        <v>14</v>
      </c>
      <c r="E107" s="118"/>
      <c r="F107" s="1">
        <v>300</v>
      </c>
      <c r="G107" s="4">
        <f t="shared" si="1"/>
        <v>20.199999999999989</v>
      </c>
    </row>
    <row r="108" spans="1:7">
      <c r="A108" s="39">
        <v>43273</v>
      </c>
      <c r="B108" s="787">
        <v>14817</v>
      </c>
      <c r="C108" s="787" t="s">
        <v>18</v>
      </c>
      <c r="D108" t="s">
        <v>12</v>
      </c>
      <c r="E108" s="118"/>
      <c r="F108" s="1">
        <v>18.2</v>
      </c>
      <c r="G108" s="4">
        <f t="shared" si="1"/>
        <v>1.9999999999999893</v>
      </c>
    </row>
    <row r="109" spans="1:7">
      <c r="A109" s="39">
        <v>43273</v>
      </c>
      <c r="B109" s="787">
        <v>14817</v>
      </c>
      <c r="C109" s="787" t="s">
        <v>18</v>
      </c>
      <c r="D109" t="s">
        <v>13</v>
      </c>
      <c r="E109" s="118"/>
      <c r="F109" s="1">
        <v>2</v>
      </c>
      <c r="G109" s="4">
        <f t="shared" si="1"/>
        <v>-1.0658141036401503E-14</v>
      </c>
    </row>
    <row r="110" spans="1:7">
      <c r="A110" s="41">
        <v>43281</v>
      </c>
      <c r="B110" s="786" t="s">
        <v>10</v>
      </c>
      <c r="C110" s="786" t="s">
        <v>19</v>
      </c>
      <c r="D110" t="s">
        <v>12</v>
      </c>
      <c r="E110" s="118">
        <v>16.8</v>
      </c>
      <c r="F110" s="1"/>
      <c r="G110" s="4">
        <f t="shared" si="1"/>
        <v>16.79999999999999</v>
      </c>
    </row>
    <row r="111" spans="1:7">
      <c r="B111" s="787"/>
      <c r="C111" s="786"/>
      <c r="D111" t="s">
        <v>13</v>
      </c>
      <c r="E111" s="118">
        <v>4</v>
      </c>
      <c r="F111" s="1"/>
      <c r="G111" s="4">
        <f t="shared" si="1"/>
        <v>20.79999999999999</v>
      </c>
    </row>
    <row r="112" spans="1:7">
      <c r="B112" s="787"/>
      <c r="C112" s="786"/>
      <c r="D112" t="s">
        <v>14</v>
      </c>
      <c r="E112" s="118">
        <v>300</v>
      </c>
      <c r="F112" s="1"/>
      <c r="G112" s="4">
        <f t="shared" si="1"/>
        <v>320.8</v>
      </c>
    </row>
    <row r="113" spans="1:7">
      <c r="A113" s="39">
        <v>43283</v>
      </c>
      <c r="B113" s="787">
        <v>14867</v>
      </c>
      <c r="C113" s="787" t="s">
        <v>19</v>
      </c>
      <c r="D113" t="s">
        <v>14</v>
      </c>
      <c r="E113" s="118"/>
      <c r="F113" s="1">
        <v>300</v>
      </c>
      <c r="G113" s="4">
        <f t="shared" si="1"/>
        <v>20.800000000000011</v>
      </c>
    </row>
    <row r="114" spans="1:7">
      <c r="A114" s="39">
        <v>43311</v>
      </c>
      <c r="B114" s="787">
        <v>14969</v>
      </c>
      <c r="C114" s="787" t="s">
        <v>19</v>
      </c>
      <c r="D114" t="s">
        <v>12</v>
      </c>
      <c r="E114" s="118"/>
      <c r="F114" s="1">
        <v>16.8</v>
      </c>
      <c r="G114" s="4">
        <f t="shared" si="1"/>
        <v>4.0000000000000107</v>
      </c>
    </row>
    <row r="115" spans="1:7">
      <c r="A115" s="39">
        <v>43311</v>
      </c>
      <c r="B115" s="787">
        <v>14969</v>
      </c>
      <c r="C115" s="787" t="s">
        <v>19</v>
      </c>
      <c r="D115" t="s">
        <v>13</v>
      </c>
      <c r="E115" s="118"/>
      <c r="F115" s="1">
        <v>4</v>
      </c>
      <c r="G115" s="4">
        <f t="shared" si="1"/>
        <v>1.0658141036401503E-14</v>
      </c>
    </row>
    <row r="116" spans="1:7">
      <c r="A116" s="41">
        <v>43312</v>
      </c>
      <c r="B116" s="786" t="s">
        <v>10</v>
      </c>
      <c r="C116" s="786" t="s">
        <v>20</v>
      </c>
      <c r="D116" t="s">
        <v>12</v>
      </c>
      <c r="E116" s="118">
        <v>16.5</v>
      </c>
      <c r="F116" s="1"/>
      <c r="G116" s="4">
        <f t="shared" si="1"/>
        <v>16.500000000000011</v>
      </c>
    </row>
    <row r="117" spans="1:7">
      <c r="B117" s="787"/>
      <c r="C117" s="786"/>
      <c r="D117" t="s">
        <v>13</v>
      </c>
      <c r="E117" s="118">
        <v>2</v>
      </c>
      <c r="F117" s="1"/>
      <c r="G117" s="4">
        <f t="shared" si="1"/>
        <v>18.500000000000011</v>
      </c>
    </row>
    <row r="118" spans="1:7">
      <c r="B118" s="787"/>
      <c r="C118" s="786"/>
      <c r="D118" t="s">
        <v>14</v>
      </c>
      <c r="E118" s="118">
        <v>300</v>
      </c>
      <c r="F118" s="1"/>
      <c r="G118" s="4">
        <f t="shared" si="1"/>
        <v>318.5</v>
      </c>
    </row>
    <row r="119" spans="1:7">
      <c r="A119" s="39">
        <v>43312</v>
      </c>
      <c r="B119" s="787">
        <v>14973</v>
      </c>
      <c r="C119" s="787" t="s">
        <v>20</v>
      </c>
      <c r="D119" t="s">
        <v>14</v>
      </c>
      <c r="E119" s="118"/>
      <c r="F119" s="1">
        <v>300</v>
      </c>
      <c r="G119" s="4">
        <f t="shared" si="1"/>
        <v>18.5</v>
      </c>
    </row>
    <row r="120" spans="1:7">
      <c r="A120" s="39">
        <v>43334</v>
      </c>
      <c r="B120" s="787">
        <v>15065</v>
      </c>
      <c r="C120" s="787" t="s">
        <v>20</v>
      </c>
      <c r="D120" t="s">
        <v>12</v>
      </c>
      <c r="E120" s="118"/>
      <c r="F120" s="1">
        <v>16.5</v>
      </c>
      <c r="G120" s="4">
        <f t="shared" si="1"/>
        <v>2</v>
      </c>
    </row>
    <row r="121" spans="1:7">
      <c r="A121" s="39">
        <v>43334</v>
      </c>
      <c r="B121" s="787">
        <v>15065</v>
      </c>
      <c r="C121" s="787" t="s">
        <v>20</v>
      </c>
      <c r="D121" t="s">
        <v>13</v>
      </c>
      <c r="E121" s="118"/>
      <c r="F121" s="1">
        <v>2</v>
      </c>
      <c r="G121" s="4">
        <f t="shared" si="1"/>
        <v>0</v>
      </c>
    </row>
    <row r="122" spans="1:7">
      <c r="A122" s="41">
        <v>43343</v>
      </c>
      <c r="B122" s="786" t="s">
        <v>10</v>
      </c>
      <c r="C122" s="786" t="s">
        <v>21</v>
      </c>
      <c r="D122" t="s">
        <v>12</v>
      </c>
      <c r="E122" s="118">
        <v>16.399999999999999</v>
      </c>
      <c r="F122" s="1"/>
      <c r="G122" s="4">
        <f t="shared" si="1"/>
        <v>16.399999999999999</v>
      </c>
    </row>
    <row r="123" spans="1:7">
      <c r="B123" s="787"/>
      <c r="C123" s="786"/>
      <c r="D123" t="s">
        <v>13</v>
      </c>
      <c r="E123" s="118">
        <v>2</v>
      </c>
      <c r="F123" s="1"/>
      <c r="G123" s="4">
        <f t="shared" si="1"/>
        <v>18.399999999999999</v>
      </c>
    </row>
    <row r="124" spans="1:7">
      <c r="B124" s="787"/>
      <c r="C124" s="786"/>
      <c r="D124" t="s">
        <v>14</v>
      </c>
      <c r="E124" s="118">
        <v>300</v>
      </c>
      <c r="F124" s="1"/>
      <c r="G124" s="4">
        <f t="shared" si="1"/>
        <v>318.39999999999998</v>
      </c>
    </row>
    <row r="125" spans="1:7">
      <c r="A125" s="39">
        <v>43343</v>
      </c>
      <c r="B125" s="787">
        <v>15109</v>
      </c>
      <c r="C125" s="787" t="s">
        <v>21</v>
      </c>
      <c r="D125" t="s">
        <v>14</v>
      </c>
      <c r="E125" s="118"/>
      <c r="F125" s="1">
        <v>300</v>
      </c>
      <c r="G125" s="4">
        <f t="shared" si="1"/>
        <v>18.399999999999977</v>
      </c>
    </row>
    <row r="126" spans="1:7">
      <c r="A126" s="39">
        <v>43368</v>
      </c>
      <c r="B126" s="787">
        <v>15213</v>
      </c>
      <c r="C126" s="787" t="s">
        <v>21</v>
      </c>
      <c r="D126" t="s">
        <v>12</v>
      </c>
      <c r="E126" s="118"/>
      <c r="F126" s="1">
        <v>16.399999999999999</v>
      </c>
      <c r="G126" s="4">
        <f t="shared" si="1"/>
        <v>1.9999999999999787</v>
      </c>
    </row>
    <row r="127" spans="1:7">
      <c r="A127" s="39">
        <v>43368</v>
      </c>
      <c r="B127" s="787">
        <v>15213</v>
      </c>
      <c r="C127" s="787" t="s">
        <v>21</v>
      </c>
      <c r="D127" t="s">
        <v>13</v>
      </c>
      <c r="E127" s="118"/>
      <c r="F127" s="1">
        <v>2</v>
      </c>
      <c r="G127" s="4">
        <f t="shared" si="1"/>
        <v>-2.1316282072803006E-14</v>
      </c>
    </row>
    <row r="128" spans="1:7">
      <c r="A128" s="41">
        <v>43373</v>
      </c>
      <c r="B128" s="786" t="s">
        <v>10</v>
      </c>
      <c r="C128" s="786" t="s">
        <v>22</v>
      </c>
      <c r="D128" t="s">
        <v>12</v>
      </c>
      <c r="E128" s="118">
        <v>16.8</v>
      </c>
      <c r="F128" s="1"/>
      <c r="G128" s="4">
        <f t="shared" si="1"/>
        <v>16.799999999999979</v>
      </c>
    </row>
    <row r="129" spans="1:7">
      <c r="B129" s="787"/>
      <c r="C129" s="786"/>
      <c r="D129" t="s">
        <v>13</v>
      </c>
      <c r="E129" s="118">
        <v>3</v>
      </c>
      <c r="F129" s="1"/>
      <c r="G129" s="4">
        <f t="shared" si="1"/>
        <v>19.799999999999979</v>
      </c>
    </row>
    <row r="130" spans="1:7">
      <c r="B130" s="787"/>
      <c r="C130" s="786"/>
      <c r="D130" t="s">
        <v>14</v>
      </c>
      <c r="E130" s="118">
        <v>300</v>
      </c>
      <c r="F130" s="1"/>
      <c r="G130" s="4">
        <f t="shared" si="1"/>
        <v>319.79999999999995</v>
      </c>
    </row>
    <row r="131" spans="1:7">
      <c r="A131" s="39">
        <v>43372</v>
      </c>
      <c r="B131" s="787">
        <v>15239</v>
      </c>
      <c r="C131" s="787" t="s">
        <v>22</v>
      </c>
      <c r="D131" t="s">
        <v>14</v>
      </c>
      <c r="E131" s="118"/>
      <c r="F131" s="1">
        <v>290</v>
      </c>
      <c r="G131" s="4">
        <f t="shared" si="1"/>
        <v>29.799999999999955</v>
      </c>
    </row>
    <row r="132" spans="1:7">
      <c r="A132" s="39">
        <v>43374</v>
      </c>
      <c r="B132" s="787">
        <v>15261</v>
      </c>
      <c r="C132" s="787" t="s">
        <v>22</v>
      </c>
      <c r="D132" t="s">
        <v>14</v>
      </c>
      <c r="E132" s="118"/>
      <c r="F132" s="1">
        <v>10</v>
      </c>
      <c r="G132" s="4">
        <f t="shared" si="1"/>
        <v>19.799999999999955</v>
      </c>
    </row>
    <row r="133" spans="1:7">
      <c r="A133" s="39">
        <v>43402</v>
      </c>
      <c r="B133" s="787">
        <v>15365</v>
      </c>
      <c r="C133" s="787" t="s">
        <v>22</v>
      </c>
      <c r="D133" t="s">
        <v>12</v>
      </c>
      <c r="E133" s="118"/>
      <c r="F133" s="1">
        <v>16.8</v>
      </c>
      <c r="G133" s="4">
        <f t="shared" si="1"/>
        <v>2.9999999999999538</v>
      </c>
    </row>
    <row r="134" spans="1:7">
      <c r="A134" s="39">
        <v>43402</v>
      </c>
      <c r="B134" s="787">
        <v>15365</v>
      </c>
      <c r="C134" s="787" t="s">
        <v>22</v>
      </c>
      <c r="D134" t="s">
        <v>13</v>
      </c>
      <c r="E134" s="118"/>
      <c r="F134" s="1">
        <v>3</v>
      </c>
      <c r="G134" s="4">
        <f t="shared" si="1"/>
        <v>-4.6185277824406512E-14</v>
      </c>
    </row>
    <row r="135" spans="1:7">
      <c r="A135" s="41">
        <v>43404</v>
      </c>
      <c r="B135" s="786" t="s">
        <v>10</v>
      </c>
      <c r="C135" s="786" t="s">
        <v>23</v>
      </c>
      <c r="D135" t="s">
        <v>12</v>
      </c>
      <c r="E135" s="118">
        <v>16.899999999999999</v>
      </c>
      <c r="F135" s="1"/>
      <c r="G135" s="4">
        <f t="shared" si="1"/>
        <v>16.899999999999952</v>
      </c>
    </row>
    <row r="136" spans="1:7">
      <c r="B136" s="787"/>
      <c r="C136" s="786"/>
      <c r="D136" t="s">
        <v>13</v>
      </c>
      <c r="E136" s="118">
        <v>4</v>
      </c>
      <c r="F136" s="1"/>
      <c r="G136" s="4">
        <f t="shared" si="1"/>
        <v>20.899999999999952</v>
      </c>
    </row>
    <row r="137" spans="1:7">
      <c r="B137" s="787"/>
      <c r="C137" s="786"/>
      <c r="D137" t="s">
        <v>14</v>
      </c>
      <c r="E137" s="118">
        <v>300</v>
      </c>
      <c r="F137" s="1"/>
      <c r="G137" s="4">
        <f t="shared" si="1"/>
        <v>320.89999999999998</v>
      </c>
    </row>
    <row r="138" spans="1:7">
      <c r="A138" s="39">
        <v>43403</v>
      </c>
      <c r="B138" s="787">
        <v>15370</v>
      </c>
      <c r="C138" s="787" t="s">
        <v>23</v>
      </c>
      <c r="D138" t="s">
        <v>14</v>
      </c>
      <c r="E138" s="118"/>
      <c r="F138" s="1">
        <v>300</v>
      </c>
      <c r="G138" s="4">
        <f t="shared" si="1"/>
        <v>20.899999999999977</v>
      </c>
    </row>
    <row r="139" spans="1:7">
      <c r="A139" s="39">
        <v>43434</v>
      </c>
      <c r="B139" s="787">
        <v>15516</v>
      </c>
      <c r="C139" s="787" t="s">
        <v>23</v>
      </c>
      <c r="D139" t="s">
        <v>12</v>
      </c>
      <c r="E139" s="118"/>
      <c r="F139" s="1">
        <v>16.899999999999999</v>
      </c>
      <c r="G139" s="4">
        <f t="shared" ref="G139:G203" si="2">+G138+E139-F139</f>
        <v>3.9999999999999787</v>
      </c>
    </row>
    <row r="140" spans="1:7">
      <c r="A140" s="39">
        <v>43434</v>
      </c>
      <c r="B140" s="787">
        <v>15516</v>
      </c>
      <c r="C140" s="787" t="s">
        <v>23</v>
      </c>
      <c r="D140" t="s">
        <v>13</v>
      </c>
      <c r="E140" s="118"/>
      <c r="F140" s="1">
        <v>4</v>
      </c>
      <c r="G140" s="4">
        <f t="shared" si="2"/>
        <v>-2.1316282072803006E-14</v>
      </c>
    </row>
    <row r="141" spans="1:7">
      <c r="A141" s="41">
        <v>43434</v>
      </c>
      <c r="B141" s="786" t="s">
        <v>10</v>
      </c>
      <c r="C141" s="786" t="s">
        <v>24</v>
      </c>
      <c r="D141" t="s">
        <v>12</v>
      </c>
      <c r="E141" s="118">
        <v>17.399999999999999</v>
      </c>
      <c r="F141" s="1"/>
      <c r="G141" s="4">
        <f t="shared" si="2"/>
        <v>17.399999999999977</v>
      </c>
    </row>
    <row r="142" spans="1:7">
      <c r="B142" s="787"/>
      <c r="C142" s="786"/>
      <c r="D142" t="s">
        <v>13</v>
      </c>
      <c r="E142" s="118">
        <v>4</v>
      </c>
      <c r="F142" s="1"/>
      <c r="G142" s="4">
        <f t="shared" si="2"/>
        <v>21.399999999999977</v>
      </c>
    </row>
    <row r="143" spans="1:7">
      <c r="B143" s="787"/>
      <c r="C143" s="786"/>
      <c r="D143" t="s">
        <v>14</v>
      </c>
      <c r="E143" s="118">
        <v>300</v>
      </c>
      <c r="F143" s="1"/>
      <c r="G143" s="4">
        <f t="shared" si="2"/>
        <v>321.39999999999998</v>
      </c>
    </row>
    <row r="144" spans="1:7">
      <c r="A144" s="39">
        <v>43434</v>
      </c>
      <c r="B144" s="787">
        <v>15517</v>
      </c>
      <c r="C144" s="787" t="s">
        <v>24</v>
      </c>
      <c r="D144" t="s">
        <v>14</v>
      </c>
      <c r="E144" s="118"/>
      <c r="F144" s="1">
        <v>300</v>
      </c>
      <c r="G144" s="4">
        <f t="shared" si="2"/>
        <v>21.399999999999977</v>
      </c>
    </row>
    <row r="145" spans="1:7">
      <c r="A145" s="39">
        <v>43473</v>
      </c>
      <c r="B145" s="787">
        <v>15756</v>
      </c>
      <c r="C145" s="787" t="s">
        <v>24</v>
      </c>
      <c r="D145" t="s">
        <v>12</v>
      </c>
      <c r="E145" s="118"/>
      <c r="F145" s="1">
        <v>17.399999999999999</v>
      </c>
      <c r="G145" s="4">
        <f t="shared" si="2"/>
        <v>3.9999999999999787</v>
      </c>
    </row>
    <row r="146" spans="1:7">
      <c r="A146" s="39">
        <v>43473</v>
      </c>
      <c r="B146" s="787">
        <v>15756</v>
      </c>
      <c r="C146" s="787" t="s">
        <v>24</v>
      </c>
      <c r="D146" t="s">
        <v>13</v>
      </c>
      <c r="E146" s="118"/>
      <c r="F146" s="1">
        <v>4</v>
      </c>
      <c r="G146" s="4">
        <f t="shared" si="2"/>
        <v>-2.1316282072803006E-14</v>
      </c>
    </row>
    <row r="147" spans="1:7">
      <c r="A147" s="41">
        <v>43465</v>
      </c>
      <c r="B147" s="786" t="s">
        <v>10</v>
      </c>
      <c r="C147" s="786" t="s">
        <v>25</v>
      </c>
      <c r="D147" t="s">
        <v>12</v>
      </c>
      <c r="E147" s="118">
        <v>18.600000000000001</v>
      </c>
      <c r="F147" s="1"/>
      <c r="G147" s="4">
        <f t="shared" si="2"/>
        <v>18.59999999999998</v>
      </c>
    </row>
    <row r="148" spans="1:7">
      <c r="B148" s="787"/>
      <c r="C148" s="786"/>
      <c r="D148" t="s">
        <v>13</v>
      </c>
      <c r="E148" s="118">
        <v>4</v>
      </c>
      <c r="F148" s="1"/>
      <c r="G148" s="4">
        <f t="shared" si="2"/>
        <v>22.59999999999998</v>
      </c>
    </row>
    <row r="149" spans="1:7">
      <c r="B149" s="787"/>
      <c r="C149" s="786"/>
      <c r="D149" t="s">
        <v>14</v>
      </c>
      <c r="E149" s="118">
        <v>300</v>
      </c>
      <c r="F149" s="1"/>
      <c r="G149" s="4">
        <f t="shared" si="2"/>
        <v>322.59999999999997</v>
      </c>
    </row>
    <row r="150" spans="1:7">
      <c r="A150" s="39">
        <v>43463</v>
      </c>
      <c r="B150" s="787">
        <v>15648</v>
      </c>
      <c r="C150" s="787" t="s">
        <v>25</v>
      </c>
      <c r="D150" t="s">
        <v>14</v>
      </c>
      <c r="E150" s="118"/>
      <c r="F150" s="1">
        <v>300</v>
      </c>
      <c r="G150" s="4">
        <f t="shared" si="2"/>
        <v>22.599999999999966</v>
      </c>
    </row>
    <row r="151" spans="1:7">
      <c r="A151" s="39">
        <v>43491</v>
      </c>
      <c r="B151" s="787">
        <v>15813</v>
      </c>
      <c r="C151" s="787" t="s">
        <v>25</v>
      </c>
      <c r="D151" t="s">
        <v>12</v>
      </c>
      <c r="E151" s="118"/>
      <c r="F151" s="1">
        <v>18.600000000000001</v>
      </c>
      <c r="G151" s="4">
        <f t="shared" si="2"/>
        <v>3.9999999999999645</v>
      </c>
    </row>
    <row r="152" spans="1:7">
      <c r="A152" s="39">
        <v>43491</v>
      </c>
      <c r="B152" s="787">
        <v>15813</v>
      </c>
      <c r="C152" s="787" t="s">
        <v>25</v>
      </c>
      <c r="D152" t="s">
        <v>13</v>
      </c>
      <c r="E152" s="118"/>
      <c r="F152" s="1">
        <v>4</v>
      </c>
      <c r="G152" s="4">
        <f t="shared" si="2"/>
        <v>-3.5527136788005009E-14</v>
      </c>
    </row>
    <row r="153" spans="1:7">
      <c r="A153" s="41">
        <v>43496</v>
      </c>
      <c r="B153" s="786" t="s">
        <v>10</v>
      </c>
      <c r="C153" s="786" t="s">
        <v>11</v>
      </c>
      <c r="D153" t="s">
        <v>12</v>
      </c>
      <c r="E153" s="118">
        <v>19.3</v>
      </c>
      <c r="F153" s="1"/>
      <c r="G153" s="4">
        <f t="shared" si="2"/>
        <v>19.299999999999965</v>
      </c>
    </row>
    <row r="154" spans="1:7">
      <c r="B154" s="787"/>
      <c r="C154" s="786"/>
      <c r="D154" t="s">
        <v>13</v>
      </c>
      <c r="E154" s="118">
        <v>4</v>
      </c>
      <c r="F154" s="1"/>
      <c r="G154" s="4">
        <f t="shared" si="2"/>
        <v>23.299999999999965</v>
      </c>
    </row>
    <row r="155" spans="1:7">
      <c r="B155" s="787"/>
      <c r="C155" s="786"/>
      <c r="D155" t="s">
        <v>14</v>
      </c>
      <c r="E155" s="118">
        <v>300</v>
      </c>
      <c r="F155" s="1"/>
      <c r="G155" s="4">
        <f t="shared" si="2"/>
        <v>323.29999999999995</v>
      </c>
    </row>
    <row r="156" spans="1:7">
      <c r="A156" s="39">
        <v>43495</v>
      </c>
      <c r="B156" s="787">
        <v>15822</v>
      </c>
      <c r="C156" s="787" t="s">
        <v>11</v>
      </c>
      <c r="D156" t="s">
        <v>14</v>
      </c>
      <c r="E156" s="118"/>
      <c r="F156" s="1">
        <v>300</v>
      </c>
      <c r="G156" s="4">
        <f t="shared" si="2"/>
        <v>23.299999999999955</v>
      </c>
    </row>
    <row r="157" spans="1:7">
      <c r="A157" s="39">
        <v>43523</v>
      </c>
      <c r="B157" s="787">
        <v>15951</v>
      </c>
      <c r="C157" s="787" t="s">
        <v>11</v>
      </c>
      <c r="D157" t="s">
        <v>12</v>
      </c>
      <c r="E157" s="118"/>
      <c r="F157" s="1">
        <v>19.3</v>
      </c>
      <c r="G157" s="4">
        <f t="shared" si="2"/>
        <v>3.9999999999999538</v>
      </c>
    </row>
    <row r="158" spans="1:7">
      <c r="A158" s="39">
        <v>43523</v>
      </c>
      <c r="B158" s="787">
        <v>15951</v>
      </c>
      <c r="C158" s="787" t="s">
        <v>11</v>
      </c>
      <c r="D158" t="s">
        <v>13</v>
      </c>
      <c r="E158" s="118"/>
      <c r="F158" s="1">
        <v>4</v>
      </c>
      <c r="G158" s="4">
        <f t="shared" si="2"/>
        <v>-4.6185277824406512E-14</v>
      </c>
    </row>
    <row r="159" spans="1:7">
      <c r="A159" s="41">
        <v>43524</v>
      </c>
      <c r="B159" s="786" t="s">
        <v>10</v>
      </c>
      <c r="C159" s="786" t="s">
        <v>15</v>
      </c>
      <c r="D159" t="s">
        <v>12</v>
      </c>
      <c r="E159" s="118">
        <v>20.399999999999999</v>
      </c>
      <c r="F159" s="1"/>
      <c r="G159" s="4">
        <f t="shared" si="2"/>
        <v>20.399999999999952</v>
      </c>
    </row>
    <row r="160" spans="1:7">
      <c r="B160" s="787"/>
      <c r="C160" s="786"/>
      <c r="D160" t="s">
        <v>13</v>
      </c>
      <c r="E160" s="118">
        <v>4.9000000000000004</v>
      </c>
      <c r="F160" s="1"/>
      <c r="G160" s="4">
        <f t="shared" si="2"/>
        <v>25.299999999999955</v>
      </c>
    </row>
    <row r="161" spans="1:7">
      <c r="B161" s="787"/>
      <c r="C161" s="786"/>
      <c r="D161" t="s">
        <v>14</v>
      </c>
      <c r="E161" s="118">
        <v>300</v>
      </c>
      <c r="F161" s="1"/>
      <c r="G161" s="4">
        <f t="shared" si="2"/>
        <v>325.29999999999995</v>
      </c>
    </row>
    <row r="162" spans="1:7">
      <c r="A162" s="39">
        <v>43524</v>
      </c>
      <c r="B162" s="787">
        <v>15953</v>
      </c>
      <c r="C162" s="787" t="s">
        <v>15</v>
      </c>
      <c r="D162" t="s">
        <v>14</v>
      </c>
      <c r="E162" s="118"/>
      <c r="F162" s="1">
        <v>300</v>
      </c>
      <c r="G162" s="4">
        <f t="shared" si="2"/>
        <v>25.299999999999955</v>
      </c>
    </row>
    <row r="163" spans="1:7">
      <c r="A163" s="39">
        <v>43588</v>
      </c>
      <c r="B163" s="787" t="s">
        <v>3330</v>
      </c>
      <c r="C163" s="787" t="s">
        <v>15</v>
      </c>
      <c r="D163" t="s">
        <v>12</v>
      </c>
      <c r="E163" s="118"/>
      <c r="F163" s="1">
        <v>20.399999999999999</v>
      </c>
      <c r="G163" s="4">
        <f t="shared" si="2"/>
        <v>4.8999999999999559</v>
      </c>
    </row>
    <row r="164" spans="1:7">
      <c r="A164" s="39">
        <v>43588</v>
      </c>
      <c r="B164" s="787" t="s">
        <v>3330</v>
      </c>
      <c r="C164" s="787" t="s">
        <v>15</v>
      </c>
      <c r="D164" t="s">
        <v>13</v>
      </c>
      <c r="E164" s="118"/>
      <c r="F164" s="1">
        <v>4.9000000000000004</v>
      </c>
      <c r="G164" s="4">
        <f t="shared" si="2"/>
        <v>-4.4408920985006262E-14</v>
      </c>
    </row>
    <row r="165" spans="1:7">
      <c r="A165" s="41">
        <v>43555</v>
      </c>
      <c r="B165" s="786" t="s">
        <v>10</v>
      </c>
      <c r="C165" s="786" t="s">
        <v>16</v>
      </c>
      <c r="D165" t="s">
        <v>12</v>
      </c>
      <c r="E165" s="118">
        <v>19</v>
      </c>
      <c r="F165" s="1"/>
      <c r="G165" s="4">
        <f t="shared" si="2"/>
        <v>18.999999999999957</v>
      </c>
    </row>
    <row r="166" spans="1:7">
      <c r="B166" s="787"/>
      <c r="C166" s="786"/>
      <c r="D166" t="s">
        <v>13</v>
      </c>
      <c r="E166" s="118">
        <v>3.9</v>
      </c>
      <c r="F166" s="1"/>
      <c r="G166" s="4">
        <f t="shared" si="2"/>
        <v>22.899999999999956</v>
      </c>
    </row>
    <row r="167" spans="1:7">
      <c r="B167" s="787"/>
      <c r="C167" s="786"/>
      <c r="D167" t="s">
        <v>14</v>
      </c>
      <c r="E167" s="118">
        <v>130</v>
      </c>
      <c r="F167" s="1"/>
      <c r="G167" s="4">
        <f t="shared" si="2"/>
        <v>152.89999999999995</v>
      </c>
    </row>
    <row r="168" spans="1:7">
      <c r="A168" s="39">
        <v>43615</v>
      </c>
      <c r="B168" s="787" t="s">
        <v>3330</v>
      </c>
      <c r="C168" s="94" t="s">
        <v>16</v>
      </c>
      <c r="D168" t="s">
        <v>14</v>
      </c>
      <c r="E168" s="118"/>
      <c r="F168" s="1">
        <v>130</v>
      </c>
      <c r="G168" s="4">
        <f t="shared" si="2"/>
        <v>22.899999999999949</v>
      </c>
    </row>
    <row r="169" spans="1:7">
      <c r="A169" s="39">
        <v>43593</v>
      </c>
      <c r="B169" s="787" t="s">
        <v>3331</v>
      </c>
      <c r="C169" s="94" t="s">
        <v>16</v>
      </c>
      <c r="D169" t="s">
        <v>12</v>
      </c>
      <c r="E169" s="118"/>
      <c r="F169" s="1">
        <v>19</v>
      </c>
      <c r="G169" s="4">
        <f t="shared" si="2"/>
        <v>3.8999999999999488</v>
      </c>
    </row>
    <row r="170" spans="1:7">
      <c r="A170" s="39">
        <v>43593</v>
      </c>
      <c r="B170" s="787" t="s">
        <v>3331</v>
      </c>
      <c r="C170" s="94" t="s">
        <v>16</v>
      </c>
      <c r="D170" t="s">
        <v>13</v>
      </c>
      <c r="E170" s="118"/>
      <c r="F170" s="1">
        <v>3.9</v>
      </c>
      <c r="G170" s="4">
        <f t="shared" si="2"/>
        <v>-5.1070259132757201E-14</v>
      </c>
    </row>
    <row r="171" spans="1:7">
      <c r="A171" s="41">
        <v>43585</v>
      </c>
      <c r="B171" s="786" t="s">
        <v>10</v>
      </c>
      <c r="C171" s="786" t="s">
        <v>17</v>
      </c>
      <c r="D171" t="s">
        <v>12</v>
      </c>
      <c r="E171" s="118">
        <v>19.2</v>
      </c>
      <c r="F171" s="1"/>
      <c r="G171" s="4">
        <f t="shared" si="2"/>
        <v>19.19999999999995</v>
      </c>
    </row>
    <row r="172" spans="1:7">
      <c r="B172" s="787"/>
      <c r="C172" s="786"/>
      <c r="D172" t="s">
        <v>13</v>
      </c>
      <c r="E172" s="118">
        <v>3.6</v>
      </c>
      <c r="F172" s="1"/>
      <c r="G172" s="4">
        <f t="shared" si="2"/>
        <v>22.799999999999951</v>
      </c>
    </row>
    <row r="173" spans="1:7">
      <c r="B173" s="787"/>
      <c r="C173" s="786"/>
      <c r="D173" t="s">
        <v>14</v>
      </c>
      <c r="E173" s="118">
        <v>300</v>
      </c>
      <c r="F173" s="1"/>
      <c r="G173" s="4">
        <f t="shared" si="2"/>
        <v>322.79999999999995</v>
      </c>
    </row>
    <row r="174" spans="1:7">
      <c r="A174" s="39">
        <v>43585</v>
      </c>
      <c r="B174" s="787" t="s">
        <v>3332</v>
      </c>
      <c r="C174" s="787" t="s">
        <v>17</v>
      </c>
      <c r="D174" t="s">
        <v>14</v>
      </c>
      <c r="E174" s="118"/>
      <c r="F174" s="1">
        <v>300</v>
      </c>
      <c r="G174" s="4">
        <f t="shared" si="2"/>
        <v>22.799999999999955</v>
      </c>
    </row>
    <row r="175" spans="1:7">
      <c r="A175" s="39">
        <v>43615</v>
      </c>
      <c r="B175" s="787" t="s">
        <v>3333</v>
      </c>
      <c r="C175" s="787" t="s">
        <v>17</v>
      </c>
      <c r="D175" t="s">
        <v>12</v>
      </c>
      <c r="E175" s="118"/>
      <c r="F175" s="1">
        <v>19.2</v>
      </c>
      <c r="G175" s="4">
        <f t="shared" si="2"/>
        <v>3.5999999999999552</v>
      </c>
    </row>
    <row r="176" spans="1:7">
      <c r="A176" s="39">
        <v>43615</v>
      </c>
      <c r="B176" s="787" t="s">
        <v>3333</v>
      </c>
      <c r="C176" s="787" t="s">
        <v>17</v>
      </c>
      <c r="D176" t="s">
        <v>13</v>
      </c>
      <c r="E176" s="118"/>
      <c r="F176" s="1">
        <v>3.6</v>
      </c>
      <c r="G176" s="4">
        <f t="shared" si="2"/>
        <v>-4.4853010194856324E-14</v>
      </c>
    </row>
    <row r="177" spans="1:7">
      <c r="A177" s="41">
        <v>43616</v>
      </c>
      <c r="B177" s="786" t="s">
        <v>10</v>
      </c>
      <c r="C177" s="786" t="s">
        <v>18</v>
      </c>
      <c r="D177" t="s">
        <v>12</v>
      </c>
      <c r="E177" s="118">
        <v>17.7</v>
      </c>
      <c r="F177" s="1"/>
      <c r="G177" s="4">
        <f t="shared" si="2"/>
        <v>17.699999999999953</v>
      </c>
    </row>
    <row r="178" spans="1:7">
      <c r="B178" s="787"/>
      <c r="C178" s="786"/>
      <c r="D178" t="s">
        <v>13</v>
      </c>
      <c r="E178" s="118">
        <v>4.0999999999999996</v>
      </c>
      <c r="F178" s="1"/>
      <c r="G178" s="4">
        <f t="shared" si="2"/>
        <v>21.799999999999955</v>
      </c>
    </row>
    <row r="179" spans="1:7">
      <c r="B179" s="787"/>
      <c r="C179" s="786"/>
      <c r="D179" t="s">
        <v>14</v>
      </c>
      <c r="E179" s="118">
        <v>300</v>
      </c>
      <c r="F179" s="1"/>
      <c r="G179" s="4">
        <f t="shared" si="2"/>
        <v>321.79999999999995</v>
      </c>
    </row>
    <row r="180" spans="1:7">
      <c r="A180" s="39">
        <v>43615</v>
      </c>
      <c r="B180" s="787" t="s">
        <v>3333</v>
      </c>
      <c r="C180" s="787" t="s">
        <v>18</v>
      </c>
      <c r="D180" t="s">
        <v>14</v>
      </c>
      <c r="E180" s="118"/>
      <c r="F180" s="1">
        <v>300</v>
      </c>
      <c r="G180" s="4">
        <f t="shared" si="2"/>
        <v>21.799999999999955</v>
      </c>
    </row>
    <row r="181" spans="1:7">
      <c r="A181" s="39">
        <v>43647</v>
      </c>
      <c r="B181" s="787" t="s">
        <v>3334</v>
      </c>
      <c r="C181" s="787" t="s">
        <v>18</v>
      </c>
      <c r="D181" t="s">
        <v>12</v>
      </c>
      <c r="E181" s="118"/>
      <c r="F181" s="1">
        <v>17.7</v>
      </c>
      <c r="G181" s="4">
        <f t="shared" si="2"/>
        <v>4.0999999999999552</v>
      </c>
    </row>
    <row r="182" spans="1:7">
      <c r="A182" s="39">
        <v>43647</v>
      </c>
      <c r="B182" s="787" t="s">
        <v>3334</v>
      </c>
      <c r="C182" s="787" t="s">
        <v>18</v>
      </c>
      <c r="D182" t="s">
        <v>13</v>
      </c>
      <c r="E182" s="118"/>
      <c r="F182" s="1">
        <v>4.0999999999999996</v>
      </c>
      <c r="G182" s="4">
        <f t="shared" si="2"/>
        <v>-4.4408920985006262E-14</v>
      </c>
    </row>
    <row r="183" spans="1:7">
      <c r="A183" s="41">
        <v>43646</v>
      </c>
      <c r="B183" s="786" t="s">
        <v>10</v>
      </c>
      <c r="C183" s="786" t="s">
        <v>19</v>
      </c>
      <c r="D183" t="s">
        <v>12</v>
      </c>
      <c r="E183" s="118">
        <v>15.8</v>
      </c>
      <c r="F183" s="1"/>
      <c r="G183" s="4">
        <f t="shared" si="2"/>
        <v>15.799999999999956</v>
      </c>
    </row>
    <row r="184" spans="1:7">
      <c r="B184" s="787"/>
      <c r="C184" s="786"/>
      <c r="D184" t="s">
        <v>13</v>
      </c>
      <c r="E184" s="118">
        <v>4</v>
      </c>
      <c r="F184" s="1"/>
      <c r="G184" s="4">
        <f t="shared" si="2"/>
        <v>19.799999999999955</v>
      </c>
    </row>
    <row r="185" spans="1:7">
      <c r="B185" s="787"/>
      <c r="C185" s="786"/>
      <c r="D185" t="s">
        <v>14</v>
      </c>
      <c r="E185" s="118">
        <v>300</v>
      </c>
      <c r="F185" s="1"/>
      <c r="G185" s="4">
        <f t="shared" si="2"/>
        <v>319.79999999999995</v>
      </c>
    </row>
    <row r="186" spans="1:7">
      <c r="A186" s="39">
        <v>43647</v>
      </c>
      <c r="B186" s="787" t="s">
        <v>3334</v>
      </c>
      <c r="C186" s="787" t="s">
        <v>19</v>
      </c>
      <c r="D186" t="s">
        <v>14</v>
      </c>
      <c r="E186" s="118"/>
      <c r="F186" s="1">
        <v>300</v>
      </c>
      <c r="G186" s="4">
        <f t="shared" si="2"/>
        <v>19.799999999999955</v>
      </c>
    </row>
    <row r="187" spans="1:7">
      <c r="A187" s="39">
        <v>43676</v>
      </c>
      <c r="B187" s="787" t="s">
        <v>3335</v>
      </c>
      <c r="C187" s="787" t="s">
        <v>19</v>
      </c>
      <c r="D187" t="s">
        <v>12</v>
      </c>
      <c r="E187" s="118"/>
      <c r="F187" s="1">
        <v>15.8</v>
      </c>
      <c r="G187" s="4">
        <f t="shared" si="2"/>
        <v>3.9999999999999538</v>
      </c>
    </row>
    <row r="188" spans="1:7">
      <c r="A188" s="39">
        <v>43676</v>
      </c>
      <c r="B188" s="787" t="s">
        <v>3335</v>
      </c>
      <c r="C188" s="787" t="s">
        <v>19</v>
      </c>
      <c r="D188" t="s">
        <v>13</v>
      </c>
      <c r="E188" s="118"/>
      <c r="F188" s="1">
        <v>4</v>
      </c>
      <c r="G188" s="4">
        <f t="shared" si="2"/>
        <v>-4.6185277824406512E-14</v>
      </c>
    </row>
    <row r="189" spans="1:7">
      <c r="A189" s="41">
        <v>43677</v>
      </c>
      <c r="B189" s="786" t="s">
        <v>10</v>
      </c>
      <c r="C189" s="786" t="s">
        <v>20</v>
      </c>
      <c r="D189" t="s">
        <v>12</v>
      </c>
      <c r="E189" s="118">
        <v>15.8</v>
      </c>
      <c r="F189" s="1"/>
      <c r="G189" s="4">
        <f t="shared" si="2"/>
        <v>15.799999999999955</v>
      </c>
    </row>
    <row r="190" spans="1:7">
      <c r="B190" s="787"/>
      <c r="C190" s="786"/>
      <c r="D190" t="s">
        <v>13</v>
      </c>
      <c r="E190" s="118">
        <v>3.8</v>
      </c>
      <c r="F190" s="1"/>
      <c r="G190" s="4">
        <f t="shared" si="2"/>
        <v>19.599999999999955</v>
      </c>
    </row>
    <row r="191" spans="1:7">
      <c r="B191" s="787"/>
      <c r="C191" s="786"/>
      <c r="D191" t="s">
        <v>14</v>
      </c>
      <c r="E191" s="118">
        <v>300</v>
      </c>
      <c r="F191" s="1"/>
      <c r="G191" s="4">
        <f t="shared" si="2"/>
        <v>319.59999999999997</v>
      </c>
    </row>
    <row r="192" spans="1:7">
      <c r="A192" s="39">
        <v>43676</v>
      </c>
      <c r="B192" s="787" t="s">
        <v>3335</v>
      </c>
      <c r="C192" s="787" t="s">
        <v>20</v>
      </c>
      <c r="D192" t="s">
        <v>14</v>
      </c>
      <c r="E192" s="118"/>
      <c r="F192" s="1">
        <v>300</v>
      </c>
      <c r="G192" s="4">
        <f t="shared" si="2"/>
        <v>19.599999999999966</v>
      </c>
    </row>
    <row r="193" spans="1:7">
      <c r="A193" s="39">
        <v>43708</v>
      </c>
      <c r="B193" s="787" t="s">
        <v>3336</v>
      </c>
      <c r="C193" s="787" t="s">
        <v>20</v>
      </c>
      <c r="D193" t="s">
        <v>12</v>
      </c>
      <c r="E193" s="118"/>
      <c r="F193" s="1">
        <v>15.8</v>
      </c>
      <c r="G193" s="4">
        <f t="shared" si="2"/>
        <v>3.7999999999999652</v>
      </c>
    </row>
    <row r="194" spans="1:7">
      <c r="A194" s="39">
        <v>43708</v>
      </c>
      <c r="B194" s="787" t="s">
        <v>3336</v>
      </c>
      <c r="C194" s="787" t="s">
        <v>20</v>
      </c>
      <c r="D194" t="s">
        <v>13</v>
      </c>
      <c r="E194" s="118"/>
      <c r="F194" s="1">
        <v>3.8</v>
      </c>
      <c r="G194" s="4">
        <f t="shared" si="2"/>
        <v>-3.4638958368304884E-14</v>
      </c>
    </row>
    <row r="195" spans="1:7">
      <c r="A195" s="41">
        <v>43708</v>
      </c>
      <c r="B195" s="786" t="s">
        <v>10</v>
      </c>
      <c r="C195" s="786" t="s">
        <v>21</v>
      </c>
      <c r="D195" t="s">
        <v>12</v>
      </c>
      <c r="E195" s="118">
        <v>15.4</v>
      </c>
      <c r="F195" s="1"/>
      <c r="G195" s="4">
        <f t="shared" si="2"/>
        <v>15.399999999999967</v>
      </c>
    </row>
    <row r="196" spans="1:7">
      <c r="B196" s="787"/>
      <c r="C196" s="786"/>
      <c r="D196" t="s">
        <v>13</v>
      </c>
      <c r="E196" s="118">
        <v>3.7</v>
      </c>
      <c r="F196" s="1"/>
      <c r="G196" s="4">
        <f t="shared" si="2"/>
        <v>19.099999999999966</v>
      </c>
    </row>
    <row r="197" spans="1:7">
      <c r="B197" s="787"/>
      <c r="C197" s="786"/>
      <c r="D197" t="s">
        <v>14</v>
      </c>
      <c r="E197" s="118">
        <v>300</v>
      </c>
      <c r="F197" s="1"/>
      <c r="G197" s="4">
        <f t="shared" si="2"/>
        <v>319.09999999999997</v>
      </c>
    </row>
    <row r="198" spans="1:7">
      <c r="A198" s="39">
        <v>43708</v>
      </c>
      <c r="B198" s="787" t="s">
        <v>3336</v>
      </c>
      <c r="C198" s="787" t="s">
        <v>21</v>
      </c>
      <c r="D198" t="s">
        <v>14</v>
      </c>
      <c r="E198" s="118"/>
      <c r="F198" s="1">
        <v>300</v>
      </c>
      <c r="G198" s="4">
        <f t="shared" si="2"/>
        <v>19.099999999999966</v>
      </c>
    </row>
    <row r="199" spans="1:7">
      <c r="A199" s="39">
        <v>43738</v>
      </c>
      <c r="B199" s="787" t="s">
        <v>3337</v>
      </c>
      <c r="C199" s="787" t="s">
        <v>21</v>
      </c>
      <c r="D199" t="s">
        <v>12</v>
      </c>
      <c r="E199" s="118"/>
      <c r="F199" s="1">
        <v>15.4</v>
      </c>
      <c r="G199" s="4">
        <f t="shared" si="2"/>
        <v>3.6999999999999655</v>
      </c>
    </row>
    <row r="200" spans="1:7">
      <c r="A200" s="39">
        <v>43738</v>
      </c>
      <c r="B200" s="787" t="s">
        <v>3337</v>
      </c>
      <c r="C200" s="787" t="s">
        <v>21</v>
      </c>
      <c r="D200" t="s">
        <v>13</v>
      </c>
      <c r="E200" s="118"/>
      <c r="F200" s="1">
        <v>3.7</v>
      </c>
      <c r="G200" s="4">
        <f t="shared" si="2"/>
        <v>-3.4638958368304884E-14</v>
      </c>
    </row>
    <row r="201" spans="1:7">
      <c r="A201" s="41">
        <v>43738</v>
      </c>
      <c r="B201" s="786" t="s">
        <v>10</v>
      </c>
      <c r="C201" s="786" t="s">
        <v>22</v>
      </c>
      <c r="D201" t="s">
        <v>12</v>
      </c>
      <c r="E201" s="118">
        <v>15</v>
      </c>
      <c r="F201" s="1"/>
      <c r="G201" s="4">
        <f t="shared" si="2"/>
        <v>14.999999999999964</v>
      </c>
    </row>
    <row r="202" spans="1:7">
      <c r="B202" s="787"/>
      <c r="C202" s="786"/>
      <c r="D202" t="s">
        <v>13</v>
      </c>
      <c r="E202" s="118">
        <v>3.7</v>
      </c>
      <c r="F202" s="1"/>
      <c r="G202" s="4">
        <f t="shared" si="2"/>
        <v>18.699999999999964</v>
      </c>
    </row>
    <row r="203" spans="1:7">
      <c r="B203" s="787"/>
      <c r="C203" s="786"/>
      <c r="D203" t="s">
        <v>14</v>
      </c>
      <c r="E203" s="118">
        <v>300</v>
      </c>
      <c r="F203" s="1"/>
      <c r="G203" s="4">
        <f t="shared" si="2"/>
        <v>318.7</v>
      </c>
    </row>
    <row r="204" spans="1:7">
      <c r="A204" s="39">
        <v>43738</v>
      </c>
      <c r="B204" s="787" t="s">
        <v>2829</v>
      </c>
      <c r="C204" s="787" t="s">
        <v>22</v>
      </c>
      <c r="D204" t="s">
        <v>14</v>
      </c>
      <c r="E204" s="118"/>
      <c r="F204" s="1">
        <v>300</v>
      </c>
      <c r="G204" s="4">
        <f t="shared" ref="G204:G298" si="3">+G203+E204-F204</f>
        <v>18.699999999999989</v>
      </c>
    </row>
    <row r="205" spans="1:7">
      <c r="A205" s="39">
        <v>43767</v>
      </c>
      <c r="B205" s="787" t="s">
        <v>3338</v>
      </c>
      <c r="C205" s="787" t="s">
        <v>22</v>
      </c>
      <c r="D205" t="s">
        <v>12</v>
      </c>
      <c r="E205" s="118"/>
      <c r="F205" s="1">
        <v>15</v>
      </c>
      <c r="G205" s="4">
        <f t="shared" si="3"/>
        <v>3.6999999999999886</v>
      </c>
    </row>
    <row r="206" spans="1:7">
      <c r="A206" s="39">
        <v>43767</v>
      </c>
      <c r="B206" s="787" t="s">
        <v>3338</v>
      </c>
      <c r="C206" s="787" t="s">
        <v>22</v>
      </c>
      <c r="D206" t="s">
        <v>13</v>
      </c>
      <c r="E206" s="118"/>
      <c r="F206" s="1">
        <v>3.7</v>
      </c>
      <c r="G206" s="4">
        <f t="shared" si="3"/>
        <v>-1.1546319456101628E-14</v>
      </c>
    </row>
    <row r="207" spans="1:7">
      <c r="A207" s="41">
        <v>43769</v>
      </c>
      <c r="B207" s="786" t="s">
        <v>10</v>
      </c>
      <c r="C207" s="786" t="s">
        <v>23</v>
      </c>
      <c r="D207" t="s">
        <v>12</v>
      </c>
      <c r="E207" s="118">
        <v>15.5</v>
      </c>
      <c r="F207" s="1"/>
      <c r="G207" s="4">
        <f t="shared" si="3"/>
        <v>15.499999999999989</v>
      </c>
    </row>
    <row r="208" spans="1:7">
      <c r="B208" s="787"/>
      <c r="C208" s="786"/>
      <c r="D208" t="s">
        <v>13</v>
      </c>
      <c r="E208" s="118">
        <v>3.6</v>
      </c>
      <c r="F208" s="1"/>
      <c r="G208" s="4">
        <f t="shared" si="3"/>
        <v>19.099999999999991</v>
      </c>
    </row>
    <row r="209" spans="1:7">
      <c r="B209" s="787"/>
      <c r="C209" s="786"/>
      <c r="D209" t="s">
        <v>14</v>
      </c>
      <c r="E209" s="118">
        <v>300</v>
      </c>
      <c r="F209" s="1"/>
      <c r="G209" s="4">
        <f t="shared" si="3"/>
        <v>319.09999999999997</v>
      </c>
    </row>
    <row r="210" spans="1:7">
      <c r="A210" s="39">
        <v>43769</v>
      </c>
      <c r="B210" s="787" t="s">
        <v>3338</v>
      </c>
      <c r="C210" s="787" t="s">
        <v>23</v>
      </c>
      <c r="D210" t="s">
        <v>14</v>
      </c>
      <c r="E210" s="118"/>
      <c r="F210" s="1">
        <v>300</v>
      </c>
      <c r="G210" s="4">
        <f t="shared" si="3"/>
        <v>19.099999999999966</v>
      </c>
    </row>
    <row r="211" spans="1:7">
      <c r="A211" s="39">
        <v>43799</v>
      </c>
      <c r="B211" s="787" t="s">
        <v>3339</v>
      </c>
      <c r="C211" s="787" t="s">
        <v>23</v>
      </c>
      <c r="D211" t="s">
        <v>12</v>
      </c>
      <c r="E211" s="118"/>
      <c r="F211" s="1">
        <v>15.5</v>
      </c>
      <c r="G211" s="4">
        <f t="shared" si="3"/>
        <v>3.5999999999999659</v>
      </c>
    </row>
    <row r="212" spans="1:7">
      <c r="A212" s="39">
        <v>43799</v>
      </c>
      <c r="B212" s="787" t="s">
        <v>3339</v>
      </c>
      <c r="C212" s="787" t="s">
        <v>23</v>
      </c>
      <c r="D212" t="s">
        <v>13</v>
      </c>
      <c r="E212" s="118"/>
      <c r="F212" s="1">
        <v>3.6</v>
      </c>
      <c r="G212" s="4">
        <f t="shared" si="3"/>
        <v>-3.4194869158454821E-14</v>
      </c>
    </row>
    <row r="213" spans="1:7">
      <c r="A213" s="41">
        <v>43799</v>
      </c>
      <c r="B213" s="786" t="s">
        <v>10</v>
      </c>
      <c r="C213" s="786" t="s">
        <v>24</v>
      </c>
      <c r="D213" t="s">
        <v>12</v>
      </c>
      <c r="E213" s="118">
        <v>17.399999999999999</v>
      </c>
      <c r="F213" s="1"/>
      <c r="G213" s="4">
        <f t="shared" si="3"/>
        <v>17.399999999999963</v>
      </c>
    </row>
    <row r="214" spans="1:7">
      <c r="B214" s="787"/>
      <c r="C214" s="787"/>
      <c r="D214" t="s">
        <v>13</v>
      </c>
      <c r="E214" s="118">
        <v>3.7</v>
      </c>
      <c r="F214" s="1"/>
      <c r="G214" s="4">
        <f t="shared" si="3"/>
        <v>21.099999999999962</v>
      </c>
    </row>
    <row r="215" spans="1:7">
      <c r="B215" s="787"/>
      <c r="C215" s="787"/>
      <c r="D215" t="s">
        <v>14</v>
      </c>
      <c r="E215" s="118">
        <v>300</v>
      </c>
      <c r="F215" s="1"/>
      <c r="G215" s="4">
        <f t="shared" si="3"/>
        <v>321.09999999999997</v>
      </c>
    </row>
    <row r="216" spans="1:7">
      <c r="A216" s="39">
        <v>43799</v>
      </c>
      <c r="B216" s="787" t="s">
        <v>3339</v>
      </c>
      <c r="C216" s="787" t="s">
        <v>24</v>
      </c>
      <c r="D216" t="s">
        <v>14</v>
      </c>
      <c r="E216" s="118"/>
      <c r="F216" s="1">
        <v>300</v>
      </c>
      <c r="G216" s="4">
        <f t="shared" si="3"/>
        <v>21.099999999999966</v>
      </c>
    </row>
    <row r="217" spans="1:7">
      <c r="A217" s="39">
        <v>43829</v>
      </c>
      <c r="B217" s="787" t="s">
        <v>3340</v>
      </c>
      <c r="C217" s="787" t="s">
        <v>24</v>
      </c>
      <c r="D217" t="s">
        <v>12</v>
      </c>
      <c r="E217" s="118"/>
      <c r="F217" s="1">
        <v>17.399999999999999</v>
      </c>
      <c r="G217" s="4">
        <f t="shared" si="3"/>
        <v>3.6999999999999673</v>
      </c>
    </row>
    <row r="218" spans="1:7">
      <c r="A218" s="39">
        <v>43829</v>
      </c>
      <c r="B218" s="787" t="s">
        <v>3340</v>
      </c>
      <c r="C218" s="787" t="s">
        <v>24</v>
      </c>
      <c r="D218" t="s">
        <v>13</v>
      </c>
      <c r="E218" s="118"/>
      <c r="F218" s="1">
        <v>3.7</v>
      </c>
      <c r="G218" s="4">
        <f t="shared" si="3"/>
        <v>-3.2862601528904634E-14</v>
      </c>
    </row>
    <row r="219" spans="1:7">
      <c r="A219" s="41">
        <v>43830</v>
      </c>
      <c r="B219" s="786" t="s">
        <v>10</v>
      </c>
      <c r="C219" s="786" t="s">
        <v>25</v>
      </c>
      <c r="D219" t="s">
        <v>12</v>
      </c>
      <c r="E219" s="118">
        <v>18.2</v>
      </c>
      <c r="F219" s="1"/>
      <c r="G219" s="4">
        <f t="shared" si="3"/>
        <v>18.199999999999967</v>
      </c>
    </row>
    <row r="220" spans="1:7">
      <c r="B220" s="787"/>
      <c r="C220" s="787"/>
      <c r="D220" t="s">
        <v>13</v>
      </c>
      <c r="E220" s="118">
        <v>3.8</v>
      </c>
      <c r="F220" s="1"/>
      <c r="G220" s="4">
        <f t="shared" si="3"/>
        <v>21.999999999999968</v>
      </c>
    </row>
    <row r="221" spans="1:7">
      <c r="B221" s="787"/>
      <c r="C221" s="787"/>
      <c r="D221" t="s">
        <v>14</v>
      </c>
      <c r="E221" s="118">
        <v>300</v>
      </c>
      <c r="F221" s="1"/>
      <c r="G221" s="4">
        <f t="shared" si="3"/>
        <v>321.99999999999994</v>
      </c>
    </row>
    <row r="222" spans="1:7">
      <c r="A222" s="39">
        <v>43829</v>
      </c>
      <c r="B222" s="787" t="s">
        <v>3340</v>
      </c>
      <c r="C222" s="787" t="s">
        <v>25</v>
      </c>
      <c r="D222" t="s">
        <v>14</v>
      </c>
      <c r="E222" s="118"/>
      <c r="F222" s="1">
        <v>300</v>
      </c>
      <c r="G222" s="4">
        <f t="shared" si="3"/>
        <v>21.999999999999943</v>
      </c>
    </row>
    <row r="223" spans="1:7">
      <c r="A223" s="39">
        <v>43860</v>
      </c>
      <c r="B223" s="787" t="s">
        <v>3341</v>
      </c>
      <c r="C223" s="787" t="s">
        <v>25</v>
      </c>
      <c r="D223" t="s">
        <v>12</v>
      </c>
      <c r="E223" s="118"/>
      <c r="F223" s="1">
        <v>18.2</v>
      </c>
      <c r="G223" s="4">
        <f t="shared" si="3"/>
        <v>3.7999999999999439</v>
      </c>
    </row>
    <row r="224" spans="1:7">
      <c r="A224" s="39">
        <v>43860</v>
      </c>
      <c r="B224" s="787" t="s">
        <v>3341</v>
      </c>
      <c r="C224" s="787" t="s">
        <v>25</v>
      </c>
      <c r="D224" t="s">
        <v>13</v>
      </c>
      <c r="E224" s="118"/>
      <c r="F224" s="1">
        <v>3.8</v>
      </c>
      <c r="G224" s="4">
        <f t="shared" si="3"/>
        <v>-5.595524044110789E-14</v>
      </c>
    </row>
    <row r="225" spans="1:7">
      <c r="A225" s="41">
        <v>43861</v>
      </c>
      <c r="B225" s="786" t="s">
        <v>10</v>
      </c>
      <c r="C225" s="786" t="s">
        <v>11</v>
      </c>
      <c r="D225" t="s">
        <v>12</v>
      </c>
      <c r="E225" s="118">
        <v>20.9</v>
      </c>
      <c r="F225" s="1"/>
      <c r="G225" s="4">
        <f t="shared" si="3"/>
        <v>20.899999999999942</v>
      </c>
    </row>
    <row r="226" spans="1:7">
      <c r="B226" s="787"/>
      <c r="C226" s="787"/>
      <c r="D226" t="s">
        <v>13</v>
      </c>
      <c r="E226" s="118">
        <v>3.6</v>
      </c>
      <c r="F226" s="1"/>
      <c r="G226" s="4">
        <f t="shared" si="3"/>
        <v>24.499999999999943</v>
      </c>
    </row>
    <row r="227" spans="1:7">
      <c r="B227" s="787"/>
      <c r="C227" s="787"/>
      <c r="D227" t="s">
        <v>14</v>
      </c>
      <c r="E227" s="118">
        <v>300</v>
      </c>
      <c r="F227" s="1"/>
      <c r="G227" s="4">
        <f t="shared" si="3"/>
        <v>324.49999999999994</v>
      </c>
    </row>
    <row r="228" spans="1:7">
      <c r="A228" s="39">
        <v>43860</v>
      </c>
      <c r="B228" s="787" t="s">
        <v>3341</v>
      </c>
      <c r="C228" s="787" t="s">
        <v>11</v>
      </c>
      <c r="D228" t="s">
        <v>14</v>
      </c>
      <c r="E228" s="118"/>
      <c r="F228" s="1">
        <v>300</v>
      </c>
      <c r="G228" s="4">
        <f t="shared" si="3"/>
        <v>24.499999999999943</v>
      </c>
    </row>
    <row r="229" spans="1:7">
      <c r="A229" s="39">
        <v>43890</v>
      </c>
      <c r="B229" s="787" t="s">
        <v>3342</v>
      </c>
      <c r="C229" s="787" t="s">
        <v>11</v>
      </c>
      <c r="D229" t="s">
        <v>12</v>
      </c>
      <c r="E229" s="118"/>
      <c r="F229" s="1">
        <v>20.9</v>
      </c>
      <c r="G229" s="4">
        <f t="shared" si="3"/>
        <v>3.5999999999999446</v>
      </c>
    </row>
    <row r="230" spans="1:7">
      <c r="A230" s="39">
        <v>43890</v>
      </c>
      <c r="B230" s="787" t="s">
        <v>3342</v>
      </c>
      <c r="C230" s="787" t="s">
        <v>11</v>
      </c>
      <c r="D230" t="s">
        <v>13</v>
      </c>
      <c r="E230" s="118"/>
      <c r="F230" s="1">
        <v>3.6</v>
      </c>
      <c r="G230" s="4">
        <f t="shared" si="3"/>
        <v>-5.5511151231257827E-14</v>
      </c>
    </row>
    <row r="231" spans="1:7">
      <c r="A231" s="41">
        <v>43890</v>
      </c>
      <c r="B231" s="786" t="s">
        <v>10</v>
      </c>
      <c r="C231" s="786" t="s">
        <v>15</v>
      </c>
      <c r="D231" t="s">
        <v>12</v>
      </c>
      <c r="E231" s="118">
        <v>21.7</v>
      </c>
      <c r="F231" s="1"/>
      <c r="G231" s="4">
        <f t="shared" si="3"/>
        <v>21.699999999999942</v>
      </c>
    </row>
    <row r="232" spans="1:7">
      <c r="B232" s="787"/>
      <c r="C232" s="787"/>
      <c r="D232" t="s">
        <v>13</v>
      </c>
      <c r="E232" s="118">
        <v>3.8</v>
      </c>
      <c r="F232" s="1"/>
      <c r="G232" s="4">
        <f t="shared" si="3"/>
        <v>25.499999999999943</v>
      </c>
    </row>
    <row r="233" spans="1:7">
      <c r="B233" s="787"/>
      <c r="C233" s="787"/>
      <c r="D233" t="s">
        <v>14</v>
      </c>
      <c r="E233" s="118">
        <v>300</v>
      </c>
      <c r="F233" s="1"/>
      <c r="G233" s="4">
        <f t="shared" si="3"/>
        <v>325.49999999999994</v>
      </c>
    </row>
    <row r="234" spans="1:7">
      <c r="A234" s="39">
        <v>43890</v>
      </c>
      <c r="B234" s="787" t="s">
        <v>3342</v>
      </c>
      <c r="C234" s="787" t="s">
        <v>15</v>
      </c>
      <c r="D234" t="s">
        <v>14</v>
      </c>
      <c r="E234" s="118"/>
      <c r="F234" s="1">
        <v>300</v>
      </c>
      <c r="G234" s="4">
        <f t="shared" si="3"/>
        <v>25.499999999999943</v>
      </c>
    </row>
    <row r="235" spans="1:7">
      <c r="A235" s="39">
        <v>44285</v>
      </c>
      <c r="B235" s="787" t="s">
        <v>3343</v>
      </c>
      <c r="C235" s="787" t="s">
        <v>15</v>
      </c>
      <c r="D235" t="s">
        <v>12</v>
      </c>
      <c r="E235" s="118"/>
      <c r="F235" s="1">
        <v>21.7</v>
      </c>
      <c r="G235" s="4">
        <f t="shared" si="3"/>
        <v>3.7999999999999439</v>
      </c>
    </row>
    <row r="236" spans="1:7">
      <c r="A236" s="39">
        <v>44285</v>
      </c>
      <c r="B236" s="787" t="s">
        <v>3343</v>
      </c>
      <c r="C236" s="787" t="s">
        <v>15</v>
      </c>
      <c r="D236" t="s">
        <v>13</v>
      </c>
      <c r="E236" s="118"/>
      <c r="F236" s="1">
        <v>3.8</v>
      </c>
      <c r="G236" s="4">
        <f t="shared" si="3"/>
        <v>-5.595524044110789E-14</v>
      </c>
    </row>
    <row r="237" spans="1:7">
      <c r="A237" s="41">
        <v>43921</v>
      </c>
      <c r="B237" s="786" t="s">
        <v>10</v>
      </c>
      <c r="C237" s="786" t="s">
        <v>16</v>
      </c>
      <c r="D237" t="s">
        <v>12</v>
      </c>
      <c r="E237" s="118">
        <v>19.600000000000001</v>
      </c>
      <c r="F237" s="1"/>
      <c r="G237" s="4">
        <f t="shared" si="3"/>
        <v>19.599999999999945</v>
      </c>
    </row>
    <row r="238" spans="1:7">
      <c r="B238" s="787"/>
      <c r="C238" s="787"/>
      <c r="D238" t="s">
        <v>13</v>
      </c>
      <c r="E238" s="118">
        <v>3.8</v>
      </c>
      <c r="F238" s="1"/>
      <c r="G238" s="4">
        <f t="shared" si="3"/>
        <v>23.399999999999945</v>
      </c>
    </row>
    <row r="239" spans="1:7">
      <c r="B239" s="787"/>
      <c r="C239" s="787"/>
      <c r="D239" t="s">
        <v>14</v>
      </c>
      <c r="E239" s="118">
        <v>300</v>
      </c>
      <c r="F239" s="1"/>
      <c r="G239" s="4">
        <f t="shared" si="3"/>
        <v>323.39999999999992</v>
      </c>
    </row>
    <row r="240" spans="1:7">
      <c r="A240" s="39">
        <v>44249</v>
      </c>
      <c r="B240" s="787" t="s">
        <v>3344</v>
      </c>
      <c r="C240" s="787" t="s">
        <v>16</v>
      </c>
      <c r="D240" t="s">
        <v>14</v>
      </c>
      <c r="E240" s="118"/>
      <c r="F240" s="1">
        <v>300</v>
      </c>
      <c r="G240" s="4">
        <f t="shared" si="3"/>
        <v>23.39999999999992</v>
      </c>
    </row>
    <row r="241" spans="1:7">
      <c r="A241" s="39">
        <v>44285</v>
      </c>
      <c r="B241" s="787" t="s">
        <v>3343</v>
      </c>
      <c r="C241" s="787" t="s">
        <v>16</v>
      </c>
      <c r="D241" t="s">
        <v>12</v>
      </c>
      <c r="E241" s="118"/>
      <c r="F241" s="1">
        <v>19.600000000000001</v>
      </c>
      <c r="G241" s="4">
        <f t="shared" si="3"/>
        <v>3.799999999999919</v>
      </c>
    </row>
    <row r="242" spans="1:7">
      <c r="A242" s="39">
        <v>44285</v>
      </c>
      <c r="B242" s="787" t="s">
        <v>3343</v>
      </c>
      <c r="C242" s="787" t="s">
        <v>16</v>
      </c>
      <c r="D242" t="s">
        <v>13</v>
      </c>
      <c r="E242" s="118"/>
      <c r="F242" s="1">
        <v>3.8</v>
      </c>
      <c r="G242" s="4">
        <f t="shared" si="3"/>
        <v>-8.0824236192711396E-14</v>
      </c>
    </row>
    <row r="243" spans="1:7">
      <c r="A243" s="41">
        <v>43951</v>
      </c>
      <c r="B243" s="786" t="s">
        <v>10</v>
      </c>
      <c r="C243" s="786" t="s">
        <v>17</v>
      </c>
      <c r="D243" t="s">
        <v>12</v>
      </c>
      <c r="E243" s="118">
        <v>13.1</v>
      </c>
      <c r="F243" s="1"/>
      <c r="G243" s="4">
        <f t="shared" si="3"/>
        <v>13.09999999999992</v>
      </c>
    </row>
    <row r="244" spans="1:7">
      <c r="B244" s="787"/>
      <c r="C244" s="787"/>
      <c r="D244" t="s">
        <v>13</v>
      </c>
      <c r="E244" s="118">
        <v>4.5999999999999996</v>
      </c>
      <c r="F244" s="1"/>
      <c r="G244" s="4">
        <f t="shared" si="3"/>
        <v>17.699999999999918</v>
      </c>
    </row>
    <row r="245" spans="1:7">
      <c r="B245" s="787"/>
      <c r="C245" s="787"/>
      <c r="D245" t="s">
        <v>14</v>
      </c>
      <c r="E245" s="118">
        <v>300</v>
      </c>
      <c r="F245" s="1"/>
      <c r="G245" s="4">
        <f t="shared" si="3"/>
        <v>317.69999999999993</v>
      </c>
    </row>
    <row r="246" spans="1:7">
      <c r="A246" s="39">
        <v>44249</v>
      </c>
      <c r="B246" s="787" t="s">
        <v>3344</v>
      </c>
      <c r="C246" s="787" t="s">
        <v>17</v>
      </c>
      <c r="D246" t="s">
        <v>14</v>
      </c>
      <c r="E246" s="118"/>
      <c r="F246" s="1">
        <v>200</v>
      </c>
      <c r="G246" s="4">
        <f t="shared" si="3"/>
        <v>117.69999999999993</v>
      </c>
    </row>
    <row r="247" spans="1:7">
      <c r="A247" s="39">
        <v>44285</v>
      </c>
      <c r="B247" s="787" t="s">
        <v>3345</v>
      </c>
      <c r="C247" s="787" t="s">
        <v>17</v>
      </c>
      <c r="D247" t="s">
        <v>14</v>
      </c>
      <c r="E247" s="118"/>
      <c r="F247" s="1">
        <v>100</v>
      </c>
      <c r="G247" s="4">
        <f t="shared" si="3"/>
        <v>17.699999999999932</v>
      </c>
    </row>
    <row r="248" spans="1:7">
      <c r="A248" s="39">
        <v>44285</v>
      </c>
      <c r="B248" s="787" t="s">
        <v>3343</v>
      </c>
      <c r="C248" s="787" t="s">
        <v>17</v>
      </c>
      <c r="D248" t="s">
        <v>12</v>
      </c>
      <c r="E248" s="118"/>
      <c r="F248" s="1">
        <v>13.1</v>
      </c>
      <c r="G248" s="4">
        <f t="shared" si="3"/>
        <v>4.5999999999999321</v>
      </c>
    </row>
    <row r="249" spans="1:7">
      <c r="A249" s="39">
        <v>44285</v>
      </c>
      <c r="B249" s="787" t="s">
        <v>3343</v>
      </c>
      <c r="C249" s="787" t="s">
        <v>17</v>
      </c>
      <c r="D249" t="s">
        <v>13</v>
      </c>
      <c r="E249" s="118"/>
      <c r="F249" s="1">
        <v>4.5999999999999996</v>
      </c>
      <c r="G249" s="4">
        <f t="shared" si="3"/>
        <v>-6.7501559897209518E-14</v>
      </c>
    </row>
    <row r="250" spans="1:7">
      <c r="A250" s="41">
        <v>43982</v>
      </c>
      <c r="B250" s="786" t="s">
        <v>10</v>
      </c>
      <c r="C250" s="786" t="s">
        <v>18</v>
      </c>
      <c r="D250" t="s">
        <v>12</v>
      </c>
      <c r="E250" s="118">
        <v>12.1</v>
      </c>
      <c r="F250" s="1"/>
      <c r="G250" s="4">
        <f t="shared" si="3"/>
        <v>12.099999999999932</v>
      </c>
    </row>
    <row r="251" spans="1:7">
      <c r="B251" s="787"/>
      <c r="C251" s="787"/>
      <c r="D251" t="s">
        <v>13</v>
      </c>
      <c r="E251" s="118">
        <v>2.5</v>
      </c>
      <c r="F251" s="1"/>
      <c r="G251" s="4">
        <f t="shared" si="3"/>
        <v>14.599999999999932</v>
      </c>
    </row>
    <row r="252" spans="1:7">
      <c r="B252" s="787"/>
      <c r="C252" s="787"/>
      <c r="D252" t="s">
        <v>14</v>
      </c>
      <c r="E252" s="118">
        <v>300</v>
      </c>
      <c r="F252" s="1"/>
      <c r="G252" s="4">
        <f t="shared" si="3"/>
        <v>314.59999999999991</v>
      </c>
    </row>
    <row r="253" spans="1:7">
      <c r="A253" s="39">
        <v>44285</v>
      </c>
      <c r="B253" s="787" t="s">
        <v>3345</v>
      </c>
      <c r="C253" s="787" t="s">
        <v>18</v>
      </c>
      <c r="D253" t="s">
        <v>14</v>
      </c>
      <c r="E253" s="118"/>
      <c r="F253" s="1">
        <v>300</v>
      </c>
      <c r="G253" s="4">
        <f t="shared" si="3"/>
        <v>14.599999999999909</v>
      </c>
    </row>
    <row r="254" spans="1:7">
      <c r="A254" s="39">
        <v>44285</v>
      </c>
      <c r="B254" s="787" t="s">
        <v>3343</v>
      </c>
      <c r="C254" s="787" t="s">
        <v>18</v>
      </c>
      <c r="D254" t="s">
        <v>12</v>
      </c>
      <c r="E254" s="118"/>
      <c r="F254" s="1">
        <v>12.1</v>
      </c>
      <c r="G254" s="4">
        <f t="shared" si="3"/>
        <v>2.4999999999999094</v>
      </c>
    </row>
    <row r="255" spans="1:7">
      <c r="A255" s="39">
        <v>44285</v>
      </c>
      <c r="B255" s="787" t="s">
        <v>3343</v>
      </c>
      <c r="C255" s="787" t="s">
        <v>18</v>
      </c>
      <c r="D255" t="s">
        <v>13</v>
      </c>
      <c r="E255" s="118"/>
      <c r="F255" s="1">
        <v>2.5</v>
      </c>
      <c r="G255" s="4">
        <f t="shared" si="3"/>
        <v>-9.0594198809412774E-14</v>
      </c>
    </row>
    <row r="256" spans="1:7">
      <c r="A256" s="41">
        <v>44012</v>
      </c>
      <c r="B256" s="786" t="s">
        <v>10</v>
      </c>
      <c r="C256" s="786" t="s">
        <v>19</v>
      </c>
      <c r="D256" t="s">
        <v>12</v>
      </c>
      <c r="E256" s="118">
        <v>10.7</v>
      </c>
      <c r="F256" s="1"/>
      <c r="G256" s="4">
        <f t="shared" si="3"/>
        <v>10.699999999999909</v>
      </c>
    </row>
    <row r="257" spans="1:7">
      <c r="B257" s="787"/>
      <c r="C257" s="787"/>
      <c r="D257" t="s">
        <v>13</v>
      </c>
      <c r="E257" s="118">
        <v>1.2</v>
      </c>
      <c r="F257" s="1"/>
      <c r="G257" s="4">
        <f t="shared" si="3"/>
        <v>11.899999999999908</v>
      </c>
    </row>
    <row r="258" spans="1:7">
      <c r="B258" s="787"/>
      <c r="C258" s="787"/>
      <c r="D258" t="s">
        <v>14</v>
      </c>
      <c r="E258" s="118">
        <v>300</v>
      </c>
      <c r="F258" s="1"/>
      <c r="G258" s="4">
        <f t="shared" si="3"/>
        <v>311.89999999999992</v>
      </c>
    </row>
    <row r="259" spans="1:7">
      <c r="A259" s="39">
        <v>44285</v>
      </c>
      <c r="B259" s="787" t="s">
        <v>3345</v>
      </c>
      <c r="C259" s="787" t="s">
        <v>19</v>
      </c>
      <c r="D259" t="s">
        <v>14</v>
      </c>
      <c r="E259" s="118"/>
      <c r="F259" s="1">
        <v>6.9</v>
      </c>
      <c r="G259" s="4">
        <f t="shared" si="3"/>
        <v>304.99999999999994</v>
      </c>
    </row>
    <row r="260" spans="1:7">
      <c r="A260" s="39">
        <v>44285</v>
      </c>
      <c r="B260" s="787" t="s">
        <v>3343</v>
      </c>
      <c r="C260" s="787" t="s">
        <v>19</v>
      </c>
      <c r="D260" t="s">
        <v>12</v>
      </c>
      <c r="E260" s="118"/>
      <c r="F260" s="1">
        <v>10.7</v>
      </c>
      <c r="G260" s="4">
        <f t="shared" si="3"/>
        <v>294.29999999999995</v>
      </c>
    </row>
    <row r="261" spans="1:7">
      <c r="A261" s="39">
        <v>44285</v>
      </c>
      <c r="B261" s="787" t="s">
        <v>3343</v>
      </c>
      <c r="C261" s="787" t="s">
        <v>19</v>
      </c>
      <c r="D261" t="s">
        <v>13</v>
      </c>
      <c r="E261" s="118"/>
      <c r="F261" s="1">
        <v>1.2</v>
      </c>
      <c r="G261" s="4">
        <f t="shared" si="3"/>
        <v>293.09999999999997</v>
      </c>
    </row>
    <row r="262" spans="1:7">
      <c r="A262" s="39">
        <v>44319</v>
      </c>
      <c r="B262" s="787" t="s">
        <v>3346</v>
      </c>
      <c r="C262" s="787" t="s">
        <v>19</v>
      </c>
      <c r="D262" t="s">
        <v>14</v>
      </c>
      <c r="E262" s="118"/>
      <c r="F262" s="1">
        <v>293.10000000000002</v>
      </c>
      <c r="G262" s="4">
        <f t="shared" si="3"/>
        <v>0</v>
      </c>
    </row>
    <row r="263" spans="1:7">
      <c r="A263" s="41">
        <v>44043</v>
      </c>
      <c r="B263" s="786" t="s">
        <v>10</v>
      </c>
      <c r="C263" s="786" t="s">
        <v>20</v>
      </c>
      <c r="D263" t="s">
        <v>12</v>
      </c>
      <c r="E263" s="118">
        <v>9</v>
      </c>
      <c r="F263" s="1"/>
      <c r="G263" s="4">
        <f t="shared" si="3"/>
        <v>9</v>
      </c>
    </row>
    <row r="264" spans="1:7">
      <c r="B264" s="787"/>
      <c r="C264" s="787"/>
      <c r="D264" t="s">
        <v>13</v>
      </c>
      <c r="E264" s="118">
        <v>3.7</v>
      </c>
      <c r="F264" s="1"/>
      <c r="G264" s="4">
        <f t="shared" si="3"/>
        <v>12.7</v>
      </c>
    </row>
    <row r="265" spans="1:7">
      <c r="B265" s="787"/>
      <c r="C265" s="787"/>
      <c r="D265" t="s">
        <v>14</v>
      </c>
      <c r="E265" s="118">
        <v>300</v>
      </c>
      <c r="F265" s="1"/>
      <c r="G265" s="4">
        <f t="shared" si="3"/>
        <v>312.7</v>
      </c>
    </row>
    <row r="266" spans="1:7">
      <c r="A266" s="39">
        <v>44319</v>
      </c>
      <c r="B266" s="787" t="s">
        <v>3346</v>
      </c>
      <c r="C266" s="787" t="s">
        <v>20</v>
      </c>
      <c r="D266" t="s">
        <v>14</v>
      </c>
      <c r="E266" s="118"/>
      <c r="F266" s="1">
        <v>300</v>
      </c>
      <c r="G266" s="4">
        <f t="shared" si="3"/>
        <v>12.699999999999989</v>
      </c>
    </row>
    <row r="267" spans="1:7">
      <c r="A267" s="39">
        <v>44319</v>
      </c>
      <c r="B267" s="787" t="s">
        <v>3347</v>
      </c>
      <c r="C267" s="787" t="s">
        <v>20</v>
      </c>
      <c r="D267" t="s">
        <v>12</v>
      </c>
      <c r="E267" s="118"/>
      <c r="F267" s="1">
        <v>9</v>
      </c>
      <c r="G267" s="4">
        <f t="shared" si="3"/>
        <v>3.6999999999999886</v>
      </c>
    </row>
    <row r="268" spans="1:7">
      <c r="A268" s="39">
        <v>44319</v>
      </c>
      <c r="B268" s="787" t="s">
        <v>3347</v>
      </c>
      <c r="C268" s="787" t="s">
        <v>20</v>
      </c>
      <c r="D268" t="s">
        <v>13</v>
      </c>
      <c r="E268" s="118"/>
      <c r="F268" s="1">
        <v>3.7</v>
      </c>
      <c r="G268" s="4">
        <f t="shared" si="3"/>
        <v>-1.1546319456101628E-14</v>
      </c>
    </row>
    <row r="269" spans="1:7">
      <c r="A269" s="41">
        <v>44074</v>
      </c>
      <c r="B269" s="786" t="s">
        <v>10</v>
      </c>
      <c r="C269" s="786" t="s">
        <v>21</v>
      </c>
      <c r="D269" t="s">
        <v>12</v>
      </c>
      <c r="E269" s="118">
        <v>8.6</v>
      </c>
      <c r="F269" s="1"/>
      <c r="G269" s="4">
        <f t="shared" si="3"/>
        <v>8.5999999999999872</v>
      </c>
    </row>
    <row r="270" spans="1:7">
      <c r="B270" s="787"/>
      <c r="C270" s="787"/>
      <c r="D270" t="s">
        <v>13</v>
      </c>
      <c r="E270" s="118">
        <v>2.7</v>
      </c>
      <c r="F270" s="1"/>
      <c r="G270" s="4">
        <f t="shared" si="3"/>
        <v>11.299999999999986</v>
      </c>
    </row>
    <row r="271" spans="1:7">
      <c r="B271" s="787"/>
      <c r="C271" s="787"/>
      <c r="D271" t="s">
        <v>14</v>
      </c>
      <c r="E271" s="118">
        <v>300</v>
      </c>
      <c r="F271" s="1"/>
      <c r="G271" s="4">
        <f t="shared" si="3"/>
        <v>311.3</v>
      </c>
    </row>
    <row r="272" spans="1:7">
      <c r="B272" s="787"/>
      <c r="C272" s="787"/>
      <c r="D272" t="s">
        <v>40</v>
      </c>
      <c r="E272" s="118">
        <v>15</v>
      </c>
      <c r="F272" s="1"/>
      <c r="G272" s="4">
        <f t="shared" si="3"/>
        <v>326.3</v>
      </c>
    </row>
    <row r="273" spans="1:7">
      <c r="A273" s="39">
        <v>44319</v>
      </c>
      <c r="B273" s="787" t="s">
        <v>3346</v>
      </c>
      <c r="C273" s="787" t="s">
        <v>21</v>
      </c>
      <c r="D273" t="s">
        <v>14</v>
      </c>
      <c r="E273" s="118"/>
      <c r="F273" s="1">
        <v>300</v>
      </c>
      <c r="G273" s="4">
        <f t="shared" si="3"/>
        <v>26.300000000000011</v>
      </c>
    </row>
    <row r="274" spans="1:7">
      <c r="A274" s="39">
        <v>44319</v>
      </c>
      <c r="B274" s="787" t="s">
        <v>3347</v>
      </c>
      <c r="C274" s="787" t="s">
        <v>21</v>
      </c>
      <c r="D274" t="s">
        <v>12</v>
      </c>
      <c r="E274" s="118"/>
      <c r="F274" s="1">
        <v>8.6</v>
      </c>
      <c r="G274" s="4">
        <f t="shared" si="3"/>
        <v>17.70000000000001</v>
      </c>
    </row>
    <row r="275" spans="1:7">
      <c r="A275" s="39">
        <v>44319</v>
      </c>
      <c r="B275" s="787" t="s">
        <v>3347</v>
      </c>
      <c r="C275" s="787" t="s">
        <v>21</v>
      </c>
      <c r="D275" t="s">
        <v>13</v>
      </c>
      <c r="E275" s="118"/>
      <c r="F275" s="1">
        <v>2.7</v>
      </c>
      <c r="G275" s="4">
        <f t="shared" si="3"/>
        <v>15.000000000000011</v>
      </c>
    </row>
    <row r="276" spans="1:7">
      <c r="A276" s="39">
        <v>44319</v>
      </c>
      <c r="B276" s="787" t="s">
        <v>3347</v>
      </c>
      <c r="C276" s="787" t="s">
        <v>21</v>
      </c>
      <c r="D276" t="s">
        <v>40</v>
      </c>
      <c r="E276" s="118"/>
      <c r="F276" s="1">
        <v>15</v>
      </c>
      <c r="G276" s="4">
        <f t="shared" si="3"/>
        <v>0</v>
      </c>
    </row>
    <row r="277" spans="1:7">
      <c r="A277" s="41">
        <v>44104</v>
      </c>
      <c r="B277" s="786" t="s">
        <v>10</v>
      </c>
      <c r="C277" s="786" t="s">
        <v>22</v>
      </c>
      <c r="D277" t="s">
        <v>12</v>
      </c>
      <c r="E277" s="118">
        <v>8.9</v>
      </c>
      <c r="F277" s="1"/>
      <c r="G277" s="4">
        <f t="shared" si="3"/>
        <v>8.9</v>
      </c>
    </row>
    <row r="278" spans="1:7">
      <c r="B278" s="787"/>
      <c r="C278" s="787"/>
      <c r="D278" t="s">
        <v>13</v>
      </c>
      <c r="E278" s="118">
        <v>3.1</v>
      </c>
      <c r="F278" s="1"/>
      <c r="G278" s="4">
        <f t="shared" si="3"/>
        <v>12</v>
      </c>
    </row>
    <row r="279" spans="1:7">
      <c r="B279" s="787"/>
      <c r="C279" s="787"/>
      <c r="D279" t="s">
        <v>14</v>
      </c>
      <c r="E279" s="118">
        <v>300</v>
      </c>
      <c r="F279" s="1"/>
      <c r="G279" s="4">
        <f t="shared" si="3"/>
        <v>312</v>
      </c>
    </row>
    <row r="280" spans="1:7">
      <c r="B280" s="787"/>
      <c r="C280" s="787"/>
      <c r="D280" t="s">
        <v>40</v>
      </c>
      <c r="E280" s="118">
        <v>8.5</v>
      </c>
      <c r="F280" s="1"/>
      <c r="G280" s="4">
        <f t="shared" si="3"/>
        <v>320.5</v>
      </c>
    </row>
    <row r="281" spans="1:7">
      <c r="A281" s="39">
        <v>44145</v>
      </c>
      <c r="B281" s="787" t="s">
        <v>3348</v>
      </c>
      <c r="C281" s="787" t="s">
        <v>22</v>
      </c>
      <c r="D281" t="s">
        <v>14</v>
      </c>
      <c r="E281" s="118"/>
      <c r="F281" s="1">
        <v>300</v>
      </c>
      <c r="G281" s="4">
        <f t="shared" si="3"/>
        <v>20.5</v>
      </c>
    </row>
    <row r="282" spans="1:7">
      <c r="A282" s="39">
        <v>44260</v>
      </c>
      <c r="B282" s="787" t="s">
        <v>3349</v>
      </c>
      <c r="C282" s="787" t="s">
        <v>22</v>
      </c>
      <c r="D282" t="s">
        <v>12</v>
      </c>
      <c r="E282" s="118"/>
      <c r="F282" s="1">
        <v>8.9</v>
      </c>
      <c r="G282" s="4">
        <f t="shared" si="3"/>
        <v>11.6</v>
      </c>
    </row>
    <row r="283" spans="1:7">
      <c r="A283" s="39">
        <v>44260</v>
      </c>
      <c r="B283" s="787" t="s">
        <v>3349</v>
      </c>
      <c r="C283" s="787" t="s">
        <v>22</v>
      </c>
      <c r="D283" t="s">
        <v>13</v>
      </c>
      <c r="E283" s="118"/>
      <c r="F283" s="1">
        <v>3.1</v>
      </c>
      <c r="G283" s="4">
        <f t="shared" si="3"/>
        <v>8.5</v>
      </c>
    </row>
    <row r="284" spans="1:7">
      <c r="A284" s="39">
        <v>44319</v>
      </c>
      <c r="B284" s="787" t="s">
        <v>3347</v>
      </c>
      <c r="C284" s="787" t="s">
        <v>22</v>
      </c>
      <c r="D284" t="s">
        <v>40</v>
      </c>
      <c r="E284" s="118"/>
      <c r="F284" s="1">
        <v>8.5</v>
      </c>
      <c r="G284" s="4">
        <f t="shared" si="3"/>
        <v>0</v>
      </c>
    </row>
    <row r="285" spans="1:7">
      <c r="A285" s="41">
        <v>44135</v>
      </c>
      <c r="B285" s="786" t="s">
        <v>10</v>
      </c>
      <c r="C285" s="786" t="s">
        <v>23</v>
      </c>
      <c r="D285" t="s">
        <v>12</v>
      </c>
      <c r="E285" s="118">
        <v>10.4</v>
      </c>
      <c r="F285" s="1"/>
      <c r="G285" s="4">
        <f t="shared" si="3"/>
        <v>10.4</v>
      </c>
    </row>
    <row r="286" spans="1:7">
      <c r="B286" s="787"/>
      <c r="C286" s="787"/>
      <c r="D286" t="s">
        <v>13</v>
      </c>
      <c r="E286" s="118">
        <v>3.3</v>
      </c>
      <c r="F286" s="1"/>
      <c r="G286" s="4">
        <f t="shared" si="3"/>
        <v>13.7</v>
      </c>
    </row>
    <row r="287" spans="1:7">
      <c r="B287" s="787"/>
      <c r="C287" s="787"/>
      <c r="D287" t="s">
        <v>14</v>
      </c>
      <c r="E287" s="118">
        <v>300</v>
      </c>
      <c r="F287" s="1"/>
      <c r="G287" s="4">
        <f t="shared" si="3"/>
        <v>313.7</v>
      </c>
    </row>
    <row r="288" spans="1:7">
      <c r="A288" s="39">
        <v>44145</v>
      </c>
      <c r="B288" s="787" t="s">
        <v>3348</v>
      </c>
      <c r="C288" s="787" t="s">
        <v>23</v>
      </c>
      <c r="D288" t="s">
        <v>14</v>
      </c>
      <c r="E288" s="118"/>
      <c r="F288" s="1">
        <v>300</v>
      </c>
      <c r="G288" s="4">
        <f t="shared" si="3"/>
        <v>13.699999999999989</v>
      </c>
    </row>
    <row r="289" spans="1:7">
      <c r="A289" s="39">
        <v>44260</v>
      </c>
      <c r="B289" s="787" t="s">
        <v>3349</v>
      </c>
      <c r="C289" s="787" t="s">
        <v>23</v>
      </c>
      <c r="D289" t="s">
        <v>12</v>
      </c>
      <c r="E289" s="118"/>
      <c r="F289" s="1">
        <v>10.4</v>
      </c>
      <c r="G289" s="4">
        <f t="shared" si="3"/>
        <v>3.2999999999999883</v>
      </c>
    </row>
    <row r="290" spans="1:7">
      <c r="A290" s="39">
        <v>44260</v>
      </c>
      <c r="B290" s="787" t="s">
        <v>3349</v>
      </c>
      <c r="C290" s="787" t="s">
        <v>23</v>
      </c>
      <c r="D290" t="s">
        <v>13</v>
      </c>
      <c r="E290" s="118"/>
      <c r="F290" s="1">
        <v>3.3</v>
      </c>
      <c r="G290" s="4">
        <f t="shared" si="3"/>
        <v>-1.1546319456101628E-14</v>
      </c>
    </row>
    <row r="291" spans="1:7">
      <c r="A291" s="41">
        <v>44165</v>
      </c>
      <c r="B291" s="786" t="s">
        <v>10</v>
      </c>
      <c r="C291" s="786" t="s">
        <v>24</v>
      </c>
      <c r="D291" t="s">
        <v>12</v>
      </c>
      <c r="E291" s="118">
        <v>9.9</v>
      </c>
      <c r="F291" s="1"/>
      <c r="G291" s="4">
        <f t="shared" si="3"/>
        <v>9.8999999999999879</v>
      </c>
    </row>
    <row r="292" spans="1:7">
      <c r="B292" s="787"/>
      <c r="C292" s="787"/>
      <c r="D292" t="s">
        <v>13</v>
      </c>
      <c r="E292" s="118">
        <v>3.3</v>
      </c>
      <c r="F292" s="1"/>
      <c r="G292" s="4">
        <f t="shared" si="3"/>
        <v>13.199999999999989</v>
      </c>
    </row>
    <row r="293" spans="1:7">
      <c r="B293" s="787"/>
      <c r="C293" s="787"/>
      <c r="D293" t="s">
        <v>14</v>
      </c>
      <c r="E293" s="118">
        <v>300</v>
      </c>
      <c r="F293" s="1"/>
      <c r="G293" s="4">
        <f t="shared" si="3"/>
        <v>313.2</v>
      </c>
    </row>
    <row r="294" spans="1:7">
      <c r="A294" s="39">
        <v>44193</v>
      </c>
      <c r="B294" s="787" t="s">
        <v>3350</v>
      </c>
      <c r="C294" s="787" t="s">
        <v>24</v>
      </c>
      <c r="D294" t="s">
        <v>14</v>
      </c>
      <c r="E294" s="118"/>
      <c r="F294" s="1">
        <v>300</v>
      </c>
      <c r="G294" s="4">
        <f t="shared" si="3"/>
        <v>13.199999999999989</v>
      </c>
    </row>
    <row r="295" spans="1:7">
      <c r="A295" s="39">
        <v>44260</v>
      </c>
      <c r="B295" s="787" t="s">
        <v>3349</v>
      </c>
      <c r="C295" s="787" t="s">
        <v>24</v>
      </c>
      <c r="D295" t="s">
        <v>12</v>
      </c>
      <c r="E295" s="118"/>
      <c r="F295" s="1">
        <v>9.9</v>
      </c>
      <c r="G295" s="4">
        <f t="shared" si="3"/>
        <v>3.2999999999999883</v>
      </c>
    </row>
    <row r="296" spans="1:7">
      <c r="A296" s="39">
        <v>44260</v>
      </c>
      <c r="B296" s="787" t="s">
        <v>3349</v>
      </c>
      <c r="C296" s="787" t="s">
        <v>24</v>
      </c>
      <c r="D296" t="s">
        <v>13</v>
      </c>
      <c r="E296" s="118"/>
      <c r="F296" s="1">
        <v>3.3</v>
      </c>
      <c r="G296" s="4">
        <f t="shared" si="3"/>
        <v>-1.1546319456101628E-14</v>
      </c>
    </row>
    <row r="297" spans="1:7">
      <c r="A297" s="41">
        <v>44196</v>
      </c>
      <c r="B297" s="786" t="s">
        <v>10</v>
      </c>
      <c r="C297" s="786" t="s">
        <v>25</v>
      </c>
      <c r="D297" t="s">
        <v>12</v>
      </c>
      <c r="E297" s="118">
        <v>11.3</v>
      </c>
      <c r="F297" s="1"/>
      <c r="G297" s="4">
        <f t="shared" si="3"/>
        <v>11.29999999999999</v>
      </c>
    </row>
    <row r="298" spans="1:7">
      <c r="B298" s="787"/>
      <c r="C298" s="787"/>
      <c r="D298" t="s">
        <v>13</v>
      </c>
      <c r="E298" s="118">
        <v>3</v>
      </c>
      <c r="F298" s="1"/>
      <c r="G298" s="4">
        <f t="shared" si="3"/>
        <v>14.29999999999999</v>
      </c>
    </row>
    <row r="299" spans="1:7">
      <c r="B299" s="787"/>
      <c r="C299" s="787"/>
      <c r="D299" t="s">
        <v>14</v>
      </c>
      <c r="E299" s="118">
        <v>300</v>
      </c>
      <c r="F299" s="1"/>
      <c r="G299" s="4">
        <f t="shared" ref="G299:G349" si="4">+G298+E299-F299</f>
        <v>314.3</v>
      </c>
    </row>
    <row r="300" spans="1:7">
      <c r="A300" s="39">
        <v>44196</v>
      </c>
      <c r="B300" s="787" t="s">
        <v>3351</v>
      </c>
      <c r="C300" s="787" t="s">
        <v>25</v>
      </c>
      <c r="D300" t="s">
        <v>14</v>
      </c>
      <c r="E300" s="118"/>
      <c r="F300" s="1">
        <v>300</v>
      </c>
      <c r="G300" s="4">
        <f t="shared" si="4"/>
        <v>14.300000000000011</v>
      </c>
    </row>
    <row r="301" spans="1:7">
      <c r="A301" s="39">
        <v>44260</v>
      </c>
      <c r="B301" s="787" t="s">
        <v>3349</v>
      </c>
      <c r="C301" s="787" t="s">
        <v>25</v>
      </c>
      <c r="D301" t="s">
        <v>12</v>
      </c>
      <c r="E301" s="118"/>
      <c r="F301" s="1">
        <v>11.3</v>
      </c>
      <c r="G301" s="4">
        <f t="shared" si="4"/>
        <v>3.0000000000000107</v>
      </c>
    </row>
    <row r="302" spans="1:7">
      <c r="A302" s="39">
        <v>44260</v>
      </c>
      <c r="B302" s="787" t="s">
        <v>3349</v>
      </c>
      <c r="C302" s="787" t="s">
        <v>25</v>
      </c>
      <c r="D302" t="s">
        <v>13</v>
      </c>
      <c r="E302" s="118"/>
      <c r="F302" s="1">
        <v>3</v>
      </c>
      <c r="G302" s="4">
        <f t="shared" si="4"/>
        <v>1.0658141036401503E-14</v>
      </c>
    </row>
    <row r="303" spans="1:7">
      <c r="A303" s="41">
        <v>44227</v>
      </c>
      <c r="B303" s="786" t="s">
        <v>10</v>
      </c>
      <c r="C303" s="786" t="s">
        <v>11</v>
      </c>
      <c r="D303" t="s">
        <v>12</v>
      </c>
      <c r="E303" s="118">
        <v>12</v>
      </c>
      <c r="F303" s="1"/>
      <c r="G303" s="4">
        <f t="shared" si="4"/>
        <v>12.000000000000011</v>
      </c>
    </row>
    <row r="304" spans="1:7">
      <c r="B304" s="787"/>
      <c r="C304" s="787"/>
      <c r="D304" t="s">
        <v>13</v>
      </c>
      <c r="E304" s="118">
        <v>5</v>
      </c>
      <c r="F304" s="1"/>
      <c r="G304" s="4">
        <f t="shared" si="4"/>
        <v>17.000000000000011</v>
      </c>
    </row>
    <row r="305" spans="1:7">
      <c r="B305" s="787"/>
      <c r="C305" s="787"/>
      <c r="D305" t="s">
        <v>14</v>
      </c>
      <c r="E305" s="118">
        <v>300</v>
      </c>
      <c r="F305" s="1"/>
      <c r="G305" s="4">
        <f t="shared" si="4"/>
        <v>317</v>
      </c>
    </row>
    <row r="306" spans="1:7">
      <c r="A306" s="39">
        <v>44226</v>
      </c>
      <c r="B306" s="787" t="s">
        <v>3352</v>
      </c>
      <c r="C306" s="787" t="s">
        <v>11</v>
      </c>
      <c r="D306" t="s">
        <v>14</v>
      </c>
      <c r="E306" s="118"/>
      <c r="F306" s="1">
        <v>300</v>
      </c>
      <c r="G306" s="4">
        <f t="shared" si="4"/>
        <v>17</v>
      </c>
    </row>
    <row r="307" spans="1:7">
      <c r="A307" s="39">
        <v>44260</v>
      </c>
      <c r="B307" s="787" t="s">
        <v>3349</v>
      </c>
      <c r="C307" s="787" t="s">
        <v>11</v>
      </c>
      <c r="D307" t="s">
        <v>12</v>
      </c>
      <c r="E307" s="118"/>
      <c r="F307" s="1">
        <v>12</v>
      </c>
      <c r="G307" s="4">
        <f t="shared" si="4"/>
        <v>5</v>
      </c>
    </row>
    <row r="308" spans="1:7">
      <c r="A308" s="39">
        <v>44260</v>
      </c>
      <c r="B308" s="787" t="s">
        <v>3349</v>
      </c>
      <c r="C308" s="787" t="s">
        <v>11</v>
      </c>
      <c r="D308" t="s">
        <v>13</v>
      </c>
      <c r="E308" s="118"/>
      <c r="F308" s="1">
        <v>5</v>
      </c>
      <c r="G308" s="4">
        <f t="shared" si="4"/>
        <v>0</v>
      </c>
    </row>
    <row r="309" spans="1:7">
      <c r="A309" s="41">
        <v>44255</v>
      </c>
      <c r="B309" s="786" t="s">
        <v>10</v>
      </c>
      <c r="C309" s="786" t="s">
        <v>15</v>
      </c>
      <c r="D309" t="s">
        <v>12</v>
      </c>
      <c r="E309" s="118">
        <v>18.5</v>
      </c>
      <c r="F309" s="1"/>
      <c r="G309" s="4">
        <f t="shared" si="4"/>
        <v>18.5</v>
      </c>
    </row>
    <row r="310" spans="1:7">
      <c r="B310" s="787"/>
      <c r="C310" s="787"/>
      <c r="D310" t="s">
        <v>13</v>
      </c>
      <c r="E310" s="118">
        <v>5.7</v>
      </c>
      <c r="F310" s="1"/>
      <c r="G310" s="4">
        <f t="shared" si="4"/>
        <v>24.2</v>
      </c>
    </row>
    <row r="311" spans="1:7">
      <c r="B311" s="787"/>
      <c r="C311" s="787"/>
      <c r="D311" t="s">
        <v>14</v>
      </c>
      <c r="E311" s="118">
        <v>300</v>
      </c>
      <c r="F311" s="1"/>
      <c r="G311" s="4">
        <f t="shared" si="4"/>
        <v>324.2</v>
      </c>
    </row>
    <row r="312" spans="1:7">
      <c r="A312" s="39">
        <v>44260</v>
      </c>
      <c r="B312" s="787" t="s">
        <v>3353</v>
      </c>
      <c r="C312" s="787" t="s">
        <v>15</v>
      </c>
      <c r="D312" t="s">
        <v>14</v>
      </c>
      <c r="E312" s="118"/>
      <c r="F312" s="1">
        <v>300</v>
      </c>
      <c r="G312" s="4">
        <f t="shared" si="4"/>
        <v>24.199999999999989</v>
      </c>
    </row>
    <row r="313" spans="1:7">
      <c r="A313" s="39">
        <v>44319</v>
      </c>
      <c r="B313" s="787" t="s">
        <v>3354</v>
      </c>
      <c r="C313" s="787" t="s">
        <v>15</v>
      </c>
      <c r="D313" t="s">
        <v>12</v>
      </c>
      <c r="E313" s="118"/>
      <c r="F313" s="1">
        <v>18.5</v>
      </c>
      <c r="G313" s="4">
        <f t="shared" si="4"/>
        <v>5.6999999999999886</v>
      </c>
    </row>
    <row r="314" spans="1:7">
      <c r="A314" s="39">
        <v>44319</v>
      </c>
      <c r="B314" s="787" t="s">
        <v>3354</v>
      </c>
      <c r="C314" s="787" t="s">
        <v>15</v>
      </c>
      <c r="D314" t="s">
        <v>13</v>
      </c>
      <c r="E314" s="118"/>
      <c r="F314" s="1">
        <v>5.7</v>
      </c>
      <c r="G314" s="4">
        <f t="shared" si="4"/>
        <v>-1.1546319456101628E-14</v>
      </c>
    </row>
    <row r="315" spans="1:7">
      <c r="A315" s="41">
        <v>44286</v>
      </c>
      <c r="B315" s="786" t="s">
        <v>10</v>
      </c>
      <c r="C315" s="786" t="s">
        <v>16</v>
      </c>
      <c r="D315" t="s">
        <v>12</v>
      </c>
      <c r="E315" s="118">
        <v>20.3</v>
      </c>
      <c r="F315" s="1"/>
      <c r="G315" s="4">
        <f t="shared" si="4"/>
        <v>20.29999999999999</v>
      </c>
    </row>
    <row r="316" spans="1:7">
      <c r="B316" s="787"/>
      <c r="C316" s="787"/>
      <c r="D316" t="s">
        <v>13</v>
      </c>
      <c r="E316" s="118">
        <v>3.8</v>
      </c>
      <c r="F316" s="1"/>
      <c r="G316" s="4">
        <f t="shared" si="4"/>
        <v>24.099999999999991</v>
      </c>
    </row>
    <row r="317" spans="1:7">
      <c r="B317" s="787"/>
      <c r="C317" s="787"/>
      <c r="D317" t="s">
        <v>14</v>
      </c>
      <c r="E317" s="118">
        <v>300</v>
      </c>
      <c r="F317" s="1"/>
      <c r="G317" s="4">
        <f t="shared" si="4"/>
        <v>324.09999999999997</v>
      </c>
    </row>
    <row r="318" spans="1:7">
      <c r="A318" s="39">
        <v>44285</v>
      </c>
      <c r="B318" s="787" t="s">
        <v>3355</v>
      </c>
      <c r="C318" s="787" t="s">
        <v>16</v>
      </c>
      <c r="D318" t="s">
        <v>14</v>
      </c>
      <c r="E318" s="118"/>
      <c r="F318" s="1">
        <v>300</v>
      </c>
      <c r="G318" s="4">
        <f t="shared" si="4"/>
        <v>24.099999999999966</v>
      </c>
    </row>
    <row r="319" spans="1:7">
      <c r="A319" s="39">
        <v>44319</v>
      </c>
      <c r="B319" s="787" t="s">
        <v>3354</v>
      </c>
      <c r="C319" s="787" t="s">
        <v>16</v>
      </c>
      <c r="D319" t="s">
        <v>12</v>
      </c>
      <c r="E319" s="118"/>
      <c r="F319" s="1">
        <v>20.3</v>
      </c>
      <c r="G319" s="4">
        <f t="shared" si="4"/>
        <v>3.7999999999999652</v>
      </c>
    </row>
    <row r="320" spans="1:7">
      <c r="A320" s="39">
        <v>44319</v>
      </c>
      <c r="B320" s="787" t="s">
        <v>3354</v>
      </c>
      <c r="C320" s="787" t="s">
        <v>16</v>
      </c>
      <c r="D320" t="s">
        <v>13</v>
      </c>
      <c r="E320" s="118"/>
      <c r="F320" s="1">
        <v>3.8</v>
      </c>
      <c r="G320" s="4">
        <f t="shared" si="4"/>
        <v>-3.4638958368304884E-14</v>
      </c>
    </row>
    <row r="321" spans="1:7">
      <c r="A321" s="41">
        <v>44316</v>
      </c>
      <c r="B321" s="786" t="s">
        <v>10</v>
      </c>
      <c r="C321" s="786" t="s">
        <v>17</v>
      </c>
      <c r="D321" t="s">
        <v>12</v>
      </c>
      <c r="E321" s="118">
        <v>19.600000000000001</v>
      </c>
      <c r="F321" s="1"/>
      <c r="G321" s="4">
        <f t="shared" si="4"/>
        <v>19.599999999999966</v>
      </c>
    </row>
    <row r="322" spans="1:7">
      <c r="B322" s="787"/>
      <c r="C322" s="787"/>
      <c r="D322" t="s">
        <v>13</v>
      </c>
      <c r="E322" s="118">
        <v>4.8</v>
      </c>
      <c r="F322" s="1"/>
      <c r="G322" s="4">
        <f t="shared" si="4"/>
        <v>24.399999999999967</v>
      </c>
    </row>
    <row r="323" spans="1:7">
      <c r="B323" s="787"/>
      <c r="C323" s="787"/>
      <c r="D323" t="s">
        <v>14</v>
      </c>
      <c r="E323" s="118">
        <v>300</v>
      </c>
      <c r="F323" s="1"/>
      <c r="G323" s="4">
        <f t="shared" si="4"/>
        <v>324.39999999999998</v>
      </c>
    </row>
    <row r="324" spans="1:7">
      <c r="A324" s="39">
        <v>44319</v>
      </c>
      <c r="B324" s="787" t="s">
        <v>3356</v>
      </c>
      <c r="C324" s="787" t="s">
        <v>17</v>
      </c>
      <c r="D324" t="s">
        <v>14</v>
      </c>
      <c r="E324" s="118"/>
      <c r="F324" s="1">
        <v>300</v>
      </c>
      <c r="G324" s="4">
        <f t="shared" si="4"/>
        <v>24.399999999999977</v>
      </c>
    </row>
    <row r="325" spans="1:7">
      <c r="A325" s="39">
        <v>44379</v>
      </c>
      <c r="B325" s="787" t="s">
        <v>3357</v>
      </c>
      <c r="C325" s="787" t="s">
        <v>17</v>
      </c>
      <c r="D325" t="s">
        <v>12</v>
      </c>
      <c r="E325" s="118"/>
      <c r="F325" s="1">
        <v>19.600000000000001</v>
      </c>
      <c r="G325" s="4">
        <f t="shared" si="4"/>
        <v>4.7999999999999758</v>
      </c>
    </row>
    <row r="326" spans="1:7">
      <c r="A326" s="39">
        <v>44379</v>
      </c>
      <c r="B326" s="787" t="s">
        <v>3357</v>
      </c>
      <c r="C326" s="787" t="s">
        <v>17</v>
      </c>
      <c r="D326" t="s">
        <v>13</v>
      </c>
      <c r="E326" s="118"/>
      <c r="F326" s="1">
        <v>4.8</v>
      </c>
      <c r="G326" s="4">
        <f t="shared" si="4"/>
        <v>-2.3980817331903381E-14</v>
      </c>
    </row>
    <row r="327" spans="1:7">
      <c r="A327" s="41">
        <v>44347</v>
      </c>
      <c r="B327" s="786" t="s">
        <v>10</v>
      </c>
      <c r="C327" s="786" t="s">
        <v>18</v>
      </c>
      <c r="D327" t="s">
        <v>12</v>
      </c>
      <c r="E327" s="118">
        <v>15.9</v>
      </c>
      <c r="F327" s="1"/>
      <c r="G327" s="4">
        <f t="shared" si="4"/>
        <v>15.899999999999977</v>
      </c>
    </row>
    <row r="328" spans="1:7">
      <c r="B328" s="787"/>
      <c r="C328" s="787"/>
      <c r="D328" t="s">
        <v>13</v>
      </c>
      <c r="E328" s="118">
        <v>3.5</v>
      </c>
      <c r="F328" s="1"/>
      <c r="G328" s="4">
        <f t="shared" si="4"/>
        <v>19.399999999999977</v>
      </c>
    </row>
    <row r="329" spans="1:7">
      <c r="B329" s="787"/>
      <c r="C329" s="787"/>
      <c r="D329" t="s">
        <v>14</v>
      </c>
      <c r="E329" s="118">
        <v>300</v>
      </c>
      <c r="F329" s="1"/>
      <c r="G329" s="4">
        <f t="shared" si="4"/>
        <v>319.39999999999998</v>
      </c>
    </row>
    <row r="330" spans="1:7">
      <c r="A330" s="39">
        <v>44350</v>
      </c>
      <c r="B330" s="787" t="s">
        <v>3358</v>
      </c>
      <c r="C330" s="787" t="s">
        <v>18</v>
      </c>
      <c r="D330" t="s">
        <v>14</v>
      </c>
      <c r="E330" s="118"/>
      <c r="F330" s="1">
        <v>300</v>
      </c>
      <c r="G330" s="4">
        <f t="shared" si="4"/>
        <v>19.399999999999977</v>
      </c>
    </row>
    <row r="331" spans="1:7">
      <c r="A331" s="39">
        <v>44379</v>
      </c>
      <c r="B331" s="787" t="s">
        <v>3357</v>
      </c>
      <c r="C331" s="787" t="s">
        <v>18</v>
      </c>
      <c r="D331" t="s">
        <v>12</v>
      </c>
      <c r="E331" s="118"/>
      <c r="F331" s="1">
        <v>15.9</v>
      </c>
      <c r="G331" s="4">
        <f t="shared" si="4"/>
        <v>3.4999999999999769</v>
      </c>
    </row>
    <row r="332" spans="1:7">
      <c r="A332" s="39">
        <v>44379</v>
      </c>
      <c r="B332" s="787" t="s">
        <v>3357</v>
      </c>
      <c r="C332" s="787" t="s">
        <v>18</v>
      </c>
      <c r="D332" t="s">
        <v>13</v>
      </c>
      <c r="E332" s="118"/>
      <c r="F332" s="1">
        <v>3.5</v>
      </c>
      <c r="G332" s="4">
        <f t="shared" si="4"/>
        <v>-2.3092638912203256E-14</v>
      </c>
    </row>
    <row r="333" spans="1:7">
      <c r="A333" s="41">
        <v>44377</v>
      </c>
      <c r="B333" s="786" t="s">
        <v>10</v>
      </c>
      <c r="C333" s="786" t="s">
        <v>19</v>
      </c>
      <c r="D333" t="s">
        <v>12</v>
      </c>
      <c r="E333" s="118">
        <v>17.399999999999999</v>
      </c>
      <c r="F333" s="1"/>
      <c r="G333" s="4">
        <f t="shared" si="4"/>
        <v>17.399999999999977</v>
      </c>
    </row>
    <row r="334" spans="1:7">
      <c r="B334" s="787"/>
      <c r="C334" s="787"/>
      <c r="D334" t="s">
        <v>13</v>
      </c>
      <c r="E334" s="170">
        <v>5.4</v>
      </c>
      <c r="F334" s="1"/>
      <c r="G334" s="4">
        <f t="shared" si="4"/>
        <v>22.799999999999976</v>
      </c>
    </row>
    <row r="335" spans="1:7">
      <c r="B335" s="787"/>
      <c r="C335" s="787"/>
      <c r="D335" t="s">
        <v>14</v>
      </c>
      <c r="E335" s="118">
        <v>300</v>
      </c>
      <c r="F335" s="1"/>
      <c r="G335" s="4">
        <f t="shared" si="4"/>
        <v>322.79999999999995</v>
      </c>
    </row>
    <row r="336" spans="1:7">
      <c r="A336" s="39">
        <v>44379</v>
      </c>
      <c r="B336" s="787" t="s">
        <v>3359</v>
      </c>
      <c r="C336" s="787" t="s">
        <v>19</v>
      </c>
      <c r="D336" t="s">
        <v>14</v>
      </c>
      <c r="E336" s="118"/>
      <c r="F336" s="1">
        <v>300</v>
      </c>
      <c r="G336" s="4">
        <f t="shared" si="4"/>
        <v>22.799999999999955</v>
      </c>
    </row>
    <row r="337" spans="1:8">
      <c r="A337" s="39">
        <v>44412</v>
      </c>
      <c r="B337" s="787" t="s">
        <v>3360</v>
      </c>
      <c r="C337" s="787" t="s">
        <v>19</v>
      </c>
      <c r="D337" t="s">
        <v>12</v>
      </c>
      <c r="E337" s="118"/>
      <c r="F337" s="4">
        <v>17.399999999999999</v>
      </c>
      <c r="G337" s="4">
        <f t="shared" si="4"/>
        <v>5.3999999999999559</v>
      </c>
    </row>
    <row r="338" spans="1:8">
      <c r="A338" s="39">
        <v>44412</v>
      </c>
      <c r="B338" s="787" t="s">
        <v>3360</v>
      </c>
      <c r="C338" s="787" t="s">
        <v>19</v>
      </c>
      <c r="D338" t="s">
        <v>13</v>
      </c>
      <c r="E338" s="118"/>
      <c r="F338" s="102">
        <v>5.4</v>
      </c>
      <c r="G338" s="4">
        <f t="shared" si="4"/>
        <v>-4.4408920985006262E-14</v>
      </c>
    </row>
    <row r="339" spans="1:8">
      <c r="A339" s="41">
        <v>44408</v>
      </c>
      <c r="B339" s="786" t="s">
        <v>10</v>
      </c>
      <c r="C339" s="786" t="s">
        <v>20</v>
      </c>
      <c r="D339" t="s">
        <v>12</v>
      </c>
      <c r="E339" s="118">
        <v>15.3</v>
      </c>
      <c r="F339" s="1"/>
      <c r="G339" s="4">
        <f t="shared" si="4"/>
        <v>15.299999999999956</v>
      </c>
    </row>
    <row r="340" spans="1:8">
      <c r="B340" s="787"/>
      <c r="C340" s="787"/>
      <c r="D340" t="s">
        <v>13</v>
      </c>
      <c r="E340" s="118">
        <v>2.8</v>
      </c>
      <c r="F340" s="1"/>
      <c r="G340" s="4">
        <f t="shared" si="4"/>
        <v>18.099999999999955</v>
      </c>
    </row>
    <row r="341" spans="1:8">
      <c r="B341" s="787"/>
      <c r="C341" s="787"/>
      <c r="D341" t="s">
        <v>14</v>
      </c>
      <c r="E341" s="118">
        <v>300</v>
      </c>
      <c r="F341" s="1"/>
      <c r="G341" s="4">
        <f t="shared" si="4"/>
        <v>318.09999999999997</v>
      </c>
    </row>
    <row r="342" spans="1:8">
      <c r="A342" s="39">
        <v>44407</v>
      </c>
      <c r="B342" s="787" t="s">
        <v>3361</v>
      </c>
      <c r="C342" s="787" t="s">
        <v>20</v>
      </c>
      <c r="D342" t="s">
        <v>14</v>
      </c>
      <c r="E342" s="118"/>
      <c r="F342" s="4">
        <v>300</v>
      </c>
      <c r="G342" s="4">
        <f t="shared" si="4"/>
        <v>18.099999999999966</v>
      </c>
    </row>
    <row r="343" spans="1:8">
      <c r="A343" s="39">
        <v>44439</v>
      </c>
      <c r="B343" s="787" t="s">
        <v>3362</v>
      </c>
      <c r="C343" s="787" t="s">
        <v>20</v>
      </c>
      <c r="D343" t="s">
        <v>12</v>
      </c>
      <c r="E343" s="118"/>
      <c r="F343" s="4">
        <v>15.3</v>
      </c>
      <c r="G343" s="4">
        <f t="shared" si="4"/>
        <v>2.7999999999999652</v>
      </c>
    </row>
    <row r="344" spans="1:8">
      <c r="A344" s="39">
        <v>44439</v>
      </c>
      <c r="B344" s="787" t="s">
        <v>3362</v>
      </c>
      <c r="C344" s="787" t="s">
        <v>20</v>
      </c>
      <c r="D344" t="s">
        <v>13</v>
      </c>
      <c r="E344" s="118"/>
      <c r="F344" s="4">
        <v>2.8</v>
      </c>
      <c r="G344" s="4">
        <f t="shared" si="4"/>
        <v>-3.4638958368304884E-14</v>
      </c>
    </row>
    <row r="345" spans="1:8">
      <c r="A345" s="41">
        <v>44439</v>
      </c>
      <c r="B345" s="786" t="s">
        <v>10</v>
      </c>
      <c r="C345" s="786" t="s">
        <v>21</v>
      </c>
      <c r="D345" t="s">
        <v>12</v>
      </c>
      <c r="E345" s="118">
        <v>17.3</v>
      </c>
      <c r="G345" s="4">
        <f t="shared" si="4"/>
        <v>17.299999999999965</v>
      </c>
    </row>
    <row r="346" spans="1:8">
      <c r="B346" s="787"/>
      <c r="C346" s="787"/>
      <c r="D346" t="s">
        <v>13</v>
      </c>
      <c r="E346" s="118">
        <v>3.1</v>
      </c>
      <c r="G346" s="4">
        <f t="shared" si="4"/>
        <v>20.399999999999967</v>
      </c>
    </row>
    <row r="347" spans="1:8">
      <c r="B347" s="787"/>
      <c r="C347" s="787"/>
      <c r="D347" t="s">
        <v>14</v>
      </c>
      <c r="E347" s="118">
        <v>300</v>
      </c>
      <c r="G347" s="4">
        <f t="shared" si="4"/>
        <v>320.39999999999998</v>
      </c>
    </row>
    <row r="348" spans="1:8">
      <c r="A348" s="39">
        <v>44439</v>
      </c>
      <c r="B348" s="787" t="s">
        <v>3363</v>
      </c>
      <c r="C348" s="787" t="s">
        <v>21</v>
      </c>
      <c r="D348" t="s">
        <v>14</v>
      </c>
      <c r="E348" s="118"/>
      <c r="F348" s="4">
        <v>300</v>
      </c>
      <c r="G348" s="4">
        <f t="shared" si="4"/>
        <v>20.399999999999977</v>
      </c>
    </row>
    <row r="349" spans="1:8">
      <c r="A349" s="39">
        <v>44475</v>
      </c>
      <c r="B349" s="787" t="s">
        <v>3364</v>
      </c>
      <c r="C349" s="787" t="s">
        <v>21</v>
      </c>
      <c r="D349" t="s">
        <v>12</v>
      </c>
      <c r="E349" s="118"/>
      <c r="F349" s="4">
        <v>17.3</v>
      </c>
      <c r="G349" s="4">
        <f t="shared" si="4"/>
        <v>3.0999999999999766</v>
      </c>
    </row>
    <row r="350" spans="1:8">
      <c r="A350" s="39">
        <v>44475</v>
      </c>
      <c r="B350" s="787" t="s">
        <v>3364</v>
      </c>
      <c r="C350" s="787" t="s">
        <v>21</v>
      </c>
      <c r="D350" t="s">
        <v>13</v>
      </c>
      <c r="E350" s="118"/>
      <c r="F350" s="4">
        <v>3.1</v>
      </c>
      <c r="G350" s="81">
        <f>+G349+E350-F350</f>
        <v>-2.3536728122053319E-14</v>
      </c>
      <c r="H350" s="81"/>
    </row>
    <row r="351" spans="1:8">
      <c r="A351" s="41">
        <v>44469</v>
      </c>
      <c r="B351" s="786" t="s">
        <v>10</v>
      </c>
      <c r="C351" s="786" t="s">
        <v>91</v>
      </c>
      <c r="D351" t="s">
        <v>12</v>
      </c>
      <c r="E351" s="154">
        <v>17.899999999999999</v>
      </c>
      <c r="G351" s="4">
        <f t="shared" ref="G351:G452" si="5">+G350+E351-F351</f>
        <v>17.899999999999974</v>
      </c>
    </row>
    <row r="352" spans="1:8">
      <c r="B352" s="787"/>
      <c r="C352" s="787"/>
      <c r="D352" t="s">
        <v>13</v>
      </c>
      <c r="E352" s="154">
        <v>4.7</v>
      </c>
      <c r="G352" s="4">
        <f t="shared" si="5"/>
        <v>22.599999999999973</v>
      </c>
    </row>
    <row r="353" spans="1:14">
      <c r="B353" s="787"/>
      <c r="C353" s="787"/>
      <c r="D353" t="s">
        <v>14</v>
      </c>
      <c r="E353" s="118">
        <v>300</v>
      </c>
      <c r="G353" s="4">
        <f t="shared" si="5"/>
        <v>322.59999999999997</v>
      </c>
    </row>
    <row r="354" spans="1:14">
      <c r="A354" s="39">
        <v>44475</v>
      </c>
      <c r="B354" s="787" t="s">
        <v>3365</v>
      </c>
      <c r="C354" s="787" t="s">
        <v>91</v>
      </c>
      <c r="D354" t="s">
        <v>14</v>
      </c>
      <c r="F354" s="4">
        <v>300</v>
      </c>
      <c r="G354" s="4">
        <f t="shared" si="5"/>
        <v>22.599999999999966</v>
      </c>
    </row>
    <row r="355" spans="1:14">
      <c r="A355" s="39">
        <v>44670</v>
      </c>
      <c r="B355" s="787" t="s">
        <v>3366</v>
      </c>
      <c r="C355" s="787" t="s">
        <v>91</v>
      </c>
      <c r="D355" t="s">
        <v>12</v>
      </c>
      <c r="F355" s="81">
        <v>17.899999999999999</v>
      </c>
      <c r="G355" s="4">
        <f t="shared" si="5"/>
        <v>4.6999999999999673</v>
      </c>
    </row>
    <row r="356" spans="1:14">
      <c r="A356" s="39">
        <v>44670</v>
      </c>
      <c r="B356" s="787" t="s">
        <v>3366</v>
      </c>
      <c r="C356" s="787" t="s">
        <v>91</v>
      </c>
      <c r="D356" t="s">
        <v>13</v>
      </c>
      <c r="F356" s="81">
        <v>4.7</v>
      </c>
      <c r="G356" s="4">
        <f t="shared" si="5"/>
        <v>-3.2862601528904634E-14</v>
      </c>
    </row>
    <row r="357" spans="1:14">
      <c r="A357" s="41">
        <v>44500</v>
      </c>
      <c r="B357" s="786" t="s">
        <v>10</v>
      </c>
      <c r="C357" s="786" t="s">
        <v>23</v>
      </c>
      <c r="D357" t="s">
        <v>14</v>
      </c>
      <c r="E357" s="118">
        <v>300</v>
      </c>
      <c r="F357" s="12"/>
      <c r="G357" s="4">
        <f t="shared" si="5"/>
        <v>299.99999999999994</v>
      </c>
    </row>
    <row r="358" spans="1:14">
      <c r="A358" s="41"/>
      <c r="B358" s="786"/>
      <c r="C358" s="786"/>
      <c r="D358" t="s">
        <v>12</v>
      </c>
      <c r="E358" s="118">
        <v>18.600000000000001</v>
      </c>
      <c r="F358" s="12"/>
      <c r="G358" s="4">
        <f t="shared" si="5"/>
        <v>318.59999999999997</v>
      </c>
    </row>
    <row r="359" spans="1:14">
      <c r="A359" s="41"/>
      <c r="B359" s="786"/>
      <c r="C359" s="786"/>
      <c r="D359" t="s">
        <v>13</v>
      </c>
      <c r="E359" s="118">
        <v>2.6</v>
      </c>
      <c r="F359" s="12"/>
      <c r="G359" s="4">
        <f t="shared" si="5"/>
        <v>321.2</v>
      </c>
    </row>
    <row r="360" spans="1:14">
      <c r="A360" s="39">
        <v>44512</v>
      </c>
      <c r="B360" s="787" t="s">
        <v>3367</v>
      </c>
      <c r="C360" s="787" t="s">
        <v>23</v>
      </c>
      <c r="D360" t="s">
        <v>14</v>
      </c>
      <c r="E360" s="118"/>
      <c r="F360" s="4">
        <v>300</v>
      </c>
      <c r="G360" s="4">
        <f t="shared" si="5"/>
        <v>21.199999999999989</v>
      </c>
      <c r="L360" s="786"/>
      <c r="N360" s="46"/>
    </row>
    <row r="361" spans="1:14">
      <c r="A361" s="39">
        <v>44537</v>
      </c>
      <c r="B361" s="787" t="s">
        <v>3368</v>
      </c>
      <c r="C361" s="787" t="s">
        <v>23</v>
      </c>
      <c r="D361" t="s">
        <v>12</v>
      </c>
      <c r="E361" s="118"/>
      <c r="F361" s="4">
        <v>18.600000000000001</v>
      </c>
      <c r="G361" s="4">
        <f t="shared" si="5"/>
        <v>2.5999999999999872</v>
      </c>
      <c r="L361" s="786"/>
      <c r="N361" s="46"/>
    </row>
    <row r="362" spans="1:14">
      <c r="A362" s="39">
        <v>44537</v>
      </c>
      <c r="B362" s="787" t="s">
        <v>3368</v>
      </c>
      <c r="C362" s="787" t="s">
        <v>23</v>
      </c>
      <c r="D362" t="s">
        <v>13</v>
      </c>
      <c r="E362" s="118"/>
      <c r="F362" s="4">
        <v>2.6</v>
      </c>
      <c r="G362" s="4">
        <f t="shared" si="5"/>
        <v>-1.2878587085651816E-14</v>
      </c>
      <c r="L362" s="786"/>
      <c r="N362" s="46"/>
    </row>
    <row r="363" spans="1:14">
      <c r="A363" s="39">
        <v>44530</v>
      </c>
      <c r="B363" s="786" t="s">
        <v>10</v>
      </c>
      <c r="C363" s="786" t="s">
        <v>24</v>
      </c>
      <c r="D363" t="s">
        <v>14</v>
      </c>
      <c r="E363" s="118">
        <v>300</v>
      </c>
      <c r="G363" s="4">
        <f t="shared" si="5"/>
        <v>300</v>
      </c>
      <c r="L363" s="787"/>
      <c r="N363" s="46"/>
    </row>
    <row r="364" spans="1:14">
      <c r="B364" s="786"/>
      <c r="C364" s="786"/>
      <c r="D364" t="s">
        <v>12</v>
      </c>
      <c r="E364" s="118">
        <v>19.8</v>
      </c>
      <c r="G364" s="4">
        <f t="shared" si="5"/>
        <v>319.8</v>
      </c>
      <c r="L364" s="787"/>
      <c r="N364" s="46"/>
    </row>
    <row r="365" spans="1:14">
      <c r="B365" s="786"/>
      <c r="C365" s="786"/>
      <c r="D365" t="s">
        <v>13</v>
      </c>
      <c r="E365" s="118">
        <v>4</v>
      </c>
      <c r="G365" s="4">
        <f t="shared" si="5"/>
        <v>323.8</v>
      </c>
      <c r="L365" s="787"/>
      <c r="N365" s="46"/>
    </row>
    <row r="366" spans="1:14">
      <c r="A366" s="39">
        <v>44537</v>
      </c>
      <c r="B366" s="787" t="s">
        <v>3369</v>
      </c>
      <c r="C366" s="787" t="s">
        <v>24</v>
      </c>
      <c r="D366" t="s">
        <v>14</v>
      </c>
      <c r="E366" s="118"/>
      <c r="F366" s="4">
        <v>300</v>
      </c>
      <c r="G366" s="4">
        <f t="shared" si="5"/>
        <v>23.800000000000011</v>
      </c>
      <c r="L366" s="787"/>
      <c r="N366" s="46"/>
    </row>
    <row r="367" spans="1:14">
      <c r="A367" s="39">
        <v>44670</v>
      </c>
      <c r="B367" s="787" t="s">
        <v>3366</v>
      </c>
      <c r="C367" s="787" t="s">
        <v>24</v>
      </c>
      <c r="D367" t="s">
        <v>12</v>
      </c>
      <c r="E367" s="118"/>
      <c r="F367" s="4">
        <v>19.8</v>
      </c>
      <c r="G367" s="4">
        <f t="shared" si="5"/>
        <v>4.0000000000000107</v>
      </c>
      <c r="L367" s="787"/>
      <c r="N367" s="46"/>
    </row>
    <row r="368" spans="1:14">
      <c r="A368" s="39">
        <v>44670</v>
      </c>
      <c r="B368" s="787" t="s">
        <v>3366</v>
      </c>
      <c r="C368" s="787" t="s">
        <v>24</v>
      </c>
      <c r="D368" t="s">
        <v>13</v>
      </c>
      <c r="E368" s="118"/>
      <c r="F368" s="4">
        <v>4</v>
      </c>
      <c r="G368" s="4">
        <f t="shared" si="5"/>
        <v>1.0658141036401503E-14</v>
      </c>
      <c r="L368" s="787"/>
      <c r="N368" s="46"/>
    </row>
    <row r="369" spans="1:14">
      <c r="A369" s="41">
        <v>44561</v>
      </c>
      <c r="B369" s="786" t="s">
        <v>10</v>
      </c>
      <c r="C369" s="786" t="s">
        <v>25</v>
      </c>
      <c r="D369" t="s">
        <v>12</v>
      </c>
      <c r="E369" s="118">
        <v>51.4</v>
      </c>
      <c r="G369" s="4">
        <f t="shared" si="5"/>
        <v>51.400000000000006</v>
      </c>
      <c r="L369" s="787"/>
      <c r="N369" s="46"/>
    </row>
    <row r="370" spans="1:14">
      <c r="B370" s="786"/>
      <c r="C370" s="786"/>
      <c r="D370" t="s">
        <v>13</v>
      </c>
      <c r="E370" s="118">
        <v>4.4000000000000004</v>
      </c>
      <c r="G370" s="4">
        <f t="shared" si="5"/>
        <v>55.800000000000004</v>
      </c>
      <c r="L370" s="787"/>
      <c r="N370" s="46"/>
    </row>
    <row r="371" spans="1:14">
      <c r="B371" s="786"/>
      <c r="C371" s="786"/>
      <c r="D371" t="s">
        <v>14</v>
      </c>
      <c r="E371" s="118">
        <v>300</v>
      </c>
      <c r="G371" s="4">
        <f t="shared" si="5"/>
        <v>355.8</v>
      </c>
      <c r="L371" s="787"/>
      <c r="N371" s="46"/>
    </row>
    <row r="372" spans="1:14">
      <c r="A372" s="39">
        <v>44568</v>
      </c>
      <c r="B372" s="787" t="s">
        <v>3370</v>
      </c>
      <c r="C372" s="787" t="s">
        <v>25</v>
      </c>
      <c r="D372" t="s">
        <v>14</v>
      </c>
      <c r="E372" s="118"/>
      <c r="F372" s="4">
        <v>300</v>
      </c>
      <c r="G372" s="4">
        <f t="shared" si="5"/>
        <v>55.800000000000011</v>
      </c>
      <c r="L372" s="787"/>
      <c r="N372" s="46"/>
    </row>
    <row r="373" spans="1:14">
      <c r="A373" s="39">
        <v>44670</v>
      </c>
      <c r="B373" s="787" t="s">
        <v>3366</v>
      </c>
      <c r="C373" s="787" t="s">
        <v>25</v>
      </c>
      <c r="D373" t="s">
        <v>12</v>
      </c>
      <c r="E373" s="118"/>
      <c r="F373" s="4">
        <v>51.4</v>
      </c>
      <c r="G373" s="4">
        <f t="shared" si="5"/>
        <v>4.4000000000000128</v>
      </c>
      <c r="L373" s="787"/>
      <c r="N373" s="46"/>
    </row>
    <row r="374" spans="1:14">
      <c r="A374" s="39">
        <v>44670</v>
      </c>
      <c r="B374" s="787" t="s">
        <v>3366</v>
      </c>
      <c r="C374" s="787" t="s">
        <v>25</v>
      </c>
      <c r="D374" t="s">
        <v>13</v>
      </c>
      <c r="E374" s="118"/>
      <c r="F374" s="4">
        <v>4.4000000000000004</v>
      </c>
      <c r="G374" s="4">
        <f t="shared" si="5"/>
        <v>1.2434497875801753E-14</v>
      </c>
      <c r="L374" s="787"/>
      <c r="N374" s="46"/>
    </row>
    <row r="375" spans="1:14">
      <c r="A375" s="41">
        <v>44592</v>
      </c>
      <c r="B375" s="786" t="s">
        <v>10</v>
      </c>
      <c r="C375" s="786" t="s">
        <v>11</v>
      </c>
      <c r="D375" t="s">
        <v>12</v>
      </c>
      <c r="E375" s="118">
        <v>54.3</v>
      </c>
      <c r="G375" s="4">
        <f t="shared" si="5"/>
        <v>54.300000000000011</v>
      </c>
      <c r="L375" s="787"/>
      <c r="N375" s="46"/>
    </row>
    <row r="376" spans="1:14">
      <c r="B376" s="786"/>
      <c r="C376" s="786"/>
      <c r="D376" t="s">
        <v>13</v>
      </c>
      <c r="E376" s="118">
        <v>1.3</v>
      </c>
      <c r="G376" s="4">
        <f t="shared" si="5"/>
        <v>55.600000000000009</v>
      </c>
      <c r="L376" s="787"/>
      <c r="N376" s="46"/>
    </row>
    <row r="377" spans="1:14">
      <c r="B377" s="786"/>
      <c r="C377" s="786"/>
      <c r="D377" t="s">
        <v>14</v>
      </c>
      <c r="E377" s="118">
        <v>300</v>
      </c>
      <c r="G377" s="4">
        <f t="shared" si="5"/>
        <v>355.6</v>
      </c>
      <c r="L377" s="787"/>
      <c r="N377" s="46"/>
    </row>
    <row r="378" spans="1:14">
      <c r="A378" s="39">
        <v>44614</v>
      </c>
      <c r="B378" s="787" t="s">
        <v>3371</v>
      </c>
      <c r="C378" s="787" t="s">
        <v>11</v>
      </c>
      <c r="D378" t="s">
        <v>14</v>
      </c>
      <c r="E378" s="118"/>
      <c r="F378" s="4">
        <v>300</v>
      </c>
      <c r="G378" s="4">
        <f t="shared" si="5"/>
        <v>55.600000000000023</v>
      </c>
      <c r="L378" s="787"/>
      <c r="N378" s="46"/>
    </row>
    <row r="379" spans="1:14">
      <c r="A379" s="39">
        <v>44670</v>
      </c>
      <c r="B379" s="787" t="s">
        <v>3366</v>
      </c>
      <c r="C379" s="787" t="s">
        <v>11</v>
      </c>
      <c r="D379" t="s">
        <v>12</v>
      </c>
      <c r="E379" s="118"/>
      <c r="F379" s="4">
        <v>54.3</v>
      </c>
      <c r="G379" s="4">
        <f t="shared" si="5"/>
        <v>1.3000000000000256</v>
      </c>
      <c r="L379" s="787"/>
      <c r="N379" s="46"/>
    </row>
    <row r="380" spans="1:14">
      <c r="A380" s="39">
        <v>44670</v>
      </c>
      <c r="B380" s="787" t="s">
        <v>3366</v>
      </c>
      <c r="C380" s="787" t="s">
        <v>11</v>
      </c>
      <c r="D380" t="s">
        <v>13</v>
      </c>
      <c r="E380" s="118"/>
      <c r="F380" s="4">
        <v>1.3</v>
      </c>
      <c r="G380" s="4">
        <f t="shared" si="5"/>
        <v>2.55351295663786E-14</v>
      </c>
      <c r="L380" s="787"/>
      <c r="N380" s="46"/>
    </row>
    <row r="381" spans="1:14">
      <c r="A381" s="41">
        <v>44620</v>
      </c>
      <c r="B381" s="786" t="s">
        <v>10</v>
      </c>
      <c r="C381" s="786" t="s">
        <v>15</v>
      </c>
      <c r="D381" t="s">
        <v>12</v>
      </c>
      <c r="E381" s="118">
        <v>55.7</v>
      </c>
      <c r="G381" s="4">
        <f t="shared" si="5"/>
        <v>55.700000000000031</v>
      </c>
      <c r="L381" s="787"/>
      <c r="N381" s="46"/>
    </row>
    <row r="382" spans="1:14">
      <c r="B382" s="787"/>
      <c r="C382" s="787"/>
      <c r="D382" t="s">
        <v>13</v>
      </c>
      <c r="E382" s="118">
        <v>4.3</v>
      </c>
      <c r="G382" s="4">
        <f t="shared" si="5"/>
        <v>60.000000000000028</v>
      </c>
      <c r="L382" s="787"/>
      <c r="N382" s="46"/>
    </row>
    <row r="383" spans="1:14">
      <c r="B383" s="787"/>
      <c r="C383" s="787"/>
      <c r="D383" t="s">
        <v>14</v>
      </c>
      <c r="E383" s="118">
        <v>300</v>
      </c>
      <c r="G383" s="4">
        <f t="shared" si="5"/>
        <v>360</v>
      </c>
      <c r="L383" s="787"/>
      <c r="N383" s="46"/>
    </row>
    <row r="384" spans="1:14">
      <c r="A384" s="39">
        <v>44651</v>
      </c>
      <c r="B384" s="787" t="s">
        <v>3372</v>
      </c>
      <c r="C384" s="787" t="s">
        <v>15</v>
      </c>
      <c r="D384" t="s">
        <v>12</v>
      </c>
      <c r="E384" s="118"/>
      <c r="F384" s="4">
        <v>55.7</v>
      </c>
      <c r="G384" s="4">
        <f t="shared" si="5"/>
        <v>304.3</v>
      </c>
      <c r="L384" s="787"/>
      <c r="N384" s="46"/>
    </row>
    <row r="385" spans="1:14">
      <c r="A385" s="39">
        <v>44651</v>
      </c>
      <c r="B385" s="787" t="s">
        <v>3372</v>
      </c>
      <c r="C385" s="787" t="s">
        <v>15</v>
      </c>
      <c r="D385" t="s">
        <v>13</v>
      </c>
      <c r="E385" s="118"/>
      <c r="F385" s="4">
        <v>4.3</v>
      </c>
      <c r="G385" s="4">
        <f t="shared" si="5"/>
        <v>300</v>
      </c>
      <c r="L385" s="787"/>
      <c r="N385" s="46"/>
    </row>
    <row r="386" spans="1:14">
      <c r="A386" s="39">
        <v>44663</v>
      </c>
      <c r="B386" s="787" t="s">
        <v>3373</v>
      </c>
      <c r="C386" s="787" t="s">
        <v>15</v>
      </c>
      <c r="D386" t="s">
        <v>14</v>
      </c>
      <c r="E386" s="118"/>
      <c r="F386" s="4">
        <v>300</v>
      </c>
      <c r="G386" s="4">
        <f t="shared" si="5"/>
        <v>0</v>
      </c>
      <c r="L386" s="787"/>
      <c r="N386" s="46"/>
    </row>
    <row r="387" spans="1:14">
      <c r="A387" s="41">
        <v>44651</v>
      </c>
      <c r="B387" s="786" t="s">
        <v>10</v>
      </c>
      <c r="C387" s="786" t="s">
        <v>16</v>
      </c>
      <c r="D387" t="s">
        <v>12</v>
      </c>
      <c r="E387" s="118">
        <v>40.799999999999997</v>
      </c>
      <c r="G387" s="4">
        <f t="shared" si="5"/>
        <v>40.799999999999997</v>
      </c>
      <c r="L387" s="787"/>
      <c r="N387" s="46"/>
    </row>
    <row r="388" spans="1:14">
      <c r="B388" s="786"/>
      <c r="C388" s="786"/>
      <c r="D388" t="s">
        <v>13</v>
      </c>
      <c r="E388" s="118">
        <v>5</v>
      </c>
      <c r="G388" s="4">
        <f t="shared" si="5"/>
        <v>45.8</v>
      </c>
      <c r="L388" s="787"/>
      <c r="N388" s="46"/>
    </row>
    <row r="389" spans="1:14">
      <c r="B389" s="786"/>
      <c r="C389" s="786"/>
      <c r="D389" t="s">
        <v>14</v>
      </c>
      <c r="E389" s="118">
        <v>300</v>
      </c>
      <c r="G389" s="4">
        <f t="shared" si="5"/>
        <v>345.8</v>
      </c>
      <c r="L389" s="787"/>
      <c r="N389" s="46"/>
    </row>
    <row r="390" spans="1:14">
      <c r="A390" s="39">
        <v>44670</v>
      </c>
      <c r="B390" s="787" t="s">
        <v>3374</v>
      </c>
      <c r="C390" s="787" t="s">
        <v>16</v>
      </c>
      <c r="D390" t="s">
        <v>14</v>
      </c>
      <c r="E390" s="118"/>
      <c r="F390" s="4">
        <v>300</v>
      </c>
      <c r="G390" s="4">
        <f t="shared" si="5"/>
        <v>45.800000000000011</v>
      </c>
      <c r="L390" s="787"/>
      <c r="N390" s="46"/>
    </row>
    <row r="391" spans="1:14">
      <c r="A391" s="39">
        <v>44757</v>
      </c>
      <c r="B391" s="787" t="s">
        <v>3375</v>
      </c>
      <c r="C391" s="787" t="s">
        <v>16</v>
      </c>
      <c r="D391" t="s">
        <v>12</v>
      </c>
      <c r="E391" s="118"/>
      <c r="F391" s="4">
        <v>40.799999999999997</v>
      </c>
      <c r="G391" s="4">
        <f t="shared" si="5"/>
        <v>5.0000000000000142</v>
      </c>
      <c r="L391" s="787"/>
      <c r="N391" s="46"/>
    </row>
    <row r="392" spans="1:14">
      <c r="A392" s="39">
        <v>44757</v>
      </c>
      <c r="B392" s="787" t="s">
        <v>3375</v>
      </c>
      <c r="C392" s="787" t="s">
        <v>16</v>
      </c>
      <c r="D392" t="s">
        <v>13</v>
      </c>
      <c r="E392" s="118"/>
      <c r="F392" s="4">
        <v>5</v>
      </c>
      <c r="G392" s="4">
        <f t="shared" si="5"/>
        <v>1.4210854715202004E-14</v>
      </c>
      <c r="L392" s="787"/>
      <c r="N392" s="46"/>
    </row>
    <row r="393" spans="1:14">
      <c r="A393" s="41">
        <v>44681</v>
      </c>
      <c r="B393" s="786" t="s">
        <v>10</v>
      </c>
      <c r="C393" s="786" t="s">
        <v>17</v>
      </c>
      <c r="D393" t="s">
        <v>12</v>
      </c>
      <c r="E393" s="118">
        <v>41.4</v>
      </c>
      <c r="G393" s="4">
        <f t="shared" si="5"/>
        <v>41.400000000000013</v>
      </c>
      <c r="L393" s="787"/>
      <c r="N393" s="46"/>
    </row>
    <row r="394" spans="1:14">
      <c r="B394" s="787"/>
      <c r="C394" s="787"/>
      <c r="D394" t="s">
        <v>13</v>
      </c>
      <c r="E394" s="118">
        <v>2.8</v>
      </c>
      <c r="G394" s="4">
        <f t="shared" si="5"/>
        <v>44.20000000000001</v>
      </c>
      <c r="L394" s="787"/>
      <c r="N394" s="46"/>
    </row>
    <row r="395" spans="1:14">
      <c r="B395" s="787"/>
      <c r="C395" s="787"/>
      <c r="D395" t="s">
        <v>14</v>
      </c>
      <c r="E395" s="118">
        <v>300</v>
      </c>
      <c r="G395" s="4">
        <f t="shared" si="5"/>
        <v>344.2</v>
      </c>
      <c r="L395" s="787"/>
      <c r="N395" s="46"/>
    </row>
    <row r="396" spans="1:14">
      <c r="A396" s="39">
        <v>44698</v>
      </c>
      <c r="B396" s="787" t="s">
        <v>3376</v>
      </c>
      <c r="C396" s="787" t="s">
        <v>17</v>
      </c>
      <c r="D396" t="s">
        <v>14</v>
      </c>
      <c r="E396" s="118"/>
      <c r="F396" s="4">
        <v>300</v>
      </c>
      <c r="G396" s="4">
        <f t="shared" si="5"/>
        <v>44.199999999999989</v>
      </c>
      <c r="L396" s="787"/>
      <c r="N396" s="46"/>
    </row>
    <row r="397" spans="1:14">
      <c r="A397" s="39">
        <v>44757</v>
      </c>
      <c r="B397" s="787" t="s">
        <v>3375</v>
      </c>
      <c r="C397" s="787" t="s">
        <v>17</v>
      </c>
      <c r="D397" t="s">
        <v>12</v>
      </c>
      <c r="E397" s="118"/>
      <c r="F397" s="4">
        <v>41.4</v>
      </c>
      <c r="G397" s="4">
        <f t="shared" si="5"/>
        <v>2.7999999999999901</v>
      </c>
      <c r="L397" s="787"/>
      <c r="N397" s="46"/>
    </row>
    <row r="398" spans="1:14">
      <c r="A398" s="39">
        <v>44757</v>
      </c>
      <c r="B398" s="787" t="s">
        <v>3375</v>
      </c>
      <c r="C398" s="787" t="s">
        <v>17</v>
      </c>
      <c r="D398" t="s">
        <v>13</v>
      </c>
      <c r="E398" s="118"/>
      <c r="F398" s="4">
        <v>2.8</v>
      </c>
      <c r="G398" s="4">
        <f t="shared" si="5"/>
        <v>-9.7699626167013776E-15</v>
      </c>
      <c r="L398" s="787"/>
      <c r="N398" s="46"/>
    </row>
    <row r="399" spans="1:14">
      <c r="A399" s="41">
        <v>44712</v>
      </c>
      <c r="B399" s="786" t="s">
        <v>10</v>
      </c>
      <c r="C399" s="786" t="s">
        <v>18</v>
      </c>
      <c r="D399" t="s">
        <v>12</v>
      </c>
      <c r="E399" s="118">
        <v>39.5</v>
      </c>
      <c r="G399" s="4">
        <f t="shared" si="5"/>
        <v>39.499999999999993</v>
      </c>
      <c r="L399" s="787"/>
      <c r="N399" s="46"/>
    </row>
    <row r="400" spans="1:14">
      <c r="B400" s="786"/>
      <c r="C400" s="786"/>
      <c r="D400" t="s">
        <v>13</v>
      </c>
      <c r="E400" s="118">
        <v>9.1</v>
      </c>
      <c r="G400" s="4">
        <f t="shared" si="5"/>
        <v>48.599999999999994</v>
      </c>
      <c r="L400" s="787"/>
      <c r="N400" s="46"/>
    </row>
    <row r="401" spans="1:14">
      <c r="B401" s="786"/>
      <c r="C401" s="786"/>
      <c r="D401" t="s">
        <v>14</v>
      </c>
      <c r="E401" s="118">
        <v>300</v>
      </c>
      <c r="G401" s="4">
        <f t="shared" si="5"/>
        <v>348.6</v>
      </c>
      <c r="L401" s="787"/>
      <c r="N401" s="46"/>
    </row>
    <row r="402" spans="1:14">
      <c r="A402" s="39">
        <v>44725</v>
      </c>
      <c r="B402" s="787" t="s">
        <v>3377</v>
      </c>
      <c r="C402" s="787" t="s">
        <v>18</v>
      </c>
      <c r="D402" t="s">
        <v>14</v>
      </c>
      <c r="E402" s="118"/>
      <c r="F402" s="4">
        <v>300</v>
      </c>
      <c r="G402" s="4">
        <f t="shared" si="5"/>
        <v>48.600000000000023</v>
      </c>
      <c r="L402" s="787"/>
      <c r="N402" s="46"/>
    </row>
    <row r="403" spans="1:14">
      <c r="A403" s="39">
        <v>44776</v>
      </c>
      <c r="B403" s="787" t="s">
        <v>3378</v>
      </c>
      <c r="C403" s="787" t="s">
        <v>18</v>
      </c>
      <c r="D403" t="s">
        <v>12</v>
      </c>
      <c r="E403" s="118"/>
      <c r="F403" s="4">
        <v>39.5</v>
      </c>
      <c r="G403" s="4">
        <f t="shared" si="5"/>
        <v>9.1000000000000227</v>
      </c>
      <c r="L403" s="787"/>
      <c r="N403" s="46"/>
    </row>
    <row r="404" spans="1:14">
      <c r="A404" s="39">
        <v>44776</v>
      </c>
      <c r="B404" s="787" t="s">
        <v>3378</v>
      </c>
      <c r="C404" s="787" t="s">
        <v>18</v>
      </c>
      <c r="D404" t="s">
        <v>13</v>
      </c>
      <c r="E404" s="118"/>
      <c r="F404" s="4">
        <v>9.1</v>
      </c>
      <c r="G404" s="4">
        <f t="shared" si="5"/>
        <v>2.3092638912203256E-14</v>
      </c>
      <c r="L404" s="787"/>
      <c r="N404" s="46"/>
    </row>
    <row r="405" spans="1:14">
      <c r="A405" s="41">
        <v>44742</v>
      </c>
      <c r="B405" s="786" t="s">
        <v>10</v>
      </c>
      <c r="C405" s="786" t="s">
        <v>19</v>
      </c>
      <c r="D405" t="s">
        <v>12</v>
      </c>
      <c r="E405" s="118">
        <v>38.299999999999997</v>
      </c>
      <c r="G405" s="4">
        <f t="shared" si="5"/>
        <v>38.300000000000018</v>
      </c>
      <c r="L405" s="787"/>
      <c r="N405" s="46"/>
    </row>
    <row r="406" spans="1:14">
      <c r="B406" s="786"/>
      <c r="C406" s="786"/>
      <c r="D406" t="s">
        <v>13</v>
      </c>
      <c r="E406" s="118">
        <v>6.9</v>
      </c>
      <c r="G406" s="4">
        <f t="shared" si="5"/>
        <v>45.200000000000017</v>
      </c>
      <c r="L406" s="787"/>
      <c r="N406" s="46"/>
    </row>
    <row r="407" spans="1:14">
      <c r="B407" s="786"/>
      <c r="C407" s="786"/>
      <c r="D407" t="s">
        <v>14</v>
      </c>
      <c r="E407" s="118">
        <v>300</v>
      </c>
      <c r="G407" s="4">
        <f t="shared" si="5"/>
        <v>345.20000000000005</v>
      </c>
      <c r="L407" s="787"/>
      <c r="N407" s="46"/>
    </row>
    <row r="408" spans="1:14">
      <c r="A408" s="39">
        <v>44776</v>
      </c>
      <c r="B408" s="787" t="s">
        <v>3379</v>
      </c>
      <c r="C408" s="787" t="s">
        <v>19</v>
      </c>
      <c r="D408" t="s">
        <v>14</v>
      </c>
      <c r="E408" s="118"/>
      <c r="F408" s="4">
        <v>300</v>
      </c>
      <c r="G408" s="4">
        <f t="shared" si="5"/>
        <v>45.200000000000045</v>
      </c>
      <c r="L408" s="787"/>
      <c r="N408" s="46"/>
    </row>
    <row r="409" spans="1:14">
      <c r="A409" s="39">
        <v>44776</v>
      </c>
      <c r="B409" s="787" t="s">
        <v>3378</v>
      </c>
      <c r="C409" s="787" t="s">
        <v>19</v>
      </c>
      <c r="D409" t="s">
        <v>12</v>
      </c>
      <c r="E409" s="118"/>
      <c r="F409" s="4">
        <v>38.299999999999997</v>
      </c>
      <c r="G409" s="4">
        <f t="shared" si="5"/>
        <v>6.9000000000000483</v>
      </c>
      <c r="L409" s="787"/>
      <c r="N409" s="46"/>
    </row>
    <row r="410" spans="1:14">
      <c r="A410" s="39">
        <v>44776</v>
      </c>
      <c r="B410" s="787" t="s">
        <v>3378</v>
      </c>
      <c r="C410" s="787" t="s">
        <v>19</v>
      </c>
      <c r="D410" t="s">
        <v>13</v>
      </c>
      <c r="E410" s="118"/>
      <c r="F410" s="4">
        <v>6.9</v>
      </c>
      <c r="G410" s="4">
        <f t="shared" si="5"/>
        <v>4.7961634663806763E-14</v>
      </c>
      <c r="L410" s="787"/>
      <c r="N410" s="46"/>
    </row>
    <row r="411" spans="1:14">
      <c r="A411" s="41">
        <v>44773</v>
      </c>
      <c r="B411" s="786" t="s">
        <v>10</v>
      </c>
      <c r="C411" s="786" t="s">
        <v>20</v>
      </c>
      <c r="D411" t="s">
        <v>12</v>
      </c>
      <c r="E411" s="118">
        <v>38.1</v>
      </c>
      <c r="G411" s="4">
        <f t="shared" si="5"/>
        <v>38.100000000000051</v>
      </c>
      <c r="L411" s="787"/>
      <c r="N411" s="46"/>
    </row>
    <row r="412" spans="1:14">
      <c r="B412" s="787"/>
      <c r="C412" s="787"/>
      <c r="D412" t="s">
        <v>13</v>
      </c>
      <c r="E412" s="118">
        <v>9.6999999999999993</v>
      </c>
      <c r="G412" s="4">
        <f t="shared" si="5"/>
        <v>47.800000000000054</v>
      </c>
      <c r="L412" s="787"/>
      <c r="N412" s="46"/>
    </row>
    <row r="413" spans="1:14">
      <c r="B413" s="787"/>
      <c r="C413" s="787"/>
      <c r="D413" t="s">
        <v>14</v>
      </c>
      <c r="E413" s="118">
        <v>300</v>
      </c>
      <c r="G413" s="4">
        <f t="shared" si="5"/>
        <v>347.80000000000007</v>
      </c>
      <c r="L413" s="787"/>
      <c r="N413" s="46"/>
    </row>
    <row r="414" spans="1:14">
      <c r="A414" s="39">
        <v>44810</v>
      </c>
      <c r="B414" s="787" t="s">
        <v>3380</v>
      </c>
      <c r="C414" s="787" t="s">
        <v>20</v>
      </c>
      <c r="D414" t="s">
        <v>14</v>
      </c>
      <c r="E414" s="118"/>
      <c r="F414" s="4">
        <v>300</v>
      </c>
      <c r="G414" s="4">
        <f t="shared" si="5"/>
        <v>47.800000000000068</v>
      </c>
      <c r="L414" s="787"/>
      <c r="N414" s="46"/>
    </row>
    <row r="415" spans="1:14">
      <c r="A415" s="39">
        <v>44810</v>
      </c>
      <c r="B415" s="787" t="s">
        <v>3381</v>
      </c>
      <c r="C415" s="787" t="s">
        <v>20</v>
      </c>
      <c r="D415" t="s">
        <v>12</v>
      </c>
      <c r="E415" s="118"/>
      <c r="F415" s="4">
        <v>38.1</v>
      </c>
      <c r="G415" s="4">
        <f t="shared" si="5"/>
        <v>9.7000000000000668</v>
      </c>
      <c r="L415" s="787"/>
      <c r="N415" s="46"/>
    </row>
    <row r="416" spans="1:14">
      <c r="A416" s="39">
        <v>44810</v>
      </c>
      <c r="B416" s="787" t="s">
        <v>3381</v>
      </c>
      <c r="C416" s="787" t="s">
        <v>20</v>
      </c>
      <c r="D416" t="s">
        <v>13</v>
      </c>
      <c r="E416" s="118"/>
      <c r="F416" s="4">
        <v>9.6999999999999993</v>
      </c>
      <c r="G416" s="4">
        <f t="shared" si="5"/>
        <v>6.7501559897209518E-14</v>
      </c>
      <c r="L416" s="787"/>
      <c r="N416" s="46"/>
    </row>
    <row r="417" spans="1:14">
      <c r="A417" s="41">
        <v>44804</v>
      </c>
      <c r="B417" s="786" t="s">
        <v>10</v>
      </c>
      <c r="C417" s="786" t="s">
        <v>21</v>
      </c>
      <c r="D417" t="s">
        <v>12</v>
      </c>
      <c r="E417" s="118">
        <v>38.299999999999997</v>
      </c>
      <c r="G417" s="4">
        <f t="shared" si="5"/>
        <v>38.300000000000068</v>
      </c>
      <c r="L417" s="787"/>
      <c r="N417" s="46"/>
    </row>
    <row r="418" spans="1:14">
      <c r="B418" s="787"/>
      <c r="C418" s="787"/>
      <c r="D418" t="s">
        <v>13</v>
      </c>
      <c r="E418" s="118">
        <v>7</v>
      </c>
      <c r="G418" s="4">
        <f t="shared" si="5"/>
        <v>45.300000000000068</v>
      </c>
      <c r="L418" s="787"/>
      <c r="N418" s="46"/>
    </row>
    <row r="419" spans="1:14">
      <c r="B419" s="787"/>
      <c r="C419" s="787"/>
      <c r="D419" t="s">
        <v>14</v>
      </c>
      <c r="E419" s="118">
        <v>300</v>
      </c>
      <c r="G419" s="4">
        <f t="shared" si="5"/>
        <v>345.30000000000007</v>
      </c>
      <c r="L419" s="787"/>
      <c r="N419" s="46"/>
    </row>
    <row r="420" spans="1:14">
      <c r="A420" s="39">
        <v>44847</v>
      </c>
      <c r="B420" s="787" t="s">
        <v>3382</v>
      </c>
      <c r="C420" s="787" t="s">
        <v>21</v>
      </c>
      <c r="D420" t="s">
        <v>14</v>
      </c>
      <c r="E420" s="118"/>
      <c r="F420" s="4">
        <v>300</v>
      </c>
      <c r="G420" s="4">
        <f t="shared" si="5"/>
        <v>45.300000000000068</v>
      </c>
      <c r="L420" s="787"/>
      <c r="N420" s="46"/>
    </row>
    <row r="421" spans="1:14">
      <c r="A421" s="39">
        <v>44860</v>
      </c>
      <c r="B421" s="787" t="s">
        <v>3383</v>
      </c>
      <c r="C421" s="787" t="s">
        <v>21</v>
      </c>
      <c r="D421" t="s">
        <v>12</v>
      </c>
      <c r="E421" s="118"/>
      <c r="F421" s="4">
        <v>38.299999999999997</v>
      </c>
      <c r="G421" s="4">
        <f t="shared" si="5"/>
        <v>7.0000000000000711</v>
      </c>
      <c r="L421" s="787"/>
      <c r="N421" s="46"/>
    </row>
    <row r="422" spans="1:14">
      <c r="A422" s="39">
        <v>44860</v>
      </c>
      <c r="B422" s="787" t="s">
        <v>3383</v>
      </c>
      <c r="C422" s="787" t="s">
        <v>21</v>
      </c>
      <c r="D422" t="s">
        <v>13</v>
      </c>
      <c r="E422" s="118"/>
      <c r="F422" s="4">
        <v>7</v>
      </c>
      <c r="G422" s="4">
        <f t="shared" si="5"/>
        <v>7.1054273576010019E-14</v>
      </c>
      <c r="L422" s="787"/>
      <c r="N422" s="46"/>
    </row>
    <row r="423" spans="1:14" ht="15.75" customHeight="1">
      <c r="A423" s="41">
        <v>44834</v>
      </c>
      <c r="B423" s="786" t="s">
        <v>10</v>
      </c>
      <c r="C423" s="786" t="s">
        <v>91</v>
      </c>
      <c r="D423" t="s">
        <v>12</v>
      </c>
      <c r="E423" s="118">
        <v>34</v>
      </c>
      <c r="G423" s="4">
        <f t="shared" si="5"/>
        <v>34.000000000000071</v>
      </c>
      <c r="L423" s="787"/>
      <c r="N423" s="46"/>
    </row>
    <row r="424" spans="1:14">
      <c r="B424" s="787"/>
      <c r="C424" s="787"/>
      <c r="D424" t="s">
        <v>13</v>
      </c>
      <c r="E424" s="118">
        <v>8.1999999999999993</v>
      </c>
      <c r="G424" s="4">
        <f t="shared" si="5"/>
        <v>42.200000000000074</v>
      </c>
      <c r="L424" s="787"/>
      <c r="N424" s="46"/>
    </row>
    <row r="425" spans="1:14">
      <c r="B425" s="787"/>
      <c r="C425" s="787"/>
      <c r="D425" t="s">
        <v>14</v>
      </c>
      <c r="E425" s="118">
        <v>350</v>
      </c>
      <c r="G425" s="4">
        <f t="shared" si="5"/>
        <v>392.20000000000005</v>
      </c>
      <c r="L425" s="787"/>
      <c r="N425" s="46"/>
    </row>
    <row r="426" spans="1:14">
      <c r="A426" s="39">
        <v>44860</v>
      </c>
      <c r="B426" s="787" t="s">
        <v>3383</v>
      </c>
      <c r="C426" s="787" t="s">
        <v>91</v>
      </c>
      <c r="D426" t="s">
        <v>12</v>
      </c>
      <c r="E426" s="118"/>
      <c r="F426" s="4">
        <v>34</v>
      </c>
      <c r="G426" s="4">
        <f t="shared" si="5"/>
        <v>358.20000000000005</v>
      </c>
      <c r="L426" s="787"/>
      <c r="N426" s="46"/>
    </row>
    <row r="427" spans="1:14">
      <c r="A427" s="39">
        <v>44860</v>
      </c>
      <c r="B427" s="787" t="s">
        <v>3383</v>
      </c>
      <c r="C427" s="787" t="s">
        <v>91</v>
      </c>
      <c r="D427" t="s">
        <v>13</v>
      </c>
      <c r="E427" s="118"/>
      <c r="F427" s="4">
        <v>8.1999999999999993</v>
      </c>
      <c r="G427" s="4">
        <f t="shared" si="5"/>
        <v>350.00000000000006</v>
      </c>
      <c r="L427" s="787"/>
      <c r="N427" s="46"/>
    </row>
    <row r="428" spans="1:14">
      <c r="A428" s="39">
        <v>44865</v>
      </c>
      <c r="B428" s="787" t="s">
        <v>3384</v>
      </c>
      <c r="C428" s="787" t="s">
        <v>91</v>
      </c>
      <c r="D428" t="s">
        <v>14</v>
      </c>
      <c r="E428" s="118"/>
      <c r="F428" s="4">
        <v>350</v>
      </c>
      <c r="G428" s="4">
        <f t="shared" si="5"/>
        <v>0</v>
      </c>
      <c r="L428" s="787"/>
      <c r="N428" s="46"/>
    </row>
    <row r="429" spans="1:14">
      <c r="A429" s="41">
        <v>44834</v>
      </c>
      <c r="B429" s="786" t="s">
        <v>10</v>
      </c>
      <c r="C429" s="786" t="s">
        <v>23</v>
      </c>
      <c r="D429" t="s">
        <v>12</v>
      </c>
      <c r="E429" s="118">
        <v>33.9</v>
      </c>
      <c r="G429" s="4">
        <f t="shared" si="5"/>
        <v>33.9</v>
      </c>
      <c r="K429" s="786"/>
      <c r="M429" s="46"/>
      <c r="N429" s="46"/>
    </row>
    <row r="430" spans="1:14">
      <c r="B430" s="787"/>
      <c r="C430" s="787"/>
      <c r="D430" t="s">
        <v>13</v>
      </c>
      <c r="E430" s="138">
        <v>4.9000000000000004</v>
      </c>
      <c r="F430" s="46"/>
      <c r="G430" s="46">
        <f t="shared" si="5"/>
        <v>38.799999999999997</v>
      </c>
      <c r="H430" s="46"/>
      <c r="J430" s="786"/>
      <c r="K430" s="787"/>
      <c r="M430" s="46"/>
      <c r="N430" s="46"/>
    </row>
    <row r="431" spans="1:14">
      <c r="B431" s="787"/>
      <c r="C431" s="787"/>
      <c r="D431" t="s">
        <v>14</v>
      </c>
      <c r="E431" s="138">
        <v>350</v>
      </c>
      <c r="F431" s="46"/>
      <c r="G431" s="46">
        <f t="shared" si="5"/>
        <v>388.8</v>
      </c>
      <c r="H431" s="46"/>
      <c r="J431" s="787"/>
      <c r="K431" s="786"/>
      <c r="M431" s="46"/>
      <c r="N431" s="46"/>
    </row>
    <row r="432" spans="1:14">
      <c r="A432" s="39">
        <v>44957</v>
      </c>
      <c r="B432" s="787" t="s">
        <v>3385</v>
      </c>
      <c r="C432" s="787" t="s">
        <v>23</v>
      </c>
      <c r="D432" t="s">
        <v>12</v>
      </c>
      <c r="E432" s="138"/>
      <c r="F432" s="46">
        <v>33.9</v>
      </c>
      <c r="G432" s="46">
        <f t="shared" si="5"/>
        <v>354.90000000000003</v>
      </c>
      <c r="H432" s="46"/>
      <c r="J432" s="787"/>
      <c r="K432" s="786"/>
      <c r="M432" s="46"/>
      <c r="N432" s="46"/>
    </row>
    <row r="433" spans="1:14">
      <c r="A433" s="39">
        <v>44957</v>
      </c>
      <c r="B433" s="787" t="s">
        <v>3385</v>
      </c>
      <c r="C433" s="787" t="s">
        <v>23</v>
      </c>
      <c r="D433" t="s">
        <v>13</v>
      </c>
      <c r="E433" s="138"/>
      <c r="F433" s="46">
        <v>4.9000000000000004</v>
      </c>
      <c r="G433" s="46">
        <f t="shared" si="5"/>
        <v>350.00000000000006</v>
      </c>
      <c r="H433" s="46"/>
      <c r="J433" s="787"/>
      <c r="K433" s="786"/>
      <c r="M433" s="46"/>
      <c r="N433" s="46"/>
    </row>
    <row r="434" spans="1:14">
      <c r="A434" s="41">
        <v>44895</v>
      </c>
      <c r="B434" s="786" t="s">
        <v>10</v>
      </c>
      <c r="C434" s="786" t="s">
        <v>24</v>
      </c>
      <c r="D434" t="s">
        <v>338</v>
      </c>
      <c r="E434" s="138"/>
      <c r="F434" s="46"/>
      <c r="G434" s="46">
        <f t="shared" si="5"/>
        <v>350.00000000000006</v>
      </c>
      <c r="H434" s="46"/>
      <c r="J434" s="786"/>
      <c r="M434" s="46"/>
      <c r="N434" s="46"/>
    </row>
    <row r="435" spans="1:14">
      <c r="A435" s="41"/>
      <c r="B435" s="786"/>
      <c r="C435" s="786"/>
      <c r="D435" t="s">
        <v>12</v>
      </c>
      <c r="E435" s="138">
        <v>27.3</v>
      </c>
      <c r="F435" s="46"/>
      <c r="G435" s="46">
        <f t="shared" si="5"/>
        <v>377.30000000000007</v>
      </c>
      <c r="H435" s="46"/>
      <c r="J435" s="786"/>
      <c r="K435" s="786"/>
      <c r="M435" s="46"/>
      <c r="N435" s="46"/>
    </row>
    <row r="436" spans="1:14">
      <c r="B436" s="787"/>
      <c r="C436" s="787"/>
      <c r="D436" t="s">
        <v>13</v>
      </c>
      <c r="E436" s="138">
        <v>6.3</v>
      </c>
      <c r="F436" s="46"/>
      <c r="G436" s="46">
        <f t="shared" si="5"/>
        <v>383.60000000000008</v>
      </c>
      <c r="H436" s="46"/>
      <c r="J436" s="787"/>
      <c r="K436" s="787"/>
      <c r="M436" s="46"/>
      <c r="N436" s="46"/>
    </row>
    <row r="437" spans="1:14">
      <c r="B437" s="787"/>
      <c r="C437" s="787"/>
      <c r="D437" t="s">
        <v>14</v>
      </c>
      <c r="E437" s="138">
        <v>500</v>
      </c>
      <c r="F437" s="46"/>
      <c r="G437" s="46">
        <f t="shared" si="5"/>
        <v>883.60000000000014</v>
      </c>
      <c r="H437" s="46"/>
      <c r="L437" s="787"/>
      <c r="N437" s="46"/>
    </row>
    <row r="438" spans="1:14" s="58" customFormat="1">
      <c r="A438" s="468">
        <v>44818</v>
      </c>
      <c r="B438" s="459" t="s">
        <v>3386</v>
      </c>
      <c r="C438" s="459" t="s">
        <v>24</v>
      </c>
      <c r="D438" s="58" t="s">
        <v>338</v>
      </c>
      <c r="E438" s="353"/>
      <c r="F438" s="18"/>
      <c r="G438" s="18">
        <f t="shared" si="5"/>
        <v>883.60000000000014</v>
      </c>
      <c r="H438" s="18"/>
      <c r="L438" s="459"/>
      <c r="M438" s="354"/>
      <c r="N438" s="18"/>
    </row>
    <row r="439" spans="1:14">
      <c r="A439" s="39">
        <v>44860</v>
      </c>
      <c r="B439" s="787" t="s">
        <v>71</v>
      </c>
      <c r="C439" s="787" t="s">
        <v>24</v>
      </c>
      <c r="D439" t="s">
        <v>14</v>
      </c>
      <c r="E439" s="118"/>
      <c r="F439" s="46">
        <v>500</v>
      </c>
      <c r="G439" s="4">
        <f t="shared" si="5"/>
        <v>383.60000000000014</v>
      </c>
      <c r="L439" s="787"/>
      <c r="N439" s="46"/>
    </row>
    <row r="440" spans="1:14">
      <c r="A440" s="39">
        <v>44865</v>
      </c>
      <c r="B440" s="787" t="s">
        <v>3387</v>
      </c>
      <c r="C440" s="787" t="s">
        <v>24</v>
      </c>
      <c r="D440" t="s">
        <v>14</v>
      </c>
      <c r="E440" s="118"/>
      <c r="F440" s="46">
        <v>350</v>
      </c>
      <c r="G440" s="4">
        <f t="shared" si="5"/>
        <v>33.600000000000136</v>
      </c>
      <c r="L440" s="787"/>
      <c r="N440" s="46"/>
    </row>
    <row r="441" spans="1:14">
      <c r="A441" s="39">
        <v>44957</v>
      </c>
      <c r="B441" s="787" t="s">
        <v>3385</v>
      </c>
      <c r="C441" s="787" t="s">
        <v>24</v>
      </c>
      <c r="D441" t="s">
        <v>12</v>
      </c>
      <c r="E441" s="118"/>
      <c r="F441" s="46">
        <v>27.3</v>
      </c>
      <c r="G441" s="4">
        <f t="shared" si="5"/>
        <v>6.3000000000001357</v>
      </c>
      <c r="L441" s="787"/>
      <c r="N441" s="46"/>
    </row>
    <row r="442" spans="1:14">
      <c r="A442" s="39">
        <v>44957</v>
      </c>
      <c r="B442" s="787" t="s">
        <v>3385</v>
      </c>
      <c r="C442" s="787" t="s">
        <v>24</v>
      </c>
      <c r="D442" t="s">
        <v>13</v>
      </c>
      <c r="E442" s="118"/>
      <c r="F442" s="46">
        <v>6.3</v>
      </c>
      <c r="G442" s="4">
        <f t="shared" si="5"/>
        <v>1.3589129821411916E-13</v>
      </c>
      <c r="L442" s="787"/>
      <c r="N442" s="46"/>
    </row>
    <row r="443" spans="1:14">
      <c r="A443" s="41">
        <v>44926</v>
      </c>
      <c r="B443" s="786" t="s">
        <v>10</v>
      </c>
      <c r="C443" s="786" t="s">
        <v>25</v>
      </c>
      <c r="D443" t="s">
        <v>12</v>
      </c>
      <c r="E443" s="118">
        <v>28.4</v>
      </c>
      <c r="F443" s="46"/>
      <c r="G443" s="4">
        <f t="shared" si="5"/>
        <v>28.400000000000134</v>
      </c>
      <c r="L443" s="787"/>
      <c r="N443" s="46"/>
    </row>
    <row r="444" spans="1:14">
      <c r="B444" s="787"/>
      <c r="C444" s="787"/>
      <c r="D444" t="s">
        <v>13</v>
      </c>
      <c r="E444" s="118">
        <v>5.7</v>
      </c>
      <c r="G444" s="4">
        <f t="shared" si="5"/>
        <v>34.100000000000136</v>
      </c>
      <c r="L444" s="787"/>
      <c r="N444" s="46"/>
    </row>
    <row r="445" spans="1:14">
      <c r="B445" s="787"/>
      <c r="C445" s="787"/>
      <c r="D445" t="s">
        <v>14</v>
      </c>
      <c r="E445" s="118">
        <v>500</v>
      </c>
      <c r="G445" s="4">
        <f t="shared" si="5"/>
        <v>534.10000000000014</v>
      </c>
      <c r="L445" s="787"/>
      <c r="N445" s="46"/>
    </row>
    <row r="446" spans="1:14">
      <c r="A446" s="39">
        <v>44957</v>
      </c>
      <c r="B446" s="787" t="s">
        <v>3385</v>
      </c>
      <c r="C446" s="787" t="s">
        <v>25</v>
      </c>
      <c r="D446" t="s">
        <v>12</v>
      </c>
      <c r="E446" s="118"/>
      <c r="F446" s="4">
        <v>28.4</v>
      </c>
      <c r="G446" s="4">
        <f t="shared" si="5"/>
        <v>505.70000000000016</v>
      </c>
      <c r="L446" s="787"/>
      <c r="N446" s="46"/>
    </row>
    <row r="447" spans="1:14">
      <c r="A447" s="39">
        <v>44957</v>
      </c>
      <c r="B447" s="787" t="s">
        <v>3385</v>
      </c>
      <c r="C447" s="787" t="s">
        <v>25</v>
      </c>
      <c r="D447" t="s">
        <v>13</v>
      </c>
      <c r="E447" s="118"/>
      <c r="F447" s="4">
        <v>5.7</v>
      </c>
      <c r="G447" s="4">
        <f t="shared" si="5"/>
        <v>500.00000000000017</v>
      </c>
      <c r="L447" s="787"/>
      <c r="N447" s="46"/>
    </row>
    <row r="448" spans="1:14">
      <c r="A448" s="39">
        <v>44960</v>
      </c>
      <c r="B448" s="787" t="s">
        <v>3388</v>
      </c>
      <c r="C448" s="787" t="s">
        <v>25</v>
      </c>
      <c r="D448" t="s">
        <v>14</v>
      </c>
      <c r="E448" s="118"/>
      <c r="F448" s="4">
        <v>500</v>
      </c>
      <c r="G448" s="4">
        <f t="shared" si="5"/>
        <v>0</v>
      </c>
      <c r="L448" s="787"/>
      <c r="N448" s="46"/>
    </row>
    <row r="449" spans="1:14">
      <c r="A449" s="41">
        <v>44957</v>
      </c>
      <c r="B449" s="786" t="s">
        <v>10</v>
      </c>
      <c r="C449" s="786" t="s">
        <v>11</v>
      </c>
      <c r="D449" t="s">
        <v>12</v>
      </c>
      <c r="E449" s="118">
        <v>31.8</v>
      </c>
      <c r="G449" s="4">
        <f t="shared" si="5"/>
        <v>31.8</v>
      </c>
      <c r="L449" s="789"/>
      <c r="N449" s="46"/>
    </row>
    <row r="450" spans="1:14">
      <c r="B450" s="787"/>
      <c r="C450" s="787"/>
      <c r="D450" t="s">
        <v>13</v>
      </c>
      <c r="E450" s="118">
        <v>4.8</v>
      </c>
      <c r="G450" s="4">
        <f t="shared" si="5"/>
        <v>36.6</v>
      </c>
      <c r="I450" s="786"/>
      <c r="K450" s="4"/>
      <c r="L450" s="787"/>
      <c r="N450" s="46"/>
    </row>
    <row r="451" spans="1:14">
      <c r="B451" s="787"/>
      <c r="C451" s="787"/>
      <c r="D451" t="s">
        <v>14</v>
      </c>
      <c r="E451" s="118">
        <v>500</v>
      </c>
      <c r="G451" s="4">
        <f t="shared" si="5"/>
        <v>536.6</v>
      </c>
      <c r="I451" s="787"/>
      <c r="K451" s="4"/>
    </row>
    <row r="452" spans="1:14">
      <c r="A452" s="39">
        <v>45010</v>
      </c>
      <c r="B452" s="787" t="s">
        <v>3389</v>
      </c>
      <c r="C452" s="787" t="s">
        <v>11</v>
      </c>
      <c r="D452" t="s">
        <v>14</v>
      </c>
      <c r="E452" s="118"/>
      <c r="F452" s="4">
        <v>500</v>
      </c>
      <c r="G452" s="4">
        <f t="shared" si="5"/>
        <v>36.600000000000023</v>
      </c>
      <c r="I452" s="786"/>
      <c r="K452" s="4"/>
    </row>
    <row r="453" spans="1:14">
      <c r="A453" s="39">
        <v>45062</v>
      </c>
      <c r="B453" s="787" t="s">
        <v>3390</v>
      </c>
      <c r="C453" s="787" t="s">
        <v>11</v>
      </c>
      <c r="D453" t="s">
        <v>12</v>
      </c>
      <c r="E453" s="118"/>
      <c r="F453" s="118">
        <v>31.8</v>
      </c>
      <c r="G453" s="4">
        <f t="shared" ref="G453:G518" si="6">+G452+E453-F453</f>
        <v>4.800000000000022</v>
      </c>
      <c r="I453" s="786"/>
      <c r="K453" s="4"/>
    </row>
    <row r="454" spans="1:14">
      <c r="A454" s="39">
        <v>45062</v>
      </c>
      <c r="B454" s="787" t="s">
        <v>3390</v>
      </c>
      <c r="C454" s="787" t="s">
        <v>11</v>
      </c>
      <c r="D454" t="s">
        <v>13</v>
      </c>
      <c r="E454" s="118"/>
      <c r="F454" s="118">
        <v>4.8</v>
      </c>
      <c r="G454" s="4">
        <f t="shared" si="6"/>
        <v>2.2204460492503131E-14</v>
      </c>
      <c r="I454" s="786"/>
      <c r="K454" s="4"/>
    </row>
    <row r="455" spans="1:14">
      <c r="A455" s="41">
        <v>44985</v>
      </c>
      <c r="B455" s="786" t="s">
        <v>10</v>
      </c>
      <c r="C455" s="786" t="s">
        <v>15</v>
      </c>
      <c r="D455" t="s">
        <v>12</v>
      </c>
      <c r="E455" s="118">
        <v>34.700000000000003</v>
      </c>
      <c r="G455" s="4">
        <f t="shared" si="6"/>
        <v>34.700000000000024</v>
      </c>
      <c r="I455" s="787"/>
      <c r="K455" s="4"/>
      <c r="N455" s="46"/>
    </row>
    <row r="456" spans="1:14">
      <c r="B456" s="787"/>
      <c r="C456" s="787"/>
      <c r="D456" t="s">
        <v>13</v>
      </c>
      <c r="E456" s="118">
        <v>1.2</v>
      </c>
      <c r="G456" s="4">
        <f t="shared" si="6"/>
        <v>35.900000000000027</v>
      </c>
      <c r="I456" s="786"/>
      <c r="N456" s="46"/>
    </row>
    <row r="457" spans="1:14">
      <c r="B457" s="787"/>
      <c r="C457" s="787"/>
      <c r="D457" t="s">
        <v>14</v>
      </c>
      <c r="E457" s="118">
        <v>500</v>
      </c>
      <c r="G457" s="4">
        <f t="shared" si="6"/>
        <v>535.9</v>
      </c>
      <c r="I457" s="786"/>
      <c r="K457" s="121"/>
    </row>
    <row r="458" spans="1:14">
      <c r="A458" s="39">
        <v>45016</v>
      </c>
      <c r="B458" s="787" t="s">
        <v>3391</v>
      </c>
      <c r="C458" s="787" t="s">
        <v>15</v>
      </c>
      <c r="D458" t="s">
        <v>14</v>
      </c>
      <c r="F458" s="4">
        <v>500</v>
      </c>
      <c r="G458" s="4">
        <f t="shared" si="6"/>
        <v>35.899999999999977</v>
      </c>
      <c r="I458" s="786"/>
      <c r="L458" s="118"/>
    </row>
    <row r="459" spans="1:14">
      <c r="A459" s="39">
        <v>45062</v>
      </c>
      <c r="B459" s="787" t="s">
        <v>3390</v>
      </c>
      <c r="C459" s="787" t="s">
        <v>15</v>
      </c>
      <c r="D459" t="s">
        <v>12</v>
      </c>
      <c r="F459" s="118">
        <v>34.700000000000003</v>
      </c>
      <c r="G459" s="4">
        <f t="shared" si="6"/>
        <v>1.1999999999999744</v>
      </c>
      <c r="I459" s="786"/>
      <c r="L459" s="118"/>
    </row>
    <row r="460" spans="1:14">
      <c r="A460" s="39">
        <v>45062</v>
      </c>
      <c r="B460" s="787" t="s">
        <v>3390</v>
      </c>
      <c r="C460" s="787" t="s">
        <v>15</v>
      </c>
      <c r="D460" t="s">
        <v>13</v>
      </c>
      <c r="F460" s="118">
        <v>1.2</v>
      </c>
      <c r="G460" s="4">
        <f t="shared" si="6"/>
        <v>-2.55351295663786E-14</v>
      </c>
      <c r="I460" s="786"/>
      <c r="L460" s="118"/>
    </row>
    <row r="461" spans="1:14">
      <c r="A461" s="41">
        <v>45016</v>
      </c>
      <c r="B461" s="786" t="s">
        <v>10</v>
      </c>
      <c r="C461" s="786" t="s">
        <v>16</v>
      </c>
      <c r="D461" t="s">
        <v>12</v>
      </c>
      <c r="E461" s="121">
        <v>32</v>
      </c>
      <c r="F461" s="118"/>
      <c r="G461" s="4">
        <f t="shared" si="6"/>
        <v>31.999999999999975</v>
      </c>
    </row>
    <row r="462" spans="1:14">
      <c r="B462" s="786"/>
      <c r="C462" s="786"/>
      <c r="D462" t="s">
        <v>13</v>
      </c>
      <c r="E462" s="121">
        <v>1.3</v>
      </c>
      <c r="G462" s="4">
        <f t="shared" si="6"/>
        <v>33.299999999999976</v>
      </c>
      <c r="K462" s="12"/>
    </row>
    <row r="463" spans="1:14">
      <c r="B463" s="786"/>
      <c r="C463" s="786"/>
      <c r="D463" t="s">
        <v>14</v>
      </c>
      <c r="E463" s="118">
        <v>500</v>
      </c>
      <c r="G463" s="4">
        <f t="shared" si="6"/>
        <v>533.29999999999995</v>
      </c>
    </row>
    <row r="464" spans="1:14">
      <c r="A464" s="39">
        <v>45049</v>
      </c>
      <c r="B464" s="787" t="s">
        <v>3392</v>
      </c>
      <c r="C464" s="787" t="s">
        <v>16</v>
      </c>
      <c r="D464" t="s">
        <v>14</v>
      </c>
      <c r="F464" s="4">
        <v>500</v>
      </c>
      <c r="G464" s="4">
        <f t="shared" si="6"/>
        <v>33.299999999999955</v>
      </c>
    </row>
    <row r="465" spans="1:13">
      <c r="A465" s="39">
        <v>45062</v>
      </c>
      <c r="B465" s="787" t="s">
        <v>3390</v>
      </c>
      <c r="C465" s="787" t="s">
        <v>16</v>
      </c>
      <c r="D465" t="s">
        <v>12</v>
      </c>
      <c r="F465" s="121">
        <v>32</v>
      </c>
      <c r="G465" s="4">
        <f t="shared" si="6"/>
        <v>1.2999999999999545</v>
      </c>
      <c r="I465" s="822"/>
      <c r="J465" s="822"/>
      <c r="K465" s="822"/>
    </row>
    <row r="466" spans="1:13">
      <c r="A466" s="39">
        <v>45062</v>
      </c>
      <c r="B466" s="787" t="s">
        <v>3390</v>
      </c>
      <c r="C466" s="787" t="s">
        <v>16</v>
      </c>
      <c r="D466" t="s">
        <v>13</v>
      </c>
      <c r="F466" s="121">
        <v>1.3</v>
      </c>
      <c r="G466" s="4">
        <f t="shared" si="6"/>
        <v>-4.5519144009631418E-14</v>
      </c>
      <c r="I466" s="786"/>
      <c r="K466" s="121"/>
    </row>
    <row r="467" spans="1:13">
      <c r="A467" s="41">
        <v>45016</v>
      </c>
      <c r="B467" s="786" t="s">
        <v>10</v>
      </c>
      <c r="C467" s="786" t="s">
        <v>17</v>
      </c>
      <c r="D467" t="s">
        <v>12</v>
      </c>
      <c r="E467" s="121">
        <v>33.4</v>
      </c>
      <c r="G467" s="4">
        <f t="shared" si="6"/>
        <v>33.399999999999956</v>
      </c>
      <c r="I467" s="786"/>
      <c r="K467" s="121"/>
    </row>
    <row r="468" spans="1:13">
      <c r="B468" s="786"/>
      <c r="C468" s="786"/>
      <c r="D468" t="s">
        <v>13</v>
      </c>
      <c r="E468" s="121">
        <v>1.5</v>
      </c>
      <c r="G468" s="4">
        <f t="shared" si="6"/>
        <v>34.899999999999956</v>
      </c>
      <c r="I468" s="786"/>
      <c r="K468" s="121"/>
    </row>
    <row r="469" spans="1:13">
      <c r="B469" s="786"/>
      <c r="C469" s="786"/>
      <c r="D469" t="s">
        <v>14</v>
      </c>
      <c r="E469" s="118">
        <v>500</v>
      </c>
      <c r="G469" s="4">
        <f t="shared" si="6"/>
        <v>534.9</v>
      </c>
      <c r="J469" s="188"/>
      <c r="K469" s="12"/>
    </row>
    <row r="470" spans="1:13">
      <c r="A470" s="39">
        <v>45083</v>
      </c>
      <c r="B470" s="787" t="s">
        <v>3393</v>
      </c>
      <c r="C470" s="787" t="s">
        <v>17</v>
      </c>
      <c r="D470" t="s">
        <v>14</v>
      </c>
      <c r="E470" s="118"/>
      <c r="F470" s="118">
        <v>500</v>
      </c>
      <c r="G470" s="4">
        <f t="shared" si="6"/>
        <v>34.899999999999977</v>
      </c>
      <c r="K470" s="121"/>
    </row>
    <row r="471" spans="1:13">
      <c r="A471" s="39">
        <v>45119</v>
      </c>
      <c r="B471" s="787">
        <v>1668</v>
      </c>
      <c r="C471" s="787" t="s">
        <v>17</v>
      </c>
      <c r="D471" t="s">
        <v>12</v>
      </c>
      <c r="E471" s="118"/>
      <c r="F471" s="121">
        <v>33.4</v>
      </c>
      <c r="G471" s="4">
        <f t="shared" si="6"/>
        <v>1.4999999999999787</v>
      </c>
      <c r="K471" s="121"/>
    </row>
    <row r="472" spans="1:13">
      <c r="A472" s="39">
        <v>45119</v>
      </c>
      <c r="B472" s="787">
        <v>1668</v>
      </c>
      <c r="C472" s="787" t="s">
        <v>17</v>
      </c>
      <c r="D472" t="s">
        <v>13</v>
      </c>
      <c r="E472" s="118"/>
      <c r="F472" s="121">
        <v>1.5</v>
      </c>
      <c r="G472" s="4">
        <f t="shared" si="6"/>
        <v>-2.1316282072803006E-14</v>
      </c>
      <c r="K472" s="121"/>
    </row>
    <row r="473" spans="1:13">
      <c r="A473" s="41">
        <v>45016</v>
      </c>
      <c r="B473" s="786" t="s">
        <v>10</v>
      </c>
      <c r="C473" s="786" t="s">
        <v>18</v>
      </c>
      <c r="D473" t="s">
        <v>12</v>
      </c>
      <c r="E473" s="121">
        <v>30.9</v>
      </c>
      <c r="G473" s="4">
        <f t="shared" si="6"/>
        <v>30.899999999999977</v>
      </c>
    </row>
    <row r="474" spans="1:13">
      <c r="B474" s="786"/>
      <c r="C474" s="786"/>
      <c r="D474" t="s">
        <v>13</v>
      </c>
      <c r="E474" s="121">
        <v>2.1</v>
      </c>
      <c r="G474" s="4">
        <f t="shared" si="6"/>
        <v>32.999999999999979</v>
      </c>
    </row>
    <row r="475" spans="1:13">
      <c r="B475" s="786"/>
      <c r="C475" s="786"/>
      <c r="D475" t="s">
        <v>14</v>
      </c>
      <c r="E475" s="121">
        <v>500</v>
      </c>
      <c r="G475" s="4">
        <f t="shared" si="6"/>
        <v>533</v>
      </c>
      <c r="J475" s="820"/>
      <c r="K475" s="820"/>
      <c r="L475" s="820"/>
    </row>
    <row r="476" spans="1:13">
      <c r="B476" s="787"/>
      <c r="C476" s="787"/>
      <c r="D476" s="188" t="s">
        <v>81</v>
      </c>
      <c r="E476" s="12">
        <v>10</v>
      </c>
      <c r="G476" s="4">
        <f t="shared" si="6"/>
        <v>543</v>
      </c>
      <c r="I476" s="10"/>
      <c r="J476" s="786"/>
      <c r="L476" s="121"/>
      <c r="M476" s="121"/>
    </row>
    <row r="477" spans="1:13">
      <c r="A477" s="39">
        <v>45098</v>
      </c>
      <c r="B477" s="787" t="s">
        <v>3394</v>
      </c>
      <c r="C477" s="787" t="s">
        <v>18</v>
      </c>
      <c r="D477" t="s">
        <v>14</v>
      </c>
      <c r="F477" s="4">
        <v>500</v>
      </c>
      <c r="G477" s="4">
        <f t="shared" si="6"/>
        <v>43</v>
      </c>
      <c r="J477" s="787"/>
      <c r="L477" s="121"/>
      <c r="M477" s="121"/>
    </row>
    <row r="478" spans="1:13">
      <c r="A478" s="39">
        <v>45119</v>
      </c>
      <c r="B478" s="787">
        <v>1668</v>
      </c>
      <c r="C478" s="787" t="s">
        <v>18</v>
      </c>
      <c r="D478" t="s">
        <v>12</v>
      </c>
      <c r="F478" s="121">
        <v>30.9</v>
      </c>
      <c r="G478" s="4">
        <f t="shared" si="6"/>
        <v>12.100000000000001</v>
      </c>
      <c r="J478" s="786"/>
      <c r="L478" s="121"/>
      <c r="M478" s="121"/>
    </row>
    <row r="479" spans="1:13">
      <c r="A479" s="39">
        <v>45119</v>
      </c>
      <c r="B479" s="787">
        <v>1668</v>
      </c>
      <c r="C479" s="787" t="s">
        <v>18</v>
      </c>
      <c r="D479" t="s">
        <v>13</v>
      </c>
      <c r="F479" s="121">
        <v>2.1</v>
      </c>
      <c r="G479" s="4">
        <f t="shared" si="6"/>
        <v>10.000000000000002</v>
      </c>
      <c r="J479" s="786"/>
      <c r="L479" s="121"/>
      <c r="M479" s="121"/>
    </row>
    <row r="480" spans="1:13">
      <c r="A480" s="39">
        <v>45119</v>
      </c>
      <c r="B480" s="787">
        <v>1668</v>
      </c>
      <c r="C480" s="787" t="s">
        <v>18</v>
      </c>
      <c r="D480" s="188" t="s">
        <v>81</v>
      </c>
      <c r="F480" s="12">
        <v>10</v>
      </c>
      <c r="G480" s="4">
        <f t="shared" si="6"/>
        <v>0</v>
      </c>
      <c r="J480" s="786"/>
      <c r="L480" s="121"/>
      <c r="M480" s="121"/>
    </row>
    <row r="481" spans="1:14">
      <c r="A481" s="41">
        <v>45107</v>
      </c>
      <c r="B481" s="786" t="s">
        <v>10</v>
      </c>
      <c r="C481" s="786" t="s">
        <v>19</v>
      </c>
      <c r="D481" t="s">
        <v>12</v>
      </c>
      <c r="E481" s="121">
        <v>31.5</v>
      </c>
      <c r="G481" s="4">
        <f t="shared" si="6"/>
        <v>31.5</v>
      </c>
      <c r="J481" s="787"/>
      <c r="L481" s="121"/>
      <c r="M481" s="121"/>
    </row>
    <row r="482" spans="1:14">
      <c r="B482" s="787"/>
      <c r="C482" s="787"/>
      <c r="D482" t="s">
        <v>13</v>
      </c>
      <c r="E482" s="121">
        <v>2</v>
      </c>
      <c r="G482" s="4">
        <f t="shared" si="6"/>
        <v>33.5</v>
      </c>
      <c r="J482" s="786"/>
      <c r="L482" s="121"/>
      <c r="M482" s="121"/>
    </row>
    <row r="483" spans="1:14">
      <c r="B483" s="787"/>
      <c r="C483" s="787"/>
      <c r="D483" t="s">
        <v>14</v>
      </c>
      <c r="E483" s="121">
        <v>500</v>
      </c>
      <c r="G483" s="4">
        <f t="shared" si="6"/>
        <v>533.5</v>
      </c>
      <c r="K483" s="188"/>
      <c r="L483" s="121"/>
      <c r="M483" s="12"/>
    </row>
    <row r="484" spans="1:14">
      <c r="A484" s="39">
        <v>45126</v>
      </c>
      <c r="B484" s="787" t="s">
        <v>3395</v>
      </c>
      <c r="C484" s="787" t="s">
        <v>19</v>
      </c>
      <c r="D484" t="s">
        <v>14</v>
      </c>
      <c r="F484" s="4">
        <v>500</v>
      </c>
      <c r="G484" s="4">
        <f t="shared" si="6"/>
        <v>33.5</v>
      </c>
      <c r="J484" s="786"/>
      <c r="L484" s="121"/>
    </row>
    <row r="485" spans="1:14">
      <c r="A485" s="39">
        <v>45189</v>
      </c>
      <c r="B485" s="787" t="s">
        <v>3396</v>
      </c>
      <c r="C485" s="787" t="s">
        <v>19</v>
      </c>
      <c r="D485" t="s">
        <v>12</v>
      </c>
      <c r="F485" s="121">
        <v>31.5</v>
      </c>
      <c r="G485" s="4">
        <f t="shared" si="6"/>
        <v>2</v>
      </c>
      <c r="J485" s="786"/>
      <c r="L485" s="121"/>
    </row>
    <row r="486" spans="1:14">
      <c r="A486" s="39">
        <v>45189</v>
      </c>
      <c r="B486" s="787" t="s">
        <v>3396</v>
      </c>
      <c r="C486" s="787" t="s">
        <v>19</v>
      </c>
      <c r="D486" t="s">
        <v>13</v>
      </c>
      <c r="F486" s="121">
        <v>2</v>
      </c>
      <c r="G486" s="4">
        <f t="shared" si="6"/>
        <v>0</v>
      </c>
      <c r="J486" s="786"/>
      <c r="L486" s="121"/>
    </row>
    <row r="487" spans="1:14">
      <c r="A487" s="41">
        <v>45138</v>
      </c>
      <c r="B487" s="786" t="s">
        <v>10</v>
      </c>
      <c r="C487" s="786" t="s">
        <v>20</v>
      </c>
      <c r="D487" t="s">
        <v>12</v>
      </c>
      <c r="E487" s="121">
        <v>29.7</v>
      </c>
      <c r="G487" s="4">
        <f t="shared" si="6"/>
        <v>29.7</v>
      </c>
      <c r="L487" s="121"/>
      <c r="M487" s="121"/>
      <c r="N487" s="121"/>
    </row>
    <row r="488" spans="1:14">
      <c r="B488" s="787"/>
      <c r="C488" s="787"/>
      <c r="D488" t="s">
        <v>13</v>
      </c>
      <c r="E488" s="121">
        <v>2</v>
      </c>
      <c r="G488" s="4">
        <f t="shared" si="6"/>
        <v>31.7</v>
      </c>
    </row>
    <row r="489" spans="1:14">
      <c r="B489" s="787"/>
      <c r="C489" s="787"/>
      <c r="D489" t="s">
        <v>14</v>
      </c>
      <c r="E489" s="121">
        <v>500</v>
      </c>
      <c r="G489" s="4">
        <f t="shared" si="6"/>
        <v>531.70000000000005</v>
      </c>
    </row>
    <row r="490" spans="1:14">
      <c r="A490" s="39">
        <v>45147</v>
      </c>
      <c r="B490" s="787" t="s">
        <v>3397</v>
      </c>
      <c r="C490" s="787" t="s">
        <v>20</v>
      </c>
      <c r="D490" t="s">
        <v>14</v>
      </c>
      <c r="F490" s="4">
        <v>500</v>
      </c>
      <c r="G490" s="4">
        <f t="shared" si="6"/>
        <v>31.700000000000045</v>
      </c>
    </row>
    <row r="491" spans="1:14">
      <c r="A491" s="39">
        <v>45189</v>
      </c>
      <c r="B491" s="787" t="s">
        <v>3396</v>
      </c>
      <c r="C491" s="787" t="s">
        <v>20</v>
      </c>
      <c r="D491" t="s">
        <v>12</v>
      </c>
      <c r="F491" s="121">
        <v>29.7</v>
      </c>
      <c r="G491" s="4">
        <f t="shared" si="6"/>
        <v>2.0000000000000462</v>
      </c>
    </row>
    <row r="492" spans="1:14">
      <c r="A492" s="39">
        <v>45189</v>
      </c>
      <c r="B492" s="787" t="s">
        <v>3396</v>
      </c>
      <c r="C492" s="787" t="s">
        <v>20</v>
      </c>
      <c r="D492" t="s">
        <v>13</v>
      </c>
      <c r="F492" s="121">
        <v>2</v>
      </c>
      <c r="G492" s="4">
        <f t="shared" si="6"/>
        <v>4.6185277824406512E-14</v>
      </c>
    </row>
    <row r="493" spans="1:14">
      <c r="A493" s="41">
        <v>45169</v>
      </c>
      <c r="B493" s="786" t="s">
        <v>10</v>
      </c>
      <c r="C493" s="786" t="s">
        <v>21</v>
      </c>
      <c r="D493" t="s">
        <v>12</v>
      </c>
      <c r="E493" s="121">
        <v>16.399999999999999</v>
      </c>
      <c r="G493" s="4">
        <f t="shared" si="6"/>
        <v>16.400000000000045</v>
      </c>
    </row>
    <row r="494" spans="1:14">
      <c r="B494" s="787"/>
      <c r="C494" s="787"/>
      <c r="D494" t="s">
        <v>13</v>
      </c>
      <c r="E494" s="121">
        <v>2.2999999999999998</v>
      </c>
      <c r="G494" s="4">
        <f t="shared" si="6"/>
        <v>18.700000000000045</v>
      </c>
    </row>
    <row r="495" spans="1:14">
      <c r="B495" s="787"/>
      <c r="C495" s="787"/>
      <c r="D495" t="s">
        <v>14</v>
      </c>
      <c r="E495" s="121">
        <v>500</v>
      </c>
      <c r="G495" s="4">
        <f t="shared" si="6"/>
        <v>518.70000000000005</v>
      </c>
    </row>
    <row r="496" spans="1:14">
      <c r="B496" s="787"/>
      <c r="C496" s="787"/>
      <c r="D496" t="s">
        <v>223</v>
      </c>
      <c r="E496" s="121">
        <v>15</v>
      </c>
      <c r="G496" s="4">
        <f t="shared" si="6"/>
        <v>533.70000000000005</v>
      </c>
    </row>
    <row r="497" spans="1:12">
      <c r="A497" s="39">
        <v>45189</v>
      </c>
      <c r="B497" s="787" t="s">
        <v>3396</v>
      </c>
      <c r="C497" s="787" t="s">
        <v>21</v>
      </c>
      <c r="D497" t="s">
        <v>12</v>
      </c>
      <c r="F497" s="121">
        <v>16.399999999999999</v>
      </c>
      <c r="G497" s="4">
        <f t="shared" si="6"/>
        <v>517.30000000000007</v>
      </c>
    </row>
    <row r="498" spans="1:12">
      <c r="A498" s="39">
        <v>45189</v>
      </c>
      <c r="B498" s="787" t="s">
        <v>3396</v>
      </c>
      <c r="C498" s="787" t="s">
        <v>21</v>
      </c>
      <c r="D498" t="s">
        <v>13</v>
      </c>
      <c r="F498" s="121">
        <v>2.2999999999999998</v>
      </c>
      <c r="G498" s="4">
        <f t="shared" si="6"/>
        <v>515.00000000000011</v>
      </c>
    </row>
    <row r="499" spans="1:12">
      <c r="A499" s="39">
        <v>45189</v>
      </c>
      <c r="B499" s="787" t="s">
        <v>3396</v>
      </c>
      <c r="C499" s="787" t="s">
        <v>21</v>
      </c>
      <c r="D499" t="s">
        <v>223</v>
      </c>
      <c r="F499" s="121">
        <v>15</v>
      </c>
      <c r="G499" s="4">
        <f t="shared" si="6"/>
        <v>500.00000000000011</v>
      </c>
    </row>
    <row r="500" spans="1:12">
      <c r="A500" s="39">
        <v>45189</v>
      </c>
      <c r="B500" s="787" t="s">
        <v>3398</v>
      </c>
      <c r="C500" s="787" t="s">
        <v>21</v>
      </c>
      <c r="D500" t="s">
        <v>14</v>
      </c>
      <c r="F500" s="4">
        <v>150</v>
      </c>
      <c r="G500" s="4">
        <f t="shared" si="6"/>
        <v>350.00000000000011</v>
      </c>
    </row>
    <row r="501" spans="1:12">
      <c r="A501" s="39">
        <v>45196</v>
      </c>
      <c r="B501" s="787" t="s">
        <v>3399</v>
      </c>
      <c r="C501" s="787" t="s">
        <v>21</v>
      </c>
      <c r="D501" t="s">
        <v>14</v>
      </c>
      <c r="F501" s="4">
        <v>150</v>
      </c>
      <c r="G501" s="4">
        <f t="shared" si="6"/>
        <v>200.00000000000011</v>
      </c>
    </row>
    <row r="502" spans="1:12">
      <c r="A502" s="39">
        <v>45203</v>
      </c>
      <c r="B502" s="787" t="s">
        <v>3400</v>
      </c>
      <c r="C502" s="787" t="s">
        <v>21</v>
      </c>
      <c r="D502" t="s">
        <v>14</v>
      </c>
      <c r="F502" s="4">
        <v>200</v>
      </c>
      <c r="G502" s="4">
        <f t="shared" si="6"/>
        <v>0</v>
      </c>
    </row>
    <row r="503" spans="1:12" ht="14.25" customHeight="1">
      <c r="A503" s="41">
        <v>45199</v>
      </c>
      <c r="B503" s="786" t="s">
        <v>10</v>
      </c>
      <c r="C503" s="786" t="s">
        <v>91</v>
      </c>
      <c r="D503" t="s">
        <v>12</v>
      </c>
      <c r="E503" s="121">
        <v>28.2</v>
      </c>
      <c r="G503" s="4">
        <f t="shared" si="6"/>
        <v>28.2</v>
      </c>
    </row>
    <row r="504" spans="1:12">
      <c r="B504" s="787"/>
      <c r="C504" s="787"/>
      <c r="D504" t="s">
        <v>13</v>
      </c>
      <c r="E504" s="121">
        <v>2</v>
      </c>
      <c r="G504" s="4">
        <f t="shared" si="6"/>
        <v>30.2</v>
      </c>
    </row>
    <row r="505" spans="1:12">
      <c r="B505" s="787"/>
      <c r="C505" s="787"/>
      <c r="D505" t="s">
        <v>14</v>
      </c>
      <c r="E505" s="121">
        <v>500</v>
      </c>
      <c r="G505" s="4">
        <f t="shared" si="6"/>
        <v>530.20000000000005</v>
      </c>
    </row>
    <row r="506" spans="1:12">
      <c r="A506" s="39">
        <v>45238</v>
      </c>
      <c r="B506" s="787" t="s">
        <v>3401</v>
      </c>
      <c r="C506" s="787" t="s">
        <v>91</v>
      </c>
      <c r="D506" t="s">
        <v>12</v>
      </c>
      <c r="F506" s="121">
        <v>28.2</v>
      </c>
      <c r="G506" s="4">
        <f t="shared" si="6"/>
        <v>502.00000000000006</v>
      </c>
    </row>
    <row r="507" spans="1:12">
      <c r="A507" s="39">
        <v>45238</v>
      </c>
      <c r="B507" s="787" t="s">
        <v>3401</v>
      </c>
      <c r="C507" s="787" t="s">
        <v>91</v>
      </c>
      <c r="D507" t="s">
        <v>13</v>
      </c>
      <c r="F507" s="121">
        <v>2</v>
      </c>
      <c r="G507" s="4">
        <f t="shared" si="6"/>
        <v>500.00000000000006</v>
      </c>
    </row>
    <row r="508" spans="1:12">
      <c r="A508" s="39">
        <v>45252</v>
      </c>
      <c r="B508" s="787" t="s">
        <v>3402</v>
      </c>
      <c r="C508" s="787" t="s">
        <v>91</v>
      </c>
      <c r="D508" t="s">
        <v>14</v>
      </c>
      <c r="F508" s="121">
        <v>500</v>
      </c>
      <c r="G508" s="4">
        <f t="shared" si="6"/>
        <v>0</v>
      </c>
    </row>
    <row r="509" spans="1:12">
      <c r="A509" s="41">
        <v>45230</v>
      </c>
      <c r="B509" s="786" t="s">
        <v>10</v>
      </c>
      <c r="C509" s="786" t="s">
        <v>23</v>
      </c>
      <c r="D509" t="s">
        <v>12</v>
      </c>
      <c r="E509" s="121">
        <v>27.5</v>
      </c>
      <c r="G509" s="4">
        <f t="shared" si="6"/>
        <v>27.5</v>
      </c>
    </row>
    <row r="510" spans="1:12">
      <c r="B510" s="787"/>
      <c r="C510" s="787"/>
      <c r="D510" t="s">
        <v>13</v>
      </c>
      <c r="E510" s="121">
        <v>2</v>
      </c>
      <c r="G510" s="4">
        <f t="shared" si="6"/>
        <v>29.5</v>
      </c>
      <c r="J510" s="786"/>
      <c r="L510" s="121"/>
    </row>
    <row r="511" spans="1:12">
      <c r="B511" s="787"/>
      <c r="C511" s="787"/>
      <c r="D511" t="s">
        <v>14</v>
      </c>
      <c r="E511" s="121">
        <v>500</v>
      </c>
      <c r="G511" s="4">
        <f t="shared" si="6"/>
        <v>529.5</v>
      </c>
      <c r="J511" s="787"/>
      <c r="L511" s="121"/>
    </row>
    <row r="512" spans="1:12">
      <c r="A512" s="39">
        <v>45252</v>
      </c>
      <c r="B512" s="787" t="s">
        <v>3402</v>
      </c>
      <c r="C512" s="787" t="s">
        <v>23</v>
      </c>
      <c r="D512" t="s">
        <v>14</v>
      </c>
      <c r="F512" s="4">
        <v>500</v>
      </c>
      <c r="G512" s="4">
        <f t="shared" si="6"/>
        <v>29.5</v>
      </c>
      <c r="J512" s="796"/>
      <c r="L512" s="12"/>
    </row>
    <row r="513" spans="1:14">
      <c r="A513" s="49">
        <v>45295</v>
      </c>
      <c r="B513" s="795" t="s">
        <v>3403</v>
      </c>
      <c r="C513" s="787" t="s">
        <v>23</v>
      </c>
      <c r="D513" t="s">
        <v>12</v>
      </c>
      <c r="F513" s="121">
        <v>27.5</v>
      </c>
      <c r="G513" s="4">
        <f t="shared" si="6"/>
        <v>2</v>
      </c>
      <c r="J513" s="796"/>
      <c r="L513" s="12"/>
    </row>
    <row r="514" spans="1:14">
      <c r="A514" s="49">
        <v>45295</v>
      </c>
      <c r="B514" s="795" t="s">
        <v>3403</v>
      </c>
      <c r="C514" s="787" t="s">
        <v>23</v>
      </c>
      <c r="D514" t="s">
        <v>13</v>
      </c>
      <c r="F514" s="121">
        <v>2</v>
      </c>
      <c r="G514" s="4">
        <f t="shared" si="6"/>
        <v>0</v>
      </c>
      <c r="J514" s="796"/>
      <c r="L514" s="12"/>
    </row>
    <row r="515" spans="1:14">
      <c r="A515" s="52">
        <v>45260</v>
      </c>
      <c r="B515" s="796" t="s">
        <v>10</v>
      </c>
      <c r="C515" s="796" t="s">
        <v>24</v>
      </c>
      <c r="D515" t="s">
        <v>12</v>
      </c>
      <c r="E515" s="12">
        <v>29.8</v>
      </c>
      <c r="G515" s="4">
        <f t="shared" si="6"/>
        <v>29.8</v>
      </c>
      <c r="J515" s="796"/>
      <c r="L515" s="12"/>
    </row>
    <row r="516" spans="1:14">
      <c r="A516" s="52"/>
      <c r="B516" s="796"/>
      <c r="C516" s="796"/>
      <c r="D516" t="s">
        <v>13</v>
      </c>
      <c r="E516" s="12">
        <v>10</v>
      </c>
      <c r="G516" s="4">
        <f t="shared" si="6"/>
        <v>39.799999999999997</v>
      </c>
      <c r="J516" s="795"/>
      <c r="L516" s="12"/>
    </row>
    <row r="517" spans="1:14">
      <c r="A517" s="49"/>
      <c r="B517" s="795"/>
      <c r="C517" s="795"/>
      <c r="D517" t="s">
        <v>14</v>
      </c>
      <c r="E517" s="12">
        <v>500</v>
      </c>
      <c r="G517" s="4">
        <f t="shared" si="6"/>
        <v>539.79999999999995</v>
      </c>
      <c r="J517" s="786"/>
      <c r="M517" s="12"/>
    </row>
    <row r="518" spans="1:14">
      <c r="A518" s="49">
        <v>45295</v>
      </c>
      <c r="B518" s="795" t="s">
        <v>3403</v>
      </c>
      <c r="C518" s="795" t="s">
        <v>24</v>
      </c>
      <c r="D518" t="s">
        <v>12</v>
      </c>
      <c r="E518" s="12"/>
      <c r="F518" s="12">
        <v>29.8</v>
      </c>
      <c r="G518" s="4">
        <f t="shared" si="6"/>
        <v>509.99999999999994</v>
      </c>
      <c r="M518" s="10"/>
      <c r="N518" s="10"/>
    </row>
    <row r="519" spans="1:14">
      <c r="A519" s="49">
        <v>45295</v>
      </c>
      <c r="B519" s="795" t="s">
        <v>3403</v>
      </c>
      <c r="C519" s="795" t="s">
        <v>24</v>
      </c>
      <c r="D519" t="s">
        <v>13</v>
      </c>
      <c r="E519" s="12"/>
      <c r="F519" s="12">
        <v>10</v>
      </c>
      <c r="G519" s="4">
        <f t="shared" ref="G519:G523" si="7">+G518+E519-F519</f>
        <v>499.99999999999994</v>
      </c>
      <c r="M519" s="12"/>
    </row>
    <row r="520" spans="1:14" s="127" customFormat="1">
      <c r="A520" s="289">
        <v>45295</v>
      </c>
      <c r="B520" s="290" t="s">
        <v>3404</v>
      </c>
      <c r="C520" s="290" t="s">
        <v>24</v>
      </c>
      <c r="D520" s="127" t="s">
        <v>14</v>
      </c>
      <c r="E520" s="129"/>
      <c r="F520" s="129">
        <v>500</v>
      </c>
      <c r="G520" s="128">
        <f t="shared" si="7"/>
        <v>0</v>
      </c>
      <c r="H520" s="128"/>
      <c r="M520" s="129">
        <v>660.8</v>
      </c>
    </row>
    <row r="521" spans="1:14">
      <c r="A521" s="41">
        <v>45291</v>
      </c>
      <c r="B521" s="786" t="s">
        <v>10</v>
      </c>
      <c r="C521" s="786" t="s">
        <v>25</v>
      </c>
      <c r="D521" t="s">
        <v>12</v>
      </c>
      <c r="E521" s="12">
        <v>31.9</v>
      </c>
      <c r="G521" s="4">
        <f t="shared" si="7"/>
        <v>31.9</v>
      </c>
      <c r="M521" s="121">
        <v>751.66</v>
      </c>
    </row>
    <row r="522" spans="1:14">
      <c r="B522" s="787"/>
      <c r="C522" s="787"/>
      <c r="D522" t="s">
        <v>13</v>
      </c>
      <c r="E522" s="12">
        <v>5</v>
      </c>
      <c r="G522" s="4">
        <f t="shared" si="7"/>
        <v>36.9</v>
      </c>
      <c r="M522" s="12">
        <f>SUM(M520:M521)</f>
        <v>1412.46</v>
      </c>
    </row>
    <row r="523" spans="1:14">
      <c r="B523" s="787"/>
      <c r="C523" s="787"/>
      <c r="D523" t="s">
        <v>14</v>
      </c>
      <c r="E523" s="12">
        <v>500</v>
      </c>
      <c r="G523" s="4">
        <f t="shared" si="7"/>
        <v>536.9</v>
      </c>
      <c r="M523">
        <v>1412.5</v>
      </c>
    </row>
    <row r="524" spans="1:14">
      <c r="A524" s="39">
        <v>45308</v>
      </c>
      <c r="B524" s="787" t="s">
        <v>3405</v>
      </c>
      <c r="C524" s="787" t="s">
        <v>25</v>
      </c>
      <c r="D524" t="s">
        <v>12</v>
      </c>
      <c r="F524" s="4">
        <v>31.9</v>
      </c>
      <c r="G524" s="4">
        <f t="shared" ref="G524:G587" si="8">+G523+E524-F524</f>
        <v>505</v>
      </c>
    </row>
    <row r="525" spans="1:14">
      <c r="A525" s="39">
        <v>45308</v>
      </c>
      <c r="B525" s="787" t="s">
        <v>3405</v>
      </c>
      <c r="C525" s="787" t="s">
        <v>25</v>
      </c>
      <c r="D525" t="s">
        <v>13</v>
      </c>
      <c r="F525" s="4">
        <v>5</v>
      </c>
      <c r="G525" s="4">
        <f t="shared" si="8"/>
        <v>500</v>
      </c>
    </row>
    <row r="526" spans="1:14" s="365" customFormat="1">
      <c r="A526" s="364">
        <v>45308</v>
      </c>
      <c r="B526" s="807" t="s">
        <v>3406</v>
      </c>
      <c r="C526" s="807" t="s">
        <v>25</v>
      </c>
      <c r="D526" s="365" t="s">
        <v>14</v>
      </c>
      <c r="E526" s="368"/>
      <c r="F526" s="369">
        <v>500</v>
      </c>
      <c r="G526" s="369">
        <f t="shared" si="8"/>
        <v>0</v>
      </c>
      <c r="H526" s="369"/>
      <c r="J526" s="807"/>
      <c r="L526" s="370"/>
    </row>
    <row r="527" spans="1:14">
      <c r="A527" s="41">
        <v>45322</v>
      </c>
      <c r="B527" s="786" t="s">
        <v>10</v>
      </c>
      <c r="C527" s="786" t="s">
        <v>11</v>
      </c>
      <c r="D527" t="s">
        <v>12</v>
      </c>
      <c r="E527" s="12">
        <v>35.6</v>
      </c>
      <c r="G527" s="4">
        <f t="shared" si="8"/>
        <v>35.6</v>
      </c>
      <c r="J527" s="787"/>
      <c r="L527" s="12"/>
    </row>
    <row r="528" spans="1:14">
      <c r="B528" s="787"/>
      <c r="C528" s="787"/>
      <c r="D528" t="s">
        <v>13</v>
      </c>
      <c r="E528" s="12">
        <v>8.8000000000000007</v>
      </c>
      <c r="G528" s="4">
        <f t="shared" si="8"/>
        <v>44.400000000000006</v>
      </c>
      <c r="L528" s="12"/>
    </row>
    <row r="529" spans="1:12">
      <c r="B529" s="787"/>
      <c r="C529" s="787"/>
      <c r="D529" t="s">
        <v>14</v>
      </c>
      <c r="E529" s="12">
        <v>500</v>
      </c>
      <c r="G529" s="4">
        <f t="shared" si="8"/>
        <v>544.4</v>
      </c>
    </row>
    <row r="530" spans="1:12">
      <c r="A530" s="39">
        <v>45418</v>
      </c>
      <c r="B530" s="787" t="s">
        <v>3407</v>
      </c>
      <c r="C530" s="787" t="s">
        <v>11</v>
      </c>
      <c r="D530" t="s">
        <v>12</v>
      </c>
      <c r="E530" s="12"/>
      <c r="F530" s="12">
        <v>35.6</v>
      </c>
      <c r="G530" s="4">
        <f t="shared" si="8"/>
        <v>508.79999999999995</v>
      </c>
    </row>
    <row r="531" spans="1:12">
      <c r="A531" s="39">
        <v>45418</v>
      </c>
      <c r="B531" s="787" t="s">
        <v>3407</v>
      </c>
      <c r="C531" s="787" t="s">
        <v>11</v>
      </c>
      <c r="D531" t="s">
        <v>13</v>
      </c>
      <c r="E531" s="12"/>
      <c r="F531" s="12">
        <v>8.8000000000000007</v>
      </c>
      <c r="G531" s="4">
        <f t="shared" si="8"/>
        <v>499.99999999999994</v>
      </c>
    </row>
    <row r="532" spans="1:12" s="365" customFormat="1">
      <c r="A532" s="364">
        <v>45418</v>
      </c>
      <c r="B532" s="807" t="s">
        <v>3408</v>
      </c>
      <c r="C532" s="807" t="s">
        <v>11</v>
      </c>
      <c r="D532" s="365" t="s">
        <v>14</v>
      </c>
      <c r="E532" s="368"/>
      <c r="F532" s="369">
        <v>500</v>
      </c>
      <c r="G532" s="369">
        <f t="shared" si="8"/>
        <v>0</v>
      </c>
      <c r="H532" s="369"/>
    </row>
    <row r="533" spans="1:12">
      <c r="A533" s="41">
        <v>45351</v>
      </c>
      <c r="B533" s="786" t="s">
        <v>10</v>
      </c>
      <c r="C533" s="786" t="s">
        <v>15</v>
      </c>
      <c r="D533" t="s">
        <v>12</v>
      </c>
      <c r="E533" s="121">
        <v>36.9</v>
      </c>
      <c r="G533" s="4">
        <f t="shared" si="8"/>
        <v>36.9</v>
      </c>
    </row>
    <row r="534" spans="1:12">
      <c r="B534" s="787"/>
      <c r="C534" s="787"/>
      <c r="D534" t="s">
        <v>13</v>
      </c>
      <c r="E534" s="121">
        <v>5</v>
      </c>
      <c r="G534" s="4">
        <f t="shared" si="8"/>
        <v>41.9</v>
      </c>
    </row>
    <row r="535" spans="1:12">
      <c r="B535" s="787"/>
      <c r="C535" s="787"/>
      <c r="D535" t="s">
        <v>14</v>
      </c>
      <c r="E535" s="12">
        <v>500</v>
      </c>
      <c r="G535" s="4">
        <f t="shared" si="8"/>
        <v>541.9</v>
      </c>
    </row>
    <row r="536" spans="1:12">
      <c r="A536" s="39">
        <v>45418</v>
      </c>
      <c r="B536" s="787" t="s">
        <v>3407</v>
      </c>
      <c r="C536" s="787" t="s">
        <v>15</v>
      </c>
      <c r="D536" t="s">
        <v>12</v>
      </c>
      <c r="E536" s="12"/>
      <c r="F536" s="121">
        <v>36.9</v>
      </c>
      <c r="G536" s="4">
        <f t="shared" si="8"/>
        <v>505</v>
      </c>
    </row>
    <row r="537" spans="1:12">
      <c r="A537" s="39">
        <v>45418</v>
      </c>
      <c r="B537" s="787" t="s">
        <v>3407</v>
      </c>
      <c r="C537" s="787" t="s">
        <v>15</v>
      </c>
      <c r="D537" t="s">
        <v>13</v>
      </c>
      <c r="E537" s="12"/>
      <c r="F537" s="121">
        <v>5</v>
      </c>
      <c r="G537" s="4">
        <f t="shared" si="8"/>
        <v>500</v>
      </c>
    </row>
    <row r="538" spans="1:12" s="365" customFormat="1">
      <c r="A538" s="364">
        <v>45418</v>
      </c>
      <c r="B538" s="807" t="s">
        <v>3408</v>
      </c>
      <c r="C538" s="807" t="s">
        <v>15</v>
      </c>
      <c r="D538" s="365" t="s">
        <v>14</v>
      </c>
      <c r="E538" s="368"/>
      <c r="F538" s="369">
        <v>500</v>
      </c>
      <c r="G538" s="369">
        <f t="shared" si="8"/>
        <v>0</v>
      </c>
      <c r="H538" s="369"/>
    </row>
    <row r="539" spans="1:12">
      <c r="A539" s="41">
        <v>45382</v>
      </c>
      <c r="B539" s="786" t="s">
        <v>10</v>
      </c>
      <c r="C539" s="786" t="s">
        <v>16</v>
      </c>
      <c r="D539" t="s">
        <v>12</v>
      </c>
      <c r="E539" s="12">
        <v>35.700000000000003</v>
      </c>
      <c r="G539" s="4">
        <f t="shared" si="8"/>
        <v>35.700000000000003</v>
      </c>
    </row>
    <row r="540" spans="1:12">
      <c r="B540" s="787"/>
      <c r="C540" s="787"/>
      <c r="D540" t="s">
        <v>13</v>
      </c>
      <c r="E540" s="12">
        <v>5</v>
      </c>
      <c r="G540" s="4">
        <f t="shared" si="8"/>
        <v>40.700000000000003</v>
      </c>
    </row>
    <row r="541" spans="1:12">
      <c r="B541" s="787"/>
      <c r="C541" s="787"/>
      <c r="D541" t="s">
        <v>14</v>
      </c>
      <c r="E541" s="12">
        <v>500</v>
      </c>
      <c r="G541" s="4">
        <f t="shared" si="8"/>
        <v>540.70000000000005</v>
      </c>
      <c r="J541" s="787"/>
      <c r="L541" s="12"/>
    </row>
    <row r="542" spans="1:12">
      <c r="B542" s="787"/>
      <c r="C542" s="787"/>
      <c r="D542" t="s">
        <v>69</v>
      </c>
      <c r="E542" s="121">
        <v>5</v>
      </c>
      <c r="G542" s="4">
        <f t="shared" si="8"/>
        <v>545.70000000000005</v>
      </c>
      <c r="J542" s="787"/>
      <c r="L542" s="121"/>
    </row>
    <row r="543" spans="1:12" s="365" customFormat="1">
      <c r="A543" s="364">
        <v>45418</v>
      </c>
      <c r="B543" s="807" t="s">
        <v>3408</v>
      </c>
      <c r="C543" s="807" t="s">
        <v>16</v>
      </c>
      <c r="D543" s="365" t="s">
        <v>14</v>
      </c>
      <c r="E543" s="368"/>
      <c r="F543" s="369">
        <v>500</v>
      </c>
      <c r="G543" s="369">
        <f t="shared" si="8"/>
        <v>45.700000000000045</v>
      </c>
      <c r="H543" s="369"/>
      <c r="J543" s="818"/>
      <c r="L543" s="370"/>
    </row>
    <row r="544" spans="1:12">
      <c r="A544" s="39">
        <v>45448</v>
      </c>
      <c r="B544" s="787" t="s">
        <v>3409</v>
      </c>
      <c r="C544" s="787" t="s">
        <v>16</v>
      </c>
      <c r="D544" t="s">
        <v>12</v>
      </c>
      <c r="F544" s="4">
        <v>35.700000000000003</v>
      </c>
      <c r="G544" s="4">
        <f t="shared" si="8"/>
        <v>10.000000000000043</v>
      </c>
      <c r="J544" s="786"/>
      <c r="L544" s="12"/>
    </row>
    <row r="545" spans="1:13">
      <c r="A545" s="39">
        <v>45448</v>
      </c>
      <c r="B545" s="787" t="s">
        <v>3409</v>
      </c>
      <c r="C545" s="787" t="s">
        <v>16</v>
      </c>
      <c r="D545" t="s">
        <v>13</v>
      </c>
      <c r="F545" s="4">
        <v>5</v>
      </c>
      <c r="G545" s="4">
        <f t="shared" si="8"/>
        <v>5.0000000000000426</v>
      </c>
      <c r="J545" s="786"/>
      <c r="L545" s="12"/>
    </row>
    <row r="546" spans="1:13">
      <c r="A546" s="39">
        <v>45448</v>
      </c>
      <c r="B546" s="787" t="s">
        <v>3409</v>
      </c>
      <c r="C546" s="787" t="s">
        <v>16</v>
      </c>
      <c r="D546" t="s">
        <v>69</v>
      </c>
      <c r="F546" s="4">
        <v>5</v>
      </c>
      <c r="G546" s="4">
        <f t="shared" si="8"/>
        <v>4.2632564145606011E-14</v>
      </c>
      <c r="J546" s="786"/>
      <c r="L546" s="12"/>
    </row>
    <row r="547" spans="1:13">
      <c r="A547" s="41">
        <v>45412</v>
      </c>
      <c r="B547" s="786" t="s">
        <v>10</v>
      </c>
      <c r="C547" s="786" t="s">
        <v>17</v>
      </c>
      <c r="D547" t="s">
        <v>12</v>
      </c>
      <c r="E547" s="12">
        <v>35.5</v>
      </c>
      <c r="G547" s="4">
        <f t="shared" si="8"/>
        <v>35.500000000000043</v>
      </c>
      <c r="J547" s="787"/>
      <c r="L547" s="12"/>
    </row>
    <row r="548" spans="1:13">
      <c r="B548" s="787"/>
      <c r="C548" s="787"/>
      <c r="D548" t="s">
        <v>13</v>
      </c>
      <c r="E548" s="12">
        <v>5</v>
      </c>
      <c r="G548" s="4">
        <f t="shared" si="8"/>
        <v>40.500000000000043</v>
      </c>
      <c r="J548" s="787"/>
      <c r="L548" s="12"/>
    </row>
    <row r="549" spans="1:13">
      <c r="B549" s="787"/>
      <c r="C549" s="787"/>
      <c r="D549" t="s">
        <v>14</v>
      </c>
      <c r="E549" s="12">
        <v>500</v>
      </c>
      <c r="G549" s="4">
        <f t="shared" si="8"/>
        <v>540.5</v>
      </c>
      <c r="J549" s="786"/>
      <c r="L549" s="12"/>
    </row>
    <row r="550" spans="1:13" s="365" customFormat="1">
      <c r="A550" s="364">
        <v>45441</v>
      </c>
      <c r="B550" s="807" t="s">
        <v>3410</v>
      </c>
      <c r="C550" s="807" t="s">
        <v>17</v>
      </c>
      <c r="D550" s="365" t="s">
        <v>14</v>
      </c>
      <c r="E550" s="368"/>
      <c r="F550" s="369">
        <v>300</v>
      </c>
      <c r="G550" s="369">
        <f t="shared" si="8"/>
        <v>240.5</v>
      </c>
      <c r="H550" s="369"/>
      <c r="L550" s="370"/>
    </row>
    <row r="551" spans="1:13">
      <c r="A551" s="39">
        <v>45448</v>
      </c>
      <c r="B551" s="787" t="s">
        <v>3409</v>
      </c>
      <c r="C551" s="787" t="s">
        <v>17</v>
      </c>
      <c r="D551" t="s">
        <v>12</v>
      </c>
      <c r="F551" s="4">
        <v>35.5</v>
      </c>
      <c r="G551" s="4">
        <f t="shared" si="8"/>
        <v>205</v>
      </c>
      <c r="L551" s="12"/>
    </row>
    <row r="552" spans="1:13">
      <c r="A552" s="39">
        <v>45448</v>
      </c>
      <c r="B552" s="787" t="s">
        <v>3409</v>
      </c>
      <c r="C552" s="787" t="s">
        <v>17</v>
      </c>
      <c r="D552" t="s">
        <v>13</v>
      </c>
      <c r="F552" s="4">
        <v>5</v>
      </c>
      <c r="G552" s="4">
        <f t="shared" si="8"/>
        <v>200</v>
      </c>
      <c r="L552" s="12"/>
    </row>
    <row r="553" spans="1:13" s="365" customFormat="1">
      <c r="A553" s="364">
        <v>45448</v>
      </c>
      <c r="B553" s="807" t="s">
        <v>3411</v>
      </c>
      <c r="C553" s="807" t="s">
        <v>17</v>
      </c>
      <c r="D553" s="365" t="s">
        <v>14</v>
      </c>
      <c r="E553" s="368"/>
      <c r="F553" s="369">
        <v>200</v>
      </c>
      <c r="G553" s="369">
        <f t="shared" si="8"/>
        <v>0</v>
      </c>
      <c r="H553" s="369"/>
      <c r="L553" s="370"/>
    </row>
    <row r="554" spans="1:13">
      <c r="A554" s="41">
        <v>45443</v>
      </c>
      <c r="B554" s="786" t="s">
        <v>10</v>
      </c>
      <c r="C554" s="786" t="s">
        <v>18</v>
      </c>
      <c r="D554" t="s">
        <v>12</v>
      </c>
      <c r="E554" s="12">
        <v>32.299999999999997</v>
      </c>
      <c r="G554" s="4">
        <f t="shared" si="8"/>
        <v>32.299999999999997</v>
      </c>
      <c r="K554" s="786" t="s">
        <v>3328</v>
      </c>
      <c r="L554" s="786"/>
    </row>
    <row r="555" spans="1:13">
      <c r="B555" s="787"/>
      <c r="C555" s="787"/>
      <c r="D555" t="s">
        <v>13</v>
      </c>
      <c r="E555" s="12">
        <v>5</v>
      </c>
      <c r="G555" s="4">
        <f t="shared" si="8"/>
        <v>37.299999999999997</v>
      </c>
      <c r="I555">
        <v>2024</v>
      </c>
      <c r="J555" s="786" t="s">
        <v>20</v>
      </c>
      <c r="K555" t="s">
        <v>14</v>
      </c>
      <c r="L555" s="12">
        <v>200</v>
      </c>
    </row>
    <row r="556" spans="1:13">
      <c r="B556" s="787"/>
      <c r="C556" s="787"/>
      <c r="D556" t="s">
        <v>14</v>
      </c>
      <c r="E556" s="12">
        <v>500</v>
      </c>
      <c r="G556" s="4">
        <f t="shared" si="8"/>
        <v>537.29999999999995</v>
      </c>
      <c r="J556" s="786" t="s">
        <v>21</v>
      </c>
      <c r="K556" t="s">
        <v>14</v>
      </c>
      <c r="L556" s="12">
        <v>500</v>
      </c>
    </row>
    <row r="557" spans="1:13" s="365" customFormat="1">
      <c r="A557" s="364">
        <v>45461</v>
      </c>
      <c r="B557" s="807" t="s">
        <v>3412</v>
      </c>
      <c r="C557" s="807" t="s">
        <v>18</v>
      </c>
      <c r="D557" s="365" t="s">
        <v>14</v>
      </c>
      <c r="E557" s="368"/>
      <c r="F557" s="369">
        <v>500</v>
      </c>
      <c r="G557" s="369">
        <f t="shared" si="8"/>
        <v>37.299999999999955</v>
      </c>
      <c r="H557" s="369"/>
      <c r="J557" s="807"/>
      <c r="L557" s="370">
        <f>SUM(L555:L556)</f>
        <v>700</v>
      </c>
    </row>
    <row r="558" spans="1:13">
      <c r="A558" s="39">
        <v>45483</v>
      </c>
      <c r="B558" s="787" t="s">
        <v>3413</v>
      </c>
      <c r="C558" s="787" t="s">
        <v>18</v>
      </c>
      <c r="D558" t="s">
        <v>12</v>
      </c>
      <c r="F558" s="12">
        <v>32.299999999999997</v>
      </c>
      <c r="G558" s="4">
        <f t="shared" si="8"/>
        <v>4.9999999999999574</v>
      </c>
      <c r="J558" s="786"/>
      <c r="L558" s="12"/>
    </row>
    <row r="559" spans="1:13">
      <c r="A559" s="39">
        <v>45483</v>
      </c>
      <c r="B559" s="787" t="s">
        <v>3413</v>
      </c>
      <c r="C559" s="787" t="s">
        <v>18</v>
      </c>
      <c r="D559" t="s">
        <v>13</v>
      </c>
      <c r="F559" s="12">
        <v>5</v>
      </c>
      <c r="G559" s="4">
        <f t="shared" si="8"/>
        <v>-4.2632564145606011E-14</v>
      </c>
      <c r="J559" s="786"/>
      <c r="L559" s="12"/>
      <c r="M559" s="26"/>
    </row>
    <row r="560" spans="1:13">
      <c r="A560" s="41">
        <v>45473</v>
      </c>
      <c r="B560" s="786" t="s">
        <v>10</v>
      </c>
      <c r="C560" s="786" t="s">
        <v>19</v>
      </c>
      <c r="D560" t="s">
        <v>12</v>
      </c>
      <c r="E560" s="12">
        <v>31.4</v>
      </c>
      <c r="G560" s="4">
        <f t="shared" si="8"/>
        <v>31.399999999999956</v>
      </c>
      <c r="L560" s="12"/>
      <c r="M560" s="12"/>
    </row>
    <row r="561" spans="1:14">
      <c r="B561" s="787"/>
      <c r="C561" s="787"/>
      <c r="D561" t="s">
        <v>13</v>
      </c>
      <c r="E561" s="12">
        <v>7</v>
      </c>
      <c r="G561" s="4">
        <f t="shared" si="8"/>
        <v>38.399999999999956</v>
      </c>
      <c r="M561" s="12"/>
    </row>
    <row r="562" spans="1:14">
      <c r="B562" s="787"/>
      <c r="C562" s="787"/>
      <c r="D562" t="s">
        <v>14</v>
      </c>
      <c r="E562" s="12">
        <v>500</v>
      </c>
      <c r="G562" s="4">
        <f t="shared" si="8"/>
        <v>538.4</v>
      </c>
      <c r="M562" s="12"/>
      <c r="N562" s="26"/>
    </row>
    <row r="563" spans="1:14" s="365" customFormat="1">
      <c r="A563" s="364">
        <v>45483</v>
      </c>
      <c r="B563" s="807" t="s">
        <v>3414</v>
      </c>
      <c r="C563" s="807" t="s">
        <v>19</v>
      </c>
      <c r="D563" s="365" t="s">
        <v>14</v>
      </c>
      <c r="E563" s="368"/>
      <c r="F563" s="369">
        <v>300</v>
      </c>
      <c r="G563" s="369">
        <f t="shared" si="8"/>
        <v>238.39999999999998</v>
      </c>
      <c r="H563" s="369"/>
    </row>
    <row r="564" spans="1:14">
      <c r="A564" s="39">
        <v>45496</v>
      </c>
      <c r="B564" s="787" t="s">
        <v>3415</v>
      </c>
      <c r="C564" s="787" t="s">
        <v>19</v>
      </c>
      <c r="D564" t="s">
        <v>12</v>
      </c>
      <c r="F564" s="4">
        <v>31.4</v>
      </c>
      <c r="G564" s="4">
        <f t="shared" si="8"/>
        <v>206.99999999999997</v>
      </c>
    </row>
    <row r="565" spans="1:14">
      <c r="A565" s="39">
        <v>45496</v>
      </c>
      <c r="B565" s="787" t="s">
        <v>3415</v>
      </c>
      <c r="C565" s="787" t="s">
        <v>19</v>
      </c>
      <c r="D565" t="s">
        <v>13</v>
      </c>
      <c r="F565" s="4">
        <v>7</v>
      </c>
      <c r="G565" s="4">
        <f t="shared" si="8"/>
        <v>199.99999999999997</v>
      </c>
    </row>
    <row r="566" spans="1:14" s="365" customFormat="1">
      <c r="A566" s="364">
        <v>45496</v>
      </c>
      <c r="B566" s="807" t="s">
        <v>3416</v>
      </c>
      <c r="C566" s="807" t="s">
        <v>19</v>
      </c>
      <c r="D566" s="365" t="s">
        <v>14</v>
      </c>
      <c r="E566" s="368"/>
      <c r="F566" s="369">
        <v>200</v>
      </c>
      <c r="G566" s="369">
        <f t="shared" si="8"/>
        <v>0</v>
      </c>
      <c r="H566" s="369"/>
    </row>
    <row r="567" spans="1:14">
      <c r="A567" s="41">
        <v>45504</v>
      </c>
      <c r="B567" s="786" t="s">
        <v>10</v>
      </c>
      <c r="C567" s="786" t="s">
        <v>20</v>
      </c>
      <c r="D567" t="s">
        <v>12</v>
      </c>
      <c r="E567" s="12">
        <v>30.8</v>
      </c>
      <c r="G567" s="4">
        <f t="shared" si="8"/>
        <v>30.8</v>
      </c>
    </row>
    <row r="568" spans="1:14">
      <c r="B568" s="787"/>
      <c r="C568" s="787"/>
      <c r="D568" t="s">
        <v>13</v>
      </c>
      <c r="E568" s="12">
        <v>7</v>
      </c>
      <c r="G568" s="4">
        <f t="shared" si="8"/>
        <v>37.799999999999997</v>
      </c>
    </row>
    <row r="569" spans="1:14">
      <c r="B569" s="787"/>
      <c r="C569" s="787"/>
      <c r="D569" t="s">
        <v>14</v>
      </c>
      <c r="E569" s="12">
        <v>500</v>
      </c>
      <c r="G569" s="4">
        <f t="shared" si="8"/>
        <v>537.79999999999995</v>
      </c>
    </row>
    <row r="570" spans="1:14">
      <c r="A570" s="39">
        <v>45532</v>
      </c>
      <c r="B570" s="787" t="s">
        <v>3417</v>
      </c>
      <c r="C570" s="787" t="s">
        <v>20</v>
      </c>
      <c r="D570" t="s">
        <v>12</v>
      </c>
      <c r="F570" s="4">
        <v>30.8</v>
      </c>
      <c r="G570" s="4">
        <f t="shared" si="8"/>
        <v>506.99999999999994</v>
      </c>
    </row>
    <row r="571" spans="1:14">
      <c r="A571" s="39">
        <v>45532</v>
      </c>
      <c r="B571" s="787" t="s">
        <v>3417</v>
      </c>
      <c r="C571" s="787" t="s">
        <v>20</v>
      </c>
      <c r="D571" t="s">
        <v>13</v>
      </c>
      <c r="F571" s="4">
        <v>7</v>
      </c>
      <c r="G571" s="4">
        <f t="shared" si="8"/>
        <v>499.99999999999994</v>
      </c>
    </row>
    <row r="572" spans="1:14" s="365" customFormat="1">
      <c r="A572" s="364">
        <v>45532</v>
      </c>
      <c r="B572" s="807" t="s">
        <v>3418</v>
      </c>
      <c r="C572" s="807" t="s">
        <v>20</v>
      </c>
      <c r="D572" s="365" t="s">
        <v>14</v>
      </c>
      <c r="E572" s="368"/>
      <c r="F572" s="369">
        <v>300</v>
      </c>
      <c r="G572" s="369">
        <f t="shared" si="8"/>
        <v>199.99999999999994</v>
      </c>
      <c r="H572" s="369"/>
    </row>
    <row r="573" spans="1:14" s="365" customFormat="1">
      <c r="A573" s="364">
        <v>45539</v>
      </c>
      <c r="B573" s="807" t="s">
        <v>3419</v>
      </c>
      <c r="C573" s="807" t="s">
        <v>20</v>
      </c>
      <c r="D573" s="365" t="s">
        <v>14</v>
      </c>
      <c r="E573" s="368"/>
      <c r="F573" s="369">
        <v>200</v>
      </c>
      <c r="G573" s="369">
        <f t="shared" si="8"/>
        <v>0</v>
      </c>
      <c r="H573" s="369"/>
    </row>
    <row r="574" spans="1:14">
      <c r="A574" s="41">
        <v>45535</v>
      </c>
      <c r="B574" s="786" t="s">
        <v>10</v>
      </c>
      <c r="C574" s="786" t="s">
        <v>21</v>
      </c>
      <c r="D574" t="s">
        <v>12</v>
      </c>
      <c r="E574" s="12">
        <v>30.9</v>
      </c>
      <c r="F574" s="65"/>
      <c r="G574" s="4">
        <f t="shared" si="8"/>
        <v>30.9</v>
      </c>
    </row>
    <row r="575" spans="1:14">
      <c r="B575" s="787"/>
      <c r="C575" s="787"/>
      <c r="D575" t="s">
        <v>13</v>
      </c>
      <c r="E575" s="12">
        <v>7</v>
      </c>
      <c r="F575" s="65"/>
      <c r="G575" s="4">
        <f t="shared" si="8"/>
        <v>37.9</v>
      </c>
    </row>
    <row r="576" spans="1:14">
      <c r="B576" s="787"/>
      <c r="C576" s="787"/>
      <c r="D576" t="s">
        <v>14</v>
      </c>
      <c r="E576" s="12">
        <v>500</v>
      </c>
      <c r="F576" s="65"/>
      <c r="G576" s="4">
        <f t="shared" si="8"/>
        <v>537.9</v>
      </c>
    </row>
    <row r="577" spans="1:10" s="365" customFormat="1">
      <c r="A577" s="364">
        <v>45539</v>
      </c>
      <c r="B577" s="807" t="s">
        <v>3419</v>
      </c>
      <c r="C577" s="807" t="s">
        <v>21</v>
      </c>
      <c r="D577" s="365" t="s">
        <v>14</v>
      </c>
      <c r="E577" s="370"/>
      <c r="F577" s="372">
        <v>200</v>
      </c>
      <c r="G577" s="369">
        <f t="shared" si="8"/>
        <v>337.9</v>
      </c>
      <c r="H577" s="369"/>
    </row>
    <row r="578" spans="1:10">
      <c r="A578" s="39">
        <v>45553</v>
      </c>
      <c r="B578" s="787" t="s">
        <v>3420</v>
      </c>
      <c r="C578" s="787" t="s">
        <v>21</v>
      </c>
      <c r="D578" t="s">
        <v>12</v>
      </c>
      <c r="F578" s="4">
        <v>30.9</v>
      </c>
      <c r="G578" s="4">
        <f t="shared" si="8"/>
        <v>307</v>
      </c>
    </row>
    <row r="579" spans="1:10">
      <c r="A579" s="39">
        <v>45553</v>
      </c>
      <c r="B579" s="787" t="s">
        <v>3420</v>
      </c>
      <c r="C579" s="787" t="s">
        <v>21</v>
      </c>
      <c r="D579" t="s">
        <v>13</v>
      </c>
      <c r="F579" s="4">
        <v>7</v>
      </c>
      <c r="G579" s="4">
        <f t="shared" si="8"/>
        <v>300</v>
      </c>
    </row>
    <row r="580" spans="1:10" s="365" customFormat="1">
      <c r="A580" s="364">
        <v>45553</v>
      </c>
      <c r="B580" s="807" t="s">
        <v>3421</v>
      </c>
      <c r="C580" s="807" t="s">
        <v>21</v>
      </c>
      <c r="D580" s="365" t="s">
        <v>14</v>
      </c>
      <c r="E580" s="368"/>
      <c r="F580" s="369">
        <v>300</v>
      </c>
      <c r="G580" s="369">
        <f t="shared" si="8"/>
        <v>0</v>
      </c>
      <c r="H580" s="369"/>
    </row>
    <row r="581" spans="1:10">
      <c r="A581" s="41">
        <v>45565</v>
      </c>
      <c r="B581" s="786" t="s">
        <v>10</v>
      </c>
      <c r="C581" s="786" t="s">
        <v>91</v>
      </c>
      <c r="D581" t="s">
        <v>12</v>
      </c>
      <c r="E581" s="12">
        <v>31.1</v>
      </c>
      <c r="G581" s="4">
        <f t="shared" si="8"/>
        <v>31.1</v>
      </c>
    </row>
    <row r="582" spans="1:10">
      <c r="B582" s="787"/>
      <c r="C582" s="787"/>
      <c r="D582" t="s">
        <v>13</v>
      </c>
      <c r="E582" s="12">
        <v>5</v>
      </c>
      <c r="G582" s="4">
        <f t="shared" si="8"/>
        <v>36.1</v>
      </c>
      <c r="I582" t="s">
        <v>140</v>
      </c>
      <c r="J582" s="193">
        <v>10474827</v>
      </c>
    </row>
    <row r="583" spans="1:10">
      <c r="B583" s="787"/>
      <c r="C583" s="787"/>
      <c r="D583" t="s">
        <v>14</v>
      </c>
      <c r="E583" s="12">
        <v>500</v>
      </c>
      <c r="G583" s="4">
        <f t="shared" si="8"/>
        <v>536.1</v>
      </c>
    </row>
    <row r="584" spans="1:10">
      <c r="A584" s="39">
        <v>45581</v>
      </c>
      <c r="B584" s="787" t="s">
        <v>3422</v>
      </c>
      <c r="C584" s="787" t="s">
        <v>91</v>
      </c>
      <c r="D584" t="s">
        <v>12</v>
      </c>
      <c r="F584" s="4">
        <v>31.1</v>
      </c>
      <c r="G584" s="4">
        <f t="shared" si="8"/>
        <v>505</v>
      </c>
    </row>
    <row r="585" spans="1:10">
      <c r="A585" s="39">
        <v>45581</v>
      </c>
      <c r="B585" s="787" t="s">
        <v>3422</v>
      </c>
      <c r="C585" s="787" t="s">
        <v>91</v>
      </c>
      <c r="D585" t="s">
        <v>13</v>
      </c>
      <c r="F585" s="4">
        <v>5</v>
      </c>
      <c r="G585" s="4">
        <f t="shared" si="8"/>
        <v>500</v>
      </c>
    </row>
    <row r="586" spans="1:10" s="365" customFormat="1">
      <c r="A586" s="364">
        <v>45581</v>
      </c>
      <c r="B586" s="807" t="s">
        <v>3423</v>
      </c>
      <c r="C586" s="807" t="s">
        <v>91</v>
      </c>
      <c r="D586" s="365" t="s">
        <v>14</v>
      </c>
      <c r="E586" s="368"/>
      <c r="F586" s="369">
        <v>200</v>
      </c>
      <c r="G586" s="369">
        <f t="shared" si="8"/>
        <v>300</v>
      </c>
      <c r="H586" s="369"/>
    </row>
    <row r="587" spans="1:10" s="378" customFormat="1">
      <c r="A587" s="377">
        <v>45595</v>
      </c>
      <c r="B587" s="801" t="s">
        <v>3424</v>
      </c>
      <c r="C587" s="801" t="s">
        <v>91</v>
      </c>
      <c r="D587" s="378" t="s">
        <v>14</v>
      </c>
      <c r="E587" s="379"/>
      <c r="F587" s="419">
        <v>300</v>
      </c>
      <c r="G587" s="419">
        <f t="shared" si="8"/>
        <v>0</v>
      </c>
      <c r="H587" s="419"/>
    </row>
    <row r="588" spans="1:10">
      <c r="A588" s="41">
        <v>45596</v>
      </c>
      <c r="B588" s="786" t="s">
        <v>10</v>
      </c>
      <c r="C588" s="786" t="s">
        <v>23</v>
      </c>
      <c r="D588" t="s">
        <v>12</v>
      </c>
      <c r="E588" s="12">
        <v>5.3</v>
      </c>
      <c r="G588" s="4">
        <f t="shared" ref="G588:G595" si="9">+G587+E588-F588</f>
        <v>5.3</v>
      </c>
    </row>
    <row r="589" spans="1:10">
      <c r="B589" s="787"/>
      <c r="C589" s="787"/>
      <c r="D589" t="s">
        <v>13</v>
      </c>
      <c r="E589" s="12">
        <v>7</v>
      </c>
      <c r="G589" s="4">
        <f t="shared" si="9"/>
        <v>12.3</v>
      </c>
    </row>
    <row r="590" spans="1:10">
      <c r="B590" s="787"/>
      <c r="C590" s="787"/>
      <c r="D590" t="s">
        <v>14</v>
      </c>
      <c r="E590" s="12">
        <v>500</v>
      </c>
      <c r="G590" s="4">
        <f t="shared" si="9"/>
        <v>512.29999999999995</v>
      </c>
    </row>
    <row r="591" spans="1:10" s="378" customFormat="1">
      <c r="A591" s="377">
        <v>45623</v>
      </c>
      <c r="B591" s="801" t="s">
        <v>3425</v>
      </c>
      <c r="C591" s="801" t="s">
        <v>23</v>
      </c>
      <c r="D591" s="378" t="s">
        <v>14</v>
      </c>
      <c r="E591" s="379"/>
      <c r="F591" s="419">
        <v>500</v>
      </c>
      <c r="G591" s="419">
        <f t="shared" si="9"/>
        <v>12.299999999999955</v>
      </c>
      <c r="H591" s="419"/>
    </row>
    <row r="592" spans="1:10">
      <c r="A592" s="39">
        <v>45644</v>
      </c>
      <c r="B592" s="787" t="s">
        <v>3426</v>
      </c>
      <c r="C592" s="787" t="s">
        <v>23</v>
      </c>
      <c r="D592" t="s">
        <v>12</v>
      </c>
      <c r="F592" s="4">
        <v>5.3</v>
      </c>
      <c r="G592" s="4">
        <f t="shared" si="9"/>
        <v>6.9999999999999547</v>
      </c>
    </row>
    <row r="593" spans="1:14">
      <c r="A593" s="39">
        <v>45644</v>
      </c>
      <c r="B593" s="787" t="s">
        <v>3426</v>
      </c>
      <c r="C593" s="787" t="s">
        <v>23</v>
      </c>
      <c r="D593" t="s">
        <v>13</v>
      </c>
      <c r="F593" s="4">
        <v>7</v>
      </c>
      <c r="G593" s="4">
        <f t="shared" si="9"/>
        <v>-4.5297099404706387E-14</v>
      </c>
    </row>
    <row r="594" spans="1:14">
      <c r="A594" s="41">
        <v>45626</v>
      </c>
      <c r="B594" s="786" t="s">
        <v>10</v>
      </c>
      <c r="C594" s="786" t="s">
        <v>24</v>
      </c>
      <c r="D594" t="s">
        <v>12</v>
      </c>
      <c r="E594" s="12">
        <v>5.5</v>
      </c>
      <c r="G594" s="4">
        <f t="shared" si="9"/>
        <v>5.4999999999999547</v>
      </c>
      <c r="J594" s="822" t="s">
        <v>3427</v>
      </c>
      <c r="K594" s="822"/>
      <c r="L594" s="822"/>
    </row>
    <row r="595" spans="1:14">
      <c r="B595" s="787"/>
      <c r="C595" s="787"/>
      <c r="D595" t="s">
        <v>13</v>
      </c>
      <c r="E595" s="12">
        <v>7</v>
      </c>
      <c r="G595" s="4">
        <f t="shared" si="9"/>
        <v>12.499999999999954</v>
      </c>
      <c r="I595">
        <v>2024</v>
      </c>
      <c r="J595" s="786" t="s">
        <v>25</v>
      </c>
      <c r="K595" t="s">
        <v>12</v>
      </c>
      <c r="L595" s="12">
        <v>8.4</v>
      </c>
    </row>
    <row r="596" spans="1:14">
      <c r="B596" s="787"/>
      <c r="C596" s="787"/>
      <c r="D596" t="s">
        <v>14</v>
      </c>
      <c r="E596" s="12">
        <v>500</v>
      </c>
      <c r="G596" s="4">
        <f t="shared" ref="G596:G665" si="10">+G595+E596-F596</f>
        <v>512.5</v>
      </c>
      <c r="J596" s="787"/>
      <c r="K596" t="s">
        <v>13</v>
      </c>
      <c r="L596" s="12">
        <v>3</v>
      </c>
    </row>
    <row r="597" spans="1:14">
      <c r="A597" s="39">
        <v>45644</v>
      </c>
      <c r="B597" s="787" t="s">
        <v>3426</v>
      </c>
      <c r="C597" s="787" t="s">
        <v>24</v>
      </c>
      <c r="D597" t="s">
        <v>12</v>
      </c>
      <c r="F597" s="4">
        <v>5.5</v>
      </c>
      <c r="G597" s="4">
        <f t="shared" si="10"/>
        <v>507</v>
      </c>
      <c r="J597" s="786" t="s">
        <v>11</v>
      </c>
      <c r="K597" t="s">
        <v>14</v>
      </c>
      <c r="L597" s="121">
        <v>500</v>
      </c>
    </row>
    <row r="598" spans="1:14">
      <c r="A598" s="39">
        <v>45644</v>
      </c>
      <c r="B598" s="787" t="s">
        <v>3426</v>
      </c>
      <c r="C598" s="787" t="s">
        <v>24</v>
      </c>
      <c r="D598" t="s">
        <v>13</v>
      </c>
      <c r="F598" s="4">
        <v>7</v>
      </c>
      <c r="G598" s="4">
        <f t="shared" si="10"/>
        <v>500</v>
      </c>
      <c r="J598" s="787"/>
      <c r="L598" s="12">
        <f>SUM(L595:L597)</f>
        <v>511.4</v>
      </c>
    </row>
    <row r="599" spans="1:14" s="365" customFormat="1">
      <c r="A599" s="364">
        <v>45644</v>
      </c>
      <c r="B599" s="807" t="s">
        <v>3428</v>
      </c>
      <c r="C599" s="807" t="s">
        <v>24</v>
      </c>
      <c r="D599" s="365" t="s">
        <v>14</v>
      </c>
      <c r="E599" s="368"/>
      <c r="F599" s="369">
        <v>200</v>
      </c>
      <c r="G599" s="369">
        <f t="shared" si="10"/>
        <v>300</v>
      </c>
      <c r="H599" s="369"/>
      <c r="J599" s="807"/>
      <c r="L599" s="370"/>
      <c r="N599" s="365">
        <f>50.4-11.4</f>
        <v>39</v>
      </c>
    </row>
    <row r="600" spans="1:14" s="127" customFormat="1">
      <c r="A600" s="126">
        <v>45665</v>
      </c>
      <c r="B600" s="797" t="s">
        <v>3429</v>
      </c>
      <c r="C600" s="797" t="s">
        <v>24</v>
      </c>
      <c r="D600" s="127" t="s">
        <v>14</v>
      </c>
      <c r="E600" s="266"/>
      <c r="F600" s="128">
        <v>300</v>
      </c>
      <c r="G600" s="128">
        <f t="shared" si="10"/>
        <v>0</v>
      </c>
      <c r="H600" s="128"/>
      <c r="J600" s="797"/>
      <c r="L600" s="129"/>
    </row>
    <row r="601" spans="1:14">
      <c r="A601" s="41">
        <v>45657</v>
      </c>
      <c r="B601" s="786" t="s">
        <v>10</v>
      </c>
      <c r="C601" s="786" t="s">
        <v>25</v>
      </c>
      <c r="D601" t="s">
        <v>12</v>
      </c>
      <c r="E601" s="12">
        <v>8.4</v>
      </c>
      <c r="G601" s="4">
        <f t="shared" si="10"/>
        <v>8.4</v>
      </c>
    </row>
    <row r="602" spans="1:14">
      <c r="B602" s="787"/>
      <c r="C602" s="787"/>
      <c r="D602" t="s">
        <v>13</v>
      </c>
      <c r="E602" s="12">
        <v>3</v>
      </c>
      <c r="G602" s="4">
        <f t="shared" si="10"/>
        <v>11.4</v>
      </c>
    </row>
    <row r="603" spans="1:14">
      <c r="B603" s="787"/>
      <c r="C603" s="787"/>
      <c r="D603" t="s">
        <v>14</v>
      </c>
      <c r="E603" s="12">
        <v>500</v>
      </c>
      <c r="G603" s="4">
        <f t="shared" si="10"/>
        <v>511.4</v>
      </c>
    </row>
    <row r="604" spans="1:14" s="127" customFormat="1">
      <c r="A604" s="126">
        <v>45665</v>
      </c>
      <c r="B604" s="797" t="s">
        <v>3429</v>
      </c>
      <c r="C604" s="797" t="s">
        <v>25</v>
      </c>
      <c r="D604" s="127" t="s">
        <v>14</v>
      </c>
      <c r="E604" s="266"/>
      <c r="F604" s="128">
        <v>500</v>
      </c>
      <c r="G604" s="128">
        <f t="shared" si="10"/>
        <v>11.399999999999977</v>
      </c>
      <c r="H604" s="128"/>
    </row>
    <row r="605" spans="1:14">
      <c r="A605" s="39">
        <v>45693</v>
      </c>
      <c r="B605" s="787" t="s">
        <v>3430</v>
      </c>
      <c r="C605" s="787" t="s">
        <v>25</v>
      </c>
      <c r="D605" t="s">
        <v>12</v>
      </c>
      <c r="F605" s="4">
        <v>8.4</v>
      </c>
      <c r="G605" s="4">
        <f t="shared" si="10"/>
        <v>2.9999999999999769</v>
      </c>
    </row>
    <row r="606" spans="1:14">
      <c r="A606" s="39">
        <v>45693</v>
      </c>
      <c r="B606" s="787" t="s">
        <v>3430</v>
      </c>
      <c r="C606" s="787" t="s">
        <v>25</v>
      </c>
      <c r="D606" t="s">
        <v>13</v>
      </c>
      <c r="F606" s="4">
        <v>3</v>
      </c>
      <c r="G606" s="4">
        <f t="shared" si="10"/>
        <v>-2.3092638912203256E-14</v>
      </c>
    </row>
    <row r="607" spans="1:14">
      <c r="A607" s="41">
        <v>45688</v>
      </c>
      <c r="B607" s="786" t="s">
        <v>10</v>
      </c>
      <c r="C607" s="786" t="s">
        <v>11</v>
      </c>
      <c r="D607" t="s">
        <v>12</v>
      </c>
      <c r="E607" s="121">
        <v>6.6</v>
      </c>
      <c r="G607" s="4">
        <f t="shared" si="10"/>
        <v>6.5999999999999766</v>
      </c>
    </row>
    <row r="608" spans="1:14">
      <c r="B608" s="787"/>
      <c r="C608" s="787"/>
      <c r="D608" t="s">
        <v>13</v>
      </c>
      <c r="E608" s="121">
        <v>3</v>
      </c>
      <c r="G608" s="4">
        <f t="shared" si="10"/>
        <v>9.5999999999999766</v>
      </c>
    </row>
    <row r="609" spans="1:13">
      <c r="B609" s="787"/>
      <c r="C609" s="787"/>
      <c r="D609" t="s">
        <v>14</v>
      </c>
      <c r="E609" s="121">
        <v>500</v>
      </c>
      <c r="G609" s="4">
        <f t="shared" si="10"/>
        <v>509.59999999999997</v>
      </c>
    </row>
    <row r="610" spans="1:13" s="127" customFormat="1">
      <c r="A610" s="126">
        <v>45693</v>
      </c>
      <c r="B610" s="797" t="s">
        <v>3431</v>
      </c>
      <c r="C610" s="797" t="s">
        <v>11</v>
      </c>
      <c r="D610" s="127" t="s">
        <v>14</v>
      </c>
      <c r="E610" s="266"/>
      <c r="F610" s="128">
        <v>300</v>
      </c>
      <c r="G610" s="128">
        <f t="shared" si="10"/>
        <v>209.59999999999997</v>
      </c>
      <c r="H610" s="128"/>
      <c r="K610" s="791"/>
      <c r="M610" s="266"/>
    </row>
    <row r="611" spans="1:13" s="127" customFormat="1">
      <c r="A611" s="126">
        <v>45700</v>
      </c>
      <c r="B611" s="797" t="s">
        <v>3432</v>
      </c>
      <c r="C611" s="797" t="s">
        <v>11</v>
      </c>
      <c r="D611" s="127" t="s">
        <v>14</v>
      </c>
      <c r="E611" s="266"/>
      <c r="F611" s="128">
        <v>200</v>
      </c>
      <c r="G611" s="128">
        <f t="shared" si="10"/>
        <v>9.5999999999999659</v>
      </c>
      <c r="H611" s="128"/>
      <c r="K611" s="797"/>
      <c r="M611" s="266"/>
    </row>
    <row r="612" spans="1:13">
      <c r="A612" s="39">
        <v>45728</v>
      </c>
      <c r="B612" s="787" t="s">
        <v>3433</v>
      </c>
      <c r="C612" s="787" t="s">
        <v>11</v>
      </c>
      <c r="D612" t="s">
        <v>12</v>
      </c>
      <c r="F612" s="4">
        <v>6.6</v>
      </c>
      <c r="G612" s="4">
        <f t="shared" si="10"/>
        <v>2.9999999999999662</v>
      </c>
      <c r="K612" s="787"/>
      <c r="M612" s="121"/>
    </row>
    <row r="613" spans="1:13" s="111" customFormat="1">
      <c r="A613" s="112">
        <v>45728</v>
      </c>
      <c r="B613" s="110" t="s">
        <v>3433</v>
      </c>
      <c r="C613" s="110" t="s">
        <v>11</v>
      </c>
      <c r="D613" s="111" t="s">
        <v>13</v>
      </c>
      <c r="E613" s="161"/>
      <c r="F613" s="81">
        <v>3</v>
      </c>
      <c r="G613" s="81">
        <f t="shared" si="10"/>
        <v>-3.3750779948604759E-14</v>
      </c>
      <c r="H613" s="81"/>
      <c r="K613" s="110"/>
      <c r="M613" s="161"/>
    </row>
    <row r="614" spans="1:13">
      <c r="A614" s="41">
        <v>45716</v>
      </c>
      <c r="B614" s="786" t="s">
        <v>10</v>
      </c>
      <c r="C614" s="786" t="s">
        <v>15</v>
      </c>
      <c r="D614" t="s">
        <v>12</v>
      </c>
      <c r="E614" s="121">
        <v>10</v>
      </c>
      <c r="G614" s="4">
        <f t="shared" si="10"/>
        <v>9.9999999999999662</v>
      </c>
      <c r="M614" s="121"/>
    </row>
    <row r="615" spans="1:13">
      <c r="A615" s="41"/>
      <c r="B615" s="786"/>
      <c r="C615" s="786"/>
      <c r="D615" t="s">
        <v>13</v>
      </c>
      <c r="E615" s="121">
        <v>3</v>
      </c>
      <c r="G615" s="4">
        <f t="shared" si="10"/>
        <v>12.999999999999966</v>
      </c>
      <c r="K615" s="786"/>
    </row>
    <row r="616" spans="1:13">
      <c r="B616" s="787"/>
      <c r="C616" s="787"/>
      <c r="D616" t="s">
        <v>14</v>
      </c>
      <c r="E616" s="121">
        <v>500</v>
      </c>
      <c r="G616" s="4">
        <f t="shared" si="10"/>
        <v>513</v>
      </c>
    </row>
    <row r="617" spans="1:13">
      <c r="B617" s="787"/>
      <c r="C617" s="787"/>
      <c r="D617" t="s">
        <v>14</v>
      </c>
      <c r="E617" s="121">
        <v>500</v>
      </c>
      <c r="G617" s="4">
        <f t="shared" si="10"/>
        <v>1013</v>
      </c>
    </row>
    <row r="618" spans="1:13">
      <c r="B618" s="787"/>
      <c r="C618" s="787"/>
      <c r="D618" t="s">
        <v>2114</v>
      </c>
      <c r="E618" s="121">
        <v>1000</v>
      </c>
      <c r="G618" s="4">
        <f t="shared" si="10"/>
        <v>2013</v>
      </c>
      <c r="J618" s="39">
        <v>44818</v>
      </c>
      <c r="K618" s="787" t="s">
        <v>3386</v>
      </c>
      <c r="L618" s="46">
        <v>300</v>
      </c>
      <c r="M618" t="s">
        <v>3434</v>
      </c>
    </row>
    <row r="619" spans="1:13" s="127" customFormat="1">
      <c r="A619" s="126">
        <v>45714</v>
      </c>
      <c r="B619" s="797" t="s">
        <v>3435</v>
      </c>
      <c r="C619" s="797" t="s">
        <v>15</v>
      </c>
      <c r="D619" s="127" t="s">
        <v>2114</v>
      </c>
      <c r="E619" s="266"/>
      <c r="F619" s="128">
        <v>1000</v>
      </c>
      <c r="G619" s="128">
        <f t="shared" si="10"/>
        <v>1013</v>
      </c>
      <c r="H619" s="128"/>
    </row>
    <row r="620" spans="1:13" s="127" customFormat="1">
      <c r="A620" s="126">
        <v>45714</v>
      </c>
      <c r="B620" s="797" t="s">
        <v>3436</v>
      </c>
      <c r="C620" s="797" t="s">
        <v>15</v>
      </c>
      <c r="D620" s="127" t="s">
        <v>14</v>
      </c>
      <c r="E620" s="266"/>
      <c r="F620" s="128">
        <v>500</v>
      </c>
      <c r="G620" s="128">
        <f t="shared" si="10"/>
        <v>513</v>
      </c>
      <c r="H620" s="128"/>
    </row>
    <row r="621" spans="1:13" s="127" customFormat="1">
      <c r="A621" s="126">
        <v>45728</v>
      </c>
      <c r="B621" s="797" t="s">
        <v>3437</v>
      </c>
      <c r="C621" s="797" t="s">
        <v>15</v>
      </c>
      <c r="D621" s="127" t="s">
        <v>14</v>
      </c>
      <c r="E621" s="266"/>
      <c r="F621" s="128">
        <v>300</v>
      </c>
      <c r="G621" s="128">
        <f t="shared" si="10"/>
        <v>213</v>
      </c>
      <c r="H621" s="128"/>
    </row>
    <row r="622" spans="1:13">
      <c r="A622" s="39">
        <v>45756</v>
      </c>
      <c r="B622" s="787" t="s">
        <v>3438</v>
      </c>
      <c r="C622" s="787" t="s">
        <v>15</v>
      </c>
      <c r="D622" t="s">
        <v>12</v>
      </c>
      <c r="F622" s="4">
        <v>10</v>
      </c>
      <c r="G622" s="4">
        <f t="shared" si="10"/>
        <v>203</v>
      </c>
    </row>
    <row r="623" spans="1:13">
      <c r="A623" s="39">
        <v>45756</v>
      </c>
      <c r="B623" s="787" t="s">
        <v>3438</v>
      </c>
      <c r="C623" s="787" t="s">
        <v>15</v>
      </c>
      <c r="D623" t="s">
        <v>13</v>
      </c>
      <c r="F623" s="4">
        <v>3</v>
      </c>
      <c r="G623" s="4">
        <f t="shared" si="10"/>
        <v>200</v>
      </c>
    </row>
    <row r="624" spans="1:13" s="46" customFormat="1">
      <c r="A624" s="39">
        <v>44818</v>
      </c>
      <c r="B624" s="787" t="s">
        <v>3386</v>
      </c>
      <c r="C624" s="787" t="s">
        <v>15</v>
      </c>
      <c r="D624" t="s">
        <v>14</v>
      </c>
      <c r="F624" s="18">
        <v>200</v>
      </c>
      <c r="G624" s="18">
        <f t="shared" si="10"/>
        <v>0</v>
      </c>
      <c r="H624" s="18" t="s">
        <v>3439</v>
      </c>
    </row>
    <row r="625" spans="1:13">
      <c r="A625" s="41">
        <v>45747</v>
      </c>
      <c r="B625" s="786" t="s">
        <v>10</v>
      </c>
      <c r="C625" s="786" t="s">
        <v>16</v>
      </c>
      <c r="D625" t="s">
        <v>12</v>
      </c>
      <c r="E625" s="121">
        <v>8.5</v>
      </c>
      <c r="G625" s="4">
        <f t="shared" si="10"/>
        <v>8.5</v>
      </c>
      <c r="K625" s="822"/>
      <c r="L625" s="822"/>
      <c r="M625" s="822"/>
    </row>
    <row r="626" spans="1:13">
      <c r="B626" s="787"/>
      <c r="C626" s="787"/>
      <c r="D626" t="s">
        <v>13</v>
      </c>
      <c r="E626" s="121">
        <v>3</v>
      </c>
      <c r="G626" s="4">
        <f t="shared" si="10"/>
        <v>11.5</v>
      </c>
      <c r="K626" s="786"/>
      <c r="M626" s="121"/>
    </row>
    <row r="627" spans="1:13">
      <c r="B627" s="787"/>
      <c r="C627" s="787"/>
      <c r="D627" t="s">
        <v>14</v>
      </c>
      <c r="E627" s="121">
        <v>500</v>
      </c>
      <c r="G627" s="4">
        <f t="shared" si="10"/>
        <v>511.5</v>
      </c>
      <c r="K627" s="786"/>
      <c r="M627" s="121"/>
    </row>
    <row r="628" spans="1:13">
      <c r="A628" s="39">
        <v>44818</v>
      </c>
      <c r="B628" s="787" t="s">
        <v>3386</v>
      </c>
      <c r="C628" s="787" t="s">
        <v>16</v>
      </c>
      <c r="D628" t="s">
        <v>14</v>
      </c>
      <c r="F628" s="18">
        <v>500</v>
      </c>
      <c r="G628" s="18">
        <f t="shared" si="10"/>
        <v>11.5</v>
      </c>
      <c r="H628" s="18" t="s">
        <v>3439</v>
      </c>
      <c r="I628" s="58"/>
      <c r="K628" s="786"/>
      <c r="M628" s="121"/>
    </row>
    <row r="629" spans="1:13">
      <c r="A629" s="39">
        <v>45807</v>
      </c>
      <c r="B629" s="787" t="s">
        <v>3440</v>
      </c>
      <c r="C629" s="787" t="s">
        <v>16</v>
      </c>
      <c r="D629" t="s">
        <v>12</v>
      </c>
      <c r="F629" s="4">
        <v>8.5</v>
      </c>
      <c r="G629" s="4">
        <f t="shared" si="10"/>
        <v>3</v>
      </c>
      <c r="K629" s="786"/>
      <c r="M629" s="121"/>
    </row>
    <row r="630" spans="1:13">
      <c r="A630" s="39">
        <v>45807</v>
      </c>
      <c r="B630" s="787" t="s">
        <v>3440</v>
      </c>
      <c r="C630" s="787" t="s">
        <v>16</v>
      </c>
      <c r="D630" t="s">
        <v>13</v>
      </c>
      <c r="F630" s="4">
        <v>3</v>
      </c>
      <c r="G630" s="4">
        <f t="shared" si="10"/>
        <v>0</v>
      </c>
      <c r="K630" s="786"/>
      <c r="M630" s="121"/>
    </row>
    <row r="631" spans="1:13">
      <c r="A631" s="41">
        <v>45777</v>
      </c>
      <c r="B631" s="786" t="s">
        <v>10</v>
      </c>
      <c r="C631" s="786" t="s">
        <v>17</v>
      </c>
      <c r="D631" t="s">
        <v>12</v>
      </c>
      <c r="E631" s="121">
        <v>5.7</v>
      </c>
      <c r="G631" s="4">
        <f t="shared" si="10"/>
        <v>5.7</v>
      </c>
      <c r="M631" s="121"/>
    </row>
    <row r="632" spans="1:13">
      <c r="B632" s="787"/>
      <c r="C632" s="787"/>
      <c r="D632" t="s">
        <v>13</v>
      </c>
      <c r="E632" s="121">
        <v>3</v>
      </c>
      <c r="G632" s="4">
        <f t="shared" si="10"/>
        <v>8.6999999999999993</v>
      </c>
      <c r="K632" s="786"/>
      <c r="M632" s="121"/>
    </row>
    <row r="633" spans="1:13">
      <c r="B633" s="787"/>
      <c r="C633" s="787"/>
      <c r="D633" t="s">
        <v>14</v>
      </c>
      <c r="E633" s="121">
        <v>500</v>
      </c>
      <c r="G633" s="4">
        <f t="shared" si="10"/>
        <v>508.7</v>
      </c>
      <c r="M633" s="121"/>
    </row>
    <row r="634" spans="1:13">
      <c r="A634" s="39">
        <v>45807</v>
      </c>
      <c r="B634" s="787" t="s">
        <v>3440</v>
      </c>
      <c r="C634" s="787" t="s">
        <v>17</v>
      </c>
      <c r="D634" t="s">
        <v>12</v>
      </c>
      <c r="F634" s="4">
        <v>5.7</v>
      </c>
      <c r="G634" s="4">
        <f t="shared" si="10"/>
        <v>503</v>
      </c>
    </row>
    <row r="635" spans="1:13">
      <c r="A635" s="39">
        <v>45807</v>
      </c>
      <c r="B635" s="787" t="s">
        <v>3440</v>
      </c>
      <c r="C635" s="787" t="s">
        <v>17</v>
      </c>
      <c r="D635" t="s">
        <v>13</v>
      </c>
      <c r="F635" s="4">
        <v>3</v>
      </c>
      <c r="G635" s="4">
        <f t="shared" si="10"/>
        <v>500</v>
      </c>
    </row>
    <row r="636" spans="1:13">
      <c r="A636" s="39">
        <v>44818</v>
      </c>
      <c r="B636" s="787" t="s">
        <v>3386</v>
      </c>
      <c r="C636" s="787" t="s">
        <v>17</v>
      </c>
      <c r="D636" t="s">
        <v>14</v>
      </c>
      <c r="F636" s="18">
        <v>500</v>
      </c>
      <c r="G636" s="18">
        <f t="shared" si="10"/>
        <v>0</v>
      </c>
      <c r="H636" s="18" t="s">
        <v>3439</v>
      </c>
    </row>
    <row r="637" spans="1:13">
      <c r="A637" s="41">
        <v>45808</v>
      </c>
      <c r="B637" s="786" t="s">
        <v>10</v>
      </c>
      <c r="C637" s="786" t="s">
        <v>237</v>
      </c>
      <c r="D637" t="s">
        <v>12</v>
      </c>
      <c r="E637" s="4">
        <v>14</v>
      </c>
      <c r="G637" s="4">
        <f t="shared" si="10"/>
        <v>14</v>
      </c>
    </row>
    <row r="638" spans="1:13">
      <c r="B638" s="787"/>
      <c r="C638" s="787"/>
      <c r="D638" t="s">
        <v>13</v>
      </c>
      <c r="E638" s="4">
        <v>5</v>
      </c>
      <c r="G638" s="4">
        <f t="shared" si="10"/>
        <v>19</v>
      </c>
    </row>
    <row r="639" spans="1:13">
      <c r="B639" s="787"/>
      <c r="C639" s="787"/>
      <c r="D639" t="s">
        <v>14</v>
      </c>
      <c r="E639" s="121">
        <v>500</v>
      </c>
      <c r="G639" s="4">
        <f t="shared" si="10"/>
        <v>519</v>
      </c>
    </row>
    <row r="640" spans="1:13">
      <c r="A640" s="39">
        <v>44818</v>
      </c>
      <c r="B640" s="787" t="s">
        <v>3386</v>
      </c>
      <c r="C640" s="787" t="s">
        <v>237</v>
      </c>
      <c r="D640" t="s">
        <v>14</v>
      </c>
      <c r="F640" s="18">
        <v>500</v>
      </c>
      <c r="G640" s="18">
        <f t="shared" si="10"/>
        <v>19</v>
      </c>
      <c r="H640" s="18" t="s">
        <v>3439</v>
      </c>
    </row>
    <row r="641" spans="1:9">
      <c r="A641" s="39">
        <v>45842</v>
      </c>
      <c r="B641" s="787" t="s">
        <v>3441</v>
      </c>
      <c r="C641" s="787" t="s">
        <v>237</v>
      </c>
      <c r="D641" t="s">
        <v>12</v>
      </c>
      <c r="F641" s="4">
        <v>14</v>
      </c>
      <c r="G641" s="4">
        <f t="shared" si="10"/>
        <v>5</v>
      </c>
    </row>
    <row r="642" spans="1:9">
      <c r="A642" s="39">
        <v>45842</v>
      </c>
      <c r="B642" s="787" t="s">
        <v>3441</v>
      </c>
      <c r="C642" s="787" t="s">
        <v>237</v>
      </c>
      <c r="D642" t="s">
        <v>13</v>
      </c>
      <c r="F642" s="4">
        <v>5</v>
      </c>
      <c r="G642" s="4">
        <f t="shared" si="10"/>
        <v>0</v>
      </c>
    </row>
    <row r="643" spans="1:9">
      <c r="A643" s="41">
        <v>45838</v>
      </c>
      <c r="B643" s="786" t="s">
        <v>10</v>
      </c>
      <c r="C643" s="786" t="s">
        <v>19</v>
      </c>
      <c r="D643" t="s">
        <v>12</v>
      </c>
      <c r="E643" s="121">
        <v>11.5</v>
      </c>
      <c r="G643" s="4">
        <f t="shared" si="10"/>
        <v>11.5</v>
      </c>
    </row>
    <row r="644" spans="1:9">
      <c r="B644" s="787"/>
      <c r="C644" s="787"/>
      <c r="D644" t="s">
        <v>13</v>
      </c>
      <c r="E644" s="121">
        <v>4</v>
      </c>
      <c r="G644" s="4">
        <f t="shared" si="10"/>
        <v>15.5</v>
      </c>
    </row>
    <row r="645" spans="1:9">
      <c r="B645" s="787"/>
      <c r="C645" s="787"/>
      <c r="D645" t="s">
        <v>14</v>
      </c>
      <c r="E645" s="121">
        <v>500</v>
      </c>
      <c r="G645" s="4">
        <f t="shared" si="10"/>
        <v>515.5</v>
      </c>
    </row>
    <row r="646" spans="1:9">
      <c r="A646" s="39">
        <v>44818</v>
      </c>
      <c r="B646" s="787" t="s">
        <v>3386</v>
      </c>
      <c r="C646" s="787" t="s">
        <v>19</v>
      </c>
      <c r="D646" t="s">
        <v>14</v>
      </c>
      <c r="F646" s="18">
        <v>300</v>
      </c>
      <c r="G646" s="18">
        <f t="shared" si="10"/>
        <v>215.5</v>
      </c>
      <c r="H646" s="18" t="s">
        <v>3439</v>
      </c>
      <c r="I646" s="58"/>
    </row>
    <row r="647" spans="1:9" s="233" customFormat="1">
      <c r="A647" s="269">
        <v>45864</v>
      </c>
      <c r="B647" s="270" t="s">
        <v>3442</v>
      </c>
      <c r="C647" s="270" t="s">
        <v>19</v>
      </c>
      <c r="D647" s="233" t="s">
        <v>14</v>
      </c>
      <c r="E647" s="273"/>
      <c r="F647" s="271">
        <v>200</v>
      </c>
      <c r="G647" s="271">
        <f t="shared" si="10"/>
        <v>15.5</v>
      </c>
      <c r="H647" s="271">
        <f>+F647</f>
        <v>200</v>
      </c>
      <c r="I647" s="233" t="s">
        <v>272</v>
      </c>
    </row>
    <row r="648" spans="1:9">
      <c r="A648" s="39">
        <v>45864</v>
      </c>
      <c r="B648" s="787" t="s">
        <v>3443</v>
      </c>
      <c r="C648" s="787" t="s">
        <v>19</v>
      </c>
      <c r="D648" t="s">
        <v>12</v>
      </c>
      <c r="F648" s="4">
        <v>11.5</v>
      </c>
      <c r="G648" s="4">
        <f t="shared" si="10"/>
        <v>4</v>
      </c>
    </row>
    <row r="649" spans="1:9">
      <c r="A649" s="39">
        <v>45864</v>
      </c>
      <c r="B649" s="787" t="s">
        <v>3443</v>
      </c>
      <c r="C649" s="787" t="s">
        <v>19</v>
      </c>
      <c r="D649" t="s">
        <v>13</v>
      </c>
      <c r="F649" s="4">
        <v>4</v>
      </c>
      <c r="G649" s="4">
        <f t="shared" si="10"/>
        <v>0</v>
      </c>
    </row>
    <row r="650" spans="1:9">
      <c r="A650" s="41">
        <v>45869</v>
      </c>
      <c r="B650" s="786" t="s">
        <v>10</v>
      </c>
      <c r="C650" s="786" t="s">
        <v>20</v>
      </c>
      <c r="D650" t="s">
        <v>12</v>
      </c>
      <c r="E650" s="121">
        <v>10</v>
      </c>
      <c r="G650" s="4">
        <f t="shared" si="10"/>
        <v>10</v>
      </c>
      <c r="I650" s="26"/>
    </row>
    <row r="651" spans="1:9">
      <c r="B651" s="787"/>
      <c r="C651" s="787"/>
      <c r="D651" t="s">
        <v>13</v>
      </c>
      <c r="E651" s="121">
        <v>4</v>
      </c>
      <c r="G651" s="4">
        <f t="shared" si="10"/>
        <v>14</v>
      </c>
    </row>
    <row r="652" spans="1:9">
      <c r="B652" s="787"/>
      <c r="C652" s="787"/>
      <c r="D652" t="s">
        <v>14</v>
      </c>
      <c r="E652" s="121">
        <v>500</v>
      </c>
      <c r="G652" s="4">
        <f t="shared" si="10"/>
        <v>514</v>
      </c>
    </row>
    <row r="653" spans="1:9" s="233" customFormat="1">
      <c r="A653" s="269">
        <v>45864</v>
      </c>
      <c r="B653" s="270" t="s">
        <v>3444</v>
      </c>
      <c r="C653" s="270" t="s">
        <v>20</v>
      </c>
      <c r="D653" s="233" t="s">
        <v>14</v>
      </c>
      <c r="E653" s="273"/>
      <c r="F653" s="271">
        <v>500</v>
      </c>
      <c r="G653" s="4">
        <f t="shared" si="10"/>
        <v>14</v>
      </c>
      <c r="H653" s="271">
        <f>+F653</f>
        <v>500</v>
      </c>
      <c r="I653" s="233" t="s">
        <v>272</v>
      </c>
    </row>
    <row r="654" spans="1:9" s="527" customFormat="1">
      <c r="A654" s="525">
        <v>45966</v>
      </c>
      <c r="B654" s="526" t="s">
        <v>3445</v>
      </c>
      <c r="C654" s="526" t="s">
        <v>20</v>
      </c>
      <c r="D654" t="s">
        <v>12</v>
      </c>
      <c r="E654" s="528"/>
      <c r="F654" s="121">
        <v>10</v>
      </c>
      <c r="G654" s="4">
        <f t="shared" si="10"/>
        <v>4</v>
      </c>
      <c r="H654" s="46"/>
    </row>
    <row r="655" spans="1:9" s="527" customFormat="1">
      <c r="A655" s="525">
        <v>45966</v>
      </c>
      <c r="B655" s="526" t="s">
        <v>3445</v>
      </c>
      <c r="C655" s="526" t="s">
        <v>20</v>
      </c>
      <c r="D655" t="s">
        <v>13</v>
      </c>
      <c r="E655" s="528"/>
      <c r="F655" s="121">
        <v>4</v>
      </c>
      <c r="G655" s="4">
        <f t="shared" si="10"/>
        <v>0</v>
      </c>
      <c r="H655" s="46"/>
    </row>
    <row r="656" spans="1:9">
      <c r="A656" s="41">
        <v>45900</v>
      </c>
      <c r="B656" s="786" t="s">
        <v>10</v>
      </c>
      <c r="C656" s="786" t="s">
        <v>21</v>
      </c>
      <c r="D656" t="s">
        <v>12</v>
      </c>
      <c r="E656" s="121">
        <v>10</v>
      </c>
      <c r="G656" s="4">
        <f t="shared" si="10"/>
        <v>10</v>
      </c>
    </row>
    <row r="657" spans="1:13">
      <c r="B657" s="787"/>
      <c r="C657" s="787"/>
      <c r="D657" t="s">
        <v>13</v>
      </c>
      <c r="E657" s="121">
        <v>6</v>
      </c>
      <c r="G657" s="4">
        <f t="shared" si="10"/>
        <v>16</v>
      </c>
    </row>
    <row r="658" spans="1:13">
      <c r="B658" s="787"/>
      <c r="C658" s="787"/>
      <c r="D658" t="s">
        <v>14</v>
      </c>
      <c r="E658" s="121">
        <v>500</v>
      </c>
      <c r="G658" s="4">
        <f t="shared" si="10"/>
        <v>516</v>
      </c>
    </row>
    <row r="659" spans="1:13">
      <c r="B659" s="787"/>
      <c r="C659" s="787"/>
      <c r="D659" s="378" t="s">
        <v>223</v>
      </c>
      <c r="E659" s="379">
        <v>15</v>
      </c>
      <c r="G659" s="4">
        <f t="shared" si="10"/>
        <v>531</v>
      </c>
    </row>
    <row r="660" spans="1:13" s="233" customFormat="1">
      <c r="A660" s="269">
        <v>45889</v>
      </c>
      <c r="B660" s="270" t="s">
        <v>3446</v>
      </c>
      <c r="C660" s="270" t="s">
        <v>21</v>
      </c>
      <c r="D660" s="233" t="s">
        <v>14</v>
      </c>
      <c r="E660" s="273"/>
      <c r="F660" s="271">
        <v>500</v>
      </c>
      <c r="G660" s="4">
        <f t="shared" si="10"/>
        <v>31</v>
      </c>
      <c r="H660" s="271">
        <f>+F660</f>
        <v>500</v>
      </c>
      <c r="I660" s="233" t="s">
        <v>272</v>
      </c>
    </row>
    <row r="661" spans="1:13">
      <c r="A661" s="39">
        <v>45936</v>
      </c>
      <c r="B661" s="787" t="s">
        <v>3447</v>
      </c>
      <c r="C661" s="787" t="s">
        <v>21</v>
      </c>
      <c r="D661" t="s">
        <v>12</v>
      </c>
      <c r="F661" s="121">
        <v>10</v>
      </c>
      <c r="G661" s="4">
        <f t="shared" si="10"/>
        <v>21</v>
      </c>
      <c r="H661" s="46"/>
    </row>
    <row r="662" spans="1:13">
      <c r="A662" s="39">
        <v>45936</v>
      </c>
      <c r="B662" s="787" t="s">
        <v>3447</v>
      </c>
      <c r="C662" s="787" t="s">
        <v>21</v>
      </c>
      <c r="D662" t="s">
        <v>13</v>
      </c>
      <c r="F662" s="121">
        <v>6</v>
      </c>
      <c r="G662" s="4">
        <f t="shared" si="10"/>
        <v>15</v>
      </c>
      <c r="H662" s="46"/>
    </row>
    <row r="663" spans="1:13">
      <c r="A663" s="39">
        <v>46036</v>
      </c>
      <c r="B663" s="787" t="s">
        <v>3448</v>
      </c>
      <c r="C663" s="787" t="s">
        <v>21</v>
      </c>
      <c r="D663" t="s">
        <v>223</v>
      </c>
      <c r="F663" s="121">
        <v>15</v>
      </c>
      <c r="G663" s="4">
        <f t="shared" si="10"/>
        <v>0</v>
      </c>
      <c r="H663" s="46"/>
    </row>
    <row r="664" spans="1:13">
      <c r="A664" s="133" t="s">
        <v>136</v>
      </c>
      <c r="B664" s="786" t="s">
        <v>10</v>
      </c>
      <c r="C664" s="786" t="s">
        <v>91</v>
      </c>
      <c r="D664" t="s">
        <v>12</v>
      </c>
      <c r="E664" s="121">
        <v>10</v>
      </c>
      <c r="G664" s="4">
        <f t="shared" si="10"/>
        <v>10</v>
      </c>
      <c r="K664" s="786"/>
      <c r="M664" s="121"/>
    </row>
    <row r="665" spans="1:13">
      <c r="A665" s="106"/>
      <c r="B665" s="787"/>
      <c r="C665" s="787"/>
      <c r="D665" t="s">
        <v>13</v>
      </c>
      <c r="E665" s="121">
        <v>4</v>
      </c>
      <c r="G665" s="4">
        <f t="shared" si="10"/>
        <v>14</v>
      </c>
      <c r="J665" s="786"/>
      <c r="K665" s="787"/>
      <c r="M665" s="121"/>
    </row>
    <row r="666" spans="1:13">
      <c r="A666" s="106"/>
      <c r="B666" s="787"/>
      <c r="C666" s="787"/>
      <c r="D666" t="s">
        <v>14</v>
      </c>
      <c r="E666" s="121">
        <v>500</v>
      </c>
      <c r="G666" s="4">
        <f t="shared" ref="G666:G667" si="11">+G665+E666-F666</f>
        <v>514</v>
      </c>
      <c r="M666" s="121"/>
    </row>
    <row r="667" spans="1:13">
      <c r="A667" s="39">
        <v>45936</v>
      </c>
      <c r="B667" s="787" t="s">
        <v>3449</v>
      </c>
      <c r="C667" s="787" t="s">
        <v>91</v>
      </c>
      <c r="D667" t="s">
        <v>14</v>
      </c>
      <c r="F667" s="4">
        <v>500</v>
      </c>
      <c r="G667" s="4">
        <f t="shared" si="11"/>
        <v>14</v>
      </c>
      <c r="M667" s="121"/>
    </row>
    <row r="668" spans="1:13">
      <c r="A668" s="525">
        <v>45966</v>
      </c>
      <c r="B668" s="526" t="s">
        <v>3445</v>
      </c>
      <c r="C668" s="787" t="s">
        <v>91</v>
      </c>
      <c r="D668" t="s">
        <v>12</v>
      </c>
      <c r="F668" s="121">
        <v>10</v>
      </c>
      <c r="G668" s="4">
        <f t="shared" ref="G668:G708" si="12">+G667+E668-F668</f>
        <v>4</v>
      </c>
      <c r="M668" s="121"/>
    </row>
    <row r="669" spans="1:13">
      <c r="A669" s="525">
        <v>45966</v>
      </c>
      <c r="B669" s="526" t="s">
        <v>3445</v>
      </c>
      <c r="C669" s="787" t="s">
        <v>91</v>
      </c>
      <c r="D669" t="s">
        <v>13</v>
      </c>
      <c r="F669" s="121">
        <v>4</v>
      </c>
      <c r="G669" s="4">
        <f t="shared" si="12"/>
        <v>0</v>
      </c>
      <c r="M669" s="121"/>
    </row>
    <row r="670" spans="1:13">
      <c r="A670" s="133">
        <v>45961</v>
      </c>
      <c r="B670" s="786" t="s">
        <v>10</v>
      </c>
      <c r="C670" s="786" t="s">
        <v>23</v>
      </c>
      <c r="D670" t="s">
        <v>12</v>
      </c>
      <c r="E670" s="121">
        <v>10</v>
      </c>
      <c r="G670" s="4">
        <f t="shared" si="12"/>
        <v>10</v>
      </c>
      <c r="M670" s="121"/>
    </row>
    <row r="671" spans="1:13">
      <c r="A671" s="106"/>
      <c r="B671" s="787"/>
      <c r="C671" s="787"/>
      <c r="D671" t="s">
        <v>13</v>
      </c>
      <c r="E671" s="121">
        <v>6</v>
      </c>
      <c r="G671" s="4">
        <f t="shared" si="12"/>
        <v>16</v>
      </c>
      <c r="J671" s="820" t="s">
        <v>3427</v>
      </c>
      <c r="K671" s="820"/>
      <c r="L671" s="820"/>
      <c r="M671" s="121"/>
    </row>
    <row r="672" spans="1:13">
      <c r="A672" s="106"/>
      <c r="B672" s="787"/>
      <c r="C672" s="787"/>
      <c r="D672" t="s">
        <v>14</v>
      </c>
      <c r="E672" s="121">
        <v>500</v>
      </c>
      <c r="G672" s="4">
        <f t="shared" si="12"/>
        <v>516</v>
      </c>
      <c r="I672" s="10">
        <v>2025</v>
      </c>
      <c r="J672" s="786" t="s">
        <v>21</v>
      </c>
      <c r="K672" s="378" t="s">
        <v>223</v>
      </c>
      <c r="L672" s="379">
        <v>15</v>
      </c>
    </row>
    <row r="673" spans="1:12">
      <c r="A673" s="39">
        <v>45973</v>
      </c>
      <c r="B673" s="787" t="s">
        <v>3450</v>
      </c>
      <c r="C673" s="787" t="s">
        <v>23</v>
      </c>
      <c r="D673" t="s">
        <v>14</v>
      </c>
      <c r="F673" s="4">
        <v>500</v>
      </c>
      <c r="G673" s="4">
        <f t="shared" si="12"/>
        <v>16</v>
      </c>
      <c r="J673" s="786" t="s">
        <v>24</v>
      </c>
      <c r="K673" t="s">
        <v>12</v>
      </c>
      <c r="L673" s="121">
        <v>10</v>
      </c>
    </row>
    <row r="674" spans="1:12">
      <c r="A674" s="39">
        <v>45994</v>
      </c>
      <c r="B674" s="787" t="s">
        <v>3451</v>
      </c>
      <c r="C674" s="787" t="s">
        <v>23</v>
      </c>
      <c r="D674" t="s">
        <v>12</v>
      </c>
      <c r="F674" s="4">
        <v>10</v>
      </c>
      <c r="G674" s="4">
        <f t="shared" si="12"/>
        <v>6</v>
      </c>
      <c r="J674" s="786"/>
      <c r="K674" t="s">
        <v>13</v>
      </c>
      <c r="L674" s="121">
        <v>5</v>
      </c>
    </row>
    <row r="675" spans="1:12">
      <c r="A675" s="39">
        <v>45994</v>
      </c>
      <c r="B675" s="787" t="s">
        <v>3452</v>
      </c>
      <c r="C675" s="787" t="s">
        <v>23</v>
      </c>
      <c r="D675" t="s">
        <v>13</v>
      </c>
      <c r="F675" s="4">
        <v>6</v>
      </c>
      <c r="G675" s="4">
        <f t="shared" si="12"/>
        <v>0</v>
      </c>
      <c r="J675" s="786" t="s">
        <v>25</v>
      </c>
      <c r="K675" t="s">
        <v>14</v>
      </c>
      <c r="L675" s="121">
        <v>500</v>
      </c>
    </row>
    <row r="676" spans="1:12">
      <c r="A676" s="41">
        <v>45991</v>
      </c>
      <c r="B676" s="786" t="s">
        <v>10</v>
      </c>
      <c r="C676" s="786" t="s">
        <v>24</v>
      </c>
      <c r="D676" t="s">
        <v>12</v>
      </c>
      <c r="E676" s="121">
        <v>10</v>
      </c>
      <c r="G676" s="4">
        <f t="shared" si="12"/>
        <v>10</v>
      </c>
      <c r="L676" s="161">
        <f>SUM(L672:L675)</f>
        <v>530</v>
      </c>
    </row>
    <row r="677" spans="1:12">
      <c r="B677" s="787"/>
      <c r="C677" s="787"/>
      <c r="D677" t="s">
        <v>13</v>
      </c>
      <c r="E677" s="121">
        <v>5</v>
      </c>
      <c r="G677" s="4">
        <f t="shared" si="12"/>
        <v>15</v>
      </c>
    </row>
    <row r="678" spans="1:12">
      <c r="B678" s="787"/>
      <c r="C678" s="787"/>
      <c r="D678" t="s">
        <v>14</v>
      </c>
      <c r="E678" s="121">
        <v>500</v>
      </c>
      <c r="G678" s="4">
        <f t="shared" si="12"/>
        <v>515</v>
      </c>
    </row>
    <row r="679" spans="1:12">
      <c r="A679" s="39">
        <v>45994</v>
      </c>
      <c r="B679" s="787" t="s">
        <v>3453</v>
      </c>
      <c r="C679" s="787" t="s">
        <v>24</v>
      </c>
      <c r="D679" t="s">
        <v>14</v>
      </c>
      <c r="F679" s="4">
        <v>200</v>
      </c>
      <c r="G679" s="4">
        <f t="shared" si="12"/>
        <v>315</v>
      </c>
      <c r="I679" s="590" t="s">
        <v>140</v>
      </c>
      <c r="J679" s="695">
        <v>10474827</v>
      </c>
    </row>
    <row r="680" spans="1:12">
      <c r="A680" s="39">
        <v>46008</v>
      </c>
      <c r="B680" s="787" t="s">
        <v>3454</v>
      </c>
      <c r="C680" s="787" t="s">
        <v>24</v>
      </c>
      <c r="D680" t="s">
        <v>14</v>
      </c>
      <c r="F680" s="4">
        <v>300</v>
      </c>
      <c r="G680" s="4">
        <f t="shared" si="12"/>
        <v>15</v>
      </c>
    </row>
    <row r="681" spans="1:12">
      <c r="A681" s="39">
        <v>46036</v>
      </c>
      <c r="B681" s="787" t="s">
        <v>3448</v>
      </c>
      <c r="C681" s="787" t="s">
        <v>24</v>
      </c>
      <c r="D681" t="s">
        <v>12</v>
      </c>
      <c r="F681" s="4">
        <v>10</v>
      </c>
      <c r="G681" s="4">
        <f t="shared" si="12"/>
        <v>5</v>
      </c>
    </row>
    <row r="682" spans="1:12">
      <c r="A682" s="39">
        <v>46036</v>
      </c>
      <c r="B682" s="787" t="s">
        <v>3448</v>
      </c>
      <c r="C682" s="787" t="s">
        <v>24</v>
      </c>
      <c r="D682" t="s">
        <v>13</v>
      </c>
      <c r="F682" s="4">
        <v>5</v>
      </c>
      <c r="G682" s="4">
        <f t="shared" si="12"/>
        <v>0</v>
      </c>
    </row>
    <row r="683" spans="1:12">
      <c r="A683" s="41">
        <v>46022</v>
      </c>
      <c r="B683" s="786" t="s">
        <v>10</v>
      </c>
      <c r="C683" s="786" t="s">
        <v>25</v>
      </c>
      <c r="D683" t="s">
        <v>12</v>
      </c>
      <c r="E683" s="121">
        <v>10</v>
      </c>
      <c r="G683" s="4">
        <f t="shared" si="12"/>
        <v>10</v>
      </c>
      <c r="H683" s="271">
        <f>SUM(H647:H663)</f>
        <v>1200</v>
      </c>
    </row>
    <row r="684" spans="1:12">
      <c r="B684" s="787"/>
      <c r="C684" s="787"/>
      <c r="D684" t="s">
        <v>13</v>
      </c>
      <c r="E684" s="121">
        <v>5</v>
      </c>
      <c r="G684" s="4">
        <f t="shared" si="12"/>
        <v>15</v>
      </c>
    </row>
    <row r="685" spans="1:12">
      <c r="B685" s="787"/>
      <c r="C685" s="787"/>
      <c r="D685" t="s">
        <v>14</v>
      </c>
      <c r="E685" s="121">
        <v>500</v>
      </c>
      <c r="G685" s="4">
        <f t="shared" si="12"/>
        <v>515</v>
      </c>
    </row>
    <row r="686" spans="1:12">
      <c r="A686" s="39">
        <v>46036</v>
      </c>
      <c r="B686" s="787" t="s">
        <v>3455</v>
      </c>
      <c r="C686" s="787" t="s">
        <v>25</v>
      </c>
      <c r="D686" t="s">
        <v>14</v>
      </c>
      <c r="F686" s="4">
        <v>500</v>
      </c>
      <c r="G686" s="4">
        <f t="shared" si="12"/>
        <v>15</v>
      </c>
      <c r="I686" s="10"/>
      <c r="J686" s="786"/>
      <c r="L686" s="4"/>
    </row>
    <row r="687" spans="1:12">
      <c r="A687" s="39">
        <v>46063</v>
      </c>
      <c r="B687" s="787" t="s">
        <v>3456</v>
      </c>
      <c r="C687" s="787" t="s">
        <v>25</v>
      </c>
      <c r="D687" t="s">
        <v>12</v>
      </c>
      <c r="F687" s="4">
        <v>10</v>
      </c>
      <c r="G687" s="4">
        <f t="shared" si="12"/>
        <v>5</v>
      </c>
    </row>
    <row r="688" spans="1:12">
      <c r="A688" s="39">
        <v>46063</v>
      </c>
      <c r="B688" s="787" t="s">
        <v>3457</v>
      </c>
      <c r="C688" s="787" t="s">
        <v>25</v>
      </c>
      <c r="D688" t="s">
        <v>13</v>
      </c>
      <c r="F688" s="4">
        <v>5</v>
      </c>
      <c r="G688" s="4">
        <f t="shared" si="12"/>
        <v>0</v>
      </c>
    </row>
    <row r="689" spans="1:12">
      <c r="A689" s="133">
        <v>46053</v>
      </c>
      <c r="B689" s="786" t="s">
        <v>10</v>
      </c>
      <c r="C689" s="786" t="s">
        <v>11</v>
      </c>
      <c r="D689" t="s">
        <v>12</v>
      </c>
      <c r="E689" s="4">
        <v>15</v>
      </c>
      <c r="G689" s="4">
        <f t="shared" si="12"/>
        <v>15</v>
      </c>
    </row>
    <row r="690" spans="1:12">
      <c r="A690" s="106"/>
      <c r="B690" s="787"/>
      <c r="C690" s="787"/>
      <c r="D690" t="s">
        <v>13</v>
      </c>
      <c r="E690" s="4">
        <v>3</v>
      </c>
      <c r="G690" s="4">
        <f t="shared" si="12"/>
        <v>18</v>
      </c>
    </row>
    <row r="691" spans="1:12">
      <c r="A691" s="106"/>
      <c r="B691" s="787"/>
      <c r="C691" s="787"/>
      <c r="D691" t="s">
        <v>14</v>
      </c>
      <c r="E691" s="4">
        <v>500</v>
      </c>
      <c r="G691" s="4">
        <f t="shared" si="12"/>
        <v>518</v>
      </c>
    </row>
    <row r="692" spans="1:12">
      <c r="B692" s="787"/>
      <c r="C692" s="787"/>
      <c r="D692" s="683" t="s">
        <v>147</v>
      </c>
      <c r="E692" s="684">
        <v>28.3</v>
      </c>
      <c r="G692" s="4">
        <f t="shared" si="12"/>
        <v>546.29999999999995</v>
      </c>
    </row>
    <row r="693" spans="1:12">
      <c r="A693" s="39">
        <v>46063</v>
      </c>
      <c r="B693" s="787" t="s">
        <v>3458</v>
      </c>
      <c r="C693" s="787" t="s">
        <v>11</v>
      </c>
      <c r="D693" t="s">
        <v>14</v>
      </c>
      <c r="F693" s="4">
        <v>500</v>
      </c>
      <c r="G693" s="4">
        <f t="shared" si="12"/>
        <v>46.299999999999955</v>
      </c>
    </row>
    <row r="694" spans="1:12">
      <c r="A694" s="39">
        <v>46127</v>
      </c>
      <c r="B694" s="787" t="s">
        <v>3459</v>
      </c>
      <c r="C694" s="787" t="s">
        <v>11</v>
      </c>
      <c r="D694" t="s">
        <v>12</v>
      </c>
      <c r="F694" s="4">
        <v>15</v>
      </c>
      <c r="G694" s="4">
        <f t="shared" si="12"/>
        <v>31.299999999999955</v>
      </c>
      <c r="J694" s="786"/>
      <c r="K694" s="786"/>
      <c r="L694" s="786"/>
    </row>
    <row r="695" spans="1:12">
      <c r="A695" s="39">
        <v>46127</v>
      </c>
      <c r="B695" s="787" t="s">
        <v>3459</v>
      </c>
      <c r="C695" s="787" t="s">
        <v>11</v>
      </c>
      <c r="D695" t="s">
        <v>13</v>
      </c>
      <c r="F695" s="4">
        <v>3</v>
      </c>
      <c r="G695" s="4">
        <f t="shared" si="12"/>
        <v>28.299999999999955</v>
      </c>
      <c r="J695" s="786"/>
      <c r="K695" s="786"/>
      <c r="L695" s="786"/>
    </row>
    <row r="696" spans="1:12">
      <c r="A696" s="39">
        <v>46127</v>
      </c>
      <c r="B696" s="787" t="s">
        <v>3459</v>
      </c>
      <c r="C696" s="787" t="s">
        <v>11</v>
      </c>
      <c r="D696" t="s">
        <v>147</v>
      </c>
      <c r="F696" s="4">
        <v>28.3</v>
      </c>
      <c r="G696" s="4">
        <f t="shared" si="12"/>
        <v>-4.6185277824406512E-14</v>
      </c>
      <c r="J696" s="820" t="s">
        <v>3427</v>
      </c>
      <c r="K696" s="820"/>
      <c r="L696" s="820"/>
    </row>
    <row r="697" spans="1:12">
      <c r="A697" s="41">
        <v>46081</v>
      </c>
      <c r="B697" s="786" t="s">
        <v>10</v>
      </c>
      <c r="C697" s="786" t="s">
        <v>15</v>
      </c>
      <c r="D697" t="s">
        <v>12</v>
      </c>
      <c r="E697" s="4">
        <v>14.4</v>
      </c>
      <c r="G697" s="4">
        <f t="shared" si="12"/>
        <v>14.399999999999954</v>
      </c>
      <c r="I697" s="10">
        <v>2026</v>
      </c>
      <c r="J697" s="786" t="s">
        <v>15</v>
      </c>
      <c r="K697" t="s">
        <v>14</v>
      </c>
      <c r="L697" s="4">
        <v>300</v>
      </c>
    </row>
    <row r="698" spans="1:12">
      <c r="B698" s="787"/>
      <c r="C698" s="787"/>
      <c r="D698" t="s">
        <v>13</v>
      </c>
      <c r="E698" s="4">
        <v>6</v>
      </c>
      <c r="G698" s="4">
        <f t="shared" si="12"/>
        <v>20.399999999999956</v>
      </c>
      <c r="J698" s="786" t="s">
        <v>16</v>
      </c>
      <c r="K698" t="s">
        <v>12</v>
      </c>
      <c r="L698" s="121">
        <v>5.6</v>
      </c>
    </row>
    <row r="699" spans="1:12">
      <c r="B699" s="787"/>
      <c r="C699" s="787"/>
      <c r="D699" t="s">
        <v>14</v>
      </c>
      <c r="E699" s="4">
        <v>500</v>
      </c>
      <c r="G699" s="4">
        <f t="shared" si="12"/>
        <v>520.4</v>
      </c>
      <c r="K699" t="s">
        <v>13</v>
      </c>
      <c r="L699" s="121">
        <v>6</v>
      </c>
    </row>
    <row r="700" spans="1:12">
      <c r="A700" s="39">
        <v>46127</v>
      </c>
      <c r="B700" s="787" t="s">
        <v>3459</v>
      </c>
      <c r="C700" s="787" t="s">
        <v>15</v>
      </c>
      <c r="D700" t="s">
        <v>12</v>
      </c>
      <c r="E700" s="4"/>
      <c r="F700" s="4">
        <v>14.4</v>
      </c>
      <c r="G700" s="4">
        <f t="shared" si="12"/>
        <v>506</v>
      </c>
      <c r="K700" t="s">
        <v>14</v>
      </c>
      <c r="L700" s="4">
        <v>500</v>
      </c>
    </row>
    <row r="701" spans="1:12">
      <c r="A701" s="39">
        <v>46127</v>
      </c>
      <c r="B701" s="787" t="s">
        <v>3459</v>
      </c>
      <c r="C701" s="787" t="s">
        <v>15</v>
      </c>
      <c r="D701" t="s">
        <v>13</v>
      </c>
      <c r="E701" s="4"/>
      <c r="F701" s="4">
        <v>6</v>
      </c>
      <c r="G701" s="4">
        <f t="shared" si="12"/>
        <v>500</v>
      </c>
      <c r="L701" s="161">
        <f>SUM(L697:L700)</f>
        <v>811.6</v>
      </c>
    </row>
    <row r="702" spans="1:12">
      <c r="A702" s="39">
        <v>46127</v>
      </c>
      <c r="B702" s="787" t="s">
        <v>3460</v>
      </c>
      <c r="C702" s="787" t="s">
        <v>15</v>
      </c>
      <c r="D702" t="s">
        <v>14</v>
      </c>
      <c r="E702" s="4"/>
      <c r="F702" s="4">
        <v>200</v>
      </c>
      <c r="G702" s="4">
        <f t="shared" si="12"/>
        <v>300</v>
      </c>
    </row>
    <row r="703" spans="1:12">
      <c r="A703" s="39">
        <v>46141</v>
      </c>
      <c r="B703" s="787" t="s">
        <v>3461</v>
      </c>
      <c r="C703" s="787" t="s">
        <v>15</v>
      </c>
      <c r="D703" t="s">
        <v>14</v>
      </c>
      <c r="E703" s="4"/>
      <c r="F703" s="4">
        <v>300</v>
      </c>
      <c r="G703" s="4">
        <f t="shared" si="12"/>
        <v>0</v>
      </c>
    </row>
    <row r="704" spans="1:12">
      <c r="A704" s="41">
        <v>46112</v>
      </c>
      <c r="B704" s="786" t="s">
        <v>10</v>
      </c>
      <c r="C704" s="786" t="s">
        <v>16</v>
      </c>
      <c r="D704" t="s">
        <v>12</v>
      </c>
      <c r="E704" s="121">
        <v>5.6</v>
      </c>
      <c r="G704" s="4">
        <f t="shared" si="12"/>
        <v>5.6</v>
      </c>
    </row>
    <row r="705" spans="1:7">
      <c r="B705" s="787"/>
      <c r="C705" s="787"/>
      <c r="D705" t="s">
        <v>13</v>
      </c>
      <c r="E705" s="121">
        <v>6</v>
      </c>
      <c r="G705" s="4">
        <f t="shared" si="12"/>
        <v>11.6</v>
      </c>
    </row>
    <row r="706" spans="1:7">
      <c r="B706" s="787"/>
      <c r="C706" s="787"/>
      <c r="D706" t="s">
        <v>14</v>
      </c>
      <c r="E706" s="121">
        <v>500</v>
      </c>
      <c r="G706" s="4">
        <f t="shared" si="12"/>
        <v>511.6</v>
      </c>
    </row>
    <row r="707" spans="1:7">
      <c r="A707" s="39">
        <v>46141</v>
      </c>
      <c r="B707" s="787" t="s">
        <v>3462</v>
      </c>
      <c r="C707" s="787" t="s">
        <v>16</v>
      </c>
      <c r="D707" t="s">
        <v>12</v>
      </c>
      <c r="F707" s="4">
        <v>5.6</v>
      </c>
      <c r="G707" s="4">
        <f t="shared" si="12"/>
        <v>506</v>
      </c>
    </row>
    <row r="708" spans="1:7">
      <c r="A708" s="39">
        <v>46141</v>
      </c>
      <c r="B708" s="787" t="s">
        <v>3462</v>
      </c>
      <c r="C708" s="787" t="s">
        <v>16</v>
      </c>
      <c r="D708" t="s">
        <v>13</v>
      </c>
      <c r="F708" s="4">
        <v>6</v>
      </c>
      <c r="G708" s="4">
        <f t="shared" si="12"/>
        <v>500</v>
      </c>
    </row>
    <row r="709" spans="1:7">
      <c r="A709" s="39">
        <v>46141</v>
      </c>
      <c r="B709" s="787" t="s">
        <v>3461</v>
      </c>
      <c r="C709" s="787" t="s">
        <v>16</v>
      </c>
      <c r="D709" t="s">
        <v>14</v>
      </c>
      <c r="F709" s="4">
        <v>500</v>
      </c>
      <c r="G709" s="4">
        <f t="shared" ref="G709:G765" si="13">+G708+E709-F709</f>
        <v>0</v>
      </c>
    </row>
    <row r="710" spans="1:7">
      <c r="A710" s="41">
        <v>46142</v>
      </c>
      <c r="B710" s="786" t="s">
        <v>10</v>
      </c>
      <c r="C710" s="786" t="s">
        <v>17</v>
      </c>
      <c r="D710" t="s">
        <v>12</v>
      </c>
      <c r="G710" s="4">
        <f t="shared" si="13"/>
        <v>0</v>
      </c>
    </row>
    <row r="711" spans="1:7">
      <c r="B711" s="787"/>
      <c r="C711" s="787"/>
      <c r="D711" t="s">
        <v>13</v>
      </c>
      <c r="G711" s="4">
        <f t="shared" si="13"/>
        <v>0</v>
      </c>
    </row>
    <row r="712" spans="1:7">
      <c r="B712" s="787"/>
      <c r="C712" s="787"/>
      <c r="D712" t="s">
        <v>14</v>
      </c>
      <c r="E712" s="121">
        <v>500</v>
      </c>
      <c r="G712" s="4">
        <f t="shared" si="13"/>
        <v>500</v>
      </c>
    </row>
    <row r="713" spans="1:7">
      <c r="B713" s="787"/>
      <c r="C713" s="787"/>
      <c r="G713" s="4">
        <f t="shared" si="13"/>
        <v>500</v>
      </c>
    </row>
    <row r="714" spans="1:7">
      <c r="B714" s="787"/>
      <c r="C714" s="787"/>
      <c r="G714" s="4">
        <f t="shared" si="13"/>
        <v>500</v>
      </c>
    </row>
    <row r="715" spans="1:7">
      <c r="B715" s="787"/>
      <c r="C715" s="787"/>
      <c r="G715" s="4">
        <f t="shared" si="13"/>
        <v>500</v>
      </c>
    </row>
    <row r="716" spans="1:7">
      <c r="B716" s="787"/>
      <c r="C716" s="787"/>
      <c r="G716" s="4">
        <f t="shared" si="13"/>
        <v>500</v>
      </c>
    </row>
    <row r="717" spans="1:7">
      <c r="B717" s="787"/>
      <c r="C717" s="787"/>
      <c r="G717" s="4">
        <f t="shared" si="13"/>
        <v>500</v>
      </c>
    </row>
    <row r="718" spans="1:7">
      <c r="B718" s="787"/>
      <c r="C718" s="787"/>
      <c r="G718" s="4">
        <f t="shared" si="13"/>
        <v>500</v>
      </c>
    </row>
    <row r="719" spans="1:7">
      <c r="B719" s="787"/>
      <c r="C719" s="787"/>
      <c r="G719" s="4">
        <f t="shared" si="13"/>
        <v>500</v>
      </c>
    </row>
    <row r="720" spans="1:7">
      <c r="B720" s="787"/>
      <c r="C720" s="787"/>
      <c r="G720" s="4">
        <f t="shared" si="13"/>
        <v>500</v>
      </c>
    </row>
    <row r="721" spans="2:7">
      <c r="B721" s="787"/>
      <c r="C721" s="787"/>
      <c r="G721" s="4">
        <f t="shared" si="13"/>
        <v>500</v>
      </c>
    </row>
    <row r="722" spans="2:7">
      <c r="B722" s="787"/>
      <c r="C722" s="787"/>
      <c r="G722" s="4">
        <f t="shared" si="13"/>
        <v>500</v>
      </c>
    </row>
    <row r="723" spans="2:7">
      <c r="B723" s="787"/>
      <c r="C723" s="787"/>
      <c r="G723" s="4">
        <f t="shared" si="13"/>
        <v>500</v>
      </c>
    </row>
    <row r="724" spans="2:7">
      <c r="B724" s="787"/>
      <c r="C724" s="787"/>
      <c r="G724" s="4">
        <f t="shared" si="13"/>
        <v>500</v>
      </c>
    </row>
    <row r="725" spans="2:7">
      <c r="B725" s="787"/>
      <c r="C725" s="787"/>
      <c r="G725" s="4">
        <f t="shared" si="13"/>
        <v>500</v>
      </c>
    </row>
    <row r="726" spans="2:7">
      <c r="B726" s="787"/>
      <c r="C726" s="787"/>
      <c r="G726" s="4">
        <f t="shared" si="13"/>
        <v>500</v>
      </c>
    </row>
    <row r="727" spans="2:7">
      <c r="B727" s="787"/>
      <c r="C727" s="787"/>
      <c r="G727" s="4">
        <f t="shared" si="13"/>
        <v>500</v>
      </c>
    </row>
    <row r="728" spans="2:7">
      <c r="B728" s="787"/>
      <c r="C728" s="787"/>
      <c r="G728" s="4">
        <f t="shared" si="13"/>
        <v>500</v>
      </c>
    </row>
    <row r="729" spans="2:7">
      <c r="B729" s="787"/>
      <c r="C729" s="787"/>
      <c r="G729" s="4">
        <f t="shared" si="13"/>
        <v>500</v>
      </c>
    </row>
    <row r="730" spans="2:7">
      <c r="B730" s="787"/>
      <c r="C730" s="787"/>
      <c r="G730" s="4">
        <f t="shared" si="13"/>
        <v>500</v>
      </c>
    </row>
    <row r="731" spans="2:7">
      <c r="B731" s="787"/>
      <c r="C731" s="787"/>
      <c r="G731" s="4">
        <f t="shared" si="13"/>
        <v>500</v>
      </c>
    </row>
    <row r="732" spans="2:7">
      <c r="B732" s="787"/>
      <c r="C732" s="787"/>
      <c r="G732" s="4">
        <f t="shared" si="13"/>
        <v>500</v>
      </c>
    </row>
    <row r="733" spans="2:7">
      <c r="B733" s="787"/>
      <c r="C733" s="787"/>
      <c r="G733" s="4">
        <f t="shared" si="13"/>
        <v>500</v>
      </c>
    </row>
    <row r="734" spans="2:7">
      <c r="B734" s="787"/>
      <c r="C734" s="787"/>
      <c r="G734" s="4">
        <f t="shared" si="13"/>
        <v>500</v>
      </c>
    </row>
    <row r="735" spans="2:7">
      <c r="B735" s="787"/>
      <c r="C735" s="787"/>
      <c r="G735" s="4">
        <f t="shared" si="13"/>
        <v>500</v>
      </c>
    </row>
    <row r="736" spans="2:7">
      <c r="B736" s="787"/>
      <c r="C736" s="787"/>
      <c r="G736" s="4">
        <f t="shared" si="13"/>
        <v>500</v>
      </c>
    </row>
    <row r="737" spans="2:7">
      <c r="B737" s="787"/>
      <c r="C737" s="787"/>
      <c r="G737" s="4">
        <f t="shared" si="13"/>
        <v>500</v>
      </c>
    </row>
    <row r="738" spans="2:7">
      <c r="B738" s="787"/>
      <c r="C738" s="787"/>
      <c r="G738" s="4">
        <f t="shared" si="13"/>
        <v>500</v>
      </c>
    </row>
    <row r="739" spans="2:7">
      <c r="B739" s="787"/>
      <c r="C739" s="787"/>
      <c r="G739" s="4">
        <f t="shared" si="13"/>
        <v>500</v>
      </c>
    </row>
    <row r="740" spans="2:7">
      <c r="B740" s="787"/>
      <c r="C740" s="787"/>
      <c r="G740" s="4">
        <f t="shared" si="13"/>
        <v>500</v>
      </c>
    </row>
    <row r="741" spans="2:7">
      <c r="B741" s="787"/>
      <c r="C741" s="787"/>
      <c r="G741" s="4">
        <f t="shared" si="13"/>
        <v>500</v>
      </c>
    </row>
    <row r="742" spans="2:7">
      <c r="B742" s="787"/>
      <c r="C742" s="787"/>
      <c r="G742" s="4">
        <f t="shared" si="13"/>
        <v>500</v>
      </c>
    </row>
    <row r="743" spans="2:7">
      <c r="B743" s="787"/>
      <c r="C743" s="787"/>
      <c r="G743" s="4">
        <f t="shared" si="13"/>
        <v>500</v>
      </c>
    </row>
    <row r="744" spans="2:7">
      <c r="B744" s="787"/>
      <c r="C744" s="787"/>
      <c r="G744" s="4">
        <f t="shared" si="13"/>
        <v>500</v>
      </c>
    </row>
    <row r="745" spans="2:7">
      <c r="B745" s="787"/>
      <c r="C745" s="787"/>
      <c r="G745" s="4">
        <f t="shared" si="13"/>
        <v>500</v>
      </c>
    </row>
    <row r="746" spans="2:7">
      <c r="B746" s="787"/>
      <c r="C746" s="787"/>
      <c r="G746" s="4">
        <f t="shared" si="13"/>
        <v>500</v>
      </c>
    </row>
    <row r="747" spans="2:7">
      <c r="B747" s="787"/>
      <c r="C747" s="787"/>
      <c r="G747" s="4">
        <f t="shared" si="13"/>
        <v>500</v>
      </c>
    </row>
    <row r="748" spans="2:7">
      <c r="B748" s="787"/>
      <c r="C748" s="787"/>
      <c r="G748" s="4">
        <f t="shared" si="13"/>
        <v>500</v>
      </c>
    </row>
    <row r="749" spans="2:7">
      <c r="B749" s="787"/>
      <c r="C749" s="787"/>
      <c r="G749" s="4">
        <f t="shared" si="13"/>
        <v>500</v>
      </c>
    </row>
    <row r="750" spans="2:7">
      <c r="B750" s="787"/>
      <c r="C750" s="787"/>
      <c r="G750" s="4">
        <f t="shared" si="13"/>
        <v>500</v>
      </c>
    </row>
    <row r="751" spans="2:7">
      <c r="B751" s="787"/>
      <c r="C751" s="787"/>
      <c r="G751" s="4">
        <f t="shared" si="13"/>
        <v>500</v>
      </c>
    </row>
    <row r="752" spans="2:7">
      <c r="B752" s="787"/>
      <c r="C752" s="787"/>
      <c r="G752" s="4">
        <f t="shared" si="13"/>
        <v>500</v>
      </c>
    </row>
    <row r="753" spans="2:7">
      <c r="B753" s="787"/>
      <c r="C753" s="787"/>
      <c r="G753" s="4">
        <f t="shared" si="13"/>
        <v>500</v>
      </c>
    </row>
    <row r="754" spans="2:7">
      <c r="B754" s="787"/>
      <c r="C754" s="787"/>
      <c r="G754" s="4">
        <f t="shared" si="13"/>
        <v>500</v>
      </c>
    </row>
    <row r="755" spans="2:7">
      <c r="B755" s="787"/>
      <c r="C755" s="787"/>
      <c r="G755" s="4">
        <f t="shared" si="13"/>
        <v>500</v>
      </c>
    </row>
    <row r="756" spans="2:7">
      <c r="B756" s="787"/>
      <c r="C756" s="787"/>
      <c r="G756" s="4">
        <f t="shared" si="13"/>
        <v>500</v>
      </c>
    </row>
    <row r="757" spans="2:7">
      <c r="B757" s="787"/>
      <c r="C757" s="787"/>
      <c r="G757" s="4">
        <f t="shared" si="13"/>
        <v>500</v>
      </c>
    </row>
    <row r="758" spans="2:7">
      <c r="B758" s="787"/>
      <c r="C758" s="787"/>
      <c r="G758" s="4">
        <f t="shared" si="13"/>
        <v>500</v>
      </c>
    </row>
    <row r="759" spans="2:7">
      <c r="B759" s="787"/>
      <c r="C759" s="787"/>
      <c r="G759" s="4">
        <f t="shared" si="13"/>
        <v>500</v>
      </c>
    </row>
    <row r="760" spans="2:7">
      <c r="B760" s="787"/>
      <c r="C760" s="787"/>
      <c r="G760" s="4">
        <f t="shared" si="13"/>
        <v>500</v>
      </c>
    </row>
    <row r="761" spans="2:7">
      <c r="B761" s="787"/>
      <c r="C761" s="787"/>
      <c r="G761" s="4">
        <f t="shared" si="13"/>
        <v>500</v>
      </c>
    </row>
    <row r="762" spans="2:7">
      <c r="B762" s="787"/>
      <c r="C762" s="787"/>
      <c r="G762" s="4">
        <f t="shared" si="13"/>
        <v>500</v>
      </c>
    </row>
    <row r="763" spans="2:7">
      <c r="B763" s="787"/>
      <c r="C763" s="787"/>
      <c r="G763" s="4">
        <f t="shared" si="13"/>
        <v>500</v>
      </c>
    </row>
    <row r="764" spans="2:7">
      <c r="B764" s="787"/>
      <c r="C764" s="787"/>
      <c r="G764" s="4">
        <f t="shared" si="13"/>
        <v>500</v>
      </c>
    </row>
    <row r="765" spans="2:7">
      <c r="B765" s="787"/>
      <c r="C765" s="787"/>
      <c r="G765" s="4">
        <f t="shared" si="13"/>
        <v>500</v>
      </c>
    </row>
    <row r="766" spans="2:7">
      <c r="B766" s="787"/>
      <c r="C766" s="787"/>
      <c r="G766" s="4">
        <f t="shared" ref="G766:G829" si="14">+G765+E766-F766</f>
        <v>500</v>
      </c>
    </row>
    <row r="767" spans="2:7">
      <c r="B767" s="787"/>
      <c r="C767" s="787"/>
      <c r="G767" s="4">
        <f t="shared" si="14"/>
        <v>500</v>
      </c>
    </row>
    <row r="768" spans="2:7">
      <c r="B768" s="787"/>
      <c r="C768" s="787"/>
      <c r="G768" s="4">
        <f t="shared" si="14"/>
        <v>500</v>
      </c>
    </row>
    <row r="769" spans="2:7">
      <c r="B769" s="787"/>
      <c r="C769" s="787"/>
      <c r="G769" s="4">
        <f t="shared" si="14"/>
        <v>500</v>
      </c>
    </row>
    <row r="770" spans="2:7">
      <c r="B770" s="787"/>
      <c r="C770" s="787"/>
      <c r="G770" s="4">
        <f t="shared" si="14"/>
        <v>500</v>
      </c>
    </row>
    <row r="771" spans="2:7">
      <c r="B771" s="787"/>
      <c r="C771" s="787"/>
      <c r="G771" s="4">
        <f t="shared" si="14"/>
        <v>500</v>
      </c>
    </row>
    <row r="772" spans="2:7">
      <c r="B772" s="787"/>
      <c r="C772" s="787"/>
      <c r="G772" s="4">
        <f t="shared" si="14"/>
        <v>500</v>
      </c>
    </row>
    <row r="773" spans="2:7">
      <c r="B773" s="787"/>
      <c r="C773" s="787"/>
      <c r="G773" s="4">
        <f t="shared" si="14"/>
        <v>500</v>
      </c>
    </row>
    <row r="774" spans="2:7">
      <c r="B774" s="787"/>
      <c r="C774" s="787"/>
      <c r="G774" s="4">
        <f t="shared" si="14"/>
        <v>500</v>
      </c>
    </row>
    <row r="775" spans="2:7">
      <c r="B775" s="787"/>
      <c r="C775" s="787"/>
      <c r="G775" s="4">
        <f t="shared" si="14"/>
        <v>500</v>
      </c>
    </row>
    <row r="776" spans="2:7">
      <c r="B776" s="787"/>
      <c r="C776" s="787"/>
      <c r="G776" s="4">
        <f t="shared" si="14"/>
        <v>500</v>
      </c>
    </row>
    <row r="777" spans="2:7">
      <c r="B777" s="787"/>
      <c r="C777" s="787"/>
      <c r="G777" s="4">
        <f t="shared" si="14"/>
        <v>500</v>
      </c>
    </row>
    <row r="778" spans="2:7">
      <c r="B778" s="787"/>
      <c r="C778" s="787"/>
      <c r="G778" s="4">
        <f t="shared" si="14"/>
        <v>500</v>
      </c>
    </row>
    <row r="779" spans="2:7">
      <c r="B779" s="787"/>
      <c r="C779" s="787"/>
      <c r="G779" s="4">
        <f t="shared" si="14"/>
        <v>500</v>
      </c>
    </row>
    <row r="780" spans="2:7">
      <c r="B780" s="787"/>
      <c r="C780" s="787"/>
      <c r="G780" s="4">
        <f t="shared" si="14"/>
        <v>500</v>
      </c>
    </row>
    <row r="781" spans="2:7">
      <c r="B781" s="787"/>
      <c r="C781" s="787"/>
      <c r="G781" s="4">
        <f t="shared" si="14"/>
        <v>500</v>
      </c>
    </row>
    <row r="782" spans="2:7">
      <c r="B782" s="787"/>
      <c r="C782" s="787"/>
      <c r="G782" s="4">
        <f t="shared" si="14"/>
        <v>500</v>
      </c>
    </row>
    <row r="783" spans="2:7">
      <c r="B783" s="787"/>
      <c r="C783" s="787"/>
      <c r="G783" s="4">
        <f t="shared" si="14"/>
        <v>500</v>
      </c>
    </row>
    <row r="784" spans="2:7">
      <c r="B784" s="787"/>
      <c r="C784" s="787"/>
      <c r="G784" s="4">
        <f t="shared" si="14"/>
        <v>500</v>
      </c>
    </row>
    <row r="785" spans="2:7">
      <c r="B785" s="787"/>
      <c r="C785" s="787"/>
      <c r="G785" s="4">
        <f t="shared" si="14"/>
        <v>500</v>
      </c>
    </row>
    <row r="786" spans="2:7">
      <c r="B786" s="787"/>
      <c r="C786" s="787"/>
      <c r="G786" s="4">
        <f t="shared" si="14"/>
        <v>500</v>
      </c>
    </row>
    <row r="787" spans="2:7">
      <c r="B787" s="787"/>
      <c r="C787" s="787"/>
      <c r="G787" s="4">
        <f t="shared" si="14"/>
        <v>500</v>
      </c>
    </row>
    <row r="788" spans="2:7">
      <c r="B788" s="787"/>
      <c r="C788" s="787"/>
      <c r="G788" s="4">
        <f t="shared" si="14"/>
        <v>500</v>
      </c>
    </row>
    <row r="789" spans="2:7">
      <c r="B789" s="787"/>
      <c r="C789" s="787"/>
      <c r="G789" s="4">
        <f t="shared" si="14"/>
        <v>500</v>
      </c>
    </row>
    <row r="790" spans="2:7">
      <c r="B790" s="787"/>
      <c r="C790" s="787"/>
      <c r="G790" s="4">
        <f t="shared" si="14"/>
        <v>500</v>
      </c>
    </row>
    <row r="791" spans="2:7">
      <c r="B791" s="787"/>
      <c r="C791" s="787"/>
      <c r="G791" s="4">
        <f t="shared" si="14"/>
        <v>500</v>
      </c>
    </row>
    <row r="792" spans="2:7">
      <c r="B792" s="787"/>
      <c r="C792" s="787"/>
      <c r="G792" s="4">
        <f t="shared" si="14"/>
        <v>500</v>
      </c>
    </row>
    <row r="793" spans="2:7">
      <c r="B793" s="787"/>
      <c r="C793" s="787"/>
      <c r="G793" s="4">
        <f t="shared" si="14"/>
        <v>500</v>
      </c>
    </row>
    <row r="794" spans="2:7">
      <c r="B794" s="787"/>
      <c r="C794" s="787"/>
      <c r="G794" s="4">
        <f t="shared" si="14"/>
        <v>500</v>
      </c>
    </row>
    <row r="795" spans="2:7">
      <c r="B795" s="787"/>
      <c r="C795" s="787"/>
      <c r="G795" s="4">
        <f t="shared" si="14"/>
        <v>500</v>
      </c>
    </row>
    <row r="796" spans="2:7">
      <c r="B796" s="787"/>
      <c r="C796" s="787"/>
      <c r="G796" s="4">
        <f t="shared" si="14"/>
        <v>500</v>
      </c>
    </row>
    <row r="797" spans="2:7">
      <c r="B797" s="787"/>
      <c r="C797" s="787"/>
      <c r="G797" s="4">
        <f t="shared" si="14"/>
        <v>500</v>
      </c>
    </row>
    <row r="798" spans="2:7">
      <c r="B798" s="787"/>
      <c r="C798" s="787"/>
      <c r="G798" s="4">
        <f t="shared" si="14"/>
        <v>500</v>
      </c>
    </row>
    <row r="799" spans="2:7">
      <c r="B799" s="787"/>
      <c r="C799" s="787"/>
      <c r="G799" s="4">
        <f t="shared" si="14"/>
        <v>500</v>
      </c>
    </row>
    <row r="800" spans="2:7">
      <c r="B800" s="787"/>
      <c r="C800" s="787"/>
      <c r="G800" s="4">
        <f t="shared" si="14"/>
        <v>500</v>
      </c>
    </row>
    <row r="801" spans="2:7">
      <c r="B801" s="787"/>
      <c r="C801" s="787"/>
      <c r="G801" s="4">
        <f t="shared" si="14"/>
        <v>500</v>
      </c>
    </row>
    <row r="802" spans="2:7">
      <c r="B802" s="787"/>
      <c r="C802" s="787"/>
      <c r="G802" s="4">
        <f t="shared" si="14"/>
        <v>500</v>
      </c>
    </row>
    <row r="803" spans="2:7">
      <c r="B803" s="787"/>
      <c r="C803" s="787"/>
      <c r="G803" s="4">
        <f t="shared" si="14"/>
        <v>500</v>
      </c>
    </row>
    <row r="804" spans="2:7">
      <c r="B804" s="787"/>
      <c r="C804" s="787"/>
      <c r="G804" s="4">
        <f t="shared" si="14"/>
        <v>500</v>
      </c>
    </row>
    <row r="805" spans="2:7">
      <c r="B805" s="787"/>
      <c r="C805" s="787"/>
      <c r="G805" s="4">
        <f t="shared" si="14"/>
        <v>500</v>
      </c>
    </row>
    <row r="806" spans="2:7">
      <c r="B806" s="787"/>
      <c r="C806" s="787"/>
      <c r="G806" s="4">
        <f t="shared" si="14"/>
        <v>500</v>
      </c>
    </row>
    <row r="807" spans="2:7">
      <c r="B807" s="787"/>
      <c r="C807" s="787"/>
      <c r="G807" s="4">
        <f t="shared" si="14"/>
        <v>500</v>
      </c>
    </row>
    <row r="808" spans="2:7">
      <c r="B808" s="787"/>
      <c r="C808" s="787"/>
      <c r="G808" s="4">
        <f t="shared" si="14"/>
        <v>500</v>
      </c>
    </row>
    <row r="809" spans="2:7">
      <c r="B809" s="787"/>
      <c r="C809" s="787"/>
      <c r="G809" s="4">
        <f t="shared" si="14"/>
        <v>500</v>
      </c>
    </row>
    <row r="810" spans="2:7">
      <c r="B810" s="787"/>
      <c r="C810" s="787"/>
      <c r="G810" s="4">
        <f t="shared" si="14"/>
        <v>500</v>
      </c>
    </row>
    <row r="811" spans="2:7">
      <c r="B811" s="787"/>
      <c r="C811" s="787"/>
      <c r="G811" s="4">
        <f t="shared" si="14"/>
        <v>500</v>
      </c>
    </row>
    <row r="812" spans="2:7">
      <c r="B812" s="787"/>
      <c r="C812" s="787"/>
      <c r="G812" s="4">
        <f t="shared" si="14"/>
        <v>500</v>
      </c>
    </row>
    <row r="813" spans="2:7">
      <c r="B813" s="787"/>
      <c r="C813" s="787"/>
      <c r="G813" s="4">
        <f t="shared" si="14"/>
        <v>500</v>
      </c>
    </row>
    <row r="814" spans="2:7">
      <c r="B814" s="787"/>
      <c r="C814" s="787"/>
      <c r="G814" s="4">
        <f t="shared" si="14"/>
        <v>500</v>
      </c>
    </row>
    <row r="815" spans="2:7">
      <c r="B815" s="787"/>
      <c r="C815" s="787"/>
      <c r="G815" s="4">
        <f t="shared" si="14"/>
        <v>500</v>
      </c>
    </row>
    <row r="816" spans="2:7">
      <c r="B816" s="787"/>
      <c r="C816" s="787"/>
      <c r="G816" s="4">
        <f t="shared" si="14"/>
        <v>500</v>
      </c>
    </row>
    <row r="817" spans="2:7">
      <c r="B817" s="787"/>
      <c r="C817" s="787"/>
      <c r="G817" s="4">
        <f t="shared" si="14"/>
        <v>500</v>
      </c>
    </row>
    <row r="818" spans="2:7">
      <c r="B818" s="787"/>
      <c r="C818" s="787"/>
      <c r="G818" s="4">
        <f t="shared" si="14"/>
        <v>500</v>
      </c>
    </row>
    <row r="819" spans="2:7">
      <c r="B819" s="787"/>
      <c r="C819" s="787"/>
      <c r="G819" s="4">
        <f t="shared" si="14"/>
        <v>500</v>
      </c>
    </row>
    <row r="820" spans="2:7">
      <c r="B820" s="787"/>
      <c r="C820" s="787"/>
      <c r="G820" s="4">
        <f t="shared" si="14"/>
        <v>500</v>
      </c>
    </row>
    <row r="821" spans="2:7">
      <c r="B821" s="787"/>
      <c r="C821" s="787"/>
      <c r="G821" s="4">
        <f t="shared" si="14"/>
        <v>500</v>
      </c>
    </row>
    <row r="822" spans="2:7">
      <c r="B822" s="787"/>
      <c r="C822" s="787"/>
      <c r="G822" s="4">
        <f t="shared" si="14"/>
        <v>500</v>
      </c>
    </row>
    <row r="823" spans="2:7">
      <c r="B823" s="787"/>
      <c r="C823" s="787"/>
      <c r="G823" s="4">
        <f t="shared" si="14"/>
        <v>500</v>
      </c>
    </row>
    <row r="824" spans="2:7">
      <c r="B824" s="787"/>
      <c r="C824" s="787"/>
      <c r="G824" s="4">
        <f t="shared" si="14"/>
        <v>500</v>
      </c>
    </row>
    <row r="825" spans="2:7">
      <c r="B825" s="787"/>
      <c r="C825" s="787"/>
      <c r="G825" s="4">
        <f t="shared" si="14"/>
        <v>500</v>
      </c>
    </row>
    <row r="826" spans="2:7">
      <c r="B826" s="787"/>
      <c r="C826" s="787"/>
      <c r="G826" s="4">
        <f t="shared" si="14"/>
        <v>500</v>
      </c>
    </row>
    <row r="827" spans="2:7">
      <c r="B827" s="787"/>
      <c r="C827" s="787"/>
      <c r="G827" s="4">
        <f t="shared" si="14"/>
        <v>500</v>
      </c>
    </row>
    <row r="828" spans="2:7">
      <c r="B828" s="787"/>
      <c r="C828" s="787"/>
      <c r="G828" s="4">
        <f t="shared" si="14"/>
        <v>500</v>
      </c>
    </row>
    <row r="829" spans="2:7">
      <c r="B829" s="787"/>
      <c r="C829" s="787"/>
      <c r="G829" s="4">
        <f t="shared" si="14"/>
        <v>500</v>
      </c>
    </row>
    <row r="830" spans="2:7">
      <c r="B830" s="787"/>
      <c r="C830" s="787"/>
      <c r="G830" s="4">
        <f t="shared" ref="G830:G893" si="15">+G829+E830-F830</f>
        <v>500</v>
      </c>
    </row>
    <row r="831" spans="2:7">
      <c r="B831" s="787"/>
      <c r="C831" s="787"/>
      <c r="G831" s="4">
        <f t="shared" si="15"/>
        <v>500</v>
      </c>
    </row>
    <row r="832" spans="2:7">
      <c r="B832" s="787"/>
      <c r="C832" s="787"/>
      <c r="G832" s="4">
        <f t="shared" si="15"/>
        <v>500</v>
      </c>
    </row>
    <row r="833" spans="2:7">
      <c r="B833" s="787"/>
      <c r="C833" s="787"/>
      <c r="G833" s="4">
        <f t="shared" si="15"/>
        <v>500</v>
      </c>
    </row>
    <row r="834" spans="2:7">
      <c r="B834" s="787"/>
      <c r="C834" s="787"/>
      <c r="G834" s="4">
        <f t="shared" si="15"/>
        <v>500</v>
      </c>
    </row>
    <row r="835" spans="2:7">
      <c r="B835" s="787"/>
      <c r="C835" s="787"/>
      <c r="G835" s="4">
        <f t="shared" si="15"/>
        <v>500</v>
      </c>
    </row>
    <row r="836" spans="2:7">
      <c r="B836" s="787"/>
      <c r="C836" s="787"/>
      <c r="G836" s="4">
        <f t="shared" si="15"/>
        <v>500</v>
      </c>
    </row>
    <row r="837" spans="2:7">
      <c r="B837" s="787"/>
      <c r="C837" s="787"/>
      <c r="G837" s="4">
        <f t="shared" si="15"/>
        <v>500</v>
      </c>
    </row>
    <row r="838" spans="2:7">
      <c r="B838" s="787"/>
      <c r="C838" s="787"/>
      <c r="G838" s="4">
        <f t="shared" si="15"/>
        <v>500</v>
      </c>
    </row>
    <row r="839" spans="2:7">
      <c r="B839" s="787"/>
      <c r="C839" s="787"/>
      <c r="G839" s="4">
        <f t="shared" si="15"/>
        <v>500</v>
      </c>
    </row>
    <row r="840" spans="2:7">
      <c r="B840" s="787"/>
      <c r="C840" s="787"/>
      <c r="G840" s="4">
        <f t="shared" si="15"/>
        <v>500</v>
      </c>
    </row>
    <row r="841" spans="2:7">
      <c r="B841" s="787"/>
      <c r="C841" s="787"/>
      <c r="G841" s="4">
        <f t="shared" si="15"/>
        <v>500</v>
      </c>
    </row>
    <row r="842" spans="2:7">
      <c r="B842" s="787"/>
      <c r="C842" s="787"/>
      <c r="G842" s="4">
        <f t="shared" si="15"/>
        <v>500</v>
      </c>
    </row>
    <row r="843" spans="2:7">
      <c r="B843" s="787"/>
      <c r="C843" s="787"/>
      <c r="G843" s="4">
        <f t="shared" si="15"/>
        <v>500</v>
      </c>
    </row>
    <row r="844" spans="2:7">
      <c r="B844" s="787"/>
      <c r="C844" s="787"/>
      <c r="G844" s="4">
        <f t="shared" si="15"/>
        <v>500</v>
      </c>
    </row>
    <row r="845" spans="2:7">
      <c r="B845" s="787"/>
      <c r="C845" s="787"/>
      <c r="G845" s="4">
        <f t="shared" si="15"/>
        <v>500</v>
      </c>
    </row>
    <row r="846" spans="2:7">
      <c r="B846" s="787"/>
      <c r="C846" s="787"/>
      <c r="G846" s="4">
        <f t="shared" si="15"/>
        <v>500</v>
      </c>
    </row>
    <row r="847" spans="2:7">
      <c r="B847" s="787"/>
      <c r="C847" s="787"/>
      <c r="G847" s="4">
        <f t="shared" si="15"/>
        <v>500</v>
      </c>
    </row>
    <row r="848" spans="2:7">
      <c r="B848" s="787"/>
      <c r="C848" s="787"/>
      <c r="G848" s="4">
        <f t="shared" si="15"/>
        <v>500</v>
      </c>
    </row>
    <row r="849" spans="2:7">
      <c r="B849" s="787"/>
      <c r="C849" s="787"/>
      <c r="G849" s="4">
        <f t="shared" si="15"/>
        <v>500</v>
      </c>
    </row>
    <row r="850" spans="2:7">
      <c r="B850" s="787"/>
      <c r="C850" s="787"/>
      <c r="G850" s="4">
        <f t="shared" si="15"/>
        <v>500</v>
      </c>
    </row>
    <row r="851" spans="2:7">
      <c r="B851" s="787"/>
      <c r="C851" s="787"/>
      <c r="G851" s="4">
        <f t="shared" si="15"/>
        <v>500</v>
      </c>
    </row>
    <row r="852" spans="2:7">
      <c r="B852" s="787"/>
      <c r="C852" s="787"/>
      <c r="G852" s="4">
        <f t="shared" si="15"/>
        <v>500</v>
      </c>
    </row>
    <row r="853" spans="2:7">
      <c r="B853" s="787"/>
      <c r="C853" s="787"/>
      <c r="G853" s="4">
        <f t="shared" si="15"/>
        <v>500</v>
      </c>
    </row>
    <row r="854" spans="2:7">
      <c r="B854" s="787"/>
      <c r="C854" s="787"/>
      <c r="G854" s="4">
        <f t="shared" si="15"/>
        <v>500</v>
      </c>
    </row>
    <row r="855" spans="2:7">
      <c r="B855" s="787"/>
      <c r="C855" s="787"/>
      <c r="G855" s="4">
        <f t="shared" si="15"/>
        <v>500</v>
      </c>
    </row>
    <row r="856" spans="2:7">
      <c r="B856" s="787"/>
      <c r="C856" s="787"/>
      <c r="G856" s="4">
        <f t="shared" si="15"/>
        <v>500</v>
      </c>
    </row>
    <row r="857" spans="2:7">
      <c r="B857" s="787"/>
      <c r="C857" s="787"/>
      <c r="G857" s="4">
        <f t="shared" si="15"/>
        <v>500</v>
      </c>
    </row>
    <row r="858" spans="2:7">
      <c r="B858" s="787"/>
      <c r="C858" s="787"/>
      <c r="G858" s="4">
        <f t="shared" si="15"/>
        <v>500</v>
      </c>
    </row>
    <row r="859" spans="2:7">
      <c r="B859" s="787"/>
      <c r="C859" s="787"/>
      <c r="G859" s="4">
        <f t="shared" si="15"/>
        <v>500</v>
      </c>
    </row>
    <row r="860" spans="2:7">
      <c r="B860" s="787"/>
      <c r="C860" s="787"/>
      <c r="G860" s="4">
        <f t="shared" si="15"/>
        <v>500</v>
      </c>
    </row>
    <row r="861" spans="2:7">
      <c r="B861" s="787"/>
      <c r="C861" s="787"/>
      <c r="G861" s="4">
        <f t="shared" si="15"/>
        <v>500</v>
      </c>
    </row>
    <row r="862" spans="2:7">
      <c r="B862" s="787"/>
      <c r="C862" s="787"/>
      <c r="G862" s="4">
        <f t="shared" si="15"/>
        <v>500</v>
      </c>
    </row>
    <row r="863" spans="2:7">
      <c r="B863" s="787"/>
      <c r="C863" s="787"/>
      <c r="G863" s="4">
        <f t="shared" si="15"/>
        <v>500</v>
      </c>
    </row>
    <row r="864" spans="2:7">
      <c r="B864" s="787"/>
      <c r="C864" s="787"/>
      <c r="G864" s="4">
        <f t="shared" si="15"/>
        <v>500</v>
      </c>
    </row>
    <row r="865" spans="2:7">
      <c r="B865" s="787"/>
      <c r="C865" s="787"/>
      <c r="G865" s="4">
        <f t="shared" si="15"/>
        <v>500</v>
      </c>
    </row>
    <row r="866" spans="2:7">
      <c r="B866" s="787"/>
      <c r="C866" s="787"/>
      <c r="G866" s="4">
        <f t="shared" si="15"/>
        <v>500</v>
      </c>
    </row>
    <row r="867" spans="2:7">
      <c r="B867" s="787"/>
      <c r="C867" s="787"/>
      <c r="G867" s="4">
        <f t="shared" si="15"/>
        <v>500</v>
      </c>
    </row>
    <row r="868" spans="2:7">
      <c r="B868" s="787"/>
      <c r="C868" s="787"/>
      <c r="G868" s="4">
        <f t="shared" si="15"/>
        <v>500</v>
      </c>
    </row>
    <row r="869" spans="2:7">
      <c r="B869" s="787"/>
      <c r="C869" s="787"/>
      <c r="G869" s="4">
        <f t="shared" si="15"/>
        <v>500</v>
      </c>
    </row>
    <row r="870" spans="2:7">
      <c r="B870" s="787"/>
      <c r="C870" s="787"/>
      <c r="G870" s="4">
        <f t="shared" si="15"/>
        <v>500</v>
      </c>
    </row>
    <row r="871" spans="2:7">
      <c r="B871" s="787"/>
      <c r="C871" s="787"/>
      <c r="G871" s="4">
        <f t="shared" si="15"/>
        <v>500</v>
      </c>
    </row>
    <row r="872" spans="2:7">
      <c r="B872" s="787"/>
      <c r="C872" s="787"/>
      <c r="G872" s="4">
        <f t="shared" si="15"/>
        <v>500</v>
      </c>
    </row>
    <row r="873" spans="2:7">
      <c r="B873" s="787"/>
      <c r="C873" s="787"/>
      <c r="G873" s="4">
        <f t="shared" si="15"/>
        <v>500</v>
      </c>
    </row>
    <row r="874" spans="2:7">
      <c r="B874" s="787"/>
      <c r="C874" s="787"/>
      <c r="G874" s="4">
        <f t="shared" si="15"/>
        <v>500</v>
      </c>
    </row>
    <row r="875" spans="2:7">
      <c r="B875" s="787"/>
      <c r="C875" s="787"/>
      <c r="G875" s="4">
        <f t="shared" si="15"/>
        <v>500</v>
      </c>
    </row>
    <row r="876" spans="2:7">
      <c r="B876" s="787"/>
      <c r="C876" s="787"/>
      <c r="G876" s="4">
        <f t="shared" si="15"/>
        <v>500</v>
      </c>
    </row>
    <row r="877" spans="2:7">
      <c r="B877" s="787"/>
      <c r="C877" s="787"/>
      <c r="G877" s="4">
        <f t="shared" si="15"/>
        <v>500</v>
      </c>
    </row>
    <row r="878" spans="2:7">
      <c r="B878" s="787"/>
      <c r="C878" s="787"/>
      <c r="G878" s="4">
        <f t="shared" si="15"/>
        <v>500</v>
      </c>
    </row>
    <row r="879" spans="2:7">
      <c r="B879" s="787"/>
      <c r="C879" s="787"/>
      <c r="G879" s="4">
        <f t="shared" si="15"/>
        <v>500</v>
      </c>
    </row>
    <row r="880" spans="2:7">
      <c r="B880" s="787"/>
      <c r="C880" s="787"/>
      <c r="G880" s="4">
        <f t="shared" si="15"/>
        <v>500</v>
      </c>
    </row>
    <row r="881" spans="2:7">
      <c r="B881" s="787"/>
      <c r="C881" s="787"/>
      <c r="G881" s="4">
        <f t="shared" si="15"/>
        <v>500</v>
      </c>
    </row>
    <row r="882" spans="2:7">
      <c r="B882" s="787"/>
      <c r="C882" s="787"/>
      <c r="G882" s="4">
        <f t="shared" si="15"/>
        <v>500</v>
      </c>
    </row>
    <row r="883" spans="2:7">
      <c r="B883" s="787"/>
      <c r="C883" s="787"/>
      <c r="G883" s="4">
        <f t="shared" si="15"/>
        <v>500</v>
      </c>
    </row>
    <row r="884" spans="2:7">
      <c r="B884" s="787"/>
      <c r="C884" s="787"/>
      <c r="G884" s="4">
        <f t="shared" si="15"/>
        <v>500</v>
      </c>
    </row>
    <row r="885" spans="2:7">
      <c r="B885" s="787"/>
      <c r="C885" s="787"/>
      <c r="G885" s="4">
        <f t="shared" si="15"/>
        <v>500</v>
      </c>
    </row>
    <row r="886" spans="2:7">
      <c r="B886" s="787"/>
      <c r="C886" s="787"/>
      <c r="G886" s="4">
        <f t="shared" si="15"/>
        <v>500</v>
      </c>
    </row>
    <row r="887" spans="2:7">
      <c r="B887" s="787"/>
      <c r="C887" s="787"/>
      <c r="G887" s="4">
        <f t="shared" si="15"/>
        <v>500</v>
      </c>
    </row>
    <row r="888" spans="2:7">
      <c r="B888" s="787"/>
      <c r="C888" s="787"/>
      <c r="G888" s="4">
        <f t="shared" si="15"/>
        <v>500</v>
      </c>
    </row>
    <row r="889" spans="2:7">
      <c r="B889" s="787"/>
      <c r="C889" s="787"/>
      <c r="G889" s="4">
        <f t="shared" si="15"/>
        <v>500</v>
      </c>
    </row>
    <row r="890" spans="2:7">
      <c r="B890" s="787"/>
      <c r="C890" s="787"/>
      <c r="G890" s="4">
        <f t="shared" si="15"/>
        <v>500</v>
      </c>
    </row>
    <row r="891" spans="2:7">
      <c r="B891" s="787"/>
      <c r="C891" s="787"/>
      <c r="G891" s="4">
        <f t="shared" si="15"/>
        <v>500</v>
      </c>
    </row>
    <row r="892" spans="2:7">
      <c r="B892" s="787"/>
      <c r="C892" s="787"/>
      <c r="G892" s="4">
        <f t="shared" si="15"/>
        <v>500</v>
      </c>
    </row>
    <row r="893" spans="2:7">
      <c r="B893" s="787"/>
      <c r="C893" s="787"/>
      <c r="G893" s="4">
        <f t="shared" si="15"/>
        <v>500</v>
      </c>
    </row>
    <row r="894" spans="2:7">
      <c r="B894" s="787"/>
      <c r="C894" s="787"/>
      <c r="G894" s="4">
        <f t="shared" ref="G894:G957" si="16">+G893+E894-F894</f>
        <v>500</v>
      </c>
    </row>
    <row r="895" spans="2:7">
      <c r="B895" s="787"/>
      <c r="C895" s="787"/>
      <c r="G895" s="4">
        <f t="shared" si="16"/>
        <v>500</v>
      </c>
    </row>
    <row r="896" spans="2:7">
      <c r="B896" s="787"/>
      <c r="C896" s="787"/>
      <c r="G896" s="4">
        <f t="shared" si="16"/>
        <v>500</v>
      </c>
    </row>
    <row r="897" spans="2:7">
      <c r="B897" s="787"/>
      <c r="C897" s="787"/>
      <c r="G897" s="4">
        <f t="shared" si="16"/>
        <v>500</v>
      </c>
    </row>
    <row r="898" spans="2:7">
      <c r="B898" s="787"/>
      <c r="C898" s="787"/>
      <c r="G898" s="4">
        <f t="shared" si="16"/>
        <v>500</v>
      </c>
    </row>
    <row r="899" spans="2:7">
      <c r="B899" s="787"/>
      <c r="C899" s="787"/>
      <c r="G899" s="4">
        <f t="shared" si="16"/>
        <v>500</v>
      </c>
    </row>
    <row r="900" spans="2:7">
      <c r="B900" s="787"/>
      <c r="C900" s="787"/>
      <c r="G900" s="4">
        <f t="shared" si="16"/>
        <v>500</v>
      </c>
    </row>
    <row r="901" spans="2:7">
      <c r="B901" s="787"/>
      <c r="C901" s="787"/>
      <c r="G901" s="4">
        <f t="shared" si="16"/>
        <v>500</v>
      </c>
    </row>
    <row r="902" spans="2:7">
      <c r="B902" s="787"/>
      <c r="C902" s="787"/>
      <c r="G902" s="4">
        <f t="shared" si="16"/>
        <v>500</v>
      </c>
    </row>
    <row r="903" spans="2:7">
      <c r="B903" s="787"/>
      <c r="C903" s="787"/>
      <c r="G903" s="4">
        <f t="shared" si="16"/>
        <v>500</v>
      </c>
    </row>
    <row r="904" spans="2:7">
      <c r="B904" s="787"/>
      <c r="C904" s="787"/>
      <c r="G904" s="4">
        <f t="shared" si="16"/>
        <v>500</v>
      </c>
    </row>
    <row r="905" spans="2:7">
      <c r="B905" s="787"/>
      <c r="C905" s="787"/>
      <c r="G905" s="4">
        <f t="shared" si="16"/>
        <v>500</v>
      </c>
    </row>
    <row r="906" spans="2:7">
      <c r="B906" s="787"/>
      <c r="C906" s="787"/>
      <c r="G906" s="4">
        <f t="shared" si="16"/>
        <v>500</v>
      </c>
    </row>
    <row r="907" spans="2:7">
      <c r="B907" s="787"/>
      <c r="C907" s="787"/>
      <c r="G907" s="4">
        <f t="shared" si="16"/>
        <v>500</v>
      </c>
    </row>
    <row r="908" spans="2:7">
      <c r="B908" s="787"/>
      <c r="C908" s="787"/>
      <c r="G908" s="4">
        <f t="shared" si="16"/>
        <v>500</v>
      </c>
    </row>
    <row r="909" spans="2:7">
      <c r="B909" s="787"/>
      <c r="C909" s="787"/>
      <c r="G909" s="4">
        <f t="shared" si="16"/>
        <v>500</v>
      </c>
    </row>
    <row r="910" spans="2:7">
      <c r="B910" s="787"/>
      <c r="C910" s="787"/>
      <c r="G910" s="4">
        <f t="shared" si="16"/>
        <v>500</v>
      </c>
    </row>
    <row r="911" spans="2:7">
      <c r="B911" s="787"/>
      <c r="C911" s="787"/>
      <c r="G911" s="4">
        <f t="shared" si="16"/>
        <v>500</v>
      </c>
    </row>
    <row r="912" spans="2:7">
      <c r="B912" s="787"/>
      <c r="C912" s="787"/>
      <c r="G912" s="4">
        <f t="shared" si="16"/>
        <v>500</v>
      </c>
    </row>
    <row r="913" spans="2:7">
      <c r="B913" s="787"/>
      <c r="C913" s="787"/>
      <c r="G913" s="4">
        <f t="shared" si="16"/>
        <v>500</v>
      </c>
    </row>
    <row r="914" spans="2:7">
      <c r="B914" s="787"/>
      <c r="C914" s="787"/>
      <c r="G914" s="4">
        <f t="shared" si="16"/>
        <v>500</v>
      </c>
    </row>
    <row r="915" spans="2:7">
      <c r="B915" s="787"/>
      <c r="C915" s="787"/>
      <c r="G915" s="4">
        <f t="shared" si="16"/>
        <v>500</v>
      </c>
    </row>
    <row r="916" spans="2:7">
      <c r="B916" s="787"/>
      <c r="C916" s="787"/>
      <c r="G916" s="4">
        <f t="shared" si="16"/>
        <v>500</v>
      </c>
    </row>
    <row r="917" spans="2:7">
      <c r="B917" s="787"/>
      <c r="C917" s="787"/>
      <c r="G917" s="4">
        <f t="shared" si="16"/>
        <v>500</v>
      </c>
    </row>
    <row r="918" spans="2:7">
      <c r="B918" s="787"/>
      <c r="C918" s="787"/>
      <c r="G918" s="4">
        <f t="shared" si="16"/>
        <v>500</v>
      </c>
    </row>
    <row r="919" spans="2:7">
      <c r="B919" s="787"/>
      <c r="C919" s="787"/>
      <c r="G919" s="4">
        <f t="shared" si="16"/>
        <v>500</v>
      </c>
    </row>
    <row r="920" spans="2:7">
      <c r="B920" s="787"/>
      <c r="C920" s="787"/>
      <c r="G920" s="4">
        <f t="shared" si="16"/>
        <v>500</v>
      </c>
    </row>
    <row r="921" spans="2:7">
      <c r="B921" s="787"/>
      <c r="C921" s="787"/>
      <c r="G921" s="4">
        <f t="shared" si="16"/>
        <v>500</v>
      </c>
    </row>
    <row r="922" spans="2:7">
      <c r="B922" s="787"/>
      <c r="C922" s="787"/>
      <c r="G922" s="4">
        <f t="shared" si="16"/>
        <v>500</v>
      </c>
    </row>
    <row r="923" spans="2:7">
      <c r="B923" s="787"/>
      <c r="C923" s="787"/>
      <c r="G923" s="4">
        <f t="shared" si="16"/>
        <v>500</v>
      </c>
    </row>
    <row r="924" spans="2:7">
      <c r="B924" s="787"/>
      <c r="C924" s="787"/>
      <c r="G924" s="4">
        <f t="shared" si="16"/>
        <v>500</v>
      </c>
    </row>
    <row r="925" spans="2:7">
      <c r="B925" s="787"/>
      <c r="C925" s="787"/>
      <c r="G925" s="4">
        <f t="shared" si="16"/>
        <v>500</v>
      </c>
    </row>
    <row r="926" spans="2:7">
      <c r="B926" s="787"/>
      <c r="C926" s="787"/>
      <c r="G926" s="4">
        <f t="shared" si="16"/>
        <v>500</v>
      </c>
    </row>
    <row r="927" spans="2:7">
      <c r="B927" s="787"/>
      <c r="C927" s="787"/>
      <c r="G927" s="4">
        <f t="shared" si="16"/>
        <v>500</v>
      </c>
    </row>
    <row r="928" spans="2:7">
      <c r="B928" s="787"/>
      <c r="C928" s="787"/>
      <c r="G928" s="4">
        <f t="shared" si="16"/>
        <v>500</v>
      </c>
    </row>
    <row r="929" spans="2:7">
      <c r="B929" s="787"/>
      <c r="C929" s="787"/>
      <c r="G929" s="4">
        <f t="shared" si="16"/>
        <v>500</v>
      </c>
    </row>
    <row r="930" spans="2:7">
      <c r="B930" s="787"/>
      <c r="C930" s="787"/>
      <c r="G930" s="4">
        <f t="shared" si="16"/>
        <v>500</v>
      </c>
    </row>
    <row r="931" spans="2:7">
      <c r="B931" s="787"/>
      <c r="C931" s="787"/>
      <c r="G931" s="4">
        <f t="shared" si="16"/>
        <v>500</v>
      </c>
    </row>
    <row r="932" spans="2:7">
      <c r="B932" s="787"/>
      <c r="C932" s="787"/>
      <c r="G932" s="4">
        <f t="shared" si="16"/>
        <v>500</v>
      </c>
    </row>
    <row r="933" spans="2:7">
      <c r="B933" s="787"/>
      <c r="C933" s="787"/>
      <c r="G933" s="4">
        <f t="shared" si="16"/>
        <v>500</v>
      </c>
    </row>
    <row r="934" spans="2:7">
      <c r="B934" s="787"/>
      <c r="C934" s="787"/>
      <c r="G934" s="4">
        <f t="shared" si="16"/>
        <v>500</v>
      </c>
    </row>
    <row r="935" spans="2:7">
      <c r="B935" s="787"/>
      <c r="C935" s="787"/>
      <c r="G935" s="4">
        <f t="shared" si="16"/>
        <v>500</v>
      </c>
    </row>
    <row r="936" spans="2:7">
      <c r="B936" s="787"/>
      <c r="C936" s="787"/>
      <c r="G936" s="4">
        <f t="shared" si="16"/>
        <v>500</v>
      </c>
    </row>
    <row r="937" spans="2:7">
      <c r="B937" s="787"/>
      <c r="C937" s="787"/>
      <c r="G937" s="4">
        <f t="shared" si="16"/>
        <v>500</v>
      </c>
    </row>
    <row r="938" spans="2:7">
      <c r="B938" s="787"/>
      <c r="C938" s="787"/>
      <c r="G938" s="4">
        <f t="shared" si="16"/>
        <v>500</v>
      </c>
    </row>
    <row r="939" spans="2:7">
      <c r="B939" s="787"/>
      <c r="C939" s="787"/>
      <c r="G939" s="4">
        <f t="shared" si="16"/>
        <v>500</v>
      </c>
    </row>
    <row r="940" spans="2:7">
      <c r="B940" s="787"/>
      <c r="C940" s="787"/>
      <c r="G940" s="4">
        <f t="shared" si="16"/>
        <v>500</v>
      </c>
    </row>
    <row r="941" spans="2:7">
      <c r="B941" s="787"/>
      <c r="C941" s="787"/>
      <c r="G941" s="4">
        <f t="shared" si="16"/>
        <v>500</v>
      </c>
    </row>
    <row r="942" spans="2:7">
      <c r="B942" s="787"/>
      <c r="C942" s="787"/>
      <c r="G942" s="4">
        <f t="shared" si="16"/>
        <v>500</v>
      </c>
    </row>
    <row r="943" spans="2:7">
      <c r="B943" s="787"/>
      <c r="C943" s="787"/>
      <c r="G943" s="4">
        <f t="shared" si="16"/>
        <v>500</v>
      </c>
    </row>
    <row r="944" spans="2:7">
      <c r="B944" s="787"/>
      <c r="C944" s="787"/>
      <c r="G944" s="4">
        <f t="shared" si="16"/>
        <v>500</v>
      </c>
    </row>
    <row r="945" spans="2:7">
      <c r="B945" s="787"/>
      <c r="C945" s="787"/>
      <c r="G945" s="4">
        <f t="shared" si="16"/>
        <v>500</v>
      </c>
    </row>
    <row r="946" spans="2:7">
      <c r="B946" s="787"/>
      <c r="C946" s="787"/>
      <c r="G946" s="4">
        <f t="shared" si="16"/>
        <v>500</v>
      </c>
    </row>
    <row r="947" spans="2:7">
      <c r="B947" s="787"/>
      <c r="C947" s="787"/>
      <c r="G947" s="4">
        <f t="shared" si="16"/>
        <v>500</v>
      </c>
    </row>
    <row r="948" spans="2:7">
      <c r="B948" s="787"/>
      <c r="C948" s="787"/>
      <c r="G948" s="4">
        <f t="shared" si="16"/>
        <v>500</v>
      </c>
    </row>
    <row r="949" spans="2:7">
      <c r="B949" s="787"/>
      <c r="C949" s="787"/>
      <c r="G949" s="4">
        <f t="shared" si="16"/>
        <v>500</v>
      </c>
    </row>
    <row r="950" spans="2:7">
      <c r="B950" s="787"/>
      <c r="C950" s="787"/>
      <c r="G950" s="4">
        <f t="shared" si="16"/>
        <v>500</v>
      </c>
    </row>
    <row r="951" spans="2:7">
      <c r="B951" s="787"/>
      <c r="C951" s="787"/>
      <c r="G951" s="4">
        <f t="shared" si="16"/>
        <v>500</v>
      </c>
    </row>
    <row r="952" spans="2:7">
      <c r="B952" s="787"/>
      <c r="C952" s="787"/>
      <c r="G952" s="4">
        <f t="shared" si="16"/>
        <v>500</v>
      </c>
    </row>
    <row r="953" spans="2:7">
      <c r="B953" s="787"/>
      <c r="C953" s="787"/>
      <c r="G953" s="4">
        <f t="shared" si="16"/>
        <v>500</v>
      </c>
    </row>
    <row r="954" spans="2:7">
      <c r="B954" s="787"/>
      <c r="C954" s="787"/>
      <c r="G954" s="4">
        <f t="shared" si="16"/>
        <v>500</v>
      </c>
    </row>
    <row r="955" spans="2:7">
      <c r="B955" s="787"/>
      <c r="C955" s="787"/>
      <c r="G955" s="4">
        <f t="shared" si="16"/>
        <v>500</v>
      </c>
    </row>
    <row r="956" spans="2:7">
      <c r="B956" s="787"/>
      <c r="C956" s="787"/>
      <c r="G956" s="4">
        <f t="shared" si="16"/>
        <v>500</v>
      </c>
    </row>
    <row r="957" spans="2:7">
      <c r="B957" s="787"/>
      <c r="C957" s="787"/>
      <c r="G957" s="4">
        <f t="shared" si="16"/>
        <v>500</v>
      </c>
    </row>
    <row r="958" spans="2:7">
      <c r="B958" s="787"/>
      <c r="C958" s="787"/>
      <c r="G958" s="4">
        <f t="shared" ref="G958:G1021" si="17">+G957+E958-F958</f>
        <v>500</v>
      </c>
    </row>
    <row r="959" spans="2:7">
      <c r="B959" s="787"/>
      <c r="C959" s="787"/>
      <c r="G959" s="4">
        <f t="shared" si="17"/>
        <v>500</v>
      </c>
    </row>
    <row r="960" spans="2:7">
      <c r="B960" s="787"/>
      <c r="C960" s="787"/>
      <c r="G960" s="4">
        <f t="shared" si="17"/>
        <v>500</v>
      </c>
    </row>
    <row r="961" spans="2:7">
      <c r="B961" s="787"/>
      <c r="C961" s="787"/>
      <c r="G961" s="4">
        <f t="shared" si="17"/>
        <v>500</v>
      </c>
    </row>
    <row r="962" spans="2:7">
      <c r="B962" s="787"/>
      <c r="C962" s="787"/>
      <c r="G962" s="4">
        <f t="shared" si="17"/>
        <v>500</v>
      </c>
    </row>
    <row r="963" spans="2:7">
      <c r="B963" s="787"/>
      <c r="C963" s="787"/>
      <c r="G963" s="4">
        <f t="shared" si="17"/>
        <v>500</v>
      </c>
    </row>
    <row r="964" spans="2:7">
      <c r="B964" s="787"/>
      <c r="C964" s="787"/>
      <c r="G964" s="4">
        <f t="shared" si="17"/>
        <v>500</v>
      </c>
    </row>
    <row r="965" spans="2:7">
      <c r="B965" s="787"/>
      <c r="C965" s="787"/>
      <c r="G965" s="4">
        <f t="shared" si="17"/>
        <v>500</v>
      </c>
    </row>
    <row r="966" spans="2:7">
      <c r="B966" s="787"/>
      <c r="C966" s="787"/>
      <c r="G966" s="4">
        <f t="shared" si="17"/>
        <v>500</v>
      </c>
    </row>
    <row r="967" spans="2:7">
      <c r="B967" s="787"/>
      <c r="C967" s="787"/>
      <c r="G967" s="4">
        <f t="shared" si="17"/>
        <v>500</v>
      </c>
    </row>
    <row r="968" spans="2:7">
      <c r="B968" s="787"/>
      <c r="C968" s="787"/>
      <c r="G968" s="4">
        <f t="shared" si="17"/>
        <v>500</v>
      </c>
    </row>
    <row r="969" spans="2:7">
      <c r="B969" s="787"/>
      <c r="C969" s="787"/>
      <c r="G969" s="4">
        <f t="shared" si="17"/>
        <v>500</v>
      </c>
    </row>
    <row r="970" spans="2:7">
      <c r="B970" s="787"/>
      <c r="C970" s="787"/>
      <c r="G970" s="4">
        <f t="shared" si="17"/>
        <v>500</v>
      </c>
    </row>
    <row r="971" spans="2:7">
      <c r="B971" s="787"/>
      <c r="C971" s="787"/>
      <c r="G971" s="4">
        <f t="shared" si="17"/>
        <v>500</v>
      </c>
    </row>
    <row r="972" spans="2:7">
      <c r="B972" s="787"/>
      <c r="C972" s="787"/>
      <c r="G972" s="4">
        <f t="shared" si="17"/>
        <v>500</v>
      </c>
    </row>
    <row r="973" spans="2:7">
      <c r="B973" s="787"/>
      <c r="C973" s="787"/>
      <c r="G973" s="4">
        <f t="shared" si="17"/>
        <v>500</v>
      </c>
    </row>
    <row r="974" spans="2:7">
      <c r="B974" s="787"/>
      <c r="C974" s="787"/>
      <c r="G974" s="4">
        <f t="shared" si="17"/>
        <v>500</v>
      </c>
    </row>
    <row r="975" spans="2:7">
      <c r="B975" s="787"/>
      <c r="C975" s="787"/>
      <c r="G975" s="4">
        <f t="shared" si="17"/>
        <v>500</v>
      </c>
    </row>
    <row r="976" spans="2:7">
      <c r="B976" s="787"/>
      <c r="C976" s="787"/>
      <c r="G976" s="4">
        <f t="shared" si="17"/>
        <v>500</v>
      </c>
    </row>
    <row r="977" spans="2:7">
      <c r="B977" s="787"/>
      <c r="C977" s="787"/>
      <c r="G977" s="4">
        <f t="shared" si="17"/>
        <v>500</v>
      </c>
    </row>
    <row r="978" spans="2:7">
      <c r="B978" s="787"/>
      <c r="C978" s="787"/>
      <c r="G978" s="4">
        <f t="shared" si="17"/>
        <v>500</v>
      </c>
    </row>
    <row r="979" spans="2:7">
      <c r="B979" s="787"/>
      <c r="C979" s="787"/>
      <c r="G979" s="4">
        <f t="shared" si="17"/>
        <v>500</v>
      </c>
    </row>
    <row r="980" spans="2:7">
      <c r="B980" s="787"/>
      <c r="C980" s="787"/>
      <c r="G980" s="4">
        <f t="shared" si="17"/>
        <v>500</v>
      </c>
    </row>
    <row r="981" spans="2:7">
      <c r="B981" s="787"/>
      <c r="C981" s="787"/>
      <c r="G981" s="4">
        <f t="shared" si="17"/>
        <v>500</v>
      </c>
    </row>
    <row r="982" spans="2:7">
      <c r="B982" s="787"/>
      <c r="C982" s="787"/>
      <c r="G982" s="4">
        <f t="shared" si="17"/>
        <v>500</v>
      </c>
    </row>
    <row r="983" spans="2:7">
      <c r="B983" s="787"/>
      <c r="C983" s="787"/>
      <c r="G983" s="4">
        <f t="shared" si="17"/>
        <v>500</v>
      </c>
    </row>
    <row r="984" spans="2:7">
      <c r="B984" s="787"/>
      <c r="C984" s="787"/>
      <c r="G984" s="4">
        <f t="shared" si="17"/>
        <v>500</v>
      </c>
    </row>
    <row r="985" spans="2:7">
      <c r="B985" s="787"/>
      <c r="C985" s="787"/>
      <c r="G985" s="4">
        <f t="shared" si="17"/>
        <v>500</v>
      </c>
    </row>
    <row r="986" spans="2:7">
      <c r="B986" s="787"/>
      <c r="C986" s="787"/>
      <c r="G986" s="4">
        <f t="shared" si="17"/>
        <v>500</v>
      </c>
    </row>
    <row r="987" spans="2:7">
      <c r="B987" s="787"/>
      <c r="C987" s="787"/>
      <c r="G987" s="4">
        <f t="shared" si="17"/>
        <v>500</v>
      </c>
    </row>
    <row r="988" spans="2:7">
      <c r="B988" s="787"/>
      <c r="C988" s="787"/>
      <c r="G988" s="4">
        <f t="shared" si="17"/>
        <v>500</v>
      </c>
    </row>
    <row r="989" spans="2:7">
      <c r="B989" s="787"/>
      <c r="C989" s="787"/>
      <c r="G989" s="4">
        <f t="shared" si="17"/>
        <v>500</v>
      </c>
    </row>
    <row r="990" spans="2:7">
      <c r="B990" s="787"/>
      <c r="C990" s="787"/>
      <c r="G990" s="4">
        <f t="shared" si="17"/>
        <v>500</v>
      </c>
    </row>
    <row r="991" spans="2:7">
      <c r="B991" s="787"/>
      <c r="C991" s="787"/>
      <c r="G991" s="4">
        <f t="shared" si="17"/>
        <v>500</v>
      </c>
    </row>
    <row r="992" spans="2:7">
      <c r="B992" s="787"/>
      <c r="C992" s="787"/>
      <c r="G992" s="4">
        <f t="shared" si="17"/>
        <v>500</v>
      </c>
    </row>
    <row r="993" spans="2:7">
      <c r="B993" s="787"/>
      <c r="C993" s="787"/>
      <c r="G993" s="4">
        <f t="shared" si="17"/>
        <v>500</v>
      </c>
    </row>
    <row r="994" spans="2:7">
      <c r="B994" s="787"/>
      <c r="C994" s="787"/>
      <c r="G994" s="4">
        <f t="shared" si="17"/>
        <v>500</v>
      </c>
    </row>
    <row r="995" spans="2:7">
      <c r="B995" s="787"/>
      <c r="C995" s="787"/>
      <c r="G995" s="4">
        <f t="shared" si="17"/>
        <v>500</v>
      </c>
    </row>
    <row r="996" spans="2:7">
      <c r="B996" s="787"/>
      <c r="C996" s="787"/>
      <c r="G996" s="4">
        <f t="shared" si="17"/>
        <v>500</v>
      </c>
    </row>
    <row r="997" spans="2:7">
      <c r="B997" s="787"/>
      <c r="C997" s="787"/>
      <c r="G997" s="4">
        <f t="shared" si="17"/>
        <v>500</v>
      </c>
    </row>
    <row r="998" spans="2:7">
      <c r="B998" s="787"/>
      <c r="C998" s="787"/>
      <c r="G998" s="4">
        <f t="shared" si="17"/>
        <v>500</v>
      </c>
    </row>
    <row r="999" spans="2:7">
      <c r="B999" s="787"/>
      <c r="C999" s="787"/>
      <c r="G999" s="4">
        <f t="shared" si="17"/>
        <v>500</v>
      </c>
    </row>
    <row r="1000" spans="2:7">
      <c r="B1000" s="787"/>
      <c r="C1000" s="787"/>
      <c r="G1000" s="4">
        <f t="shared" si="17"/>
        <v>500</v>
      </c>
    </row>
    <row r="1001" spans="2:7">
      <c r="B1001" s="787"/>
      <c r="C1001" s="787"/>
      <c r="G1001" s="4">
        <f t="shared" si="17"/>
        <v>500</v>
      </c>
    </row>
    <row r="1002" spans="2:7">
      <c r="B1002" s="787"/>
      <c r="C1002" s="787"/>
      <c r="G1002" s="4">
        <f t="shared" si="17"/>
        <v>500</v>
      </c>
    </row>
    <row r="1003" spans="2:7">
      <c r="B1003" s="787"/>
      <c r="C1003" s="787"/>
      <c r="G1003" s="4">
        <f t="shared" si="17"/>
        <v>500</v>
      </c>
    </row>
    <row r="1004" spans="2:7">
      <c r="B1004" s="787"/>
      <c r="C1004" s="787"/>
      <c r="G1004" s="4">
        <f t="shared" si="17"/>
        <v>500</v>
      </c>
    </row>
    <row r="1005" spans="2:7">
      <c r="B1005" s="787"/>
      <c r="C1005" s="787"/>
      <c r="G1005" s="4">
        <f t="shared" si="17"/>
        <v>500</v>
      </c>
    </row>
    <row r="1006" spans="2:7">
      <c r="B1006" s="787"/>
      <c r="C1006" s="787"/>
      <c r="G1006" s="4">
        <f t="shared" si="17"/>
        <v>500</v>
      </c>
    </row>
    <row r="1007" spans="2:7">
      <c r="B1007" s="787"/>
      <c r="C1007" s="787"/>
      <c r="G1007" s="4">
        <f t="shared" si="17"/>
        <v>500</v>
      </c>
    </row>
    <row r="1008" spans="2:7">
      <c r="B1008" s="787"/>
      <c r="C1008" s="787"/>
      <c r="G1008" s="4">
        <f t="shared" si="17"/>
        <v>500</v>
      </c>
    </row>
    <row r="1009" spans="2:7">
      <c r="B1009" s="787"/>
      <c r="C1009" s="787"/>
      <c r="G1009" s="4">
        <f t="shared" si="17"/>
        <v>500</v>
      </c>
    </row>
    <row r="1010" spans="2:7">
      <c r="B1010" s="787"/>
      <c r="C1010" s="787"/>
      <c r="G1010" s="4">
        <f t="shared" si="17"/>
        <v>500</v>
      </c>
    </row>
    <row r="1011" spans="2:7">
      <c r="B1011" s="787"/>
      <c r="C1011" s="787"/>
      <c r="G1011" s="4">
        <f t="shared" si="17"/>
        <v>500</v>
      </c>
    </row>
    <row r="1012" spans="2:7">
      <c r="B1012" s="787"/>
      <c r="C1012" s="787"/>
      <c r="G1012" s="4">
        <f t="shared" si="17"/>
        <v>500</v>
      </c>
    </row>
    <row r="1013" spans="2:7">
      <c r="B1013" s="787"/>
      <c r="C1013" s="787"/>
      <c r="G1013" s="4">
        <f t="shared" si="17"/>
        <v>500</v>
      </c>
    </row>
    <row r="1014" spans="2:7">
      <c r="B1014" s="787"/>
      <c r="C1014" s="787"/>
      <c r="G1014" s="4">
        <f t="shared" si="17"/>
        <v>500</v>
      </c>
    </row>
    <row r="1015" spans="2:7">
      <c r="B1015" s="787"/>
      <c r="C1015" s="787"/>
      <c r="G1015" s="4">
        <f t="shared" si="17"/>
        <v>500</v>
      </c>
    </row>
    <row r="1016" spans="2:7">
      <c r="B1016" s="787"/>
      <c r="C1016" s="787"/>
      <c r="G1016" s="4">
        <f t="shared" si="17"/>
        <v>500</v>
      </c>
    </row>
    <row r="1017" spans="2:7">
      <c r="B1017" s="787"/>
      <c r="C1017" s="787"/>
      <c r="G1017" s="4">
        <f t="shared" si="17"/>
        <v>500</v>
      </c>
    </row>
    <row r="1018" spans="2:7">
      <c r="B1018" s="787"/>
      <c r="C1018" s="787"/>
      <c r="G1018" s="4">
        <f t="shared" si="17"/>
        <v>500</v>
      </c>
    </row>
    <row r="1019" spans="2:7">
      <c r="B1019" s="787"/>
      <c r="C1019" s="787"/>
      <c r="G1019" s="4">
        <f t="shared" si="17"/>
        <v>500</v>
      </c>
    </row>
    <row r="1020" spans="2:7">
      <c r="B1020" s="787"/>
      <c r="C1020" s="787"/>
      <c r="G1020" s="4">
        <f t="shared" si="17"/>
        <v>500</v>
      </c>
    </row>
    <row r="1021" spans="2:7">
      <c r="B1021" s="787"/>
      <c r="C1021" s="787"/>
      <c r="G1021" s="4">
        <f t="shared" si="17"/>
        <v>500</v>
      </c>
    </row>
    <row r="1022" spans="2:7">
      <c r="B1022" s="787"/>
      <c r="C1022" s="787"/>
      <c r="G1022" s="4">
        <f t="shared" ref="G1022" si="18">+G1021+E1022-F1022</f>
        <v>500</v>
      </c>
    </row>
  </sheetData>
  <autoFilter ref="A5:N686" xr:uid="{00000000-0001-0000-1200-000000000000}">
    <filterColumn colId="8" showButton="0"/>
    <filterColumn colId="9" showButton="0"/>
    <filterColumn colId="10" showButton="0"/>
  </autoFilter>
  <mergeCells count="8">
    <mergeCell ref="J696:L696"/>
    <mergeCell ref="J671:L671"/>
    <mergeCell ref="K625:M625"/>
    <mergeCell ref="B3:F3"/>
    <mergeCell ref="I5:L5"/>
    <mergeCell ref="I465:K465"/>
    <mergeCell ref="J475:L475"/>
    <mergeCell ref="J594:L594"/>
  </mergeCells>
  <pageMargins left="0.51181102362204722" right="0.51181102362204722" top="0.74803149606299213" bottom="0.74803149606299213" header="0.31496062992125984" footer="0.31496062992125984"/>
  <pageSetup paperSize="9" scale="90"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1A26-9F4B-4897-B194-D9D60DBCBF48}">
  <sheetPr codeName="Hoja22">
    <tabColor rgb="FF00B0F0"/>
    <pageSetUpPr fitToPage="1"/>
  </sheetPr>
  <dimension ref="A3:O519"/>
  <sheetViews>
    <sheetView topLeftCell="A354" zoomScaleNormal="100" workbookViewId="0">
      <selection activeCell="E379" sqref="E379"/>
    </sheetView>
  </sheetViews>
  <sheetFormatPr defaultColWidth="11.42578125" defaultRowHeight="15"/>
  <cols>
    <col min="1" max="1" width="12" style="39" bestFit="1" customWidth="1"/>
    <col min="2" max="2" width="12.7109375" style="6" bestFit="1" customWidth="1"/>
    <col min="3" max="3" width="11.85546875" style="6" bestFit="1" customWidth="1"/>
    <col min="4" max="4" width="14.42578125" customWidth="1"/>
    <col min="5" max="5" width="11.42578125" style="121"/>
    <col min="6" max="6" width="11.42578125" style="4"/>
    <col min="7" max="7" width="12.42578125" style="4" bestFit="1" customWidth="1"/>
    <col min="8" max="8" width="12.42578125" style="4" customWidth="1"/>
    <col min="10" max="10" width="14.5703125" customWidth="1"/>
    <col min="11" max="11" width="11.85546875" bestFit="1" customWidth="1"/>
  </cols>
  <sheetData>
    <row r="3" spans="1:8">
      <c r="B3" s="820" t="s">
        <v>3463</v>
      </c>
      <c r="C3" s="820"/>
      <c r="D3" s="820"/>
      <c r="E3" s="820"/>
      <c r="F3" s="820"/>
      <c r="G3" s="10"/>
      <c r="H3" s="10"/>
    </row>
    <row r="5" spans="1:8" s="6" customFormat="1" ht="30">
      <c r="A5" s="40" t="s">
        <v>1</v>
      </c>
      <c r="B5" s="804" t="s">
        <v>2</v>
      </c>
      <c r="C5" s="804" t="s">
        <v>3</v>
      </c>
      <c r="D5" s="804" t="s">
        <v>4</v>
      </c>
      <c r="E5" s="131" t="s">
        <v>5</v>
      </c>
      <c r="F5" s="13" t="s">
        <v>6</v>
      </c>
      <c r="G5" s="14" t="s">
        <v>7</v>
      </c>
      <c r="H5" s="14"/>
    </row>
    <row r="6" spans="1:8">
      <c r="B6" s="787"/>
      <c r="C6" s="787"/>
      <c r="E6" s="118"/>
      <c r="G6" s="4">
        <v>0</v>
      </c>
    </row>
    <row r="7" spans="1:8">
      <c r="A7" s="41">
        <v>44297</v>
      </c>
      <c r="B7" s="786" t="s">
        <v>10</v>
      </c>
      <c r="C7" s="786" t="s">
        <v>17</v>
      </c>
      <c r="D7" s="10" t="s">
        <v>12</v>
      </c>
      <c r="E7" s="118">
        <v>30.7</v>
      </c>
      <c r="G7" s="4">
        <f>+G6+E7-F7</f>
        <v>30.7</v>
      </c>
    </row>
    <row r="8" spans="1:8">
      <c r="B8" s="787"/>
      <c r="C8" s="787"/>
      <c r="D8" t="s">
        <v>13</v>
      </c>
      <c r="E8" s="118">
        <v>4.8</v>
      </c>
      <c r="G8" s="4">
        <f t="shared" ref="G8:G85" si="0">+G7+E8-F8</f>
        <v>35.5</v>
      </c>
    </row>
    <row r="9" spans="1:8">
      <c r="B9" s="787"/>
      <c r="C9" s="787"/>
      <c r="D9" t="s">
        <v>14</v>
      </c>
      <c r="E9" s="118">
        <v>500</v>
      </c>
      <c r="G9" s="4">
        <f t="shared" si="0"/>
        <v>535.5</v>
      </c>
    </row>
    <row r="10" spans="1:8">
      <c r="B10" s="787"/>
      <c r="C10" s="787"/>
      <c r="D10" s="111" t="s">
        <v>338</v>
      </c>
      <c r="E10" s="154">
        <v>500</v>
      </c>
      <c r="G10" s="4">
        <f t="shared" si="0"/>
        <v>1035.5</v>
      </c>
    </row>
    <row r="11" spans="1:8">
      <c r="A11" s="112">
        <v>44293</v>
      </c>
      <c r="B11" s="110" t="s">
        <v>3464</v>
      </c>
      <c r="C11" s="110" t="s">
        <v>17</v>
      </c>
      <c r="D11" s="111" t="s">
        <v>338</v>
      </c>
      <c r="E11" s="154"/>
      <c r="F11" s="81">
        <v>500</v>
      </c>
      <c r="G11" s="4">
        <f t="shared" si="0"/>
        <v>535.5</v>
      </c>
    </row>
    <row r="12" spans="1:8">
      <c r="A12" s="39">
        <v>44296</v>
      </c>
      <c r="B12" s="787" t="s">
        <v>3465</v>
      </c>
      <c r="C12" s="787" t="s">
        <v>17</v>
      </c>
      <c r="D12" t="s">
        <v>14</v>
      </c>
      <c r="E12" s="118"/>
      <c r="F12" s="4">
        <v>500</v>
      </c>
      <c r="G12" s="4">
        <f t="shared" si="0"/>
        <v>35.5</v>
      </c>
    </row>
    <row r="13" spans="1:8">
      <c r="A13" s="39">
        <v>44358</v>
      </c>
      <c r="B13" s="787" t="s">
        <v>3466</v>
      </c>
      <c r="C13" s="787" t="s">
        <v>17</v>
      </c>
      <c r="D13" t="s">
        <v>12</v>
      </c>
      <c r="E13" s="118"/>
      <c r="F13" s="4">
        <v>30.7</v>
      </c>
      <c r="G13" s="4">
        <f t="shared" si="0"/>
        <v>4.8000000000000007</v>
      </c>
    </row>
    <row r="14" spans="1:8">
      <c r="A14" s="39">
        <v>44358</v>
      </c>
      <c r="B14" s="787" t="s">
        <v>3466</v>
      </c>
      <c r="C14" s="787" t="s">
        <v>17</v>
      </c>
      <c r="D14" t="s">
        <v>13</v>
      </c>
      <c r="E14" s="118"/>
      <c r="F14" s="4">
        <v>4.8</v>
      </c>
      <c r="G14" s="4">
        <f t="shared" si="0"/>
        <v>0</v>
      </c>
    </row>
    <row r="15" spans="1:8">
      <c r="A15" s="41">
        <v>44327</v>
      </c>
      <c r="B15" s="786" t="s">
        <v>10</v>
      </c>
      <c r="C15" s="786" t="s">
        <v>18</v>
      </c>
      <c r="D15" s="10" t="s">
        <v>12</v>
      </c>
      <c r="E15" s="118">
        <v>18.7</v>
      </c>
      <c r="G15" s="4">
        <f t="shared" si="0"/>
        <v>18.7</v>
      </c>
    </row>
    <row r="16" spans="1:8">
      <c r="B16" s="787"/>
      <c r="C16" s="787"/>
      <c r="D16" t="s">
        <v>13</v>
      </c>
      <c r="E16" s="118">
        <v>3.5</v>
      </c>
      <c r="G16" s="4">
        <f t="shared" si="0"/>
        <v>22.2</v>
      </c>
    </row>
    <row r="17" spans="1:7">
      <c r="B17" s="787"/>
      <c r="C17" s="787"/>
      <c r="D17" t="s">
        <v>14</v>
      </c>
      <c r="E17" s="118">
        <v>500</v>
      </c>
      <c r="G17" s="4">
        <f t="shared" si="0"/>
        <v>522.20000000000005</v>
      </c>
    </row>
    <row r="18" spans="1:7">
      <c r="A18" s="39">
        <v>44327</v>
      </c>
      <c r="B18" s="787" t="s">
        <v>3467</v>
      </c>
      <c r="C18" s="787" t="s">
        <v>18</v>
      </c>
      <c r="D18" t="s">
        <v>14</v>
      </c>
      <c r="E18" s="118"/>
      <c r="F18" s="4">
        <v>500</v>
      </c>
      <c r="G18" s="4">
        <f t="shared" si="0"/>
        <v>22.200000000000045</v>
      </c>
    </row>
    <row r="19" spans="1:7">
      <c r="A19" s="39">
        <v>44391</v>
      </c>
      <c r="B19" s="787" t="s">
        <v>3468</v>
      </c>
      <c r="C19" s="787" t="s">
        <v>18</v>
      </c>
      <c r="D19" s="10" t="s">
        <v>12</v>
      </c>
      <c r="E19" s="118"/>
      <c r="F19" s="4">
        <v>18.7</v>
      </c>
      <c r="G19" s="4">
        <f t="shared" si="0"/>
        <v>3.5000000000000462</v>
      </c>
    </row>
    <row r="20" spans="1:7">
      <c r="A20" s="39">
        <v>44391</v>
      </c>
      <c r="B20" s="787" t="s">
        <v>3468</v>
      </c>
      <c r="C20" s="787" t="s">
        <v>18</v>
      </c>
      <c r="D20" t="s">
        <v>13</v>
      </c>
      <c r="E20" s="118"/>
      <c r="F20" s="4">
        <v>3.5</v>
      </c>
      <c r="G20" s="4">
        <f t="shared" si="0"/>
        <v>4.6185277824406512E-14</v>
      </c>
    </row>
    <row r="21" spans="1:7">
      <c r="A21" s="41">
        <v>44358</v>
      </c>
      <c r="B21" s="786" t="s">
        <v>10</v>
      </c>
      <c r="C21" s="786" t="s">
        <v>19</v>
      </c>
      <c r="D21" s="10" t="s">
        <v>12</v>
      </c>
      <c r="E21" s="118">
        <v>20.5</v>
      </c>
      <c r="G21" s="4">
        <f t="shared" si="0"/>
        <v>20.500000000000046</v>
      </c>
    </row>
    <row r="22" spans="1:7">
      <c r="B22" s="787"/>
      <c r="C22" s="787"/>
      <c r="D22" t="s">
        <v>13</v>
      </c>
      <c r="E22" s="170">
        <v>5.4</v>
      </c>
      <c r="G22" s="4">
        <f t="shared" si="0"/>
        <v>25.900000000000048</v>
      </c>
    </row>
    <row r="23" spans="1:7">
      <c r="B23" s="787"/>
      <c r="C23" s="787"/>
      <c r="D23" t="s">
        <v>14</v>
      </c>
      <c r="E23" s="118">
        <v>300</v>
      </c>
      <c r="G23" s="4">
        <f t="shared" si="0"/>
        <v>325.90000000000003</v>
      </c>
    </row>
    <row r="24" spans="1:7">
      <c r="A24" s="39">
        <v>44358</v>
      </c>
      <c r="B24" s="787" t="s">
        <v>3469</v>
      </c>
      <c r="C24" s="787" t="s">
        <v>19</v>
      </c>
      <c r="D24" t="s">
        <v>14</v>
      </c>
      <c r="E24" s="118"/>
      <c r="F24" s="4">
        <v>300</v>
      </c>
      <c r="G24" s="4">
        <f t="shared" si="0"/>
        <v>25.900000000000034</v>
      </c>
    </row>
    <row r="25" spans="1:7">
      <c r="A25" s="39">
        <v>44452</v>
      </c>
      <c r="B25" s="787" t="s">
        <v>3470</v>
      </c>
      <c r="C25" s="787" t="s">
        <v>19</v>
      </c>
      <c r="D25" t="s">
        <v>12</v>
      </c>
      <c r="E25" s="118"/>
      <c r="F25" s="4">
        <v>20.5</v>
      </c>
      <c r="G25" s="4">
        <f t="shared" si="0"/>
        <v>5.4000000000000341</v>
      </c>
    </row>
    <row r="26" spans="1:7">
      <c r="A26" s="39">
        <v>44452</v>
      </c>
      <c r="B26" s="787" t="s">
        <v>3470</v>
      </c>
      <c r="C26" s="787" t="s">
        <v>19</v>
      </c>
      <c r="D26" t="s">
        <v>13</v>
      </c>
      <c r="E26" s="118"/>
      <c r="F26" s="4">
        <v>5.4</v>
      </c>
      <c r="G26" s="4">
        <f t="shared" si="0"/>
        <v>3.3750779948604759E-14</v>
      </c>
    </row>
    <row r="27" spans="1:7">
      <c r="A27" s="41">
        <v>44408</v>
      </c>
      <c r="B27" s="786" t="s">
        <v>10</v>
      </c>
      <c r="C27" s="786" t="s">
        <v>20</v>
      </c>
      <c r="D27" s="10" t="s">
        <v>12</v>
      </c>
      <c r="E27" s="118">
        <v>18</v>
      </c>
      <c r="G27" s="4">
        <f t="shared" si="0"/>
        <v>18.000000000000036</v>
      </c>
    </row>
    <row r="28" spans="1:7">
      <c r="B28" s="787"/>
      <c r="C28" s="787"/>
      <c r="D28" t="s">
        <v>13</v>
      </c>
      <c r="E28" s="118">
        <v>2.8</v>
      </c>
      <c r="G28" s="4">
        <f t="shared" si="0"/>
        <v>20.800000000000036</v>
      </c>
    </row>
    <row r="29" spans="1:7">
      <c r="B29" s="787"/>
      <c r="C29" s="787"/>
      <c r="D29" t="s">
        <v>14</v>
      </c>
      <c r="E29" s="118">
        <v>300</v>
      </c>
      <c r="G29" s="4">
        <f t="shared" si="0"/>
        <v>320.8</v>
      </c>
    </row>
    <row r="30" spans="1:7">
      <c r="A30" s="39">
        <v>44391</v>
      </c>
      <c r="B30" s="787" t="s">
        <v>3471</v>
      </c>
      <c r="C30" s="787" t="s">
        <v>20</v>
      </c>
      <c r="D30" t="s">
        <v>14</v>
      </c>
      <c r="E30" s="118"/>
      <c r="F30" s="4">
        <v>300</v>
      </c>
      <c r="G30" s="4">
        <f t="shared" si="0"/>
        <v>20.800000000000011</v>
      </c>
    </row>
    <row r="31" spans="1:7">
      <c r="A31" s="39">
        <v>44452</v>
      </c>
      <c r="B31" s="787" t="s">
        <v>3470</v>
      </c>
      <c r="C31" s="787" t="s">
        <v>20</v>
      </c>
      <c r="D31" t="s">
        <v>12</v>
      </c>
      <c r="E31" s="118"/>
      <c r="F31" s="4">
        <v>18</v>
      </c>
      <c r="G31" s="4">
        <f t="shared" si="0"/>
        <v>2.8000000000000114</v>
      </c>
    </row>
    <row r="32" spans="1:7">
      <c r="A32" s="39">
        <v>44452</v>
      </c>
      <c r="B32" s="787" t="s">
        <v>3470</v>
      </c>
      <c r="C32" s="787" t="s">
        <v>20</v>
      </c>
      <c r="D32" t="s">
        <v>13</v>
      </c>
      <c r="E32" s="118"/>
      <c r="F32" s="4">
        <v>2.8</v>
      </c>
      <c r="G32" s="4">
        <f t="shared" si="0"/>
        <v>1.1546319456101628E-14</v>
      </c>
    </row>
    <row r="33" spans="1:12">
      <c r="A33" s="41">
        <v>44438</v>
      </c>
      <c r="B33" s="786" t="s">
        <v>10</v>
      </c>
      <c r="C33" s="786" t="s">
        <v>21</v>
      </c>
      <c r="D33" s="10" t="s">
        <v>12</v>
      </c>
      <c r="E33" s="154">
        <v>20.399999999999999</v>
      </c>
      <c r="G33" s="4">
        <f t="shared" si="0"/>
        <v>20.400000000000009</v>
      </c>
    </row>
    <row r="34" spans="1:12">
      <c r="B34" s="787"/>
      <c r="C34" s="786"/>
      <c r="D34" t="s">
        <v>13</v>
      </c>
      <c r="E34" s="154">
        <v>3.1</v>
      </c>
      <c r="G34" s="4">
        <f t="shared" si="0"/>
        <v>23.500000000000011</v>
      </c>
    </row>
    <row r="35" spans="1:12">
      <c r="B35" s="787"/>
      <c r="C35" s="787"/>
      <c r="D35" t="s">
        <v>14</v>
      </c>
      <c r="E35" s="118">
        <v>300</v>
      </c>
      <c r="F35" s="1"/>
      <c r="G35" s="4">
        <f t="shared" si="0"/>
        <v>323.5</v>
      </c>
    </row>
    <row r="36" spans="1:12" s="4" customFormat="1">
      <c r="A36" s="39">
        <v>44419</v>
      </c>
      <c r="B36" s="787" t="s">
        <v>3472</v>
      </c>
      <c r="C36" s="787" t="s">
        <v>21</v>
      </c>
      <c r="D36" t="s">
        <v>14</v>
      </c>
      <c r="E36" s="118"/>
      <c r="F36" s="12">
        <v>300</v>
      </c>
      <c r="G36" s="4">
        <f t="shared" si="0"/>
        <v>23.5</v>
      </c>
    </row>
    <row r="37" spans="1:12" s="4" customFormat="1">
      <c r="A37" s="39">
        <v>44484</v>
      </c>
      <c r="B37" s="787" t="s">
        <v>3473</v>
      </c>
      <c r="C37" s="787" t="s">
        <v>21</v>
      </c>
      <c r="D37" s="10" t="s">
        <v>12</v>
      </c>
      <c r="E37" s="118"/>
      <c r="F37" s="46">
        <v>20.399999999999999</v>
      </c>
      <c r="G37" s="4">
        <f t="shared" si="0"/>
        <v>3.1000000000000014</v>
      </c>
    </row>
    <row r="38" spans="1:12" s="4" customFormat="1">
      <c r="A38" s="39">
        <v>44484</v>
      </c>
      <c r="B38" s="787" t="s">
        <v>3473</v>
      </c>
      <c r="C38" s="787" t="s">
        <v>21</v>
      </c>
      <c r="D38" t="s">
        <v>13</v>
      </c>
      <c r="E38" s="118"/>
      <c r="F38" s="46">
        <v>3.1</v>
      </c>
      <c r="G38" s="4">
        <f t="shared" si="0"/>
        <v>0</v>
      </c>
    </row>
    <row r="39" spans="1:12" s="4" customFormat="1">
      <c r="A39" s="41">
        <v>44469</v>
      </c>
      <c r="B39" s="786" t="s">
        <v>10</v>
      </c>
      <c r="C39" s="786" t="s">
        <v>22</v>
      </c>
      <c r="D39" t="s">
        <v>12</v>
      </c>
      <c r="E39" s="118">
        <v>21.1</v>
      </c>
      <c r="F39" s="12"/>
      <c r="G39" s="4">
        <f t="shared" si="0"/>
        <v>21.1</v>
      </c>
    </row>
    <row r="40" spans="1:12" s="4" customFormat="1">
      <c r="A40" s="39"/>
      <c r="B40" s="787"/>
      <c r="C40" s="787"/>
      <c r="D40" t="s">
        <v>13</v>
      </c>
      <c r="E40" s="118">
        <v>4.7</v>
      </c>
      <c r="F40" s="12"/>
      <c r="G40" s="4">
        <f t="shared" si="0"/>
        <v>25.8</v>
      </c>
    </row>
    <row r="41" spans="1:12" s="4" customFormat="1">
      <c r="A41" s="39"/>
      <c r="B41" s="787"/>
      <c r="C41" s="787"/>
      <c r="D41" t="s">
        <v>14</v>
      </c>
      <c r="E41" s="118">
        <v>300</v>
      </c>
      <c r="F41" s="12"/>
      <c r="G41" s="4">
        <f t="shared" si="0"/>
        <v>325.8</v>
      </c>
    </row>
    <row r="42" spans="1:12" s="4" customFormat="1">
      <c r="A42" s="39">
        <v>44452</v>
      </c>
      <c r="B42" s="787" t="s">
        <v>3474</v>
      </c>
      <c r="C42" s="787" t="s">
        <v>22</v>
      </c>
      <c r="D42" t="s">
        <v>14</v>
      </c>
      <c r="E42" s="118"/>
      <c r="F42" s="12">
        <v>300</v>
      </c>
      <c r="G42" s="4">
        <f t="shared" si="0"/>
        <v>25.800000000000011</v>
      </c>
    </row>
    <row r="43" spans="1:12" s="4" customFormat="1">
      <c r="A43" s="39">
        <v>44544</v>
      </c>
      <c r="B43" s="787" t="s">
        <v>3475</v>
      </c>
      <c r="C43" s="787" t="s">
        <v>22</v>
      </c>
      <c r="D43" t="s">
        <v>12</v>
      </c>
      <c r="E43" s="118"/>
      <c r="F43" s="12">
        <v>21.1</v>
      </c>
      <c r="G43" s="4">
        <f t="shared" si="0"/>
        <v>4.7000000000000099</v>
      </c>
    </row>
    <row r="44" spans="1:12" s="4" customFormat="1">
      <c r="A44" s="39">
        <v>44544</v>
      </c>
      <c r="B44" s="787" t="s">
        <v>3475</v>
      </c>
      <c r="C44" s="787" t="s">
        <v>22</v>
      </c>
      <c r="D44" t="s">
        <v>13</v>
      </c>
      <c r="E44" s="118"/>
      <c r="F44" s="12">
        <v>4.7</v>
      </c>
      <c r="G44" s="4">
        <f t="shared" si="0"/>
        <v>9.7699626167013776E-15</v>
      </c>
      <c r="K44" s="786"/>
      <c r="L44"/>
    </row>
    <row r="45" spans="1:12" s="4" customFormat="1">
      <c r="A45" s="41">
        <v>44499</v>
      </c>
      <c r="B45" s="786" t="s">
        <v>10</v>
      </c>
      <c r="C45" s="786" t="s">
        <v>23</v>
      </c>
      <c r="D45" t="s">
        <v>12</v>
      </c>
      <c r="E45" s="118">
        <v>21.8</v>
      </c>
      <c r="F45" s="12"/>
      <c r="G45" s="4">
        <f t="shared" si="0"/>
        <v>21.800000000000011</v>
      </c>
      <c r="K45" s="787"/>
      <c r="L45"/>
    </row>
    <row r="46" spans="1:12" s="4" customFormat="1">
      <c r="A46" s="39"/>
      <c r="B46" s="787"/>
      <c r="C46" s="787"/>
      <c r="D46" t="s">
        <v>13</v>
      </c>
      <c r="E46" s="118">
        <v>2.6</v>
      </c>
      <c r="F46" s="12"/>
      <c r="G46" s="4">
        <f t="shared" si="0"/>
        <v>24.400000000000013</v>
      </c>
      <c r="K46" s="786"/>
      <c r="L46"/>
    </row>
    <row r="47" spans="1:12" s="4" customFormat="1">
      <c r="A47" s="39"/>
      <c r="B47" s="787"/>
      <c r="C47" s="787"/>
      <c r="D47" t="s">
        <v>14</v>
      </c>
      <c r="E47" s="118">
        <v>300</v>
      </c>
      <c r="F47" s="12"/>
      <c r="G47" s="4">
        <f t="shared" si="0"/>
        <v>324.40000000000003</v>
      </c>
      <c r="K47" s="787"/>
      <c r="L47"/>
    </row>
    <row r="48" spans="1:12" s="4" customFormat="1">
      <c r="A48" s="39">
        <v>44484</v>
      </c>
      <c r="B48" s="787" t="s">
        <v>3476</v>
      </c>
      <c r="C48" s="787" t="s">
        <v>23</v>
      </c>
      <c r="D48" t="s">
        <v>14</v>
      </c>
      <c r="E48" s="118"/>
      <c r="F48" s="12">
        <v>300</v>
      </c>
      <c r="G48" s="4">
        <f t="shared" si="0"/>
        <v>24.400000000000034</v>
      </c>
    </row>
    <row r="49" spans="1:12" s="4" customFormat="1">
      <c r="A49" s="39">
        <v>44544</v>
      </c>
      <c r="B49" s="787" t="s">
        <v>3475</v>
      </c>
      <c r="C49" s="787" t="s">
        <v>23</v>
      </c>
      <c r="D49" t="s">
        <v>12</v>
      </c>
      <c r="E49" s="118"/>
      <c r="F49" s="12">
        <v>21.8</v>
      </c>
      <c r="G49" s="4">
        <f t="shared" si="0"/>
        <v>2.6000000000000334</v>
      </c>
    </row>
    <row r="50" spans="1:12" s="4" customFormat="1">
      <c r="A50" s="39">
        <v>44544</v>
      </c>
      <c r="B50" s="787" t="s">
        <v>3475</v>
      </c>
      <c r="C50" s="787" t="s">
        <v>23</v>
      </c>
      <c r="D50" t="s">
        <v>13</v>
      </c>
      <c r="E50" s="118"/>
      <c r="F50" s="12">
        <v>2.4</v>
      </c>
      <c r="G50" s="4">
        <f t="shared" si="0"/>
        <v>0.20000000000003348</v>
      </c>
    </row>
    <row r="51" spans="1:12" s="4" customFormat="1">
      <c r="A51" s="39">
        <v>44693</v>
      </c>
      <c r="B51" s="787" t="s">
        <v>3477</v>
      </c>
      <c r="C51" s="787" t="s">
        <v>23</v>
      </c>
      <c r="D51" t="s">
        <v>13</v>
      </c>
      <c r="E51" s="118"/>
      <c r="F51" s="12">
        <v>0.2</v>
      </c>
      <c r="G51" s="4">
        <f t="shared" si="0"/>
        <v>3.347322419244847E-14</v>
      </c>
    </row>
    <row r="52" spans="1:12" s="4" customFormat="1">
      <c r="A52" s="41">
        <v>44560</v>
      </c>
      <c r="B52" s="786" t="s">
        <v>10</v>
      </c>
      <c r="C52" s="786" t="s">
        <v>24</v>
      </c>
      <c r="D52" t="s">
        <v>14</v>
      </c>
      <c r="E52" s="118">
        <v>300</v>
      </c>
      <c r="F52" s="12"/>
      <c r="G52" s="4">
        <f t="shared" si="0"/>
        <v>300.00000000000006</v>
      </c>
    </row>
    <row r="53" spans="1:12" s="4" customFormat="1">
      <c r="A53" s="41"/>
      <c r="B53" s="786"/>
      <c r="C53" s="786"/>
      <c r="D53" t="s">
        <v>12</v>
      </c>
      <c r="E53" s="118">
        <v>23.3</v>
      </c>
      <c r="F53" s="12"/>
      <c r="G53" s="4">
        <f t="shared" si="0"/>
        <v>323.30000000000007</v>
      </c>
    </row>
    <row r="54" spans="1:12" s="4" customFormat="1">
      <c r="A54" s="41"/>
      <c r="B54" s="786"/>
      <c r="C54" s="786"/>
      <c r="D54" t="s">
        <v>13</v>
      </c>
      <c r="E54" s="118">
        <v>4</v>
      </c>
      <c r="F54" s="12"/>
      <c r="G54" s="4">
        <f t="shared" si="0"/>
        <v>327.30000000000007</v>
      </c>
    </row>
    <row r="55" spans="1:12" s="4" customFormat="1">
      <c r="A55" s="39">
        <v>44544</v>
      </c>
      <c r="B55" s="787" t="s">
        <v>3478</v>
      </c>
      <c r="C55" s="787" t="s">
        <v>24</v>
      </c>
      <c r="D55" t="s">
        <v>14</v>
      </c>
      <c r="E55" s="118"/>
      <c r="F55" s="12">
        <v>300</v>
      </c>
      <c r="G55" s="4">
        <f t="shared" si="0"/>
        <v>27.300000000000068</v>
      </c>
    </row>
    <row r="56" spans="1:12" s="4" customFormat="1">
      <c r="A56" s="39">
        <v>44693</v>
      </c>
      <c r="B56" s="787" t="s">
        <v>3477</v>
      </c>
      <c r="C56" s="787" t="s">
        <v>24</v>
      </c>
      <c r="D56" t="s">
        <v>12</v>
      </c>
      <c r="E56" s="118"/>
      <c r="F56" s="4">
        <v>23.3</v>
      </c>
      <c r="G56" s="4">
        <f t="shared" si="0"/>
        <v>4.0000000000000675</v>
      </c>
    </row>
    <row r="57" spans="1:12" s="4" customFormat="1">
      <c r="A57" s="39">
        <v>44693</v>
      </c>
      <c r="B57" s="787" t="s">
        <v>3477</v>
      </c>
      <c r="C57" s="787" t="s">
        <v>24</v>
      </c>
      <c r="D57" t="s">
        <v>13</v>
      </c>
      <c r="E57" s="118"/>
      <c r="F57" s="4">
        <v>4</v>
      </c>
      <c r="G57" s="4">
        <f t="shared" si="0"/>
        <v>6.7501559897209518E-14</v>
      </c>
    </row>
    <row r="58" spans="1:12" s="4" customFormat="1">
      <c r="A58" s="41">
        <v>44561</v>
      </c>
      <c r="B58" s="786" t="s">
        <v>10</v>
      </c>
      <c r="C58" s="786" t="s">
        <v>25</v>
      </c>
      <c r="D58" t="s">
        <v>12</v>
      </c>
      <c r="E58" s="118">
        <v>24.5</v>
      </c>
      <c r="F58" s="12"/>
      <c r="G58" s="4">
        <f t="shared" si="0"/>
        <v>24.500000000000068</v>
      </c>
      <c r="K58" s="786"/>
      <c r="L58"/>
    </row>
    <row r="59" spans="1:12" s="4" customFormat="1">
      <c r="A59" s="41"/>
      <c r="B59" s="786"/>
      <c r="C59" s="786"/>
      <c r="D59" t="s">
        <v>13</v>
      </c>
      <c r="E59" s="118">
        <v>4.4000000000000004</v>
      </c>
      <c r="F59" s="12"/>
      <c r="G59" s="4">
        <f t="shared" si="0"/>
        <v>28.90000000000007</v>
      </c>
      <c r="L59"/>
    </row>
    <row r="60" spans="1:12" s="4" customFormat="1">
      <c r="A60" s="41"/>
      <c r="B60" s="786"/>
      <c r="C60" s="786"/>
      <c r="D60" t="s">
        <v>14</v>
      </c>
      <c r="E60" s="118">
        <v>300</v>
      </c>
      <c r="F60" s="12"/>
      <c r="G60" s="4">
        <f t="shared" si="0"/>
        <v>328.90000000000009</v>
      </c>
      <c r="K60" s="786"/>
      <c r="L60"/>
    </row>
    <row r="61" spans="1:12" s="4" customFormat="1">
      <c r="A61" s="39">
        <v>44607</v>
      </c>
      <c r="B61" s="787" t="s">
        <v>3479</v>
      </c>
      <c r="C61" s="787" t="s">
        <v>25</v>
      </c>
      <c r="D61" t="s">
        <v>14</v>
      </c>
      <c r="E61" s="118"/>
      <c r="F61" s="12">
        <v>300</v>
      </c>
      <c r="G61" s="4">
        <f t="shared" si="0"/>
        <v>28.900000000000091</v>
      </c>
      <c r="K61" s="786"/>
      <c r="L61"/>
    </row>
    <row r="62" spans="1:12" s="4" customFormat="1">
      <c r="A62" s="39">
        <v>44753</v>
      </c>
      <c r="B62" s="787" t="s">
        <v>3480</v>
      </c>
      <c r="C62" s="787" t="s">
        <v>25</v>
      </c>
      <c r="D62" t="s">
        <v>12</v>
      </c>
      <c r="E62" s="118"/>
      <c r="F62" s="4">
        <v>24.5</v>
      </c>
      <c r="G62" s="4">
        <f t="shared" si="0"/>
        <v>4.4000000000000909</v>
      </c>
      <c r="K62" s="786"/>
      <c r="L62"/>
    </row>
    <row r="63" spans="1:12" s="4" customFormat="1">
      <c r="A63" s="39">
        <v>44753</v>
      </c>
      <c r="B63" s="787" t="s">
        <v>3480</v>
      </c>
      <c r="C63" s="787" t="s">
        <v>25</v>
      </c>
      <c r="D63" t="s">
        <v>13</v>
      </c>
      <c r="E63" s="118"/>
      <c r="F63" s="4">
        <v>4.4000000000000004</v>
      </c>
      <c r="G63" s="4">
        <f t="shared" si="0"/>
        <v>9.0594198809412774E-14</v>
      </c>
      <c r="K63" s="786"/>
      <c r="L63"/>
    </row>
    <row r="64" spans="1:12" s="4" customFormat="1">
      <c r="A64" s="41">
        <v>44592</v>
      </c>
      <c r="B64" s="786" t="s">
        <v>10</v>
      </c>
      <c r="C64" s="786" t="s">
        <v>11</v>
      </c>
      <c r="D64" t="s">
        <v>12</v>
      </c>
      <c r="E64" s="118">
        <v>25.9</v>
      </c>
      <c r="F64" s="12"/>
      <c r="G64" s="4">
        <f t="shared" si="0"/>
        <v>25.900000000000091</v>
      </c>
      <c r="K64" s="786"/>
      <c r="L64"/>
    </row>
    <row r="65" spans="1:12" s="4" customFormat="1">
      <c r="A65" s="39"/>
      <c r="B65" s="787"/>
      <c r="C65" s="787"/>
      <c r="D65" t="s">
        <v>13</v>
      </c>
      <c r="E65" s="118">
        <v>1.3</v>
      </c>
      <c r="F65" s="12"/>
      <c r="G65" s="4">
        <f t="shared" si="0"/>
        <v>27.200000000000092</v>
      </c>
      <c r="L65"/>
    </row>
    <row r="66" spans="1:12" s="4" customFormat="1">
      <c r="A66" s="39"/>
      <c r="B66" s="787"/>
      <c r="C66" s="787"/>
      <c r="D66" t="s">
        <v>14</v>
      </c>
      <c r="E66" s="118">
        <v>300</v>
      </c>
      <c r="F66" s="12"/>
      <c r="G66" s="4">
        <f t="shared" si="0"/>
        <v>327.2000000000001</v>
      </c>
      <c r="K66" s="786"/>
      <c r="L66"/>
    </row>
    <row r="67" spans="1:12" s="4" customFormat="1">
      <c r="A67" s="39">
        <v>44643</v>
      </c>
      <c r="B67" s="787" t="s">
        <v>3481</v>
      </c>
      <c r="C67" s="787" t="s">
        <v>11</v>
      </c>
      <c r="D67" t="s">
        <v>14</v>
      </c>
      <c r="E67" s="118"/>
      <c r="F67" s="4">
        <v>300</v>
      </c>
      <c r="G67" s="4">
        <f t="shared" si="0"/>
        <v>27.200000000000102</v>
      </c>
      <c r="L67"/>
    </row>
    <row r="68" spans="1:12" s="4" customFormat="1">
      <c r="A68" s="39">
        <v>44753</v>
      </c>
      <c r="B68" s="787" t="s">
        <v>3480</v>
      </c>
      <c r="C68" s="787" t="s">
        <v>11</v>
      </c>
      <c r="D68" t="s">
        <v>12</v>
      </c>
      <c r="E68" s="118"/>
      <c r="F68" s="4">
        <v>25.9</v>
      </c>
      <c r="G68" s="4">
        <f t="shared" si="0"/>
        <v>1.3000000000001037</v>
      </c>
      <c r="L68"/>
    </row>
    <row r="69" spans="1:12" s="4" customFormat="1">
      <c r="A69" s="39">
        <v>44753</v>
      </c>
      <c r="B69" s="787" t="s">
        <v>3480</v>
      </c>
      <c r="C69" s="787" t="s">
        <v>11</v>
      </c>
      <c r="D69" t="s">
        <v>13</v>
      </c>
      <c r="E69" s="118"/>
      <c r="F69" s="4">
        <v>1.3</v>
      </c>
      <c r="G69" s="4">
        <f t="shared" si="0"/>
        <v>1.0369483049998962E-13</v>
      </c>
      <c r="L69"/>
    </row>
    <row r="70" spans="1:12" s="4" customFormat="1">
      <c r="A70" s="41">
        <v>44620</v>
      </c>
      <c r="B70" s="786" t="s">
        <v>10</v>
      </c>
      <c r="C70" s="786" t="s">
        <v>15</v>
      </c>
      <c r="D70" t="s">
        <v>12</v>
      </c>
      <c r="E70" s="118">
        <v>40.5</v>
      </c>
      <c r="F70" s="12"/>
      <c r="G70" s="4">
        <f t="shared" si="0"/>
        <v>40.500000000000107</v>
      </c>
      <c r="K70" s="786"/>
      <c r="L70"/>
    </row>
    <row r="71" spans="1:12" s="4" customFormat="1">
      <c r="A71" s="39"/>
      <c r="B71" s="787"/>
      <c r="C71" s="787"/>
      <c r="D71" t="s">
        <v>13</v>
      </c>
      <c r="E71" s="118">
        <v>4.3</v>
      </c>
      <c r="F71" s="12"/>
      <c r="G71" s="4">
        <f t="shared" si="0"/>
        <v>44.800000000000104</v>
      </c>
      <c r="K71" s="787"/>
      <c r="L71"/>
    </row>
    <row r="72" spans="1:12" s="4" customFormat="1">
      <c r="A72" s="39"/>
      <c r="B72" s="787"/>
      <c r="C72" s="787"/>
      <c r="D72" t="s">
        <v>14</v>
      </c>
      <c r="E72" s="118">
        <v>300</v>
      </c>
      <c r="F72" s="12"/>
      <c r="G72" s="4">
        <f t="shared" si="0"/>
        <v>344.80000000000013</v>
      </c>
      <c r="K72" s="786"/>
      <c r="L72"/>
    </row>
    <row r="73" spans="1:12" s="4" customFormat="1">
      <c r="A73" s="39">
        <v>44643</v>
      </c>
      <c r="B73" s="787" t="s">
        <v>3481</v>
      </c>
      <c r="C73" s="787" t="s">
        <v>15</v>
      </c>
      <c r="D73" t="s">
        <v>14</v>
      </c>
      <c r="E73" s="118"/>
      <c r="F73" s="4">
        <v>300</v>
      </c>
      <c r="G73" s="4">
        <f t="shared" si="0"/>
        <v>44.800000000000125</v>
      </c>
      <c r="K73" s="787"/>
      <c r="L73"/>
    </row>
    <row r="74" spans="1:12" s="4" customFormat="1">
      <c r="A74" s="39">
        <v>44753</v>
      </c>
      <c r="B74" s="787" t="s">
        <v>3480</v>
      </c>
      <c r="C74" s="787" t="s">
        <v>15</v>
      </c>
      <c r="D74" t="s">
        <v>12</v>
      </c>
      <c r="E74" s="118"/>
      <c r="F74" s="4">
        <v>40.5</v>
      </c>
      <c r="G74" s="4">
        <f t="shared" si="0"/>
        <v>4.3000000000001251</v>
      </c>
      <c r="K74" s="787"/>
      <c r="L74"/>
    </row>
    <row r="75" spans="1:12" s="4" customFormat="1">
      <c r="A75" s="39">
        <v>44753</v>
      </c>
      <c r="B75" s="787" t="s">
        <v>3480</v>
      </c>
      <c r="C75" s="787" t="s">
        <v>15</v>
      </c>
      <c r="D75" t="s">
        <v>13</v>
      </c>
      <c r="E75" s="118"/>
      <c r="F75" s="4">
        <v>0.9</v>
      </c>
      <c r="G75" s="4">
        <f t="shared" si="0"/>
        <v>3.4000000000001251</v>
      </c>
      <c r="K75" s="787"/>
      <c r="L75"/>
    </row>
    <row r="76" spans="1:12" s="4" customFormat="1">
      <c r="A76" s="39">
        <v>44894</v>
      </c>
      <c r="B76" s="787" t="s">
        <v>3482</v>
      </c>
      <c r="C76" s="787" t="s">
        <v>15</v>
      </c>
      <c r="D76" t="s">
        <v>13</v>
      </c>
      <c r="E76" s="118"/>
      <c r="F76" s="4">
        <v>3.4</v>
      </c>
      <c r="G76" s="4">
        <f t="shared" si="0"/>
        <v>1.2523315717771766E-13</v>
      </c>
      <c r="K76" s="787"/>
      <c r="L76"/>
    </row>
    <row r="77" spans="1:12" s="4" customFormat="1">
      <c r="A77" s="41">
        <v>44651</v>
      </c>
      <c r="B77" s="786" t="s">
        <v>10</v>
      </c>
      <c r="C77" s="786" t="s">
        <v>16</v>
      </c>
      <c r="D77" t="s">
        <v>12</v>
      </c>
      <c r="E77" s="118">
        <v>25.7</v>
      </c>
      <c r="F77" s="12"/>
      <c r="G77" s="4">
        <f t="shared" si="0"/>
        <v>25.700000000000124</v>
      </c>
      <c r="K77" s="786"/>
      <c r="L77"/>
    </row>
    <row r="78" spans="1:12" s="4" customFormat="1">
      <c r="A78" s="39"/>
      <c r="B78" s="787"/>
      <c r="C78" s="787"/>
      <c r="D78" t="s">
        <v>13</v>
      </c>
      <c r="E78" s="118">
        <v>5.2</v>
      </c>
      <c r="F78" s="12"/>
      <c r="G78" s="4">
        <f t="shared" si="0"/>
        <v>30.900000000000123</v>
      </c>
      <c r="K78" s="787"/>
      <c r="L78"/>
    </row>
    <row r="79" spans="1:12" s="4" customFormat="1">
      <c r="A79" s="39"/>
      <c r="B79" s="787"/>
      <c r="C79" s="787"/>
      <c r="D79" t="s">
        <v>14</v>
      </c>
      <c r="E79" s="118">
        <v>300</v>
      </c>
      <c r="F79" s="12"/>
      <c r="G79" s="4">
        <f t="shared" si="0"/>
        <v>330.90000000000015</v>
      </c>
      <c r="L79"/>
    </row>
    <row r="80" spans="1:12" s="4" customFormat="1">
      <c r="A80" s="39">
        <v>44693</v>
      </c>
      <c r="B80" s="787" t="s">
        <v>3483</v>
      </c>
      <c r="C80" s="787" t="s">
        <v>16</v>
      </c>
      <c r="D80" t="s">
        <v>14</v>
      </c>
      <c r="E80" s="118"/>
      <c r="F80" s="12">
        <v>300</v>
      </c>
      <c r="G80" s="4">
        <f t="shared" si="0"/>
        <v>30.900000000000148</v>
      </c>
      <c r="K80" s="786"/>
      <c r="L80"/>
    </row>
    <row r="81" spans="1:12" s="4" customFormat="1">
      <c r="A81" s="39">
        <v>44894</v>
      </c>
      <c r="B81" s="787" t="s">
        <v>3482</v>
      </c>
      <c r="C81" s="787" t="s">
        <v>16</v>
      </c>
      <c r="D81" t="s">
        <v>12</v>
      </c>
      <c r="E81" s="118"/>
      <c r="F81" s="4">
        <v>25.7</v>
      </c>
      <c r="G81" s="4">
        <f t="shared" si="0"/>
        <v>5.2000000000001485</v>
      </c>
      <c r="K81" s="786"/>
      <c r="L81"/>
    </row>
    <row r="82" spans="1:12" s="4" customFormat="1">
      <c r="A82" s="39">
        <v>44894</v>
      </c>
      <c r="B82" s="787" t="s">
        <v>3482</v>
      </c>
      <c r="C82" s="787" t="s">
        <v>16</v>
      </c>
      <c r="D82" t="s">
        <v>13</v>
      </c>
      <c r="E82" s="118"/>
      <c r="F82" s="4">
        <v>5.2</v>
      </c>
      <c r="G82" s="4">
        <f t="shared" si="0"/>
        <v>1.4832579608992091E-13</v>
      </c>
      <c r="K82" s="786"/>
      <c r="L82"/>
    </row>
    <row r="83" spans="1:12" s="4" customFormat="1">
      <c r="A83" s="41">
        <v>44681</v>
      </c>
      <c r="B83" s="786" t="s">
        <v>10</v>
      </c>
      <c r="C83" s="786" t="s">
        <v>17</v>
      </c>
      <c r="D83" t="s">
        <v>12</v>
      </c>
      <c r="E83" s="118">
        <v>25.8</v>
      </c>
      <c r="F83" s="12"/>
      <c r="G83" s="4">
        <f t="shared" si="0"/>
        <v>25.80000000000015</v>
      </c>
      <c r="K83" s="786"/>
      <c r="L83"/>
    </row>
    <row r="84" spans="1:12" s="4" customFormat="1">
      <c r="A84" s="39"/>
      <c r="B84" s="787"/>
      <c r="C84" s="787"/>
      <c r="D84" t="s">
        <v>13</v>
      </c>
      <c r="E84" s="118">
        <v>2.8</v>
      </c>
      <c r="F84" s="12"/>
      <c r="G84" s="4">
        <f t="shared" si="0"/>
        <v>28.600000000000151</v>
      </c>
      <c r="K84" s="787"/>
      <c r="L84"/>
    </row>
    <row r="85" spans="1:12" s="4" customFormat="1">
      <c r="A85" s="39"/>
      <c r="B85" s="787"/>
      <c r="C85" s="787"/>
      <c r="D85" t="s">
        <v>14</v>
      </c>
      <c r="E85" s="118">
        <v>300</v>
      </c>
      <c r="F85" s="12"/>
      <c r="G85" s="4">
        <f t="shared" si="0"/>
        <v>328.60000000000014</v>
      </c>
      <c r="K85" s="786"/>
      <c r="L85"/>
    </row>
    <row r="86" spans="1:12" s="4" customFormat="1">
      <c r="A86" s="39">
        <v>44693</v>
      </c>
      <c r="B86" s="787" t="s">
        <v>3483</v>
      </c>
      <c r="C86" s="787" t="s">
        <v>17</v>
      </c>
      <c r="D86" t="s">
        <v>14</v>
      </c>
      <c r="E86" s="118"/>
      <c r="F86" s="12">
        <v>300</v>
      </c>
      <c r="G86" s="4">
        <f t="shared" ref="G86:G148" si="1">+G85+E86-F86</f>
        <v>28.600000000000136</v>
      </c>
      <c r="K86" s="787"/>
      <c r="L86"/>
    </row>
    <row r="87" spans="1:12" s="4" customFormat="1">
      <c r="A87" s="39">
        <v>44894</v>
      </c>
      <c r="B87" s="787" t="s">
        <v>3482</v>
      </c>
      <c r="C87" s="787" t="s">
        <v>17</v>
      </c>
      <c r="D87" t="s">
        <v>12</v>
      </c>
      <c r="E87" s="118"/>
      <c r="F87" s="4">
        <v>25.8</v>
      </c>
      <c r="G87" s="4">
        <f t="shared" si="1"/>
        <v>2.8000000000001357</v>
      </c>
      <c r="K87" s="787"/>
      <c r="L87"/>
    </row>
    <row r="88" spans="1:12" s="4" customFormat="1">
      <c r="A88" s="39">
        <v>44894</v>
      </c>
      <c r="B88" s="787" t="s">
        <v>3482</v>
      </c>
      <c r="C88" s="787" t="s">
        <v>17</v>
      </c>
      <c r="D88" t="s">
        <v>13</v>
      </c>
      <c r="E88" s="118"/>
      <c r="F88" s="4">
        <v>2.8</v>
      </c>
      <c r="G88" s="4">
        <f t="shared" si="1"/>
        <v>1.3589129821411916E-13</v>
      </c>
      <c r="K88" s="787"/>
      <c r="L88"/>
    </row>
    <row r="89" spans="1:12" s="4" customFormat="1">
      <c r="A89" s="41">
        <v>44712</v>
      </c>
      <c r="B89" s="786" t="s">
        <v>10</v>
      </c>
      <c r="C89" s="786" t="s">
        <v>18</v>
      </c>
      <c r="D89" t="s">
        <v>12</v>
      </c>
      <c r="E89" s="118">
        <v>24.7</v>
      </c>
      <c r="F89" s="12"/>
      <c r="G89" s="4">
        <f t="shared" si="1"/>
        <v>24.700000000000134</v>
      </c>
      <c r="K89" s="786"/>
      <c r="L89"/>
    </row>
    <row r="90" spans="1:12" s="4" customFormat="1">
      <c r="A90" s="39"/>
      <c r="B90" s="787"/>
      <c r="C90" s="787"/>
      <c r="D90" t="s">
        <v>13</v>
      </c>
      <c r="E90" s="118">
        <v>9.1</v>
      </c>
      <c r="F90" s="12"/>
      <c r="G90" s="4">
        <f t="shared" si="1"/>
        <v>33.800000000000132</v>
      </c>
      <c r="K90" s="787"/>
      <c r="L90"/>
    </row>
    <row r="91" spans="1:12" s="4" customFormat="1" ht="17.25" customHeight="1">
      <c r="A91" s="39"/>
      <c r="B91" s="787"/>
      <c r="C91" s="787"/>
      <c r="D91" t="s">
        <v>14</v>
      </c>
      <c r="E91" s="118">
        <v>300</v>
      </c>
      <c r="F91" s="12"/>
      <c r="G91" s="4">
        <f t="shared" si="1"/>
        <v>333.80000000000013</v>
      </c>
      <c r="L91"/>
    </row>
    <row r="92" spans="1:12" s="4" customFormat="1">
      <c r="A92" s="39">
        <v>44753</v>
      </c>
      <c r="B92" s="787" t="s">
        <v>3484</v>
      </c>
      <c r="C92" s="787" t="s">
        <v>18</v>
      </c>
      <c r="D92" t="s">
        <v>14</v>
      </c>
      <c r="E92" s="118"/>
      <c r="F92" s="12">
        <v>300</v>
      </c>
      <c r="G92" s="4">
        <f t="shared" si="1"/>
        <v>33.800000000000125</v>
      </c>
      <c r="K92" s="786"/>
      <c r="L92"/>
    </row>
    <row r="93" spans="1:12" s="4" customFormat="1">
      <c r="A93" s="39">
        <v>44894</v>
      </c>
      <c r="B93" s="787" t="s">
        <v>3482</v>
      </c>
      <c r="C93" s="787" t="s">
        <v>18</v>
      </c>
      <c r="D93" t="s">
        <v>12</v>
      </c>
      <c r="E93" s="118"/>
      <c r="F93" s="4">
        <v>24.7</v>
      </c>
      <c r="G93" s="4">
        <f t="shared" si="1"/>
        <v>9.1000000000001258</v>
      </c>
      <c r="K93" s="786"/>
      <c r="L93"/>
    </row>
    <row r="94" spans="1:12" s="4" customFormat="1">
      <c r="A94" s="39">
        <v>44894</v>
      </c>
      <c r="B94" s="787" t="s">
        <v>3482</v>
      </c>
      <c r="C94" s="787" t="s">
        <v>18</v>
      </c>
      <c r="D94" t="s">
        <v>13</v>
      </c>
      <c r="E94" s="118"/>
      <c r="F94" s="4">
        <v>9.1</v>
      </c>
      <c r="G94" s="4">
        <f t="shared" si="1"/>
        <v>1.2612133559741778E-13</v>
      </c>
      <c r="K94" s="786"/>
      <c r="L94"/>
    </row>
    <row r="95" spans="1:12" s="4" customFormat="1">
      <c r="A95" s="41">
        <v>44742</v>
      </c>
      <c r="B95" s="786" t="s">
        <v>10</v>
      </c>
      <c r="C95" s="786" t="s">
        <v>19</v>
      </c>
      <c r="D95" t="s">
        <v>12</v>
      </c>
      <c r="E95" s="118">
        <v>23.9</v>
      </c>
      <c r="F95" s="12"/>
      <c r="G95" s="4">
        <f t="shared" si="1"/>
        <v>23.900000000000126</v>
      </c>
      <c r="K95" s="787"/>
      <c r="L95"/>
    </row>
    <row r="96" spans="1:12" s="4" customFormat="1">
      <c r="A96" s="39"/>
      <c r="B96" s="787"/>
      <c r="C96" s="787"/>
      <c r="D96" t="s">
        <v>13</v>
      </c>
      <c r="E96" s="118">
        <v>6.9</v>
      </c>
      <c r="F96" s="12"/>
      <c r="G96" s="4">
        <f t="shared" si="1"/>
        <v>30.800000000000125</v>
      </c>
      <c r="K96" s="786"/>
      <c r="L96"/>
    </row>
    <row r="97" spans="1:12" s="4" customFormat="1">
      <c r="A97" s="39"/>
      <c r="B97" s="787"/>
      <c r="C97" s="787"/>
      <c r="D97" t="s">
        <v>14</v>
      </c>
      <c r="E97" s="118">
        <v>300</v>
      </c>
      <c r="F97" s="12"/>
      <c r="G97" s="4">
        <f t="shared" si="1"/>
        <v>330.80000000000013</v>
      </c>
      <c r="K97" s="787"/>
      <c r="L97"/>
    </row>
    <row r="98" spans="1:12" s="4" customFormat="1">
      <c r="A98" s="39">
        <v>44753</v>
      </c>
      <c r="B98" s="787" t="s">
        <v>3484</v>
      </c>
      <c r="C98" s="787" t="s">
        <v>19</v>
      </c>
      <c r="D98" t="s">
        <v>14</v>
      </c>
      <c r="E98" s="118"/>
      <c r="F98" s="12">
        <v>300</v>
      </c>
      <c r="G98" s="4">
        <f t="shared" si="1"/>
        <v>30.800000000000125</v>
      </c>
      <c r="K98" s="786"/>
      <c r="L98"/>
    </row>
    <row r="99" spans="1:12" s="4" customFormat="1">
      <c r="A99" s="39">
        <v>44894</v>
      </c>
      <c r="B99" s="787" t="s">
        <v>3482</v>
      </c>
      <c r="C99" s="787" t="s">
        <v>19</v>
      </c>
      <c r="D99" t="s">
        <v>12</v>
      </c>
      <c r="E99" s="118"/>
      <c r="F99" s="4">
        <v>23.9</v>
      </c>
      <c r="G99" s="4">
        <f t="shared" si="1"/>
        <v>6.9000000000001265</v>
      </c>
      <c r="K99" s="786"/>
      <c r="L99"/>
    </row>
    <row r="100" spans="1:12" s="4" customFormat="1">
      <c r="A100" s="39">
        <v>44894</v>
      </c>
      <c r="B100" s="787" t="s">
        <v>3482</v>
      </c>
      <c r="C100" s="787" t="s">
        <v>19</v>
      </c>
      <c r="D100" t="s">
        <v>13</v>
      </c>
      <c r="E100" s="118"/>
      <c r="F100" s="4">
        <v>6.9</v>
      </c>
      <c r="G100" s="4">
        <f t="shared" si="1"/>
        <v>1.2612133559741778E-13</v>
      </c>
      <c r="K100" s="786"/>
      <c r="L100"/>
    </row>
    <row r="101" spans="1:12" s="4" customFormat="1">
      <c r="A101" s="41">
        <v>44773</v>
      </c>
      <c r="B101" s="786" t="s">
        <v>10</v>
      </c>
      <c r="C101" s="786" t="s">
        <v>20</v>
      </c>
      <c r="D101" t="s">
        <v>12</v>
      </c>
      <c r="E101" s="118">
        <v>23.8</v>
      </c>
      <c r="F101" s="12"/>
      <c r="G101" s="4">
        <f t="shared" si="1"/>
        <v>23.800000000000125</v>
      </c>
      <c r="K101" s="787"/>
      <c r="L101"/>
    </row>
    <row r="102" spans="1:12" s="4" customFormat="1">
      <c r="A102" s="39"/>
      <c r="B102" s="787"/>
      <c r="C102" s="787"/>
      <c r="D102" t="s">
        <v>13</v>
      </c>
      <c r="E102" s="118">
        <v>9.6999999999999993</v>
      </c>
      <c r="F102" s="12"/>
      <c r="G102" s="4">
        <f t="shared" si="1"/>
        <v>33.500000000000128</v>
      </c>
      <c r="K102" s="786"/>
      <c r="L102"/>
    </row>
    <row r="103" spans="1:12" s="4" customFormat="1">
      <c r="A103" s="39"/>
      <c r="B103" s="787"/>
      <c r="C103" s="787"/>
      <c r="D103" t="s">
        <v>14</v>
      </c>
      <c r="E103" s="118">
        <v>300</v>
      </c>
      <c r="F103" s="12"/>
      <c r="G103" s="4">
        <f t="shared" si="1"/>
        <v>333.50000000000011</v>
      </c>
      <c r="K103" s="787"/>
      <c r="L103"/>
    </row>
    <row r="104" spans="1:12" s="4" customFormat="1">
      <c r="A104" s="39">
        <v>44824</v>
      </c>
      <c r="B104" s="787" t="s">
        <v>3485</v>
      </c>
      <c r="C104" s="787" t="s">
        <v>20</v>
      </c>
      <c r="D104" t="s">
        <v>14</v>
      </c>
      <c r="E104" s="118"/>
      <c r="F104" s="4">
        <v>300</v>
      </c>
      <c r="G104" s="4">
        <f t="shared" si="1"/>
        <v>33.500000000000114</v>
      </c>
      <c r="K104" s="787"/>
      <c r="L104"/>
    </row>
    <row r="105" spans="1:12" s="4" customFormat="1">
      <c r="A105" s="39">
        <v>44894</v>
      </c>
      <c r="B105" s="787" t="s">
        <v>3486</v>
      </c>
      <c r="C105" s="787" t="s">
        <v>20</v>
      </c>
      <c r="D105" t="s">
        <v>12</v>
      </c>
      <c r="E105" s="118"/>
      <c r="F105" s="4">
        <v>23.8</v>
      </c>
      <c r="G105" s="4">
        <f t="shared" si="1"/>
        <v>9.700000000000113</v>
      </c>
      <c r="K105" s="787"/>
      <c r="L105"/>
    </row>
    <row r="106" spans="1:12" s="4" customFormat="1">
      <c r="A106" s="39">
        <v>44894</v>
      </c>
      <c r="B106" s="787" t="s">
        <v>3486</v>
      </c>
      <c r="C106" s="787" t="s">
        <v>20</v>
      </c>
      <c r="D106" t="s">
        <v>13</v>
      </c>
      <c r="E106" s="118"/>
      <c r="F106" s="4">
        <v>9.6999999999999993</v>
      </c>
      <c r="G106" s="4">
        <f t="shared" si="1"/>
        <v>1.1368683772161603E-13</v>
      </c>
      <c r="K106" s="787"/>
      <c r="L106"/>
    </row>
    <row r="107" spans="1:12" s="4" customFormat="1">
      <c r="A107" s="41">
        <v>44804</v>
      </c>
      <c r="B107" s="786" t="s">
        <v>10</v>
      </c>
      <c r="C107" s="786" t="s">
        <v>21</v>
      </c>
      <c r="D107" t="s">
        <v>12</v>
      </c>
      <c r="E107" s="118">
        <v>24</v>
      </c>
      <c r="F107" s="12"/>
      <c r="G107" s="4">
        <f t="shared" si="1"/>
        <v>24.000000000000114</v>
      </c>
      <c r="K107" s="786"/>
      <c r="L107"/>
    </row>
    <row r="108" spans="1:12" s="4" customFormat="1">
      <c r="A108" s="39"/>
      <c r="B108" s="787"/>
      <c r="C108" s="787"/>
      <c r="D108" t="s">
        <v>13</v>
      </c>
      <c r="E108" s="118">
        <v>7</v>
      </c>
      <c r="F108" s="12"/>
      <c r="G108" s="4">
        <f t="shared" si="1"/>
        <v>31.000000000000114</v>
      </c>
      <c r="K108" s="787"/>
      <c r="L108"/>
    </row>
    <row r="109" spans="1:12" s="4" customFormat="1">
      <c r="A109" s="39"/>
      <c r="B109" s="787"/>
      <c r="C109" s="787"/>
      <c r="D109" t="s">
        <v>14</v>
      </c>
      <c r="E109" s="118">
        <v>300</v>
      </c>
      <c r="F109" s="12"/>
      <c r="G109" s="4">
        <f t="shared" si="1"/>
        <v>331.00000000000011</v>
      </c>
      <c r="K109" s="787"/>
      <c r="L109"/>
    </row>
    <row r="110" spans="1:12" s="4" customFormat="1">
      <c r="A110" s="39">
        <v>44824</v>
      </c>
      <c r="B110" s="787" t="s">
        <v>3485</v>
      </c>
      <c r="C110" s="787" t="s">
        <v>21</v>
      </c>
      <c r="D110" t="s">
        <v>14</v>
      </c>
      <c r="E110" s="118"/>
      <c r="F110" s="4">
        <v>300</v>
      </c>
      <c r="G110" s="4">
        <f t="shared" si="1"/>
        <v>31.000000000000114</v>
      </c>
    </row>
    <row r="111" spans="1:12" s="4" customFormat="1">
      <c r="A111" s="39">
        <v>44894</v>
      </c>
      <c r="B111" s="787" t="s">
        <v>3486</v>
      </c>
      <c r="C111" s="787" t="s">
        <v>21</v>
      </c>
      <c r="D111" t="s">
        <v>12</v>
      </c>
      <c r="E111" s="118"/>
      <c r="F111" s="4">
        <v>19</v>
      </c>
      <c r="G111" s="4">
        <f t="shared" si="1"/>
        <v>12.000000000000114</v>
      </c>
      <c r="J111" s="848"/>
      <c r="K111" s="848"/>
      <c r="L111" s="848"/>
    </row>
    <row r="112" spans="1:12" s="4" customFormat="1">
      <c r="A112" s="39">
        <v>44981</v>
      </c>
      <c r="B112" s="787" t="s">
        <v>3487</v>
      </c>
      <c r="C112" s="787" t="s">
        <v>21</v>
      </c>
      <c r="D112" t="s">
        <v>12</v>
      </c>
      <c r="E112" s="118"/>
      <c r="F112" s="4">
        <v>5</v>
      </c>
      <c r="G112" s="4">
        <f t="shared" si="1"/>
        <v>7.0000000000001137</v>
      </c>
      <c r="J112" s="802"/>
      <c r="K112" s="802"/>
      <c r="L112" s="802"/>
    </row>
    <row r="113" spans="1:13" s="4" customFormat="1">
      <c r="A113" s="39">
        <v>44981</v>
      </c>
      <c r="B113" s="787" t="s">
        <v>3487</v>
      </c>
      <c r="C113" s="787" t="s">
        <v>21</v>
      </c>
      <c r="D113" t="s">
        <v>13</v>
      </c>
      <c r="E113" s="118"/>
      <c r="F113" s="4">
        <v>7</v>
      </c>
      <c r="G113" s="4">
        <f t="shared" si="1"/>
        <v>1.1368683772161603E-13</v>
      </c>
      <c r="J113" s="802"/>
      <c r="K113" s="802"/>
      <c r="L113" s="802"/>
    </row>
    <row r="114" spans="1:13" s="4" customFormat="1">
      <c r="A114" s="41">
        <v>44834</v>
      </c>
      <c r="B114" s="786" t="s">
        <v>10</v>
      </c>
      <c r="C114" s="786" t="s">
        <v>22</v>
      </c>
      <c r="D114" t="s">
        <v>12</v>
      </c>
      <c r="E114" s="118">
        <v>21.3</v>
      </c>
      <c r="F114" s="12"/>
      <c r="G114" s="4">
        <f t="shared" si="1"/>
        <v>21.300000000000114</v>
      </c>
      <c r="J114" s="786"/>
      <c r="K114"/>
    </row>
    <row r="115" spans="1:13" s="4" customFormat="1">
      <c r="A115" s="39"/>
      <c r="B115" s="787"/>
      <c r="C115" s="787"/>
      <c r="D115" t="s">
        <v>13</v>
      </c>
      <c r="E115" s="118">
        <v>8.1999999999999993</v>
      </c>
      <c r="F115" s="12"/>
      <c r="G115" s="4">
        <f t="shared" si="1"/>
        <v>29.500000000000114</v>
      </c>
      <c r="K115"/>
    </row>
    <row r="116" spans="1:13" s="4" customFormat="1">
      <c r="A116" s="39"/>
      <c r="B116" s="787"/>
      <c r="C116" s="787"/>
      <c r="D116" t="s">
        <v>14</v>
      </c>
      <c r="E116" s="138">
        <v>350</v>
      </c>
      <c r="F116" s="12"/>
      <c r="G116" s="46">
        <f t="shared" si="1"/>
        <v>379.50000000000011</v>
      </c>
      <c r="H116" s="46"/>
      <c r="J116" s="786"/>
      <c r="K116"/>
    </row>
    <row r="117" spans="1:13" s="4" customFormat="1">
      <c r="A117" s="39">
        <v>44981</v>
      </c>
      <c r="B117" s="787" t="s">
        <v>3487</v>
      </c>
      <c r="C117" s="787" t="s">
        <v>22</v>
      </c>
      <c r="D117" t="s">
        <v>12</v>
      </c>
      <c r="E117" s="118"/>
      <c r="F117" s="12">
        <v>18</v>
      </c>
      <c r="G117" s="4">
        <f t="shared" si="1"/>
        <v>361.50000000000011</v>
      </c>
      <c r="J117" s="786"/>
      <c r="K117"/>
    </row>
    <row r="118" spans="1:13" s="4" customFormat="1">
      <c r="A118" s="39">
        <v>45009</v>
      </c>
      <c r="B118" s="787" t="s">
        <v>3488</v>
      </c>
      <c r="C118" s="787" t="s">
        <v>22</v>
      </c>
      <c r="D118" t="s">
        <v>12</v>
      </c>
      <c r="E118" s="118"/>
      <c r="F118" s="4">
        <v>3.3</v>
      </c>
      <c r="G118" s="4">
        <f t="shared" si="1"/>
        <v>358.2000000000001</v>
      </c>
      <c r="J118" s="786"/>
      <c r="K118"/>
    </row>
    <row r="119" spans="1:13" s="4" customFormat="1">
      <c r="A119" s="39">
        <v>45009</v>
      </c>
      <c r="B119" s="787" t="s">
        <v>3488</v>
      </c>
      <c r="C119" s="787" t="s">
        <v>22</v>
      </c>
      <c r="D119" t="s">
        <v>13</v>
      </c>
      <c r="E119" s="118"/>
      <c r="F119" s="4">
        <v>8.1999999999999993</v>
      </c>
      <c r="G119" s="4">
        <f t="shared" si="1"/>
        <v>350.00000000000011</v>
      </c>
      <c r="J119" s="786"/>
      <c r="K119"/>
    </row>
    <row r="120" spans="1:13" s="4" customFormat="1">
      <c r="A120" s="39">
        <v>45026</v>
      </c>
      <c r="B120" s="787" t="s">
        <v>3489</v>
      </c>
      <c r="C120" s="787" t="s">
        <v>16</v>
      </c>
      <c r="D120" t="s">
        <v>14</v>
      </c>
      <c r="E120" s="118"/>
      <c r="F120" s="4">
        <v>350</v>
      </c>
      <c r="G120" s="4">
        <f t="shared" si="1"/>
        <v>0</v>
      </c>
      <c r="J120" s="786"/>
      <c r="K120"/>
    </row>
    <row r="121" spans="1:13" s="4" customFormat="1">
      <c r="A121" s="41">
        <v>44865</v>
      </c>
      <c r="B121" s="786" t="s">
        <v>10</v>
      </c>
      <c r="C121" s="786" t="s">
        <v>23</v>
      </c>
      <c r="D121" t="s">
        <v>12</v>
      </c>
      <c r="E121" s="118">
        <v>21.2</v>
      </c>
      <c r="F121" s="12"/>
      <c r="G121" s="4">
        <f t="shared" si="1"/>
        <v>21.2</v>
      </c>
      <c r="J121" s="787"/>
      <c r="K121"/>
    </row>
    <row r="122" spans="1:13" s="4" customFormat="1">
      <c r="A122" s="39"/>
      <c r="B122" s="787"/>
      <c r="C122" s="787"/>
      <c r="D122" t="s">
        <v>13</v>
      </c>
      <c r="E122" s="118">
        <v>4.9000000000000004</v>
      </c>
      <c r="F122" s="12"/>
      <c r="G122" s="4">
        <f t="shared" si="1"/>
        <v>26.1</v>
      </c>
      <c r="I122" s="786"/>
      <c r="J122"/>
    </row>
    <row r="123" spans="1:13" s="4" customFormat="1">
      <c r="A123" s="39"/>
      <c r="B123" s="787"/>
      <c r="C123" s="787"/>
      <c r="D123" t="s">
        <v>14</v>
      </c>
      <c r="E123" s="118">
        <v>350</v>
      </c>
      <c r="F123" s="12"/>
      <c r="G123" s="4">
        <f t="shared" si="1"/>
        <v>376.1</v>
      </c>
      <c r="I123" s="787"/>
      <c r="J123"/>
      <c r="M123" s="12"/>
    </row>
    <row r="124" spans="1:13" s="4" customFormat="1">
      <c r="A124" s="39">
        <v>44894</v>
      </c>
      <c r="B124" s="787" t="s">
        <v>3490</v>
      </c>
      <c r="C124" s="787" t="s">
        <v>23</v>
      </c>
      <c r="D124" t="s">
        <v>14</v>
      </c>
      <c r="E124" s="118"/>
      <c r="F124" s="4">
        <v>350</v>
      </c>
      <c r="G124" s="4">
        <f t="shared" si="1"/>
        <v>26.100000000000023</v>
      </c>
      <c r="I124" s="786"/>
      <c r="J124"/>
      <c r="M124" s="12"/>
    </row>
    <row r="125" spans="1:13" s="4" customFormat="1">
      <c r="A125" s="39">
        <v>45009</v>
      </c>
      <c r="B125" s="787" t="s">
        <v>3488</v>
      </c>
      <c r="C125" s="787" t="s">
        <v>23</v>
      </c>
      <c r="D125" t="s">
        <v>12</v>
      </c>
      <c r="E125" s="118"/>
      <c r="F125" s="4">
        <v>21.2</v>
      </c>
      <c r="G125" s="4">
        <f t="shared" si="1"/>
        <v>4.9000000000000234</v>
      </c>
      <c r="I125" s="786"/>
      <c r="J125"/>
      <c r="M125" s="12"/>
    </row>
    <row r="126" spans="1:13" s="4" customFormat="1">
      <c r="A126" s="39">
        <v>45009</v>
      </c>
      <c r="B126" s="787" t="s">
        <v>3488</v>
      </c>
      <c r="C126" s="787" t="s">
        <v>23</v>
      </c>
      <c r="D126" t="s">
        <v>13</v>
      </c>
      <c r="E126" s="118"/>
      <c r="F126" s="4">
        <v>4.9000000000000004</v>
      </c>
      <c r="G126" s="4">
        <f t="shared" si="1"/>
        <v>2.3092638912203256E-14</v>
      </c>
      <c r="I126" s="786"/>
      <c r="J126"/>
      <c r="M126" s="12"/>
    </row>
    <row r="127" spans="1:13" s="4" customFormat="1">
      <c r="A127" s="41">
        <v>44895</v>
      </c>
      <c r="B127" s="786" t="s">
        <v>10</v>
      </c>
      <c r="C127" s="786" t="s">
        <v>24</v>
      </c>
      <c r="D127" t="s">
        <v>12</v>
      </c>
      <c r="E127" s="118">
        <v>23.7</v>
      </c>
      <c r="F127" s="12"/>
      <c r="G127" s="4">
        <f t="shared" si="1"/>
        <v>23.700000000000024</v>
      </c>
      <c r="I127" s="787"/>
      <c r="J127"/>
    </row>
    <row r="128" spans="1:13" s="4" customFormat="1">
      <c r="A128" s="39"/>
      <c r="B128" s="787"/>
      <c r="C128" s="787"/>
      <c r="D128" t="s">
        <v>13</v>
      </c>
      <c r="E128" s="118">
        <v>6.3</v>
      </c>
      <c r="F128" s="12"/>
      <c r="G128" s="4">
        <f t="shared" si="1"/>
        <v>30.000000000000025</v>
      </c>
      <c r="I128" s="786"/>
      <c r="J128"/>
    </row>
    <row r="129" spans="1:10" s="4" customFormat="1">
      <c r="A129" s="39"/>
      <c r="B129" s="787"/>
      <c r="C129" s="787"/>
      <c r="D129" t="s">
        <v>14</v>
      </c>
      <c r="E129" s="118">
        <v>350</v>
      </c>
      <c r="F129" s="12"/>
      <c r="G129" s="4">
        <f t="shared" si="1"/>
        <v>380</v>
      </c>
      <c r="I129" s="787"/>
      <c r="J129"/>
    </row>
    <row r="130" spans="1:10" s="4" customFormat="1">
      <c r="A130" s="39">
        <v>44894</v>
      </c>
      <c r="B130" s="787" t="s">
        <v>3490</v>
      </c>
      <c r="C130" s="787" t="s">
        <v>24</v>
      </c>
      <c r="D130" t="s">
        <v>14</v>
      </c>
      <c r="E130" s="118"/>
      <c r="F130" s="4">
        <v>350</v>
      </c>
      <c r="G130" s="4">
        <f t="shared" si="1"/>
        <v>30</v>
      </c>
      <c r="I130" s="786"/>
      <c r="J130"/>
    </row>
    <row r="131" spans="1:10" s="4" customFormat="1">
      <c r="A131" s="39">
        <v>45009</v>
      </c>
      <c r="B131" s="787" t="s">
        <v>3488</v>
      </c>
      <c r="C131" s="787" t="s">
        <v>24</v>
      </c>
      <c r="D131" t="s">
        <v>12</v>
      </c>
      <c r="E131" s="118"/>
      <c r="F131" s="4">
        <v>23.7</v>
      </c>
      <c r="G131" s="4">
        <f t="shared" si="1"/>
        <v>6.3000000000000007</v>
      </c>
      <c r="I131" s="786"/>
      <c r="J131"/>
    </row>
    <row r="132" spans="1:10" s="4" customFormat="1">
      <c r="A132" s="39">
        <v>45009</v>
      </c>
      <c r="B132" s="787" t="s">
        <v>3488</v>
      </c>
      <c r="C132" s="787" t="s">
        <v>24</v>
      </c>
      <c r="D132" t="s">
        <v>13</v>
      </c>
      <c r="E132" s="118"/>
      <c r="F132" s="4">
        <v>6.3</v>
      </c>
      <c r="G132" s="4">
        <f t="shared" si="1"/>
        <v>0</v>
      </c>
      <c r="I132" s="786"/>
      <c r="J132"/>
    </row>
    <row r="133" spans="1:10" s="4" customFormat="1">
      <c r="A133" s="41">
        <v>44926</v>
      </c>
      <c r="B133" s="786" t="s">
        <v>10</v>
      </c>
      <c r="C133" s="786" t="s">
        <v>25</v>
      </c>
      <c r="D133" t="s">
        <v>12</v>
      </c>
      <c r="E133" s="118">
        <v>27</v>
      </c>
      <c r="F133" s="12"/>
      <c r="G133" s="4">
        <f t="shared" si="1"/>
        <v>27</v>
      </c>
      <c r="I133" s="787"/>
      <c r="J133"/>
    </row>
    <row r="134" spans="1:10" s="4" customFormat="1">
      <c r="A134" s="39"/>
      <c r="B134" s="787"/>
      <c r="C134" s="787"/>
      <c r="D134" t="s">
        <v>13</v>
      </c>
      <c r="E134" s="118">
        <v>5.7</v>
      </c>
      <c r="F134" s="12"/>
      <c r="G134" s="4">
        <f t="shared" si="1"/>
        <v>32.700000000000003</v>
      </c>
      <c r="I134" s="786"/>
      <c r="J134"/>
    </row>
    <row r="135" spans="1:10" s="4" customFormat="1">
      <c r="A135" s="39"/>
      <c r="B135" s="787"/>
      <c r="C135" s="787"/>
      <c r="D135" t="s">
        <v>14</v>
      </c>
      <c r="E135" s="118">
        <v>350</v>
      </c>
      <c r="F135" s="12"/>
      <c r="G135" s="4">
        <f t="shared" si="1"/>
        <v>382.7</v>
      </c>
      <c r="I135" s="787"/>
      <c r="J135"/>
    </row>
    <row r="136" spans="1:10" s="4" customFormat="1">
      <c r="A136" s="39">
        <v>44943</v>
      </c>
      <c r="B136" s="787" t="s">
        <v>3491</v>
      </c>
      <c r="C136" s="787" t="s">
        <v>25</v>
      </c>
      <c r="D136" t="s">
        <v>14</v>
      </c>
      <c r="E136" s="118"/>
      <c r="F136" s="12">
        <v>350</v>
      </c>
      <c r="G136" s="4">
        <f t="shared" si="1"/>
        <v>32.699999999999989</v>
      </c>
      <c r="I136" s="786"/>
      <c r="J136"/>
    </row>
    <row r="137" spans="1:10" s="4" customFormat="1">
      <c r="A137" s="39">
        <v>45009</v>
      </c>
      <c r="B137" s="787" t="s">
        <v>3488</v>
      </c>
      <c r="C137" s="787" t="s">
        <v>25</v>
      </c>
      <c r="D137" t="s">
        <v>12</v>
      </c>
      <c r="E137" s="118"/>
      <c r="F137" s="12">
        <v>22.4</v>
      </c>
      <c r="G137" s="4">
        <f t="shared" si="1"/>
        <v>10.29999999999999</v>
      </c>
      <c r="I137" s="786"/>
      <c r="J137"/>
    </row>
    <row r="138" spans="1:10" s="4" customFormat="1">
      <c r="A138" s="39">
        <v>45012</v>
      </c>
      <c r="B138" s="787" t="s">
        <v>3492</v>
      </c>
      <c r="C138" s="787" t="s">
        <v>25</v>
      </c>
      <c r="D138" t="s">
        <v>12</v>
      </c>
      <c r="E138" s="118"/>
      <c r="F138" s="4">
        <v>4.5999999999999996</v>
      </c>
      <c r="G138" s="4">
        <f t="shared" si="1"/>
        <v>5.6999999999999904</v>
      </c>
      <c r="I138" s="786"/>
      <c r="J138"/>
    </row>
    <row r="139" spans="1:10" s="4" customFormat="1">
      <c r="A139" s="39">
        <v>45012</v>
      </c>
      <c r="B139" s="787" t="s">
        <v>3492</v>
      </c>
      <c r="C139" s="787" t="s">
        <v>25</v>
      </c>
      <c r="D139" t="s">
        <v>13</v>
      </c>
      <c r="E139" s="118"/>
      <c r="F139" s="4">
        <v>5.7</v>
      </c>
      <c r="G139" s="4">
        <f t="shared" si="1"/>
        <v>-9.7699626167013776E-15</v>
      </c>
      <c r="I139" s="786"/>
      <c r="J139"/>
    </row>
    <row r="140" spans="1:10" s="4" customFormat="1">
      <c r="A140" s="41">
        <v>44957</v>
      </c>
      <c r="B140" s="786" t="s">
        <v>10</v>
      </c>
      <c r="C140" s="786" t="s">
        <v>11</v>
      </c>
      <c r="D140" t="s">
        <v>12</v>
      </c>
      <c r="E140" s="118">
        <v>30.6</v>
      </c>
      <c r="F140" s="12"/>
      <c r="G140" s="4">
        <f t="shared" si="1"/>
        <v>30.599999999999991</v>
      </c>
      <c r="I140" s="787"/>
      <c r="J140"/>
    </row>
    <row r="141" spans="1:10" s="4" customFormat="1">
      <c r="A141" s="39"/>
      <c r="B141" s="787"/>
      <c r="C141" s="787"/>
      <c r="D141" t="s">
        <v>13</v>
      </c>
      <c r="E141" s="118">
        <v>4.8</v>
      </c>
      <c r="F141" s="12"/>
      <c r="G141" s="4">
        <f t="shared" si="1"/>
        <v>35.399999999999991</v>
      </c>
    </row>
    <row r="142" spans="1:10" s="4" customFormat="1">
      <c r="A142" s="39"/>
      <c r="B142" s="787"/>
      <c r="C142" s="787"/>
      <c r="D142" t="s">
        <v>14</v>
      </c>
      <c r="E142" s="118">
        <v>350</v>
      </c>
      <c r="F142" s="12"/>
      <c r="G142" s="4">
        <f t="shared" si="1"/>
        <v>385.4</v>
      </c>
    </row>
    <row r="143" spans="1:10" s="4" customFormat="1">
      <c r="A143" s="39">
        <v>44981</v>
      </c>
      <c r="B143" s="787" t="s">
        <v>3493</v>
      </c>
      <c r="C143" s="787" t="s">
        <v>11</v>
      </c>
      <c r="D143" t="s">
        <v>14</v>
      </c>
      <c r="E143" s="118"/>
      <c r="F143" s="12">
        <v>350</v>
      </c>
      <c r="G143" s="4">
        <f t="shared" si="1"/>
        <v>35.399999999999977</v>
      </c>
      <c r="I143" s="786"/>
      <c r="J143"/>
    </row>
    <row r="144" spans="1:10" s="4" customFormat="1">
      <c r="A144" s="39">
        <v>45012</v>
      </c>
      <c r="B144" s="787" t="s">
        <v>3492</v>
      </c>
      <c r="C144" s="787" t="s">
        <v>11</v>
      </c>
      <c r="D144" t="s">
        <v>12</v>
      </c>
      <c r="E144" s="118"/>
      <c r="F144" s="4">
        <v>30.6</v>
      </c>
      <c r="G144" s="4">
        <f t="shared" si="1"/>
        <v>4.7999999999999758</v>
      </c>
      <c r="I144" s="786"/>
      <c r="J144"/>
    </row>
    <row r="145" spans="1:12" s="4" customFormat="1">
      <c r="A145" s="39">
        <v>45012</v>
      </c>
      <c r="B145" s="787" t="s">
        <v>3492</v>
      </c>
      <c r="C145" s="787" t="s">
        <v>11</v>
      </c>
      <c r="D145" t="s">
        <v>13</v>
      </c>
      <c r="E145" s="118"/>
      <c r="F145" s="4">
        <v>4.8</v>
      </c>
      <c r="G145" s="4">
        <f t="shared" si="1"/>
        <v>-2.3980817331903381E-14</v>
      </c>
      <c r="I145" s="786"/>
      <c r="J145"/>
    </row>
    <row r="146" spans="1:12" s="4" customFormat="1">
      <c r="A146" s="41">
        <v>44985</v>
      </c>
      <c r="B146" s="786" t="s">
        <v>10</v>
      </c>
      <c r="C146" s="786" t="s">
        <v>15</v>
      </c>
      <c r="D146" t="s">
        <v>12</v>
      </c>
      <c r="E146" s="118">
        <v>33.4</v>
      </c>
      <c r="F146" s="12"/>
      <c r="G146" s="4">
        <f t="shared" si="1"/>
        <v>33.399999999999977</v>
      </c>
    </row>
    <row r="147" spans="1:12" s="4" customFormat="1">
      <c r="A147" s="39"/>
      <c r="B147" s="787"/>
      <c r="C147" s="787"/>
      <c r="D147" t="s">
        <v>13</v>
      </c>
      <c r="E147" s="118">
        <v>1.2</v>
      </c>
      <c r="F147" s="12"/>
      <c r="G147" s="4">
        <f t="shared" si="1"/>
        <v>34.59999999999998</v>
      </c>
    </row>
    <row r="148" spans="1:12" s="4" customFormat="1">
      <c r="A148" s="39"/>
      <c r="B148" s="787"/>
      <c r="C148" s="787"/>
      <c r="D148" t="s">
        <v>14</v>
      </c>
      <c r="E148" s="118">
        <v>350</v>
      </c>
      <c r="F148" s="12"/>
      <c r="G148" s="4">
        <f t="shared" si="1"/>
        <v>384.59999999999997</v>
      </c>
    </row>
    <row r="149" spans="1:12" s="4" customFormat="1">
      <c r="A149" s="39">
        <v>45012</v>
      </c>
      <c r="B149" s="787" t="s">
        <v>3492</v>
      </c>
      <c r="C149" s="787" t="s">
        <v>15</v>
      </c>
      <c r="D149" t="s">
        <v>12</v>
      </c>
      <c r="E149" s="118"/>
      <c r="F149" s="4">
        <v>33.4</v>
      </c>
      <c r="G149" s="4">
        <f t="shared" ref="G149:G213" si="2">+G148+E149-F149</f>
        <v>351.2</v>
      </c>
      <c r="J149" s="848" t="s">
        <v>3494</v>
      </c>
      <c r="K149" s="848"/>
      <c r="L149" s="848"/>
    </row>
    <row r="150" spans="1:12" s="4" customFormat="1">
      <c r="A150" s="39">
        <v>45012</v>
      </c>
      <c r="B150" s="787" t="s">
        <v>3492</v>
      </c>
      <c r="C150" s="787" t="s">
        <v>15</v>
      </c>
      <c r="D150" t="s">
        <v>13</v>
      </c>
      <c r="E150" s="118"/>
      <c r="F150" s="4">
        <v>1.2</v>
      </c>
      <c r="G150" s="4">
        <f t="shared" si="2"/>
        <v>350</v>
      </c>
    </row>
    <row r="151" spans="1:12" s="4" customFormat="1">
      <c r="A151" s="39">
        <v>45026</v>
      </c>
      <c r="B151" s="787" t="s">
        <v>3495</v>
      </c>
      <c r="C151" s="787" t="s">
        <v>16</v>
      </c>
      <c r="D151" t="s">
        <v>14</v>
      </c>
      <c r="E151" s="118"/>
      <c r="F151" s="4">
        <v>350</v>
      </c>
      <c r="G151" s="4">
        <f t="shared" si="2"/>
        <v>0</v>
      </c>
      <c r="J151" s="786"/>
      <c r="K151"/>
    </row>
    <row r="152" spans="1:12" s="4" customFormat="1">
      <c r="A152" s="41">
        <v>45016</v>
      </c>
      <c r="B152" s="786" t="s">
        <v>10</v>
      </c>
      <c r="C152" s="786" t="s">
        <v>16</v>
      </c>
      <c r="D152" t="s">
        <v>12</v>
      </c>
      <c r="E152" s="118">
        <v>30.7</v>
      </c>
      <c r="F152" s="12"/>
      <c r="G152" s="4">
        <f t="shared" si="2"/>
        <v>30.7</v>
      </c>
      <c r="J152" s="786"/>
      <c r="K152"/>
    </row>
    <row r="153" spans="1:12" s="4" customFormat="1">
      <c r="A153" s="39"/>
      <c r="B153" s="786"/>
      <c r="C153" s="786"/>
      <c r="D153" t="s">
        <v>13</v>
      </c>
      <c r="E153" s="118">
        <v>1.3</v>
      </c>
      <c r="F153" s="12"/>
      <c r="G153" s="4">
        <f t="shared" si="2"/>
        <v>32</v>
      </c>
      <c r="J153" s="786"/>
      <c r="K153"/>
    </row>
    <row r="154" spans="1:12" s="4" customFormat="1">
      <c r="A154" s="39"/>
      <c r="B154" s="786"/>
      <c r="C154" s="786"/>
      <c r="D154" t="s">
        <v>14</v>
      </c>
      <c r="E154" s="118">
        <v>350</v>
      </c>
      <c r="F154" s="12"/>
      <c r="G154" s="4">
        <f t="shared" si="2"/>
        <v>382</v>
      </c>
    </row>
    <row r="155" spans="1:12" s="4" customFormat="1">
      <c r="A155" s="39">
        <v>45026</v>
      </c>
      <c r="B155" s="787" t="s">
        <v>3496</v>
      </c>
      <c r="C155" s="787" t="s">
        <v>16</v>
      </c>
      <c r="D155" t="s">
        <v>14</v>
      </c>
      <c r="E155" s="118"/>
      <c r="F155" s="4">
        <v>350</v>
      </c>
      <c r="G155" s="4">
        <f t="shared" si="2"/>
        <v>32</v>
      </c>
    </row>
    <row r="156" spans="1:12" s="4" customFormat="1">
      <c r="A156" s="39">
        <v>45063</v>
      </c>
      <c r="B156" s="787" t="s">
        <v>3497</v>
      </c>
      <c r="C156" s="787" t="s">
        <v>16</v>
      </c>
      <c r="D156" t="s">
        <v>12</v>
      </c>
      <c r="E156" s="118"/>
      <c r="F156" s="4">
        <v>30.7</v>
      </c>
      <c r="G156" s="4">
        <f t="shared" si="2"/>
        <v>1.3000000000000007</v>
      </c>
    </row>
    <row r="157" spans="1:12" s="4" customFormat="1">
      <c r="A157" s="39">
        <v>45063</v>
      </c>
      <c r="B157" s="787" t="s">
        <v>3497</v>
      </c>
      <c r="C157" s="787" t="s">
        <v>16</v>
      </c>
      <c r="D157" t="s">
        <v>13</v>
      </c>
      <c r="E157" s="118"/>
      <c r="F157" s="4">
        <v>1.3</v>
      </c>
      <c r="G157" s="4">
        <f t="shared" si="2"/>
        <v>0</v>
      </c>
    </row>
    <row r="158" spans="1:12" s="4" customFormat="1">
      <c r="A158" s="41">
        <v>45016</v>
      </c>
      <c r="B158" s="786" t="s">
        <v>10</v>
      </c>
      <c r="C158" s="786" t="s">
        <v>17</v>
      </c>
      <c r="D158" t="s">
        <v>12</v>
      </c>
      <c r="E158" s="118">
        <v>32.1</v>
      </c>
      <c r="G158" s="4">
        <f t="shared" si="2"/>
        <v>32.1</v>
      </c>
    </row>
    <row r="159" spans="1:12" s="4" customFormat="1">
      <c r="A159" s="39"/>
      <c r="B159" s="786"/>
      <c r="C159" s="786"/>
      <c r="D159" t="s">
        <v>13</v>
      </c>
      <c r="E159" s="118">
        <v>1.5</v>
      </c>
      <c r="G159" s="4">
        <f t="shared" si="2"/>
        <v>33.6</v>
      </c>
    </row>
    <row r="160" spans="1:12" s="4" customFormat="1">
      <c r="A160" s="39"/>
      <c r="B160" s="786"/>
      <c r="C160" s="786"/>
      <c r="D160" t="s">
        <v>14</v>
      </c>
      <c r="E160" s="118">
        <v>350</v>
      </c>
      <c r="G160" s="4">
        <f t="shared" si="2"/>
        <v>383.6</v>
      </c>
      <c r="K160" s="786"/>
      <c r="L160"/>
    </row>
    <row r="161" spans="1:12" s="4" customFormat="1">
      <c r="A161" s="39">
        <v>45063</v>
      </c>
      <c r="B161" s="787" t="s">
        <v>3498</v>
      </c>
      <c r="C161" s="787" t="s">
        <v>17</v>
      </c>
      <c r="D161" t="s">
        <v>14</v>
      </c>
      <c r="E161" s="118"/>
      <c r="F161" s="4">
        <v>350</v>
      </c>
      <c r="G161" s="4">
        <f t="shared" si="2"/>
        <v>33.600000000000023</v>
      </c>
      <c r="K161" s="786"/>
      <c r="L161"/>
    </row>
    <row r="162" spans="1:12" s="4" customFormat="1">
      <c r="A162" s="39">
        <v>45090</v>
      </c>
      <c r="B162" s="787" t="s">
        <v>3499</v>
      </c>
      <c r="C162" s="787" t="s">
        <v>17</v>
      </c>
      <c r="D162" t="s">
        <v>12</v>
      </c>
      <c r="E162" s="121"/>
      <c r="F162" s="4">
        <v>32.1</v>
      </c>
      <c r="G162" s="4">
        <f t="shared" si="2"/>
        <v>1.5000000000000213</v>
      </c>
      <c r="L162"/>
    </row>
    <row r="163" spans="1:12" s="4" customFormat="1">
      <c r="A163" s="39">
        <v>44998</v>
      </c>
      <c r="B163" s="787" t="s">
        <v>3499</v>
      </c>
      <c r="C163" s="787" t="s">
        <v>17</v>
      </c>
      <c r="D163" t="s">
        <v>13</v>
      </c>
      <c r="E163" s="121"/>
      <c r="F163" s="4">
        <v>1.5</v>
      </c>
      <c r="G163" s="11">
        <f t="shared" si="2"/>
        <v>2.1316282072803006E-14</v>
      </c>
      <c r="H163" s="11"/>
    </row>
    <row r="164" spans="1:12" s="4" customFormat="1">
      <c r="A164" s="41">
        <v>45077</v>
      </c>
      <c r="B164" s="786" t="s">
        <v>10</v>
      </c>
      <c r="C164" s="786" t="s">
        <v>18</v>
      </c>
      <c r="D164" t="s">
        <v>12</v>
      </c>
      <c r="E164" s="118">
        <v>29.7</v>
      </c>
      <c r="G164" s="4">
        <f t="shared" si="2"/>
        <v>29.700000000000021</v>
      </c>
    </row>
    <row r="165" spans="1:12" s="4" customFormat="1">
      <c r="A165" s="39"/>
      <c r="B165" s="787"/>
      <c r="C165" s="787"/>
      <c r="D165" t="s">
        <v>13</v>
      </c>
      <c r="E165" s="118">
        <v>2.1</v>
      </c>
      <c r="G165" s="4">
        <f t="shared" si="2"/>
        <v>31.800000000000022</v>
      </c>
    </row>
    <row r="166" spans="1:12" s="4" customFormat="1">
      <c r="A166" s="39"/>
      <c r="B166" s="787"/>
      <c r="C166" s="787"/>
      <c r="D166" t="s">
        <v>14</v>
      </c>
      <c r="E166" s="118">
        <v>350</v>
      </c>
      <c r="G166" s="4">
        <f t="shared" si="2"/>
        <v>381.8</v>
      </c>
      <c r="J166" s="786"/>
      <c r="K166"/>
    </row>
    <row r="167" spans="1:12" s="4" customFormat="1">
      <c r="A167" s="39"/>
      <c r="B167" s="787"/>
      <c r="C167" s="787"/>
      <c r="D167" s="188" t="s">
        <v>81</v>
      </c>
      <c r="E167" s="121">
        <v>10</v>
      </c>
      <c r="G167" s="4">
        <f t="shared" si="2"/>
        <v>391.8</v>
      </c>
      <c r="J167" s="787"/>
      <c r="K167"/>
    </row>
    <row r="168" spans="1:12" s="4" customFormat="1">
      <c r="A168" s="39">
        <v>45090</v>
      </c>
      <c r="B168" s="787" t="s">
        <v>3500</v>
      </c>
      <c r="C168" s="787" t="s">
        <v>18</v>
      </c>
      <c r="D168" t="s">
        <v>14</v>
      </c>
      <c r="E168" s="118"/>
      <c r="F168" s="4">
        <v>350</v>
      </c>
      <c r="G168" s="4">
        <f t="shared" si="2"/>
        <v>41.800000000000011</v>
      </c>
      <c r="J168" s="8"/>
      <c r="K168"/>
    </row>
    <row r="169" spans="1:12" s="4" customFormat="1">
      <c r="A169" s="39">
        <v>45119</v>
      </c>
      <c r="B169" s="787" t="s">
        <v>3501</v>
      </c>
      <c r="C169" s="787" t="s">
        <v>18</v>
      </c>
      <c r="D169" t="s">
        <v>12</v>
      </c>
      <c r="E169" s="118"/>
      <c r="F169" s="4">
        <v>29.7</v>
      </c>
      <c r="G169" s="4">
        <f t="shared" si="2"/>
        <v>12.100000000000012</v>
      </c>
      <c r="J169" s="8"/>
      <c r="K169"/>
    </row>
    <row r="170" spans="1:12" s="4" customFormat="1">
      <c r="A170" s="39">
        <v>45119</v>
      </c>
      <c r="B170" s="787" t="s">
        <v>3501</v>
      </c>
      <c r="C170" s="787" t="s">
        <v>18</v>
      </c>
      <c r="D170" t="s">
        <v>13</v>
      </c>
      <c r="E170" s="118"/>
      <c r="F170" s="4">
        <v>2.1</v>
      </c>
      <c r="G170" s="4">
        <f t="shared" si="2"/>
        <v>10.000000000000012</v>
      </c>
      <c r="J170" s="8"/>
      <c r="K170"/>
    </row>
    <row r="171" spans="1:12" s="4" customFormat="1">
      <c r="A171" s="39">
        <v>45119</v>
      </c>
      <c r="B171" s="787" t="s">
        <v>3501</v>
      </c>
      <c r="C171" s="787" t="s">
        <v>18</v>
      </c>
      <c r="D171" s="188" t="s">
        <v>81</v>
      </c>
      <c r="E171" s="118"/>
      <c r="F171" s="4">
        <v>10</v>
      </c>
      <c r="G171" s="4">
        <f t="shared" si="2"/>
        <v>0</v>
      </c>
      <c r="J171" s="8"/>
      <c r="K171"/>
    </row>
    <row r="172" spans="1:12" s="4" customFormat="1">
      <c r="A172" s="41">
        <v>45107</v>
      </c>
      <c r="B172" s="8" t="s">
        <v>10</v>
      </c>
      <c r="C172" s="8" t="s">
        <v>19</v>
      </c>
      <c r="D172" t="s">
        <v>12</v>
      </c>
      <c r="E172" s="118">
        <v>30.3</v>
      </c>
      <c r="F172" s="12"/>
      <c r="G172" s="4">
        <f t="shared" si="2"/>
        <v>30.3</v>
      </c>
      <c r="K172" s="188"/>
      <c r="L172" s="12"/>
    </row>
    <row r="173" spans="1:12" s="4" customFormat="1">
      <c r="A173" s="257"/>
      <c r="B173" s="802"/>
      <c r="C173" s="802"/>
      <c r="D173" t="s">
        <v>13</v>
      </c>
      <c r="E173" s="118">
        <v>2</v>
      </c>
      <c r="F173" s="12"/>
      <c r="G173" s="4">
        <f t="shared" si="2"/>
        <v>32.299999999999997</v>
      </c>
    </row>
    <row r="174" spans="1:12" s="4" customFormat="1">
      <c r="A174" s="39"/>
      <c r="B174" s="787"/>
      <c r="C174" s="787"/>
      <c r="D174" t="s">
        <v>14</v>
      </c>
      <c r="E174" s="118">
        <v>350</v>
      </c>
      <c r="F174" s="12"/>
      <c r="G174" s="4">
        <f t="shared" si="2"/>
        <v>382.3</v>
      </c>
    </row>
    <row r="175" spans="1:12" s="4" customFormat="1">
      <c r="A175" s="39">
        <v>45119</v>
      </c>
      <c r="B175" s="787" t="s">
        <v>3502</v>
      </c>
      <c r="C175" s="787" t="s">
        <v>19</v>
      </c>
      <c r="D175" t="s">
        <v>14</v>
      </c>
      <c r="E175" s="118"/>
      <c r="F175" s="4">
        <v>350</v>
      </c>
      <c r="G175" s="4">
        <f t="shared" si="2"/>
        <v>32.300000000000011</v>
      </c>
    </row>
    <row r="176" spans="1:12" s="4" customFormat="1">
      <c r="A176" s="39">
        <v>45152</v>
      </c>
      <c r="B176" s="787" t="s">
        <v>3503</v>
      </c>
      <c r="C176" s="787" t="s">
        <v>19</v>
      </c>
      <c r="D176" t="s">
        <v>12</v>
      </c>
      <c r="E176" s="118"/>
      <c r="F176" s="4">
        <v>30.3</v>
      </c>
      <c r="G176" s="4">
        <f t="shared" si="2"/>
        <v>2.0000000000000107</v>
      </c>
    </row>
    <row r="177" spans="1:14" s="4" customFormat="1">
      <c r="A177" s="39">
        <v>45152</v>
      </c>
      <c r="B177" s="787" t="s">
        <v>3503</v>
      </c>
      <c r="C177" s="787" t="s">
        <v>19</v>
      </c>
      <c r="D177" t="s">
        <v>13</v>
      </c>
      <c r="E177" s="118"/>
      <c r="F177" s="4">
        <v>2</v>
      </c>
      <c r="G177" s="4">
        <f t="shared" si="2"/>
        <v>1.0658141036401503E-14</v>
      </c>
    </row>
    <row r="178" spans="1:14" s="4" customFormat="1">
      <c r="A178" s="41">
        <v>45138</v>
      </c>
      <c r="B178" s="8" t="s">
        <v>10</v>
      </c>
      <c r="C178" s="8" t="s">
        <v>20</v>
      </c>
      <c r="D178" t="s">
        <v>12</v>
      </c>
      <c r="E178" s="118">
        <v>28.5</v>
      </c>
      <c r="G178" s="4">
        <f t="shared" si="2"/>
        <v>28.500000000000011</v>
      </c>
    </row>
    <row r="179" spans="1:14" s="4" customFormat="1">
      <c r="A179" s="257"/>
      <c r="B179" s="802"/>
      <c r="C179" s="802"/>
      <c r="D179" t="s">
        <v>13</v>
      </c>
      <c r="E179" s="118">
        <v>2</v>
      </c>
      <c r="G179" s="4">
        <f t="shared" si="2"/>
        <v>30.500000000000011</v>
      </c>
    </row>
    <row r="180" spans="1:14" s="4" customFormat="1">
      <c r="A180" s="39"/>
      <c r="B180" s="787"/>
      <c r="C180" s="787"/>
      <c r="D180" t="s">
        <v>14</v>
      </c>
      <c r="E180" s="118">
        <v>350</v>
      </c>
      <c r="G180" s="4">
        <f t="shared" si="2"/>
        <v>380.5</v>
      </c>
    </row>
    <row r="181" spans="1:14" s="4" customFormat="1">
      <c r="A181" s="39">
        <v>45152</v>
      </c>
      <c r="B181" s="787" t="s">
        <v>3504</v>
      </c>
      <c r="C181" s="787" t="s">
        <v>20</v>
      </c>
      <c r="D181" t="s">
        <v>14</v>
      </c>
      <c r="E181" s="118"/>
      <c r="F181" s="4">
        <v>350</v>
      </c>
      <c r="G181" s="4">
        <f t="shared" si="2"/>
        <v>30.5</v>
      </c>
      <c r="L181" s="8"/>
      <c r="M181"/>
    </row>
    <row r="182" spans="1:14" s="4" customFormat="1">
      <c r="A182" s="39">
        <v>45188</v>
      </c>
      <c r="B182" s="787" t="s">
        <v>3505</v>
      </c>
      <c r="C182" s="787" t="s">
        <v>20</v>
      </c>
      <c r="D182" t="s">
        <v>12</v>
      </c>
      <c r="E182" s="118"/>
      <c r="F182" s="4">
        <v>28.5</v>
      </c>
      <c r="G182" s="4">
        <f t="shared" si="2"/>
        <v>2</v>
      </c>
      <c r="L182" s="8"/>
      <c r="M182"/>
    </row>
    <row r="183" spans="1:14" s="4" customFormat="1">
      <c r="A183" s="39">
        <v>45188</v>
      </c>
      <c r="B183" s="787" t="s">
        <v>3505</v>
      </c>
      <c r="C183" s="787" t="s">
        <v>20</v>
      </c>
      <c r="D183" t="s">
        <v>13</v>
      </c>
      <c r="E183" s="118"/>
      <c r="F183" s="4">
        <v>2</v>
      </c>
      <c r="G183" s="4">
        <f t="shared" si="2"/>
        <v>0</v>
      </c>
      <c r="L183" s="8"/>
      <c r="M183"/>
    </row>
    <row r="184" spans="1:14">
      <c r="A184" s="41">
        <v>45169</v>
      </c>
      <c r="B184" s="786" t="s">
        <v>10</v>
      </c>
      <c r="C184" s="786" t="s">
        <v>21</v>
      </c>
      <c r="D184" t="s">
        <v>12</v>
      </c>
      <c r="E184" s="118">
        <v>27.3</v>
      </c>
      <c r="G184" s="4">
        <f t="shared" si="2"/>
        <v>27.3</v>
      </c>
      <c r="L184" s="802"/>
      <c r="N184" s="4"/>
    </row>
    <row r="185" spans="1:14">
      <c r="B185" s="787"/>
      <c r="C185" s="787"/>
      <c r="D185" t="s">
        <v>13</v>
      </c>
      <c r="E185" s="118">
        <v>2.2999999999999998</v>
      </c>
      <c r="G185" s="4">
        <f t="shared" si="2"/>
        <v>29.6</v>
      </c>
      <c r="J185" s="786"/>
      <c r="L185" s="4"/>
      <c r="N185" s="4"/>
    </row>
    <row r="186" spans="1:14">
      <c r="B186" s="787"/>
      <c r="C186" s="787"/>
      <c r="D186" t="s">
        <v>14</v>
      </c>
      <c r="E186" s="118">
        <v>350</v>
      </c>
      <c r="G186" s="4">
        <f t="shared" si="2"/>
        <v>379.6</v>
      </c>
      <c r="J186" s="787"/>
      <c r="L186" s="4"/>
      <c r="N186" s="12"/>
    </row>
    <row r="187" spans="1:14">
      <c r="A187" s="39">
        <v>45188</v>
      </c>
      <c r="B187" s="787" t="s">
        <v>3506</v>
      </c>
      <c r="C187" s="787" t="s">
        <v>21</v>
      </c>
      <c r="D187" t="s">
        <v>14</v>
      </c>
      <c r="E187" s="118"/>
      <c r="F187" s="4">
        <v>350</v>
      </c>
      <c r="G187" s="4">
        <f t="shared" si="2"/>
        <v>29.600000000000023</v>
      </c>
      <c r="J187" s="787"/>
      <c r="L187" s="4"/>
    </row>
    <row r="188" spans="1:14">
      <c r="A188" s="39">
        <v>45216</v>
      </c>
      <c r="B188" s="787" t="s">
        <v>3507</v>
      </c>
      <c r="C188" s="787" t="s">
        <v>21</v>
      </c>
      <c r="D188" t="s">
        <v>12</v>
      </c>
      <c r="E188" s="118"/>
      <c r="F188" s="4">
        <v>27.3</v>
      </c>
      <c r="G188" s="4">
        <f t="shared" si="2"/>
        <v>2.300000000000022</v>
      </c>
    </row>
    <row r="189" spans="1:14">
      <c r="A189" s="39">
        <v>45216</v>
      </c>
      <c r="B189" s="787" t="s">
        <v>3507</v>
      </c>
      <c r="C189" s="787" t="s">
        <v>21</v>
      </c>
      <c r="D189" t="s">
        <v>13</v>
      </c>
      <c r="E189" s="118"/>
      <c r="F189" s="4">
        <v>2.2999999999999998</v>
      </c>
      <c r="G189" s="4">
        <f t="shared" si="2"/>
        <v>2.2204460492503131E-14</v>
      </c>
      <c r="J189" s="10"/>
      <c r="K189" s="10"/>
      <c r="L189" s="10"/>
      <c r="M189" s="10"/>
      <c r="N189" s="10"/>
    </row>
    <row r="190" spans="1:14">
      <c r="A190" s="41">
        <v>45199</v>
      </c>
      <c r="B190" s="786" t="s">
        <v>10</v>
      </c>
      <c r="C190" s="786" t="s">
        <v>91</v>
      </c>
      <c r="D190" t="s">
        <v>12</v>
      </c>
      <c r="E190" s="121">
        <v>27.1</v>
      </c>
      <c r="G190" s="4">
        <f t="shared" si="2"/>
        <v>27.100000000000023</v>
      </c>
      <c r="J190" s="786"/>
      <c r="L190" s="121"/>
    </row>
    <row r="191" spans="1:14">
      <c r="B191" s="787"/>
      <c r="C191" s="787"/>
      <c r="D191" t="s">
        <v>13</v>
      </c>
      <c r="E191" s="121">
        <v>2</v>
      </c>
      <c r="G191" s="4">
        <f t="shared" si="2"/>
        <v>29.100000000000023</v>
      </c>
      <c r="J191" s="787"/>
      <c r="L191" s="121"/>
    </row>
    <row r="192" spans="1:14">
      <c r="B192" s="787"/>
      <c r="C192" s="787"/>
      <c r="D192" t="s">
        <v>14</v>
      </c>
      <c r="E192" s="118">
        <v>350</v>
      </c>
      <c r="G192" s="4">
        <f t="shared" si="2"/>
        <v>379.1</v>
      </c>
      <c r="J192" s="786"/>
      <c r="L192" s="121"/>
    </row>
    <row r="193" spans="1:14">
      <c r="A193" s="39">
        <v>45216</v>
      </c>
      <c r="B193" s="787" t="s">
        <v>3508</v>
      </c>
      <c r="C193" s="787" t="s">
        <v>91</v>
      </c>
      <c r="D193" t="s">
        <v>14</v>
      </c>
      <c r="F193" s="4">
        <v>350</v>
      </c>
      <c r="G193" s="4">
        <f t="shared" si="2"/>
        <v>29.100000000000023</v>
      </c>
      <c r="J193" s="787"/>
      <c r="L193" s="121"/>
    </row>
    <row r="194" spans="1:14">
      <c r="A194" s="39">
        <v>45254</v>
      </c>
      <c r="B194" s="787" t="s">
        <v>3509</v>
      </c>
      <c r="C194" s="787" t="s">
        <v>91</v>
      </c>
      <c r="D194" t="s">
        <v>12</v>
      </c>
      <c r="F194" s="121">
        <v>27.1</v>
      </c>
      <c r="G194" s="4">
        <f t="shared" si="2"/>
        <v>2.0000000000000213</v>
      </c>
      <c r="J194" s="787"/>
      <c r="L194" s="121"/>
    </row>
    <row r="195" spans="1:14">
      <c r="A195" s="39">
        <v>45254</v>
      </c>
      <c r="B195" s="787" t="s">
        <v>3509</v>
      </c>
      <c r="C195" s="787" t="s">
        <v>91</v>
      </c>
      <c r="D195" t="s">
        <v>13</v>
      </c>
      <c r="F195" s="121">
        <v>2</v>
      </c>
      <c r="G195" s="4">
        <f t="shared" si="2"/>
        <v>2.1316282072803006E-14</v>
      </c>
      <c r="J195" s="787"/>
      <c r="L195" s="121"/>
    </row>
    <row r="196" spans="1:14">
      <c r="A196" s="41">
        <v>45230</v>
      </c>
      <c r="B196" s="786" t="s">
        <v>10</v>
      </c>
      <c r="C196" s="786" t="s">
        <v>23</v>
      </c>
      <c r="D196" t="s">
        <v>12</v>
      </c>
      <c r="E196" s="121">
        <v>26.4</v>
      </c>
      <c r="G196" s="4">
        <f t="shared" si="2"/>
        <v>26.40000000000002</v>
      </c>
      <c r="J196" s="787"/>
      <c r="L196" s="4"/>
      <c r="M196" s="26"/>
    </row>
    <row r="197" spans="1:14">
      <c r="B197" s="787"/>
      <c r="C197" s="787"/>
      <c r="D197" t="s">
        <v>13</v>
      </c>
      <c r="E197" s="121">
        <v>2</v>
      </c>
      <c r="G197" s="4">
        <f t="shared" si="2"/>
        <v>28.40000000000002</v>
      </c>
      <c r="L197" s="121"/>
    </row>
    <row r="198" spans="1:14">
      <c r="B198" s="787"/>
      <c r="C198" s="787"/>
      <c r="D198" t="s">
        <v>14</v>
      </c>
      <c r="E198" s="118">
        <v>350</v>
      </c>
      <c r="G198" s="4">
        <f t="shared" si="2"/>
        <v>378.40000000000003</v>
      </c>
    </row>
    <row r="199" spans="1:14">
      <c r="A199" s="39">
        <v>45254</v>
      </c>
      <c r="B199" s="787" t="s">
        <v>3510</v>
      </c>
      <c r="C199" s="787" t="s">
        <v>23</v>
      </c>
      <c r="D199" t="s">
        <v>12</v>
      </c>
      <c r="F199" s="121">
        <v>26.4</v>
      </c>
      <c r="G199" s="4">
        <f t="shared" si="2"/>
        <v>352.00000000000006</v>
      </c>
    </row>
    <row r="200" spans="1:14">
      <c r="A200" s="39">
        <v>45254</v>
      </c>
      <c r="B200" s="787" t="s">
        <v>3510</v>
      </c>
      <c r="C200" s="787" t="s">
        <v>23</v>
      </c>
      <c r="D200" t="s">
        <v>13</v>
      </c>
      <c r="F200" s="121">
        <v>2</v>
      </c>
      <c r="G200" s="4">
        <f t="shared" si="2"/>
        <v>350.00000000000006</v>
      </c>
    </row>
    <row r="201" spans="1:14">
      <c r="A201" s="39">
        <v>45254</v>
      </c>
      <c r="B201" s="787" t="s">
        <v>3511</v>
      </c>
      <c r="C201" s="787" t="s">
        <v>23</v>
      </c>
      <c r="D201" t="s">
        <v>14</v>
      </c>
      <c r="F201" s="4">
        <v>350</v>
      </c>
      <c r="G201" s="4">
        <f t="shared" si="2"/>
        <v>0</v>
      </c>
    </row>
    <row r="202" spans="1:14">
      <c r="A202" s="52">
        <v>45260</v>
      </c>
      <c r="B202" s="796" t="s">
        <v>10</v>
      </c>
      <c r="C202" s="796" t="s">
        <v>24</v>
      </c>
      <c r="D202" t="s">
        <v>12</v>
      </c>
      <c r="E202" s="121">
        <v>28.7</v>
      </c>
      <c r="G202" s="4">
        <f t="shared" si="2"/>
        <v>28.7</v>
      </c>
      <c r="K202" s="822" t="s">
        <v>3494</v>
      </c>
      <c r="L202" s="822"/>
      <c r="M202" s="822"/>
    </row>
    <row r="203" spans="1:14">
      <c r="A203" s="52"/>
      <c r="B203" s="796"/>
      <c r="C203" s="796"/>
      <c r="D203" t="s">
        <v>13</v>
      </c>
      <c r="E203" s="121">
        <v>10</v>
      </c>
      <c r="G203" s="4">
        <f t="shared" si="2"/>
        <v>38.700000000000003</v>
      </c>
      <c r="J203">
        <v>2023</v>
      </c>
      <c r="K203" s="786" t="s">
        <v>11</v>
      </c>
      <c r="L203" t="s">
        <v>12</v>
      </c>
      <c r="M203" s="12">
        <v>34.200000000000003</v>
      </c>
    </row>
    <row r="204" spans="1:14">
      <c r="A204" s="49"/>
      <c r="B204" s="795"/>
      <c r="C204" s="795"/>
      <c r="D204" t="s">
        <v>14</v>
      </c>
      <c r="E204" s="121">
        <v>350</v>
      </c>
      <c r="G204" s="4">
        <f t="shared" si="2"/>
        <v>388.7</v>
      </c>
      <c r="K204" s="787"/>
      <c r="L204" t="s">
        <v>13</v>
      </c>
      <c r="M204" s="12">
        <v>8.8000000000000007</v>
      </c>
    </row>
    <row r="205" spans="1:14">
      <c r="A205" s="39">
        <v>45287</v>
      </c>
      <c r="B205" s="787" t="s">
        <v>3512</v>
      </c>
      <c r="C205" s="787" t="s">
        <v>24</v>
      </c>
      <c r="D205" t="s">
        <v>14</v>
      </c>
      <c r="F205" s="4">
        <v>350</v>
      </c>
      <c r="G205" s="4">
        <f t="shared" si="2"/>
        <v>38.699999999999989</v>
      </c>
      <c r="K205" s="787"/>
      <c r="L205" t="s">
        <v>14</v>
      </c>
      <c r="M205" s="12">
        <v>350</v>
      </c>
    </row>
    <row r="206" spans="1:14">
      <c r="A206" s="39">
        <v>45287</v>
      </c>
      <c r="B206" s="787" t="s">
        <v>3513</v>
      </c>
      <c r="C206" s="787" t="s">
        <v>24</v>
      </c>
      <c r="D206" t="s">
        <v>12</v>
      </c>
      <c r="F206" s="12">
        <v>28.7</v>
      </c>
      <c r="G206" s="4">
        <f t="shared" si="2"/>
        <v>9.9999999999999893</v>
      </c>
      <c r="M206" s="12">
        <f>SUM(M203:M205)</f>
        <v>393</v>
      </c>
      <c r="N206" s="26"/>
    </row>
    <row r="207" spans="1:14">
      <c r="A207" s="39">
        <v>45287</v>
      </c>
      <c r="B207" s="787" t="s">
        <v>3513</v>
      </c>
      <c r="C207" s="787" t="s">
        <v>24</v>
      </c>
      <c r="D207" t="s">
        <v>13</v>
      </c>
      <c r="F207" s="12">
        <v>10</v>
      </c>
      <c r="G207" s="4">
        <f t="shared" si="2"/>
        <v>0</v>
      </c>
    </row>
    <row r="208" spans="1:14">
      <c r="A208" s="41">
        <v>45291</v>
      </c>
      <c r="B208" s="786" t="s">
        <v>10</v>
      </c>
      <c r="C208" s="786" t="s">
        <v>25</v>
      </c>
      <c r="D208" t="s">
        <v>12</v>
      </c>
      <c r="E208" s="121">
        <v>30.6</v>
      </c>
      <c r="G208" s="4">
        <f t="shared" si="2"/>
        <v>30.6</v>
      </c>
    </row>
    <row r="209" spans="1:10">
      <c r="B209" s="787"/>
      <c r="C209" s="787"/>
      <c r="D209" t="s">
        <v>13</v>
      </c>
      <c r="E209" s="121">
        <v>5</v>
      </c>
      <c r="G209" s="4">
        <f t="shared" si="2"/>
        <v>35.6</v>
      </c>
    </row>
    <row r="210" spans="1:10">
      <c r="B210" s="787"/>
      <c r="C210" s="787"/>
      <c r="D210" t="s">
        <v>14</v>
      </c>
      <c r="E210" s="121">
        <v>350</v>
      </c>
      <c r="G210" s="4">
        <f t="shared" si="2"/>
        <v>385.6</v>
      </c>
    </row>
    <row r="211" spans="1:10" s="365" customFormat="1">
      <c r="A211" s="364">
        <v>45307</v>
      </c>
      <c r="B211" s="807" t="s">
        <v>3514</v>
      </c>
      <c r="C211" s="807" t="s">
        <v>25</v>
      </c>
      <c r="D211" s="365" t="s">
        <v>14</v>
      </c>
      <c r="E211" s="368"/>
      <c r="F211" s="369">
        <v>350</v>
      </c>
      <c r="G211" s="369">
        <f t="shared" si="2"/>
        <v>35.600000000000023</v>
      </c>
      <c r="H211" s="369"/>
    </row>
    <row r="212" spans="1:10">
      <c r="A212" s="39">
        <v>45307</v>
      </c>
      <c r="B212" s="787" t="s">
        <v>3515</v>
      </c>
      <c r="C212" s="787" t="s">
        <v>25</v>
      </c>
      <c r="D212" t="s">
        <v>12</v>
      </c>
      <c r="F212" s="4">
        <v>30.6</v>
      </c>
      <c r="G212" s="4">
        <f t="shared" si="2"/>
        <v>5.0000000000000213</v>
      </c>
    </row>
    <row r="213" spans="1:10">
      <c r="A213" s="39">
        <v>45307</v>
      </c>
      <c r="B213" s="787" t="s">
        <v>3515</v>
      </c>
      <c r="C213" s="787" t="s">
        <v>25</v>
      </c>
      <c r="D213" t="s">
        <v>13</v>
      </c>
      <c r="F213" s="4">
        <v>5</v>
      </c>
      <c r="G213" s="4">
        <f t="shared" si="2"/>
        <v>2.1316282072803006E-14</v>
      </c>
    </row>
    <row r="214" spans="1:10">
      <c r="A214" s="41">
        <v>45294</v>
      </c>
      <c r="B214" s="786" t="s">
        <v>10</v>
      </c>
      <c r="C214" s="786" t="s">
        <v>11</v>
      </c>
      <c r="D214" t="s">
        <v>12</v>
      </c>
      <c r="E214" s="121">
        <v>34.200000000000003</v>
      </c>
      <c r="G214" s="4">
        <f t="shared" ref="G214:G219" si="3">+G213+E214-F214</f>
        <v>34.200000000000024</v>
      </c>
    </row>
    <row r="215" spans="1:10">
      <c r="B215" s="787"/>
      <c r="C215" s="787"/>
      <c r="D215" t="s">
        <v>13</v>
      </c>
      <c r="E215" s="121">
        <v>8.8000000000000007</v>
      </c>
      <c r="G215" s="4">
        <f t="shared" si="3"/>
        <v>43.000000000000028</v>
      </c>
    </row>
    <row r="216" spans="1:10">
      <c r="B216" s="787"/>
      <c r="C216" s="787"/>
      <c r="D216" t="s">
        <v>14</v>
      </c>
      <c r="E216" s="121">
        <v>350</v>
      </c>
      <c r="G216" s="4">
        <f t="shared" si="3"/>
        <v>393</v>
      </c>
    </row>
    <row r="217" spans="1:10">
      <c r="A217" s="39">
        <v>45345</v>
      </c>
      <c r="B217" s="787" t="s">
        <v>3516</v>
      </c>
      <c r="C217" s="787" t="s">
        <v>11</v>
      </c>
      <c r="D217" t="s">
        <v>12</v>
      </c>
      <c r="F217" s="12">
        <v>34.200000000000003</v>
      </c>
      <c r="G217" s="4">
        <f t="shared" si="3"/>
        <v>358.8</v>
      </c>
    </row>
    <row r="218" spans="1:10">
      <c r="A218" s="39">
        <v>45345</v>
      </c>
      <c r="B218" s="787" t="s">
        <v>3516</v>
      </c>
      <c r="C218" s="787" t="s">
        <v>11</v>
      </c>
      <c r="D218" t="s">
        <v>13</v>
      </c>
      <c r="F218" s="12">
        <v>8.8000000000000007</v>
      </c>
      <c r="G218" s="4">
        <f t="shared" si="3"/>
        <v>350</v>
      </c>
    </row>
    <row r="219" spans="1:10" s="365" customFormat="1">
      <c r="A219" s="364">
        <v>45345</v>
      </c>
      <c r="B219" s="807" t="s">
        <v>3517</v>
      </c>
      <c r="C219" s="807" t="s">
        <v>11</v>
      </c>
      <c r="D219" s="365" t="s">
        <v>14</v>
      </c>
      <c r="E219" s="368"/>
      <c r="F219" s="369">
        <v>350</v>
      </c>
      <c r="G219" s="369">
        <f t="shared" si="3"/>
        <v>0</v>
      </c>
      <c r="H219" s="369"/>
    </row>
    <row r="220" spans="1:10">
      <c r="A220" s="41">
        <v>45351</v>
      </c>
      <c r="B220" s="786" t="s">
        <v>10</v>
      </c>
      <c r="C220" s="786" t="s">
        <v>15</v>
      </c>
      <c r="D220" t="s">
        <v>12</v>
      </c>
      <c r="E220" s="121">
        <v>35.5</v>
      </c>
      <c r="G220" s="4">
        <f>+G219+E220-F220</f>
        <v>35.5</v>
      </c>
    </row>
    <row r="221" spans="1:10">
      <c r="B221" s="787"/>
      <c r="C221" s="787"/>
      <c r="D221" t="s">
        <v>13</v>
      </c>
      <c r="E221" s="121">
        <v>5</v>
      </c>
      <c r="G221" s="4">
        <f t="shared" ref="G221:G289" si="4">+G220+E221-F221</f>
        <v>40.5</v>
      </c>
    </row>
    <row r="222" spans="1:10">
      <c r="B222" s="787"/>
      <c r="C222" s="787"/>
      <c r="D222" t="s">
        <v>14</v>
      </c>
      <c r="E222" s="121">
        <v>350</v>
      </c>
      <c r="G222" s="4">
        <f t="shared" si="4"/>
        <v>390.5</v>
      </c>
      <c r="J222" s="12"/>
    </row>
    <row r="223" spans="1:10" s="233" customFormat="1">
      <c r="A223" s="269">
        <v>45371</v>
      </c>
      <c r="B223" s="270" t="s">
        <v>3518</v>
      </c>
      <c r="C223" s="270" t="s">
        <v>15</v>
      </c>
      <c r="D223" s="233" t="s">
        <v>14</v>
      </c>
      <c r="E223" s="273"/>
      <c r="F223" s="271">
        <v>350</v>
      </c>
      <c r="G223" s="271">
        <f t="shared" si="4"/>
        <v>40.5</v>
      </c>
      <c r="H223" s="271">
        <f>+F223</f>
        <v>350</v>
      </c>
      <c r="I223" s="233" t="s">
        <v>3519</v>
      </c>
      <c r="J223" s="234"/>
    </row>
    <row r="224" spans="1:10">
      <c r="A224" s="39">
        <v>45427</v>
      </c>
      <c r="B224" s="787" t="s">
        <v>3520</v>
      </c>
      <c r="C224" s="787" t="s">
        <v>15</v>
      </c>
      <c r="D224" t="s">
        <v>12</v>
      </c>
      <c r="F224" s="4">
        <v>35.5</v>
      </c>
      <c r="G224" s="4">
        <f t="shared" si="4"/>
        <v>5</v>
      </c>
      <c r="J224" s="12"/>
    </row>
    <row r="225" spans="1:12">
      <c r="A225" s="39">
        <v>45427</v>
      </c>
      <c r="B225" s="787" t="s">
        <v>3520</v>
      </c>
      <c r="C225" s="787" t="s">
        <v>15</v>
      </c>
      <c r="D225" t="s">
        <v>13</v>
      </c>
      <c r="F225" s="4">
        <v>5</v>
      </c>
      <c r="G225" s="4">
        <f t="shared" si="4"/>
        <v>0</v>
      </c>
      <c r="J225" s="12"/>
    </row>
    <row r="226" spans="1:12">
      <c r="A226" s="41">
        <v>45382</v>
      </c>
      <c r="B226" s="786" t="s">
        <v>10</v>
      </c>
      <c r="C226" s="786" t="s">
        <v>16</v>
      </c>
      <c r="D226" t="s">
        <v>12</v>
      </c>
      <c r="E226" s="121">
        <v>34.299999999999997</v>
      </c>
      <c r="G226" s="4">
        <f t="shared" si="4"/>
        <v>34.299999999999997</v>
      </c>
      <c r="J226" s="786" t="s">
        <v>17</v>
      </c>
      <c r="K226" t="s">
        <v>12</v>
      </c>
      <c r="L226">
        <v>34.1</v>
      </c>
    </row>
    <row r="227" spans="1:12">
      <c r="B227" s="787"/>
      <c r="C227" s="787"/>
      <c r="D227" t="s">
        <v>13</v>
      </c>
      <c r="E227" s="121">
        <v>5</v>
      </c>
      <c r="G227" s="4">
        <f t="shared" si="4"/>
        <v>39.299999999999997</v>
      </c>
      <c r="J227" s="787"/>
      <c r="K227" t="s">
        <v>13</v>
      </c>
      <c r="L227" s="12">
        <v>5</v>
      </c>
    </row>
    <row r="228" spans="1:12">
      <c r="B228" s="787"/>
      <c r="C228" s="787"/>
      <c r="D228" t="s">
        <v>14</v>
      </c>
      <c r="E228" s="121">
        <v>350</v>
      </c>
      <c r="G228" s="4">
        <f t="shared" si="4"/>
        <v>389.3</v>
      </c>
      <c r="J228" s="786" t="s">
        <v>18</v>
      </c>
      <c r="K228" t="s">
        <v>12</v>
      </c>
      <c r="L228">
        <v>31.1</v>
      </c>
    </row>
    <row r="229" spans="1:12" s="365" customFormat="1">
      <c r="A229" s="364">
        <v>45427</v>
      </c>
      <c r="B229" s="807" t="s">
        <v>3521</v>
      </c>
      <c r="C229" s="807" t="s">
        <v>16</v>
      </c>
      <c r="D229" s="365" t="s">
        <v>14</v>
      </c>
      <c r="E229" s="368"/>
      <c r="F229" s="369">
        <v>350</v>
      </c>
      <c r="G229" s="369">
        <f t="shared" si="4"/>
        <v>39.300000000000011</v>
      </c>
      <c r="H229" s="369"/>
      <c r="J229" s="807"/>
      <c r="K229" s="365" t="s">
        <v>13</v>
      </c>
      <c r="L229" s="370">
        <v>5</v>
      </c>
    </row>
    <row r="230" spans="1:12">
      <c r="A230" s="39">
        <v>45427</v>
      </c>
      <c r="B230" s="787" t="s">
        <v>3520</v>
      </c>
      <c r="C230" s="787" t="s">
        <v>16</v>
      </c>
      <c r="D230" t="s">
        <v>12</v>
      </c>
      <c r="F230" s="4">
        <v>34.299999999999997</v>
      </c>
      <c r="G230" s="4">
        <f t="shared" si="4"/>
        <v>5.0000000000000142</v>
      </c>
      <c r="J230" s="787"/>
      <c r="K230" t="s">
        <v>14</v>
      </c>
      <c r="L230" s="12">
        <v>350</v>
      </c>
    </row>
    <row r="231" spans="1:12">
      <c r="A231" s="39">
        <v>45427</v>
      </c>
      <c r="B231" s="787" t="s">
        <v>3520</v>
      </c>
      <c r="C231" s="787" t="s">
        <v>16</v>
      </c>
      <c r="D231" t="s">
        <v>13</v>
      </c>
      <c r="F231" s="4">
        <v>5</v>
      </c>
      <c r="G231" s="4">
        <f t="shared" si="4"/>
        <v>1.4210854715202004E-14</v>
      </c>
      <c r="J231" s="12"/>
      <c r="L231">
        <f>SUM(L226:L230)</f>
        <v>425.2</v>
      </c>
    </row>
    <row r="232" spans="1:12">
      <c r="A232" s="41">
        <v>45412</v>
      </c>
      <c r="B232" s="786" t="s">
        <v>10</v>
      </c>
      <c r="C232" s="786" t="s">
        <v>17</v>
      </c>
      <c r="D232" t="s">
        <v>12</v>
      </c>
      <c r="E232" s="121">
        <v>34.1</v>
      </c>
      <c r="G232" s="4">
        <f t="shared" si="4"/>
        <v>34.100000000000016</v>
      </c>
      <c r="J232" s="12"/>
      <c r="K232" s="26"/>
    </row>
    <row r="233" spans="1:12">
      <c r="B233" s="787"/>
      <c r="C233" s="787"/>
      <c r="D233" t="s">
        <v>13</v>
      </c>
      <c r="E233" s="121">
        <v>5</v>
      </c>
      <c r="G233" s="4">
        <f t="shared" si="4"/>
        <v>39.100000000000016</v>
      </c>
    </row>
    <row r="234" spans="1:12">
      <c r="B234" s="787"/>
      <c r="C234" s="787"/>
      <c r="D234" t="s">
        <v>14</v>
      </c>
      <c r="E234" s="121">
        <v>350</v>
      </c>
      <c r="G234" s="4">
        <f t="shared" si="4"/>
        <v>389.1</v>
      </c>
    </row>
    <row r="235" spans="1:12" s="365" customFormat="1">
      <c r="A235" s="364">
        <v>45448</v>
      </c>
      <c r="B235" s="807" t="s">
        <v>3522</v>
      </c>
      <c r="C235" s="807" t="s">
        <v>17</v>
      </c>
      <c r="D235" s="365" t="s">
        <v>14</v>
      </c>
      <c r="E235" s="368"/>
      <c r="F235" s="369">
        <v>350</v>
      </c>
      <c r="G235" s="369">
        <f t="shared" si="4"/>
        <v>39.100000000000023</v>
      </c>
      <c r="H235" s="369"/>
    </row>
    <row r="236" spans="1:12">
      <c r="A236" s="39">
        <v>45481</v>
      </c>
      <c r="B236" s="787" t="s">
        <v>3523</v>
      </c>
      <c r="C236" s="787" t="s">
        <v>17</v>
      </c>
      <c r="D236" t="s">
        <v>12</v>
      </c>
      <c r="F236">
        <v>34.1</v>
      </c>
      <c r="G236" s="4">
        <f t="shared" si="4"/>
        <v>5.0000000000000213</v>
      </c>
    </row>
    <row r="237" spans="1:12">
      <c r="A237" s="39">
        <v>45481</v>
      </c>
      <c r="B237" s="787" t="s">
        <v>3523</v>
      </c>
      <c r="C237" s="787" t="s">
        <v>17</v>
      </c>
      <c r="D237" t="s">
        <v>13</v>
      </c>
      <c r="F237" s="12">
        <v>5</v>
      </c>
      <c r="G237" s="4">
        <f t="shared" si="4"/>
        <v>2.1316282072803006E-14</v>
      </c>
    </row>
    <row r="238" spans="1:12">
      <c r="A238" s="41">
        <v>45443</v>
      </c>
      <c r="B238" s="786" t="s">
        <v>10</v>
      </c>
      <c r="C238" s="786" t="s">
        <v>18</v>
      </c>
      <c r="D238" t="s">
        <v>12</v>
      </c>
      <c r="E238" s="121">
        <v>31.1</v>
      </c>
      <c r="G238" s="4">
        <f t="shared" si="4"/>
        <v>31.100000000000023</v>
      </c>
    </row>
    <row r="239" spans="1:12">
      <c r="B239" s="787"/>
      <c r="C239" s="787"/>
      <c r="D239" t="s">
        <v>13</v>
      </c>
      <c r="E239" s="121">
        <v>5</v>
      </c>
      <c r="G239" s="4">
        <f t="shared" si="4"/>
        <v>36.100000000000023</v>
      </c>
    </row>
    <row r="240" spans="1:12">
      <c r="B240" s="787"/>
      <c r="C240" s="787"/>
      <c r="D240" t="s">
        <v>14</v>
      </c>
      <c r="E240" s="121">
        <v>350</v>
      </c>
      <c r="G240" s="4">
        <f t="shared" si="4"/>
        <v>386.1</v>
      </c>
    </row>
    <row r="241" spans="1:12">
      <c r="A241" s="39">
        <v>45481</v>
      </c>
      <c r="B241" s="787" t="s">
        <v>3523</v>
      </c>
      <c r="C241" s="787" t="s">
        <v>18</v>
      </c>
      <c r="D241" t="s">
        <v>12</v>
      </c>
      <c r="F241">
        <v>31.1</v>
      </c>
      <c r="G241" s="4">
        <f t="shared" si="4"/>
        <v>355</v>
      </c>
    </row>
    <row r="242" spans="1:12">
      <c r="A242" s="39">
        <v>45481</v>
      </c>
      <c r="B242" s="787" t="s">
        <v>3523</v>
      </c>
      <c r="C242" s="787" t="s">
        <v>18</v>
      </c>
      <c r="D242" t="s">
        <v>13</v>
      </c>
      <c r="F242" s="12">
        <v>5</v>
      </c>
      <c r="G242" s="4">
        <f t="shared" si="4"/>
        <v>350</v>
      </c>
    </row>
    <row r="243" spans="1:12" s="365" customFormat="1">
      <c r="A243" s="364">
        <v>45481</v>
      </c>
      <c r="B243" s="807" t="s">
        <v>3524</v>
      </c>
      <c r="C243" s="807" t="s">
        <v>18</v>
      </c>
      <c r="D243" s="365" t="s">
        <v>14</v>
      </c>
      <c r="E243" s="368"/>
      <c r="F243" s="370">
        <v>350</v>
      </c>
      <c r="G243" s="369">
        <f t="shared" si="4"/>
        <v>0</v>
      </c>
      <c r="H243" s="369"/>
      <c r="J243" s="818"/>
      <c r="L243" s="370"/>
    </row>
    <row r="244" spans="1:12">
      <c r="A244" s="41">
        <v>45473</v>
      </c>
      <c r="B244" s="786" t="s">
        <v>10</v>
      </c>
      <c r="C244" s="786" t="s">
        <v>19</v>
      </c>
      <c r="D244" t="s">
        <v>12</v>
      </c>
      <c r="E244" s="121">
        <v>30.2</v>
      </c>
      <c r="G244" s="4">
        <f t="shared" si="4"/>
        <v>30.2</v>
      </c>
      <c r="J244" s="787"/>
      <c r="L244" s="12"/>
    </row>
    <row r="245" spans="1:12">
      <c r="B245" s="787"/>
      <c r="C245" s="787"/>
      <c r="D245" t="s">
        <v>13</v>
      </c>
      <c r="E245" s="121">
        <v>7</v>
      </c>
      <c r="G245" s="4">
        <f t="shared" si="4"/>
        <v>37.200000000000003</v>
      </c>
      <c r="J245" s="787"/>
      <c r="L245" s="12"/>
    </row>
    <row r="246" spans="1:12">
      <c r="B246" s="787"/>
      <c r="C246" s="787"/>
      <c r="D246" t="s">
        <v>14</v>
      </c>
      <c r="E246" s="121">
        <v>350</v>
      </c>
      <c r="G246" s="4">
        <f t="shared" si="4"/>
        <v>387.2</v>
      </c>
    </row>
    <row r="247" spans="1:12" s="365" customFormat="1">
      <c r="A247" s="364">
        <v>45504</v>
      </c>
      <c r="B247" s="807" t="s">
        <v>3525</v>
      </c>
      <c r="C247" s="807" t="s">
        <v>19</v>
      </c>
      <c r="D247" s="365" t="s">
        <v>14</v>
      </c>
      <c r="E247" s="368"/>
      <c r="F247" s="369">
        <v>350</v>
      </c>
      <c r="G247" s="369">
        <f t="shared" si="4"/>
        <v>37.199999999999989</v>
      </c>
      <c r="H247" s="369"/>
      <c r="K247" s="370"/>
    </row>
    <row r="248" spans="1:12">
      <c r="A248" s="39">
        <v>45547</v>
      </c>
      <c r="B248" s="787" t="s">
        <v>3526</v>
      </c>
      <c r="C248" s="787" t="s">
        <v>19</v>
      </c>
      <c r="D248" t="s">
        <v>12</v>
      </c>
      <c r="F248" s="12">
        <v>30.2</v>
      </c>
      <c r="G248" s="4">
        <f t="shared" si="4"/>
        <v>6.9999999999999893</v>
      </c>
      <c r="K248" s="12"/>
    </row>
    <row r="249" spans="1:12">
      <c r="A249" s="39">
        <v>45547</v>
      </c>
      <c r="B249" s="787" t="s">
        <v>3526</v>
      </c>
      <c r="C249" s="787" t="s">
        <v>19</v>
      </c>
      <c r="D249" t="s">
        <v>13</v>
      </c>
      <c r="F249" s="12">
        <v>7</v>
      </c>
      <c r="G249" s="4">
        <f t="shared" si="4"/>
        <v>-1.0658141036401503E-14</v>
      </c>
      <c r="K249" s="12"/>
    </row>
    <row r="250" spans="1:12">
      <c r="A250" s="41">
        <v>45504</v>
      </c>
      <c r="B250" s="786" t="s">
        <v>10</v>
      </c>
      <c r="C250" s="786" t="s">
        <v>20</v>
      </c>
      <c r="D250" t="s">
        <v>12</v>
      </c>
      <c r="E250" s="121">
        <v>29.6</v>
      </c>
      <c r="G250" s="4">
        <f t="shared" si="4"/>
        <v>29.599999999999991</v>
      </c>
      <c r="J250" s="786"/>
      <c r="L250" s="12"/>
    </row>
    <row r="251" spans="1:12">
      <c r="B251" s="787"/>
      <c r="C251" s="787"/>
      <c r="D251" t="s">
        <v>13</v>
      </c>
      <c r="E251" s="121">
        <v>7</v>
      </c>
      <c r="G251" s="4">
        <f t="shared" si="4"/>
        <v>36.599999999999994</v>
      </c>
      <c r="J251" s="787"/>
      <c r="L251" s="12"/>
    </row>
    <row r="252" spans="1:12">
      <c r="B252" s="787"/>
      <c r="C252" s="787"/>
      <c r="D252" t="s">
        <v>14</v>
      </c>
      <c r="E252" s="121">
        <v>350</v>
      </c>
      <c r="G252" s="4">
        <f t="shared" si="4"/>
        <v>386.6</v>
      </c>
      <c r="J252" s="787"/>
      <c r="L252" s="12"/>
    </row>
    <row r="253" spans="1:12" s="365" customFormat="1">
      <c r="A253" s="364">
        <v>45547</v>
      </c>
      <c r="B253" s="807" t="s">
        <v>3527</v>
      </c>
      <c r="C253" s="807" t="s">
        <v>20</v>
      </c>
      <c r="D253" s="365" t="s">
        <v>14</v>
      </c>
      <c r="E253" s="368"/>
      <c r="F253" s="369">
        <v>350</v>
      </c>
      <c r="G253" s="369">
        <f t="shared" si="4"/>
        <v>36.600000000000023</v>
      </c>
      <c r="H253" s="369"/>
      <c r="K253" s="370"/>
      <c r="L253" s="370"/>
    </row>
    <row r="254" spans="1:12">
      <c r="A254" s="39">
        <v>45553</v>
      </c>
      <c r="B254" s="787" t="s">
        <v>3528</v>
      </c>
      <c r="C254" s="787" t="s">
        <v>20</v>
      </c>
      <c r="D254" t="s">
        <v>12</v>
      </c>
      <c r="F254" s="4">
        <v>29.6</v>
      </c>
      <c r="G254" s="4">
        <f t="shared" si="4"/>
        <v>7.0000000000000213</v>
      </c>
      <c r="K254" s="12"/>
      <c r="L254" s="12"/>
    </row>
    <row r="255" spans="1:12">
      <c r="A255" s="39">
        <v>45553</v>
      </c>
      <c r="B255" s="787" t="s">
        <v>3528</v>
      </c>
      <c r="C255" s="787" t="s">
        <v>20</v>
      </c>
      <c r="D255" t="s">
        <v>13</v>
      </c>
      <c r="F255" s="4">
        <v>7</v>
      </c>
      <c r="G255" s="4">
        <f t="shared" si="4"/>
        <v>2.1316282072803006E-14</v>
      </c>
      <c r="K255" s="12"/>
      <c r="L255" s="12"/>
    </row>
    <row r="256" spans="1:12">
      <c r="A256" s="41">
        <v>45535</v>
      </c>
      <c r="B256" s="786" t="s">
        <v>10</v>
      </c>
      <c r="C256" s="786" t="s">
        <v>21</v>
      </c>
      <c r="D256" t="s">
        <v>12</v>
      </c>
      <c r="E256" s="121">
        <v>29.7</v>
      </c>
      <c r="G256" s="4">
        <f t="shared" si="4"/>
        <v>29.700000000000021</v>
      </c>
      <c r="K256" s="26"/>
    </row>
    <row r="257" spans="1:13">
      <c r="B257" s="787"/>
      <c r="C257" s="787"/>
      <c r="D257" t="s">
        <v>13</v>
      </c>
      <c r="E257" s="121">
        <v>7</v>
      </c>
      <c r="G257" s="4">
        <f t="shared" si="4"/>
        <v>36.700000000000017</v>
      </c>
    </row>
    <row r="258" spans="1:13">
      <c r="B258" s="787"/>
      <c r="C258" s="787"/>
      <c r="D258" t="s">
        <v>14</v>
      </c>
      <c r="E258" s="121">
        <v>350</v>
      </c>
      <c r="G258" s="4">
        <f t="shared" si="4"/>
        <v>386.70000000000005</v>
      </c>
    </row>
    <row r="259" spans="1:13">
      <c r="A259" s="39">
        <v>45553</v>
      </c>
      <c r="B259" s="787" t="s">
        <v>3529</v>
      </c>
      <c r="C259" s="787" t="s">
        <v>21</v>
      </c>
      <c r="D259" t="s">
        <v>12</v>
      </c>
      <c r="F259" s="4">
        <v>29.7</v>
      </c>
      <c r="G259" s="4">
        <f t="shared" si="4"/>
        <v>357.00000000000006</v>
      </c>
      <c r="I259" s="786"/>
      <c r="K259" s="12"/>
    </row>
    <row r="260" spans="1:13">
      <c r="A260" s="39">
        <v>45553</v>
      </c>
      <c r="B260" s="787" t="s">
        <v>3529</v>
      </c>
      <c r="C260" s="787" t="s">
        <v>21</v>
      </c>
      <c r="D260" t="s">
        <v>13</v>
      </c>
      <c r="F260" s="4">
        <v>7</v>
      </c>
      <c r="G260" s="4">
        <f t="shared" si="4"/>
        <v>350.00000000000006</v>
      </c>
      <c r="I260" s="787"/>
      <c r="K260" s="12"/>
    </row>
    <row r="261" spans="1:13" s="365" customFormat="1">
      <c r="A261" s="364">
        <v>45553</v>
      </c>
      <c r="B261" s="807" t="s">
        <v>3530</v>
      </c>
      <c r="C261" s="807" t="s">
        <v>21</v>
      </c>
      <c r="D261" s="365" t="s">
        <v>14</v>
      </c>
      <c r="E261" s="368"/>
      <c r="F261" s="369">
        <v>350</v>
      </c>
      <c r="G261" s="369">
        <f t="shared" si="4"/>
        <v>0</v>
      </c>
      <c r="H261" s="369"/>
      <c r="I261" s="807"/>
      <c r="K261" s="370"/>
    </row>
    <row r="262" spans="1:13">
      <c r="A262" s="41">
        <v>45565</v>
      </c>
      <c r="B262" s="786" t="s">
        <v>10</v>
      </c>
      <c r="C262" s="786" t="s">
        <v>91</v>
      </c>
      <c r="D262" t="s">
        <v>12</v>
      </c>
      <c r="E262" s="121">
        <v>29.9</v>
      </c>
      <c r="G262" s="4">
        <f t="shared" si="4"/>
        <v>29.9</v>
      </c>
      <c r="K262" s="12"/>
    </row>
    <row r="263" spans="1:13">
      <c r="B263" s="787"/>
      <c r="C263" s="787"/>
      <c r="D263" t="s">
        <v>13</v>
      </c>
      <c r="E263" s="121">
        <v>5</v>
      </c>
      <c r="G263" s="4">
        <f t="shared" si="4"/>
        <v>34.9</v>
      </c>
      <c r="K263" s="26"/>
    </row>
    <row r="264" spans="1:13">
      <c r="B264" s="787"/>
      <c r="C264" s="787"/>
      <c r="D264" t="s">
        <v>14</v>
      </c>
      <c r="E264" s="121">
        <v>350</v>
      </c>
      <c r="G264" s="4">
        <f t="shared" si="4"/>
        <v>384.9</v>
      </c>
    </row>
    <row r="265" spans="1:13">
      <c r="A265" s="39">
        <v>45594</v>
      </c>
      <c r="B265" s="787" t="s">
        <v>3531</v>
      </c>
      <c r="C265" s="787" t="s">
        <v>91</v>
      </c>
      <c r="D265" t="s">
        <v>12</v>
      </c>
      <c r="F265" s="4">
        <v>29.9</v>
      </c>
      <c r="G265" s="4">
        <f t="shared" si="4"/>
        <v>355</v>
      </c>
    </row>
    <row r="266" spans="1:13">
      <c r="A266" s="39">
        <v>45594</v>
      </c>
      <c r="B266" s="787" t="s">
        <v>3531</v>
      </c>
      <c r="C266" s="787" t="s">
        <v>91</v>
      </c>
      <c r="D266" t="s">
        <v>13</v>
      </c>
      <c r="F266" s="4">
        <v>5</v>
      </c>
      <c r="G266" s="4">
        <f t="shared" si="4"/>
        <v>350</v>
      </c>
    </row>
    <row r="267" spans="1:13" s="378" customFormat="1">
      <c r="A267" s="377">
        <v>45594</v>
      </c>
      <c r="B267" s="801" t="s">
        <v>3532</v>
      </c>
      <c r="C267" s="801" t="s">
        <v>91</v>
      </c>
      <c r="D267" s="378" t="s">
        <v>14</v>
      </c>
      <c r="E267" s="379"/>
      <c r="F267" s="419">
        <v>350</v>
      </c>
      <c r="G267" s="419">
        <f t="shared" si="4"/>
        <v>0</v>
      </c>
      <c r="H267" s="419"/>
    </row>
    <row r="268" spans="1:13">
      <c r="A268" s="41">
        <v>45596</v>
      </c>
      <c r="B268" s="786" t="s">
        <v>10</v>
      </c>
      <c r="C268" s="786" t="s">
        <v>23</v>
      </c>
      <c r="D268" t="s">
        <v>12</v>
      </c>
      <c r="E268" s="121">
        <v>8.6999999999999993</v>
      </c>
      <c r="G268" s="4">
        <f t="shared" si="4"/>
        <v>8.6999999999999993</v>
      </c>
      <c r="M268" s="12"/>
    </row>
    <row r="269" spans="1:13">
      <c r="B269" s="787"/>
      <c r="C269" s="787"/>
      <c r="D269" t="s">
        <v>13</v>
      </c>
      <c r="E269" s="121">
        <v>7</v>
      </c>
      <c r="G269" s="4">
        <f t="shared" si="4"/>
        <v>15.7</v>
      </c>
      <c r="M269" s="12"/>
    </row>
    <row r="270" spans="1:13">
      <c r="B270" s="787"/>
      <c r="C270" s="787"/>
      <c r="D270" t="s">
        <v>14</v>
      </c>
      <c r="E270" s="121">
        <v>350</v>
      </c>
      <c r="G270" s="4">
        <f t="shared" si="4"/>
        <v>365.7</v>
      </c>
      <c r="M270" s="12"/>
    </row>
    <row r="271" spans="1:13">
      <c r="A271" s="39">
        <v>45644</v>
      </c>
      <c r="B271" s="787" t="s">
        <v>3533</v>
      </c>
      <c r="C271" s="787" t="s">
        <v>23</v>
      </c>
      <c r="D271" t="s">
        <v>12</v>
      </c>
      <c r="F271" s="4">
        <v>8.6999999999999993</v>
      </c>
      <c r="G271" s="4">
        <f t="shared" si="4"/>
        <v>357</v>
      </c>
      <c r="M271" s="12"/>
    </row>
    <row r="272" spans="1:13">
      <c r="A272" s="39">
        <v>45644</v>
      </c>
      <c r="B272" s="787" t="s">
        <v>3533</v>
      </c>
      <c r="C272" s="787" t="s">
        <v>23</v>
      </c>
      <c r="D272" t="s">
        <v>13</v>
      </c>
      <c r="F272" s="4">
        <v>7</v>
      </c>
      <c r="G272" s="4">
        <f t="shared" si="4"/>
        <v>350</v>
      </c>
      <c r="M272" s="12"/>
    </row>
    <row r="273" spans="1:14" s="233" customFormat="1">
      <c r="A273" s="269">
        <v>45644</v>
      </c>
      <c r="B273" s="270" t="s">
        <v>3534</v>
      </c>
      <c r="C273" s="270" t="s">
        <v>23</v>
      </c>
      <c r="D273" s="233" t="s">
        <v>14</v>
      </c>
      <c r="E273" s="273"/>
      <c r="F273" s="271">
        <v>350</v>
      </c>
      <c r="G273" s="271">
        <f t="shared" si="4"/>
        <v>0</v>
      </c>
      <c r="H273" s="271">
        <f>+F273</f>
        <v>350</v>
      </c>
      <c r="I273" s="233" t="s">
        <v>272</v>
      </c>
      <c r="M273" s="234"/>
    </row>
    <row r="274" spans="1:14">
      <c r="A274" s="41">
        <v>45626</v>
      </c>
      <c r="B274" s="786" t="s">
        <v>10</v>
      </c>
      <c r="C274" s="786" t="s">
        <v>24</v>
      </c>
      <c r="D274" t="s">
        <v>12</v>
      </c>
      <c r="E274" s="121">
        <v>9.9</v>
      </c>
      <c r="G274" s="4">
        <f t="shared" si="4"/>
        <v>9.9</v>
      </c>
      <c r="M274" s="12"/>
    </row>
    <row r="275" spans="1:14">
      <c r="B275" s="787"/>
      <c r="C275" s="787"/>
      <c r="D275" t="s">
        <v>13</v>
      </c>
      <c r="E275" s="121">
        <v>7</v>
      </c>
      <c r="G275" s="4">
        <f t="shared" si="4"/>
        <v>16.899999999999999</v>
      </c>
      <c r="N275" s="26"/>
    </row>
    <row r="276" spans="1:14">
      <c r="B276" s="787"/>
      <c r="C276" s="787"/>
      <c r="D276" t="s">
        <v>14</v>
      </c>
      <c r="E276" s="121">
        <v>350</v>
      </c>
      <c r="G276" s="4">
        <f t="shared" si="4"/>
        <v>366.9</v>
      </c>
    </row>
    <row r="277" spans="1:14">
      <c r="A277" s="39">
        <v>45675</v>
      </c>
      <c r="B277" s="787" t="s">
        <v>3535</v>
      </c>
      <c r="C277" s="787" t="s">
        <v>24</v>
      </c>
      <c r="D277" t="s">
        <v>12</v>
      </c>
      <c r="F277" s="4">
        <v>9.9</v>
      </c>
      <c r="G277" s="4">
        <f t="shared" si="4"/>
        <v>357</v>
      </c>
    </row>
    <row r="278" spans="1:14">
      <c r="A278" s="39">
        <v>45675</v>
      </c>
      <c r="B278" s="787" t="s">
        <v>3535</v>
      </c>
      <c r="C278" s="787" t="s">
        <v>24</v>
      </c>
      <c r="D278" t="s">
        <v>13</v>
      </c>
      <c r="F278" s="4">
        <v>7</v>
      </c>
      <c r="G278" s="4">
        <f t="shared" si="4"/>
        <v>350</v>
      </c>
    </row>
    <row r="279" spans="1:14" s="312" customFormat="1">
      <c r="A279" s="310">
        <v>45675</v>
      </c>
      <c r="B279" s="311" t="s">
        <v>3536</v>
      </c>
      <c r="C279" s="311" t="s">
        <v>24</v>
      </c>
      <c r="D279" s="312" t="s">
        <v>14</v>
      </c>
      <c r="E279" s="313"/>
      <c r="F279" s="282">
        <v>350</v>
      </c>
      <c r="G279" s="282">
        <f t="shared" si="4"/>
        <v>0</v>
      </c>
      <c r="H279" s="282"/>
    </row>
    <row r="280" spans="1:14">
      <c r="A280" s="41">
        <v>45657</v>
      </c>
      <c r="B280" s="786" t="s">
        <v>10</v>
      </c>
      <c r="C280" s="786" t="s">
        <v>25</v>
      </c>
      <c r="D280" t="s">
        <v>12</v>
      </c>
      <c r="E280" s="121">
        <v>12.5</v>
      </c>
      <c r="G280" s="4">
        <f t="shared" si="4"/>
        <v>12.5</v>
      </c>
    </row>
    <row r="281" spans="1:14">
      <c r="B281" s="787"/>
      <c r="C281" s="787"/>
      <c r="D281" t="s">
        <v>13</v>
      </c>
      <c r="E281" s="121">
        <v>3</v>
      </c>
      <c r="G281" s="4">
        <f t="shared" si="4"/>
        <v>15.5</v>
      </c>
    </row>
    <row r="282" spans="1:14">
      <c r="B282" s="787"/>
      <c r="C282" s="787"/>
      <c r="D282" t="s">
        <v>14</v>
      </c>
      <c r="E282" s="121">
        <v>350</v>
      </c>
      <c r="G282" s="4">
        <f t="shared" si="4"/>
        <v>365.5</v>
      </c>
    </row>
    <row r="283" spans="1:14">
      <c r="A283" s="39">
        <v>45693</v>
      </c>
      <c r="B283" s="787" t="s">
        <v>3537</v>
      </c>
      <c r="C283" s="787" t="s">
        <v>25</v>
      </c>
      <c r="D283" t="s">
        <v>12</v>
      </c>
      <c r="F283" s="4">
        <v>12.5</v>
      </c>
      <c r="G283" s="4">
        <f t="shared" si="4"/>
        <v>353</v>
      </c>
      <c r="K283" s="12"/>
      <c r="M283" s="12"/>
    </row>
    <row r="284" spans="1:14">
      <c r="A284" s="39">
        <v>45693</v>
      </c>
      <c r="B284" s="787" t="s">
        <v>3537</v>
      </c>
      <c r="C284" s="787" t="s">
        <v>25</v>
      </c>
      <c r="D284" t="s">
        <v>13</v>
      </c>
      <c r="F284" s="4">
        <v>3</v>
      </c>
      <c r="G284" s="4">
        <f>+G283+E284-F284</f>
        <v>350</v>
      </c>
      <c r="K284" s="12"/>
      <c r="M284" s="12"/>
    </row>
    <row r="285" spans="1:14" s="127" customFormat="1">
      <c r="A285" s="126">
        <v>45693</v>
      </c>
      <c r="B285" s="797" t="s">
        <v>3538</v>
      </c>
      <c r="C285" s="797" t="s">
        <v>25</v>
      </c>
      <c r="D285" s="127" t="s">
        <v>14</v>
      </c>
      <c r="E285" s="266"/>
      <c r="F285" s="128">
        <v>350</v>
      </c>
      <c r="G285" s="128">
        <f t="shared" si="4"/>
        <v>0</v>
      </c>
      <c r="H285" s="128"/>
      <c r="K285" s="129"/>
      <c r="M285" s="129"/>
    </row>
    <row r="286" spans="1:14">
      <c r="A286" s="41">
        <v>45688</v>
      </c>
      <c r="B286" s="786" t="s">
        <v>10</v>
      </c>
      <c r="C286" s="786" t="s">
        <v>11</v>
      </c>
      <c r="D286" t="s">
        <v>12</v>
      </c>
      <c r="E286" s="121">
        <v>9.6</v>
      </c>
      <c r="G286" s="4">
        <f t="shared" si="4"/>
        <v>9.6</v>
      </c>
      <c r="K286" s="12"/>
    </row>
    <row r="287" spans="1:14">
      <c r="B287" s="787"/>
      <c r="C287" s="787"/>
      <c r="D287" t="s">
        <v>13</v>
      </c>
      <c r="E287" s="121">
        <v>3</v>
      </c>
      <c r="G287" s="4">
        <f t="shared" si="4"/>
        <v>12.6</v>
      </c>
      <c r="K287" s="12"/>
    </row>
    <row r="288" spans="1:14">
      <c r="B288" s="787"/>
      <c r="C288" s="787"/>
      <c r="D288" t="s">
        <v>14</v>
      </c>
      <c r="E288" s="121">
        <v>350</v>
      </c>
      <c r="G288" s="4">
        <f t="shared" si="4"/>
        <v>362.6</v>
      </c>
      <c r="J288" s="786"/>
      <c r="L288" s="121"/>
    </row>
    <row r="289" spans="1:15" s="233" customFormat="1">
      <c r="A289" s="269">
        <v>45707</v>
      </c>
      <c r="B289" s="270" t="s">
        <v>3539</v>
      </c>
      <c r="C289" s="270" t="s">
        <v>11</v>
      </c>
      <c r="D289" s="233" t="s">
        <v>14</v>
      </c>
      <c r="E289" s="273"/>
      <c r="F289" s="271">
        <v>350</v>
      </c>
      <c r="G289" s="271">
        <f t="shared" si="4"/>
        <v>12.600000000000023</v>
      </c>
      <c r="H289" s="271">
        <f>+F289</f>
        <v>350</v>
      </c>
      <c r="I289" s="233" t="s">
        <v>265</v>
      </c>
      <c r="L289" s="273"/>
    </row>
    <row r="290" spans="1:15" s="233" customFormat="1">
      <c r="A290" s="269">
        <v>45768</v>
      </c>
      <c r="B290" s="270" t="s">
        <v>3540</v>
      </c>
      <c r="C290" s="270" t="s">
        <v>11</v>
      </c>
      <c r="D290" s="233" t="s">
        <v>12</v>
      </c>
      <c r="E290" s="273"/>
      <c r="F290" s="273">
        <v>9.6</v>
      </c>
      <c r="G290" s="271">
        <f t="shared" ref="G290:G362" si="5">+G289+E290-F290</f>
        <v>3.0000000000000231</v>
      </c>
      <c r="H290" s="271">
        <f t="shared" ref="H290:H291" si="6">+F290</f>
        <v>9.6</v>
      </c>
      <c r="I290" s="233" t="s">
        <v>3541</v>
      </c>
      <c r="L290" s="273"/>
    </row>
    <row r="291" spans="1:15" s="233" customFormat="1">
      <c r="A291" s="269">
        <v>45768</v>
      </c>
      <c r="B291" s="270" t="s">
        <v>3540</v>
      </c>
      <c r="C291" s="270" t="s">
        <v>11</v>
      </c>
      <c r="D291" s="233" t="s">
        <v>13</v>
      </c>
      <c r="E291" s="273"/>
      <c r="F291" s="273">
        <v>3</v>
      </c>
      <c r="G291" s="271">
        <f t="shared" si="5"/>
        <v>2.3092638912203256E-14</v>
      </c>
      <c r="H291" s="271">
        <f t="shared" si="6"/>
        <v>3</v>
      </c>
      <c r="I291" s="233" t="s">
        <v>3541</v>
      </c>
      <c r="L291" s="273"/>
    </row>
    <row r="292" spans="1:15">
      <c r="A292" s="41">
        <v>45716</v>
      </c>
      <c r="B292" s="786" t="s">
        <v>10</v>
      </c>
      <c r="C292" s="786" t="s">
        <v>15</v>
      </c>
      <c r="D292" t="s">
        <v>12</v>
      </c>
      <c r="E292" s="118">
        <v>13.7</v>
      </c>
      <c r="F292" s="121"/>
      <c r="G292" s="4">
        <f t="shared" si="5"/>
        <v>13.700000000000022</v>
      </c>
      <c r="J292" s="786"/>
      <c r="L292" s="121"/>
    </row>
    <row r="293" spans="1:15">
      <c r="B293" s="787"/>
      <c r="C293" s="787"/>
      <c r="D293" t="s">
        <v>13</v>
      </c>
      <c r="E293" s="118">
        <v>3</v>
      </c>
      <c r="F293" s="121"/>
      <c r="G293" s="4">
        <f t="shared" si="5"/>
        <v>16.700000000000024</v>
      </c>
      <c r="L293" s="12"/>
      <c r="M293" s="26"/>
    </row>
    <row r="294" spans="1:15">
      <c r="B294" s="787"/>
      <c r="C294" s="787"/>
      <c r="D294" t="s">
        <v>14</v>
      </c>
      <c r="E294" s="121">
        <v>350</v>
      </c>
      <c r="G294" s="4">
        <f t="shared" si="5"/>
        <v>366.70000000000005</v>
      </c>
      <c r="L294" s="12"/>
    </row>
    <row r="295" spans="1:15" s="233" customFormat="1">
      <c r="A295" s="269">
        <v>45733</v>
      </c>
      <c r="B295" s="270" t="s">
        <v>3542</v>
      </c>
      <c r="C295" s="270" t="s">
        <v>15</v>
      </c>
      <c r="D295" s="233" t="s">
        <v>14</v>
      </c>
      <c r="E295" s="273"/>
      <c r="F295" s="271">
        <v>350</v>
      </c>
      <c r="G295" s="271">
        <f t="shared" si="5"/>
        <v>16.700000000000045</v>
      </c>
      <c r="H295" s="271">
        <f>+F295</f>
        <v>350</v>
      </c>
      <c r="I295" s="233" t="s">
        <v>272</v>
      </c>
      <c r="L295" s="234"/>
    </row>
    <row r="296" spans="1:15">
      <c r="A296" s="39">
        <v>45768</v>
      </c>
      <c r="B296" s="787" t="s">
        <v>3540</v>
      </c>
      <c r="C296" s="787" t="s">
        <v>15</v>
      </c>
      <c r="D296" t="s">
        <v>12</v>
      </c>
      <c r="F296" s="4">
        <v>13.7</v>
      </c>
      <c r="G296" s="4">
        <f t="shared" si="5"/>
        <v>3.0000000000000462</v>
      </c>
      <c r="L296" s="12"/>
    </row>
    <row r="297" spans="1:15">
      <c r="A297" s="39">
        <v>45768</v>
      </c>
      <c r="B297" s="787" t="s">
        <v>3540</v>
      </c>
      <c r="C297" s="787" t="s">
        <v>15</v>
      </c>
      <c r="D297" t="s">
        <v>13</v>
      </c>
      <c r="F297" s="4">
        <v>3</v>
      </c>
      <c r="G297" s="4">
        <f t="shared" si="5"/>
        <v>4.6185277824406512E-14</v>
      </c>
      <c r="L297" s="12"/>
    </row>
    <row r="298" spans="1:15">
      <c r="A298" s="41">
        <v>45747</v>
      </c>
      <c r="B298" s="786" t="s">
        <v>10</v>
      </c>
      <c r="C298" s="786" t="s">
        <v>16</v>
      </c>
      <c r="D298" t="s">
        <v>12</v>
      </c>
      <c r="E298" s="121">
        <v>13.6</v>
      </c>
      <c r="G298" s="4">
        <f t="shared" si="5"/>
        <v>13.600000000000046</v>
      </c>
      <c r="L298" s="12"/>
      <c r="M298" s="26"/>
    </row>
    <row r="299" spans="1:15">
      <c r="B299" s="787"/>
      <c r="C299" s="787"/>
      <c r="D299" t="s">
        <v>13</v>
      </c>
      <c r="E299" s="121">
        <v>3</v>
      </c>
      <c r="G299" s="4">
        <f t="shared" si="5"/>
        <v>16.600000000000044</v>
      </c>
    </row>
    <row r="300" spans="1:15">
      <c r="B300" s="787"/>
      <c r="C300" s="787"/>
      <c r="D300" t="s">
        <v>14</v>
      </c>
      <c r="E300" s="121">
        <v>350</v>
      </c>
      <c r="G300" s="4">
        <f t="shared" si="5"/>
        <v>366.6</v>
      </c>
      <c r="J300" s="786"/>
      <c r="L300" s="4"/>
    </row>
    <row r="301" spans="1:15" s="233" customFormat="1">
      <c r="A301" s="269">
        <v>45768</v>
      </c>
      <c r="B301" s="270" t="s">
        <v>3543</v>
      </c>
      <c r="C301" s="270" t="s">
        <v>16</v>
      </c>
      <c r="D301" s="233" t="s">
        <v>14</v>
      </c>
      <c r="E301" s="273"/>
      <c r="F301" s="271">
        <v>350</v>
      </c>
      <c r="G301" s="271">
        <f t="shared" si="5"/>
        <v>16.600000000000023</v>
      </c>
      <c r="H301" s="271">
        <f>+F301</f>
        <v>350</v>
      </c>
      <c r="I301" s="233" t="s">
        <v>265</v>
      </c>
      <c r="J301" s="270"/>
      <c r="L301" s="271"/>
    </row>
    <row r="302" spans="1:15">
      <c r="A302" s="39">
        <v>45825</v>
      </c>
      <c r="B302" s="787" t="s">
        <v>3544</v>
      </c>
      <c r="C302" s="787" t="s">
        <v>16</v>
      </c>
      <c r="D302" t="s">
        <v>12</v>
      </c>
      <c r="F302">
        <v>13.6</v>
      </c>
      <c r="G302" s="4">
        <f t="shared" si="5"/>
        <v>3.0000000000000231</v>
      </c>
      <c r="J302" s="787"/>
      <c r="L302" s="4"/>
    </row>
    <row r="303" spans="1:15">
      <c r="A303" s="39">
        <v>45825</v>
      </c>
      <c r="B303" s="787" t="s">
        <v>3544</v>
      </c>
      <c r="C303" s="787" t="s">
        <v>16</v>
      </c>
      <c r="D303" t="s">
        <v>13</v>
      </c>
      <c r="F303" s="121">
        <v>3</v>
      </c>
      <c r="G303" s="4">
        <f t="shared" si="5"/>
        <v>2.3092638912203256E-14</v>
      </c>
      <c r="J303" s="787"/>
      <c r="L303" s="4"/>
    </row>
    <row r="304" spans="1:15">
      <c r="A304" s="41">
        <v>45777</v>
      </c>
      <c r="B304" s="786" t="s">
        <v>10</v>
      </c>
      <c r="C304" s="786" t="s">
        <v>17</v>
      </c>
      <c r="D304" t="s">
        <v>12</v>
      </c>
      <c r="E304" s="121">
        <v>12.7</v>
      </c>
      <c r="G304" s="4">
        <f t="shared" si="5"/>
        <v>12.700000000000022</v>
      </c>
      <c r="J304" s="786"/>
      <c r="L304" s="121"/>
      <c r="O304" s="121"/>
    </row>
    <row r="305" spans="1:15">
      <c r="B305" s="787"/>
      <c r="C305" s="787"/>
      <c r="D305" t="s">
        <v>13</v>
      </c>
      <c r="E305" s="121">
        <v>3</v>
      </c>
      <c r="G305" s="4">
        <f t="shared" si="5"/>
        <v>15.700000000000022</v>
      </c>
      <c r="L305" s="12"/>
      <c r="O305" s="121"/>
    </row>
    <row r="306" spans="1:15">
      <c r="B306" s="787"/>
      <c r="C306" s="787"/>
      <c r="D306" t="s">
        <v>14</v>
      </c>
      <c r="E306" s="121">
        <v>350</v>
      </c>
      <c r="G306" s="4">
        <f t="shared" si="5"/>
        <v>365.70000000000005</v>
      </c>
      <c r="M306" s="26"/>
    </row>
    <row r="307" spans="1:15" s="233" customFormat="1">
      <c r="A307" s="269">
        <v>45796</v>
      </c>
      <c r="B307" s="270" t="s">
        <v>3306</v>
      </c>
      <c r="C307" s="270" t="s">
        <v>17</v>
      </c>
      <c r="D307" s="233" t="s">
        <v>14</v>
      </c>
      <c r="E307" s="273"/>
      <c r="F307" s="271">
        <v>350</v>
      </c>
      <c r="G307" s="271">
        <f t="shared" si="5"/>
        <v>15.700000000000045</v>
      </c>
      <c r="H307" s="271">
        <f>+F307</f>
        <v>350</v>
      </c>
      <c r="I307" s="233" t="s">
        <v>265</v>
      </c>
    </row>
    <row r="308" spans="1:15">
      <c r="A308" s="39">
        <v>45825</v>
      </c>
      <c r="B308" s="787" t="s">
        <v>3544</v>
      </c>
      <c r="C308" s="787" t="s">
        <v>17</v>
      </c>
      <c r="D308" t="s">
        <v>12</v>
      </c>
      <c r="F308" s="4">
        <v>12.7</v>
      </c>
      <c r="G308" s="4">
        <f t="shared" si="5"/>
        <v>3.0000000000000462</v>
      </c>
      <c r="K308" s="822" t="s">
        <v>3494</v>
      </c>
      <c r="L308" s="822"/>
      <c r="M308" s="822"/>
    </row>
    <row r="309" spans="1:15">
      <c r="A309" s="39">
        <v>45825</v>
      </c>
      <c r="B309" s="787" t="s">
        <v>3544</v>
      </c>
      <c r="C309" s="787" t="s">
        <v>17</v>
      </c>
      <c r="D309" t="s">
        <v>13</v>
      </c>
      <c r="F309" s="4">
        <v>3</v>
      </c>
      <c r="G309" s="4">
        <f t="shared" si="5"/>
        <v>4.6185277824406512E-14</v>
      </c>
      <c r="K309" s="786"/>
      <c r="M309" s="12"/>
    </row>
    <row r="310" spans="1:15">
      <c r="A310" s="41">
        <v>45808</v>
      </c>
      <c r="B310" s="786" t="s">
        <v>10</v>
      </c>
      <c r="C310" s="786" t="s">
        <v>237</v>
      </c>
      <c r="D310" t="s">
        <v>12</v>
      </c>
      <c r="E310" s="118">
        <v>12.7</v>
      </c>
      <c r="G310" s="4">
        <f t="shared" si="5"/>
        <v>12.700000000000045</v>
      </c>
      <c r="K310" s="787"/>
      <c r="M310" s="12"/>
    </row>
    <row r="311" spans="1:15">
      <c r="B311" s="787"/>
      <c r="C311" s="787"/>
      <c r="D311" t="s">
        <v>13</v>
      </c>
      <c r="E311" s="118">
        <v>5</v>
      </c>
      <c r="G311" s="4">
        <f t="shared" si="5"/>
        <v>17.700000000000045</v>
      </c>
      <c r="K311" s="787"/>
      <c r="M311" s="12"/>
    </row>
    <row r="312" spans="1:15">
      <c r="B312" s="787"/>
      <c r="C312" s="787"/>
      <c r="D312" t="s">
        <v>14</v>
      </c>
      <c r="E312" s="121">
        <v>350</v>
      </c>
      <c r="G312" s="4">
        <f t="shared" si="5"/>
        <v>367.70000000000005</v>
      </c>
      <c r="I312" s="786"/>
      <c r="K312" s="786"/>
      <c r="M312" s="121"/>
    </row>
    <row r="313" spans="1:15" s="233" customFormat="1">
      <c r="A313" s="269">
        <v>45794</v>
      </c>
      <c r="B313" s="270" t="s">
        <v>3545</v>
      </c>
      <c r="C313" s="270" t="s">
        <v>237</v>
      </c>
      <c r="D313" s="233" t="s">
        <v>14</v>
      </c>
      <c r="E313" s="273"/>
      <c r="F313" s="271">
        <v>350</v>
      </c>
      <c r="G313" s="271">
        <f t="shared" si="5"/>
        <v>17.700000000000045</v>
      </c>
      <c r="H313" s="271">
        <f>+F313</f>
        <v>350</v>
      </c>
      <c r="I313" s="270" t="s">
        <v>272</v>
      </c>
      <c r="K313" s="234"/>
      <c r="M313" s="234"/>
    </row>
    <row r="314" spans="1:15">
      <c r="A314" s="39">
        <v>45825</v>
      </c>
      <c r="B314" s="787" t="s">
        <v>3544</v>
      </c>
      <c r="C314" s="787" t="s">
        <v>237</v>
      </c>
      <c r="D314" t="s">
        <v>12</v>
      </c>
      <c r="F314" s="4">
        <v>12.7</v>
      </c>
      <c r="G314" s="4">
        <f t="shared" si="5"/>
        <v>5.0000000000000462</v>
      </c>
      <c r="I314" s="787"/>
      <c r="K314" s="12"/>
      <c r="M314" s="12"/>
    </row>
    <row r="315" spans="1:15">
      <c r="A315" s="39">
        <v>45825</v>
      </c>
      <c r="B315" s="787" t="s">
        <v>3544</v>
      </c>
      <c r="C315" s="787" t="s">
        <v>237</v>
      </c>
      <c r="D315" t="s">
        <v>13</v>
      </c>
      <c r="F315" s="4">
        <v>5</v>
      </c>
      <c r="G315" s="4">
        <f t="shared" si="5"/>
        <v>4.6185277824406512E-14</v>
      </c>
      <c r="I315" s="787"/>
      <c r="K315" s="12"/>
      <c r="M315" s="12"/>
    </row>
    <row r="316" spans="1:15">
      <c r="A316" s="41">
        <v>45838</v>
      </c>
      <c r="B316" s="786" t="s">
        <v>10</v>
      </c>
      <c r="C316" s="786" t="s">
        <v>19</v>
      </c>
      <c r="D316" t="s">
        <v>12</v>
      </c>
      <c r="E316" s="121">
        <v>9.5</v>
      </c>
      <c r="G316" s="4">
        <f t="shared" si="5"/>
        <v>9.5000000000000462</v>
      </c>
      <c r="I316" s="786"/>
      <c r="K316" s="121"/>
      <c r="L316" s="4"/>
    </row>
    <row r="317" spans="1:15">
      <c r="B317" s="787"/>
      <c r="C317" s="787"/>
      <c r="D317" t="s">
        <v>13</v>
      </c>
      <c r="E317" s="121">
        <v>4</v>
      </c>
      <c r="G317" s="4">
        <f t="shared" si="5"/>
        <v>13.500000000000046</v>
      </c>
      <c r="L317" s="4"/>
    </row>
    <row r="318" spans="1:15">
      <c r="B318" s="787"/>
      <c r="C318" s="787"/>
      <c r="D318" t="s">
        <v>14</v>
      </c>
      <c r="E318" s="121">
        <v>350</v>
      </c>
      <c r="G318" s="4">
        <f t="shared" si="5"/>
        <v>363.50000000000006</v>
      </c>
      <c r="L318" s="121"/>
    </row>
    <row r="319" spans="1:15" s="233" customFormat="1">
      <c r="A319" s="269">
        <v>45850</v>
      </c>
      <c r="B319" s="270" t="s">
        <v>3546</v>
      </c>
      <c r="C319" s="270" t="s">
        <v>19</v>
      </c>
      <c r="D319" s="233" t="s">
        <v>14</v>
      </c>
      <c r="E319" s="273"/>
      <c r="F319" s="271">
        <v>350</v>
      </c>
      <c r="G319" s="271">
        <f t="shared" si="5"/>
        <v>13.500000000000057</v>
      </c>
      <c r="H319" s="271">
        <f>+F319</f>
        <v>350</v>
      </c>
      <c r="I319" s="233" t="s">
        <v>272</v>
      </c>
      <c r="L319" s="234"/>
      <c r="M319" s="288"/>
    </row>
    <row r="320" spans="1:15">
      <c r="A320" s="39">
        <v>45880</v>
      </c>
      <c r="B320" s="787" t="s">
        <v>3547</v>
      </c>
      <c r="C320" s="787" t="s">
        <v>19</v>
      </c>
      <c r="D320" t="s">
        <v>12</v>
      </c>
      <c r="F320" s="4">
        <v>9.5</v>
      </c>
      <c r="G320" s="4">
        <f t="shared" si="5"/>
        <v>4.0000000000000568</v>
      </c>
      <c r="L320" s="12"/>
      <c r="M320" s="26"/>
    </row>
    <row r="321" spans="1:13">
      <c r="A321" s="39">
        <v>45880</v>
      </c>
      <c r="B321" s="787" t="s">
        <v>3547</v>
      </c>
      <c r="C321" s="787" t="s">
        <v>19</v>
      </c>
      <c r="D321" t="s">
        <v>13</v>
      </c>
      <c r="F321" s="4">
        <v>4</v>
      </c>
      <c r="G321" s="4">
        <f t="shared" si="5"/>
        <v>5.6843418860808015E-14</v>
      </c>
      <c r="L321" s="12"/>
      <c r="M321" s="26"/>
    </row>
    <row r="322" spans="1:13">
      <c r="A322" s="41">
        <v>45869</v>
      </c>
      <c r="B322" s="786" t="s">
        <v>10</v>
      </c>
      <c r="C322" s="786" t="s">
        <v>20</v>
      </c>
      <c r="D322" t="s">
        <v>12</v>
      </c>
      <c r="E322" s="121">
        <v>8.6999999999999993</v>
      </c>
      <c r="G322" s="4">
        <f t="shared" si="5"/>
        <v>8.7000000000000561</v>
      </c>
    </row>
    <row r="323" spans="1:13">
      <c r="B323" s="787"/>
      <c r="C323" s="787"/>
      <c r="D323" t="s">
        <v>13</v>
      </c>
      <c r="E323" s="121">
        <v>4</v>
      </c>
      <c r="G323" s="4">
        <f t="shared" si="5"/>
        <v>12.700000000000056</v>
      </c>
    </row>
    <row r="324" spans="1:13">
      <c r="B324" s="787"/>
      <c r="C324" s="787"/>
      <c r="D324" t="s">
        <v>14</v>
      </c>
      <c r="E324" s="121">
        <v>350</v>
      </c>
      <c r="G324" s="4">
        <f t="shared" si="5"/>
        <v>362.70000000000005</v>
      </c>
    </row>
    <row r="325" spans="1:13" s="233" customFormat="1">
      <c r="A325" s="269">
        <v>45880</v>
      </c>
      <c r="B325" s="270" t="s">
        <v>3548</v>
      </c>
      <c r="C325" s="270" t="s">
        <v>20</v>
      </c>
      <c r="D325" s="233" t="s">
        <v>14</v>
      </c>
      <c r="E325" s="273"/>
      <c r="F325" s="271">
        <v>350</v>
      </c>
      <c r="G325" s="271">
        <f t="shared" si="5"/>
        <v>12.700000000000045</v>
      </c>
      <c r="H325" s="271">
        <f>+F325</f>
        <v>350</v>
      </c>
      <c r="I325" s="233" t="s">
        <v>272</v>
      </c>
    </row>
    <row r="326" spans="1:13">
      <c r="A326" s="39">
        <v>45939</v>
      </c>
      <c r="B326" s="787" t="s">
        <v>3549</v>
      </c>
      <c r="C326" s="787" t="s">
        <v>20</v>
      </c>
      <c r="D326" t="s">
        <v>12</v>
      </c>
      <c r="F326" s="121">
        <v>8.6999999999999993</v>
      </c>
      <c r="G326" s="4">
        <f t="shared" si="5"/>
        <v>4.0000000000000462</v>
      </c>
      <c r="H326" s="46"/>
    </row>
    <row r="327" spans="1:13">
      <c r="A327" s="39">
        <v>45939</v>
      </c>
      <c r="B327" s="787" t="s">
        <v>3549</v>
      </c>
      <c r="C327" s="787" t="s">
        <v>20</v>
      </c>
      <c r="D327" t="s">
        <v>13</v>
      </c>
      <c r="F327" s="121">
        <v>4</v>
      </c>
      <c r="G327" s="4">
        <f t="shared" si="5"/>
        <v>4.6185277824406512E-14</v>
      </c>
      <c r="H327" s="46"/>
    </row>
    <row r="328" spans="1:13">
      <c r="A328" s="41">
        <v>45900</v>
      </c>
      <c r="B328" s="786" t="s">
        <v>10</v>
      </c>
      <c r="C328" s="786" t="s">
        <v>21</v>
      </c>
      <c r="D328" t="s">
        <v>12</v>
      </c>
      <c r="E328" s="121">
        <v>8.9</v>
      </c>
      <c r="G328" s="4">
        <f t="shared" si="5"/>
        <v>8.9000000000000465</v>
      </c>
      <c r="I328">
        <v>47205649</v>
      </c>
      <c r="K328" s="786"/>
    </row>
    <row r="329" spans="1:13">
      <c r="B329" s="787"/>
      <c r="C329" s="787"/>
      <c r="D329" t="s">
        <v>13</v>
      </c>
      <c r="E329" s="121">
        <v>8</v>
      </c>
      <c r="G329" s="4">
        <f t="shared" si="5"/>
        <v>16.900000000000048</v>
      </c>
      <c r="K329" s="787"/>
    </row>
    <row r="330" spans="1:13">
      <c r="B330" s="787"/>
      <c r="C330" s="787"/>
      <c r="D330" t="s">
        <v>14</v>
      </c>
      <c r="E330" s="121">
        <v>350</v>
      </c>
      <c r="G330" s="4">
        <f t="shared" si="5"/>
        <v>366.90000000000003</v>
      </c>
      <c r="K330" s="786"/>
      <c r="M330" s="121"/>
    </row>
    <row r="331" spans="1:13" s="127" customFormat="1" ht="18.75" customHeight="1">
      <c r="A331" s="126">
        <v>45923</v>
      </c>
      <c r="B331" s="797" t="s">
        <v>3550</v>
      </c>
      <c r="C331" s="797" t="s">
        <v>21</v>
      </c>
      <c r="D331" s="127" t="s">
        <v>14</v>
      </c>
      <c r="E331" s="266"/>
      <c r="F331" s="128">
        <v>350</v>
      </c>
      <c r="G331" s="48">
        <f t="shared" si="5"/>
        <v>16.900000000000034</v>
      </c>
      <c r="H331" s="128"/>
    </row>
    <row r="332" spans="1:13">
      <c r="A332" s="39">
        <v>45939</v>
      </c>
      <c r="B332" s="787" t="s">
        <v>3551</v>
      </c>
      <c r="C332" s="787" t="s">
        <v>21</v>
      </c>
      <c r="D332" t="s">
        <v>12</v>
      </c>
      <c r="F332" s="121">
        <v>8.9</v>
      </c>
      <c r="G332" s="4">
        <f t="shared" si="5"/>
        <v>8.0000000000000338</v>
      </c>
      <c r="H332" s="46"/>
    </row>
    <row r="333" spans="1:13">
      <c r="A333" s="39">
        <v>45939</v>
      </c>
      <c r="B333" s="787" t="s">
        <v>3551</v>
      </c>
      <c r="C333" s="787" t="s">
        <v>21</v>
      </c>
      <c r="D333" t="s">
        <v>13</v>
      </c>
      <c r="F333" s="121">
        <v>8</v>
      </c>
      <c r="G333" s="4">
        <f t="shared" si="5"/>
        <v>3.3750779948604759E-14</v>
      </c>
      <c r="H333" s="46"/>
    </row>
    <row r="334" spans="1:13">
      <c r="A334" s="133" t="s">
        <v>136</v>
      </c>
      <c r="B334" s="786" t="s">
        <v>10</v>
      </c>
      <c r="C334" s="786" t="s">
        <v>91</v>
      </c>
      <c r="D334" t="s">
        <v>12</v>
      </c>
      <c r="E334" s="121">
        <v>9.9</v>
      </c>
      <c r="G334" s="4">
        <f t="shared" si="5"/>
        <v>9.9000000000000341</v>
      </c>
    </row>
    <row r="335" spans="1:13">
      <c r="A335" s="106"/>
      <c r="B335" s="787"/>
      <c r="C335" s="787"/>
      <c r="D335" t="s">
        <v>13</v>
      </c>
      <c r="E335" s="121">
        <v>4</v>
      </c>
      <c r="G335" s="4">
        <f t="shared" si="5"/>
        <v>13.900000000000034</v>
      </c>
      <c r="K335" s="820" t="s">
        <v>3494</v>
      </c>
      <c r="L335" s="820"/>
      <c r="M335" s="820"/>
    </row>
    <row r="336" spans="1:13">
      <c r="A336" s="106"/>
      <c r="B336" s="787"/>
      <c r="C336" s="787"/>
      <c r="D336" t="s">
        <v>14</v>
      </c>
      <c r="E336" s="121">
        <v>350</v>
      </c>
      <c r="G336" s="4">
        <f t="shared" si="5"/>
        <v>363.90000000000003</v>
      </c>
      <c r="J336" s="10">
        <v>2025</v>
      </c>
      <c r="K336" s="786" t="s">
        <v>20</v>
      </c>
      <c r="L336" t="s">
        <v>12</v>
      </c>
      <c r="M336" s="121">
        <v>8.6999999999999993</v>
      </c>
    </row>
    <row r="337" spans="1:14">
      <c r="A337" s="39">
        <v>45939</v>
      </c>
      <c r="B337" s="787" t="s">
        <v>3552</v>
      </c>
      <c r="C337" s="787" t="s">
        <v>91</v>
      </c>
      <c r="D337" t="s">
        <v>14</v>
      </c>
      <c r="F337" s="121">
        <v>350</v>
      </c>
      <c r="G337" s="4">
        <f t="shared" si="5"/>
        <v>13.900000000000034</v>
      </c>
      <c r="K337" s="787"/>
      <c r="L337" t="s">
        <v>13</v>
      </c>
      <c r="M337" s="121">
        <v>4</v>
      </c>
    </row>
    <row r="338" spans="1:14">
      <c r="A338" s="39">
        <v>45964</v>
      </c>
      <c r="B338" s="787" t="s">
        <v>3553</v>
      </c>
      <c r="C338" s="787" t="s">
        <v>91</v>
      </c>
      <c r="D338" t="s">
        <v>12</v>
      </c>
      <c r="F338" s="121">
        <v>9.9</v>
      </c>
      <c r="G338" s="4">
        <f t="shared" si="5"/>
        <v>4.0000000000000338</v>
      </c>
      <c r="K338" s="787"/>
      <c r="M338" s="121"/>
    </row>
    <row r="339" spans="1:14">
      <c r="A339" s="39">
        <v>45964</v>
      </c>
      <c r="B339" s="787" t="s">
        <v>3553</v>
      </c>
      <c r="C339" s="787" t="s">
        <v>91</v>
      </c>
      <c r="D339" t="s">
        <v>13</v>
      </c>
      <c r="F339" s="121">
        <v>4</v>
      </c>
      <c r="G339" s="4">
        <f t="shared" si="5"/>
        <v>3.3750779948604759E-14</v>
      </c>
      <c r="K339" s="787"/>
      <c r="M339" s="121"/>
    </row>
    <row r="340" spans="1:14">
      <c r="A340" s="41">
        <v>45961</v>
      </c>
      <c r="B340" s="786" t="s">
        <v>10</v>
      </c>
      <c r="C340" s="786" t="s">
        <v>23</v>
      </c>
      <c r="D340" t="s">
        <v>12</v>
      </c>
      <c r="E340" s="121">
        <v>9</v>
      </c>
      <c r="G340" s="4">
        <f t="shared" si="5"/>
        <v>9.0000000000000338</v>
      </c>
      <c r="K340" s="786" t="s">
        <v>21</v>
      </c>
      <c r="L340" t="s">
        <v>12</v>
      </c>
      <c r="M340" s="121">
        <v>8.9</v>
      </c>
    </row>
    <row r="341" spans="1:14">
      <c r="B341" s="787"/>
      <c r="C341" s="787"/>
      <c r="D341" t="s">
        <v>13</v>
      </c>
      <c r="E341" s="121">
        <v>6</v>
      </c>
      <c r="G341" s="4">
        <f t="shared" si="5"/>
        <v>15.000000000000034</v>
      </c>
      <c r="K341" s="787"/>
      <c r="L341" t="s">
        <v>13</v>
      </c>
      <c r="M341" s="121">
        <v>8</v>
      </c>
    </row>
    <row r="342" spans="1:14">
      <c r="B342" s="787"/>
      <c r="C342" s="787"/>
      <c r="D342" t="s">
        <v>14</v>
      </c>
      <c r="E342" s="121">
        <v>350</v>
      </c>
      <c r="G342" s="4">
        <f t="shared" si="5"/>
        <v>365.00000000000006</v>
      </c>
      <c r="K342" s="786" t="s">
        <v>91</v>
      </c>
      <c r="L342" t="s">
        <v>14</v>
      </c>
      <c r="M342" s="121">
        <v>350</v>
      </c>
    </row>
    <row r="343" spans="1:14">
      <c r="A343" s="39">
        <v>45933</v>
      </c>
      <c r="B343" s="787" t="s">
        <v>3554</v>
      </c>
      <c r="C343" s="787" t="s">
        <v>23</v>
      </c>
      <c r="D343" t="s">
        <v>14</v>
      </c>
      <c r="F343" s="121">
        <v>350</v>
      </c>
      <c r="G343" s="4">
        <f t="shared" si="5"/>
        <v>15.000000000000057</v>
      </c>
      <c r="M343" s="161">
        <f>SUM(M336:M342)</f>
        <v>379.6</v>
      </c>
    </row>
    <row r="344" spans="1:14">
      <c r="A344" s="39">
        <v>45989</v>
      </c>
      <c r="B344" s="787" t="s">
        <v>3555</v>
      </c>
      <c r="C344" s="787" t="s">
        <v>23</v>
      </c>
      <c r="D344" t="s">
        <v>12</v>
      </c>
      <c r="F344" s="121">
        <v>9</v>
      </c>
      <c r="G344" s="4">
        <f t="shared" si="5"/>
        <v>6.0000000000000568</v>
      </c>
    </row>
    <row r="345" spans="1:14">
      <c r="A345" s="39">
        <v>45989</v>
      </c>
      <c r="B345" s="787" t="s">
        <v>3555</v>
      </c>
      <c r="C345" s="787" t="s">
        <v>23</v>
      </c>
      <c r="D345" t="s">
        <v>13</v>
      </c>
      <c r="F345" s="121">
        <v>6</v>
      </c>
      <c r="G345" s="4">
        <f t="shared" si="5"/>
        <v>5.6843418860808015E-14</v>
      </c>
    </row>
    <row r="346" spans="1:14">
      <c r="A346" s="41">
        <v>45991</v>
      </c>
      <c r="B346" s="786" t="s">
        <v>10</v>
      </c>
      <c r="C346" s="786" t="s">
        <v>24</v>
      </c>
      <c r="D346" t="s">
        <v>12</v>
      </c>
      <c r="E346" s="121">
        <v>9</v>
      </c>
      <c r="G346" s="4">
        <f t="shared" si="5"/>
        <v>9.0000000000000568</v>
      </c>
      <c r="K346" s="786" t="s">
        <v>91</v>
      </c>
      <c r="L346" t="s">
        <v>12</v>
      </c>
      <c r="M346" s="121">
        <v>9.9</v>
      </c>
    </row>
    <row r="347" spans="1:14">
      <c r="B347" s="787"/>
      <c r="C347" s="787"/>
      <c r="D347" t="s">
        <v>13</v>
      </c>
      <c r="E347" s="121">
        <v>5</v>
      </c>
      <c r="G347" s="4">
        <f t="shared" si="5"/>
        <v>14.000000000000057</v>
      </c>
      <c r="K347" s="787"/>
      <c r="L347" t="s">
        <v>13</v>
      </c>
      <c r="M347" s="121">
        <v>4</v>
      </c>
    </row>
    <row r="348" spans="1:14">
      <c r="B348" s="787"/>
      <c r="C348" s="787"/>
      <c r="D348" t="s">
        <v>14</v>
      </c>
      <c r="E348" s="121">
        <v>350</v>
      </c>
      <c r="G348" s="4">
        <f t="shared" si="5"/>
        <v>364.00000000000006</v>
      </c>
      <c r="K348" s="786" t="s">
        <v>23</v>
      </c>
      <c r="L348" t="s">
        <v>14</v>
      </c>
      <c r="M348" s="121">
        <v>350</v>
      </c>
    </row>
    <row r="349" spans="1:14">
      <c r="A349" s="39">
        <v>45989</v>
      </c>
      <c r="B349" s="787" t="s">
        <v>3556</v>
      </c>
      <c r="C349" s="787" t="s">
        <v>24</v>
      </c>
      <c r="D349" t="s">
        <v>14</v>
      </c>
      <c r="F349" s="4">
        <v>350</v>
      </c>
      <c r="G349" s="4">
        <f t="shared" si="5"/>
        <v>14.000000000000057</v>
      </c>
      <c r="L349">
        <v>370</v>
      </c>
      <c r="M349" s="121">
        <f>SUM(M346:M348)</f>
        <v>363.9</v>
      </c>
      <c r="N349" s="121">
        <f>L349-M349</f>
        <v>6.1000000000000227</v>
      </c>
    </row>
    <row r="350" spans="1:14">
      <c r="A350" s="39">
        <v>46027</v>
      </c>
      <c r="B350" s="787" t="s">
        <v>3557</v>
      </c>
      <c r="C350" s="787" t="s">
        <v>24</v>
      </c>
      <c r="D350" t="s">
        <v>12</v>
      </c>
      <c r="F350" s="4">
        <v>9</v>
      </c>
      <c r="G350" s="4">
        <f t="shared" si="5"/>
        <v>5.0000000000000568</v>
      </c>
      <c r="M350" s="121"/>
      <c r="N350" s="121"/>
    </row>
    <row r="351" spans="1:14">
      <c r="A351" s="39">
        <v>46027</v>
      </c>
      <c r="B351" s="787" t="s">
        <v>3557</v>
      </c>
      <c r="C351" s="787" t="s">
        <v>24</v>
      </c>
      <c r="D351" t="s">
        <v>13</v>
      </c>
      <c r="F351" s="4">
        <v>5</v>
      </c>
      <c r="G351" s="4">
        <f t="shared" si="5"/>
        <v>5.6843418860808015E-14</v>
      </c>
      <c r="M351" s="121"/>
      <c r="N351" s="121"/>
    </row>
    <row r="352" spans="1:14">
      <c r="A352" s="41">
        <v>46022</v>
      </c>
      <c r="B352" s="786" t="s">
        <v>10</v>
      </c>
      <c r="C352" s="786" t="s">
        <v>25</v>
      </c>
      <c r="D352" t="s">
        <v>12</v>
      </c>
      <c r="E352" s="121">
        <v>7.7</v>
      </c>
      <c r="G352" s="4">
        <f t="shared" si="5"/>
        <v>7.700000000000057</v>
      </c>
    </row>
    <row r="353" spans="1:14">
      <c r="A353" s="41"/>
      <c r="B353" s="786"/>
      <c r="C353" s="786"/>
      <c r="D353" t="s">
        <v>13</v>
      </c>
      <c r="E353" s="121">
        <v>5</v>
      </c>
      <c r="G353" s="4">
        <f t="shared" si="5"/>
        <v>12.700000000000056</v>
      </c>
    </row>
    <row r="354" spans="1:14">
      <c r="B354" s="787"/>
      <c r="C354" s="787"/>
      <c r="D354" t="s">
        <v>14</v>
      </c>
      <c r="E354" s="121">
        <v>350</v>
      </c>
      <c r="G354" s="4">
        <f t="shared" si="5"/>
        <v>362.70000000000005</v>
      </c>
      <c r="H354" s="457">
        <f>SUM(H211:H352)</f>
        <v>3162.6</v>
      </c>
      <c r="I354" s="458" t="s">
        <v>1120</v>
      </c>
    </row>
    <row r="355" spans="1:14">
      <c r="A355" s="639">
        <v>46027</v>
      </c>
      <c r="B355" s="587" t="s">
        <v>3558</v>
      </c>
      <c r="C355" s="587" t="s">
        <v>25</v>
      </c>
      <c r="D355" t="s">
        <v>14</v>
      </c>
      <c r="F355" s="4">
        <v>350</v>
      </c>
      <c r="G355" s="4">
        <f t="shared" si="5"/>
        <v>12.700000000000045</v>
      </c>
    </row>
    <row r="356" spans="1:14">
      <c r="A356" s="639">
        <v>46055</v>
      </c>
      <c r="B356" s="587" t="s">
        <v>3559</v>
      </c>
      <c r="C356" s="587" t="s">
        <v>25</v>
      </c>
      <c r="D356" t="s">
        <v>12</v>
      </c>
      <c r="F356" s="4">
        <v>7.7</v>
      </c>
      <c r="G356" s="4">
        <f t="shared" si="5"/>
        <v>5.0000000000000453</v>
      </c>
    </row>
    <row r="357" spans="1:14">
      <c r="A357" s="639">
        <v>46055</v>
      </c>
      <c r="B357" s="587" t="s">
        <v>3559</v>
      </c>
      <c r="C357" s="587" t="s">
        <v>25</v>
      </c>
      <c r="D357" t="s">
        <v>13</v>
      </c>
      <c r="F357" s="4">
        <v>5</v>
      </c>
      <c r="G357" s="4">
        <f t="shared" si="5"/>
        <v>4.5297099404706387E-14</v>
      </c>
    </row>
    <row r="358" spans="1:14">
      <c r="A358" s="133">
        <v>46053</v>
      </c>
      <c r="B358" s="786" t="s">
        <v>10</v>
      </c>
      <c r="C358" s="786" t="s">
        <v>11</v>
      </c>
      <c r="D358" t="s">
        <v>12</v>
      </c>
      <c r="E358" s="4">
        <v>8.3000000000000007</v>
      </c>
      <c r="G358" s="4">
        <f t="shared" si="5"/>
        <v>8.3000000000000469</v>
      </c>
      <c r="K358" s="820" t="s">
        <v>3494</v>
      </c>
      <c r="L358" s="820"/>
      <c r="M358" s="820"/>
    </row>
    <row r="359" spans="1:14">
      <c r="A359" s="106"/>
      <c r="B359" s="787"/>
      <c r="C359" s="787"/>
      <c r="D359" t="s">
        <v>13</v>
      </c>
      <c r="E359" s="4">
        <v>3</v>
      </c>
      <c r="G359" s="4">
        <f t="shared" si="5"/>
        <v>11.300000000000047</v>
      </c>
      <c r="J359" s="10">
        <v>2026</v>
      </c>
      <c r="K359" s="786" t="s">
        <v>11</v>
      </c>
      <c r="L359" t="s">
        <v>12</v>
      </c>
      <c r="M359" s="4">
        <v>8.3000000000000007</v>
      </c>
    </row>
    <row r="360" spans="1:14">
      <c r="A360" s="106"/>
      <c r="B360" s="787"/>
      <c r="C360" s="787"/>
      <c r="D360" t="s">
        <v>14</v>
      </c>
      <c r="E360" s="121">
        <v>350</v>
      </c>
      <c r="G360" s="4">
        <f t="shared" si="5"/>
        <v>361.30000000000007</v>
      </c>
      <c r="L360" t="s">
        <v>13</v>
      </c>
      <c r="M360" s="4">
        <v>3</v>
      </c>
      <c r="N360" s="121"/>
    </row>
    <row r="361" spans="1:14">
      <c r="A361" s="39">
        <v>46055</v>
      </c>
      <c r="B361" s="787" t="s">
        <v>3560</v>
      </c>
      <c r="C361" s="787" t="s">
        <v>11</v>
      </c>
      <c r="D361" t="s">
        <v>14</v>
      </c>
      <c r="F361" s="4">
        <v>350</v>
      </c>
      <c r="G361" s="4">
        <f t="shared" si="5"/>
        <v>11.300000000000068</v>
      </c>
      <c r="M361" s="4">
        <v>350</v>
      </c>
    </row>
    <row r="362" spans="1:14">
      <c r="A362" s="39">
        <v>46086</v>
      </c>
      <c r="B362" s="787" t="s">
        <v>3561</v>
      </c>
      <c r="C362" s="787" t="s">
        <v>11</v>
      </c>
      <c r="D362" t="s">
        <v>12</v>
      </c>
      <c r="F362" s="4">
        <v>8.3000000000000007</v>
      </c>
      <c r="G362" s="4">
        <f t="shared" si="5"/>
        <v>3.0000000000000675</v>
      </c>
      <c r="M362" s="4"/>
    </row>
    <row r="363" spans="1:14">
      <c r="A363" s="39">
        <v>46086</v>
      </c>
      <c r="B363" s="787" t="s">
        <v>3561</v>
      </c>
      <c r="C363" s="787" t="s">
        <v>11</v>
      </c>
      <c r="D363" t="s">
        <v>13</v>
      </c>
      <c r="F363" s="4">
        <v>3</v>
      </c>
      <c r="G363" s="4">
        <f t="shared" ref="G363:G366" si="7">+G362+E363-F363</f>
        <v>6.7501559897209518E-14</v>
      </c>
      <c r="M363" s="4"/>
    </row>
    <row r="364" spans="1:14">
      <c r="A364" s="41">
        <v>46081</v>
      </c>
      <c r="B364" s="786" t="s">
        <v>10</v>
      </c>
      <c r="C364" s="786" t="s">
        <v>15</v>
      </c>
      <c r="D364" t="s">
        <v>12</v>
      </c>
      <c r="E364" s="4">
        <v>7.7</v>
      </c>
      <c r="G364" s="4">
        <f t="shared" si="7"/>
        <v>7.7000000000000677</v>
      </c>
      <c r="L364">
        <v>400</v>
      </c>
      <c r="M364" s="12">
        <f>SUM(M359:M361)</f>
        <v>361.3</v>
      </c>
      <c r="N364" s="26">
        <f>L364-M364</f>
        <v>38.699999999999989</v>
      </c>
    </row>
    <row r="365" spans="1:14">
      <c r="B365" s="787"/>
      <c r="C365" s="787"/>
      <c r="D365" t="s">
        <v>13</v>
      </c>
      <c r="E365" s="4">
        <v>6</v>
      </c>
      <c r="G365" s="4">
        <f t="shared" si="7"/>
        <v>13.700000000000067</v>
      </c>
    </row>
    <row r="366" spans="1:14">
      <c r="B366" s="787"/>
      <c r="C366" s="787"/>
      <c r="D366" t="s">
        <v>14</v>
      </c>
      <c r="E366" s="4">
        <v>350</v>
      </c>
      <c r="G366" s="4">
        <f t="shared" si="7"/>
        <v>363.70000000000005</v>
      </c>
    </row>
    <row r="367" spans="1:14">
      <c r="A367" s="39">
        <v>46086</v>
      </c>
      <c r="B367" s="631" t="s">
        <v>3562</v>
      </c>
      <c r="C367" s="787" t="s">
        <v>15</v>
      </c>
      <c r="D367" t="s">
        <v>14</v>
      </c>
      <c r="F367" s="4">
        <v>350</v>
      </c>
      <c r="G367" s="4">
        <f t="shared" ref="G367:G429" si="8">+G366+E367-F367</f>
        <v>13.700000000000045</v>
      </c>
      <c r="H367" s="719" t="s">
        <v>140</v>
      </c>
      <c r="I367" s="720">
        <v>47205649</v>
      </c>
      <c r="K367" t="s">
        <v>12</v>
      </c>
      <c r="L367" s="4">
        <v>7.7</v>
      </c>
    </row>
    <row r="368" spans="1:14">
      <c r="A368" s="39">
        <v>46111</v>
      </c>
      <c r="B368" s="631" t="s">
        <v>3563</v>
      </c>
      <c r="C368" s="787" t="s">
        <v>15</v>
      </c>
      <c r="D368" t="s">
        <v>12</v>
      </c>
      <c r="F368" s="4">
        <v>7.7</v>
      </c>
      <c r="G368" s="4">
        <f t="shared" si="8"/>
        <v>6.0000000000000453</v>
      </c>
      <c r="H368" s="755"/>
      <c r="I368" s="756"/>
      <c r="L368" s="4"/>
    </row>
    <row r="369" spans="1:13">
      <c r="A369" s="39">
        <v>46111</v>
      </c>
      <c r="B369" s="631" t="s">
        <v>3563</v>
      </c>
      <c r="C369" s="787" t="s">
        <v>15</v>
      </c>
      <c r="D369" t="s">
        <v>13</v>
      </c>
      <c r="F369" s="4">
        <v>6</v>
      </c>
      <c r="G369" s="4">
        <f t="shared" si="8"/>
        <v>4.5297099404706387E-14</v>
      </c>
      <c r="H369" s="755"/>
      <c r="I369" s="756"/>
      <c r="L369" s="4"/>
    </row>
    <row r="370" spans="1:13">
      <c r="A370" s="41">
        <v>46112</v>
      </c>
      <c r="B370" s="786" t="s">
        <v>10</v>
      </c>
      <c r="C370" s="786" t="s">
        <v>16</v>
      </c>
      <c r="D370" t="s">
        <v>12</v>
      </c>
      <c r="E370" s="121">
        <v>6.3</v>
      </c>
      <c r="G370" s="4">
        <f t="shared" si="8"/>
        <v>6.3000000000000451</v>
      </c>
      <c r="K370" t="s">
        <v>13</v>
      </c>
      <c r="L370" s="4">
        <v>6</v>
      </c>
    </row>
    <row r="371" spans="1:13">
      <c r="B371" s="787"/>
      <c r="C371" s="787"/>
      <c r="D371" t="s">
        <v>13</v>
      </c>
      <c r="E371" s="121">
        <v>6</v>
      </c>
      <c r="G371" s="4">
        <f t="shared" si="8"/>
        <v>12.300000000000045</v>
      </c>
      <c r="K371" t="s">
        <v>14</v>
      </c>
      <c r="L371" s="4">
        <v>350</v>
      </c>
    </row>
    <row r="372" spans="1:13">
      <c r="B372" s="787"/>
      <c r="C372" s="787"/>
      <c r="D372" t="s">
        <v>14</v>
      </c>
      <c r="E372" s="121">
        <v>350</v>
      </c>
      <c r="G372" s="4">
        <f t="shared" si="8"/>
        <v>362.30000000000007</v>
      </c>
      <c r="K372">
        <v>400</v>
      </c>
      <c r="L372" s="12">
        <f>SUM(L367:L371)</f>
        <v>363.7</v>
      </c>
      <c r="M372" s="26">
        <f>K372-L372</f>
        <v>36.300000000000011</v>
      </c>
    </row>
    <row r="373" spans="1:13">
      <c r="A373" s="39">
        <v>46111</v>
      </c>
      <c r="B373" s="787" t="s">
        <v>3564</v>
      </c>
      <c r="C373" s="787" t="s">
        <v>16</v>
      </c>
      <c r="D373" t="s">
        <v>14</v>
      </c>
      <c r="F373" s="4">
        <v>350</v>
      </c>
      <c r="G373" s="4">
        <f t="shared" si="8"/>
        <v>12.300000000000068</v>
      </c>
    </row>
    <row r="374" spans="1:13">
      <c r="A374" s="39">
        <v>46134</v>
      </c>
      <c r="B374" s="787" t="s">
        <v>3565</v>
      </c>
      <c r="C374" s="787" t="s">
        <v>16</v>
      </c>
      <c r="D374" t="s">
        <v>12</v>
      </c>
      <c r="F374" s="4">
        <v>6.3</v>
      </c>
      <c r="G374" s="4">
        <f t="shared" si="8"/>
        <v>6.0000000000000684</v>
      </c>
      <c r="J374" s="820" t="s">
        <v>3494</v>
      </c>
      <c r="K374" s="820"/>
      <c r="L374" s="820"/>
    </row>
    <row r="375" spans="1:13">
      <c r="A375" s="39">
        <v>46134</v>
      </c>
      <c r="B375" s="787" t="s">
        <v>3565</v>
      </c>
      <c r="C375" s="787" t="s">
        <v>16</v>
      </c>
      <c r="D375" t="s">
        <v>13</v>
      </c>
      <c r="F375" s="4">
        <v>6</v>
      </c>
      <c r="G375" s="4">
        <f t="shared" si="8"/>
        <v>6.8389738316909643E-14</v>
      </c>
      <c r="I375" s="10">
        <v>2026</v>
      </c>
      <c r="J375" s="786" t="s">
        <v>16</v>
      </c>
      <c r="K375" t="s">
        <v>12</v>
      </c>
      <c r="L375" s="121">
        <v>6.3</v>
      </c>
    </row>
    <row r="376" spans="1:13">
      <c r="A376" s="41">
        <v>46142</v>
      </c>
      <c r="B376" s="786" t="s">
        <v>10</v>
      </c>
      <c r="C376" s="786" t="s">
        <v>17</v>
      </c>
      <c r="D376" t="s">
        <v>12</v>
      </c>
      <c r="G376" s="4">
        <f t="shared" si="8"/>
        <v>6.8389738316909643E-14</v>
      </c>
      <c r="J376" s="787"/>
      <c r="K376" t="s">
        <v>13</v>
      </c>
      <c r="L376" s="121">
        <v>6</v>
      </c>
    </row>
    <row r="377" spans="1:13">
      <c r="B377" s="787"/>
      <c r="C377" s="787"/>
      <c r="D377" t="s">
        <v>13</v>
      </c>
      <c r="G377" s="4">
        <f t="shared" si="8"/>
        <v>6.8389738316909643E-14</v>
      </c>
      <c r="K377">
        <v>20</v>
      </c>
      <c r="L377" s="161">
        <f>SUM(L375:L376)</f>
        <v>12.3</v>
      </c>
      <c r="M377" s="121">
        <f>K377-L377</f>
        <v>7.6999999999999993</v>
      </c>
    </row>
    <row r="378" spans="1:13">
      <c r="B378" s="787"/>
      <c r="C378" s="787"/>
      <c r="D378" t="s">
        <v>14</v>
      </c>
      <c r="E378" s="121">
        <v>350</v>
      </c>
      <c r="G378" s="4">
        <f t="shared" si="8"/>
        <v>350.00000000000006</v>
      </c>
    </row>
    <row r="379" spans="1:13">
      <c r="B379" s="787"/>
      <c r="C379" s="787"/>
      <c r="G379" s="4">
        <f t="shared" si="8"/>
        <v>350.00000000000006</v>
      </c>
    </row>
    <row r="380" spans="1:13">
      <c r="B380" s="787"/>
      <c r="C380" s="787"/>
      <c r="G380" s="4">
        <f t="shared" si="8"/>
        <v>350.00000000000006</v>
      </c>
    </row>
    <row r="381" spans="1:13">
      <c r="B381" s="787"/>
      <c r="C381" s="787"/>
      <c r="G381" s="4">
        <f t="shared" si="8"/>
        <v>350.00000000000006</v>
      </c>
    </row>
    <row r="382" spans="1:13">
      <c r="B382" s="787"/>
      <c r="C382" s="787"/>
      <c r="G382" s="4">
        <f t="shared" si="8"/>
        <v>350.00000000000006</v>
      </c>
    </row>
    <row r="383" spans="1:13">
      <c r="B383" s="787"/>
      <c r="C383" s="787"/>
      <c r="G383" s="4">
        <f t="shared" si="8"/>
        <v>350.00000000000006</v>
      </c>
    </row>
    <row r="384" spans="1:13">
      <c r="B384" s="787"/>
      <c r="C384" s="787"/>
      <c r="G384" s="4">
        <f t="shared" si="8"/>
        <v>350.00000000000006</v>
      </c>
    </row>
    <row r="385" spans="2:7">
      <c r="B385" s="787"/>
      <c r="C385" s="787"/>
      <c r="G385" s="4">
        <f t="shared" si="8"/>
        <v>350.00000000000006</v>
      </c>
    </row>
    <row r="386" spans="2:7">
      <c r="B386" s="787"/>
      <c r="C386" s="787"/>
      <c r="G386" s="4">
        <f t="shared" si="8"/>
        <v>350.00000000000006</v>
      </c>
    </row>
    <row r="387" spans="2:7">
      <c r="B387" s="787"/>
      <c r="C387" s="787"/>
      <c r="G387" s="4">
        <f t="shared" si="8"/>
        <v>350.00000000000006</v>
      </c>
    </row>
    <row r="388" spans="2:7">
      <c r="B388" s="787"/>
      <c r="C388" s="787"/>
      <c r="G388" s="4">
        <f t="shared" si="8"/>
        <v>350.00000000000006</v>
      </c>
    </row>
    <row r="389" spans="2:7">
      <c r="B389" s="787"/>
      <c r="C389" s="787"/>
      <c r="G389" s="4">
        <f t="shared" si="8"/>
        <v>350.00000000000006</v>
      </c>
    </row>
    <row r="390" spans="2:7">
      <c r="B390" s="787"/>
      <c r="C390" s="787"/>
      <c r="G390" s="4">
        <f t="shared" si="8"/>
        <v>350.00000000000006</v>
      </c>
    </row>
    <row r="391" spans="2:7">
      <c r="B391" s="787"/>
      <c r="C391" s="787"/>
      <c r="G391" s="4">
        <f t="shared" si="8"/>
        <v>350.00000000000006</v>
      </c>
    </row>
    <row r="392" spans="2:7">
      <c r="B392" s="787"/>
      <c r="C392" s="787"/>
      <c r="G392" s="4">
        <f t="shared" si="8"/>
        <v>350.00000000000006</v>
      </c>
    </row>
    <row r="393" spans="2:7">
      <c r="B393" s="787"/>
      <c r="C393" s="787"/>
      <c r="G393" s="4">
        <f t="shared" si="8"/>
        <v>350.00000000000006</v>
      </c>
    </row>
    <row r="394" spans="2:7">
      <c r="B394" s="787"/>
      <c r="C394" s="787"/>
      <c r="G394" s="4">
        <f t="shared" si="8"/>
        <v>350.00000000000006</v>
      </c>
    </row>
    <row r="395" spans="2:7">
      <c r="B395" s="787"/>
      <c r="C395" s="787"/>
      <c r="G395" s="4">
        <f t="shared" si="8"/>
        <v>350.00000000000006</v>
      </c>
    </row>
    <row r="396" spans="2:7">
      <c r="B396" s="787"/>
      <c r="C396" s="787"/>
      <c r="G396" s="4">
        <f t="shared" si="8"/>
        <v>350.00000000000006</v>
      </c>
    </row>
    <row r="397" spans="2:7">
      <c r="B397" s="787"/>
      <c r="C397" s="787"/>
      <c r="G397" s="4">
        <f t="shared" si="8"/>
        <v>350.00000000000006</v>
      </c>
    </row>
    <row r="398" spans="2:7">
      <c r="B398" s="787"/>
      <c r="C398" s="787"/>
      <c r="G398" s="4">
        <f t="shared" si="8"/>
        <v>350.00000000000006</v>
      </c>
    </row>
    <row r="399" spans="2:7">
      <c r="B399" s="787"/>
      <c r="C399" s="787"/>
      <c r="G399" s="4">
        <f t="shared" si="8"/>
        <v>350.00000000000006</v>
      </c>
    </row>
    <row r="400" spans="2:7">
      <c r="B400" s="787"/>
      <c r="C400" s="787"/>
      <c r="G400" s="4">
        <f t="shared" si="8"/>
        <v>350.00000000000006</v>
      </c>
    </row>
    <row r="401" spans="2:7">
      <c r="B401" s="787"/>
      <c r="C401" s="787"/>
      <c r="G401" s="4">
        <f t="shared" si="8"/>
        <v>350.00000000000006</v>
      </c>
    </row>
    <row r="402" spans="2:7">
      <c r="B402" s="787"/>
      <c r="C402" s="787"/>
      <c r="G402" s="4">
        <f t="shared" si="8"/>
        <v>350.00000000000006</v>
      </c>
    </row>
    <row r="403" spans="2:7">
      <c r="B403" s="787"/>
      <c r="C403" s="787"/>
      <c r="G403" s="4">
        <f t="shared" si="8"/>
        <v>350.00000000000006</v>
      </c>
    </row>
    <row r="404" spans="2:7">
      <c r="B404" s="787"/>
      <c r="C404" s="787"/>
      <c r="G404" s="4">
        <f t="shared" si="8"/>
        <v>350.00000000000006</v>
      </c>
    </row>
    <row r="405" spans="2:7">
      <c r="B405" s="787"/>
      <c r="C405" s="787"/>
      <c r="G405" s="4">
        <f t="shared" si="8"/>
        <v>350.00000000000006</v>
      </c>
    </row>
    <row r="406" spans="2:7">
      <c r="B406" s="787"/>
      <c r="C406" s="787"/>
      <c r="G406" s="4">
        <f t="shared" si="8"/>
        <v>350.00000000000006</v>
      </c>
    </row>
    <row r="407" spans="2:7">
      <c r="B407" s="787"/>
      <c r="C407" s="787"/>
      <c r="G407" s="4">
        <f t="shared" si="8"/>
        <v>350.00000000000006</v>
      </c>
    </row>
    <row r="408" spans="2:7">
      <c r="B408" s="787"/>
      <c r="C408" s="787"/>
      <c r="G408" s="4">
        <f t="shared" si="8"/>
        <v>350.00000000000006</v>
      </c>
    </row>
    <row r="409" spans="2:7">
      <c r="B409" s="787"/>
      <c r="C409" s="787"/>
      <c r="G409" s="4">
        <f t="shared" si="8"/>
        <v>350.00000000000006</v>
      </c>
    </row>
    <row r="410" spans="2:7">
      <c r="B410" s="787"/>
      <c r="C410" s="787"/>
      <c r="G410" s="4">
        <f t="shared" si="8"/>
        <v>350.00000000000006</v>
      </c>
    </row>
    <row r="411" spans="2:7">
      <c r="B411" s="787"/>
      <c r="C411" s="787"/>
      <c r="G411" s="4">
        <f t="shared" si="8"/>
        <v>350.00000000000006</v>
      </c>
    </row>
    <row r="412" spans="2:7">
      <c r="B412" s="787"/>
      <c r="C412" s="787"/>
      <c r="G412" s="4">
        <f t="shared" si="8"/>
        <v>350.00000000000006</v>
      </c>
    </row>
    <row r="413" spans="2:7">
      <c r="B413" s="787"/>
      <c r="C413" s="787"/>
      <c r="G413" s="4">
        <f t="shared" si="8"/>
        <v>350.00000000000006</v>
      </c>
    </row>
    <row r="414" spans="2:7">
      <c r="B414" s="787"/>
      <c r="C414" s="787"/>
      <c r="G414" s="4">
        <f t="shared" si="8"/>
        <v>350.00000000000006</v>
      </c>
    </row>
    <row r="415" spans="2:7">
      <c r="B415" s="787"/>
      <c r="C415" s="787"/>
      <c r="G415" s="4">
        <f t="shared" si="8"/>
        <v>350.00000000000006</v>
      </c>
    </row>
    <row r="416" spans="2:7">
      <c r="B416" s="787"/>
      <c r="C416" s="787"/>
      <c r="G416" s="4">
        <f t="shared" si="8"/>
        <v>350.00000000000006</v>
      </c>
    </row>
    <row r="417" spans="2:7">
      <c r="B417" s="787"/>
      <c r="C417" s="787"/>
      <c r="G417" s="4">
        <f t="shared" si="8"/>
        <v>350.00000000000006</v>
      </c>
    </row>
    <row r="418" spans="2:7">
      <c r="B418" s="787"/>
      <c r="C418" s="787"/>
      <c r="G418" s="4">
        <f t="shared" si="8"/>
        <v>350.00000000000006</v>
      </c>
    </row>
    <row r="419" spans="2:7">
      <c r="B419" s="787"/>
      <c r="C419" s="787"/>
      <c r="G419" s="4">
        <f t="shared" si="8"/>
        <v>350.00000000000006</v>
      </c>
    </row>
    <row r="420" spans="2:7">
      <c r="B420" s="787"/>
      <c r="C420" s="787"/>
      <c r="G420" s="4">
        <f t="shared" si="8"/>
        <v>350.00000000000006</v>
      </c>
    </row>
    <row r="421" spans="2:7">
      <c r="B421" s="787"/>
      <c r="C421" s="787"/>
      <c r="G421" s="4">
        <f t="shared" si="8"/>
        <v>350.00000000000006</v>
      </c>
    </row>
    <row r="422" spans="2:7">
      <c r="B422" s="787"/>
      <c r="C422" s="787"/>
      <c r="G422" s="4">
        <f t="shared" si="8"/>
        <v>350.00000000000006</v>
      </c>
    </row>
    <row r="423" spans="2:7">
      <c r="B423" s="787"/>
      <c r="C423" s="787"/>
      <c r="G423" s="4">
        <f t="shared" si="8"/>
        <v>350.00000000000006</v>
      </c>
    </row>
    <row r="424" spans="2:7">
      <c r="B424" s="787"/>
      <c r="C424" s="787"/>
      <c r="G424" s="4">
        <f t="shared" si="8"/>
        <v>350.00000000000006</v>
      </c>
    </row>
    <row r="425" spans="2:7">
      <c r="B425" s="787"/>
      <c r="C425" s="787"/>
      <c r="G425" s="4">
        <f t="shared" si="8"/>
        <v>350.00000000000006</v>
      </c>
    </row>
    <row r="426" spans="2:7">
      <c r="B426" s="787"/>
      <c r="C426" s="787"/>
      <c r="G426" s="4">
        <f t="shared" si="8"/>
        <v>350.00000000000006</v>
      </c>
    </row>
    <row r="427" spans="2:7">
      <c r="B427" s="787"/>
      <c r="C427" s="787"/>
      <c r="G427" s="4">
        <f t="shared" si="8"/>
        <v>350.00000000000006</v>
      </c>
    </row>
    <row r="428" spans="2:7">
      <c r="B428" s="787"/>
      <c r="C428" s="787"/>
      <c r="G428" s="4">
        <f t="shared" si="8"/>
        <v>350.00000000000006</v>
      </c>
    </row>
    <row r="429" spans="2:7">
      <c r="B429" s="787"/>
      <c r="C429" s="787"/>
      <c r="G429" s="4">
        <f t="shared" si="8"/>
        <v>350.00000000000006</v>
      </c>
    </row>
    <row r="430" spans="2:7">
      <c r="B430" s="787"/>
      <c r="C430" s="787"/>
      <c r="G430" s="4">
        <f t="shared" ref="G430:G493" si="9">+G429+E430-F430</f>
        <v>350.00000000000006</v>
      </c>
    </row>
    <row r="431" spans="2:7">
      <c r="B431" s="787"/>
      <c r="C431" s="787"/>
      <c r="G431" s="4">
        <f t="shared" si="9"/>
        <v>350.00000000000006</v>
      </c>
    </row>
    <row r="432" spans="2:7">
      <c r="B432" s="787"/>
      <c r="C432" s="787"/>
      <c r="G432" s="4">
        <f t="shared" si="9"/>
        <v>350.00000000000006</v>
      </c>
    </row>
    <row r="433" spans="2:7">
      <c r="B433" s="787"/>
      <c r="C433" s="787"/>
      <c r="G433" s="4">
        <f t="shared" si="9"/>
        <v>350.00000000000006</v>
      </c>
    </row>
    <row r="434" spans="2:7">
      <c r="B434" s="787"/>
      <c r="C434" s="787"/>
      <c r="G434" s="4">
        <f t="shared" si="9"/>
        <v>350.00000000000006</v>
      </c>
    </row>
    <row r="435" spans="2:7">
      <c r="B435" s="787"/>
      <c r="C435" s="787"/>
      <c r="G435" s="4">
        <f t="shared" si="9"/>
        <v>350.00000000000006</v>
      </c>
    </row>
    <row r="436" spans="2:7">
      <c r="B436" s="787"/>
      <c r="C436" s="787"/>
      <c r="G436" s="4">
        <f t="shared" si="9"/>
        <v>350.00000000000006</v>
      </c>
    </row>
    <row r="437" spans="2:7">
      <c r="B437" s="787"/>
      <c r="C437" s="787"/>
      <c r="G437" s="4">
        <f t="shared" si="9"/>
        <v>350.00000000000006</v>
      </c>
    </row>
    <row r="438" spans="2:7">
      <c r="B438" s="787"/>
      <c r="C438" s="787"/>
      <c r="G438" s="4">
        <f t="shared" si="9"/>
        <v>350.00000000000006</v>
      </c>
    </row>
    <row r="439" spans="2:7">
      <c r="B439" s="787"/>
      <c r="C439" s="787"/>
      <c r="G439" s="4">
        <f t="shared" si="9"/>
        <v>350.00000000000006</v>
      </c>
    </row>
    <row r="440" spans="2:7">
      <c r="B440" s="787"/>
      <c r="C440" s="787"/>
      <c r="G440" s="4">
        <f t="shared" si="9"/>
        <v>350.00000000000006</v>
      </c>
    </row>
    <row r="441" spans="2:7">
      <c r="B441" s="787"/>
      <c r="C441" s="787"/>
      <c r="G441" s="4">
        <f t="shared" si="9"/>
        <v>350.00000000000006</v>
      </c>
    </row>
    <row r="442" spans="2:7">
      <c r="B442" s="787"/>
      <c r="C442" s="787"/>
      <c r="G442" s="4">
        <f t="shared" si="9"/>
        <v>350.00000000000006</v>
      </c>
    </row>
    <row r="443" spans="2:7">
      <c r="B443" s="787"/>
      <c r="C443" s="787"/>
      <c r="G443" s="4">
        <f t="shared" si="9"/>
        <v>350.00000000000006</v>
      </c>
    </row>
    <row r="444" spans="2:7">
      <c r="B444" s="787"/>
      <c r="C444" s="787"/>
      <c r="G444" s="4">
        <f t="shared" si="9"/>
        <v>350.00000000000006</v>
      </c>
    </row>
    <row r="445" spans="2:7">
      <c r="B445" s="787"/>
      <c r="C445" s="787"/>
      <c r="G445" s="4">
        <f t="shared" si="9"/>
        <v>350.00000000000006</v>
      </c>
    </row>
    <row r="446" spans="2:7">
      <c r="B446" s="787"/>
      <c r="C446" s="787"/>
      <c r="G446" s="4">
        <f t="shared" si="9"/>
        <v>350.00000000000006</v>
      </c>
    </row>
    <row r="447" spans="2:7">
      <c r="B447" s="787"/>
      <c r="C447" s="787"/>
      <c r="G447" s="4">
        <f t="shared" si="9"/>
        <v>350.00000000000006</v>
      </c>
    </row>
    <row r="448" spans="2:7">
      <c r="B448" s="787"/>
      <c r="C448" s="787"/>
      <c r="G448" s="4">
        <f t="shared" si="9"/>
        <v>350.00000000000006</v>
      </c>
    </row>
    <row r="449" spans="2:7">
      <c r="B449" s="787"/>
      <c r="C449" s="787"/>
      <c r="G449" s="4">
        <f t="shared" si="9"/>
        <v>350.00000000000006</v>
      </c>
    </row>
    <row r="450" spans="2:7">
      <c r="B450" s="787"/>
      <c r="C450" s="787"/>
      <c r="G450" s="4">
        <f t="shared" si="9"/>
        <v>350.00000000000006</v>
      </c>
    </row>
    <row r="451" spans="2:7">
      <c r="B451" s="787"/>
      <c r="C451" s="787"/>
      <c r="G451" s="4">
        <f t="shared" si="9"/>
        <v>350.00000000000006</v>
      </c>
    </row>
    <row r="452" spans="2:7">
      <c r="B452" s="787"/>
      <c r="C452" s="787"/>
      <c r="G452" s="4">
        <f t="shared" si="9"/>
        <v>350.00000000000006</v>
      </c>
    </row>
    <row r="453" spans="2:7">
      <c r="B453" s="787"/>
      <c r="C453" s="787"/>
      <c r="G453" s="4">
        <f t="shared" si="9"/>
        <v>350.00000000000006</v>
      </c>
    </row>
    <row r="454" spans="2:7">
      <c r="B454" s="787"/>
      <c r="C454" s="787"/>
      <c r="G454" s="4">
        <f t="shared" si="9"/>
        <v>350.00000000000006</v>
      </c>
    </row>
    <row r="455" spans="2:7">
      <c r="B455" s="787"/>
      <c r="C455" s="787"/>
      <c r="G455" s="4">
        <f t="shared" si="9"/>
        <v>350.00000000000006</v>
      </c>
    </row>
    <row r="456" spans="2:7">
      <c r="B456" s="787"/>
      <c r="C456" s="787"/>
      <c r="G456" s="4">
        <f t="shared" si="9"/>
        <v>350.00000000000006</v>
      </c>
    </row>
    <row r="457" spans="2:7">
      <c r="B457" s="787"/>
      <c r="C457" s="787"/>
      <c r="G457" s="4">
        <f t="shared" si="9"/>
        <v>350.00000000000006</v>
      </c>
    </row>
    <row r="458" spans="2:7">
      <c r="B458" s="787"/>
      <c r="C458" s="787"/>
      <c r="G458" s="4">
        <f t="shared" si="9"/>
        <v>350.00000000000006</v>
      </c>
    </row>
    <row r="459" spans="2:7">
      <c r="B459" s="787"/>
      <c r="C459" s="787"/>
      <c r="G459" s="4">
        <f t="shared" si="9"/>
        <v>350.00000000000006</v>
      </c>
    </row>
    <row r="460" spans="2:7">
      <c r="B460" s="787"/>
      <c r="C460" s="787"/>
      <c r="G460" s="4">
        <f t="shared" si="9"/>
        <v>350.00000000000006</v>
      </c>
    </row>
    <row r="461" spans="2:7">
      <c r="B461" s="787"/>
      <c r="C461" s="787"/>
      <c r="G461" s="4">
        <f t="shared" si="9"/>
        <v>350.00000000000006</v>
      </c>
    </row>
    <row r="462" spans="2:7">
      <c r="B462" s="787"/>
      <c r="C462" s="787"/>
      <c r="G462" s="4">
        <f t="shared" si="9"/>
        <v>350.00000000000006</v>
      </c>
    </row>
    <row r="463" spans="2:7">
      <c r="B463" s="787"/>
      <c r="C463" s="787"/>
      <c r="G463" s="4">
        <f t="shared" si="9"/>
        <v>350.00000000000006</v>
      </c>
    </row>
    <row r="464" spans="2:7">
      <c r="B464" s="787"/>
      <c r="C464" s="787"/>
      <c r="G464" s="4">
        <f t="shared" si="9"/>
        <v>350.00000000000006</v>
      </c>
    </row>
    <row r="465" spans="2:7">
      <c r="B465" s="787"/>
      <c r="C465" s="787"/>
      <c r="G465" s="4">
        <f t="shared" si="9"/>
        <v>350.00000000000006</v>
      </c>
    </row>
    <row r="466" spans="2:7">
      <c r="B466" s="787"/>
      <c r="C466" s="787"/>
      <c r="G466" s="4">
        <f t="shared" si="9"/>
        <v>350.00000000000006</v>
      </c>
    </row>
    <row r="467" spans="2:7">
      <c r="B467" s="787"/>
      <c r="C467" s="787"/>
      <c r="G467" s="4">
        <f t="shared" si="9"/>
        <v>350.00000000000006</v>
      </c>
    </row>
    <row r="468" spans="2:7">
      <c r="B468" s="787"/>
      <c r="C468" s="787"/>
      <c r="G468" s="4">
        <f t="shared" si="9"/>
        <v>350.00000000000006</v>
      </c>
    </row>
    <row r="469" spans="2:7">
      <c r="B469" s="787"/>
      <c r="C469" s="787"/>
      <c r="G469" s="4">
        <f t="shared" si="9"/>
        <v>350.00000000000006</v>
      </c>
    </row>
    <row r="470" spans="2:7">
      <c r="B470" s="787"/>
      <c r="C470" s="787"/>
      <c r="G470" s="4">
        <f t="shared" si="9"/>
        <v>350.00000000000006</v>
      </c>
    </row>
    <row r="471" spans="2:7">
      <c r="B471" s="787"/>
      <c r="C471" s="787"/>
      <c r="G471" s="4">
        <f t="shared" si="9"/>
        <v>350.00000000000006</v>
      </c>
    </row>
    <row r="472" spans="2:7">
      <c r="B472" s="787"/>
      <c r="C472" s="787"/>
      <c r="G472" s="4">
        <f t="shared" si="9"/>
        <v>350.00000000000006</v>
      </c>
    </row>
    <row r="473" spans="2:7">
      <c r="B473" s="787"/>
      <c r="C473" s="787"/>
      <c r="G473" s="4">
        <f t="shared" si="9"/>
        <v>350.00000000000006</v>
      </c>
    </row>
    <row r="474" spans="2:7">
      <c r="B474" s="787"/>
      <c r="C474" s="787"/>
      <c r="G474" s="4">
        <f t="shared" si="9"/>
        <v>350.00000000000006</v>
      </c>
    </row>
    <row r="475" spans="2:7">
      <c r="B475" s="787"/>
      <c r="C475" s="787"/>
      <c r="G475" s="4">
        <f t="shared" si="9"/>
        <v>350.00000000000006</v>
      </c>
    </row>
    <row r="476" spans="2:7">
      <c r="B476" s="787"/>
      <c r="C476" s="787"/>
      <c r="G476" s="4">
        <f t="shared" si="9"/>
        <v>350.00000000000006</v>
      </c>
    </row>
    <row r="477" spans="2:7">
      <c r="B477" s="787"/>
      <c r="C477" s="787"/>
      <c r="G477" s="4">
        <f t="shared" si="9"/>
        <v>350.00000000000006</v>
      </c>
    </row>
    <row r="478" spans="2:7">
      <c r="B478" s="787"/>
      <c r="C478" s="787"/>
      <c r="G478" s="4">
        <f t="shared" si="9"/>
        <v>350.00000000000006</v>
      </c>
    </row>
    <row r="479" spans="2:7">
      <c r="B479" s="787"/>
      <c r="C479" s="787"/>
      <c r="G479" s="4">
        <f t="shared" si="9"/>
        <v>350.00000000000006</v>
      </c>
    </row>
    <row r="480" spans="2:7">
      <c r="B480" s="787"/>
      <c r="C480" s="787"/>
      <c r="G480" s="4">
        <f t="shared" si="9"/>
        <v>350.00000000000006</v>
      </c>
    </row>
    <row r="481" spans="2:7">
      <c r="B481" s="787"/>
      <c r="C481" s="787"/>
      <c r="G481" s="4">
        <f t="shared" si="9"/>
        <v>350.00000000000006</v>
      </c>
    </row>
    <row r="482" spans="2:7">
      <c r="B482" s="787"/>
      <c r="C482" s="787"/>
      <c r="G482" s="4">
        <f t="shared" si="9"/>
        <v>350.00000000000006</v>
      </c>
    </row>
    <row r="483" spans="2:7">
      <c r="B483" s="787"/>
      <c r="C483" s="787"/>
      <c r="G483" s="4">
        <f t="shared" si="9"/>
        <v>350.00000000000006</v>
      </c>
    </row>
    <row r="484" spans="2:7">
      <c r="B484" s="787"/>
      <c r="C484" s="787"/>
      <c r="G484" s="4">
        <f t="shared" si="9"/>
        <v>350.00000000000006</v>
      </c>
    </row>
    <row r="485" spans="2:7">
      <c r="B485" s="787"/>
      <c r="C485" s="787"/>
      <c r="G485" s="4">
        <f t="shared" si="9"/>
        <v>350.00000000000006</v>
      </c>
    </row>
    <row r="486" spans="2:7">
      <c r="B486" s="787"/>
      <c r="C486" s="787"/>
      <c r="G486" s="4">
        <f t="shared" si="9"/>
        <v>350.00000000000006</v>
      </c>
    </row>
    <row r="487" spans="2:7">
      <c r="B487" s="787"/>
      <c r="C487" s="787"/>
      <c r="G487" s="4">
        <f t="shared" si="9"/>
        <v>350.00000000000006</v>
      </c>
    </row>
    <row r="488" spans="2:7">
      <c r="B488" s="787"/>
      <c r="C488" s="787"/>
      <c r="G488" s="4">
        <f t="shared" si="9"/>
        <v>350.00000000000006</v>
      </c>
    </row>
    <row r="489" spans="2:7">
      <c r="B489" s="787"/>
      <c r="C489" s="787"/>
      <c r="G489" s="4">
        <f t="shared" si="9"/>
        <v>350.00000000000006</v>
      </c>
    </row>
    <row r="490" spans="2:7">
      <c r="B490" s="787"/>
      <c r="C490" s="787"/>
      <c r="G490" s="4">
        <f t="shared" si="9"/>
        <v>350.00000000000006</v>
      </c>
    </row>
    <row r="491" spans="2:7">
      <c r="B491" s="787"/>
      <c r="C491" s="787"/>
      <c r="G491" s="4">
        <f t="shared" si="9"/>
        <v>350.00000000000006</v>
      </c>
    </row>
    <row r="492" spans="2:7">
      <c r="B492" s="787"/>
      <c r="C492" s="787"/>
      <c r="G492" s="4">
        <f t="shared" si="9"/>
        <v>350.00000000000006</v>
      </c>
    </row>
    <row r="493" spans="2:7">
      <c r="B493" s="787"/>
      <c r="C493" s="787"/>
      <c r="G493" s="4">
        <f t="shared" si="9"/>
        <v>350.00000000000006</v>
      </c>
    </row>
    <row r="494" spans="2:7">
      <c r="B494" s="787"/>
      <c r="C494" s="787"/>
      <c r="G494" s="4">
        <f t="shared" ref="G494:G519" si="10">+G493+E494-F494</f>
        <v>350.00000000000006</v>
      </c>
    </row>
    <row r="495" spans="2:7">
      <c r="B495" s="787"/>
      <c r="C495" s="787"/>
      <c r="G495" s="4">
        <f t="shared" si="10"/>
        <v>350.00000000000006</v>
      </c>
    </row>
    <row r="496" spans="2:7">
      <c r="B496" s="787"/>
      <c r="C496" s="787"/>
      <c r="G496" s="4">
        <f t="shared" si="10"/>
        <v>350.00000000000006</v>
      </c>
    </row>
    <row r="497" spans="2:7">
      <c r="B497" s="787"/>
      <c r="C497" s="787"/>
      <c r="G497" s="4">
        <f t="shared" si="10"/>
        <v>350.00000000000006</v>
      </c>
    </row>
    <row r="498" spans="2:7">
      <c r="B498" s="787"/>
      <c r="C498" s="787"/>
      <c r="G498" s="4">
        <f t="shared" si="10"/>
        <v>350.00000000000006</v>
      </c>
    </row>
    <row r="499" spans="2:7">
      <c r="B499" s="787"/>
      <c r="C499" s="787"/>
      <c r="G499" s="4">
        <f t="shared" si="10"/>
        <v>350.00000000000006</v>
      </c>
    </row>
    <row r="500" spans="2:7">
      <c r="B500" s="787"/>
      <c r="C500" s="787"/>
      <c r="G500" s="4">
        <f t="shared" si="10"/>
        <v>350.00000000000006</v>
      </c>
    </row>
    <row r="501" spans="2:7">
      <c r="B501" s="787"/>
      <c r="C501" s="787"/>
      <c r="G501" s="4">
        <f t="shared" si="10"/>
        <v>350.00000000000006</v>
      </c>
    </row>
    <row r="502" spans="2:7">
      <c r="B502" s="787"/>
      <c r="C502" s="787"/>
      <c r="G502" s="4">
        <f t="shared" si="10"/>
        <v>350.00000000000006</v>
      </c>
    </row>
    <row r="503" spans="2:7">
      <c r="B503" s="787"/>
      <c r="C503" s="787"/>
      <c r="G503" s="4">
        <f t="shared" si="10"/>
        <v>350.00000000000006</v>
      </c>
    </row>
    <row r="504" spans="2:7">
      <c r="B504" s="787"/>
      <c r="C504" s="787"/>
      <c r="G504" s="4">
        <f t="shared" si="10"/>
        <v>350.00000000000006</v>
      </c>
    </row>
    <row r="505" spans="2:7">
      <c r="B505" s="787"/>
      <c r="C505" s="787"/>
      <c r="G505" s="4">
        <f t="shared" si="10"/>
        <v>350.00000000000006</v>
      </c>
    </row>
    <row r="506" spans="2:7">
      <c r="B506" s="787"/>
      <c r="C506" s="787"/>
      <c r="G506" s="4">
        <f t="shared" si="10"/>
        <v>350.00000000000006</v>
      </c>
    </row>
    <row r="507" spans="2:7">
      <c r="B507" s="787"/>
      <c r="C507" s="787"/>
      <c r="G507" s="4">
        <f t="shared" si="10"/>
        <v>350.00000000000006</v>
      </c>
    </row>
    <row r="508" spans="2:7">
      <c r="B508" s="787"/>
      <c r="C508" s="787"/>
      <c r="G508" s="4">
        <f t="shared" si="10"/>
        <v>350.00000000000006</v>
      </c>
    </row>
    <row r="509" spans="2:7">
      <c r="B509" s="787"/>
      <c r="C509" s="787"/>
      <c r="G509" s="4">
        <f t="shared" si="10"/>
        <v>350.00000000000006</v>
      </c>
    </row>
    <row r="510" spans="2:7">
      <c r="B510" s="787"/>
      <c r="C510" s="787"/>
      <c r="G510" s="4">
        <f t="shared" si="10"/>
        <v>350.00000000000006</v>
      </c>
    </row>
    <row r="511" spans="2:7">
      <c r="B511" s="787"/>
      <c r="C511" s="787"/>
      <c r="G511" s="4">
        <f t="shared" si="10"/>
        <v>350.00000000000006</v>
      </c>
    </row>
    <row r="512" spans="2:7">
      <c r="B512" s="787"/>
      <c r="C512" s="787"/>
      <c r="G512" s="4">
        <f t="shared" si="10"/>
        <v>350.00000000000006</v>
      </c>
    </row>
    <row r="513" spans="2:7">
      <c r="B513" s="787"/>
      <c r="C513" s="787"/>
      <c r="G513" s="4">
        <f t="shared" si="10"/>
        <v>350.00000000000006</v>
      </c>
    </row>
    <row r="514" spans="2:7">
      <c r="B514" s="787"/>
      <c r="C514" s="787"/>
      <c r="G514" s="4">
        <f t="shared" si="10"/>
        <v>350.00000000000006</v>
      </c>
    </row>
    <row r="515" spans="2:7">
      <c r="B515" s="787"/>
      <c r="C515" s="787"/>
      <c r="G515" s="4">
        <f t="shared" si="10"/>
        <v>350.00000000000006</v>
      </c>
    </row>
    <row r="516" spans="2:7">
      <c r="B516" s="787"/>
      <c r="C516" s="787"/>
      <c r="G516" s="4">
        <f t="shared" si="10"/>
        <v>350.00000000000006</v>
      </c>
    </row>
    <row r="517" spans="2:7">
      <c r="B517" s="787"/>
      <c r="C517" s="787"/>
      <c r="G517" s="4">
        <f t="shared" si="10"/>
        <v>350.00000000000006</v>
      </c>
    </row>
    <row r="518" spans="2:7">
      <c r="B518" s="787"/>
      <c r="C518" s="787"/>
      <c r="G518" s="4">
        <f t="shared" si="10"/>
        <v>350.00000000000006</v>
      </c>
    </row>
    <row r="519" spans="2:7">
      <c r="B519" s="787"/>
      <c r="C519" s="787"/>
      <c r="G519" s="4">
        <f t="shared" si="10"/>
        <v>350.00000000000006</v>
      </c>
    </row>
  </sheetData>
  <autoFilter ref="A6:O354" xr:uid="{DC431A26-9F4B-4897-B194-D9D60DBCBF48}"/>
  <mergeCells count="8">
    <mergeCell ref="J374:L374"/>
    <mergeCell ref="K358:M358"/>
    <mergeCell ref="K335:M335"/>
    <mergeCell ref="B3:F3"/>
    <mergeCell ref="J111:L111"/>
    <mergeCell ref="J149:L149"/>
    <mergeCell ref="K202:M202"/>
    <mergeCell ref="K308:M308"/>
  </mergeCells>
  <pageMargins left="0.51181102362204722" right="0.51181102362204722" top="0.74803149606299213" bottom="0.74803149606299213" header="0.31496062992125984" footer="0.31496062992125984"/>
  <pageSetup paperSize="9" scale="14"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F972-7424-470C-AE3B-3E75C7B8D858}">
  <sheetPr>
    <tabColor rgb="FF00B0F0"/>
  </sheetPr>
  <dimension ref="A1:R510"/>
  <sheetViews>
    <sheetView topLeftCell="A150" workbookViewId="0">
      <selection activeCell="E167" sqref="E167"/>
    </sheetView>
  </sheetViews>
  <sheetFormatPr defaultColWidth="9.140625" defaultRowHeight="15"/>
  <cols>
    <col min="1" max="1" width="11.5703125" style="106" customWidth="1"/>
    <col min="2" max="2" width="13" style="6" customWidth="1"/>
    <col min="3" max="3" width="11.85546875" style="6" bestFit="1" customWidth="1"/>
    <col min="4" max="4" width="22.85546875" style="45" bestFit="1" customWidth="1"/>
    <col min="5" max="5" width="9.7109375" style="121" customWidth="1"/>
    <col min="6" max="6" width="14.28515625" style="121" customWidth="1"/>
    <col min="7" max="8" width="12.28515625" customWidth="1"/>
    <col min="10" max="10" width="14" customWidth="1"/>
    <col min="11" max="11" width="13.5703125" customWidth="1"/>
    <col min="15" max="15" width="11.42578125" customWidth="1"/>
    <col min="17" max="17" width="16.85546875" bestFit="1" customWidth="1"/>
  </cols>
  <sheetData>
    <row r="1" spans="1:12" ht="30.75" customHeight="1">
      <c r="A1" s="854" t="s">
        <v>3566</v>
      </c>
      <c r="B1" s="854"/>
      <c r="C1" s="854"/>
      <c r="D1" s="854"/>
      <c r="E1" s="854"/>
      <c r="F1" s="854"/>
      <c r="G1" s="854"/>
      <c r="H1" s="10"/>
      <c r="J1" t="s">
        <v>140</v>
      </c>
      <c r="K1" s="219" t="s">
        <v>3567</v>
      </c>
      <c r="L1">
        <v>3901433</v>
      </c>
    </row>
    <row r="3" spans="1:12" ht="30">
      <c r="A3" s="40" t="s">
        <v>1</v>
      </c>
      <c r="B3" s="804" t="s">
        <v>2</v>
      </c>
      <c r="C3" s="804" t="s">
        <v>3</v>
      </c>
      <c r="D3" s="83" t="s">
        <v>4</v>
      </c>
      <c r="E3" s="204" t="s">
        <v>5</v>
      </c>
      <c r="F3" s="204" t="s">
        <v>6</v>
      </c>
      <c r="G3" s="205" t="s">
        <v>7</v>
      </c>
      <c r="H3" s="205"/>
    </row>
    <row r="5" spans="1:12">
      <c r="A5" s="133">
        <v>45382</v>
      </c>
      <c r="B5" s="786" t="s">
        <v>10</v>
      </c>
      <c r="C5" s="786" t="s">
        <v>16</v>
      </c>
      <c r="D5" s="760" t="s">
        <v>338</v>
      </c>
      <c r="E5" s="761">
        <v>1200</v>
      </c>
      <c r="F5" s="187"/>
      <c r="G5" s="188">
        <f>+G4+E5-F5</f>
        <v>1200</v>
      </c>
      <c r="H5" s="188"/>
    </row>
    <row r="6" spans="1:12">
      <c r="B6" s="787"/>
      <c r="C6" s="787"/>
      <c r="D6" s="815" t="s">
        <v>14</v>
      </c>
      <c r="E6" s="187">
        <v>1200</v>
      </c>
      <c r="F6" s="187"/>
      <c r="G6" s="188">
        <f t="shared" ref="G6:G35" si="0">+G5+E6-F6</f>
        <v>2400</v>
      </c>
      <c r="H6" s="188"/>
    </row>
    <row r="7" spans="1:12" s="365" customFormat="1">
      <c r="A7" s="762">
        <v>45355</v>
      </c>
      <c r="B7" s="110" t="s">
        <v>3568</v>
      </c>
      <c r="C7" s="110" t="s">
        <v>16</v>
      </c>
      <c r="D7" s="760" t="s">
        <v>338</v>
      </c>
      <c r="E7" s="761"/>
      <c r="F7" s="761">
        <v>1200</v>
      </c>
      <c r="G7" s="382">
        <f t="shared" si="0"/>
        <v>1200</v>
      </c>
      <c r="H7" s="382"/>
    </row>
    <row r="8" spans="1:12" s="365" customFormat="1">
      <c r="A8" s="385">
        <v>45355</v>
      </c>
      <c r="B8" s="807" t="s">
        <v>3569</v>
      </c>
      <c r="C8" s="807" t="s">
        <v>16</v>
      </c>
      <c r="D8" s="374" t="s">
        <v>14</v>
      </c>
      <c r="E8" s="405"/>
      <c r="F8" s="405">
        <v>1200</v>
      </c>
      <c r="G8" s="382">
        <f t="shared" si="0"/>
        <v>0</v>
      </c>
      <c r="H8" s="382"/>
    </row>
    <row r="9" spans="1:12">
      <c r="A9" s="133">
        <v>45412</v>
      </c>
      <c r="B9" s="786" t="s">
        <v>10</v>
      </c>
      <c r="C9" s="786" t="s">
        <v>17</v>
      </c>
      <c r="D9" s="815" t="s">
        <v>12</v>
      </c>
      <c r="E9" s="121">
        <v>47.8</v>
      </c>
      <c r="G9" s="188">
        <f t="shared" si="0"/>
        <v>47.8</v>
      </c>
      <c r="H9" s="188"/>
    </row>
    <row r="10" spans="1:12">
      <c r="B10" s="787"/>
      <c r="C10" s="787"/>
      <c r="D10" s="815" t="s">
        <v>13</v>
      </c>
      <c r="E10" s="121">
        <v>18.899999999999999</v>
      </c>
      <c r="G10" s="188">
        <f t="shared" si="0"/>
        <v>66.699999999999989</v>
      </c>
      <c r="H10" s="188"/>
    </row>
    <row r="11" spans="1:12">
      <c r="B11" s="787"/>
      <c r="C11" s="787"/>
      <c r="D11" s="815" t="s">
        <v>14</v>
      </c>
      <c r="E11" s="121">
        <v>1200</v>
      </c>
      <c r="G11" s="188">
        <f t="shared" si="0"/>
        <v>1266.7</v>
      </c>
      <c r="H11" s="188"/>
    </row>
    <row r="12" spans="1:12" s="365" customFormat="1">
      <c r="A12" s="385">
        <v>45404</v>
      </c>
      <c r="B12" s="807" t="s">
        <v>3570</v>
      </c>
      <c r="C12" s="807" t="s">
        <v>17</v>
      </c>
      <c r="D12" s="374" t="s">
        <v>14</v>
      </c>
      <c r="E12" s="368"/>
      <c r="F12" s="368">
        <v>1200</v>
      </c>
      <c r="G12" s="382">
        <f t="shared" si="0"/>
        <v>66.700000000000045</v>
      </c>
      <c r="H12" s="382"/>
    </row>
    <row r="13" spans="1:12">
      <c r="A13" s="106">
        <v>45565</v>
      </c>
      <c r="B13" s="787" t="s">
        <v>3571</v>
      </c>
      <c r="C13" s="787" t="s">
        <v>17</v>
      </c>
      <c r="D13" s="815" t="s">
        <v>12</v>
      </c>
      <c r="F13" s="121">
        <v>47.8</v>
      </c>
      <c r="G13" s="188">
        <f t="shared" si="0"/>
        <v>18.900000000000048</v>
      </c>
      <c r="H13" s="188"/>
    </row>
    <row r="14" spans="1:12">
      <c r="A14" s="106">
        <v>45565</v>
      </c>
      <c r="B14" s="787" t="s">
        <v>3571</v>
      </c>
      <c r="C14" s="787" t="s">
        <v>17</v>
      </c>
      <c r="D14" s="815" t="s">
        <v>13</v>
      </c>
      <c r="F14" s="121">
        <v>18.899999999999999</v>
      </c>
      <c r="G14" s="188">
        <f t="shared" si="0"/>
        <v>4.9737991503207013E-14</v>
      </c>
      <c r="H14" s="188"/>
    </row>
    <row r="15" spans="1:12">
      <c r="A15" s="133">
        <v>45443</v>
      </c>
      <c r="B15" s="786" t="s">
        <v>10</v>
      </c>
      <c r="C15" s="786" t="s">
        <v>18</v>
      </c>
      <c r="D15" s="815" t="s">
        <v>12</v>
      </c>
      <c r="E15" s="121">
        <v>43.5</v>
      </c>
      <c r="G15" s="188">
        <f t="shared" si="0"/>
        <v>43.50000000000005</v>
      </c>
      <c r="H15" s="188"/>
    </row>
    <row r="16" spans="1:12">
      <c r="B16" s="787"/>
      <c r="C16" s="787"/>
      <c r="D16" s="815" t="s">
        <v>13</v>
      </c>
      <c r="E16" s="121">
        <v>29.1</v>
      </c>
      <c r="G16" s="188">
        <f t="shared" si="0"/>
        <v>72.600000000000051</v>
      </c>
      <c r="H16" s="188"/>
    </row>
    <row r="17" spans="1:12">
      <c r="B17" s="787"/>
      <c r="C17" s="787"/>
      <c r="D17" s="815" t="s">
        <v>14</v>
      </c>
      <c r="E17" s="121">
        <v>1200</v>
      </c>
      <c r="G17" s="188">
        <f t="shared" si="0"/>
        <v>1272.6000000000001</v>
      </c>
      <c r="H17" s="188"/>
      <c r="I17" s="786"/>
      <c r="J17" s="815"/>
      <c r="K17" s="121"/>
    </row>
    <row r="18" spans="1:12">
      <c r="B18" s="787"/>
      <c r="C18" s="787"/>
      <c r="D18" s="815" t="s">
        <v>907</v>
      </c>
      <c r="E18" s="121">
        <v>10</v>
      </c>
      <c r="G18" s="188">
        <f t="shared" si="0"/>
        <v>1282.6000000000001</v>
      </c>
      <c r="H18" s="188"/>
      <c r="I18" s="787"/>
      <c r="J18" s="815"/>
      <c r="K18" s="121"/>
    </row>
    <row r="19" spans="1:12" s="233" customFormat="1">
      <c r="A19" s="281">
        <v>45456</v>
      </c>
      <c r="B19" s="270" t="s">
        <v>3572</v>
      </c>
      <c r="C19" s="270" t="s">
        <v>18</v>
      </c>
      <c r="D19" s="376" t="s">
        <v>14</v>
      </c>
      <c r="E19" s="273"/>
      <c r="F19" s="273">
        <v>1200</v>
      </c>
      <c r="G19" s="287">
        <f t="shared" si="0"/>
        <v>82.600000000000136</v>
      </c>
      <c r="H19" s="287">
        <f>+F19</f>
        <v>1200</v>
      </c>
      <c r="I19" s="284" t="s">
        <v>265</v>
      </c>
      <c r="J19" s="376"/>
      <c r="K19" s="273"/>
    </row>
    <row r="20" spans="1:12">
      <c r="A20" s="106">
        <v>45518</v>
      </c>
      <c r="B20" s="787" t="s">
        <v>3573</v>
      </c>
      <c r="C20" s="787" t="s">
        <v>18</v>
      </c>
      <c r="D20" s="815" t="s">
        <v>907</v>
      </c>
      <c r="F20" s="121">
        <v>10</v>
      </c>
      <c r="G20" s="188">
        <f t="shared" si="0"/>
        <v>72.600000000000136</v>
      </c>
      <c r="H20" s="188"/>
      <c r="I20" s="786"/>
      <c r="J20" s="786"/>
      <c r="K20" s="815"/>
      <c r="L20" s="121"/>
    </row>
    <row r="21" spans="1:12">
      <c r="A21" s="106">
        <v>45565</v>
      </c>
      <c r="B21" s="787" t="s">
        <v>3571</v>
      </c>
      <c r="C21" s="787" t="s">
        <v>18</v>
      </c>
      <c r="D21" s="815" t="s">
        <v>12</v>
      </c>
      <c r="F21" s="121">
        <v>43.5</v>
      </c>
      <c r="G21" s="188">
        <f t="shared" si="0"/>
        <v>29.100000000000136</v>
      </c>
      <c r="H21" s="188"/>
      <c r="I21" s="786"/>
      <c r="J21" s="786"/>
      <c r="K21" s="815"/>
      <c r="L21" s="121"/>
    </row>
    <row r="22" spans="1:12">
      <c r="A22" s="106">
        <v>45565</v>
      </c>
      <c r="B22" s="787" t="s">
        <v>3571</v>
      </c>
      <c r="C22" s="787" t="s">
        <v>18</v>
      </c>
      <c r="D22" s="815" t="s">
        <v>13</v>
      </c>
      <c r="F22" s="121">
        <v>29.1</v>
      </c>
      <c r="G22" s="188">
        <f t="shared" si="0"/>
        <v>1.3500311979441904E-13</v>
      </c>
      <c r="H22" s="188"/>
      <c r="I22" s="786"/>
      <c r="J22" s="786"/>
      <c r="K22" s="815"/>
      <c r="L22" s="121"/>
    </row>
    <row r="23" spans="1:12">
      <c r="A23" s="133">
        <v>45473</v>
      </c>
      <c r="B23" s="786" t="s">
        <v>10</v>
      </c>
      <c r="C23" s="786" t="s">
        <v>19</v>
      </c>
      <c r="D23" s="815" t="s">
        <v>12</v>
      </c>
      <c r="E23" s="121">
        <v>42.2</v>
      </c>
      <c r="G23" s="188">
        <f t="shared" si="0"/>
        <v>42.200000000000138</v>
      </c>
      <c r="H23" s="188"/>
      <c r="I23" s="787"/>
      <c r="J23" s="787"/>
      <c r="K23" s="815"/>
      <c r="L23" s="121"/>
    </row>
    <row r="24" spans="1:12">
      <c r="B24" s="787"/>
      <c r="C24" s="787"/>
      <c r="D24" s="815" t="s">
        <v>13</v>
      </c>
      <c r="E24" s="121">
        <v>10.3</v>
      </c>
      <c r="G24" s="188">
        <f t="shared" si="0"/>
        <v>52.500000000000142</v>
      </c>
      <c r="H24" s="188"/>
      <c r="I24" s="786"/>
      <c r="J24" s="786"/>
      <c r="K24" s="815"/>
      <c r="L24" s="121"/>
    </row>
    <row r="25" spans="1:12">
      <c r="B25" s="787"/>
      <c r="C25" s="787"/>
      <c r="D25" s="815" t="s">
        <v>14</v>
      </c>
      <c r="E25" s="121">
        <v>1200</v>
      </c>
      <c r="G25" s="188">
        <f t="shared" si="0"/>
        <v>1252.5000000000002</v>
      </c>
      <c r="H25" s="188"/>
      <c r="I25" s="787"/>
      <c r="J25" s="787"/>
      <c r="K25" s="815"/>
      <c r="L25" s="121"/>
    </row>
    <row r="26" spans="1:12" s="365" customFormat="1">
      <c r="A26" s="385">
        <v>45475</v>
      </c>
      <c r="B26" s="807" t="s">
        <v>3574</v>
      </c>
      <c r="C26" s="807" t="s">
        <v>19</v>
      </c>
      <c r="D26" s="374" t="s">
        <v>14</v>
      </c>
      <c r="E26" s="368"/>
      <c r="F26" s="368">
        <v>1200</v>
      </c>
      <c r="G26" s="382">
        <f t="shared" si="0"/>
        <v>52.500000000000227</v>
      </c>
      <c r="H26" s="382"/>
      <c r="J26" s="818"/>
      <c r="K26" s="374"/>
      <c r="L26" s="368"/>
    </row>
    <row r="27" spans="1:12">
      <c r="A27" s="106">
        <v>45565</v>
      </c>
      <c r="B27" s="787" t="s">
        <v>3571</v>
      </c>
      <c r="C27" s="787" t="s">
        <v>19</v>
      </c>
      <c r="D27" s="815" t="s">
        <v>12</v>
      </c>
      <c r="F27" s="121">
        <v>42.2</v>
      </c>
      <c r="G27" s="188">
        <f t="shared" si="0"/>
        <v>10.300000000000225</v>
      </c>
      <c r="H27" s="188"/>
      <c r="J27" s="786"/>
      <c r="K27" s="815"/>
      <c r="L27" s="121"/>
    </row>
    <row r="28" spans="1:12">
      <c r="A28" s="106">
        <v>45565</v>
      </c>
      <c r="B28" s="787" t="s">
        <v>3571</v>
      </c>
      <c r="C28" s="787" t="s">
        <v>19</v>
      </c>
      <c r="D28" s="815" t="s">
        <v>13</v>
      </c>
      <c r="F28" s="121">
        <v>10.3</v>
      </c>
      <c r="G28" s="188">
        <f t="shared" si="0"/>
        <v>2.2382096176443156E-13</v>
      </c>
      <c r="H28" s="188"/>
      <c r="J28" s="786"/>
      <c r="K28" s="815"/>
      <c r="L28" s="121"/>
    </row>
    <row r="29" spans="1:12">
      <c r="A29" s="41">
        <v>45504</v>
      </c>
      <c r="B29" s="786" t="s">
        <v>10</v>
      </c>
      <c r="C29" s="786" t="s">
        <v>20</v>
      </c>
      <c r="D29" s="815" t="s">
        <v>12</v>
      </c>
      <c r="E29" s="12">
        <v>41.4</v>
      </c>
      <c r="G29" s="188">
        <f t="shared" si="0"/>
        <v>41.400000000000219</v>
      </c>
      <c r="H29" s="188"/>
      <c r="J29" s="787"/>
      <c r="K29" s="815"/>
      <c r="L29" s="121"/>
    </row>
    <row r="30" spans="1:12">
      <c r="A30" s="39"/>
      <c r="B30" s="787"/>
      <c r="C30" s="787"/>
      <c r="D30" s="815" t="s">
        <v>13</v>
      </c>
      <c r="E30" s="12">
        <v>11.6</v>
      </c>
      <c r="G30" s="188">
        <f t="shared" si="0"/>
        <v>53.00000000000022</v>
      </c>
      <c r="H30" s="188"/>
      <c r="J30" s="786"/>
      <c r="K30" s="815"/>
      <c r="L30" s="12"/>
    </row>
    <row r="31" spans="1:12">
      <c r="A31" s="39"/>
      <c r="B31" s="787"/>
      <c r="C31" s="787"/>
      <c r="D31" s="815" t="s">
        <v>14</v>
      </c>
      <c r="E31" s="12">
        <v>1200</v>
      </c>
      <c r="G31" s="188">
        <f t="shared" si="0"/>
        <v>1253.0000000000002</v>
      </c>
      <c r="H31" s="188"/>
      <c r="J31" s="787"/>
      <c r="K31" s="815"/>
      <c r="L31" s="12"/>
    </row>
    <row r="32" spans="1:12" s="365" customFormat="1">
      <c r="A32" s="385">
        <v>45518</v>
      </c>
      <c r="B32" s="807" t="s">
        <v>3575</v>
      </c>
      <c r="C32" s="807" t="s">
        <v>20</v>
      </c>
      <c r="D32" s="374" t="s">
        <v>14</v>
      </c>
      <c r="E32" s="368"/>
      <c r="F32" s="368">
        <v>1200</v>
      </c>
      <c r="G32" s="382">
        <f t="shared" si="0"/>
        <v>53.000000000000227</v>
      </c>
      <c r="H32" s="382"/>
      <c r="J32" s="818"/>
      <c r="K32" s="374"/>
    </row>
    <row r="33" spans="1:13">
      <c r="A33" s="106">
        <v>45565</v>
      </c>
      <c r="B33" s="787" t="s">
        <v>3571</v>
      </c>
      <c r="C33" s="787" t="s">
        <v>20</v>
      </c>
      <c r="D33" s="815" t="s">
        <v>12</v>
      </c>
      <c r="F33" s="12">
        <v>41.4</v>
      </c>
      <c r="G33" s="188">
        <f t="shared" si="0"/>
        <v>11.600000000000229</v>
      </c>
      <c r="H33" s="188"/>
      <c r="J33" s="786"/>
      <c r="K33" s="815"/>
    </row>
    <row r="34" spans="1:13">
      <c r="A34" s="106">
        <v>45565</v>
      </c>
      <c r="B34" s="787" t="s">
        <v>3571</v>
      </c>
      <c r="C34" s="787" t="s">
        <v>20</v>
      </c>
      <c r="D34" s="815" t="s">
        <v>13</v>
      </c>
      <c r="F34" s="12">
        <v>11.6</v>
      </c>
      <c r="G34" s="188">
        <f t="shared" si="0"/>
        <v>2.2915003228263231E-13</v>
      </c>
      <c r="H34" s="188"/>
      <c r="J34" s="786"/>
      <c r="K34" s="815"/>
    </row>
    <row r="35" spans="1:13">
      <c r="A35" s="41">
        <v>45535</v>
      </c>
      <c r="B35" s="786" t="s">
        <v>10</v>
      </c>
      <c r="C35" s="786" t="s">
        <v>21</v>
      </c>
      <c r="D35" s="815" t="s">
        <v>12</v>
      </c>
      <c r="E35">
        <v>41.6</v>
      </c>
      <c r="G35" s="188">
        <f t="shared" si="0"/>
        <v>41.600000000000229</v>
      </c>
      <c r="H35" s="188"/>
      <c r="J35" s="787"/>
      <c r="K35" s="815"/>
    </row>
    <row r="36" spans="1:13">
      <c r="A36" s="39"/>
      <c r="B36" s="787"/>
      <c r="C36" s="787"/>
      <c r="D36" s="815" t="s">
        <v>13</v>
      </c>
      <c r="E36">
        <v>10.199999999999999</v>
      </c>
      <c r="G36" s="188">
        <f t="shared" ref="G36:G103" si="1">+G35+E36-F36</f>
        <v>51.800000000000225</v>
      </c>
      <c r="H36" s="188"/>
      <c r="L36" s="121"/>
    </row>
    <row r="37" spans="1:13">
      <c r="A37" s="39"/>
      <c r="B37" s="787"/>
      <c r="C37" s="787"/>
      <c r="D37" s="815" t="s">
        <v>14</v>
      </c>
      <c r="E37" s="12">
        <v>1200</v>
      </c>
      <c r="G37" s="188">
        <f t="shared" si="1"/>
        <v>1251.8000000000002</v>
      </c>
      <c r="H37" s="188"/>
    </row>
    <row r="38" spans="1:13" s="365" customFormat="1">
      <c r="A38" s="385">
        <v>45559</v>
      </c>
      <c r="B38" s="807" t="s">
        <v>3576</v>
      </c>
      <c r="C38" s="807" t="s">
        <v>21</v>
      </c>
      <c r="D38" s="374" t="s">
        <v>14</v>
      </c>
      <c r="E38" s="368"/>
      <c r="F38" s="368">
        <v>1200</v>
      </c>
      <c r="G38" s="382">
        <f t="shared" si="1"/>
        <v>51.800000000000182</v>
      </c>
      <c r="H38" s="382"/>
    </row>
    <row r="39" spans="1:13">
      <c r="A39" s="106">
        <v>45565</v>
      </c>
      <c r="B39" s="787" t="s">
        <v>3571</v>
      </c>
      <c r="C39" s="787" t="s">
        <v>21</v>
      </c>
      <c r="D39" s="815" t="s">
        <v>12</v>
      </c>
      <c r="F39">
        <v>41.6</v>
      </c>
      <c r="G39" s="188">
        <f t="shared" si="1"/>
        <v>10.20000000000018</v>
      </c>
      <c r="H39" s="188"/>
    </row>
    <row r="40" spans="1:13">
      <c r="A40" s="106">
        <v>45565</v>
      </c>
      <c r="B40" s="787" t="s">
        <v>3571</v>
      </c>
      <c r="C40" s="787" t="s">
        <v>21</v>
      </c>
      <c r="D40" s="815" t="s">
        <v>13</v>
      </c>
      <c r="F40">
        <v>10.199999999999999</v>
      </c>
      <c r="G40" s="188">
        <f t="shared" si="1"/>
        <v>1.8118839761882555E-13</v>
      </c>
      <c r="H40" s="188"/>
    </row>
    <row r="41" spans="1:13">
      <c r="A41" s="41">
        <v>45565</v>
      </c>
      <c r="B41" s="786" t="s">
        <v>10</v>
      </c>
      <c r="C41" s="786" t="s">
        <v>91</v>
      </c>
      <c r="D41" s="815" t="s">
        <v>12</v>
      </c>
      <c r="E41">
        <v>41.8</v>
      </c>
      <c r="G41" s="188">
        <f t="shared" si="1"/>
        <v>41.800000000000182</v>
      </c>
      <c r="H41" s="188"/>
      <c r="K41" s="786" t="s">
        <v>91</v>
      </c>
      <c r="L41" s="815" t="s">
        <v>12</v>
      </c>
      <c r="M41">
        <v>41.8</v>
      </c>
    </row>
    <row r="42" spans="1:13">
      <c r="A42" s="39"/>
      <c r="B42" s="787"/>
      <c r="C42" s="787"/>
      <c r="D42" s="815" t="s">
        <v>13</v>
      </c>
      <c r="E42">
        <v>15</v>
      </c>
      <c r="G42" s="188">
        <f t="shared" si="1"/>
        <v>56.800000000000182</v>
      </c>
      <c r="H42" s="188"/>
      <c r="J42" s="26"/>
      <c r="K42" s="787"/>
      <c r="L42" s="815" t="s">
        <v>13</v>
      </c>
      <c r="M42">
        <v>15</v>
      </c>
    </row>
    <row r="43" spans="1:13">
      <c r="A43" s="39"/>
      <c r="B43" s="787"/>
      <c r="C43" s="787"/>
      <c r="D43" s="815" t="s">
        <v>14</v>
      </c>
      <c r="E43" s="12">
        <v>1200</v>
      </c>
      <c r="G43" s="188">
        <f t="shared" si="1"/>
        <v>1256.8000000000002</v>
      </c>
      <c r="H43" s="188"/>
      <c r="K43" s="786" t="s">
        <v>23</v>
      </c>
      <c r="L43" t="s">
        <v>12</v>
      </c>
      <c r="M43" s="12">
        <v>35.1</v>
      </c>
    </row>
    <row r="44" spans="1:13" s="233" customFormat="1">
      <c r="A44" s="269">
        <v>45605</v>
      </c>
      <c r="B44" s="270" t="s">
        <v>3577</v>
      </c>
      <c r="C44" s="270" t="s">
        <v>91</v>
      </c>
      <c r="D44" s="376" t="s">
        <v>14</v>
      </c>
      <c r="E44" s="234"/>
      <c r="F44" s="273">
        <v>1200</v>
      </c>
      <c r="G44" s="287">
        <f t="shared" si="1"/>
        <v>56.800000000000182</v>
      </c>
      <c r="H44" s="287">
        <f>+F44</f>
        <v>1200</v>
      </c>
      <c r="I44" s="233" t="s">
        <v>265</v>
      </c>
      <c r="K44" s="270"/>
      <c r="L44" s="233" t="s">
        <v>13</v>
      </c>
      <c r="M44" s="234">
        <v>19.3</v>
      </c>
    </row>
    <row r="45" spans="1:13">
      <c r="A45" s="39">
        <v>45649</v>
      </c>
      <c r="B45" s="787" t="s">
        <v>3578</v>
      </c>
      <c r="C45" s="787" t="s">
        <v>91</v>
      </c>
      <c r="D45" s="815" t="s">
        <v>12</v>
      </c>
      <c r="E45" s="12"/>
      <c r="F45" s="121">
        <v>41.8</v>
      </c>
      <c r="G45" s="188">
        <f t="shared" si="1"/>
        <v>15.000000000000185</v>
      </c>
      <c r="H45" s="188"/>
      <c r="K45" s="787"/>
      <c r="M45" s="12"/>
    </row>
    <row r="46" spans="1:13">
      <c r="A46" s="39">
        <v>45649</v>
      </c>
      <c r="B46" s="787" t="s">
        <v>3578</v>
      </c>
      <c r="C46" s="787" t="s">
        <v>91</v>
      </c>
      <c r="D46" s="815" t="s">
        <v>13</v>
      </c>
      <c r="E46" s="12"/>
      <c r="F46" s="121">
        <v>15</v>
      </c>
      <c r="G46" s="188">
        <f t="shared" si="1"/>
        <v>1.8474111129762605E-13</v>
      </c>
      <c r="H46" s="188"/>
      <c r="K46" s="787"/>
      <c r="M46" s="12"/>
    </row>
    <row r="47" spans="1:13">
      <c r="A47" s="41">
        <v>45596</v>
      </c>
      <c r="B47" s="786" t="s">
        <v>10</v>
      </c>
      <c r="C47" s="786" t="s">
        <v>23</v>
      </c>
      <c r="D47" t="s">
        <v>12</v>
      </c>
      <c r="E47" s="12">
        <v>35.1</v>
      </c>
      <c r="G47" s="188">
        <f t="shared" si="1"/>
        <v>35.100000000000186</v>
      </c>
      <c r="H47" s="188"/>
      <c r="K47" s="786" t="s">
        <v>24</v>
      </c>
      <c r="L47" t="s">
        <v>12</v>
      </c>
      <c r="M47" s="12">
        <v>34.700000000000003</v>
      </c>
    </row>
    <row r="48" spans="1:13">
      <c r="A48" s="39"/>
      <c r="B48" s="787"/>
      <c r="C48" s="787"/>
      <c r="D48" t="s">
        <v>13</v>
      </c>
      <c r="E48" s="12">
        <v>19.3</v>
      </c>
      <c r="G48" s="188">
        <f t="shared" si="1"/>
        <v>54.40000000000019</v>
      </c>
      <c r="H48" s="188"/>
      <c r="K48" s="787"/>
      <c r="L48" t="s">
        <v>13</v>
      </c>
      <c r="M48" s="12">
        <v>15</v>
      </c>
    </row>
    <row r="49" spans="1:17">
      <c r="A49" s="39"/>
      <c r="B49" s="787"/>
      <c r="C49" s="787"/>
      <c r="D49" t="s">
        <v>14</v>
      </c>
      <c r="E49" s="12">
        <v>1200</v>
      </c>
      <c r="G49" s="188">
        <f t="shared" si="1"/>
        <v>1254.4000000000001</v>
      </c>
      <c r="H49" s="188"/>
      <c r="M49">
        <f>SUM(M41:M48)</f>
        <v>160.9</v>
      </c>
    </row>
    <row r="50" spans="1:17" s="233" customFormat="1">
      <c r="A50" s="281">
        <v>45609</v>
      </c>
      <c r="B50" s="270" t="s">
        <v>3579</v>
      </c>
      <c r="C50" s="270" t="s">
        <v>23</v>
      </c>
      <c r="D50" s="233" t="s">
        <v>14</v>
      </c>
      <c r="E50" s="273"/>
      <c r="F50" s="273">
        <v>1200</v>
      </c>
      <c r="G50" s="287">
        <f t="shared" si="1"/>
        <v>54.400000000000091</v>
      </c>
      <c r="H50" s="287">
        <f>+F50</f>
        <v>1200</v>
      </c>
      <c r="I50" s="233" t="s">
        <v>272</v>
      </c>
    </row>
    <row r="51" spans="1:17">
      <c r="A51" s="39">
        <v>45649</v>
      </c>
      <c r="B51" s="787" t="s">
        <v>3578</v>
      </c>
      <c r="C51" s="787" t="s">
        <v>23</v>
      </c>
      <c r="D51" s="815" t="s">
        <v>12</v>
      </c>
      <c r="F51" s="121">
        <v>35.1</v>
      </c>
      <c r="G51" s="188">
        <f t="shared" si="1"/>
        <v>19.30000000000009</v>
      </c>
      <c r="H51" s="188"/>
    </row>
    <row r="52" spans="1:17">
      <c r="A52" s="39">
        <v>45649</v>
      </c>
      <c r="B52" s="787" t="s">
        <v>3578</v>
      </c>
      <c r="C52" s="787" t="s">
        <v>23</v>
      </c>
      <c r="D52" s="815" t="s">
        <v>13</v>
      </c>
      <c r="F52" s="121">
        <v>19.3</v>
      </c>
      <c r="G52" s="188">
        <f t="shared" si="1"/>
        <v>8.8817841970012523E-14</v>
      </c>
      <c r="H52" s="188"/>
    </row>
    <row r="53" spans="1:17">
      <c r="A53" s="41">
        <v>45626</v>
      </c>
      <c r="B53" s="786" t="s">
        <v>10</v>
      </c>
      <c r="C53" s="786" t="s">
        <v>24</v>
      </c>
      <c r="D53" t="s">
        <v>12</v>
      </c>
      <c r="E53" s="12">
        <v>34.700000000000003</v>
      </c>
      <c r="G53" s="188">
        <f t="shared" si="1"/>
        <v>34.700000000000088</v>
      </c>
      <c r="H53" s="188"/>
    </row>
    <row r="54" spans="1:17">
      <c r="A54" s="39"/>
      <c r="B54" s="787"/>
      <c r="C54" s="787"/>
      <c r="D54" t="s">
        <v>13</v>
      </c>
      <c r="E54" s="12">
        <v>15</v>
      </c>
      <c r="G54" s="188">
        <f t="shared" si="1"/>
        <v>49.700000000000088</v>
      </c>
      <c r="H54" s="188"/>
    </row>
    <row r="55" spans="1:17">
      <c r="A55" s="39"/>
      <c r="B55" s="787"/>
      <c r="C55" s="787"/>
      <c r="D55" t="s">
        <v>14</v>
      </c>
      <c r="E55" s="12">
        <v>1200</v>
      </c>
      <c r="G55" s="188">
        <f t="shared" si="1"/>
        <v>1249.7</v>
      </c>
      <c r="H55" s="188"/>
    </row>
    <row r="56" spans="1:17">
      <c r="A56" s="39">
        <v>45649</v>
      </c>
      <c r="B56" s="787" t="s">
        <v>3578</v>
      </c>
      <c r="C56" s="787" t="s">
        <v>24</v>
      </c>
      <c r="D56" s="815" t="s">
        <v>12</v>
      </c>
      <c r="E56" s="12"/>
      <c r="F56" s="121">
        <v>34.700000000000003</v>
      </c>
      <c r="G56" s="188">
        <f t="shared" si="1"/>
        <v>1215</v>
      </c>
      <c r="H56" s="188"/>
    </row>
    <row r="57" spans="1:17">
      <c r="A57" s="39">
        <v>45649</v>
      </c>
      <c r="B57" s="787" t="s">
        <v>3578</v>
      </c>
      <c r="C57" s="787" t="s">
        <v>24</v>
      </c>
      <c r="D57" s="815" t="s">
        <v>13</v>
      </c>
      <c r="E57" s="12"/>
      <c r="F57" s="121">
        <v>15</v>
      </c>
      <c r="G57" s="188">
        <f t="shared" si="1"/>
        <v>1200</v>
      </c>
      <c r="H57" s="188"/>
    </row>
    <row r="58" spans="1:17" s="378" customFormat="1">
      <c r="A58" s="377">
        <v>45649</v>
      </c>
      <c r="B58" s="801" t="s">
        <v>3580</v>
      </c>
      <c r="C58" s="801" t="s">
        <v>24</v>
      </c>
      <c r="D58" s="378" t="s">
        <v>14</v>
      </c>
      <c r="E58" s="380"/>
      <c r="F58" s="379">
        <v>1200</v>
      </c>
      <c r="G58" s="449">
        <f t="shared" si="1"/>
        <v>0</v>
      </c>
      <c r="H58" s="449"/>
      <c r="J58" s="847" t="s">
        <v>3581</v>
      </c>
      <c r="K58" s="847"/>
      <c r="L58" s="847"/>
    </row>
    <row r="59" spans="1:17">
      <c r="A59" s="41">
        <v>45657</v>
      </c>
      <c r="B59" s="786" t="s">
        <v>10</v>
      </c>
      <c r="C59" s="786" t="s">
        <v>25</v>
      </c>
      <c r="D59" t="s">
        <v>12</v>
      </c>
      <c r="E59" s="12">
        <v>29.3</v>
      </c>
      <c r="G59" s="188">
        <f t="shared" si="1"/>
        <v>29.3</v>
      </c>
      <c r="H59" s="188"/>
      <c r="I59">
        <v>2024</v>
      </c>
      <c r="J59" s="786" t="s">
        <v>25</v>
      </c>
      <c r="K59" t="s">
        <v>12</v>
      </c>
      <c r="L59" s="12">
        <v>29.3</v>
      </c>
      <c r="O59" s="786" t="s">
        <v>25</v>
      </c>
      <c r="P59" t="s">
        <v>12</v>
      </c>
      <c r="Q59" s="12">
        <v>29.3</v>
      </c>
    </row>
    <row r="60" spans="1:17">
      <c r="A60" s="39"/>
      <c r="B60" s="787"/>
      <c r="C60" s="787"/>
      <c r="D60" t="s">
        <v>13</v>
      </c>
      <c r="E60" s="12">
        <v>17.600000000000001</v>
      </c>
      <c r="G60" s="188">
        <f t="shared" si="1"/>
        <v>46.900000000000006</v>
      </c>
      <c r="H60" s="188"/>
      <c r="J60" s="787"/>
      <c r="K60" t="s">
        <v>13</v>
      </c>
      <c r="L60" s="12">
        <v>17.600000000000001</v>
      </c>
      <c r="O60" s="787"/>
      <c r="P60" t="s">
        <v>13</v>
      </c>
      <c r="Q60" s="12">
        <v>17.600000000000001</v>
      </c>
    </row>
    <row r="61" spans="1:17">
      <c r="A61" s="39"/>
      <c r="B61" s="787"/>
      <c r="C61" s="787"/>
      <c r="D61" t="s">
        <v>14</v>
      </c>
      <c r="E61" s="12">
        <v>1200</v>
      </c>
      <c r="G61" s="188">
        <f t="shared" si="1"/>
        <v>1246.9000000000001</v>
      </c>
      <c r="H61" s="188"/>
      <c r="I61">
        <v>2025</v>
      </c>
      <c r="J61" s="786" t="s">
        <v>11</v>
      </c>
      <c r="K61" t="s">
        <v>12</v>
      </c>
      <c r="L61" s="121">
        <v>33.1</v>
      </c>
      <c r="O61" s="786" t="s">
        <v>11</v>
      </c>
      <c r="P61" t="s">
        <v>12</v>
      </c>
      <c r="Q61" s="121">
        <v>33.1</v>
      </c>
    </row>
    <row r="62" spans="1:17" s="233" customFormat="1">
      <c r="A62" s="281">
        <v>45688</v>
      </c>
      <c r="B62" s="270" t="s">
        <v>3582</v>
      </c>
      <c r="C62" s="270" t="s">
        <v>25</v>
      </c>
      <c r="D62" s="233" t="s">
        <v>14</v>
      </c>
      <c r="E62" s="273"/>
      <c r="F62" s="273">
        <v>1200</v>
      </c>
      <c r="G62" s="287">
        <f t="shared" si="1"/>
        <v>46.900000000000091</v>
      </c>
      <c r="H62" s="287">
        <f>+F62</f>
        <v>1200</v>
      </c>
      <c r="I62" s="233" t="s">
        <v>265</v>
      </c>
      <c r="J62" s="270"/>
      <c r="K62" s="233" t="s">
        <v>13</v>
      </c>
      <c r="L62" s="273">
        <v>7.6</v>
      </c>
      <c r="O62" s="270"/>
      <c r="P62" s="233" t="s">
        <v>13</v>
      </c>
      <c r="Q62" s="273">
        <v>7.6</v>
      </c>
    </row>
    <row r="63" spans="1:17">
      <c r="A63" s="106">
        <v>45798</v>
      </c>
      <c r="B63" s="787" t="s">
        <v>3583</v>
      </c>
      <c r="C63" s="787" t="s">
        <v>25</v>
      </c>
      <c r="D63" t="s">
        <v>12</v>
      </c>
      <c r="F63" s="12">
        <v>29.3</v>
      </c>
      <c r="G63" s="188">
        <f t="shared" si="1"/>
        <v>17.60000000000009</v>
      </c>
      <c r="H63" s="188"/>
      <c r="J63" s="787"/>
      <c r="L63" s="121"/>
      <c r="O63" s="787"/>
      <c r="Q63" s="121"/>
    </row>
    <row r="64" spans="1:17">
      <c r="A64" s="106">
        <v>45798</v>
      </c>
      <c r="B64" s="787" t="s">
        <v>3583</v>
      </c>
      <c r="C64" s="787" t="s">
        <v>25</v>
      </c>
      <c r="D64" t="s">
        <v>13</v>
      </c>
      <c r="F64" s="12">
        <v>17.600000000000001</v>
      </c>
      <c r="G64" s="188">
        <f t="shared" si="1"/>
        <v>8.8817841970012523E-14</v>
      </c>
      <c r="H64" s="188"/>
      <c r="J64" s="787"/>
      <c r="L64" s="121"/>
      <c r="O64" s="787"/>
      <c r="Q64" s="121"/>
    </row>
    <row r="65" spans="1:18">
      <c r="A65" s="41">
        <v>45688</v>
      </c>
      <c r="B65" s="786" t="s">
        <v>10</v>
      </c>
      <c r="C65" s="786" t="s">
        <v>11</v>
      </c>
      <c r="D65" t="s">
        <v>12</v>
      </c>
      <c r="E65" s="121">
        <v>33.1</v>
      </c>
      <c r="G65" s="188">
        <f t="shared" si="1"/>
        <v>33.100000000000094</v>
      </c>
      <c r="H65" s="188"/>
      <c r="J65" s="786" t="s">
        <v>15</v>
      </c>
      <c r="K65" t="s">
        <v>12</v>
      </c>
      <c r="L65" s="4">
        <v>40.799999999999997</v>
      </c>
      <c r="O65" s="786" t="s">
        <v>15</v>
      </c>
      <c r="P65" t="s">
        <v>12</v>
      </c>
      <c r="Q65" s="4">
        <v>40.799999999999997</v>
      </c>
    </row>
    <row r="66" spans="1:18">
      <c r="A66" s="39"/>
      <c r="B66" s="787"/>
      <c r="C66" s="787"/>
      <c r="D66" t="s">
        <v>13</v>
      </c>
      <c r="E66" s="121">
        <v>7.6</v>
      </c>
      <c r="G66" s="188">
        <f t="shared" si="1"/>
        <v>40.700000000000095</v>
      </c>
      <c r="H66" s="188"/>
      <c r="J66" s="787"/>
      <c r="K66" t="s">
        <v>13</v>
      </c>
      <c r="L66" s="4">
        <v>6.3</v>
      </c>
      <c r="O66" s="787"/>
      <c r="P66" t="s">
        <v>13</v>
      </c>
      <c r="Q66" s="4">
        <v>6.3</v>
      </c>
    </row>
    <row r="67" spans="1:18">
      <c r="A67" s="39"/>
      <c r="B67" s="787"/>
      <c r="C67" s="787"/>
      <c r="D67" t="s">
        <v>14</v>
      </c>
      <c r="E67" s="121">
        <v>1200</v>
      </c>
      <c r="G67" s="188">
        <f t="shared" si="1"/>
        <v>1240.7</v>
      </c>
      <c r="H67" s="188"/>
      <c r="J67" s="786" t="s">
        <v>16</v>
      </c>
      <c r="K67" t="s">
        <v>12</v>
      </c>
      <c r="L67" s="121">
        <v>108.3</v>
      </c>
      <c r="O67" s="786" t="s">
        <v>16</v>
      </c>
      <c r="P67" t="s">
        <v>12</v>
      </c>
      <c r="Q67" s="121">
        <v>108.3</v>
      </c>
    </row>
    <row r="68" spans="1:18" s="233" customFormat="1">
      <c r="A68" s="269">
        <v>45717</v>
      </c>
      <c r="B68" s="270" t="s">
        <v>572</v>
      </c>
      <c r="C68" s="270" t="s">
        <v>11</v>
      </c>
      <c r="D68" s="233" t="s">
        <v>14</v>
      </c>
      <c r="E68" s="273"/>
      <c r="F68" s="273">
        <v>1200</v>
      </c>
      <c r="G68" s="287">
        <f t="shared" si="1"/>
        <v>40.700000000000045</v>
      </c>
      <c r="H68" s="287">
        <f>+F68</f>
        <v>1200</v>
      </c>
      <c r="I68" s="233" t="s">
        <v>265</v>
      </c>
      <c r="J68" s="270"/>
      <c r="K68" s="233" t="s">
        <v>13</v>
      </c>
      <c r="L68" s="273">
        <v>3.7</v>
      </c>
      <c r="O68" s="270"/>
      <c r="P68" s="233" t="s">
        <v>13</v>
      </c>
      <c r="Q68" s="273">
        <v>3.7</v>
      </c>
      <c r="R68" s="288">
        <f>Q59+Q60+Q61+Q62+Q65+Q66+Q67+Q68</f>
        <v>246.7</v>
      </c>
    </row>
    <row r="69" spans="1:18">
      <c r="A69" s="106">
        <v>45798</v>
      </c>
      <c r="B69" s="787" t="s">
        <v>3583</v>
      </c>
      <c r="C69" s="787" t="s">
        <v>11</v>
      </c>
      <c r="D69" t="s">
        <v>12</v>
      </c>
      <c r="F69" s="121">
        <v>33.1</v>
      </c>
      <c r="G69" s="188">
        <f t="shared" si="1"/>
        <v>7.6000000000000441</v>
      </c>
      <c r="H69" s="188"/>
      <c r="J69" s="787"/>
      <c r="L69" s="121"/>
      <c r="O69" s="787"/>
      <c r="Q69" s="121"/>
      <c r="R69" s="26"/>
    </row>
    <row r="70" spans="1:18">
      <c r="A70" s="106">
        <v>45798</v>
      </c>
      <c r="B70" s="787" t="s">
        <v>3583</v>
      </c>
      <c r="C70" s="787" t="s">
        <v>11</v>
      </c>
      <c r="D70" t="s">
        <v>13</v>
      </c>
      <c r="F70" s="121">
        <v>7.6</v>
      </c>
      <c r="G70" s="188">
        <f t="shared" si="1"/>
        <v>4.4408920985006262E-14</v>
      </c>
      <c r="H70" s="188"/>
      <c r="J70" s="787"/>
      <c r="L70" s="121"/>
      <c r="O70" s="787"/>
      <c r="Q70" s="121"/>
      <c r="R70" s="26"/>
    </row>
    <row r="71" spans="1:18">
      <c r="A71" s="41">
        <v>45716</v>
      </c>
      <c r="B71" s="786" t="s">
        <v>10</v>
      </c>
      <c r="C71" s="786" t="s">
        <v>15</v>
      </c>
      <c r="D71" t="s">
        <v>12</v>
      </c>
      <c r="E71" s="4">
        <v>40.799999999999997</v>
      </c>
      <c r="G71" s="188">
        <f t="shared" si="1"/>
        <v>40.80000000000004</v>
      </c>
      <c r="H71" s="188"/>
      <c r="J71" s="786" t="s">
        <v>17</v>
      </c>
      <c r="K71" t="s">
        <v>12</v>
      </c>
      <c r="L71" s="121">
        <v>107</v>
      </c>
      <c r="M71" s="121"/>
      <c r="O71" s="786" t="s">
        <v>17</v>
      </c>
      <c r="P71" t="s">
        <v>12</v>
      </c>
      <c r="Q71" s="121">
        <v>107</v>
      </c>
    </row>
    <row r="72" spans="1:18">
      <c r="A72" s="39"/>
      <c r="B72" s="787"/>
      <c r="C72" s="787"/>
      <c r="D72" t="s">
        <v>13</v>
      </c>
      <c r="E72" s="4">
        <v>6.3</v>
      </c>
      <c r="G72" s="188">
        <f t="shared" si="1"/>
        <v>47.100000000000037</v>
      </c>
      <c r="H72" s="188"/>
      <c r="J72" s="787"/>
      <c r="K72" t="s">
        <v>13</v>
      </c>
      <c r="L72" s="121">
        <v>6.8</v>
      </c>
      <c r="M72" s="121"/>
      <c r="O72" s="787"/>
      <c r="P72" t="s">
        <v>13</v>
      </c>
      <c r="Q72" s="121">
        <v>6.8</v>
      </c>
      <c r="R72" s="121">
        <f>Q71+Q72</f>
        <v>113.8</v>
      </c>
    </row>
    <row r="73" spans="1:18">
      <c r="B73" s="787"/>
      <c r="C73" s="787"/>
      <c r="D73" t="s">
        <v>14</v>
      </c>
      <c r="E73" s="121">
        <v>1200</v>
      </c>
      <c r="G73" s="188">
        <f t="shared" si="1"/>
        <v>1247.1000000000001</v>
      </c>
      <c r="H73" s="188"/>
      <c r="J73" s="787"/>
      <c r="K73" t="s">
        <v>14</v>
      </c>
      <c r="L73" s="121">
        <v>1200</v>
      </c>
      <c r="M73" s="121"/>
      <c r="Q73" s="135">
        <f>SUM(Q59:Q72)</f>
        <v>360.5</v>
      </c>
    </row>
    <row r="74" spans="1:18" s="127" customFormat="1">
      <c r="A74" s="279">
        <v>45735</v>
      </c>
      <c r="B74" s="797" t="s">
        <v>3584</v>
      </c>
      <c r="C74" s="797" t="s">
        <v>15</v>
      </c>
      <c r="D74" s="127" t="s">
        <v>14</v>
      </c>
      <c r="E74" s="266"/>
      <c r="F74" s="266">
        <v>1200</v>
      </c>
      <c r="G74" s="286">
        <f t="shared" si="1"/>
        <v>47.100000000000136</v>
      </c>
      <c r="H74" s="286"/>
      <c r="L74" s="129">
        <f>SUM(L59:L73)</f>
        <v>1560.5</v>
      </c>
      <c r="P74" s="127" t="s">
        <v>14</v>
      </c>
      <c r="Q74" s="266">
        <v>1200</v>
      </c>
    </row>
    <row r="75" spans="1:18">
      <c r="A75" s="106">
        <v>45798</v>
      </c>
      <c r="B75" s="787" t="s">
        <v>3583</v>
      </c>
      <c r="C75" s="787" t="s">
        <v>15</v>
      </c>
      <c r="D75" t="s">
        <v>12</v>
      </c>
      <c r="F75" s="4">
        <v>40.799999999999997</v>
      </c>
      <c r="G75" s="188">
        <f t="shared" si="1"/>
        <v>6.3000000000001393</v>
      </c>
      <c r="H75" s="188"/>
      <c r="L75" s="12"/>
      <c r="Q75" s="121"/>
    </row>
    <row r="76" spans="1:18">
      <c r="A76" s="106">
        <v>45798</v>
      </c>
      <c r="B76" s="787" t="s">
        <v>3583</v>
      </c>
      <c r="C76" s="787" t="s">
        <v>15</v>
      </c>
      <c r="D76" t="s">
        <v>13</v>
      </c>
      <c r="F76" s="4">
        <v>6.3</v>
      </c>
      <c r="G76" s="188">
        <f t="shared" si="1"/>
        <v>1.3944401189291966E-13</v>
      </c>
      <c r="H76" s="188"/>
      <c r="L76" s="12"/>
      <c r="Q76" s="121"/>
    </row>
    <row r="77" spans="1:18">
      <c r="A77" s="41">
        <v>45747</v>
      </c>
      <c r="B77" s="786" t="s">
        <v>10</v>
      </c>
      <c r="C77" s="786" t="s">
        <v>16</v>
      </c>
      <c r="D77" t="s">
        <v>12</v>
      </c>
      <c r="E77" s="121">
        <v>108.3</v>
      </c>
      <c r="G77" s="188">
        <f t="shared" si="1"/>
        <v>108.30000000000014</v>
      </c>
      <c r="H77" s="188"/>
      <c r="Q77" s="12">
        <f>SUM(Q73:Q74)</f>
        <v>1560.5</v>
      </c>
    </row>
    <row r="78" spans="1:18">
      <c r="A78" s="39"/>
      <c r="B78" s="787"/>
      <c r="C78" s="787"/>
      <c r="D78" t="s">
        <v>13</v>
      </c>
      <c r="E78" s="121">
        <v>3.7</v>
      </c>
      <c r="G78" s="188">
        <f t="shared" si="1"/>
        <v>112.00000000000014</v>
      </c>
      <c r="H78" s="188"/>
    </row>
    <row r="79" spans="1:18">
      <c r="A79" s="39"/>
      <c r="B79" s="787"/>
      <c r="C79" s="787"/>
      <c r="D79" t="s">
        <v>14</v>
      </c>
      <c r="E79" s="121">
        <v>1200</v>
      </c>
      <c r="G79" s="188">
        <f t="shared" si="1"/>
        <v>1312.0000000000002</v>
      </c>
      <c r="H79" s="188"/>
    </row>
    <row r="80" spans="1:18" s="127" customFormat="1">
      <c r="A80" s="279">
        <v>45771</v>
      </c>
      <c r="B80" s="797" t="s">
        <v>3585</v>
      </c>
      <c r="C80" s="797" t="s">
        <v>16</v>
      </c>
      <c r="D80" s="127" t="s">
        <v>14</v>
      </c>
      <c r="E80" s="266"/>
      <c r="F80" s="266">
        <v>1200</v>
      </c>
      <c r="G80" s="286">
        <f t="shared" si="1"/>
        <v>112.00000000000023</v>
      </c>
      <c r="H80" s="286"/>
    </row>
    <row r="81" spans="1:16">
      <c r="A81" s="106">
        <v>45798</v>
      </c>
      <c r="B81" s="787" t="s">
        <v>3583</v>
      </c>
      <c r="C81" s="787" t="s">
        <v>16</v>
      </c>
      <c r="D81" t="s">
        <v>12</v>
      </c>
      <c r="F81" s="121">
        <v>108.3</v>
      </c>
      <c r="G81" s="188">
        <f t="shared" si="1"/>
        <v>3.7000000000002302</v>
      </c>
      <c r="H81" s="188"/>
    </row>
    <row r="82" spans="1:16">
      <c r="A82" s="106">
        <v>45798</v>
      </c>
      <c r="B82" s="787" t="s">
        <v>3583</v>
      </c>
      <c r="C82" s="787" t="s">
        <v>16</v>
      </c>
      <c r="D82" t="s">
        <v>13</v>
      </c>
      <c r="F82" s="121">
        <v>3.7</v>
      </c>
      <c r="G82" s="188">
        <f t="shared" si="1"/>
        <v>2.3003821070233244E-13</v>
      </c>
      <c r="H82" s="188"/>
    </row>
    <row r="83" spans="1:16">
      <c r="A83" s="41">
        <v>45777</v>
      </c>
      <c r="B83" s="786" t="s">
        <v>10</v>
      </c>
      <c r="C83" s="786" t="s">
        <v>17</v>
      </c>
      <c r="D83" t="s">
        <v>12</v>
      </c>
      <c r="E83" s="121">
        <v>107</v>
      </c>
      <c r="G83" s="188">
        <f t="shared" si="1"/>
        <v>107.00000000000023</v>
      </c>
      <c r="H83" s="188"/>
    </row>
    <row r="84" spans="1:16">
      <c r="A84" s="39"/>
      <c r="B84" s="787"/>
      <c r="C84" s="787"/>
      <c r="D84" t="s">
        <v>13</v>
      </c>
      <c r="E84" s="121">
        <v>6.8</v>
      </c>
      <c r="G84" s="188">
        <f t="shared" si="1"/>
        <v>113.80000000000022</v>
      </c>
      <c r="H84" s="188"/>
      <c r="P84">
        <f>70-63.3</f>
        <v>6.7000000000000028</v>
      </c>
    </row>
    <row r="85" spans="1:16">
      <c r="A85" s="39"/>
      <c r="B85" s="787"/>
      <c r="C85" s="787"/>
      <c r="D85" t="s">
        <v>14</v>
      </c>
      <c r="E85" s="121">
        <v>1200</v>
      </c>
      <c r="G85" s="188">
        <f t="shared" si="1"/>
        <v>1313.8000000000002</v>
      </c>
      <c r="H85" s="188"/>
    </row>
    <row r="86" spans="1:16" s="233" customFormat="1">
      <c r="A86" s="281">
        <v>45798</v>
      </c>
      <c r="B86" s="270" t="s">
        <v>3586</v>
      </c>
      <c r="C86" s="270" t="s">
        <v>17</v>
      </c>
      <c r="D86" s="233" t="s">
        <v>14</v>
      </c>
      <c r="E86" s="273"/>
      <c r="F86" s="273">
        <v>1200</v>
      </c>
      <c r="G86" s="287">
        <f t="shared" si="1"/>
        <v>113.80000000000018</v>
      </c>
      <c r="H86" s="287">
        <f>+F86</f>
        <v>1200</v>
      </c>
      <c r="I86" s="233" t="s">
        <v>272</v>
      </c>
    </row>
    <row r="87" spans="1:16">
      <c r="A87" s="106">
        <v>45798</v>
      </c>
      <c r="B87" s="787" t="s">
        <v>3587</v>
      </c>
      <c r="C87" s="787" t="s">
        <v>17</v>
      </c>
      <c r="D87" t="s">
        <v>12</v>
      </c>
      <c r="F87" s="121">
        <v>107</v>
      </c>
      <c r="G87" s="188">
        <f t="shared" si="1"/>
        <v>6.8000000000001819</v>
      </c>
      <c r="H87" s="188"/>
      <c r="K87" s="822" t="s">
        <v>3581</v>
      </c>
      <c r="L87" s="822"/>
      <c r="M87" s="822"/>
    </row>
    <row r="88" spans="1:16">
      <c r="A88" s="106">
        <v>45798</v>
      </c>
      <c r="B88" s="787" t="s">
        <v>3587</v>
      </c>
      <c r="C88" s="787" t="s">
        <v>17</v>
      </c>
      <c r="D88" t="s">
        <v>13</v>
      </c>
      <c r="F88" s="121">
        <v>6.8</v>
      </c>
      <c r="G88" s="188">
        <f t="shared" si="1"/>
        <v>1.8207657603852567E-13</v>
      </c>
      <c r="H88" s="188"/>
      <c r="J88">
        <v>2025</v>
      </c>
      <c r="K88" s="786" t="s">
        <v>237</v>
      </c>
      <c r="L88" t="s">
        <v>14</v>
      </c>
      <c r="M88" s="121">
        <v>200</v>
      </c>
    </row>
    <row r="89" spans="1:16">
      <c r="A89" s="41">
        <v>45808</v>
      </c>
      <c r="B89" s="786" t="s">
        <v>10</v>
      </c>
      <c r="C89" s="786" t="s">
        <v>237</v>
      </c>
      <c r="D89" t="s">
        <v>12</v>
      </c>
      <c r="E89" s="121">
        <v>107</v>
      </c>
      <c r="G89" s="188">
        <f t="shared" si="1"/>
        <v>107.00000000000018</v>
      </c>
      <c r="H89" s="188"/>
      <c r="K89" s="786" t="s">
        <v>19</v>
      </c>
      <c r="L89" t="s">
        <v>12</v>
      </c>
      <c r="M89" s="121">
        <v>101.6</v>
      </c>
    </row>
    <row r="90" spans="1:16">
      <c r="A90" s="39"/>
      <c r="B90" s="787"/>
      <c r="C90" s="787"/>
      <c r="D90" t="s">
        <v>13</v>
      </c>
      <c r="E90" s="121">
        <v>5.2</v>
      </c>
      <c r="G90" s="188">
        <f t="shared" si="1"/>
        <v>112.20000000000019</v>
      </c>
      <c r="H90" s="188"/>
      <c r="K90" s="787"/>
      <c r="L90" t="s">
        <v>13</v>
      </c>
      <c r="M90" s="121">
        <v>4.3</v>
      </c>
    </row>
    <row r="91" spans="1:16">
      <c r="A91" s="39"/>
      <c r="B91" s="787"/>
      <c r="C91" s="787"/>
      <c r="D91" t="s">
        <v>14</v>
      </c>
      <c r="E91" s="121">
        <v>1200</v>
      </c>
      <c r="G91" s="188">
        <f t="shared" si="1"/>
        <v>1312.2000000000003</v>
      </c>
      <c r="H91" s="188"/>
      <c r="K91" s="787"/>
      <c r="L91" t="s">
        <v>14</v>
      </c>
      <c r="M91" s="121">
        <v>1200</v>
      </c>
    </row>
    <row r="92" spans="1:16" s="127" customFormat="1">
      <c r="A92" s="279">
        <v>45833</v>
      </c>
      <c r="B92" s="797" t="s">
        <v>3588</v>
      </c>
      <c r="C92" s="797" t="s">
        <v>237</v>
      </c>
      <c r="D92" s="127" t="s">
        <v>14</v>
      </c>
      <c r="E92" s="266"/>
      <c r="F92" s="266">
        <v>1000</v>
      </c>
      <c r="G92" s="286">
        <f t="shared" si="1"/>
        <v>312.20000000000027</v>
      </c>
      <c r="H92" s="286"/>
      <c r="M92" s="266">
        <f>SUM(M88:M91)</f>
        <v>1505.9</v>
      </c>
    </row>
    <row r="93" spans="1:16">
      <c r="A93" s="106">
        <v>45869</v>
      </c>
      <c r="B93" s="787" t="s">
        <v>3589</v>
      </c>
      <c r="C93" s="787" t="s">
        <v>237</v>
      </c>
      <c r="D93" t="s">
        <v>12</v>
      </c>
      <c r="F93" s="121">
        <v>107</v>
      </c>
      <c r="G93" s="188">
        <f t="shared" si="1"/>
        <v>205.20000000000027</v>
      </c>
      <c r="H93" s="188"/>
      <c r="M93" s="121"/>
    </row>
    <row r="94" spans="1:16">
      <c r="A94" s="106">
        <v>45869</v>
      </c>
      <c r="B94" s="787" t="s">
        <v>3589</v>
      </c>
      <c r="C94" s="787" t="s">
        <v>237</v>
      </c>
      <c r="D94" t="s">
        <v>13</v>
      </c>
      <c r="F94" s="121">
        <v>5.2</v>
      </c>
      <c r="G94" s="188">
        <f t="shared" si="1"/>
        <v>200.00000000000028</v>
      </c>
      <c r="H94" s="188"/>
      <c r="M94" s="121"/>
    </row>
    <row r="95" spans="1:16" s="127" customFormat="1">
      <c r="A95" s="279">
        <v>45869</v>
      </c>
      <c r="B95" s="797" t="s">
        <v>3590</v>
      </c>
      <c r="C95" s="797" t="s">
        <v>237</v>
      </c>
      <c r="D95" s="127" t="s">
        <v>14</v>
      </c>
      <c r="E95" s="266"/>
      <c r="F95" s="266">
        <v>200</v>
      </c>
      <c r="G95" s="286">
        <f t="shared" si="1"/>
        <v>2.8421709430404007E-13</v>
      </c>
      <c r="H95" s="286"/>
      <c r="M95" s="266"/>
    </row>
    <row r="96" spans="1:16">
      <c r="A96" s="41">
        <v>45838</v>
      </c>
      <c r="B96" s="786" t="s">
        <v>10</v>
      </c>
      <c r="C96" s="786" t="s">
        <v>19</v>
      </c>
      <c r="D96" t="s">
        <v>12</v>
      </c>
      <c r="E96" s="121">
        <v>101.6</v>
      </c>
      <c r="G96" s="188">
        <f t="shared" si="1"/>
        <v>101.60000000000028</v>
      </c>
      <c r="H96" s="188"/>
    </row>
    <row r="97" spans="1:12">
      <c r="A97" s="39"/>
      <c r="B97" s="787"/>
      <c r="C97" s="787"/>
      <c r="D97" t="s">
        <v>13</v>
      </c>
      <c r="E97" s="121">
        <v>4.3</v>
      </c>
      <c r="G97" s="188">
        <f t="shared" si="1"/>
        <v>105.90000000000028</v>
      </c>
      <c r="H97" s="188"/>
    </row>
    <row r="98" spans="1:12">
      <c r="A98" s="39"/>
      <c r="B98" s="787"/>
      <c r="C98" s="787"/>
      <c r="D98" t="s">
        <v>14</v>
      </c>
      <c r="E98" s="121">
        <v>1200</v>
      </c>
      <c r="G98" s="188">
        <f t="shared" si="1"/>
        <v>1305.9000000000003</v>
      </c>
      <c r="H98" s="188"/>
    </row>
    <row r="99" spans="1:12">
      <c r="A99" s="106">
        <v>45869</v>
      </c>
      <c r="B99" s="787" t="s">
        <v>3589</v>
      </c>
      <c r="C99" s="787" t="s">
        <v>19</v>
      </c>
      <c r="D99" t="s">
        <v>12</v>
      </c>
      <c r="F99" s="121">
        <v>101.6</v>
      </c>
      <c r="G99" s="188">
        <f t="shared" si="1"/>
        <v>1204.3000000000004</v>
      </c>
      <c r="H99" s="188"/>
    </row>
    <row r="100" spans="1:12">
      <c r="A100" s="106">
        <v>45869</v>
      </c>
      <c r="B100" s="787" t="s">
        <v>3589</v>
      </c>
      <c r="C100" s="787" t="s">
        <v>19</v>
      </c>
      <c r="D100" t="s">
        <v>13</v>
      </c>
      <c r="F100" s="121">
        <v>4.3</v>
      </c>
      <c r="G100" s="188">
        <f t="shared" si="1"/>
        <v>1200.0000000000005</v>
      </c>
      <c r="H100" s="188"/>
    </row>
    <row r="101" spans="1:12" s="127" customFormat="1">
      <c r="A101" s="279">
        <v>45869</v>
      </c>
      <c r="B101" s="797" t="s">
        <v>3590</v>
      </c>
      <c r="C101" s="797" t="s">
        <v>19</v>
      </c>
      <c r="D101" s="127" t="s">
        <v>14</v>
      </c>
      <c r="E101" s="266"/>
      <c r="F101" s="266">
        <v>1200</v>
      </c>
      <c r="G101" s="286">
        <f t="shared" si="1"/>
        <v>0</v>
      </c>
      <c r="H101" s="286"/>
    </row>
    <row r="102" spans="1:12">
      <c r="A102" s="41">
        <v>45869</v>
      </c>
      <c r="B102" s="786" t="s">
        <v>10</v>
      </c>
      <c r="C102" s="786" t="s">
        <v>20</v>
      </c>
      <c r="D102" t="s">
        <v>12</v>
      </c>
      <c r="E102" s="121">
        <v>101.6</v>
      </c>
      <c r="G102" s="188">
        <f t="shared" si="1"/>
        <v>101.6</v>
      </c>
      <c r="H102" s="188"/>
    </row>
    <row r="103" spans="1:12">
      <c r="A103" s="39"/>
      <c r="B103" s="787"/>
      <c r="C103" s="787"/>
      <c r="D103" t="s">
        <v>13</v>
      </c>
      <c r="E103" s="121">
        <v>4.2</v>
      </c>
      <c r="G103" s="188">
        <f t="shared" si="1"/>
        <v>105.8</v>
      </c>
      <c r="H103" s="188"/>
    </row>
    <row r="104" spans="1:12">
      <c r="A104" s="39"/>
      <c r="B104" s="787"/>
      <c r="C104" s="787"/>
      <c r="D104" t="s">
        <v>14</v>
      </c>
      <c r="E104" s="121">
        <v>1200</v>
      </c>
      <c r="G104" s="188">
        <f t="shared" ref="G104:G173" si="2">+G103+E104-F104</f>
        <v>1305.8</v>
      </c>
      <c r="H104" s="188"/>
      <c r="J104" s="10"/>
      <c r="K104" s="10"/>
      <c r="L104" s="10"/>
    </row>
    <row r="105" spans="1:12" s="127" customFormat="1">
      <c r="A105" s="279">
        <v>45917</v>
      </c>
      <c r="B105" s="797" t="s">
        <v>3591</v>
      </c>
      <c r="C105" s="797" t="s">
        <v>20</v>
      </c>
      <c r="D105" s="127" t="s">
        <v>14</v>
      </c>
      <c r="E105" s="266"/>
      <c r="F105" s="266">
        <v>1200</v>
      </c>
      <c r="G105" s="188">
        <f t="shared" si="2"/>
        <v>105.79999999999995</v>
      </c>
      <c r="H105" s="286"/>
      <c r="J105" s="791"/>
      <c r="L105" s="266"/>
    </row>
    <row r="106" spans="1:12">
      <c r="A106" s="106">
        <v>45944</v>
      </c>
      <c r="B106" s="787" t="s">
        <v>3592</v>
      </c>
      <c r="C106" s="787" t="s">
        <v>20</v>
      </c>
      <c r="D106" t="s">
        <v>12</v>
      </c>
      <c r="F106" s="121">
        <v>101.6</v>
      </c>
      <c r="G106" s="188">
        <f t="shared" si="2"/>
        <v>4.1999999999999602</v>
      </c>
      <c r="H106" s="196"/>
      <c r="J106" s="786"/>
      <c r="L106" s="121"/>
    </row>
    <row r="107" spans="1:12">
      <c r="A107" s="106">
        <v>45944</v>
      </c>
      <c r="B107" s="787" t="s">
        <v>3592</v>
      </c>
      <c r="C107" s="787" t="s">
        <v>20</v>
      </c>
      <c r="D107" t="s">
        <v>13</v>
      </c>
      <c r="F107" s="121">
        <v>4.2</v>
      </c>
      <c r="G107" s="188">
        <f t="shared" si="2"/>
        <v>-3.9968028886505635E-14</v>
      </c>
      <c r="H107" s="196"/>
      <c r="J107" s="786"/>
      <c r="L107" s="121"/>
    </row>
    <row r="108" spans="1:12">
      <c r="A108" s="41">
        <v>45900</v>
      </c>
      <c r="B108" s="786" t="s">
        <v>10</v>
      </c>
      <c r="C108" s="786" t="s">
        <v>21</v>
      </c>
      <c r="D108" t="s">
        <v>12</v>
      </c>
      <c r="E108" s="121">
        <v>101.6</v>
      </c>
      <c r="G108" s="188">
        <f t="shared" si="2"/>
        <v>101.59999999999995</v>
      </c>
      <c r="H108" s="188"/>
      <c r="J108" s="787"/>
      <c r="L108" s="121"/>
    </row>
    <row r="109" spans="1:12">
      <c r="A109" s="39"/>
      <c r="B109" s="787"/>
      <c r="C109" s="787"/>
      <c r="D109" t="s">
        <v>13</v>
      </c>
      <c r="E109" s="121">
        <v>5</v>
      </c>
      <c r="G109" s="188">
        <f t="shared" si="2"/>
        <v>106.59999999999995</v>
      </c>
      <c r="H109" s="188"/>
      <c r="J109" s="786"/>
      <c r="L109" s="121"/>
    </row>
    <row r="110" spans="1:12">
      <c r="A110" s="39"/>
      <c r="B110" s="787"/>
      <c r="C110" s="787"/>
      <c r="D110" t="s">
        <v>14</v>
      </c>
      <c r="E110" s="121">
        <v>1200</v>
      </c>
      <c r="G110" s="188">
        <f t="shared" si="2"/>
        <v>1306.5999999999999</v>
      </c>
      <c r="H110" s="188"/>
      <c r="J110" s="787"/>
      <c r="L110" s="121"/>
    </row>
    <row r="111" spans="1:12">
      <c r="A111" s="39"/>
      <c r="B111" s="787"/>
      <c r="C111" s="787"/>
      <c r="D111" s="378" t="s">
        <v>223</v>
      </c>
      <c r="E111" s="379">
        <v>15</v>
      </c>
      <c r="G111" s="188">
        <f t="shared" si="2"/>
        <v>1321.6</v>
      </c>
      <c r="H111" s="188"/>
      <c r="J111" s="787"/>
      <c r="L111" s="121"/>
    </row>
    <row r="112" spans="1:12">
      <c r="A112" s="39">
        <v>45924</v>
      </c>
      <c r="B112" s="787" t="s">
        <v>3593</v>
      </c>
      <c r="C112" s="787" t="s">
        <v>21</v>
      </c>
      <c r="D112" t="s">
        <v>14</v>
      </c>
      <c r="F112" s="121">
        <v>500</v>
      </c>
      <c r="G112" s="188">
        <f t="shared" si="2"/>
        <v>821.59999999999991</v>
      </c>
      <c r="H112" s="188"/>
      <c r="J112" s="820" t="s">
        <v>3581</v>
      </c>
      <c r="K112" s="820"/>
      <c r="L112" s="820"/>
    </row>
    <row r="113" spans="1:13">
      <c r="A113" s="39">
        <v>45924</v>
      </c>
      <c r="B113" s="787" t="s">
        <v>3594</v>
      </c>
      <c r="C113" s="787" t="s">
        <v>21</v>
      </c>
      <c r="D113" t="s">
        <v>14</v>
      </c>
      <c r="F113" s="121">
        <v>500</v>
      </c>
      <c r="G113" s="188">
        <f t="shared" si="2"/>
        <v>321.59999999999991</v>
      </c>
      <c r="H113" s="188"/>
      <c r="I113" s="10">
        <v>2025</v>
      </c>
      <c r="J113" s="786" t="s">
        <v>21</v>
      </c>
      <c r="K113" s="378" t="s">
        <v>223</v>
      </c>
      <c r="L113" s="379">
        <v>15</v>
      </c>
    </row>
    <row r="114" spans="1:13">
      <c r="A114" s="106">
        <v>45944</v>
      </c>
      <c r="B114" s="787" t="s">
        <v>3592</v>
      </c>
      <c r="C114" s="787" t="s">
        <v>21</v>
      </c>
      <c r="D114" t="s">
        <v>12</v>
      </c>
      <c r="F114" s="121">
        <v>101.6</v>
      </c>
      <c r="G114" s="188">
        <f t="shared" si="2"/>
        <v>219.99999999999991</v>
      </c>
      <c r="H114" s="188"/>
      <c r="J114" s="786" t="s">
        <v>23</v>
      </c>
      <c r="K114" t="s">
        <v>12</v>
      </c>
      <c r="L114" s="121">
        <v>96.4</v>
      </c>
    </row>
    <row r="115" spans="1:13">
      <c r="A115" s="106">
        <v>45944</v>
      </c>
      <c r="B115" s="787" t="s">
        <v>3592</v>
      </c>
      <c r="C115" s="787" t="s">
        <v>21</v>
      </c>
      <c r="D115" t="s">
        <v>13</v>
      </c>
      <c r="F115" s="121">
        <v>5</v>
      </c>
      <c r="G115" s="188">
        <f t="shared" si="2"/>
        <v>214.99999999999991</v>
      </c>
      <c r="H115" s="188"/>
      <c r="J115" s="787"/>
      <c r="K115" t="s">
        <v>13</v>
      </c>
      <c r="L115" s="121">
        <v>10.6</v>
      </c>
    </row>
    <row r="116" spans="1:13">
      <c r="A116" s="106">
        <v>45944</v>
      </c>
      <c r="B116" s="787" t="s">
        <v>3595</v>
      </c>
      <c r="C116" s="787" t="s">
        <v>21</v>
      </c>
      <c r="D116" t="s">
        <v>14</v>
      </c>
      <c r="F116" s="121">
        <v>200</v>
      </c>
      <c r="G116" s="188">
        <f t="shared" si="2"/>
        <v>14.999999999999915</v>
      </c>
      <c r="H116" s="188"/>
      <c r="J116" s="786" t="s">
        <v>24</v>
      </c>
      <c r="K116" t="s">
        <v>14</v>
      </c>
      <c r="L116" s="121">
        <v>1200</v>
      </c>
    </row>
    <row r="117" spans="1:13">
      <c r="A117" s="106">
        <v>46002</v>
      </c>
      <c r="B117" s="787" t="s">
        <v>3596</v>
      </c>
      <c r="C117" s="787" t="s">
        <v>21</v>
      </c>
      <c r="D117" t="s">
        <v>223</v>
      </c>
      <c r="F117" s="121">
        <v>15</v>
      </c>
      <c r="G117" s="188">
        <f t="shared" si="2"/>
        <v>-8.5265128291212022E-14</v>
      </c>
      <c r="H117" s="188"/>
      <c r="J117" s="786"/>
      <c r="L117" s="121"/>
    </row>
    <row r="118" spans="1:13">
      <c r="A118" s="133" t="s">
        <v>136</v>
      </c>
      <c r="B118" s="786" t="s">
        <v>10</v>
      </c>
      <c r="C118" s="786" t="s">
        <v>91</v>
      </c>
      <c r="D118" t="s">
        <v>12</v>
      </c>
      <c r="E118" s="121">
        <v>101</v>
      </c>
      <c r="G118" s="188">
        <f t="shared" si="2"/>
        <v>100.99999999999991</v>
      </c>
      <c r="H118" s="188"/>
      <c r="L118" s="161">
        <f>SUM(L113:L116)</f>
        <v>1322</v>
      </c>
    </row>
    <row r="119" spans="1:13">
      <c r="B119" s="787"/>
      <c r="C119" s="787"/>
      <c r="D119" t="s">
        <v>13</v>
      </c>
      <c r="E119" s="121">
        <v>10</v>
      </c>
      <c r="G119" s="188">
        <f t="shared" si="2"/>
        <v>110.99999999999991</v>
      </c>
      <c r="H119" s="188"/>
    </row>
    <row r="120" spans="1:13">
      <c r="B120" s="787"/>
      <c r="C120" s="787"/>
      <c r="D120" t="s">
        <v>14</v>
      </c>
      <c r="E120" s="121">
        <v>1200</v>
      </c>
      <c r="G120" s="188">
        <f t="shared" si="2"/>
        <v>1311</v>
      </c>
      <c r="H120" s="188"/>
    </row>
    <row r="121" spans="1:13">
      <c r="A121" s="106">
        <v>45944</v>
      </c>
      <c r="B121" s="787" t="s">
        <v>3595</v>
      </c>
      <c r="C121" s="787" t="s">
        <v>91</v>
      </c>
      <c r="D121" t="s">
        <v>14</v>
      </c>
      <c r="F121" s="121">
        <v>300</v>
      </c>
      <c r="G121" s="188">
        <f t="shared" si="2"/>
        <v>1011</v>
      </c>
      <c r="H121" s="188"/>
    </row>
    <row r="122" spans="1:13">
      <c r="A122" s="106">
        <v>45944</v>
      </c>
      <c r="B122" s="787" t="s">
        <v>3597</v>
      </c>
      <c r="C122" s="787" t="s">
        <v>91</v>
      </c>
      <c r="D122" t="s">
        <v>14</v>
      </c>
      <c r="F122" s="121">
        <v>187.6</v>
      </c>
      <c r="G122" s="188">
        <f t="shared" si="2"/>
        <v>823.4</v>
      </c>
      <c r="H122" s="188"/>
    </row>
    <row r="123" spans="1:13">
      <c r="A123" s="106">
        <v>45945</v>
      </c>
      <c r="B123" s="787" t="s">
        <v>3598</v>
      </c>
      <c r="C123" s="787" t="s">
        <v>91</v>
      </c>
      <c r="D123" t="s">
        <v>14</v>
      </c>
      <c r="F123" s="121">
        <v>500</v>
      </c>
      <c r="G123" s="188">
        <f t="shared" si="2"/>
        <v>323.39999999999998</v>
      </c>
      <c r="H123" s="188"/>
      <c r="K123" s="786"/>
      <c r="M123" s="121"/>
    </row>
    <row r="124" spans="1:13">
      <c r="A124" s="106">
        <v>45945</v>
      </c>
      <c r="B124" s="787" t="s">
        <v>3599</v>
      </c>
      <c r="C124" s="787" t="s">
        <v>91</v>
      </c>
      <c r="D124" t="s">
        <v>14</v>
      </c>
      <c r="F124" s="121">
        <v>212.4</v>
      </c>
      <c r="G124" s="188">
        <f t="shared" si="2"/>
        <v>110.99999999999997</v>
      </c>
      <c r="H124" s="188"/>
      <c r="K124" s="787"/>
      <c r="M124" s="121"/>
    </row>
    <row r="125" spans="1:13">
      <c r="A125" s="106">
        <v>45972</v>
      </c>
      <c r="B125" s="787" t="s">
        <v>3600</v>
      </c>
      <c r="C125" s="787" t="s">
        <v>91</v>
      </c>
      <c r="D125" t="s">
        <v>12</v>
      </c>
      <c r="F125" s="121">
        <v>101</v>
      </c>
      <c r="G125" s="188">
        <f t="shared" si="2"/>
        <v>9.9999999999999716</v>
      </c>
      <c r="H125" s="188"/>
      <c r="K125" s="787"/>
      <c r="M125" s="121"/>
    </row>
    <row r="126" spans="1:13">
      <c r="A126" s="106">
        <v>45972</v>
      </c>
      <c r="B126" s="787" t="s">
        <v>3600</v>
      </c>
      <c r="C126" s="787" t="s">
        <v>91</v>
      </c>
      <c r="D126" t="s">
        <v>13</v>
      </c>
      <c r="F126" s="121">
        <v>10</v>
      </c>
      <c r="G126" s="188">
        <f t="shared" si="2"/>
        <v>-2.8421709430404007E-14</v>
      </c>
      <c r="H126" s="188"/>
      <c r="K126" s="786"/>
      <c r="M126" s="121"/>
    </row>
    <row r="127" spans="1:13">
      <c r="A127" s="41">
        <v>45961</v>
      </c>
      <c r="B127" s="786" t="s">
        <v>10</v>
      </c>
      <c r="C127" s="786" t="s">
        <v>23</v>
      </c>
      <c r="D127" t="s">
        <v>12</v>
      </c>
      <c r="E127" s="121">
        <v>96.4</v>
      </c>
      <c r="G127" s="188">
        <f t="shared" si="2"/>
        <v>96.399999999999977</v>
      </c>
      <c r="H127" s="188"/>
      <c r="K127" s="787"/>
      <c r="M127" s="121"/>
    </row>
    <row r="128" spans="1:13">
      <c r="A128" s="39"/>
      <c r="B128" s="787"/>
      <c r="C128" s="787"/>
      <c r="D128" t="s">
        <v>13</v>
      </c>
      <c r="E128" s="121">
        <v>10.6</v>
      </c>
      <c r="G128" s="188">
        <f t="shared" si="2"/>
        <v>106.99999999999997</v>
      </c>
      <c r="H128" s="188"/>
      <c r="K128" s="786"/>
      <c r="M128" s="121"/>
    </row>
    <row r="129" spans="1:15">
      <c r="A129" s="39"/>
      <c r="B129" s="787"/>
      <c r="C129" s="787"/>
      <c r="D129" t="s">
        <v>14</v>
      </c>
      <c r="E129" s="121">
        <v>1200</v>
      </c>
      <c r="G129" s="188">
        <f t="shared" si="2"/>
        <v>1307</v>
      </c>
      <c r="H129" s="188"/>
      <c r="M129" s="121"/>
      <c r="N129" s="121"/>
    </row>
    <row r="130" spans="1:15">
      <c r="A130" s="106">
        <v>45966</v>
      </c>
      <c r="B130" s="787" t="s">
        <v>3601</v>
      </c>
      <c r="C130" s="787" t="s">
        <v>23</v>
      </c>
      <c r="D130" t="s">
        <v>14</v>
      </c>
      <c r="F130" s="121">
        <v>500</v>
      </c>
      <c r="G130" s="188">
        <f t="shared" si="2"/>
        <v>807</v>
      </c>
      <c r="H130" s="188"/>
    </row>
    <row r="131" spans="1:15">
      <c r="A131" s="106">
        <v>45966</v>
      </c>
      <c r="B131" s="787" t="s">
        <v>3602</v>
      </c>
      <c r="C131" s="787" t="s">
        <v>23</v>
      </c>
      <c r="D131" t="s">
        <v>14</v>
      </c>
      <c r="F131" s="121">
        <v>400</v>
      </c>
      <c r="G131" s="188">
        <f t="shared" si="2"/>
        <v>407</v>
      </c>
      <c r="H131" s="287">
        <f>SUM(H4:H129)</f>
        <v>7200</v>
      </c>
      <c r="I131" s="233" t="s">
        <v>1120</v>
      </c>
    </row>
    <row r="132" spans="1:15">
      <c r="A132" s="106">
        <v>45972</v>
      </c>
      <c r="B132" s="787" t="s">
        <v>3603</v>
      </c>
      <c r="C132" s="787" t="s">
        <v>23</v>
      </c>
      <c r="D132" t="s">
        <v>14</v>
      </c>
      <c r="F132" s="121">
        <v>300</v>
      </c>
      <c r="G132" s="188">
        <f t="shared" si="2"/>
        <v>107</v>
      </c>
    </row>
    <row r="133" spans="1:15">
      <c r="A133" s="106">
        <v>46002</v>
      </c>
      <c r="B133" s="787" t="s">
        <v>3596</v>
      </c>
      <c r="C133" s="787" t="s">
        <v>23</v>
      </c>
      <c r="D133" t="s">
        <v>12</v>
      </c>
      <c r="F133" s="121">
        <v>96.4</v>
      </c>
      <c r="G133" s="188">
        <f t="shared" si="2"/>
        <v>10.599999999999994</v>
      </c>
    </row>
    <row r="134" spans="1:15">
      <c r="A134" s="106">
        <v>46002</v>
      </c>
      <c r="B134" s="787" t="s">
        <v>3596</v>
      </c>
      <c r="C134" s="787" t="s">
        <v>23</v>
      </c>
      <c r="D134" t="s">
        <v>13</v>
      </c>
      <c r="F134" s="121">
        <v>10.6</v>
      </c>
      <c r="G134" s="188">
        <f t="shared" si="2"/>
        <v>0</v>
      </c>
      <c r="J134" s="627"/>
      <c r="K134" s="627"/>
      <c r="L134" s="627"/>
      <c r="M134" s="627"/>
      <c r="N134" s="627"/>
      <c r="O134" s="627"/>
    </row>
    <row r="135" spans="1:15">
      <c r="A135" s="41">
        <v>45991</v>
      </c>
      <c r="B135" s="786" t="s">
        <v>10</v>
      </c>
      <c r="C135" s="786" t="s">
        <v>24</v>
      </c>
      <c r="D135" t="s">
        <v>12</v>
      </c>
      <c r="E135" s="121">
        <v>91.2</v>
      </c>
      <c r="G135" s="188">
        <f t="shared" si="2"/>
        <v>91.2</v>
      </c>
      <c r="J135" s="627"/>
      <c r="K135" s="627"/>
      <c r="L135" s="627"/>
      <c r="M135" s="627"/>
      <c r="N135" s="627"/>
      <c r="O135" s="627"/>
    </row>
    <row r="136" spans="1:15">
      <c r="A136" s="39"/>
      <c r="B136" s="787"/>
      <c r="C136" s="787"/>
      <c r="D136" t="s">
        <v>13</v>
      </c>
      <c r="E136" s="121">
        <v>8.5</v>
      </c>
      <c r="G136" s="188">
        <f t="shared" si="2"/>
        <v>99.7</v>
      </c>
      <c r="J136" s="627"/>
      <c r="K136" s="627"/>
      <c r="L136" s="627"/>
      <c r="M136" s="627"/>
      <c r="N136" s="627"/>
      <c r="O136" s="627"/>
    </row>
    <row r="137" spans="1:15">
      <c r="A137" s="39"/>
      <c r="B137" s="787"/>
      <c r="C137" s="787"/>
      <c r="D137" t="s">
        <v>14</v>
      </c>
      <c r="E137" s="121">
        <v>1200</v>
      </c>
      <c r="G137" s="188">
        <f t="shared" si="2"/>
        <v>1299.7</v>
      </c>
      <c r="J137" s="627"/>
      <c r="K137" s="627"/>
      <c r="L137" s="627"/>
      <c r="M137" s="627"/>
      <c r="N137" s="627"/>
      <c r="O137" s="627"/>
    </row>
    <row r="138" spans="1:15">
      <c r="A138" s="106">
        <v>46002</v>
      </c>
      <c r="B138" s="787" t="s">
        <v>3604</v>
      </c>
      <c r="C138" s="787" t="s">
        <v>24</v>
      </c>
      <c r="D138" s="815" t="s">
        <v>14</v>
      </c>
      <c r="F138" s="121">
        <v>1200</v>
      </c>
      <c r="G138" s="188">
        <f t="shared" si="2"/>
        <v>99.700000000000045</v>
      </c>
      <c r="J138" s="627"/>
      <c r="K138" s="627"/>
      <c r="L138" s="627"/>
      <c r="M138" s="627"/>
      <c r="N138" s="627"/>
      <c r="O138" s="627"/>
    </row>
    <row r="139" spans="1:15">
      <c r="A139" s="106">
        <v>46036</v>
      </c>
      <c r="B139" s="787" t="s">
        <v>3605</v>
      </c>
      <c r="C139" s="787" t="s">
        <v>24</v>
      </c>
      <c r="D139" s="815" t="s">
        <v>12</v>
      </c>
      <c r="F139" s="121">
        <v>91.2</v>
      </c>
      <c r="G139" s="188">
        <f t="shared" si="2"/>
        <v>8.5000000000000426</v>
      </c>
      <c r="J139" s="627"/>
      <c r="K139" s="627"/>
      <c r="L139" s="627"/>
      <c r="M139" s="627"/>
      <c r="N139" s="627"/>
      <c r="O139" s="627"/>
    </row>
    <row r="140" spans="1:15">
      <c r="A140" s="106">
        <v>46036</v>
      </c>
      <c r="B140" s="787" t="s">
        <v>3605</v>
      </c>
      <c r="C140" s="787" t="s">
        <v>24</v>
      </c>
      <c r="D140" s="815" t="s">
        <v>13</v>
      </c>
      <c r="F140" s="121">
        <v>8.5</v>
      </c>
      <c r="G140" s="188">
        <f t="shared" si="2"/>
        <v>4.2632564145606011E-14</v>
      </c>
      <c r="J140" s="627"/>
      <c r="K140" s="627"/>
      <c r="L140" s="627"/>
      <c r="M140" s="627"/>
      <c r="N140" s="627"/>
      <c r="O140" s="627"/>
    </row>
    <row r="141" spans="1:15">
      <c r="A141" s="41">
        <v>46022</v>
      </c>
      <c r="B141" s="786" t="s">
        <v>10</v>
      </c>
      <c r="C141" s="786" t="s">
        <v>25</v>
      </c>
      <c r="D141" t="s">
        <v>12</v>
      </c>
      <c r="E141" s="121">
        <v>92.5</v>
      </c>
      <c r="G141" s="188">
        <f t="shared" si="2"/>
        <v>92.500000000000043</v>
      </c>
      <c r="J141" s="627"/>
      <c r="K141" s="627"/>
      <c r="L141" s="627"/>
      <c r="M141" s="627"/>
      <c r="N141" s="627"/>
      <c r="O141" s="627"/>
    </row>
    <row r="142" spans="1:15">
      <c r="A142" s="41"/>
      <c r="B142" s="786"/>
      <c r="C142" s="786"/>
      <c r="D142" t="s">
        <v>13</v>
      </c>
      <c r="E142" s="121">
        <v>8.5</v>
      </c>
      <c r="G142" s="188">
        <f t="shared" si="2"/>
        <v>101.00000000000004</v>
      </c>
      <c r="J142" s="627"/>
      <c r="K142" s="627"/>
      <c r="L142" s="627"/>
      <c r="M142" s="627"/>
      <c r="N142" s="627"/>
      <c r="O142" s="627"/>
    </row>
    <row r="143" spans="1:15">
      <c r="A143" s="39"/>
      <c r="B143" s="787"/>
      <c r="C143" s="787"/>
      <c r="D143" t="s">
        <v>14</v>
      </c>
      <c r="E143" s="121">
        <v>1200</v>
      </c>
      <c r="G143" s="188">
        <f t="shared" si="2"/>
        <v>1301</v>
      </c>
    </row>
    <row r="144" spans="1:15">
      <c r="A144" s="106">
        <v>46036</v>
      </c>
      <c r="B144" s="787" t="s">
        <v>3606</v>
      </c>
      <c r="C144" s="787" t="s">
        <v>25</v>
      </c>
      <c r="D144" s="815" t="s">
        <v>14</v>
      </c>
      <c r="F144" s="121">
        <v>1000</v>
      </c>
      <c r="G144" s="188">
        <f t="shared" si="2"/>
        <v>301</v>
      </c>
    </row>
    <row r="145" spans="1:13">
      <c r="A145" s="106">
        <v>46036</v>
      </c>
      <c r="B145" s="787" t="s">
        <v>3607</v>
      </c>
      <c r="C145" s="787" t="s">
        <v>25</v>
      </c>
      <c r="D145" s="815" t="s">
        <v>14</v>
      </c>
      <c r="F145" s="121">
        <v>200</v>
      </c>
      <c r="G145" s="188">
        <f t="shared" si="2"/>
        <v>101</v>
      </c>
    </row>
    <row r="146" spans="1:13">
      <c r="A146" s="106">
        <v>46050</v>
      </c>
      <c r="B146" s="787" t="s">
        <v>3608</v>
      </c>
      <c r="C146" s="787" t="s">
        <v>25</v>
      </c>
      <c r="D146" s="815" t="s">
        <v>12</v>
      </c>
      <c r="F146" s="121">
        <v>92.5</v>
      </c>
      <c r="G146" s="188">
        <f t="shared" si="2"/>
        <v>8.5</v>
      </c>
    </row>
    <row r="147" spans="1:13">
      <c r="A147" s="106">
        <v>46050</v>
      </c>
      <c r="B147" s="787" t="s">
        <v>3608</v>
      </c>
      <c r="C147" s="787" t="s">
        <v>25</v>
      </c>
      <c r="D147" s="815" t="s">
        <v>13</v>
      </c>
      <c r="F147" s="121">
        <v>8.5</v>
      </c>
      <c r="G147" s="188">
        <f t="shared" si="2"/>
        <v>0</v>
      </c>
    </row>
    <row r="148" spans="1:13">
      <c r="A148" s="133">
        <v>46053</v>
      </c>
      <c r="B148" s="786" t="s">
        <v>10</v>
      </c>
      <c r="C148" s="786" t="s">
        <v>11</v>
      </c>
      <c r="D148" t="s">
        <v>12</v>
      </c>
      <c r="E148" s="121">
        <v>89.9</v>
      </c>
      <c r="G148" s="188">
        <f t="shared" si="2"/>
        <v>89.9</v>
      </c>
    </row>
    <row r="149" spans="1:13">
      <c r="B149" s="787"/>
      <c r="C149" s="787"/>
      <c r="D149" t="s">
        <v>13</v>
      </c>
      <c r="E149" s="121">
        <v>6.4</v>
      </c>
      <c r="G149" s="188">
        <f t="shared" si="2"/>
        <v>96.300000000000011</v>
      </c>
    </row>
    <row r="150" spans="1:13">
      <c r="B150" s="787"/>
      <c r="C150" s="787"/>
      <c r="D150" t="s">
        <v>14</v>
      </c>
      <c r="E150" s="121">
        <v>1200</v>
      </c>
      <c r="G150" s="188">
        <f t="shared" si="2"/>
        <v>1296.3</v>
      </c>
      <c r="J150" s="787"/>
      <c r="L150" s="121"/>
    </row>
    <row r="151" spans="1:13">
      <c r="A151" s="106">
        <v>46065</v>
      </c>
      <c r="B151" s="787" t="s">
        <v>3609</v>
      </c>
      <c r="C151" s="787" t="s">
        <v>11</v>
      </c>
      <c r="D151" s="815" t="s">
        <v>14</v>
      </c>
      <c r="F151" s="121">
        <v>1200</v>
      </c>
      <c r="G151" s="188">
        <f t="shared" si="2"/>
        <v>96.299999999999955</v>
      </c>
      <c r="J151" s="786"/>
      <c r="L151" s="121"/>
    </row>
    <row r="152" spans="1:13">
      <c r="A152" s="106">
        <v>46121</v>
      </c>
      <c r="B152" s="787" t="s">
        <v>3610</v>
      </c>
      <c r="C152" s="787" t="s">
        <v>11</v>
      </c>
      <c r="D152" s="815" t="s">
        <v>12</v>
      </c>
      <c r="F152" s="121">
        <v>89.9</v>
      </c>
      <c r="G152" s="188">
        <f t="shared" si="2"/>
        <v>6.3999999999999488</v>
      </c>
      <c r="J152" s="786"/>
      <c r="L152" s="121"/>
    </row>
    <row r="153" spans="1:13">
      <c r="A153" s="106">
        <v>46121</v>
      </c>
      <c r="B153" s="787" t="s">
        <v>3610</v>
      </c>
      <c r="C153" s="787" t="s">
        <v>11</v>
      </c>
      <c r="D153" s="815" t="s">
        <v>13</v>
      </c>
      <c r="F153" s="121">
        <v>6.4</v>
      </c>
      <c r="G153" s="188">
        <f t="shared" si="2"/>
        <v>-5.1514348342607263E-14</v>
      </c>
      <c r="J153" s="786"/>
      <c r="L153" s="121"/>
    </row>
    <row r="154" spans="1:13">
      <c r="A154" s="41">
        <v>46081</v>
      </c>
      <c r="B154" s="786" t="s">
        <v>10</v>
      </c>
      <c r="C154" s="786" t="s">
        <v>15</v>
      </c>
      <c r="D154" t="s">
        <v>12</v>
      </c>
      <c r="E154" s="121">
        <v>88.6</v>
      </c>
      <c r="G154" s="188">
        <f t="shared" si="2"/>
        <v>88.599999999999937</v>
      </c>
      <c r="J154" s="820" t="s">
        <v>3581</v>
      </c>
      <c r="K154" s="820"/>
      <c r="L154" s="820"/>
    </row>
    <row r="155" spans="1:13">
      <c r="A155" s="39"/>
      <c r="B155" s="787"/>
      <c r="C155" s="787"/>
      <c r="D155" t="s">
        <v>13</v>
      </c>
      <c r="E155" s="121">
        <v>15</v>
      </c>
      <c r="G155" s="188">
        <f t="shared" si="2"/>
        <v>103.59999999999994</v>
      </c>
      <c r="I155" s="10">
        <v>2026</v>
      </c>
      <c r="J155" s="786" t="s">
        <v>16</v>
      </c>
      <c r="K155" t="s">
        <v>12</v>
      </c>
      <c r="L155" s="121">
        <v>91.8</v>
      </c>
      <c r="M155" s="121"/>
    </row>
    <row r="156" spans="1:13">
      <c r="A156" s="39"/>
      <c r="B156" s="787"/>
      <c r="C156" s="787"/>
      <c r="D156" t="s">
        <v>14</v>
      </c>
      <c r="E156" s="121">
        <v>1200</v>
      </c>
      <c r="G156" s="188">
        <f t="shared" si="2"/>
        <v>1303.5999999999999</v>
      </c>
      <c r="J156" s="787"/>
      <c r="K156" t="s">
        <v>13</v>
      </c>
      <c r="L156" s="121">
        <v>15</v>
      </c>
    </row>
    <row r="157" spans="1:13">
      <c r="A157" s="106">
        <v>46106</v>
      </c>
      <c r="B157" s="787" t="s">
        <v>3611</v>
      </c>
      <c r="C157" s="787" t="s">
        <v>15</v>
      </c>
      <c r="D157" s="815" t="s">
        <v>14</v>
      </c>
      <c r="F157" s="121">
        <v>1200</v>
      </c>
      <c r="G157" s="188">
        <f t="shared" si="2"/>
        <v>103.59999999999991</v>
      </c>
      <c r="L157" s="161">
        <f>SUM(L155:L156)</f>
        <v>106.8</v>
      </c>
    </row>
    <row r="158" spans="1:13">
      <c r="A158" s="106">
        <v>46121</v>
      </c>
      <c r="B158" s="787" t="s">
        <v>3610</v>
      </c>
      <c r="C158" s="787" t="s">
        <v>15</v>
      </c>
      <c r="D158" s="815" t="s">
        <v>12</v>
      </c>
      <c r="F158" s="121">
        <v>88.6</v>
      </c>
      <c r="G158" s="188">
        <f t="shared" si="2"/>
        <v>14.999999999999915</v>
      </c>
    </row>
    <row r="159" spans="1:13">
      <c r="A159" s="106">
        <v>46121</v>
      </c>
      <c r="B159" s="787" t="s">
        <v>3610</v>
      </c>
      <c r="C159" s="787" t="s">
        <v>15</v>
      </c>
      <c r="D159" s="815" t="s">
        <v>13</v>
      </c>
      <c r="F159" s="121">
        <v>15</v>
      </c>
      <c r="G159" s="188">
        <f t="shared" si="2"/>
        <v>-8.5265128291212022E-14</v>
      </c>
    </row>
    <row r="160" spans="1:13">
      <c r="A160" s="41">
        <v>46112</v>
      </c>
      <c r="B160" s="786" t="s">
        <v>10</v>
      </c>
      <c r="C160" s="786" t="s">
        <v>16</v>
      </c>
      <c r="D160" t="s">
        <v>12</v>
      </c>
      <c r="E160" s="121">
        <v>91.8</v>
      </c>
      <c r="G160" s="188">
        <f t="shared" si="2"/>
        <v>91.799999999999912</v>
      </c>
    </row>
    <row r="161" spans="1:12">
      <c r="A161" s="39"/>
      <c r="B161" s="787"/>
      <c r="C161" s="787"/>
      <c r="D161" t="s">
        <v>13</v>
      </c>
      <c r="E161" s="121">
        <v>15</v>
      </c>
      <c r="G161" s="188">
        <f t="shared" si="2"/>
        <v>106.79999999999991</v>
      </c>
    </row>
    <row r="162" spans="1:12">
      <c r="A162" s="39"/>
      <c r="B162" s="787"/>
      <c r="C162" s="787"/>
      <c r="D162" t="s">
        <v>14</v>
      </c>
      <c r="E162" s="121">
        <v>1200</v>
      </c>
      <c r="G162" s="188">
        <f t="shared" si="2"/>
        <v>1306.8</v>
      </c>
      <c r="J162" s="786"/>
      <c r="L162" s="121"/>
    </row>
    <row r="163" spans="1:12">
      <c r="A163" s="106">
        <v>46128</v>
      </c>
      <c r="B163" s="787" t="s">
        <v>3612</v>
      </c>
      <c r="C163" s="787" t="s">
        <v>16</v>
      </c>
      <c r="D163" s="815" t="s">
        <v>14</v>
      </c>
      <c r="F163" s="121">
        <v>1200</v>
      </c>
      <c r="G163" s="188">
        <f t="shared" si="2"/>
        <v>106.79999999999995</v>
      </c>
      <c r="J163" s="787"/>
      <c r="L163" s="121"/>
    </row>
    <row r="164" spans="1:12">
      <c r="A164" s="41">
        <v>46142</v>
      </c>
      <c r="B164" s="786" t="s">
        <v>10</v>
      </c>
      <c r="C164" s="786" t="s">
        <v>17</v>
      </c>
      <c r="D164" t="s">
        <v>12</v>
      </c>
      <c r="G164" s="188">
        <f t="shared" si="2"/>
        <v>106.79999999999995</v>
      </c>
      <c r="J164" s="786"/>
      <c r="L164" s="121"/>
    </row>
    <row r="165" spans="1:12">
      <c r="A165" s="39"/>
      <c r="B165" s="787"/>
      <c r="C165" s="787"/>
      <c r="D165" t="s">
        <v>13</v>
      </c>
      <c r="G165" s="188">
        <f t="shared" si="2"/>
        <v>106.79999999999995</v>
      </c>
      <c r="J165" s="787"/>
      <c r="L165" s="121"/>
    </row>
    <row r="166" spans="1:12">
      <c r="A166" s="39"/>
      <c r="B166" s="787"/>
      <c r="C166" s="787"/>
      <c r="D166" t="s">
        <v>14</v>
      </c>
      <c r="E166" s="121">
        <v>1200</v>
      </c>
      <c r="G166" s="188">
        <f t="shared" si="2"/>
        <v>1306.8</v>
      </c>
      <c r="L166" s="121"/>
    </row>
    <row r="167" spans="1:12">
      <c r="B167" s="787"/>
      <c r="C167" s="787"/>
      <c r="D167" s="815"/>
      <c r="G167" s="188">
        <f t="shared" si="2"/>
        <v>1306.8</v>
      </c>
    </row>
    <row r="168" spans="1:12">
      <c r="B168" s="787"/>
      <c r="C168" s="787"/>
      <c r="D168" s="815"/>
      <c r="G168" s="188">
        <f t="shared" si="2"/>
        <v>1306.8</v>
      </c>
    </row>
    <row r="169" spans="1:12">
      <c r="B169" s="787"/>
      <c r="C169" s="787"/>
      <c r="D169" s="815"/>
      <c r="G169" s="188">
        <f t="shared" si="2"/>
        <v>1306.8</v>
      </c>
    </row>
    <row r="170" spans="1:12">
      <c r="B170" s="787"/>
      <c r="C170" s="787"/>
      <c r="D170" s="815"/>
      <c r="G170" s="188">
        <f t="shared" si="2"/>
        <v>1306.8</v>
      </c>
    </row>
    <row r="171" spans="1:12">
      <c r="B171" s="787"/>
      <c r="C171" s="787"/>
      <c r="D171" s="815"/>
      <c r="G171" s="188">
        <f t="shared" si="2"/>
        <v>1306.8</v>
      </c>
    </row>
    <row r="172" spans="1:12">
      <c r="B172" s="787"/>
      <c r="C172" s="787"/>
      <c r="D172" s="815"/>
      <c r="G172" s="188">
        <f t="shared" si="2"/>
        <v>1306.8</v>
      </c>
    </row>
    <row r="173" spans="1:12">
      <c r="B173" s="787"/>
      <c r="C173" s="787"/>
      <c r="D173" s="815"/>
      <c r="G173" s="188">
        <f t="shared" si="2"/>
        <v>1306.8</v>
      </c>
    </row>
    <row r="174" spans="1:12">
      <c r="B174" s="787"/>
      <c r="C174" s="787"/>
      <c r="D174" s="815"/>
      <c r="G174" s="188">
        <f t="shared" ref="G174:G237" si="3">+G173+E174-F174</f>
        <v>1306.8</v>
      </c>
    </row>
    <row r="175" spans="1:12">
      <c r="B175" s="787"/>
      <c r="C175" s="787"/>
      <c r="D175" s="815"/>
      <c r="G175" s="188">
        <f t="shared" si="3"/>
        <v>1306.8</v>
      </c>
    </row>
    <row r="176" spans="1:12">
      <c r="B176" s="787"/>
      <c r="C176" s="787"/>
      <c r="D176" s="815"/>
      <c r="G176" s="188">
        <f t="shared" si="3"/>
        <v>1306.8</v>
      </c>
    </row>
    <row r="177" spans="2:7">
      <c r="B177" s="787"/>
      <c r="C177" s="787"/>
      <c r="D177" s="815"/>
      <c r="G177" s="188">
        <f t="shared" si="3"/>
        <v>1306.8</v>
      </c>
    </row>
    <row r="178" spans="2:7">
      <c r="B178" s="787"/>
      <c r="C178" s="787"/>
      <c r="D178" s="815"/>
      <c r="G178" s="188">
        <f t="shared" si="3"/>
        <v>1306.8</v>
      </c>
    </row>
    <row r="179" spans="2:7">
      <c r="B179" s="787"/>
      <c r="C179" s="787"/>
      <c r="D179" s="815"/>
      <c r="G179" s="188">
        <f t="shared" si="3"/>
        <v>1306.8</v>
      </c>
    </row>
    <row r="180" spans="2:7">
      <c r="B180" s="787"/>
      <c r="C180" s="787"/>
      <c r="D180" s="815"/>
      <c r="G180" s="188">
        <f t="shared" si="3"/>
        <v>1306.8</v>
      </c>
    </row>
    <row r="181" spans="2:7">
      <c r="B181" s="787"/>
      <c r="C181" s="787"/>
      <c r="D181" s="815"/>
      <c r="G181" s="188">
        <f t="shared" si="3"/>
        <v>1306.8</v>
      </c>
    </row>
    <row r="182" spans="2:7">
      <c r="B182" s="787"/>
      <c r="C182" s="787"/>
      <c r="D182" s="815"/>
      <c r="G182" s="188">
        <f t="shared" si="3"/>
        <v>1306.8</v>
      </c>
    </row>
    <row r="183" spans="2:7">
      <c r="B183" s="787"/>
      <c r="C183" s="787"/>
      <c r="D183" s="815"/>
      <c r="G183" s="188">
        <f t="shared" si="3"/>
        <v>1306.8</v>
      </c>
    </row>
    <row r="184" spans="2:7">
      <c r="B184" s="787"/>
      <c r="C184" s="787"/>
      <c r="D184" s="815"/>
      <c r="G184" s="188">
        <f t="shared" si="3"/>
        <v>1306.8</v>
      </c>
    </row>
    <row r="185" spans="2:7">
      <c r="B185" s="787"/>
      <c r="C185" s="787"/>
      <c r="D185" s="815"/>
      <c r="G185" s="188">
        <f t="shared" si="3"/>
        <v>1306.8</v>
      </c>
    </row>
    <row r="186" spans="2:7">
      <c r="B186" s="787"/>
      <c r="C186" s="787"/>
      <c r="D186" s="815"/>
      <c r="G186" s="188">
        <f t="shared" si="3"/>
        <v>1306.8</v>
      </c>
    </row>
    <row r="187" spans="2:7">
      <c r="B187" s="787"/>
      <c r="C187" s="787"/>
      <c r="D187" s="815"/>
      <c r="G187" s="188">
        <f t="shared" si="3"/>
        <v>1306.8</v>
      </c>
    </row>
    <row r="188" spans="2:7">
      <c r="B188" s="787"/>
      <c r="C188" s="787"/>
      <c r="D188" s="815"/>
      <c r="G188" s="188">
        <f t="shared" si="3"/>
        <v>1306.8</v>
      </c>
    </row>
    <row r="189" spans="2:7">
      <c r="B189" s="787"/>
      <c r="C189" s="787"/>
      <c r="D189" s="815"/>
      <c r="G189" s="188">
        <f t="shared" si="3"/>
        <v>1306.8</v>
      </c>
    </row>
    <row r="190" spans="2:7">
      <c r="B190" s="787"/>
      <c r="C190" s="787"/>
      <c r="D190" s="815"/>
      <c r="G190" s="188">
        <f t="shared" si="3"/>
        <v>1306.8</v>
      </c>
    </row>
    <row r="191" spans="2:7">
      <c r="B191" s="787"/>
      <c r="C191" s="787"/>
      <c r="D191" s="815"/>
      <c r="G191" s="188">
        <f t="shared" si="3"/>
        <v>1306.8</v>
      </c>
    </row>
    <row r="192" spans="2:7">
      <c r="B192" s="787"/>
      <c r="C192" s="787"/>
      <c r="D192" s="815"/>
      <c r="G192" s="188">
        <f t="shared" si="3"/>
        <v>1306.8</v>
      </c>
    </row>
    <row r="193" spans="2:7">
      <c r="B193" s="787"/>
      <c r="C193" s="787"/>
      <c r="D193" s="815"/>
      <c r="G193" s="188">
        <f t="shared" si="3"/>
        <v>1306.8</v>
      </c>
    </row>
    <row r="194" spans="2:7">
      <c r="B194" s="787"/>
      <c r="C194" s="787"/>
      <c r="D194" s="815"/>
      <c r="G194" s="188">
        <f t="shared" si="3"/>
        <v>1306.8</v>
      </c>
    </row>
    <row r="195" spans="2:7">
      <c r="B195" s="787"/>
      <c r="C195" s="787"/>
      <c r="D195" s="815"/>
      <c r="G195" s="188">
        <f t="shared" si="3"/>
        <v>1306.8</v>
      </c>
    </row>
    <row r="196" spans="2:7">
      <c r="B196" s="787"/>
      <c r="C196" s="787"/>
      <c r="D196" s="815"/>
      <c r="G196" s="188">
        <f t="shared" si="3"/>
        <v>1306.8</v>
      </c>
    </row>
    <row r="197" spans="2:7">
      <c r="B197" s="787"/>
      <c r="C197" s="787"/>
      <c r="D197" s="815"/>
      <c r="G197" s="188">
        <f t="shared" si="3"/>
        <v>1306.8</v>
      </c>
    </row>
    <row r="198" spans="2:7">
      <c r="B198" s="787"/>
      <c r="C198" s="787"/>
      <c r="D198" s="815"/>
      <c r="G198" s="188">
        <f t="shared" si="3"/>
        <v>1306.8</v>
      </c>
    </row>
    <row r="199" spans="2:7">
      <c r="B199" s="787"/>
      <c r="C199" s="787"/>
      <c r="D199" s="815"/>
      <c r="G199" s="188">
        <f t="shared" si="3"/>
        <v>1306.8</v>
      </c>
    </row>
    <row r="200" spans="2:7">
      <c r="B200" s="787"/>
      <c r="C200" s="787"/>
      <c r="D200" s="815"/>
      <c r="G200" s="188">
        <f t="shared" si="3"/>
        <v>1306.8</v>
      </c>
    </row>
    <row r="201" spans="2:7">
      <c r="B201" s="787"/>
      <c r="C201" s="787"/>
      <c r="D201" s="815"/>
      <c r="G201" s="188">
        <f t="shared" si="3"/>
        <v>1306.8</v>
      </c>
    </row>
    <row r="202" spans="2:7">
      <c r="B202" s="787"/>
      <c r="C202" s="787"/>
      <c r="D202" s="815"/>
      <c r="G202" s="188">
        <f t="shared" si="3"/>
        <v>1306.8</v>
      </c>
    </row>
    <row r="203" spans="2:7">
      <c r="B203" s="787"/>
      <c r="C203" s="787"/>
      <c r="D203" s="815"/>
      <c r="G203" s="188">
        <f t="shared" si="3"/>
        <v>1306.8</v>
      </c>
    </row>
    <row r="204" spans="2:7">
      <c r="B204" s="787"/>
      <c r="C204" s="787"/>
      <c r="D204" s="815"/>
      <c r="G204" s="188">
        <f t="shared" si="3"/>
        <v>1306.8</v>
      </c>
    </row>
    <row r="205" spans="2:7">
      <c r="B205" s="787"/>
      <c r="C205" s="787"/>
      <c r="D205" s="815"/>
      <c r="G205" s="188">
        <f t="shared" si="3"/>
        <v>1306.8</v>
      </c>
    </row>
    <row r="206" spans="2:7">
      <c r="B206" s="787"/>
      <c r="C206" s="787"/>
      <c r="D206" s="815"/>
      <c r="G206" s="188">
        <f t="shared" si="3"/>
        <v>1306.8</v>
      </c>
    </row>
    <row r="207" spans="2:7">
      <c r="B207" s="787"/>
      <c r="C207" s="787"/>
      <c r="D207" s="815"/>
      <c r="G207" s="188">
        <f t="shared" si="3"/>
        <v>1306.8</v>
      </c>
    </row>
    <row r="208" spans="2:7">
      <c r="B208" s="787"/>
      <c r="C208" s="787"/>
      <c r="D208" s="815"/>
      <c r="G208" s="188">
        <f t="shared" si="3"/>
        <v>1306.8</v>
      </c>
    </row>
    <row r="209" spans="2:7">
      <c r="B209" s="787"/>
      <c r="C209" s="787"/>
      <c r="D209" s="815"/>
      <c r="G209" s="188">
        <f t="shared" si="3"/>
        <v>1306.8</v>
      </c>
    </row>
    <row r="210" spans="2:7">
      <c r="B210" s="787"/>
      <c r="C210" s="787"/>
      <c r="D210" s="815"/>
      <c r="G210" s="188">
        <f t="shared" si="3"/>
        <v>1306.8</v>
      </c>
    </row>
    <row r="211" spans="2:7">
      <c r="B211" s="787"/>
      <c r="C211" s="787"/>
      <c r="D211" s="815"/>
      <c r="G211" s="188">
        <f t="shared" si="3"/>
        <v>1306.8</v>
      </c>
    </row>
    <row r="212" spans="2:7">
      <c r="B212" s="787"/>
      <c r="C212" s="787"/>
      <c r="D212" s="815"/>
      <c r="G212" s="188">
        <f t="shared" si="3"/>
        <v>1306.8</v>
      </c>
    </row>
    <row r="213" spans="2:7">
      <c r="B213" s="787"/>
      <c r="C213" s="787"/>
      <c r="D213" s="815"/>
      <c r="G213" s="188">
        <f t="shared" si="3"/>
        <v>1306.8</v>
      </c>
    </row>
    <row r="214" spans="2:7">
      <c r="B214" s="787"/>
      <c r="C214" s="787"/>
      <c r="D214" s="815"/>
      <c r="G214" s="188">
        <f t="shared" si="3"/>
        <v>1306.8</v>
      </c>
    </row>
    <row r="215" spans="2:7">
      <c r="B215" s="787"/>
      <c r="C215" s="787"/>
      <c r="D215" s="815"/>
      <c r="G215" s="188">
        <f t="shared" si="3"/>
        <v>1306.8</v>
      </c>
    </row>
    <row r="216" spans="2:7">
      <c r="B216" s="787"/>
      <c r="C216" s="787"/>
      <c r="D216" s="815"/>
      <c r="G216" s="188">
        <f t="shared" si="3"/>
        <v>1306.8</v>
      </c>
    </row>
    <row r="217" spans="2:7">
      <c r="B217" s="787"/>
      <c r="C217" s="787"/>
      <c r="D217" s="815"/>
      <c r="G217" s="188">
        <f t="shared" si="3"/>
        <v>1306.8</v>
      </c>
    </row>
    <row r="218" spans="2:7">
      <c r="B218" s="787"/>
      <c r="C218" s="787"/>
      <c r="D218" s="815"/>
      <c r="G218" s="188">
        <f t="shared" si="3"/>
        <v>1306.8</v>
      </c>
    </row>
    <row r="219" spans="2:7">
      <c r="B219" s="787"/>
      <c r="C219" s="787"/>
      <c r="D219" s="815"/>
      <c r="G219" s="188">
        <f t="shared" si="3"/>
        <v>1306.8</v>
      </c>
    </row>
    <row r="220" spans="2:7">
      <c r="B220" s="787"/>
      <c r="C220" s="787"/>
      <c r="D220" s="815"/>
      <c r="G220" s="188">
        <f t="shared" si="3"/>
        <v>1306.8</v>
      </c>
    </row>
    <row r="221" spans="2:7">
      <c r="B221" s="787"/>
      <c r="C221" s="787"/>
      <c r="D221" s="815"/>
      <c r="G221" s="188">
        <f t="shared" si="3"/>
        <v>1306.8</v>
      </c>
    </row>
    <row r="222" spans="2:7">
      <c r="B222" s="787"/>
      <c r="C222" s="787"/>
      <c r="D222" s="815"/>
      <c r="G222" s="188">
        <f t="shared" si="3"/>
        <v>1306.8</v>
      </c>
    </row>
    <row r="223" spans="2:7">
      <c r="B223" s="787"/>
      <c r="C223" s="787"/>
      <c r="D223" s="815"/>
      <c r="G223" s="188">
        <f t="shared" si="3"/>
        <v>1306.8</v>
      </c>
    </row>
    <row r="224" spans="2:7">
      <c r="B224" s="787"/>
      <c r="C224" s="787"/>
      <c r="D224" s="815"/>
      <c r="G224" s="188">
        <f t="shared" si="3"/>
        <v>1306.8</v>
      </c>
    </row>
    <row r="225" spans="2:7">
      <c r="B225" s="787"/>
      <c r="C225" s="787"/>
      <c r="D225" s="815"/>
      <c r="G225" s="188">
        <f t="shared" si="3"/>
        <v>1306.8</v>
      </c>
    </row>
    <row r="226" spans="2:7">
      <c r="B226" s="787"/>
      <c r="C226" s="787"/>
      <c r="D226" s="815"/>
      <c r="G226" s="188">
        <f t="shared" si="3"/>
        <v>1306.8</v>
      </c>
    </row>
    <row r="227" spans="2:7">
      <c r="B227" s="787"/>
      <c r="C227" s="787"/>
      <c r="D227" s="815"/>
      <c r="G227" s="188">
        <f t="shared" si="3"/>
        <v>1306.8</v>
      </c>
    </row>
    <row r="228" spans="2:7">
      <c r="B228" s="787"/>
      <c r="C228" s="787"/>
      <c r="D228" s="815"/>
      <c r="G228" s="188">
        <f t="shared" si="3"/>
        <v>1306.8</v>
      </c>
    </row>
    <row r="229" spans="2:7">
      <c r="B229" s="787"/>
      <c r="C229" s="787"/>
      <c r="D229" s="815"/>
      <c r="G229" s="188">
        <f t="shared" si="3"/>
        <v>1306.8</v>
      </c>
    </row>
    <row r="230" spans="2:7">
      <c r="B230" s="787"/>
      <c r="C230" s="787"/>
      <c r="D230" s="815"/>
      <c r="G230" s="188">
        <f t="shared" si="3"/>
        <v>1306.8</v>
      </c>
    </row>
    <row r="231" spans="2:7">
      <c r="B231" s="787"/>
      <c r="C231" s="787"/>
      <c r="D231" s="815"/>
      <c r="G231" s="188">
        <f t="shared" si="3"/>
        <v>1306.8</v>
      </c>
    </row>
    <row r="232" spans="2:7">
      <c r="B232" s="787"/>
      <c r="C232" s="787"/>
      <c r="D232" s="815"/>
      <c r="G232" s="188">
        <f t="shared" si="3"/>
        <v>1306.8</v>
      </c>
    </row>
    <row r="233" spans="2:7">
      <c r="B233" s="787"/>
      <c r="C233" s="787"/>
      <c r="D233" s="815"/>
      <c r="G233" s="188">
        <f t="shared" si="3"/>
        <v>1306.8</v>
      </c>
    </row>
    <row r="234" spans="2:7">
      <c r="B234" s="787"/>
      <c r="C234" s="787"/>
      <c r="D234" s="815"/>
      <c r="G234" s="188">
        <f t="shared" si="3"/>
        <v>1306.8</v>
      </c>
    </row>
    <row r="235" spans="2:7">
      <c r="B235" s="787"/>
      <c r="C235" s="787"/>
      <c r="D235" s="815"/>
      <c r="G235" s="188">
        <f t="shared" si="3"/>
        <v>1306.8</v>
      </c>
    </row>
    <row r="236" spans="2:7">
      <c r="B236" s="787"/>
      <c r="C236" s="787"/>
      <c r="D236" s="815"/>
      <c r="G236" s="188">
        <f t="shared" si="3"/>
        <v>1306.8</v>
      </c>
    </row>
    <row r="237" spans="2:7">
      <c r="B237" s="787"/>
      <c r="C237" s="787"/>
      <c r="D237" s="815"/>
      <c r="G237" s="188">
        <f t="shared" si="3"/>
        <v>1306.8</v>
      </c>
    </row>
    <row r="238" spans="2:7">
      <c r="B238" s="787"/>
      <c r="C238" s="787"/>
      <c r="D238" s="815"/>
      <c r="G238" s="188">
        <f t="shared" ref="G238:G301" si="4">+G237+E238-F238</f>
        <v>1306.8</v>
      </c>
    </row>
    <row r="239" spans="2:7">
      <c r="B239" s="787"/>
      <c r="C239" s="787"/>
      <c r="D239" s="815"/>
      <c r="G239" s="188">
        <f t="shared" si="4"/>
        <v>1306.8</v>
      </c>
    </row>
    <row r="240" spans="2:7">
      <c r="B240" s="787"/>
      <c r="C240" s="787"/>
      <c r="D240" s="815"/>
      <c r="G240" s="188">
        <f t="shared" si="4"/>
        <v>1306.8</v>
      </c>
    </row>
    <row r="241" spans="2:7">
      <c r="B241" s="787"/>
      <c r="C241" s="787"/>
      <c r="D241" s="815"/>
      <c r="G241" s="188">
        <f t="shared" si="4"/>
        <v>1306.8</v>
      </c>
    </row>
    <row r="242" spans="2:7">
      <c r="B242" s="787"/>
      <c r="C242" s="787"/>
      <c r="D242" s="815"/>
      <c r="G242" s="188">
        <f t="shared" si="4"/>
        <v>1306.8</v>
      </c>
    </row>
    <row r="243" spans="2:7">
      <c r="B243" s="787"/>
      <c r="C243" s="787"/>
      <c r="D243" s="815"/>
      <c r="G243" s="188">
        <f t="shared" si="4"/>
        <v>1306.8</v>
      </c>
    </row>
    <row r="244" spans="2:7">
      <c r="B244" s="787"/>
      <c r="C244" s="787"/>
      <c r="D244" s="815"/>
      <c r="G244" s="188">
        <f t="shared" si="4"/>
        <v>1306.8</v>
      </c>
    </row>
    <row r="245" spans="2:7">
      <c r="B245" s="787"/>
      <c r="C245" s="787"/>
      <c r="D245" s="815"/>
      <c r="G245" s="188">
        <f t="shared" si="4"/>
        <v>1306.8</v>
      </c>
    </row>
    <row r="246" spans="2:7">
      <c r="B246" s="787"/>
      <c r="C246" s="787"/>
      <c r="D246" s="815"/>
      <c r="G246" s="188">
        <f t="shared" si="4"/>
        <v>1306.8</v>
      </c>
    </row>
    <row r="247" spans="2:7">
      <c r="B247" s="787"/>
      <c r="C247" s="787"/>
      <c r="D247" s="815"/>
      <c r="G247" s="188">
        <f t="shared" si="4"/>
        <v>1306.8</v>
      </c>
    </row>
    <row r="248" spans="2:7">
      <c r="B248" s="787"/>
      <c r="C248" s="787"/>
      <c r="D248" s="815"/>
      <c r="G248" s="188">
        <f t="shared" si="4"/>
        <v>1306.8</v>
      </c>
    </row>
    <row r="249" spans="2:7">
      <c r="B249" s="787"/>
      <c r="C249" s="787"/>
      <c r="D249" s="815"/>
      <c r="G249" s="188">
        <f t="shared" si="4"/>
        <v>1306.8</v>
      </c>
    </row>
    <row r="250" spans="2:7">
      <c r="B250" s="787"/>
      <c r="C250" s="787"/>
      <c r="D250" s="815"/>
      <c r="G250" s="188">
        <f t="shared" si="4"/>
        <v>1306.8</v>
      </c>
    </row>
    <row r="251" spans="2:7">
      <c r="B251" s="787"/>
      <c r="C251" s="787"/>
      <c r="D251" s="815"/>
      <c r="G251" s="188">
        <f t="shared" si="4"/>
        <v>1306.8</v>
      </c>
    </row>
    <row r="252" spans="2:7">
      <c r="B252" s="787"/>
      <c r="C252" s="787"/>
      <c r="D252" s="815"/>
      <c r="G252" s="188">
        <f t="shared" si="4"/>
        <v>1306.8</v>
      </c>
    </row>
    <row r="253" spans="2:7">
      <c r="B253" s="787"/>
      <c r="C253" s="787"/>
      <c r="D253" s="815"/>
      <c r="G253" s="188">
        <f t="shared" si="4"/>
        <v>1306.8</v>
      </c>
    </row>
    <row r="254" spans="2:7">
      <c r="B254" s="787"/>
      <c r="C254" s="787"/>
      <c r="D254" s="815"/>
      <c r="G254" s="188">
        <f t="shared" si="4"/>
        <v>1306.8</v>
      </c>
    </row>
    <row r="255" spans="2:7">
      <c r="B255" s="787"/>
      <c r="C255" s="787"/>
      <c r="D255" s="815"/>
      <c r="G255" s="188">
        <f t="shared" si="4"/>
        <v>1306.8</v>
      </c>
    </row>
    <row r="256" spans="2:7">
      <c r="B256" s="787"/>
      <c r="C256" s="787"/>
      <c r="D256" s="815"/>
      <c r="G256" s="188">
        <f t="shared" si="4"/>
        <v>1306.8</v>
      </c>
    </row>
    <row r="257" spans="2:7">
      <c r="B257" s="787"/>
      <c r="C257" s="787"/>
      <c r="D257" s="815"/>
      <c r="G257" s="188">
        <f t="shared" si="4"/>
        <v>1306.8</v>
      </c>
    </row>
    <row r="258" spans="2:7">
      <c r="B258" s="787"/>
      <c r="C258" s="787"/>
      <c r="D258" s="815"/>
      <c r="G258" s="188">
        <f t="shared" si="4"/>
        <v>1306.8</v>
      </c>
    </row>
    <row r="259" spans="2:7">
      <c r="B259" s="787"/>
      <c r="C259" s="787"/>
      <c r="D259" s="815"/>
      <c r="G259" s="188">
        <f t="shared" si="4"/>
        <v>1306.8</v>
      </c>
    </row>
    <row r="260" spans="2:7">
      <c r="B260" s="787"/>
      <c r="C260" s="787"/>
      <c r="D260" s="815"/>
      <c r="G260" s="188">
        <f t="shared" si="4"/>
        <v>1306.8</v>
      </c>
    </row>
    <row r="261" spans="2:7">
      <c r="B261" s="787"/>
      <c r="C261" s="787"/>
      <c r="D261" s="815"/>
      <c r="G261" s="188">
        <f t="shared" si="4"/>
        <v>1306.8</v>
      </c>
    </row>
    <row r="262" spans="2:7">
      <c r="B262" s="787"/>
      <c r="C262" s="787"/>
      <c r="D262" s="815"/>
      <c r="G262" s="188">
        <f t="shared" si="4"/>
        <v>1306.8</v>
      </c>
    </row>
    <row r="263" spans="2:7">
      <c r="B263" s="787"/>
      <c r="C263" s="787"/>
      <c r="D263" s="815"/>
      <c r="G263" s="188">
        <f t="shared" si="4"/>
        <v>1306.8</v>
      </c>
    </row>
    <row r="264" spans="2:7">
      <c r="B264" s="787"/>
      <c r="C264" s="787"/>
      <c r="D264" s="815"/>
      <c r="G264" s="188">
        <f t="shared" si="4"/>
        <v>1306.8</v>
      </c>
    </row>
    <row r="265" spans="2:7">
      <c r="B265" s="787"/>
      <c r="C265" s="787"/>
      <c r="D265" s="815"/>
      <c r="G265" s="188">
        <f t="shared" si="4"/>
        <v>1306.8</v>
      </c>
    </row>
    <row r="266" spans="2:7">
      <c r="B266" s="787"/>
      <c r="C266" s="787"/>
      <c r="D266" s="815"/>
      <c r="G266" s="188">
        <f t="shared" si="4"/>
        <v>1306.8</v>
      </c>
    </row>
    <row r="267" spans="2:7">
      <c r="B267" s="787"/>
      <c r="C267" s="787"/>
      <c r="D267" s="815"/>
      <c r="G267" s="188">
        <f t="shared" si="4"/>
        <v>1306.8</v>
      </c>
    </row>
    <row r="268" spans="2:7">
      <c r="B268" s="787"/>
      <c r="C268" s="787"/>
      <c r="D268" s="815"/>
      <c r="G268" s="188">
        <f t="shared" si="4"/>
        <v>1306.8</v>
      </c>
    </row>
    <row r="269" spans="2:7">
      <c r="B269" s="787"/>
      <c r="C269" s="787"/>
      <c r="D269" s="815"/>
      <c r="G269" s="188">
        <f t="shared" si="4"/>
        <v>1306.8</v>
      </c>
    </row>
    <row r="270" spans="2:7">
      <c r="B270" s="787"/>
      <c r="C270" s="787"/>
      <c r="D270" s="815"/>
      <c r="G270" s="188">
        <f t="shared" si="4"/>
        <v>1306.8</v>
      </c>
    </row>
    <row r="271" spans="2:7">
      <c r="B271" s="787"/>
      <c r="C271" s="787"/>
      <c r="D271" s="815"/>
      <c r="G271" s="188">
        <f t="shared" si="4"/>
        <v>1306.8</v>
      </c>
    </row>
    <row r="272" spans="2:7">
      <c r="B272" s="787"/>
      <c r="C272" s="787"/>
      <c r="D272" s="815"/>
      <c r="G272" s="188">
        <f t="shared" si="4"/>
        <v>1306.8</v>
      </c>
    </row>
    <row r="273" spans="2:7">
      <c r="B273" s="787"/>
      <c r="C273" s="787"/>
      <c r="D273" s="815"/>
      <c r="G273" s="188">
        <f t="shared" si="4"/>
        <v>1306.8</v>
      </c>
    </row>
    <row r="274" spans="2:7">
      <c r="B274" s="787"/>
      <c r="C274" s="787"/>
      <c r="D274" s="815"/>
      <c r="G274" s="188">
        <f t="shared" si="4"/>
        <v>1306.8</v>
      </c>
    </row>
    <row r="275" spans="2:7">
      <c r="B275" s="787"/>
      <c r="C275" s="787"/>
      <c r="D275" s="815"/>
      <c r="G275" s="188">
        <f t="shared" si="4"/>
        <v>1306.8</v>
      </c>
    </row>
    <row r="276" spans="2:7">
      <c r="B276" s="787"/>
      <c r="C276" s="787"/>
      <c r="D276" s="815"/>
      <c r="G276" s="188">
        <f t="shared" si="4"/>
        <v>1306.8</v>
      </c>
    </row>
    <row r="277" spans="2:7">
      <c r="B277" s="787"/>
      <c r="C277" s="787"/>
      <c r="D277" s="815"/>
      <c r="G277" s="188">
        <f t="shared" si="4"/>
        <v>1306.8</v>
      </c>
    </row>
    <row r="278" spans="2:7">
      <c r="B278" s="787"/>
      <c r="C278" s="787"/>
      <c r="D278" s="815"/>
      <c r="G278" s="188">
        <f t="shared" si="4"/>
        <v>1306.8</v>
      </c>
    </row>
    <row r="279" spans="2:7">
      <c r="B279" s="787"/>
      <c r="C279" s="787"/>
      <c r="D279" s="815"/>
      <c r="G279" s="188">
        <f t="shared" si="4"/>
        <v>1306.8</v>
      </c>
    </row>
    <row r="280" spans="2:7">
      <c r="B280" s="787"/>
      <c r="C280" s="787"/>
      <c r="D280" s="815"/>
      <c r="G280" s="188">
        <f t="shared" si="4"/>
        <v>1306.8</v>
      </c>
    </row>
    <row r="281" spans="2:7">
      <c r="B281" s="787"/>
      <c r="C281" s="787"/>
      <c r="D281" s="815"/>
      <c r="G281" s="188">
        <f t="shared" si="4"/>
        <v>1306.8</v>
      </c>
    </row>
    <row r="282" spans="2:7">
      <c r="B282" s="787"/>
      <c r="C282" s="787"/>
      <c r="D282" s="815"/>
      <c r="G282" s="188">
        <f t="shared" si="4"/>
        <v>1306.8</v>
      </c>
    </row>
    <row r="283" spans="2:7">
      <c r="B283" s="787"/>
      <c r="C283" s="787"/>
      <c r="D283" s="815"/>
      <c r="G283" s="188">
        <f t="shared" si="4"/>
        <v>1306.8</v>
      </c>
    </row>
    <row r="284" spans="2:7">
      <c r="B284" s="787"/>
      <c r="C284" s="787"/>
      <c r="D284" s="815"/>
      <c r="G284" s="188">
        <f t="shared" si="4"/>
        <v>1306.8</v>
      </c>
    </row>
    <row r="285" spans="2:7">
      <c r="B285" s="787"/>
      <c r="C285" s="787"/>
      <c r="D285" s="815"/>
      <c r="G285" s="188">
        <f t="shared" si="4"/>
        <v>1306.8</v>
      </c>
    </row>
    <row r="286" spans="2:7">
      <c r="B286" s="787"/>
      <c r="C286" s="787"/>
      <c r="D286" s="815"/>
      <c r="G286" s="188">
        <f t="shared" si="4"/>
        <v>1306.8</v>
      </c>
    </row>
    <row r="287" spans="2:7">
      <c r="B287" s="787"/>
      <c r="C287" s="787"/>
      <c r="D287" s="815"/>
      <c r="G287" s="188">
        <f t="shared" si="4"/>
        <v>1306.8</v>
      </c>
    </row>
    <row r="288" spans="2:7">
      <c r="B288" s="787"/>
      <c r="C288" s="787"/>
      <c r="D288" s="815"/>
      <c r="G288" s="188">
        <f t="shared" si="4"/>
        <v>1306.8</v>
      </c>
    </row>
    <row r="289" spans="2:7">
      <c r="B289" s="787"/>
      <c r="C289" s="787"/>
      <c r="D289" s="815"/>
      <c r="G289" s="188">
        <f t="shared" si="4"/>
        <v>1306.8</v>
      </c>
    </row>
    <row r="290" spans="2:7">
      <c r="B290" s="787"/>
      <c r="C290" s="787"/>
      <c r="D290" s="815"/>
      <c r="G290" s="188">
        <f t="shared" si="4"/>
        <v>1306.8</v>
      </c>
    </row>
    <row r="291" spans="2:7">
      <c r="B291" s="787"/>
      <c r="C291" s="787"/>
      <c r="D291" s="815"/>
      <c r="G291" s="188">
        <f t="shared" si="4"/>
        <v>1306.8</v>
      </c>
    </row>
    <row r="292" spans="2:7">
      <c r="B292" s="787"/>
      <c r="C292" s="787"/>
      <c r="D292" s="815"/>
      <c r="G292" s="188">
        <f t="shared" si="4"/>
        <v>1306.8</v>
      </c>
    </row>
    <row r="293" spans="2:7">
      <c r="B293" s="787"/>
      <c r="C293" s="787"/>
      <c r="D293" s="815"/>
      <c r="G293" s="188">
        <f t="shared" si="4"/>
        <v>1306.8</v>
      </c>
    </row>
    <row r="294" spans="2:7">
      <c r="B294" s="787"/>
      <c r="C294" s="787"/>
      <c r="D294" s="815"/>
      <c r="G294" s="188">
        <f t="shared" si="4"/>
        <v>1306.8</v>
      </c>
    </row>
    <row r="295" spans="2:7">
      <c r="B295" s="787"/>
      <c r="C295" s="787"/>
      <c r="D295" s="815"/>
      <c r="G295" s="188">
        <f t="shared" si="4"/>
        <v>1306.8</v>
      </c>
    </row>
    <row r="296" spans="2:7">
      <c r="B296" s="787"/>
      <c r="C296" s="787"/>
      <c r="D296" s="815"/>
      <c r="G296" s="188">
        <f t="shared" si="4"/>
        <v>1306.8</v>
      </c>
    </row>
    <row r="297" spans="2:7">
      <c r="B297" s="787"/>
      <c r="C297" s="787"/>
      <c r="D297" s="815"/>
      <c r="G297" s="188">
        <f t="shared" si="4"/>
        <v>1306.8</v>
      </c>
    </row>
    <row r="298" spans="2:7">
      <c r="B298" s="787"/>
      <c r="C298" s="787"/>
      <c r="D298" s="815"/>
      <c r="G298" s="188">
        <f t="shared" si="4"/>
        <v>1306.8</v>
      </c>
    </row>
    <row r="299" spans="2:7">
      <c r="B299" s="787"/>
      <c r="C299" s="787"/>
      <c r="D299" s="815"/>
      <c r="G299" s="188">
        <f t="shared" si="4"/>
        <v>1306.8</v>
      </c>
    </row>
    <row r="300" spans="2:7">
      <c r="B300" s="787"/>
      <c r="C300" s="787"/>
      <c r="D300" s="815"/>
      <c r="G300" s="188">
        <f t="shared" si="4"/>
        <v>1306.8</v>
      </c>
    </row>
    <row r="301" spans="2:7">
      <c r="B301" s="787"/>
      <c r="C301" s="787"/>
      <c r="D301" s="815"/>
      <c r="G301" s="188">
        <f t="shared" si="4"/>
        <v>1306.8</v>
      </c>
    </row>
    <row r="302" spans="2:7">
      <c r="B302" s="787"/>
      <c r="C302" s="787"/>
      <c r="D302" s="815"/>
      <c r="G302" s="188">
        <f t="shared" ref="G302:G365" si="5">+G301+E302-F302</f>
        <v>1306.8</v>
      </c>
    </row>
    <row r="303" spans="2:7">
      <c r="B303" s="787"/>
      <c r="C303" s="787"/>
      <c r="D303" s="815"/>
      <c r="G303" s="188">
        <f t="shared" si="5"/>
        <v>1306.8</v>
      </c>
    </row>
    <row r="304" spans="2:7">
      <c r="B304" s="787"/>
      <c r="C304" s="787"/>
      <c r="D304" s="815"/>
      <c r="G304" s="188">
        <f t="shared" si="5"/>
        <v>1306.8</v>
      </c>
    </row>
    <row r="305" spans="2:7">
      <c r="B305" s="787"/>
      <c r="C305" s="787"/>
      <c r="D305" s="815"/>
      <c r="G305" s="188">
        <f t="shared" si="5"/>
        <v>1306.8</v>
      </c>
    </row>
    <row r="306" spans="2:7">
      <c r="B306" s="787"/>
      <c r="C306" s="787"/>
      <c r="D306" s="815"/>
      <c r="G306" s="188">
        <f t="shared" si="5"/>
        <v>1306.8</v>
      </c>
    </row>
    <row r="307" spans="2:7">
      <c r="B307" s="787"/>
      <c r="C307" s="787"/>
      <c r="D307" s="815"/>
      <c r="G307" s="188">
        <f t="shared" si="5"/>
        <v>1306.8</v>
      </c>
    </row>
    <row r="308" spans="2:7">
      <c r="B308" s="787"/>
      <c r="C308" s="787"/>
      <c r="D308" s="815"/>
      <c r="G308" s="188">
        <f t="shared" si="5"/>
        <v>1306.8</v>
      </c>
    </row>
    <row r="309" spans="2:7">
      <c r="B309" s="787"/>
      <c r="C309" s="787"/>
      <c r="D309" s="815"/>
      <c r="G309" s="188">
        <f t="shared" si="5"/>
        <v>1306.8</v>
      </c>
    </row>
    <row r="310" spans="2:7">
      <c r="B310" s="787"/>
      <c r="C310" s="787"/>
      <c r="D310" s="815"/>
      <c r="G310" s="188">
        <f t="shared" si="5"/>
        <v>1306.8</v>
      </c>
    </row>
    <row r="311" spans="2:7">
      <c r="B311" s="787"/>
      <c r="C311" s="787"/>
      <c r="D311" s="815"/>
      <c r="G311" s="188">
        <f t="shared" si="5"/>
        <v>1306.8</v>
      </c>
    </row>
    <row r="312" spans="2:7">
      <c r="B312" s="787"/>
      <c r="C312" s="787"/>
      <c r="D312" s="815"/>
      <c r="G312" s="188">
        <f t="shared" si="5"/>
        <v>1306.8</v>
      </c>
    </row>
    <row r="313" spans="2:7">
      <c r="B313" s="787"/>
      <c r="C313" s="787"/>
      <c r="D313" s="815"/>
      <c r="G313" s="188">
        <f t="shared" si="5"/>
        <v>1306.8</v>
      </c>
    </row>
    <row r="314" spans="2:7">
      <c r="B314" s="787"/>
      <c r="C314" s="787"/>
      <c r="D314" s="815"/>
      <c r="G314" s="188">
        <f t="shared" si="5"/>
        <v>1306.8</v>
      </c>
    </row>
    <row r="315" spans="2:7">
      <c r="B315" s="787"/>
      <c r="C315" s="787"/>
      <c r="D315" s="815"/>
      <c r="G315" s="188">
        <f t="shared" si="5"/>
        <v>1306.8</v>
      </c>
    </row>
    <row r="316" spans="2:7">
      <c r="B316" s="787"/>
      <c r="C316" s="787"/>
      <c r="D316" s="815"/>
      <c r="G316" s="188">
        <f t="shared" si="5"/>
        <v>1306.8</v>
      </c>
    </row>
    <row r="317" spans="2:7">
      <c r="B317" s="787"/>
      <c r="C317" s="787"/>
      <c r="D317" s="815"/>
      <c r="G317" s="188">
        <f t="shared" si="5"/>
        <v>1306.8</v>
      </c>
    </row>
    <row r="318" spans="2:7">
      <c r="B318" s="787"/>
      <c r="C318" s="787"/>
      <c r="D318" s="815"/>
      <c r="G318" s="188">
        <f t="shared" si="5"/>
        <v>1306.8</v>
      </c>
    </row>
    <row r="319" spans="2:7">
      <c r="B319" s="787"/>
      <c r="C319" s="787"/>
      <c r="D319" s="815"/>
      <c r="G319" s="188">
        <f t="shared" si="5"/>
        <v>1306.8</v>
      </c>
    </row>
    <row r="320" spans="2:7">
      <c r="B320" s="787"/>
      <c r="C320" s="787"/>
      <c r="D320" s="815"/>
      <c r="G320" s="188">
        <f t="shared" si="5"/>
        <v>1306.8</v>
      </c>
    </row>
    <row r="321" spans="2:7">
      <c r="B321" s="787"/>
      <c r="C321" s="787"/>
      <c r="D321" s="815"/>
      <c r="G321" s="188">
        <f t="shared" si="5"/>
        <v>1306.8</v>
      </c>
    </row>
    <row r="322" spans="2:7">
      <c r="B322" s="787"/>
      <c r="C322" s="787"/>
      <c r="D322" s="815"/>
      <c r="G322" s="188">
        <f t="shared" si="5"/>
        <v>1306.8</v>
      </c>
    </row>
    <row r="323" spans="2:7">
      <c r="B323" s="787"/>
      <c r="C323" s="787"/>
      <c r="D323" s="815"/>
      <c r="G323" s="188">
        <f t="shared" si="5"/>
        <v>1306.8</v>
      </c>
    </row>
    <row r="324" spans="2:7">
      <c r="B324" s="787"/>
      <c r="C324" s="787"/>
      <c r="D324" s="815"/>
      <c r="G324" s="188">
        <f t="shared" si="5"/>
        <v>1306.8</v>
      </c>
    </row>
    <row r="325" spans="2:7">
      <c r="B325" s="787"/>
      <c r="C325" s="787"/>
      <c r="D325" s="815"/>
      <c r="G325" s="188">
        <f t="shared" si="5"/>
        <v>1306.8</v>
      </c>
    </row>
    <row r="326" spans="2:7">
      <c r="B326" s="787"/>
      <c r="C326" s="787"/>
      <c r="D326" s="815"/>
      <c r="G326" s="188">
        <f t="shared" si="5"/>
        <v>1306.8</v>
      </c>
    </row>
    <row r="327" spans="2:7">
      <c r="B327" s="787"/>
      <c r="C327" s="787"/>
      <c r="D327" s="815"/>
      <c r="G327" s="188">
        <f t="shared" si="5"/>
        <v>1306.8</v>
      </c>
    </row>
    <row r="328" spans="2:7">
      <c r="B328" s="787"/>
      <c r="C328" s="787"/>
      <c r="D328" s="815"/>
      <c r="G328" s="188">
        <f t="shared" si="5"/>
        <v>1306.8</v>
      </c>
    </row>
    <row r="329" spans="2:7">
      <c r="B329" s="787"/>
      <c r="C329" s="787"/>
      <c r="D329" s="815"/>
      <c r="G329" s="188">
        <f t="shared" si="5"/>
        <v>1306.8</v>
      </c>
    </row>
    <row r="330" spans="2:7">
      <c r="B330" s="787"/>
      <c r="C330" s="787"/>
      <c r="D330" s="815"/>
      <c r="G330" s="188">
        <f t="shared" si="5"/>
        <v>1306.8</v>
      </c>
    </row>
    <row r="331" spans="2:7">
      <c r="B331" s="787"/>
      <c r="C331" s="787"/>
      <c r="D331" s="815"/>
      <c r="G331" s="188">
        <f t="shared" si="5"/>
        <v>1306.8</v>
      </c>
    </row>
    <row r="332" spans="2:7">
      <c r="B332" s="787"/>
      <c r="C332" s="787"/>
      <c r="D332" s="815"/>
      <c r="G332" s="188">
        <f t="shared" si="5"/>
        <v>1306.8</v>
      </c>
    </row>
    <row r="333" spans="2:7">
      <c r="B333" s="787"/>
      <c r="C333" s="787"/>
      <c r="D333" s="815"/>
      <c r="G333" s="188">
        <f t="shared" si="5"/>
        <v>1306.8</v>
      </c>
    </row>
    <row r="334" spans="2:7">
      <c r="B334" s="787"/>
      <c r="C334" s="787"/>
      <c r="D334" s="815"/>
      <c r="G334" s="188">
        <f t="shared" si="5"/>
        <v>1306.8</v>
      </c>
    </row>
    <row r="335" spans="2:7">
      <c r="B335" s="787"/>
      <c r="C335" s="787"/>
      <c r="D335" s="815"/>
      <c r="G335" s="188">
        <f t="shared" si="5"/>
        <v>1306.8</v>
      </c>
    </row>
    <row r="336" spans="2:7">
      <c r="B336" s="787"/>
      <c r="C336" s="787"/>
      <c r="D336" s="815"/>
      <c r="G336" s="188">
        <f t="shared" si="5"/>
        <v>1306.8</v>
      </c>
    </row>
    <row r="337" spans="2:7">
      <c r="B337" s="787"/>
      <c r="C337" s="787"/>
      <c r="D337" s="815"/>
      <c r="G337" s="188">
        <f t="shared" si="5"/>
        <v>1306.8</v>
      </c>
    </row>
    <row r="338" spans="2:7">
      <c r="B338" s="787"/>
      <c r="C338" s="787"/>
      <c r="D338" s="815"/>
      <c r="G338" s="188">
        <f t="shared" si="5"/>
        <v>1306.8</v>
      </c>
    </row>
    <row r="339" spans="2:7">
      <c r="B339" s="787"/>
      <c r="C339" s="787"/>
      <c r="D339" s="815"/>
      <c r="G339" s="188">
        <f t="shared" si="5"/>
        <v>1306.8</v>
      </c>
    </row>
    <row r="340" spans="2:7">
      <c r="B340" s="787"/>
      <c r="C340" s="787"/>
      <c r="D340" s="815"/>
      <c r="G340" s="188">
        <f t="shared" si="5"/>
        <v>1306.8</v>
      </c>
    </row>
    <row r="341" spans="2:7">
      <c r="B341" s="787"/>
      <c r="C341" s="787"/>
      <c r="D341" s="815"/>
      <c r="G341" s="188">
        <f t="shared" si="5"/>
        <v>1306.8</v>
      </c>
    </row>
    <row r="342" spans="2:7">
      <c r="B342" s="787"/>
      <c r="C342" s="787"/>
      <c r="D342" s="815"/>
      <c r="G342" s="188">
        <f t="shared" si="5"/>
        <v>1306.8</v>
      </c>
    </row>
    <row r="343" spans="2:7">
      <c r="B343" s="787"/>
      <c r="C343" s="787"/>
      <c r="D343" s="815"/>
      <c r="G343" s="188">
        <f t="shared" si="5"/>
        <v>1306.8</v>
      </c>
    </row>
    <row r="344" spans="2:7">
      <c r="B344" s="787"/>
      <c r="C344" s="787"/>
      <c r="D344" s="815"/>
      <c r="G344" s="188">
        <f t="shared" si="5"/>
        <v>1306.8</v>
      </c>
    </row>
    <row r="345" spans="2:7">
      <c r="B345" s="787"/>
      <c r="C345" s="787"/>
      <c r="D345" s="815"/>
      <c r="G345" s="188">
        <f t="shared" si="5"/>
        <v>1306.8</v>
      </c>
    </row>
    <row r="346" spans="2:7">
      <c r="B346" s="787"/>
      <c r="C346" s="787"/>
      <c r="D346" s="815"/>
      <c r="G346" s="188">
        <f t="shared" si="5"/>
        <v>1306.8</v>
      </c>
    </row>
    <row r="347" spans="2:7">
      <c r="B347" s="787"/>
      <c r="C347" s="787"/>
      <c r="D347" s="815"/>
      <c r="G347" s="188">
        <f t="shared" si="5"/>
        <v>1306.8</v>
      </c>
    </row>
    <row r="348" spans="2:7">
      <c r="B348" s="787"/>
      <c r="C348" s="787"/>
      <c r="D348" s="815"/>
      <c r="G348" s="188">
        <f t="shared" si="5"/>
        <v>1306.8</v>
      </c>
    </row>
    <row r="349" spans="2:7">
      <c r="B349" s="787"/>
      <c r="C349" s="787"/>
      <c r="D349" s="815"/>
      <c r="G349" s="188">
        <f t="shared" si="5"/>
        <v>1306.8</v>
      </c>
    </row>
    <row r="350" spans="2:7">
      <c r="B350" s="787"/>
      <c r="C350" s="787"/>
      <c r="D350" s="815"/>
      <c r="G350" s="188">
        <f t="shared" si="5"/>
        <v>1306.8</v>
      </c>
    </row>
    <row r="351" spans="2:7">
      <c r="B351" s="787"/>
      <c r="C351" s="787"/>
      <c r="D351" s="815"/>
      <c r="G351" s="188">
        <f t="shared" si="5"/>
        <v>1306.8</v>
      </c>
    </row>
    <row r="352" spans="2:7">
      <c r="B352" s="787"/>
      <c r="C352" s="787"/>
      <c r="D352" s="815"/>
      <c r="G352" s="188">
        <f t="shared" si="5"/>
        <v>1306.8</v>
      </c>
    </row>
    <row r="353" spans="2:7">
      <c r="B353" s="787"/>
      <c r="C353" s="787"/>
      <c r="D353" s="815"/>
      <c r="G353" s="188">
        <f t="shared" si="5"/>
        <v>1306.8</v>
      </c>
    </row>
    <row r="354" spans="2:7">
      <c r="B354" s="787"/>
      <c r="C354" s="787"/>
      <c r="D354" s="815"/>
      <c r="G354" s="188">
        <f t="shared" si="5"/>
        <v>1306.8</v>
      </c>
    </row>
    <row r="355" spans="2:7">
      <c r="B355" s="787"/>
      <c r="C355" s="787"/>
      <c r="D355" s="815"/>
      <c r="G355" s="188">
        <f t="shared" si="5"/>
        <v>1306.8</v>
      </c>
    </row>
    <row r="356" spans="2:7">
      <c r="B356" s="787"/>
      <c r="C356" s="787"/>
      <c r="D356" s="815"/>
      <c r="G356" s="188">
        <f t="shared" si="5"/>
        <v>1306.8</v>
      </c>
    </row>
    <row r="357" spans="2:7">
      <c r="B357" s="787"/>
      <c r="C357" s="787"/>
      <c r="D357" s="815"/>
      <c r="G357" s="188">
        <f t="shared" si="5"/>
        <v>1306.8</v>
      </c>
    </row>
    <row r="358" spans="2:7">
      <c r="B358" s="787"/>
      <c r="C358" s="787"/>
      <c r="D358" s="815"/>
      <c r="G358" s="188">
        <f t="shared" si="5"/>
        <v>1306.8</v>
      </c>
    </row>
    <row r="359" spans="2:7">
      <c r="B359" s="787"/>
      <c r="C359" s="787"/>
      <c r="D359" s="815"/>
      <c r="G359" s="188">
        <f t="shared" si="5"/>
        <v>1306.8</v>
      </c>
    </row>
    <row r="360" spans="2:7">
      <c r="B360" s="787"/>
      <c r="C360" s="787"/>
      <c r="D360" s="815"/>
      <c r="G360" s="188">
        <f t="shared" si="5"/>
        <v>1306.8</v>
      </c>
    </row>
    <row r="361" spans="2:7">
      <c r="B361" s="787"/>
      <c r="C361" s="787"/>
      <c r="D361" s="815"/>
      <c r="G361" s="188">
        <f t="shared" si="5"/>
        <v>1306.8</v>
      </c>
    </row>
    <row r="362" spans="2:7">
      <c r="B362" s="787"/>
      <c r="C362" s="787"/>
      <c r="D362" s="815"/>
      <c r="G362" s="188">
        <f t="shared" si="5"/>
        <v>1306.8</v>
      </c>
    </row>
    <row r="363" spans="2:7">
      <c r="B363" s="787"/>
      <c r="C363" s="787"/>
      <c r="D363" s="815"/>
      <c r="G363" s="188">
        <f t="shared" si="5"/>
        <v>1306.8</v>
      </c>
    </row>
    <row r="364" spans="2:7">
      <c r="B364" s="787"/>
      <c r="C364" s="787"/>
      <c r="D364" s="815"/>
      <c r="G364" s="188">
        <f t="shared" si="5"/>
        <v>1306.8</v>
      </c>
    </row>
    <row r="365" spans="2:7">
      <c r="B365" s="787"/>
      <c r="C365" s="787"/>
      <c r="D365" s="815"/>
      <c r="G365" s="188">
        <f t="shared" si="5"/>
        <v>1306.8</v>
      </c>
    </row>
    <row r="366" spans="2:7">
      <c r="B366" s="787"/>
      <c r="C366" s="787"/>
      <c r="D366" s="815"/>
      <c r="G366" s="188">
        <f t="shared" ref="G366:G429" si="6">+G365+E366-F366</f>
        <v>1306.8</v>
      </c>
    </row>
    <row r="367" spans="2:7">
      <c r="B367" s="787"/>
      <c r="C367" s="787"/>
      <c r="D367" s="815"/>
      <c r="G367" s="188">
        <f t="shared" si="6"/>
        <v>1306.8</v>
      </c>
    </row>
    <row r="368" spans="2:7">
      <c r="B368" s="787"/>
      <c r="C368" s="787"/>
      <c r="D368" s="815"/>
      <c r="G368" s="188">
        <f t="shared" si="6"/>
        <v>1306.8</v>
      </c>
    </row>
    <row r="369" spans="2:7">
      <c r="B369" s="787"/>
      <c r="C369" s="787"/>
      <c r="D369" s="815"/>
      <c r="G369" s="188">
        <f t="shared" si="6"/>
        <v>1306.8</v>
      </c>
    </row>
    <row r="370" spans="2:7">
      <c r="B370" s="787"/>
      <c r="C370" s="787"/>
      <c r="D370" s="815"/>
      <c r="G370" s="188">
        <f t="shared" si="6"/>
        <v>1306.8</v>
      </c>
    </row>
    <row r="371" spans="2:7">
      <c r="B371" s="787"/>
      <c r="C371" s="787"/>
      <c r="D371" s="815"/>
      <c r="G371" s="188">
        <f t="shared" si="6"/>
        <v>1306.8</v>
      </c>
    </row>
    <row r="372" spans="2:7">
      <c r="B372" s="787"/>
      <c r="C372" s="787"/>
      <c r="D372" s="815"/>
      <c r="G372" s="188">
        <f t="shared" si="6"/>
        <v>1306.8</v>
      </c>
    </row>
    <row r="373" spans="2:7">
      <c r="B373" s="787"/>
      <c r="C373" s="787"/>
      <c r="D373" s="815"/>
      <c r="G373" s="188">
        <f t="shared" si="6"/>
        <v>1306.8</v>
      </c>
    </row>
    <row r="374" spans="2:7">
      <c r="B374" s="787"/>
      <c r="C374" s="787"/>
      <c r="D374" s="815"/>
      <c r="G374" s="188">
        <f t="shared" si="6"/>
        <v>1306.8</v>
      </c>
    </row>
    <row r="375" spans="2:7">
      <c r="B375" s="787"/>
      <c r="C375" s="787"/>
      <c r="D375" s="815"/>
      <c r="G375" s="188">
        <f t="shared" si="6"/>
        <v>1306.8</v>
      </c>
    </row>
    <row r="376" spans="2:7">
      <c r="B376" s="787"/>
      <c r="C376" s="787"/>
      <c r="D376" s="815"/>
      <c r="G376" s="188">
        <f t="shared" si="6"/>
        <v>1306.8</v>
      </c>
    </row>
    <row r="377" spans="2:7">
      <c r="B377" s="787"/>
      <c r="C377" s="787"/>
      <c r="D377" s="815"/>
      <c r="G377" s="188">
        <f t="shared" si="6"/>
        <v>1306.8</v>
      </c>
    </row>
    <row r="378" spans="2:7">
      <c r="B378" s="787"/>
      <c r="C378" s="787"/>
      <c r="D378" s="815"/>
      <c r="G378" s="188">
        <f t="shared" si="6"/>
        <v>1306.8</v>
      </c>
    </row>
    <row r="379" spans="2:7">
      <c r="B379" s="787"/>
      <c r="C379" s="787"/>
      <c r="D379" s="815"/>
      <c r="G379" s="188">
        <f t="shared" si="6"/>
        <v>1306.8</v>
      </c>
    </row>
    <row r="380" spans="2:7">
      <c r="B380" s="787"/>
      <c r="C380" s="787"/>
      <c r="D380" s="815"/>
      <c r="G380" s="188">
        <f t="shared" si="6"/>
        <v>1306.8</v>
      </c>
    </row>
    <row r="381" spans="2:7">
      <c r="B381" s="787"/>
      <c r="C381" s="787"/>
      <c r="D381" s="815"/>
      <c r="G381" s="188">
        <f t="shared" si="6"/>
        <v>1306.8</v>
      </c>
    </row>
    <row r="382" spans="2:7">
      <c r="B382" s="787"/>
      <c r="C382" s="787"/>
      <c r="D382" s="815"/>
      <c r="G382" s="188">
        <f t="shared" si="6"/>
        <v>1306.8</v>
      </c>
    </row>
    <row r="383" spans="2:7">
      <c r="B383" s="787"/>
      <c r="C383" s="787"/>
      <c r="D383" s="815"/>
      <c r="G383" s="188">
        <f t="shared" si="6"/>
        <v>1306.8</v>
      </c>
    </row>
    <row r="384" spans="2:7">
      <c r="B384" s="787"/>
      <c r="C384" s="787"/>
      <c r="D384" s="815"/>
      <c r="G384" s="188">
        <f t="shared" si="6"/>
        <v>1306.8</v>
      </c>
    </row>
    <row r="385" spans="2:7">
      <c r="B385" s="787"/>
      <c r="C385" s="787"/>
      <c r="D385" s="815"/>
      <c r="G385" s="188">
        <f t="shared" si="6"/>
        <v>1306.8</v>
      </c>
    </row>
    <row r="386" spans="2:7">
      <c r="B386" s="787"/>
      <c r="C386" s="787"/>
      <c r="D386" s="815"/>
      <c r="G386" s="188">
        <f t="shared" si="6"/>
        <v>1306.8</v>
      </c>
    </row>
    <row r="387" spans="2:7">
      <c r="B387" s="787"/>
      <c r="C387" s="787"/>
      <c r="D387" s="815"/>
      <c r="G387" s="188">
        <f t="shared" si="6"/>
        <v>1306.8</v>
      </c>
    </row>
    <row r="388" spans="2:7">
      <c r="B388" s="787"/>
      <c r="C388" s="787"/>
      <c r="D388" s="815"/>
      <c r="G388" s="188">
        <f t="shared" si="6"/>
        <v>1306.8</v>
      </c>
    </row>
    <row r="389" spans="2:7">
      <c r="B389" s="787"/>
      <c r="C389" s="787"/>
      <c r="D389" s="815"/>
      <c r="G389" s="188">
        <f t="shared" si="6"/>
        <v>1306.8</v>
      </c>
    </row>
    <row r="390" spans="2:7">
      <c r="B390" s="787"/>
      <c r="C390" s="787"/>
      <c r="D390" s="815"/>
      <c r="G390" s="188">
        <f t="shared" si="6"/>
        <v>1306.8</v>
      </c>
    </row>
    <row r="391" spans="2:7">
      <c r="B391" s="787"/>
      <c r="C391" s="787"/>
      <c r="D391" s="815"/>
      <c r="G391" s="188">
        <f t="shared" si="6"/>
        <v>1306.8</v>
      </c>
    </row>
    <row r="392" spans="2:7">
      <c r="B392" s="787"/>
      <c r="C392" s="787"/>
      <c r="D392" s="815"/>
      <c r="G392" s="188">
        <f t="shared" si="6"/>
        <v>1306.8</v>
      </c>
    </row>
    <row r="393" spans="2:7">
      <c r="B393" s="787"/>
      <c r="C393" s="787"/>
      <c r="D393" s="815"/>
      <c r="G393" s="188">
        <f t="shared" si="6"/>
        <v>1306.8</v>
      </c>
    </row>
    <row r="394" spans="2:7">
      <c r="B394" s="787"/>
      <c r="C394" s="787"/>
      <c r="D394" s="815"/>
      <c r="G394" s="188">
        <f t="shared" si="6"/>
        <v>1306.8</v>
      </c>
    </row>
    <row r="395" spans="2:7">
      <c r="B395" s="787"/>
      <c r="C395" s="787"/>
      <c r="D395" s="815"/>
      <c r="G395" s="188">
        <f t="shared" si="6"/>
        <v>1306.8</v>
      </c>
    </row>
    <row r="396" spans="2:7">
      <c r="B396" s="787"/>
      <c r="C396" s="787"/>
      <c r="D396" s="815"/>
      <c r="G396" s="188">
        <f t="shared" si="6"/>
        <v>1306.8</v>
      </c>
    </row>
    <row r="397" spans="2:7">
      <c r="B397" s="787"/>
      <c r="C397" s="787"/>
      <c r="D397" s="815"/>
      <c r="G397" s="188">
        <f t="shared" si="6"/>
        <v>1306.8</v>
      </c>
    </row>
    <row r="398" spans="2:7">
      <c r="B398" s="787"/>
      <c r="C398" s="787"/>
      <c r="D398" s="815"/>
      <c r="G398" s="188">
        <f t="shared" si="6"/>
        <v>1306.8</v>
      </c>
    </row>
    <row r="399" spans="2:7">
      <c r="B399" s="787"/>
      <c r="C399" s="787"/>
      <c r="D399" s="815"/>
      <c r="G399" s="188">
        <f t="shared" si="6"/>
        <v>1306.8</v>
      </c>
    </row>
    <row r="400" spans="2:7">
      <c r="B400" s="787"/>
      <c r="C400" s="787"/>
      <c r="D400" s="815"/>
      <c r="G400" s="188">
        <f t="shared" si="6"/>
        <v>1306.8</v>
      </c>
    </row>
    <row r="401" spans="2:7">
      <c r="B401" s="787"/>
      <c r="C401" s="787"/>
      <c r="D401" s="815"/>
      <c r="G401" s="188">
        <f t="shared" si="6"/>
        <v>1306.8</v>
      </c>
    </row>
    <row r="402" spans="2:7">
      <c r="B402" s="787"/>
      <c r="C402" s="787"/>
      <c r="D402" s="815"/>
      <c r="G402" s="188">
        <f t="shared" si="6"/>
        <v>1306.8</v>
      </c>
    </row>
    <row r="403" spans="2:7">
      <c r="B403" s="787"/>
      <c r="C403" s="787"/>
      <c r="D403" s="815"/>
      <c r="G403" s="188">
        <f t="shared" si="6"/>
        <v>1306.8</v>
      </c>
    </row>
    <row r="404" spans="2:7">
      <c r="B404" s="787"/>
      <c r="C404" s="787"/>
      <c r="D404" s="815"/>
      <c r="G404" s="188">
        <f t="shared" si="6"/>
        <v>1306.8</v>
      </c>
    </row>
    <row r="405" spans="2:7">
      <c r="B405" s="787"/>
      <c r="C405" s="787"/>
      <c r="D405" s="815"/>
      <c r="G405" s="188">
        <f t="shared" si="6"/>
        <v>1306.8</v>
      </c>
    </row>
    <row r="406" spans="2:7">
      <c r="B406" s="787"/>
      <c r="C406" s="787"/>
      <c r="D406" s="815"/>
      <c r="G406" s="188">
        <f t="shared" si="6"/>
        <v>1306.8</v>
      </c>
    </row>
    <row r="407" spans="2:7">
      <c r="B407" s="787"/>
      <c r="C407" s="787"/>
      <c r="D407" s="815"/>
      <c r="G407" s="188">
        <f t="shared" si="6"/>
        <v>1306.8</v>
      </c>
    </row>
    <row r="408" spans="2:7">
      <c r="B408" s="787"/>
      <c r="C408" s="787"/>
      <c r="D408" s="815"/>
      <c r="G408" s="188">
        <f t="shared" si="6"/>
        <v>1306.8</v>
      </c>
    </row>
    <row r="409" spans="2:7">
      <c r="B409" s="787"/>
      <c r="C409" s="787"/>
      <c r="D409" s="815"/>
      <c r="G409" s="188">
        <f t="shared" si="6"/>
        <v>1306.8</v>
      </c>
    </row>
    <row r="410" spans="2:7">
      <c r="B410" s="787"/>
      <c r="C410" s="787"/>
      <c r="D410" s="815"/>
      <c r="G410" s="188">
        <f t="shared" si="6"/>
        <v>1306.8</v>
      </c>
    </row>
    <row r="411" spans="2:7">
      <c r="B411" s="787"/>
      <c r="C411" s="787"/>
      <c r="D411" s="815"/>
      <c r="G411" s="188">
        <f t="shared" si="6"/>
        <v>1306.8</v>
      </c>
    </row>
    <row r="412" spans="2:7">
      <c r="B412" s="787"/>
      <c r="C412" s="787"/>
      <c r="D412" s="815"/>
      <c r="G412" s="188">
        <f t="shared" si="6"/>
        <v>1306.8</v>
      </c>
    </row>
    <row r="413" spans="2:7">
      <c r="B413" s="787"/>
      <c r="C413" s="787"/>
      <c r="D413" s="815"/>
      <c r="G413" s="188">
        <f t="shared" si="6"/>
        <v>1306.8</v>
      </c>
    </row>
    <row r="414" spans="2:7">
      <c r="B414" s="787"/>
      <c r="C414" s="787"/>
      <c r="D414" s="815"/>
      <c r="G414" s="188">
        <f t="shared" si="6"/>
        <v>1306.8</v>
      </c>
    </row>
    <row r="415" spans="2:7">
      <c r="B415" s="787"/>
      <c r="C415" s="787"/>
      <c r="D415" s="815"/>
      <c r="G415" s="188">
        <f t="shared" si="6"/>
        <v>1306.8</v>
      </c>
    </row>
    <row r="416" spans="2:7">
      <c r="B416" s="787"/>
      <c r="C416" s="787"/>
      <c r="D416" s="815"/>
      <c r="G416" s="188">
        <f t="shared" si="6"/>
        <v>1306.8</v>
      </c>
    </row>
    <row r="417" spans="2:7">
      <c r="B417" s="787"/>
      <c r="C417" s="787"/>
      <c r="D417" s="815"/>
      <c r="G417" s="188">
        <f t="shared" si="6"/>
        <v>1306.8</v>
      </c>
    </row>
    <row r="418" spans="2:7">
      <c r="B418" s="787"/>
      <c r="C418" s="787"/>
      <c r="D418" s="815"/>
      <c r="G418" s="188">
        <f t="shared" si="6"/>
        <v>1306.8</v>
      </c>
    </row>
    <row r="419" spans="2:7">
      <c r="B419" s="787"/>
      <c r="C419" s="787"/>
      <c r="D419" s="815"/>
      <c r="G419" s="188">
        <f t="shared" si="6"/>
        <v>1306.8</v>
      </c>
    </row>
    <row r="420" spans="2:7">
      <c r="B420" s="787"/>
      <c r="C420" s="787"/>
      <c r="D420" s="815"/>
      <c r="G420" s="188">
        <f t="shared" si="6"/>
        <v>1306.8</v>
      </c>
    </row>
    <row r="421" spans="2:7">
      <c r="B421" s="787"/>
      <c r="C421" s="787"/>
      <c r="D421" s="815"/>
      <c r="G421" s="188">
        <f t="shared" si="6"/>
        <v>1306.8</v>
      </c>
    </row>
    <row r="422" spans="2:7">
      <c r="B422" s="787"/>
      <c r="C422" s="787"/>
      <c r="D422" s="815"/>
      <c r="G422" s="188">
        <f t="shared" si="6"/>
        <v>1306.8</v>
      </c>
    </row>
    <row r="423" spans="2:7">
      <c r="B423" s="787"/>
      <c r="C423" s="787"/>
      <c r="D423" s="815"/>
      <c r="G423" s="188">
        <f t="shared" si="6"/>
        <v>1306.8</v>
      </c>
    </row>
    <row r="424" spans="2:7">
      <c r="B424" s="787"/>
      <c r="C424" s="787"/>
      <c r="D424" s="815"/>
      <c r="G424" s="188">
        <f t="shared" si="6"/>
        <v>1306.8</v>
      </c>
    </row>
    <row r="425" spans="2:7">
      <c r="B425" s="787"/>
      <c r="C425" s="787"/>
      <c r="D425" s="815"/>
      <c r="G425" s="188">
        <f t="shared" si="6"/>
        <v>1306.8</v>
      </c>
    </row>
    <row r="426" spans="2:7">
      <c r="B426" s="787"/>
      <c r="C426" s="787"/>
      <c r="D426" s="815"/>
      <c r="G426" s="188">
        <f t="shared" si="6"/>
        <v>1306.8</v>
      </c>
    </row>
    <row r="427" spans="2:7">
      <c r="B427" s="787"/>
      <c r="C427" s="787"/>
      <c r="D427" s="815"/>
      <c r="G427" s="188">
        <f t="shared" si="6"/>
        <v>1306.8</v>
      </c>
    </row>
    <row r="428" spans="2:7">
      <c r="B428" s="787"/>
      <c r="C428" s="787"/>
      <c r="D428" s="815"/>
      <c r="G428" s="188">
        <f t="shared" si="6"/>
        <v>1306.8</v>
      </c>
    </row>
    <row r="429" spans="2:7">
      <c r="B429" s="787"/>
      <c r="C429" s="787"/>
      <c r="D429" s="815"/>
      <c r="G429" s="188">
        <f t="shared" si="6"/>
        <v>1306.8</v>
      </c>
    </row>
    <row r="430" spans="2:7">
      <c r="B430" s="787"/>
      <c r="C430" s="787"/>
      <c r="D430" s="815"/>
      <c r="G430" s="188">
        <f t="shared" ref="G430:G493" si="7">+G429+E430-F430</f>
        <v>1306.8</v>
      </c>
    </row>
    <row r="431" spans="2:7">
      <c r="B431" s="787"/>
      <c r="C431" s="787"/>
      <c r="D431" s="815"/>
      <c r="G431" s="188">
        <f t="shared" si="7"/>
        <v>1306.8</v>
      </c>
    </row>
    <row r="432" spans="2:7">
      <c r="B432" s="787"/>
      <c r="C432" s="787"/>
      <c r="D432" s="815"/>
      <c r="G432" s="188">
        <f t="shared" si="7"/>
        <v>1306.8</v>
      </c>
    </row>
    <row r="433" spans="2:7">
      <c r="B433" s="787"/>
      <c r="C433" s="787"/>
      <c r="D433" s="815"/>
      <c r="G433" s="188">
        <f t="shared" si="7"/>
        <v>1306.8</v>
      </c>
    </row>
    <row r="434" spans="2:7">
      <c r="B434" s="787"/>
      <c r="C434" s="787"/>
      <c r="D434" s="815"/>
      <c r="G434" s="188">
        <f t="shared" si="7"/>
        <v>1306.8</v>
      </c>
    </row>
    <row r="435" spans="2:7">
      <c r="B435" s="787"/>
      <c r="C435" s="787"/>
      <c r="D435" s="815"/>
      <c r="G435" s="188">
        <f t="shared" si="7"/>
        <v>1306.8</v>
      </c>
    </row>
    <row r="436" spans="2:7">
      <c r="B436" s="787"/>
      <c r="C436" s="787"/>
      <c r="D436" s="815"/>
      <c r="G436" s="188">
        <f t="shared" si="7"/>
        <v>1306.8</v>
      </c>
    </row>
    <row r="437" spans="2:7">
      <c r="B437" s="787"/>
      <c r="C437" s="787"/>
      <c r="D437" s="815"/>
      <c r="G437" s="188">
        <f t="shared" si="7"/>
        <v>1306.8</v>
      </c>
    </row>
    <row r="438" spans="2:7">
      <c r="B438" s="787"/>
      <c r="C438" s="787"/>
      <c r="D438" s="815"/>
      <c r="G438" s="188">
        <f t="shared" si="7"/>
        <v>1306.8</v>
      </c>
    </row>
    <row r="439" spans="2:7">
      <c r="B439" s="787"/>
      <c r="C439" s="787"/>
      <c r="D439" s="815"/>
      <c r="G439" s="188">
        <f t="shared" si="7"/>
        <v>1306.8</v>
      </c>
    </row>
    <row r="440" spans="2:7">
      <c r="B440" s="787"/>
      <c r="C440" s="787"/>
      <c r="D440" s="815"/>
      <c r="G440" s="188">
        <f t="shared" si="7"/>
        <v>1306.8</v>
      </c>
    </row>
    <row r="441" spans="2:7">
      <c r="B441" s="787"/>
      <c r="C441" s="787"/>
      <c r="D441" s="815"/>
      <c r="G441" s="188">
        <f t="shared" si="7"/>
        <v>1306.8</v>
      </c>
    </row>
    <row r="442" spans="2:7">
      <c r="B442" s="787"/>
      <c r="C442" s="787"/>
      <c r="D442" s="815"/>
      <c r="G442" s="188">
        <f t="shared" si="7"/>
        <v>1306.8</v>
      </c>
    </row>
    <row r="443" spans="2:7">
      <c r="B443" s="787"/>
      <c r="C443" s="787"/>
      <c r="D443" s="815"/>
      <c r="G443" s="188">
        <f t="shared" si="7"/>
        <v>1306.8</v>
      </c>
    </row>
    <row r="444" spans="2:7">
      <c r="B444" s="787"/>
      <c r="C444" s="787"/>
      <c r="D444" s="815"/>
      <c r="G444" s="188">
        <f t="shared" si="7"/>
        <v>1306.8</v>
      </c>
    </row>
    <row r="445" spans="2:7">
      <c r="B445" s="787"/>
      <c r="C445" s="787"/>
      <c r="D445" s="815"/>
      <c r="G445" s="188">
        <f t="shared" si="7"/>
        <v>1306.8</v>
      </c>
    </row>
    <row r="446" spans="2:7">
      <c r="B446" s="787"/>
      <c r="C446" s="787"/>
      <c r="D446" s="815"/>
      <c r="G446" s="188">
        <f t="shared" si="7"/>
        <v>1306.8</v>
      </c>
    </row>
    <row r="447" spans="2:7">
      <c r="B447" s="787"/>
      <c r="C447" s="787"/>
      <c r="D447" s="815"/>
      <c r="G447" s="188">
        <f t="shared" si="7"/>
        <v>1306.8</v>
      </c>
    </row>
    <row r="448" spans="2:7">
      <c r="B448" s="787"/>
      <c r="C448" s="787"/>
      <c r="D448" s="815"/>
      <c r="G448" s="188">
        <f t="shared" si="7"/>
        <v>1306.8</v>
      </c>
    </row>
    <row r="449" spans="2:7">
      <c r="B449" s="787"/>
      <c r="C449" s="787"/>
      <c r="D449" s="815"/>
      <c r="G449" s="188">
        <f t="shared" si="7"/>
        <v>1306.8</v>
      </c>
    </row>
    <row r="450" spans="2:7">
      <c r="B450" s="787"/>
      <c r="C450" s="787"/>
      <c r="D450" s="815"/>
      <c r="G450" s="188">
        <f t="shared" si="7"/>
        <v>1306.8</v>
      </c>
    </row>
    <row r="451" spans="2:7">
      <c r="B451" s="787"/>
      <c r="C451" s="787"/>
      <c r="D451" s="815"/>
      <c r="G451" s="188">
        <f t="shared" si="7"/>
        <v>1306.8</v>
      </c>
    </row>
    <row r="452" spans="2:7">
      <c r="B452" s="787"/>
      <c r="C452" s="787"/>
      <c r="D452" s="815"/>
      <c r="G452" s="188">
        <f t="shared" si="7"/>
        <v>1306.8</v>
      </c>
    </row>
    <row r="453" spans="2:7">
      <c r="B453" s="787"/>
      <c r="C453" s="787"/>
      <c r="D453" s="815"/>
      <c r="G453" s="188">
        <f t="shared" si="7"/>
        <v>1306.8</v>
      </c>
    </row>
    <row r="454" spans="2:7">
      <c r="B454" s="787"/>
      <c r="C454" s="787"/>
      <c r="D454" s="815"/>
      <c r="G454" s="188">
        <f t="shared" si="7"/>
        <v>1306.8</v>
      </c>
    </row>
    <row r="455" spans="2:7">
      <c r="B455" s="787"/>
      <c r="C455" s="787"/>
      <c r="D455" s="815"/>
      <c r="G455" s="188">
        <f t="shared" si="7"/>
        <v>1306.8</v>
      </c>
    </row>
    <row r="456" spans="2:7">
      <c r="B456" s="787"/>
      <c r="C456" s="787"/>
      <c r="D456" s="815"/>
      <c r="G456" s="188">
        <f t="shared" si="7"/>
        <v>1306.8</v>
      </c>
    </row>
    <row r="457" spans="2:7">
      <c r="B457" s="787"/>
      <c r="C457" s="787"/>
      <c r="D457" s="815"/>
      <c r="G457" s="188">
        <f t="shared" si="7"/>
        <v>1306.8</v>
      </c>
    </row>
    <row r="458" spans="2:7">
      <c r="B458" s="787"/>
      <c r="C458" s="787"/>
      <c r="D458" s="815"/>
      <c r="G458" s="188">
        <f t="shared" si="7"/>
        <v>1306.8</v>
      </c>
    </row>
    <row r="459" spans="2:7">
      <c r="B459" s="787"/>
      <c r="C459" s="787"/>
      <c r="D459" s="815"/>
      <c r="G459" s="188">
        <f t="shared" si="7"/>
        <v>1306.8</v>
      </c>
    </row>
    <row r="460" spans="2:7">
      <c r="B460" s="787"/>
      <c r="C460" s="787"/>
      <c r="D460" s="815"/>
      <c r="G460" s="188">
        <f t="shared" si="7"/>
        <v>1306.8</v>
      </c>
    </row>
    <row r="461" spans="2:7">
      <c r="B461" s="787"/>
      <c r="C461" s="787"/>
      <c r="D461" s="815"/>
      <c r="G461" s="188">
        <f t="shared" si="7"/>
        <v>1306.8</v>
      </c>
    </row>
    <row r="462" spans="2:7">
      <c r="B462" s="787"/>
      <c r="C462" s="787"/>
      <c r="D462" s="815"/>
      <c r="G462" s="188">
        <f t="shared" si="7"/>
        <v>1306.8</v>
      </c>
    </row>
    <row r="463" spans="2:7">
      <c r="B463" s="787"/>
      <c r="C463" s="787"/>
      <c r="D463" s="815"/>
      <c r="G463" s="188">
        <f t="shared" si="7"/>
        <v>1306.8</v>
      </c>
    </row>
    <row r="464" spans="2:7">
      <c r="B464" s="787"/>
      <c r="C464" s="787"/>
      <c r="D464" s="815"/>
      <c r="G464" s="188">
        <f t="shared" si="7"/>
        <v>1306.8</v>
      </c>
    </row>
    <row r="465" spans="2:7">
      <c r="B465" s="787"/>
      <c r="C465" s="787"/>
      <c r="D465" s="815"/>
      <c r="G465" s="188">
        <f t="shared" si="7"/>
        <v>1306.8</v>
      </c>
    </row>
    <row r="466" spans="2:7">
      <c r="B466" s="787"/>
      <c r="C466" s="787"/>
      <c r="D466" s="815"/>
      <c r="G466" s="188">
        <f t="shared" si="7"/>
        <v>1306.8</v>
      </c>
    </row>
    <row r="467" spans="2:7">
      <c r="B467" s="787"/>
      <c r="C467" s="787"/>
      <c r="D467" s="815"/>
      <c r="G467" s="188">
        <f t="shared" si="7"/>
        <v>1306.8</v>
      </c>
    </row>
    <row r="468" spans="2:7">
      <c r="B468" s="787"/>
      <c r="C468" s="787"/>
      <c r="D468" s="815"/>
      <c r="G468" s="188">
        <f t="shared" si="7"/>
        <v>1306.8</v>
      </c>
    </row>
    <row r="469" spans="2:7">
      <c r="B469" s="787"/>
      <c r="C469" s="787"/>
      <c r="D469" s="815"/>
      <c r="G469" s="188">
        <f t="shared" si="7"/>
        <v>1306.8</v>
      </c>
    </row>
    <row r="470" spans="2:7">
      <c r="B470" s="787"/>
      <c r="C470" s="787"/>
      <c r="D470" s="815"/>
      <c r="G470" s="188">
        <f t="shared" si="7"/>
        <v>1306.8</v>
      </c>
    </row>
    <row r="471" spans="2:7">
      <c r="B471" s="787"/>
      <c r="C471" s="787"/>
      <c r="D471" s="815"/>
      <c r="G471" s="188">
        <f t="shared" si="7"/>
        <v>1306.8</v>
      </c>
    </row>
    <row r="472" spans="2:7">
      <c r="B472" s="787"/>
      <c r="C472" s="787"/>
      <c r="D472" s="815"/>
      <c r="G472" s="188">
        <f t="shared" si="7"/>
        <v>1306.8</v>
      </c>
    </row>
    <row r="473" spans="2:7">
      <c r="B473" s="787"/>
      <c r="C473" s="787"/>
      <c r="D473" s="815"/>
      <c r="G473" s="188">
        <f t="shared" si="7"/>
        <v>1306.8</v>
      </c>
    </row>
    <row r="474" spans="2:7">
      <c r="B474" s="787"/>
      <c r="C474" s="787"/>
      <c r="D474" s="815"/>
      <c r="G474" s="188">
        <f t="shared" si="7"/>
        <v>1306.8</v>
      </c>
    </row>
    <row r="475" spans="2:7">
      <c r="B475" s="787"/>
      <c r="C475" s="787"/>
      <c r="D475" s="815"/>
      <c r="G475" s="188">
        <f t="shared" si="7"/>
        <v>1306.8</v>
      </c>
    </row>
    <row r="476" spans="2:7">
      <c r="B476" s="787"/>
      <c r="C476" s="787"/>
      <c r="D476" s="815"/>
      <c r="G476" s="188">
        <f t="shared" si="7"/>
        <v>1306.8</v>
      </c>
    </row>
    <row r="477" spans="2:7">
      <c r="B477" s="787"/>
      <c r="C477" s="787"/>
      <c r="D477" s="815"/>
      <c r="G477" s="188">
        <f t="shared" si="7"/>
        <v>1306.8</v>
      </c>
    </row>
    <row r="478" spans="2:7">
      <c r="B478" s="787"/>
      <c r="C478" s="787"/>
      <c r="D478" s="815"/>
      <c r="G478" s="188">
        <f t="shared" si="7"/>
        <v>1306.8</v>
      </c>
    </row>
    <row r="479" spans="2:7">
      <c r="B479" s="787"/>
      <c r="C479" s="787"/>
      <c r="D479" s="815"/>
      <c r="G479" s="188">
        <f t="shared" si="7"/>
        <v>1306.8</v>
      </c>
    </row>
    <row r="480" spans="2:7">
      <c r="B480" s="787"/>
      <c r="C480" s="787"/>
      <c r="D480" s="815"/>
      <c r="G480" s="188">
        <f t="shared" si="7"/>
        <v>1306.8</v>
      </c>
    </row>
    <row r="481" spans="2:12">
      <c r="B481" s="787"/>
      <c r="C481" s="787"/>
      <c r="D481" s="815"/>
      <c r="G481" s="188">
        <f t="shared" si="7"/>
        <v>1306.8</v>
      </c>
    </row>
    <row r="482" spans="2:12">
      <c r="B482" s="787"/>
      <c r="C482" s="787"/>
      <c r="D482" s="815"/>
      <c r="G482" s="188">
        <f t="shared" si="7"/>
        <v>1306.8</v>
      </c>
    </row>
    <row r="483" spans="2:12">
      <c r="B483" s="787"/>
      <c r="C483" s="787"/>
      <c r="D483" s="815"/>
      <c r="G483" s="188">
        <f t="shared" si="7"/>
        <v>1306.8</v>
      </c>
    </row>
    <row r="484" spans="2:12">
      <c r="B484" s="787"/>
      <c r="C484" s="787"/>
      <c r="D484" s="815"/>
      <c r="G484" s="188">
        <f t="shared" si="7"/>
        <v>1306.8</v>
      </c>
    </row>
    <row r="485" spans="2:12">
      <c r="B485" s="787"/>
      <c r="C485" s="787"/>
      <c r="D485" s="815"/>
      <c r="G485" s="188">
        <f t="shared" si="7"/>
        <v>1306.8</v>
      </c>
    </row>
    <row r="486" spans="2:12">
      <c r="B486" s="787"/>
      <c r="C486" s="787"/>
      <c r="D486" s="815"/>
      <c r="G486" s="188">
        <f t="shared" si="7"/>
        <v>1306.8</v>
      </c>
    </row>
    <row r="487" spans="2:12">
      <c r="B487" s="787"/>
      <c r="C487" s="787"/>
      <c r="D487" s="815"/>
      <c r="G487" s="188">
        <f t="shared" si="7"/>
        <v>1306.8</v>
      </c>
    </row>
    <row r="488" spans="2:12">
      <c r="B488" s="787"/>
      <c r="C488" s="787"/>
      <c r="D488" s="815"/>
      <c r="G488" s="188">
        <f t="shared" si="7"/>
        <v>1306.8</v>
      </c>
    </row>
    <row r="489" spans="2:12">
      <c r="B489" s="787"/>
      <c r="C489" s="787"/>
      <c r="D489" s="815"/>
      <c r="G489" s="188">
        <f t="shared" si="7"/>
        <v>1306.8</v>
      </c>
    </row>
    <row r="490" spans="2:12">
      <c r="B490" s="787"/>
      <c r="C490" s="787"/>
      <c r="D490" s="815"/>
      <c r="G490" s="188">
        <f t="shared" si="7"/>
        <v>1306.8</v>
      </c>
    </row>
    <row r="491" spans="2:12">
      <c r="B491" s="787"/>
      <c r="C491" s="787"/>
      <c r="D491" s="815"/>
      <c r="G491" s="188">
        <f t="shared" si="7"/>
        <v>1306.8</v>
      </c>
    </row>
    <row r="492" spans="2:12">
      <c r="B492" s="787"/>
      <c r="C492" s="787"/>
      <c r="D492" s="815"/>
      <c r="G492" s="188">
        <f t="shared" si="7"/>
        <v>1306.8</v>
      </c>
      <c r="L492" t="s">
        <v>29</v>
      </c>
    </row>
    <row r="493" spans="2:12">
      <c r="B493" s="787"/>
      <c r="C493" s="787"/>
      <c r="D493" s="815"/>
      <c r="G493" s="188">
        <f t="shared" si="7"/>
        <v>1306.8</v>
      </c>
    </row>
    <row r="494" spans="2:12">
      <c r="B494" s="787"/>
      <c r="C494" s="787"/>
      <c r="D494" s="815"/>
      <c r="G494" s="188">
        <f t="shared" ref="G494:G510" si="8">+G493+E494-F494</f>
        <v>1306.8</v>
      </c>
    </row>
    <row r="495" spans="2:12">
      <c r="B495" s="787"/>
      <c r="C495" s="787"/>
      <c r="D495" s="815"/>
      <c r="G495" s="188">
        <f t="shared" si="8"/>
        <v>1306.8</v>
      </c>
    </row>
    <row r="496" spans="2:12">
      <c r="B496" s="787"/>
      <c r="C496" s="787"/>
      <c r="D496" s="815"/>
      <c r="G496" s="188">
        <f t="shared" si="8"/>
        <v>1306.8</v>
      </c>
    </row>
    <row r="497" spans="2:7">
      <c r="B497" s="787"/>
      <c r="C497" s="787"/>
      <c r="D497" s="815"/>
      <c r="G497" s="188">
        <f t="shared" si="8"/>
        <v>1306.8</v>
      </c>
    </row>
    <row r="498" spans="2:7">
      <c r="B498" s="787"/>
      <c r="C498" s="787"/>
      <c r="D498" s="815"/>
      <c r="G498" s="188">
        <f t="shared" si="8"/>
        <v>1306.8</v>
      </c>
    </row>
    <row r="499" spans="2:7">
      <c r="B499" s="787"/>
      <c r="C499" s="787"/>
      <c r="D499" s="815"/>
      <c r="G499" s="188">
        <f t="shared" si="8"/>
        <v>1306.8</v>
      </c>
    </row>
    <row r="500" spans="2:7">
      <c r="B500" s="787"/>
      <c r="C500" s="787"/>
      <c r="D500" s="815"/>
      <c r="G500" s="188">
        <f t="shared" si="8"/>
        <v>1306.8</v>
      </c>
    </row>
    <row r="501" spans="2:7">
      <c r="B501" s="787"/>
      <c r="C501" s="787"/>
      <c r="D501" s="815"/>
      <c r="G501" s="188">
        <f t="shared" si="8"/>
        <v>1306.8</v>
      </c>
    </row>
    <row r="502" spans="2:7">
      <c r="B502" s="787"/>
      <c r="C502" s="787"/>
      <c r="D502" s="815"/>
      <c r="G502" s="188">
        <f t="shared" si="8"/>
        <v>1306.8</v>
      </c>
    </row>
    <row r="503" spans="2:7">
      <c r="B503" s="787"/>
      <c r="C503" s="787"/>
      <c r="D503" s="815"/>
      <c r="G503" s="188">
        <f t="shared" si="8"/>
        <v>1306.8</v>
      </c>
    </row>
    <row r="504" spans="2:7">
      <c r="B504" s="787"/>
      <c r="C504" s="787"/>
      <c r="D504" s="815"/>
      <c r="G504" s="188">
        <f t="shared" si="8"/>
        <v>1306.8</v>
      </c>
    </row>
    <row r="505" spans="2:7">
      <c r="B505" s="787"/>
      <c r="C505" s="787"/>
      <c r="D505" s="815"/>
      <c r="G505" s="188">
        <f t="shared" si="8"/>
        <v>1306.8</v>
      </c>
    </row>
    <row r="506" spans="2:7">
      <c r="B506" s="787"/>
      <c r="C506" s="787"/>
      <c r="D506" s="815"/>
      <c r="G506" s="188">
        <f t="shared" si="8"/>
        <v>1306.8</v>
      </c>
    </row>
    <row r="507" spans="2:7">
      <c r="B507" s="787"/>
      <c r="C507" s="787"/>
      <c r="D507" s="815"/>
      <c r="G507" s="188">
        <f t="shared" si="8"/>
        <v>1306.8</v>
      </c>
    </row>
    <row r="508" spans="2:7">
      <c r="B508" s="787"/>
      <c r="C508" s="787"/>
      <c r="D508" s="815"/>
      <c r="G508" s="188">
        <f t="shared" si="8"/>
        <v>1306.8</v>
      </c>
    </row>
    <row r="509" spans="2:7">
      <c r="B509" s="787"/>
      <c r="C509" s="787"/>
      <c r="D509" s="815"/>
      <c r="G509" s="188">
        <f t="shared" si="8"/>
        <v>1306.8</v>
      </c>
    </row>
    <row r="510" spans="2:7">
      <c r="B510" s="787"/>
      <c r="C510" s="787"/>
      <c r="D510" s="815"/>
      <c r="G510" s="188">
        <f t="shared" si="8"/>
        <v>1306.8</v>
      </c>
    </row>
  </sheetData>
  <autoFilter ref="A4:R131" xr:uid="{3416F972-7424-470C-AE3B-3E75C7B8D858}"/>
  <mergeCells count="5">
    <mergeCell ref="J154:L154"/>
    <mergeCell ref="J58:L58"/>
    <mergeCell ref="K87:M87"/>
    <mergeCell ref="A1:G1"/>
    <mergeCell ref="J112:L112"/>
  </mergeCells>
  <phoneticPr fontId="1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8DD3-7CF7-4E79-BBFF-3526D554E93C}">
  <sheetPr codeName="Hoja24">
    <tabColor rgb="FF00B0F0"/>
  </sheetPr>
  <dimension ref="A1:P642"/>
  <sheetViews>
    <sheetView topLeftCell="A475" zoomScaleNormal="100" workbookViewId="0">
      <selection activeCell="E497" sqref="E497"/>
    </sheetView>
  </sheetViews>
  <sheetFormatPr defaultColWidth="11.42578125" defaultRowHeight="15"/>
  <cols>
    <col min="1" max="1" width="11.7109375" style="39" bestFit="1" customWidth="1"/>
    <col min="2" max="2" width="12.7109375" style="6" bestFit="1" customWidth="1"/>
    <col min="3" max="3" width="11.85546875" style="6" bestFit="1" customWidth="1"/>
    <col min="4" max="4" width="29.140625" bestFit="1" customWidth="1"/>
    <col min="5" max="6" width="11.42578125" style="118"/>
    <col min="7" max="7" width="12.42578125" style="4" bestFit="1" customWidth="1"/>
    <col min="8" max="8" width="12.42578125" style="4" customWidth="1"/>
    <col min="9" max="9" width="11.42578125" bestFit="1" customWidth="1"/>
    <col min="10" max="10" width="10.7109375" bestFit="1" customWidth="1"/>
    <col min="11" max="11" width="14.85546875" customWidth="1"/>
    <col min="12" max="12" width="22.85546875" bestFit="1" customWidth="1"/>
    <col min="13" max="13" width="17.140625" customWidth="1"/>
    <col min="14" max="14" width="13.7109375" customWidth="1"/>
  </cols>
  <sheetData>
    <row r="1" spans="1:8">
      <c r="A1" s="855" t="s">
        <v>3613</v>
      </c>
      <c r="B1" s="855"/>
      <c r="C1" s="855"/>
      <c r="D1" s="855"/>
      <c r="E1" s="855"/>
      <c r="F1" s="855"/>
      <c r="G1" s="855"/>
    </row>
    <row r="2" spans="1:8">
      <c r="A2" s="855"/>
      <c r="B2" s="855"/>
      <c r="C2" s="855"/>
      <c r="D2" s="855"/>
      <c r="E2" s="855"/>
      <c r="F2" s="855"/>
      <c r="G2" s="855"/>
    </row>
    <row r="3" spans="1:8">
      <c r="A3" s="855"/>
      <c r="B3" s="855"/>
      <c r="C3" s="855"/>
      <c r="D3" s="855"/>
      <c r="E3" s="855"/>
      <c r="F3" s="855"/>
      <c r="G3" s="855"/>
      <c r="H3" s="11"/>
    </row>
    <row r="4" spans="1:8">
      <c r="A4" s="855"/>
      <c r="B4" s="855"/>
      <c r="C4" s="855"/>
      <c r="D4" s="855"/>
      <c r="E4" s="855"/>
      <c r="F4" s="855"/>
      <c r="G4" s="855"/>
    </row>
    <row r="5" spans="1:8" s="6" customFormat="1" ht="30">
      <c r="A5" s="40" t="s">
        <v>1</v>
      </c>
      <c r="B5" s="804" t="s">
        <v>2</v>
      </c>
      <c r="C5" s="804" t="s">
        <v>3</v>
      </c>
      <c r="D5" s="804" t="s">
        <v>4</v>
      </c>
      <c r="E5" s="131" t="s">
        <v>5</v>
      </c>
      <c r="F5" s="131" t="s">
        <v>6</v>
      </c>
      <c r="G5" s="14" t="s">
        <v>7</v>
      </c>
      <c r="H5" s="14"/>
    </row>
    <row r="6" spans="1:8">
      <c r="B6" s="787"/>
      <c r="C6" s="787"/>
      <c r="G6" s="4">
        <v>0</v>
      </c>
    </row>
    <row r="7" spans="1:8" ht="14.25" customHeight="1">
      <c r="A7" s="41">
        <v>44273</v>
      </c>
      <c r="B7" s="786" t="s">
        <v>10</v>
      </c>
      <c r="C7" s="786" t="s">
        <v>16</v>
      </c>
      <c r="D7" t="s">
        <v>12</v>
      </c>
      <c r="E7" s="118">
        <v>5</v>
      </c>
      <c r="G7" s="4">
        <f>+G6+E7-F7</f>
        <v>5</v>
      </c>
    </row>
    <row r="8" spans="1:8">
      <c r="B8" s="787"/>
      <c r="C8" s="787"/>
      <c r="D8" t="s">
        <v>13</v>
      </c>
      <c r="E8" s="118">
        <v>2</v>
      </c>
      <c r="G8" s="4">
        <f t="shared" ref="G8:G217" si="0">+G7+E8-F8</f>
        <v>7</v>
      </c>
    </row>
    <row r="9" spans="1:8">
      <c r="B9" s="787"/>
      <c r="C9" s="787"/>
      <c r="D9" t="s">
        <v>14</v>
      </c>
      <c r="E9" s="118">
        <v>130</v>
      </c>
      <c r="G9" s="4">
        <f t="shared" si="0"/>
        <v>137</v>
      </c>
    </row>
    <row r="10" spans="1:8">
      <c r="A10" s="39">
        <v>44316</v>
      </c>
      <c r="B10" s="787" t="s">
        <v>3614</v>
      </c>
      <c r="C10" s="787" t="s">
        <v>16</v>
      </c>
      <c r="D10" t="s">
        <v>14</v>
      </c>
      <c r="F10" s="118">
        <v>80</v>
      </c>
      <c r="G10" s="4">
        <f t="shared" si="0"/>
        <v>57</v>
      </c>
    </row>
    <row r="11" spans="1:8">
      <c r="A11" s="39">
        <v>44342</v>
      </c>
      <c r="B11" s="787" t="s">
        <v>3615</v>
      </c>
      <c r="C11" s="787" t="s">
        <v>16</v>
      </c>
      <c r="D11" t="s">
        <v>14</v>
      </c>
      <c r="F11" s="118">
        <v>50</v>
      </c>
      <c r="G11" s="4">
        <f t="shared" si="0"/>
        <v>7</v>
      </c>
    </row>
    <row r="12" spans="1:8">
      <c r="A12" s="39">
        <v>44800</v>
      </c>
      <c r="B12" s="787" t="s">
        <v>3616</v>
      </c>
      <c r="C12" s="787" t="s">
        <v>16</v>
      </c>
      <c r="D12" t="s">
        <v>12</v>
      </c>
      <c r="F12" s="118">
        <v>5</v>
      </c>
      <c r="G12" s="4">
        <f t="shared" si="0"/>
        <v>2</v>
      </c>
    </row>
    <row r="13" spans="1:8">
      <c r="A13" s="39">
        <v>44800</v>
      </c>
      <c r="B13" s="787" t="s">
        <v>3616</v>
      </c>
      <c r="C13" s="787" t="s">
        <v>16</v>
      </c>
      <c r="D13" t="s">
        <v>13</v>
      </c>
      <c r="F13" s="118">
        <v>2</v>
      </c>
      <c r="G13" s="4">
        <f t="shared" si="0"/>
        <v>0</v>
      </c>
    </row>
    <row r="14" spans="1:8">
      <c r="A14" s="41">
        <v>44316</v>
      </c>
      <c r="B14" s="786" t="s">
        <v>10</v>
      </c>
      <c r="C14" s="786" t="s">
        <v>17</v>
      </c>
      <c r="D14" t="s">
        <v>12</v>
      </c>
      <c r="E14" s="118">
        <v>11.5</v>
      </c>
      <c r="G14" s="4">
        <f t="shared" si="0"/>
        <v>11.5</v>
      </c>
    </row>
    <row r="15" spans="1:8">
      <c r="B15" s="787"/>
      <c r="C15" s="787"/>
      <c r="D15" t="s">
        <v>13</v>
      </c>
      <c r="E15" s="118">
        <v>4.8</v>
      </c>
      <c r="G15" s="4">
        <f t="shared" si="0"/>
        <v>16.3</v>
      </c>
    </row>
    <row r="16" spans="1:8">
      <c r="B16" s="787"/>
      <c r="C16" s="787"/>
      <c r="D16" t="s">
        <v>14</v>
      </c>
      <c r="E16" s="118">
        <v>300</v>
      </c>
      <c r="G16" s="4">
        <f t="shared" si="0"/>
        <v>316.3</v>
      </c>
    </row>
    <row r="17" spans="1:12">
      <c r="A17" s="39">
        <v>44342</v>
      </c>
      <c r="B17" s="787" t="s">
        <v>3615</v>
      </c>
      <c r="C17" s="787" t="s">
        <v>17</v>
      </c>
      <c r="D17" t="s">
        <v>14</v>
      </c>
      <c r="F17" s="118">
        <v>280</v>
      </c>
      <c r="G17" s="4">
        <f t="shared" si="0"/>
        <v>36.300000000000011</v>
      </c>
    </row>
    <row r="18" spans="1:12">
      <c r="A18" s="39">
        <v>44811</v>
      </c>
      <c r="B18" s="787" t="s">
        <v>3617</v>
      </c>
      <c r="C18" s="787" t="s">
        <v>17</v>
      </c>
      <c r="D18" t="s">
        <v>14</v>
      </c>
      <c r="F18" s="118">
        <v>20</v>
      </c>
      <c r="G18" s="4">
        <f t="shared" si="0"/>
        <v>16.300000000000011</v>
      </c>
    </row>
    <row r="19" spans="1:12">
      <c r="A19" s="39">
        <v>44800</v>
      </c>
      <c r="B19" s="787" t="s">
        <v>3616</v>
      </c>
      <c r="C19" s="787" t="s">
        <v>17</v>
      </c>
      <c r="D19" t="s">
        <v>12</v>
      </c>
      <c r="F19" s="118">
        <v>11.5</v>
      </c>
      <c r="G19" s="4">
        <f t="shared" si="0"/>
        <v>4.8000000000000114</v>
      </c>
    </row>
    <row r="20" spans="1:12">
      <c r="A20" s="39">
        <v>44800</v>
      </c>
      <c r="B20" s="787" t="s">
        <v>3616</v>
      </c>
      <c r="C20" s="787" t="s">
        <v>17</v>
      </c>
      <c r="D20" t="s">
        <v>13</v>
      </c>
      <c r="F20" s="118">
        <v>4.8</v>
      </c>
      <c r="G20" s="4">
        <f t="shared" si="0"/>
        <v>1.1546319456101628E-14</v>
      </c>
    </row>
    <row r="21" spans="1:12">
      <c r="A21" s="41">
        <v>44347</v>
      </c>
      <c r="B21" s="786" t="s">
        <v>10</v>
      </c>
      <c r="C21" s="786" t="s">
        <v>18</v>
      </c>
      <c r="D21" t="s">
        <v>12</v>
      </c>
      <c r="E21" s="118">
        <v>13.6</v>
      </c>
      <c r="G21" s="4">
        <f t="shared" si="0"/>
        <v>13.600000000000012</v>
      </c>
    </row>
    <row r="22" spans="1:12">
      <c r="B22" s="787"/>
      <c r="C22" s="787"/>
      <c r="D22" t="s">
        <v>13</v>
      </c>
      <c r="E22" s="118">
        <v>3.5</v>
      </c>
      <c r="G22" s="4">
        <f t="shared" si="0"/>
        <v>17.100000000000012</v>
      </c>
    </row>
    <row r="23" spans="1:12">
      <c r="B23" s="787"/>
      <c r="C23" s="787"/>
      <c r="D23" t="s">
        <v>14</v>
      </c>
      <c r="E23" s="118">
        <v>300</v>
      </c>
      <c r="G23" s="4">
        <f t="shared" si="0"/>
        <v>317.10000000000002</v>
      </c>
    </row>
    <row r="24" spans="1:12">
      <c r="B24" s="787"/>
      <c r="C24" s="787"/>
      <c r="D24" t="s">
        <v>189</v>
      </c>
      <c r="E24" s="118">
        <v>8.5</v>
      </c>
      <c r="G24" s="4">
        <f t="shared" si="0"/>
        <v>325.60000000000002</v>
      </c>
      <c r="J24" s="786"/>
      <c r="L24" s="4"/>
    </row>
    <row r="25" spans="1:12">
      <c r="A25" s="39">
        <v>44347</v>
      </c>
      <c r="B25" s="787" t="s">
        <v>3618</v>
      </c>
      <c r="C25" s="787" t="s">
        <v>18</v>
      </c>
      <c r="D25" t="s">
        <v>14</v>
      </c>
      <c r="F25" s="118">
        <v>30</v>
      </c>
      <c r="G25" s="4">
        <f t="shared" si="0"/>
        <v>295.60000000000002</v>
      </c>
      <c r="L25" s="4"/>
    </row>
    <row r="26" spans="1:12">
      <c r="A26" s="39">
        <v>44369</v>
      </c>
      <c r="B26" s="787" t="s">
        <v>3619</v>
      </c>
      <c r="C26" s="787" t="s">
        <v>18</v>
      </c>
      <c r="D26" t="s">
        <v>14</v>
      </c>
      <c r="F26" s="118">
        <v>270</v>
      </c>
      <c r="G26" s="4">
        <f t="shared" si="0"/>
        <v>25.600000000000023</v>
      </c>
      <c r="J26" s="786"/>
      <c r="L26" s="4"/>
    </row>
    <row r="27" spans="1:12">
      <c r="A27" s="39">
        <v>44800</v>
      </c>
      <c r="B27" s="787" t="s">
        <v>3616</v>
      </c>
      <c r="C27" s="787" t="s">
        <v>18</v>
      </c>
      <c r="D27" t="s">
        <v>12</v>
      </c>
      <c r="F27" s="118">
        <v>13.6</v>
      </c>
      <c r="G27" s="4">
        <f t="shared" si="0"/>
        <v>12.000000000000023</v>
      </c>
      <c r="J27" s="786"/>
      <c r="L27" s="4"/>
    </row>
    <row r="28" spans="1:12">
      <c r="A28" s="39">
        <v>44800</v>
      </c>
      <c r="B28" s="787" t="s">
        <v>3616</v>
      </c>
      <c r="C28" s="787" t="s">
        <v>18</v>
      </c>
      <c r="D28" t="s">
        <v>13</v>
      </c>
      <c r="F28" s="118">
        <v>3.5</v>
      </c>
      <c r="G28" s="4">
        <f t="shared" si="0"/>
        <v>8.5000000000000231</v>
      </c>
      <c r="J28" s="786"/>
      <c r="L28" s="4"/>
    </row>
    <row r="29" spans="1:12">
      <c r="A29" s="39">
        <v>44800</v>
      </c>
      <c r="B29" s="787" t="s">
        <v>3616</v>
      </c>
      <c r="C29" s="787" t="s">
        <v>18</v>
      </c>
      <c r="D29" t="s">
        <v>189</v>
      </c>
      <c r="F29" s="118">
        <v>8.5</v>
      </c>
      <c r="G29" s="4">
        <f t="shared" si="0"/>
        <v>2.3092638912203256E-14</v>
      </c>
      <c r="J29" s="786"/>
      <c r="L29" s="4"/>
    </row>
    <row r="30" spans="1:12">
      <c r="A30" s="41">
        <v>44377</v>
      </c>
      <c r="B30" s="786" t="s">
        <v>10</v>
      </c>
      <c r="C30" s="786" t="s">
        <v>19</v>
      </c>
      <c r="D30" t="s">
        <v>12</v>
      </c>
      <c r="E30" s="118">
        <v>15.4</v>
      </c>
      <c r="G30" s="4">
        <f t="shared" si="0"/>
        <v>15.400000000000023</v>
      </c>
      <c r="L30" s="4"/>
    </row>
    <row r="31" spans="1:12">
      <c r="B31" s="787"/>
      <c r="C31" s="787"/>
      <c r="D31" t="s">
        <v>13</v>
      </c>
      <c r="E31" s="170">
        <v>5.4</v>
      </c>
      <c r="G31" s="4">
        <f t="shared" si="0"/>
        <v>20.800000000000026</v>
      </c>
      <c r="L31" s="4"/>
    </row>
    <row r="32" spans="1:12">
      <c r="B32" s="787"/>
      <c r="C32" s="787"/>
      <c r="D32" t="s">
        <v>14</v>
      </c>
      <c r="E32" s="118">
        <v>300</v>
      </c>
      <c r="G32" s="4">
        <f t="shared" si="0"/>
        <v>320.8</v>
      </c>
      <c r="J32" s="786"/>
      <c r="L32" s="4"/>
    </row>
    <row r="33" spans="1:12">
      <c r="A33" s="39">
        <v>44391</v>
      </c>
      <c r="B33" s="787" t="s">
        <v>3620</v>
      </c>
      <c r="C33" s="787" t="s">
        <v>19</v>
      </c>
      <c r="D33" t="s">
        <v>14</v>
      </c>
      <c r="F33" s="118">
        <v>300</v>
      </c>
      <c r="G33" s="4">
        <f t="shared" si="0"/>
        <v>20.800000000000011</v>
      </c>
      <c r="L33" s="4"/>
    </row>
    <row r="34" spans="1:12">
      <c r="A34" s="39">
        <v>44800</v>
      </c>
      <c r="B34" s="787" t="s">
        <v>3616</v>
      </c>
      <c r="C34" s="787" t="s">
        <v>19</v>
      </c>
      <c r="D34" t="s">
        <v>12</v>
      </c>
      <c r="F34" s="118">
        <v>15.4</v>
      </c>
      <c r="G34" s="4">
        <f t="shared" si="0"/>
        <v>5.400000000000011</v>
      </c>
      <c r="L34" s="4"/>
    </row>
    <row r="35" spans="1:12">
      <c r="A35" s="39">
        <v>44800</v>
      </c>
      <c r="B35" s="787" t="s">
        <v>3616</v>
      </c>
      <c r="C35" s="787" t="s">
        <v>19</v>
      </c>
      <c r="D35" t="s">
        <v>13</v>
      </c>
      <c r="F35" s="170">
        <v>5.4</v>
      </c>
      <c r="G35" s="4">
        <f t="shared" si="0"/>
        <v>1.0658141036401503E-14</v>
      </c>
      <c r="L35" s="4"/>
    </row>
    <row r="36" spans="1:12">
      <c r="A36" s="41">
        <v>44408</v>
      </c>
      <c r="B36" s="786" t="s">
        <v>10</v>
      </c>
      <c r="C36" s="786" t="s">
        <v>20</v>
      </c>
      <c r="D36" t="s">
        <v>12</v>
      </c>
      <c r="E36" s="118">
        <v>13.5</v>
      </c>
      <c r="G36" s="4">
        <f t="shared" si="0"/>
        <v>13.500000000000011</v>
      </c>
      <c r="L36" s="4"/>
    </row>
    <row r="37" spans="1:12">
      <c r="B37" s="787"/>
      <c r="C37" s="787"/>
      <c r="D37" t="s">
        <v>13</v>
      </c>
      <c r="E37" s="118">
        <v>1.8</v>
      </c>
      <c r="G37" s="4">
        <f t="shared" si="0"/>
        <v>15.300000000000011</v>
      </c>
      <c r="J37" s="786"/>
      <c r="L37" s="4"/>
    </row>
    <row r="38" spans="1:12">
      <c r="B38" s="787"/>
      <c r="C38" s="787"/>
      <c r="D38" t="s">
        <v>14</v>
      </c>
      <c r="E38" s="118">
        <v>300</v>
      </c>
      <c r="G38" s="4">
        <f t="shared" si="0"/>
        <v>315.3</v>
      </c>
      <c r="J38" s="787"/>
      <c r="L38" s="102"/>
    </row>
    <row r="39" spans="1:12">
      <c r="A39" s="39">
        <v>44442</v>
      </c>
      <c r="B39" s="787" t="s">
        <v>3621</v>
      </c>
      <c r="C39" s="787" t="s">
        <v>20</v>
      </c>
      <c r="D39" t="s">
        <v>14</v>
      </c>
      <c r="F39" s="118">
        <v>250</v>
      </c>
      <c r="G39" s="4">
        <f t="shared" si="0"/>
        <v>65.300000000000011</v>
      </c>
      <c r="J39" s="786"/>
      <c r="L39" s="4"/>
    </row>
    <row r="40" spans="1:12">
      <c r="A40" s="39">
        <v>44484</v>
      </c>
      <c r="B40" s="787" t="s">
        <v>3622</v>
      </c>
      <c r="C40" s="787" t="s">
        <v>20</v>
      </c>
      <c r="D40" t="s">
        <v>14</v>
      </c>
      <c r="F40" s="118">
        <v>50</v>
      </c>
      <c r="G40" s="4">
        <f t="shared" si="0"/>
        <v>15.300000000000011</v>
      </c>
      <c r="J40" s="787"/>
      <c r="L40" s="4"/>
    </row>
    <row r="41" spans="1:12">
      <c r="A41" s="39">
        <v>44800</v>
      </c>
      <c r="B41" s="787" t="s">
        <v>3616</v>
      </c>
      <c r="C41" s="787" t="s">
        <v>20</v>
      </c>
      <c r="D41" t="s">
        <v>12</v>
      </c>
      <c r="F41" s="118">
        <v>13.5</v>
      </c>
      <c r="G41" s="4">
        <f t="shared" si="0"/>
        <v>1.8000000000000114</v>
      </c>
      <c r="J41" s="787"/>
      <c r="L41" s="4"/>
    </row>
    <row r="42" spans="1:12">
      <c r="A42" s="39">
        <v>44800</v>
      </c>
      <c r="B42" s="787" t="s">
        <v>3616</v>
      </c>
      <c r="C42" s="787" t="s">
        <v>20</v>
      </c>
      <c r="D42" t="s">
        <v>13</v>
      </c>
      <c r="F42" s="118">
        <v>1.8</v>
      </c>
      <c r="G42" s="4">
        <f t="shared" si="0"/>
        <v>1.1324274851176597E-14</v>
      </c>
      <c r="J42" s="787"/>
      <c r="L42" s="4"/>
    </row>
    <row r="43" spans="1:12">
      <c r="A43" s="41">
        <v>44439</v>
      </c>
      <c r="B43" s="786" t="s">
        <v>10</v>
      </c>
      <c r="C43" s="786" t="s">
        <v>21</v>
      </c>
      <c r="D43" t="s">
        <v>12</v>
      </c>
      <c r="E43" s="118">
        <v>10.199999999999999</v>
      </c>
      <c r="G43" s="4">
        <f t="shared" si="0"/>
        <v>10.20000000000001</v>
      </c>
      <c r="J43" s="786"/>
      <c r="L43" s="4"/>
    </row>
    <row r="44" spans="1:12">
      <c r="B44" s="787"/>
      <c r="C44" s="787"/>
      <c r="D44" t="s">
        <v>13</v>
      </c>
      <c r="E44" s="118">
        <v>2.1</v>
      </c>
      <c r="G44" s="4">
        <f t="shared" si="0"/>
        <v>12.30000000000001</v>
      </c>
      <c r="J44" s="787"/>
      <c r="L44" s="4"/>
    </row>
    <row r="45" spans="1:12">
      <c r="B45" s="787"/>
      <c r="C45" s="787"/>
      <c r="D45" t="s">
        <v>14</v>
      </c>
      <c r="E45" s="118">
        <v>300</v>
      </c>
      <c r="G45" s="4">
        <f t="shared" si="0"/>
        <v>312.3</v>
      </c>
      <c r="J45" s="787"/>
      <c r="L45" s="4"/>
    </row>
    <row r="46" spans="1:12">
      <c r="A46" s="39">
        <v>44484</v>
      </c>
      <c r="B46" s="787" t="s">
        <v>3622</v>
      </c>
      <c r="C46" s="787" t="s">
        <v>21</v>
      </c>
      <c r="D46" t="s">
        <v>14</v>
      </c>
      <c r="F46" s="118">
        <v>200</v>
      </c>
      <c r="G46" s="4">
        <f t="shared" si="0"/>
        <v>112.30000000000001</v>
      </c>
      <c r="J46" s="786"/>
      <c r="L46" s="4"/>
    </row>
    <row r="47" spans="1:12">
      <c r="A47" s="39">
        <v>44800</v>
      </c>
      <c r="B47" s="787" t="s">
        <v>3623</v>
      </c>
      <c r="C47" s="787" t="s">
        <v>21</v>
      </c>
      <c r="D47" t="s">
        <v>12</v>
      </c>
      <c r="F47" s="118">
        <v>10.199999999999999</v>
      </c>
      <c r="G47" s="4">
        <f t="shared" si="0"/>
        <v>102.10000000000001</v>
      </c>
      <c r="J47" s="786"/>
      <c r="L47" s="4"/>
    </row>
    <row r="48" spans="1:12">
      <c r="A48" s="39">
        <v>44800</v>
      </c>
      <c r="B48" s="787" t="s">
        <v>3623</v>
      </c>
      <c r="C48" s="787" t="s">
        <v>21</v>
      </c>
      <c r="D48" t="s">
        <v>13</v>
      </c>
      <c r="F48" s="118">
        <v>2.1</v>
      </c>
      <c r="G48" s="4">
        <f t="shared" si="0"/>
        <v>100.00000000000001</v>
      </c>
      <c r="J48" s="786"/>
      <c r="L48" s="4"/>
    </row>
    <row r="49" spans="1:12">
      <c r="A49" s="39">
        <v>44799</v>
      </c>
      <c r="B49" s="787" t="s">
        <v>3624</v>
      </c>
      <c r="C49" s="787" t="s">
        <v>21</v>
      </c>
      <c r="D49" t="s">
        <v>14</v>
      </c>
      <c r="F49" s="118">
        <v>100</v>
      </c>
      <c r="G49" s="4">
        <f t="shared" si="0"/>
        <v>0</v>
      </c>
      <c r="J49" s="786"/>
      <c r="L49" s="4"/>
    </row>
    <row r="50" spans="1:12">
      <c r="A50" s="41">
        <v>44469</v>
      </c>
      <c r="B50" s="786" t="s">
        <v>10</v>
      </c>
      <c r="C50" s="786" t="s">
        <v>22</v>
      </c>
      <c r="D50" t="s">
        <v>12</v>
      </c>
      <c r="E50" s="118">
        <v>10.5</v>
      </c>
      <c r="G50" s="4">
        <f t="shared" si="0"/>
        <v>10.5</v>
      </c>
      <c r="J50" s="787"/>
      <c r="L50" s="4"/>
    </row>
    <row r="51" spans="1:12">
      <c r="B51" s="787"/>
      <c r="C51" s="787"/>
      <c r="D51" t="s">
        <v>13</v>
      </c>
      <c r="E51" s="118">
        <v>3.7</v>
      </c>
      <c r="G51" s="4">
        <f t="shared" si="0"/>
        <v>14.2</v>
      </c>
      <c r="J51" s="787"/>
      <c r="L51" s="4"/>
    </row>
    <row r="52" spans="1:12">
      <c r="B52" s="787"/>
      <c r="C52" s="787"/>
      <c r="D52" t="s">
        <v>14</v>
      </c>
      <c r="E52" s="118">
        <v>300</v>
      </c>
      <c r="G52" s="4">
        <f t="shared" si="0"/>
        <v>314.2</v>
      </c>
      <c r="J52" s="786"/>
      <c r="L52" s="4"/>
    </row>
    <row r="53" spans="1:12">
      <c r="A53" s="39">
        <v>44669</v>
      </c>
      <c r="B53" s="787" t="s">
        <v>3625</v>
      </c>
      <c r="C53" s="787" t="s">
        <v>22</v>
      </c>
      <c r="D53" t="s">
        <v>14</v>
      </c>
      <c r="F53" s="118">
        <v>300</v>
      </c>
      <c r="G53" s="4">
        <f t="shared" si="0"/>
        <v>14.199999999999989</v>
      </c>
      <c r="J53" s="786"/>
      <c r="L53" s="4"/>
    </row>
    <row r="54" spans="1:12">
      <c r="A54" s="39">
        <v>44800</v>
      </c>
      <c r="B54" s="787" t="s">
        <v>3623</v>
      </c>
      <c r="C54" s="787" t="s">
        <v>22</v>
      </c>
      <c r="D54" t="s">
        <v>12</v>
      </c>
      <c r="F54" s="118">
        <v>10.5</v>
      </c>
      <c r="G54" s="4">
        <f t="shared" si="0"/>
        <v>3.6999999999999886</v>
      </c>
      <c r="J54" s="786"/>
      <c r="L54" s="4"/>
    </row>
    <row r="55" spans="1:12">
      <c r="A55" s="39">
        <v>44800</v>
      </c>
      <c r="B55" s="787" t="s">
        <v>3623</v>
      </c>
      <c r="C55" s="787" t="s">
        <v>22</v>
      </c>
      <c r="D55" t="s">
        <v>13</v>
      </c>
      <c r="F55" s="118">
        <v>3.7</v>
      </c>
      <c r="G55" s="4">
        <f t="shared" si="0"/>
        <v>-1.1546319456101628E-14</v>
      </c>
      <c r="J55" s="786"/>
      <c r="L55" s="4"/>
    </row>
    <row r="56" spans="1:12">
      <c r="A56" s="41">
        <v>44500</v>
      </c>
      <c r="B56" s="786" t="s">
        <v>10</v>
      </c>
      <c r="C56" s="786" t="s">
        <v>23</v>
      </c>
      <c r="D56" t="s">
        <v>14</v>
      </c>
      <c r="E56" s="118">
        <v>300</v>
      </c>
      <c r="G56" s="4">
        <f t="shared" si="0"/>
        <v>300</v>
      </c>
      <c r="L56" s="4"/>
    </row>
    <row r="57" spans="1:12">
      <c r="B57" s="787"/>
      <c r="C57" s="787"/>
      <c r="D57" t="s">
        <v>528</v>
      </c>
      <c r="E57" s="118">
        <v>10.9</v>
      </c>
      <c r="G57" s="4">
        <f t="shared" si="0"/>
        <v>310.89999999999998</v>
      </c>
      <c r="J57" s="786"/>
      <c r="L57" s="4"/>
    </row>
    <row r="58" spans="1:12">
      <c r="B58" s="787"/>
      <c r="C58" s="787"/>
      <c r="D58" t="s">
        <v>13</v>
      </c>
      <c r="E58" s="118">
        <v>1.6</v>
      </c>
      <c r="G58" s="4">
        <f t="shared" si="0"/>
        <v>312.5</v>
      </c>
      <c r="J58" s="787"/>
      <c r="L58" s="4"/>
    </row>
    <row r="59" spans="1:12">
      <c r="A59" s="39">
        <v>44530</v>
      </c>
      <c r="B59" s="787" t="s">
        <v>3626</v>
      </c>
      <c r="C59" s="787" t="s">
        <v>23</v>
      </c>
      <c r="D59" t="s">
        <v>14</v>
      </c>
      <c r="F59" s="118">
        <v>150</v>
      </c>
      <c r="G59" s="4">
        <f t="shared" si="0"/>
        <v>162.5</v>
      </c>
      <c r="L59" s="4"/>
    </row>
    <row r="60" spans="1:12">
      <c r="A60" s="39">
        <v>44522</v>
      </c>
      <c r="B60" s="787" t="s">
        <v>3627</v>
      </c>
      <c r="C60" s="787" t="s">
        <v>23</v>
      </c>
      <c r="D60" t="s">
        <v>14</v>
      </c>
      <c r="F60" s="118">
        <v>150</v>
      </c>
      <c r="G60" s="4">
        <f t="shared" si="0"/>
        <v>12.5</v>
      </c>
      <c r="J60" s="786"/>
      <c r="L60" s="4"/>
    </row>
    <row r="61" spans="1:12">
      <c r="A61" s="39">
        <v>44800</v>
      </c>
      <c r="B61" s="787" t="s">
        <v>3623</v>
      </c>
      <c r="C61" s="787" t="s">
        <v>23</v>
      </c>
      <c r="D61" t="s">
        <v>528</v>
      </c>
      <c r="F61" s="118">
        <v>10.9</v>
      </c>
      <c r="G61" s="4">
        <f t="shared" si="0"/>
        <v>1.5999999999999996</v>
      </c>
      <c r="J61" s="786"/>
      <c r="L61" s="4"/>
    </row>
    <row r="62" spans="1:12">
      <c r="A62" s="39">
        <v>44800</v>
      </c>
      <c r="B62" s="787" t="s">
        <v>3623</v>
      </c>
      <c r="C62" s="787" t="s">
        <v>23</v>
      </c>
      <c r="D62" t="s">
        <v>13</v>
      </c>
      <c r="F62" s="118">
        <v>1.6</v>
      </c>
      <c r="G62" s="4">
        <f t="shared" si="0"/>
        <v>0</v>
      </c>
    </row>
    <row r="63" spans="1:12">
      <c r="A63" s="41">
        <v>44560</v>
      </c>
      <c r="B63" s="786" t="s">
        <v>10</v>
      </c>
      <c r="C63" s="786" t="s">
        <v>24</v>
      </c>
      <c r="D63" t="s">
        <v>528</v>
      </c>
      <c r="E63" s="118">
        <v>11.6</v>
      </c>
      <c r="G63" s="4">
        <f>+G62+E63-F63</f>
        <v>11.6</v>
      </c>
      <c r="J63" s="787"/>
      <c r="L63" s="4"/>
    </row>
    <row r="64" spans="1:12">
      <c r="B64" s="787"/>
      <c r="C64" s="787"/>
      <c r="D64" t="s">
        <v>13</v>
      </c>
      <c r="E64" s="118">
        <v>3</v>
      </c>
      <c r="G64" s="4">
        <f t="shared" si="0"/>
        <v>14.6</v>
      </c>
      <c r="J64" s="787"/>
      <c r="L64" s="4"/>
    </row>
    <row r="65" spans="1:8">
      <c r="B65" s="787"/>
      <c r="C65" s="787"/>
      <c r="D65" t="s">
        <v>14</v>
      </c>
      <c r="E65" s="118">
        <v>300</v>
      </c>
      <c r="G65" s="4">
        <f t="shared" si="0"/>
        <v>314.60000000000002</v>
      </c>
    </row>
    <row r="66" spans="1:8">
      <c r="A66" s="39">
        <v>44800</v>
      </c>
      <c r="B66" s="787" t="s">
        <v>3623</v>
      </c>
      <c r="C66" s="787" t="s">
        <v>24</v>
      </c>
      <c r="D66" t="s">
        <v>528</v>
      </c>
      <c r="F66" s="118">
        <v>11.6</v>
      </c>
      <c r="G66" s="4">
        <f t="shared" si="0"/>
        <v>303</v>
      </c>
    </row>
    <row r="67" spans="1:8">
      <c r="A67" s="39">
        <v>44800</v>
      </c>
      <c r="B67" s="787" t="s">
        <v>3623</v>
      </c>
      <c r="C67" s="787" t="s">
        <v>24</v>
      </c>
      <c r="D67" t="s">
        <v>13</v>
      </c>
      <c r="F67" s="118">
        <v>3</v>
      </c>
      <c r="G67" s="4">
        <f t="shared" si="0"/>
        <v>300</v>
      </c>
    </row>
    <row r="68" spans="1:8">
      <c r="A68" s="39">
        <v>44799</v>
      </c>
      <c r="B68" s="787" t="s">
        <v>3628</v>
      </c>
      <c r="C68" s="787" t="s">
        <v>25</v>
      </c>
      <c r="D68" t="s">
        <v>14</v>
      </c>
      <c r="F68" s="118">
        <v>6.7</v>
      </c>
      <c r="G68" s="4">
        <f t="shared" si="0"/>
        <v>293.3</v>
      </c>
    </row>
    <row r="69" spans="1:8">
      <c r="A69" s="39">
        <v>45083</v>
      </c>
      <c r="B69" s="787" t="s">
        <v>3629</v>
      </c>
      <c r="C69" s="787" t="s">
        <v>24</v>
      </c>
      <c r="D69" t="s">
        <v>14</v>
      </c>
      <c r="F69" s="118">
        <v>50</v>
      </c>
      <c r="G69" s="4">
        <f t="shared" si="0"/>
        <v>243.3</v>
      </c>
    </row>
    <row r="70" spans="1:8">
      <c r="A70" s="39">
        <v>45093</v>
      </c>
      <c r="B70" s="787" t="s">
        <v>3630</v>
      </c>
      <c r="C70" s="787" t="s">
        <v>24</v>
      </c>
      <c r="D70" t="s">
        <v>14</v>
      </c>
      <c r="F70" s="118">
        <v>50</v>
      </c>
      <c r="G70" s="4">
        <f t="shared" si="0"/>
        <v>193.3</v>
      </c>
    </row>
    <row r="71" spans="1:8" s="365" customFormat="1">
      <c r="A71" s="364">
        <v>45706</v>
      </c>
      <c r="B71" s="807" t="s">
        <v>3631</v>
      </c>
      <c r="C71" s="807" t="s">
        <v>24</v>
      </c>
      <c r="D71" s="365" t="s">
        <v>14</v>
      </c>
      <c r="E71" s="366"/>
      <c r="F71" s="366">
        <v>50</v>
      </c>
      <c r="G71" s="369">
        <f t="shared" si="0"/>
        <v>143.30000000000001</v>
      </c>
      <c r="H71" s="369"/>
    </row>
    <row r="72" spans="1:8" s="365" customFormat="1">
      <c r="A72" s="364">
        <v>45719</v>
      </c>
      <c r="B72" s="807" t="s">
        <v>3632</v>
      </c>
      <c r="C72" s="807" t="s">
        <v>24</v>
      </c>
      <c r="D72" s="365" t="s">
        <v>14</v>
      </c>
      <c r="E72" s="366"/>
      <c r="F72" s="366">
        <v>143.30000000000001</v>
      </c>
      <c r="G72" s="369">
        <f t="shared" si="0"/>
        <v>0</v>
      </c>
      <c r="H72" s="369"/>
    </row>
    <row r="73" spans="1:8">
      <c r="A73" s="41">
        <v>44561</v>
      </c>
      <c r="B73" s="786" t="s">
        <v>10</v>
      </c>
      <c r="C73" s="786" t="s">
        <v>25</v>
      </c>
      <c r="D73" t="s">
        <v>528</v>
      </c>
      <c r="E73" s="118">
        <v>12.2</v>
      </c>
      <c r="G73" s="4">
        <f t="shared" si="0"/>
        <v>12.2</v>
      </c>
    </row>
    <row r="74" spans="1:8">
      <c r="B74" s="787"/>
      <c r="C74" s="787"/>
      <c r="D74" t="s">
        <v>13</v>
      </c>
      <c r="E74" s="118">
        <v>3.4</v>
      </c>
      <c r="G74" s="4">
        <f t="shared" si="0"/>
        <v>15.6</v>
      </c>
    </row>
    <row r="75" spans="1:8">
      <c r="B75" s="787"/>
      <c r="C75" s="787"/>
      <c r="D75" t="s">
        <v>14</v>
      </c>
      <c r="E75" s="118">
        <v>300</v>
      </c>
      <c r="G75" s="4">
        <f t="shared" si="0"/>
        <v>315.60000000000002</v>
      </c>
    </row>
    <row r="76" spans="1:8">
      <c r="A76" s="39">
        <v>44567</v>
      </c>
      <c r="B76" s="787" t="s">
        <v>3633</v>
      </c>
      <c r="C76" s="787" t="s">
        <v>25</v>
      </c>
      <c r="D76" t="s">
        <v>14</v>
      </c>
      <c r="F76" s="118">
        <v>150</v>
      </c>
      <c r="G76" s="4">
        <f t="shared" si="0"/>
        <v>165.60000000000002</v>
      </c>
    </row>
    <row r="77" spans="1:8">
      <c r="A77" s="39">
        <v>44587</v>
      </c>
      <c r="B77" s="787" t="s">
        <v>3634</v>
      </c>
      <c r="C77" s="787" t="s">
        <v>25</v>
      </c>
      <c r="D77" t="s">
        <v>14</v>
      </c>
      <c r="F77" s="118">
        <v>50</v>
      </c>
      <c r="G77" s="4">
        <f t="shared" si="0"/>
        <v>115.60000000000002</v>
      </c>
    </row>
    <row r="78" spans="1:8">
      <c r="A78" s="39">
        <v>44592</v>
      </c>
      <c r="B78" s="787" t="s">
        <v>3635</v>
      </c>
      <c r="C78" s="787" t="s">
        <v>25</v>
      </c>
      <c r="D78" t="s">
        <v>14</v>
      </c>
      <c r="F78" s="118">
        <v>50</v>
      </c>
      <c r="G78" s="4">
        <f t="shared" si="0"/>
        <v>65.600000000000023</v>
      </c>
    </row>
    <row r="79" spans="1:8">
      <c r="A79" s="39">
        <v>44811</v>
      </c>
      <c r="B79" s="787" t="s">
        <v>3617</v>
      </c>
      <c r="C79" s="787" t="s">
        <v>25</v>
      </c>
      <c r="D79" t="s">
        <v>14</v>
      </c>
      <c r="F79" s="118">
        <v>50</v>
      </c>
      <c r="G79" s="4">
        <f t="shared" si="0"/>
        <v>15.600000000000023</v>
      </c>
    </row>
    <row r="80" spans="1:8">
      <c r="A80" s="39">
        <v>44800</v>
      </c>
      <c r="B80" s="787" t="s">
        <v>3623</v>
      </c>
      <c r="C80" s="787" t="s">
        <v>25</v>
      </c>
      <c r="D80" t="s">
        <v>528</v>
      </c>
      <c r="F80" s="118">
        <v>11.4</v>
      </c>
      <c r="G80" s="4">
        <f t="shared" si="0"/>
        <v>4.2000000000000224</v>
      </c>
    </row>
    <row r="81" spans="1:7">
      <c r="A81" s="39">
        <v>44974</v>
      </c>
      <c r="B81" s="787" t="s">
        <v>3636</v>
      </c>
      <c r="C81" s="787" t="s">
        <v>25</v>
      </c>
      <c r="D81" t="s">
        <v>528</v>
      </c>
      <c r="F81" s="118">
        <v>0.8</v>
      </c>
      <c r="G81" s="4">
        <f t="shared" si="0"/>
        <v>3.4000000000000226</v>
      </c>
    </row>
    <row r="82" spans="1:7">
      <c r="A82" s="39">
        <v>44974</v>
      </c>
      <c r="B82" s="787" t="s">
        <v>3636</v>
      </c>
      <c r="C82" s="787" t="s">
        <v>25</v>
      </c>
      <c r="D82" t="s">
        <v>13</v>
      </c>
      <c r="F82" s="118">
        <v>3.4</v>
      </c>
      <c r="G82" s="4">
        <f t="shared" si="0"/>
        <v>2.2648549702353193E-14</v>
      </c>
    </row>
    <row r="83" spans="1:7">
      <c r="A83" s="41">
        <v>44592</v>
      </c>
      <c r="B83" s="786" t="s">
        <v>10</v>
      </c>
      <c r="C83" s="786" t="s">
        <v>11</v>
      </c>
      <c r="D83" t="s">
        <v>528</v>
      </c>
      <c r="E83" s="118">
        <v>13</v>
      </c>
      <c r="G83" s="4">
        <f t="shared" si="0"/>
        <v>13.000000000000023</v>
      </c>
    </row>
    <row r="84" spans="1:7">
      <c r="B84" s="787"/>
      <c r="C84" s="787"/>
      <c r="D84" t="s">
        <v>13</v>
      </c>
      <c r="E84" s="118">
        <v>0.3</v>
      </c>
      <c r="G84" s="4">
        <f t="shared" si="0"/>
        <v>13.300000000000024</v>
      </c>
    </row>
    <row r="85" spans="1:7">
      <c r="B85" s="787"/>
      <c r="C85" s="787"/>
      <c r="D85" t="s">
        <v>14</v>
      </c>
      <c r="E85" s="118">
        <v>300</v>
      </c>
      <c r="G85" s="4">
        <f t="shared" si="0"/>
        <v>313.3</v>
      </c>
    </row>
    <row r="86" spans="1:7">
      <c r="A86" s="39">
        <v>44609</v>
      </c>
      <c r="B86" s="787" t="s">
        <v>3637</v>
      </c>
      <c r="C86" s="787" t="s">
        <v>11</v>
      </c>
      <c r="D86" t="s">
        <v>14</v>
      </c>
      <c r="F86" s="118">
        <v>100</v>
      </c>
      <c r="G86" s="4">
        <f t="shared" si="0"/>
        <v>213.3</v>
      </c>
    </row>
    <row r="87" spans="1:7">
      <c r="A87" s="39">
        <v>44616</v>
      </c>
      <c r="B87" s="787" t="s">
        <v>3638</v>
      </c>
      <c r="C87" s="787" t="s">
        <v>11</v>
      </c>
      <c r="D87" t="s">
        <v>14</v>
      </c>
      <c r="F87" s="118">
        <v>60</v>
      </c>
      <c r="G87" s="4">
        <f t="shared" si="0"/>
        <v>153.30000000000001</v>
      </c>
    </row>
    <row r="88" spans="1:7">
      <c r="A88" s="39">
        <v>44630</v>
      </c>
      <c r="B88" s="787" t="s">
        <v>3639</v>
      </c>
      <c r="C88" s="787" t="s">
        <v>11</v>
      </c>
      <c r="D88" t="s">
        <v>14</v>
      </c>
      <c r="F88" s="118">
        <v>140</v>
      </c>
      <c r="G88" s="4">
        <f t="shared" si="0"/>
        <v>13.300000000000011</v>
      </c>
    </row>
    <row r="89" spans="1:7">
      <c r="A89" s="39">
        <v>44795</v>
      </c>
      <c r="B89" s="787" t="s">
        <v>3640</v>
      </c>
      <c r="C89" s="787" t="s">
        <v>11</v>
      </c>
      <c r="D89" t="s">
        <v>528</v>
      </c>
      <c r="F89" s="118">
        <v>13</v>
      </c>
      <c r="G89" s="4">
        <f t="shared" si="0"/>
        <v>0.30000000000001137</v>
      </c>
    </row>
    <row r="90" spans="1:7">
      <c r="A90" s="39">
        <v>44795</v>
      </c>
      <c r="B90" s="787" t="s">
        <v>3640</v>
      </c>
      <c r="C90" s="787" t="s">
        <v>11</v>
      </c>
      <c r="D90" t="s">
        <v>13</v>
      </c>
      <c r="F90" s="118">
        <v>0.3</v>
      </c>
      <c r="G90" s="4">
        <f t="shared" si="0"/>
        <v>1.1379786002407855E-14</v>
      </c>
    </row>
    <row r="91" spans="1:7">
      <c r="A91" s="41">
        <v>44620</v>
      </c>
      <c r="B91" s="786" t="s">
        <v>10</v>
      </c>
      <c r="C91" s="786" t="s">
        <v>15</v>
      </c>
      <c r="D91" t="s">
        <v>12</v>
      </c>
      <c r="E91" s="118">
        <v>27.7</v>
      </c>
      <c r="G91" s="4">
        <f t="shared" si="0"/>
        <v>27.70000000000001</v>
      </c>
    </row>
    <row r="92" spans="1:7">
      <c r="A92" s="41"/>
      <c r="B92" s="786"/>
      <c r="C92" s="786"/>
      <c r="D92" t="s">
        <v>13</v>
      </c>
      <c r="E92" s="118">
        <v>3.3</v>
      </c>
      <c r="G92" s="4">
        <f t="shared" si="0"/>
        <v>31.000000000000011</v>
      </c>
    </row>
    <row r="93" spans="1:7">
      <c r="A93" s="41"/>
      <c r="B93" s="786"/>
      <c r="C93" s="786"/>
      <c r="D93" t="s">
        <v>14</v>
      </c>
      <c r="E93" s="118">
        <v>300</v>
      </c>
      <c r="G93" s="4">
        <f t="shared" si="0"/>
        <v>331</v>
      </c>
    </row>
    <row r="94" spans="1:7">
      <c r="A94" s="39">
        <v>44641</v>
      </c>
      <c r="B94" s="787" t="s">
        <v>3641</v>
      </c>
      <c r="C94" s="787" t="s">
        <v>15</v>
      </c>
      <c r="D94" t="s">
        <v>14</v>
      </c>
      <c r="F94" s="118">
        <v>100</v>
      </c>
      <c r="G94" s="4">
        <f t="shared" si="0"/>
        <v>231</v>
      </c>
    </row>
    <row r="95" spans="1:7">
      <c r="A95" s="39">
        <v>44662</v>
      </c>
      <c r="B95" s="787" t="s">
        <v>3642</v>
      </c>
      <c r="C95" s="787" t="s">
        <v>15</v>
      </c>
      <c r="D95" t="s">
        <v>14</v>
      </c>
      <c r="F95" s="118">
        <v>200</v>
      </c>
      <c r="G95" s="4">
        <f t="shared" si="0"/>
        <v>31</v>
      </c>
    </row>
    <row r="96" spans="1:7">
      <c r="A96" s="39">
        <v>44795</v>
      </c>
      <c r="B96" s="787" t="s">
        <v>3640</v>
      </c>
      <c r="C96" s="787" t="s">
        <v>15</v>
      </c>
      <c r="D96" t="s">
        <v>12</v>
      </c>
      <c r="F96" s="118">
        <v>27.7</v>
      </c>
      <c r="G96" s="4">
        <f t="shared" si="0"/>
        <v>3.3000000000000007</v>
      </c>
    </row>
    <row r="97" spans="1:7">
      <c r="A97" s="39">
        <v>44795</v>
      </c>
      <c r="B97" s="787" t="s">
        <v>3640</v>
      </c>
      <c r="C97" s="787" t="s">
        <v>15</v>
      </c>
      <c r="D97" t="s">
        <v>13</v>
      </c>
      <c r="F97" s="118">
        <v>3.3</v>
      </c>
      <c r="G97" s="4">
        <f t="shared" si="0"/>
        <v>0</v>
      </c>
    </row>
    <row r="98" spans="1:7">
      <c r="A98" s="41">
        <v>44651</v>
      </c>
      <c r="B98" s="786" t="s">
        <v>10</v>
      </c>
      <c r="C98" s="786" t="s">
        <v>16</v>
      </c>
      <c r="D98" t="s">
        <v>12</v>
      </c>
      <c r="E98" s="118">
        <v>13.1</v>
      </c>
      <c r="G98" s="4">
        <f t="shared" si="0"/>
        <v>13.1</v>
      </c>
    </row>
    <row r="99" spans="1:7">
      <c r="A99" s="41"/>
      <c r="B99" s="786"/>
      <c r="C99" s="786"/>
      <c r="D99" t="s">
        <v>13</v>
      </c>
      <c r="E99" s="118">
        <v>4.2</v>
      </c>
      <c r="G99" s="4">
        <f t="shared" si="0"/>
        <v>17.3</v>
      </c>
    </row>
    <row r="100" spans="1:7">
      <c r="A100" s="41"/>
      <c r="B100" s="786"/>
      <c r="C100" s="786"/>
      <c r="D100" t="s">
        <v>14</v>
      </c>
      <c r="E100" s="118">
        <v>300</v>
      </c>
      <c r="G100" s="4">
        <f t="shared" si="0"/>
        <v>317.3</v>
      </c>
    </row>
    <row r="101" spans="1:7">
      <c r="A101" s="39">
        <v>44652</v>
      </c>
      <c r="B101" s="787" t="s">
        <v>3643</v>
      </c>
      <c r="C101" s="787" t="s">
        <v>16</v>
      </c>
      <c r="D101" t="s">
        <v>14</v>
      </c>
      <c r="F101" s="118">
        <v>100</v>
      </c>
      <c r="G101" s="4">
        <f t="shared" si="0"/>
        <v>217.3</v>
      </c>
    </row>
    <row r="102" spans="1:7">
      <c r="A102" s="39">
        <v>44662</v>
      </c>
      <c r="B102" s="787" t="s">
        <v>3642</v>
      </c>
      <c r="C102" s="787" t="s">
        <v>16</v>
      </c>
      <c r="D102" t="s">
        <v>14</v>
      </c>
      <c r="F102" s="118">
        <v>200</v>
      </c>
      <c r="G102" s="4">
        <f t="shared" si="0"/>
        <v>17.300000000000011</v>
      </c>
    </row>
    <row r="103" spans="1:7">
      <c r="A103" s="39">
        <v>44795</v>
      </c>
      <c r="B103" s="787" t="s">
        <v>3640</v>
      </c>
      <c r="C103" s="787" t="s">
        <v>16</v>
      </c>
      <c r="D103" t="s">
        <v>12</v>
      </c>
      <c r="F103" s="118">
        <v>13.1</v>
      </c>
      <c r="G103" s="4">
        <f t="shared" si="0"/>
        <v>4.2000000000000117</v>
      </c>
    </row>
    <row r="104" spans="1:7">
      <c r="A104" s="39">
        <v>44795</v>
      </c>
      <c r="B104" s="787" t="s">
        <v>3640</v>
      </c>
      <c r="C104" s="787" t="s">
        <v>16</v>
      </c>
      <c r="D104" t="s">
        <v>13</v>
      </c>
      <c r="F104" s="118">
        <v>4.2</v>
      </c>
      <c r="G104" s="4">
        <f t="shared" si="0"/>
        <v>1.1546319456101628E-14</v>
      </c>
    </row>
    <row r="105" spans="1:7">
      <c r="A105" s="41">
        <v>44681</v>
      </c>
      <c r="B105" s="786" t="s">
        <v>10</v>
      </c>
      <c r="C105" s="786" t="s">
        <v>17</v>
      </c>
      <c r="D105" t="s">
        <v>14</v>
      </c>
      <c r="E105" s="118">
        <v>300</v>
      </c>
      <c r="G105" s="4">
        <f t="shared" si="0"/>
        <v>300</v>
      </c>
    </row>
    <row r="106" spans="1:7">
      <c r="A106" s="39">
        <v>44662</v>
      </c>
      <c r="B106" s="787" t="s">
        <v>3644</v>
      </c>
      <c r="C106" s="787" t="s">
        <v>17</v>
      </c>
      <c r="D106" t="s">
        <v>14</v>
      </c>
      <c r="F106" s="118">
        <v>100</v>
      </c>
      <c r="G106" s="4">
        <f t="shared" si="0"/>
        <v>200</v>
      </c>
    </row>
    <row r="107" spans="1:7">
      <c r="A107" s="41"/>
      <c r="B107" s="786"/>
      <c r="C107" s="786"/>
      <c r="D107" t="s">
        <v>12</v>
      </c>
      <c r="E107" s="118">
        <v>12.9</v>
      </c>
      <c r="G107" s="4">
        <f t="shared" si="0"/>
        <v>212.9</v>
      </c>
    </row>
    <row r="108" spans="1:7">
      <c r="A108" s="41"/>
      <c r="B108" s="786"/>
      <c r="C108" s="786"/>
      <c r="D108" t="s">
        <v>13</v>
      </c>
      <c r="E108" s="118">
        <v>1.8</v>
      </c>
      <c r="G108" s="4">
        <f t="shared" si="0"/>
        <v>214.70000000000002</v>
      </c>
    </row>
    <row r="109" spans="1:7">
      <c r="A109" s="39">
        <v>44799</v>
      </c>
      <c r="B109" s="787" t="s">
        <v>3628</v>
      </c>
      <c r="C109" s="787" t="s">
        <v>17</v>
      </c>
      <c r="D109" t="s">
        <v>14</v>
      </c>
      <c r="F109" s="118">
        <v>200</v>
      </c>
      <c r="G109" s="4">
        <f t="shared" si="0"/>
        <v>14.700000000000017</v>
      </c>
    </row>
    <row r="110" spans="1:7">
      <c r="A110" s="39">
        <v>44795</v>
      </c>
      <c r="B110" s="787" t="s">
        <v>3640</v>
      </c>
      <c r="C110" s="787" t="s">
        <v>17</v>
      </c>
      <c r="D110" t="s">
        <v>12</v>
      </c>
      <c r="F110" s="118">
        <v>12.9</v>
      </c>
      <c r="G110" s="4">
        <f t="shared" si="0"/>
        <v>1.8000000000000167</v>
      </c>
    </row>
    <row r="111" spans="1:7">
      <c r="A111" s="39">
        <v>44795</v>
      </c>
      <c r="B111" s="787" t="s">
        <v>3640</v>
      </c>
      <c r="C111" s="787" t="s">
        <v>17</v>
      </c>
      <c r="D111" t="s">
        <v>13</v>
      </c>
      <c r="F111" s="118">
        <v>1.8</v>
      </c>
      <c r="G111" s="4">
        <f t="shared" si="0"/>
        <v>1.6653345369377348E-14</v>
      </c>
    </row>
    <row r="112" spans="1:7">
      <c r="A112" s="41">
        <v>44712</v>
      </c>
      <c r="B112" s="786" t="s">
        <v>10</v>
      </c>
      <c r="C112" s="786" t="s">
        <v>18</v>
      </c>
      <c r="D112" t="s">
        <v>12</v>
      </c>
      <c r="E112" s="118">
        <v>12.4</v>
      </c>
      <c r="G112" s="4">
        <f t="shared" si="0"/>
        <v>12.400000000000016</v>
      </c>
    </row>
    <row r="113" spans="1:7">
      <c r="A113" s="41"/>
      <c r="B113" s="786"/>
      <c r="C113" s="786"/>
      <c r="D113" t="s">
        <v>13</v>
      </c>
      <c r="E113" s="118">
        <v>8.1</v>
      </c>
      <c r="G113" s="4">
        <f t="shared" si="0"/>
        <v>20.500000000000014</v>
      </c>
    </row>
    <row r="114" spans="1:7">
      <c r="A114" s="41"/>
      <c r="B114" s="786"/>
      <c r="C114" s="786"/>
      <c r="D114" t="s">
        <v>14</v>
      </c>
      <c r="E114" s="118">
        <v>300</v>
      </c>
      <c r="G114" s="4">
        <f t="shared" si="0"/>
        <v>320.5</v>
      </c>
    </row>
    <row r="115" spans="1:7">
      <c r="A115" s="41"/>
      <c r="B115" s="786"/>
      <c r="C115" s="786"/>
      <c r="D115" t="s">
        <v>691</v>
      </c>
      <c r="E115" s="118">
        <v>6</v>
      </c>
      <c r="G115" s="4">
        <f t="shared" si="0"/>
        <v>326.5</v>
      </c>
    </row>
    <row r="116" spans="1:7">
      <c r="A116" s="39">
        <v>44714</v>
      </c>
      <c r="B116" s="787" t="s">
        <v>3645</v>
      </c>
      <c r="C116" s="787" t="s">
        <v>18</v>
      </c>
      <c r="D116" t="s">
        <v>14</v>
      </c>
      <c r="F116" s="118">
        <v>100</v>
      </c>
      <c r="G116" s="4">
        <f t="shared" si="0"/>
        <v>226.5</v>
      </c>
    </row>
    <row r="117" spans="1:7">
      <c r="A117" s="39">
        <v>44725</v>
      </c>
      <c r="B117" s="787" t="s">
        <v>3646</v>
      </c>
      <c r="C117" s="787" t="s">
        <v>18</v>
      </c>
      <c r="D117" t="s">
        <v>14</v>
      </c>
      <c r="F117" s="118">
        <v>100</v>
      </c>
      <c r="G117" s="4">
        <f t="shared" si="0"/>
        <v>126.5</v>
      </c>
    </row>
    <row r="118" spans="1:7">
      <c r="A118" s="39">
        <v>44753</v>
      </c>
      <c r="B118" s="787" t="s">
        <v>3647</v>
      </c>
      <c r="C118" s="787" t="s">
        <v>18</v>
      </c>
      <c r="D118" t="s">
        <v>14</v>
      </c>
      <c r="F118" s="118">
        <v>90</v>
      </c>
      <c r="G118" s="4">
        <f t="shared" si="0"/>
        <v>36.5</v>
      </c>
    </row>
    <row r="119" spans="1:7">
      <c r="A119" s="39">
        <v>44799</v>
      </c>
      <c r="B119" s="787" t="s">
        <v>3628</v>
      </c>
      <c r="C119" s="787" t="s">
        <v>18</v>
      </c>
      <c r="D119" t="s">
        <v>14</v>
      </c>
      <c r="F119" s="118">
        <v>10</v>
      </c>
      <c r="G119" s="4">
        <f t="shared" si="0"/>
        <v>26.5</v>
      </c>
    </row>
    <row r="120" spans="1:7">
      <c r="A120" s="39">
        <v>44795</v>
      </c>
      <c r="B120" s="787" t="s">
        <v>3640</v>
      </c>
      <c r="C120" s="787" t="s">
        <v>18</v>
      </c>
      <c r="D120" t="s">
        <v>12</v>
      </c>
      <c r="F120" s="118">
        <v>12.4</v>
      </c>
      <c r="G120" s="4">
        <f t="shared" si="0"/>
        <v>14.1</v>
      </c>
    </row>
    <row r="121" spans="1:7">
      <c r="A121" s="39">
        <v>44795</v>
      </c>
      <c r="B121" s="787" t="s">
        <v>3640</v>
      </c>
      <c r="C121" s="787" t="s">
        <v>18</v>
      </c>
      <c r="D121" t="s">
        <v>13</v>
      </c>
      <c r="F121" s="118">
        <v>8.1</v>
      </c>
      <c r="G121" s="4">
        <f t="shared" si="0"/>
        <v>6</v>
      </c>
    </row>
    <row r="122" spans="1:7">
      <c r="A122" s="39">
        <v>44795</v>
      </c>
      <c r="B122" s="787" t="s">
        <v>3640</v>
      </c>
      <c r="C122" s="787" t="s">
        <v>18</v>
      </c>
      <c r="D122" t="s">
        <v>691</v>
      </c>
      <c r="F122" s="118">
        <v>6</v>
      </c>
      <c r="G122" s="4">
        <f t="shared" si="0"/>
        <v>0</v>
      </c>
    </row>
    <row r="123" spans="1:7">
      <c r="A123" s="41">
        <v>44742</v>
      </c>
      <c r="B123" s="786" t="s">
        <v>10</v>
      </c>
      <c r="C123" s="786" t="s">
        <v>19</v>
      </c>
      <c r="D123" t="s">
        <v>12</v>
      </c>
      <c r="E123" s="118">
        <v>12</v>
      </c>
      <c r="G123" s="4">
        <f t="shared" si="0"/>
        <v>12</v>
      </c>
    </row>
    <row r="124" spans="1:7">
      <c r="A124" s="41"/>
      <c r="B124" s="786"/>
      <c r="C124" s="786"/>
      <c r="D124" t="s">
        <v>13</v>
      </c>
      <c r="E124" s="118">
        <v>6.9</v>
      </c>
      <c r="G124" s="4">
        <f t="shared" si="0"/>
        <v>18.899999999999999</v>
      </c>
    </row>
    <row r="125" spans="1:7">
      <c r="A125" s="41"/>
      <c r="B125" s="786"/>
      <c r="C125" s="786"/>
      <c r="D125" t="s">
        <v>14</v>
      </c>
      <c r="E125" s="118">
        <v>300</v>
      </c>
      <c r="G125" s="4">
        <f t="shared" si="0"/>
        <v>318.89999999999998</v>
      </c>
    </row>
    <row r="126" spans="1:7">
      <c r="A126" s="39">
        <v>44761</v>
      </c>
      <c r="B126" s="787" t="s">
        <v>3648</v>
      </c>
      <c r="C126" s="787" t="s">
        <v>19</v>
      </c>
      <c r="D126" t="s">
        <v>14</v>
      </c>
      <c r="F126" s="118">
        <v>150</v>
      </c>
      <c r="G126" s="4">
        <f t="shared" si="0"/>
        <v>168.89999999999998</v>
      </c>
    </row>
    <row r="127" spans="1:7">
      <c r="A127" s="39">
        <v>44777</v>
      </c>
      <c r="B127" s="787" t="s">
        <v>3649</v>
      </c>
      <c r="C127" s="787" t="s">
        <v>19</v>
      </c>
      <c r="D127" t="s">
        <v>14</v>
      </c>
      <c r="F127" s="118">
        <v>100</v>
      </c>
      <c r="G127" s="4">
        <f t="shared" si="0"/>
        <v>68.899999999999977</v>
      </c>
    </row>
    <row r="128" spans="1:7">
      <c r="A128" s="39">
        <v>44783</v>
      </c>
      <c r="B128" s="787" t="s">
        <v>3650</v>
      </c>
      <c r="C128" s="787" t="s">
        <v>19</v>
      </c>
      <c r="D128" t="s">
        <v>14</v>
      </c>
      <c r="F128" s="118">
        <v>50</v>
      </c>
      <c r="G128" s="4">
        <f t="shared" si="0"/>
        <v>18.899999999999977</v>
      </c>
    </row>
    <row r="129" spans="1:7">
      <c r="A129" s="39">
        <v>44795</v>
      </c>
      <c r="B129" s="787" t="s">
        <v>3651</v>
      </c>
      <c r="C129" s="787" t="s">
        <v>19</v>
      </c>
      <c r="D129" t="s">
        <v>12</v>
      </c>
      <c r="F129" s="118">
        <v>12</v>
      </c>
      <c r="G129" s="4">
        <f t="shared" si="0"/>
        <v>6.8999999999999773</v>
      </c>
    </row>
    <row r="130" spans="1:7">
      <c r="A130" s="39">
        <v>44795</v>
      </c>
      <c r="B130" s="787" t="s">
        <v>3651</v>
      </c>
      <c r="C130" s="787" t="s">
        <v>19</v>
      </c>
      <c r="D130" t="s">
        <v>13</v>
      </c>
      <c r="F130" s="118">
        <v>6.9</v>
      </c>
      <c r="G130" s="4">
        <f t="shared" si="0"/>
        <v>-2.3092638912203256E-14</v>
      </c>
    </row>
    <row r="131" spans="1:7">
      <c r="A131" s="41">
        <v>44773</v>
      </c>
      <c r="B131" s="786" t="s">
        <v>10</v>
      </c>
      <c r="C131" s="786" t="s">
        <v>20</v>
      </c>
      <c r="D131" t="s">
        <v>12</v>
      </c>
      <c r="E131" s="118">
        <v>11.9</v>
      </c>
      <c r="G131" s="4">
        <f t="shared" si="0"/>
        <v>11.899999999999977</v>
      </c>
    </row>
    <row r="132" spans="1:7">
      <c r="A132" s="41"/>
      <c r="B132" s="786"/>
      <c r="C132" s="786"/>
      <c r="D132" t="s">
        <v>13</v>
      </c>
      <c r="E132" s="118">
        <v>9.6999999999999993</v>
      </c>
      <c r="G132" s="4">
        <f t="shared" si="0"/>
        <v>21.599999999999977</v>
      </c>
    </row>
    <row r="133" spans="1:7">
      <c r="A133" s="41"/>
      <c r="B133" s="786"/>
      <c r="C133" s="786"/>
      <c r="D133" t="s">
        <v>14</v>
      </c>
      <c r="E133" s="118">
        <v>300</v>
      </c>
      <c r="G133" s="4">
        <f t="shared" si="0"/>
        <v>321.59999999999997</v>
      </c>
    </row>
    <row r="134" spans="1:7">
      <c r="A134" s="39">
        <v>44792</v>
      </c>
      <c r="B134" s="787" t="s">
        <v>3652</v>
      </c>
      <c r="C134" s="787" t="s">
        <v>20</v>
      </c>
      <c r="D134" t="s">
        <v>14</v>
      </c>
      <c r="F134" s="118">
        <v>300</v>
      </c>
      <c r="G134" s="4">
        <f t="shared" si="0"/>
        <v>21.599999999999966</v>
      </c>
    </row>
    <row r="135" spans="1:7">
      <c r="A135" s="39">
        <v>44795</v>
      </c>
      <c r="B135" s="787" t="s">
        <v>3651</v>
      </c>
      <c r="C135" s="787" t="s">
        <v>20</v>
      </c>
      <c r="D135" t="s">
        <v>12</v>
      </c>
      <c r="F135" s="118">
        <v>11.9</v>
      </c>
      <c r="G135" s="4">
        <f t="shared" si="0"/>
        <v>9.6999999999999655</v>
      </c>
    </row>
    <row r="136" spans="1:7">
      <c r="A136" s="39">
        <v>44795</v>
      </c>
      <c r="B136" s="787" t="s">
        <v>3651</v>
      </c>
      <c r="C136" s="787" t="s">
        <v>20</v>
      </c>
      <c r="D136" t="s">
        <v>13</v>
      </c>
      <c r="F136" s="118">
        <v>9.6999999999999993</v>
      </c>
      <c r="G136" s="4">
        <f t="shared" si="0"/>
        <v>-3.3750779948604759E-14</v>
      </c>
    </row>
    <row r="137" spans="1:7">
      <c r="A137" s="41">
        <v>44804</v>
      </c>
      <c r="B137" s="786" t="s">
        <v>10</v>
      </c>
      <c r="C137" s="786" t="s">
        <v>21</v>
      </c>
      <c r="D137" t="s">
        <v>12</v>
      </c>
      <c r="E137" s="118">
        <v>12</v>
      </c>
      <c r="G137" s="4">
        <f t="shared" si="0"/>
        <v>11.999999999999966</v>
      </c>
    </row>
    <row r="138" spans="1:7">
      <c r="A138" s="41"/>
      <c r="B138" s="786"/>
      <c r="C138" s="786"/>
      <c r="D138" t="s">
        <v>13</v>
      </c>
      <c r="E138" s="118">
        <v>7</v>
      </c>
      <c r="G138" s="4">
        <f t="shared" si="0"/>
        <v>18.999999999999964</v>
      </c>
    </row>
    <row r="139" spans="1:7">
      <c r="A139" s="41"/>
      <c r="B139" s="786"/>
      <c r="C139" s="786"/>
      <c r="D139" t="s">
        <v>14</v>
      </c>
      <c r="E139" s="118">
        <v>300</v>
      </c>
      <c r="G139" s="4">
        <f t="shared" si="0"/>
        <v>318.99999999999994</v>
      </c>
    </row>
    <row r="140" spans="1:7">
      <c r="B140" s="787"/>
      <c r="C140" s="787"/>
      <c r="G140" s="4">
        <f t="shared" si="0"/>
        <v>318.99999999999994</v>
      </c>
    </row>
    <row r="141" spans="1:7">
      <c r="A141" s="39">
        <v>44816</v>
      </c>
      <c r="B141" s="787" t="s">
        <v>3653</v>
      </c>
      <c r="C141" s="787" t="s">
        <v>21</v>
      </c>
      <c r="D141" t="s">
        <v>14</v>
      </c>
      <c r="F141" s="118">
        <v>150</v>
      </c>
      <c r="G141" s="4">
        <f t="shared" si="0"/>
        <v>168.99999999999994</v>
      </c>
    </row>
    <row r="142" spans="1:7">
      <c r="A142" s="39">
        <v>44834</v>
      </c>
      <c r="B142" s="787" t="s">
        <v>3654</v>
      </c>
      <c r="C142" s="787" t="s">
        <v>21</v>
      </c>
      <c r="D142" t="s">
        <v>14</v>
      </c>
      <c r="F142" s="118">
        <v>50</v>
      </c>
      <c r="G142" s="4">
        <f t="shared" si="0"/>
        <v>118.99999999999994</v>
      </c>
    </row>
    <row r="143" spans="1:7">
      <c r="A143" s="39">
        <v>44834</v>
      </c>
      <c r="B143" s="787" t="s">
        <v>3655</v>
      </c>
      <c r="C143" s="787" t="s">
        <v>21</v>
      </c>
      <c r="D143" t="s">
        <v>12</v>
      </c>
      <c r="F143" s="118">
        <v>12</v>
      </c>
      <c r="G143" s="4">
        <f t="shared" si="0"/>
        <v>106.99999999999994</v>
      </c>
    </row>
    <row r="144" spans="1:7">
      <c r="A144" s="39">
        <v>44834</v>
      </c>
      <c r="B144" s="787" t="s">
        <v>3655</v>
      </c>
      <c r="C144" s="787" t="s">
        <v>21</v>
      </c>
      <c r="D144" t="s">
        <v>13</v>
      </c>
      <c r="F144" s="118">
        <v>7</v>
      </c>
      <c r="G144" s="4">
        <f t="shared" si="0"/>
        <v>99.999999999999943</v>
      </c>
    </row>
    <row r="145" spans="1:8" s="365" customFormat="1">
      <c r="A145" s="364">
        <v>45719</v>
      </c>
      <c r="B145" s="807" t="s">
        <v>3656</v>
      </c>
      <c r="C145" s="807" t="s">
        <v>21</v>
      </c>
      <c r="D145" s="365" t="s">
        <v>14</v>
      </c>
      <c r="E145" s="366"/>
      <c r="F145" s="366">
        <v>100</v>
      </c>
      <c r="G145" s="369">
        <f t="shared" si="0"/>
        <v>0</v>
      </c>
      <c r="H145" s="369"/>
    </row>
    <row r="146" spans="1:8">
      <c r="A146" s="41">
        <v>44834</v>
      </c>
      <c r="B146" s="786" t="s">
        <v>10</v>
      </c>
      <c r="C146" s="786" t="s">
        <v>22</v>
      </c>
      <c r="D146" t="s">
        <v>12</v>
      </c>
      <c r="E146" s="118">
        <v>10.6</v>
      </c>
      <c r="G146" s="4">
        <f t="shared" si="0"/>
        <v>10.6</v>
      </c>
    </row>
    <row r="147" spans="1:8">
      <c r="A147" s="41"/>
      <c r="B147" s="786"/>
      <c r="C147" s="786"/>
      <c r="D147" t="s">
        <v>13</v>
      </c>
      <c r="E147" s="118">
        <v>8.1999999999999993</v>
      </c>
      <c r="G147" s="4">
        <f t="shared" si="0"/>
        <v>18.799999999999997</v>
      </c>
    </row>
    <row r="148" spans="1:8">
      <c r="A148" s="41"/>
      <c r="B148" s="786"/>
      <c r="C148" s="786"/>
      <c r="D148" t="s">
        <v>14</v>
      </c>
      <c r="E148" s="118">
        <v>350</v>
      </c>
      <c r="G148" s="4">
        <f t="shared" si="0"/>
        <v>368.8</v>
      </c>
    </row>
    <row r="149" spans="1:8">
      <c r="A149" s="39">
        <v>44837</v>
      </c>
      <c r="B149" s="787" t="s">
        <v>3657</v>
      </c>
      <c r="C149" s="787" t="s">
        <v>22</v>
      </c>
      <c r="D149" t="s">
        <v>14</v>
      </c>
      <c r="F149" s="118">
        <v>90</v>
      </c>
      <c r="G149" s="4">
        <f t="shared" si="0"/>
        <v>278.8</v>
      </c>
    </row>
    <row r="150" spans="1:8">
      <c r="A150" s="39">
        <v>44847</v>
      </c>
      <c r="B150" s="787" t="s">
        <v>3658</v>
      </c>
      <c r="C150" s="787" t="s">
        <v>22</v>
      </c>
      <c r="D150" t="s">
        <v>14</v>
      </c>
      <c r="F150" s="118">
        <v>200</v>
      </c>
      <c r="G150" s="4">
        <f t="shared" si="0"/>
        <v>78.800000000000011</v>
      </c>
    </row>
    <row r="151" spans="1:8">
      <c r="A151" s="39">
        <v>44858</v>
      </c>
      <c r="B151" s="787" t="s">
        <v>3659</v>
      </c>
      <c r="C151" s="787" t="s">
        <v>22</v>
      </c>
      <c r="D151" t="s">
        <v>14</v>
      </c>
      <c r="F151" s="118">
        <v>50</v>
      </c>
      <c r="G151" s="4">
        <f t="shared" si="0"/>
        <v>28.800000000000011</v>
      </c>
    </row>
    <row r="152" spans="1:8">
      <c r="A152" s="39">
        <v>44859</v>
      </c>
      <c r="B152" s="787" t="s">
        <v>3660</v>
      </c>
      <c r="C152" s="787" t="s">
        <v>22</v>
      </c>
      <c r="D152" t="s">
        <v>12</v>
      </c>
      <c r="F152" s="118">
        <v>10.6</v>
      </c>
      <c r="G152" s="4">
        <f t="shared" si="0"/>
        <v>18.20000000000001</v>
      </c>
    </row>
    <row r="153" spans="1:8">
      <c r="A153" s="39">
        <v>44859</v>
      </c>
      <c r="B153" s="787" t="s">
        <v>3660</v>
      </c>
      <c r="C153" s="787" t="s">
        <v>22</v>
      </c>
      <c r="D153" t="s">
        <v>13</v>
      </c>
      <c r="F153" s="118">
        <v>8.1999999999999993</v>
      </c>
      <c r="G153" s="4">
        <f t="shared" si="0"/>
        <v>10.000000000000011</v>
      </c>
    </row>
    <row r="154" spans="1:8">
      <c r="A154" s="39">
        <v>44874</v>
      </c>
      <c r="B154" s="787" t="s">
        <v>3661</v>
      </c>
      <c r="C154" s="787" t="s">
        <v>22</v>
      </c>
      <c r="D154" t="s">
        <v>14</v>
      </c>
      <c r="F154" s="118">
        <v>10</v>
      </c>
      <c r="G154" s="4">
        <f t="shared" si="0"/>
        <v>0</v>
      </c>
    </row>
    <row r="155" spans="1:8">
      <c r="A155" s="41">
        <v>44865</v>
      </c>
      <c r="B155" s="786" t="s">
        <v>10</v>
      </c>
      <c r="C155" s="786" t="s">
        <v>23</v>
      </c>
      <c r="D155" t="s">
        <v>12</v>
      </c>
      <c r="E155" s="118">
        <v>10.6</v>
      </c>
      <c r="G155" s="4">
        <f t="shared" si="0"/>
        <v>10.6</v>
      </c>
    </row>
    <row r="156" spans="1:8">
      <c r="A156" s="41"/>
      <c r="B156" s="786"/>
      <c r="C156" s="786"/>
      <c r="D156" t="s">
        <v>13</v>
      </c>
      <c r="E156" s="118">
        <v>4.9000000000000004</v>
      </c>
      <c r="G156" s="4">
        <f t="shared" si="0"/>
        <v>15.5</v>
      </c>
    </row>
    <row r="157" spans="1:8">
      <c r="A157" s="41"/>
      <c r="B157" s="786"/>
      <c r="C157" s="786"/>
      <c r="D157" t="s">
        <v>14</v>
      </c>
      <c r="E157" s="118">
        <v>350</v>
      </c>
      <c r="G157" s="4">
        <f t="shared" si="0"/>
        <v>365.5</v>
      </c>
    </row>
    <row r="158" spans="1:8">
      <c r="A158" s="39">
        <v>44859</v>
      </c>
      <c r="B158" s="787" t="s">
        <v>3662</v>
      </c>
      <c r="C158" s="787" t="s">
        <v>23</v>
      </c>
      <c r="D158" t="s">
        <v>14</v>
      </c>
      <c r="F158" s="118">
        <v>110</v>
      </c>
      <c r="G158" s="4">
        <f t="shared" si="0"/>
        <v>255.5</v>
      </c>
    </row>
    <row r="159" spans="1:8">
      <c r="A159" s="39">
        <v>44868</v>
      </c>
      <c r="B159" s="787" t="s">
        <v>3663</v>
      </c>
      <c r="C159" s="787" t="s">
        <v>23</v>
      </c>
      <c r="D159" t="s">
        <v>14</v>
      </c>
      <c r="F159" s="118">
        <v>100</v>
      </c>
      <c r="G159" s="4">
        <f t="shared" si="0"/>
        <v>155.5</v>
      </c>
    </row>
    <row r="160" spans="1:8">
      <c r="A160" s="39">
        <v>44874</v>
      </c>
      <c r="B160" s="787" t="s">
        <v>3661</v>
      </c>
      <c r="C160" s="787" t="s">
        <v>23</v>
      </c>
      <c r="D160" t="s">
        <v>14</v>
      </c>
      <c r="F160" s="118">
        <v>100</v>
      </c>
      <c r="G160" s="4">
        <f t="shared" si="0"/>
        <v>55.5</v>
      </c>
    </row>
    <row r="161" spans="1:10">
      <c r="A161" s="39">
        <v>44887</v>
      </c>
      <c r="B161" s="787" t="s">
        <v>3664</v>
      </c>
      <c r="C161" s="787" t="s">
        <v>23</v>
      </c>
      <c r="D161" t="s">
        <v>14</v>
      </c>
      <c r="F161" s="118">
        <v>40</v>
      </c>
      <c r="G161" s="4">
        <f t="shared" si="0"/>
        <v>15.5</v>
      </c>
    </row>
    <row r="162" spans="1:10">
      <c r="A162" s="39">
        <v>44898</v>
      </c>
      <c r="B162" s="787" t="s">
        <v>3665</v>
      </c>
      <c r="C162" s="787" t="s">
        <v>23</v>
      </c>
      <c r="D162" t="s">
        <v>12</v>
      </c>
      <c r="F162" s="118">
        <v>10.6</v>
      </c>
      <c r="G162" s="4">
        <f t="shared" si="0"/>
        <v>4.9000000000000004</v>
      </c>
    </row>
    <row r="163" spans="1:10">
      <c r="A163" s="39">
        <v>44898</v>
      </c>
      <c r="B163" s="787" t="s">
        <v>3665</v>
      </c>
      <c r="C163" s="787" t="s">
        <v>23</v>
      </c>
      <c r="D163" t="s">
        <v>13</v>
      </c>
      <c r="F163" s="118">
        <v>4.9000000000000004</v>
      </c>
      <c r="G163" s="4">
        <f t="shared" si="0"/>
        <v>0</v>
      </c>
    </row>
    <row r="164" spans="1:10">
      <c r="A164" s="41">
        <v>44895</v>
      </c>
      <c r="B164" s="786" t="s">
        <v>10</v>
      </c>
      <c r="C164" s="786" t="s">
        <v>24</v>
      </c>
      <c r="D164" t="s">
        <v>12</v>
      </c>
      <c r="E164" s="118">
        <v>11.8</v>
      </c>
      <c r="G164" s="4">
        <f t="shared" si="0"/>
        <v>11.8</v>
      </c>
    </row>
    <row r="165" spans="1:10">
      <c r="B165" s="787"/>
      <c r="C165" s="787"/>
      <c r="D165" t="s">
        <v>13</v>
      </c>
      <c r="E165" s="118">
        <v>6.3</v>
      </c>
      <c r="G165" s="4">
        <f t="shared" si="0"/>
        <v>18.100000000000001</v>
      </c>
    </row>
    <row r="166" spans="1:10">
      <c r="B166" s="787"/>
      <c r="C166" s="787"/>
      <c r="D166" t="s">
        <v>14</v>
      </c>
      <c r="E166" s="118">
        <v>350</v>
      </c>
      <c r="G166" s="4">
        <f t="shared" si="0"/>
        <v>368.1</v>
      </c>
    </row>
    <row r="167" spans="1:10">
      <c r="A167" s="39">
        <v>44902</v>
      </c>
      <c r="B167" s="787" t="s">
        <v>3666</v>
      </c>
      <c r="C167" s="787" t="s">
        <v>24</v>
      </c>
      <c r="D167" t="s">
        <v>14</v>
      </c>
      <c r="F167" s="118">
        <v>100</v>
      </c>
      <c r="G167" s="4">
        <f t="shared" si="0"/>
        <v>268.10000000000002</v>
      </c>
    </row>
    <row r="168" spans="1:10">
      <c r="A168" s="39">
        <v>44910</v>
      </c>
      <c r="B168" s="787" t="s">
        <v>3667</v>
      </c>
      <c r="C168" s="787" t="s">
        <v>24</v>
      </c>
      <c r="D168" t="s">
        <v>14</v>
      </c>
      <c r="F168" s="118">
        <v>100</v>
      </c>
      <c r="G168" s="4">
        <f t="shared" si="0"/>
        <v>168.10000000000002</v>
      </c>
    </row>
    <row r="169" spans="1:10">
      <c r="A169" s="39">
        <v>44959</v>
      </c>
      <c r="B169" s="787" t="s">
        <v>3668</v>
      </c>
      <c r="C169" s="787" t="s">
        <v>24</v>
      </c>
      <c r="D169" t="s">
        <v>14</v>
      </c>
      <c r="F169" s="118">
        <v>150</v>
      </c>
      <c r="G169" s="4">
        <f t="shared" si="0"/>
        <v>18.100000000000023</v>
      </c>
    </row>
    <row r="170" spans="1:10">
      <c r="A170" s="39">
        <v>44898</v>
      </c>
      <c r="B170" s="787" t="s">
        <v>3636</v>
      </c>
      <c r="C170" s="787" t="s">
        <v>24</v>
      </c>
      <c r="D170" t="s">
        <v>12</v>
      </c>
      <c r="F170" s="118">
        <v>11.8</v>
      </c>
      <c r="G170" s="4">
        <f t="shared" si="0"/>
        <v>6.300000000000022</v>
      </c>
    </row>
    <row r="171" spans="1:10">
      <c r="A171" s="39">
        <v>44898</v>
      </c>
      <c r="B171" s="787" t="s">
        <v>3636</v>
      </c>
      <c r="C171" s="787" t="s">
        <v>24</v>
      </c>
      <c r="D171" t="s">
        <v>13</v>
      </c>
      <c r="F171" s="118">
        <v>4</v>
      </c>
      <c r="G171" s="4">
        <f t="shared" si="0"/>
        <v>2.300000000000022</v>
      </c>
    </row>
    <row r="172" spans="1:10">
      <c r="A172" s="39">
        <v>45048</v>
      </c>
      <c r="B172" s="787" t="s">
        <v>3669</v>
      </c>
      <c r="C172" s="787" t="s">
        <v>24</v>
      </c>
      <c r="D172" t="s">
        <v>13</v>
      </c>
      <c r="F172" s="118">
        <v>2.2999999999999998</v>
      </c>
      <c r="G172" s="4">
        <f t="shared" si="0"/>
        <v>2.2204460492503131E-14</v>
      </c>
    </row>
    <row r="173" spans="1:10">
      <c r="A173" s="41">
        <v>44926</v>
      </c>
      <c r="B173" s="786" t="s">
        <v>10</v>
      </c>
      <c r="C173" s="786" t="s">
        <v>25</v>
      </c>
      <c r="D173" t="s">
        <v>12</v>
      </c>
      <c r="E173" s="118">
        <v>13.5</v>
      </c>
      <c r="G173" s="4">
        <f t="shared" si="0"/>
        <v>13.500000000000021</v>
      </c>
    </row>
    <row r="174" spans="1:10">
      <c r="B174" s="787"/>
      <c r="C174" s="787"/>
      <c r="D174" t="s">
        <v>13</v>
      </c>
      <c r="E174" s="118">
        <v>5.7</v>
      </c>
      <c r="G174" s="4">
        <f t="shared" si="0"/>
        <v>19.200000000000021</v>
      </c>
      <c r="J174" s="786"/>
    </row>
    <row r="175" spans="1:10">
      <c r="B175" s="787"/>
      <c r="C175" s="787"/>
      <c r="D175" t="s">
        <v>14</v>
      </c>
      <c r="E175" s="118">
        <v>350</v>
      </c>
      <c r="G175" s="4">
        <f t="shared" si="0"/>
        <v>369.20000000000005</v>
      </c>
      <c r="J175" s="786"/>
    </row>
    <row r="176" spans="1:10">
      <c r="A176" s="39">
        <v>44931</v>
      </c>
      <c r="B176" s="787" t="s">
        <v>3670</v>
      </c>
      <c r="C176" s="787" t="s">
        <v>25</v>
      </c>
      <c r="D176" t="s">
        <v>14</v>
      </c>
      <c r="F176" s="118">
        <v>80</v>
      </c>
      <c r="G176" s="4">
        <f t="shared" si="0"/>
        <v>289.20000000000005</v>
      </c>
    </row>
    <row r="177" spans="1:12">
      <c r="A177" s="39">
        <v>44942</v>
      </c>
      <c r="B177" s="787" t="s">
        <v>3671</v>
      </c>
      <c r="C177" s="787" t="s">
        <v>25</v>
      </c>
      <c r="D177" t="s">
        <v>14</v>
      </c>
      <c r="F177" s="118">
        <v>50</v>
      </c>
      <c r="G177" s="4">
        <f t="shared" si="0"/>
        <v>239.20000000000005</v>
      </c>
    </row>
    <row r="178" spans="1:12">
      <c r="A178" s="39">
        <v>44953</v>
      </c>
      <c r="B178" s="787" t="s">
        <v>3672</v>
      </c>
      <c r="C178" s="787" t="s">
        <v>25</v>
      </c>
      <c r="D178" t="s">
        <v>14</v>
      </c>
      <c r="F178" s="118">
        <v>220</v>
      </c>
      <c r="G178" s="4">
        <f t="shared" si="0"/>
        <v>19.200000000000045</v>
      </c>
    </row>
    <row r="179" spans="1:12">
      <c r="A179" s="39">
        <v>45048</v>
      </c>
      <c r="B179" s="787" t="s">
        <v>3669</v>
      </c>
      <c r="C179" s="787" t="s">
        <v>25</v>
      </c>
      <c r="D179" t="s">
        <v>12</v>
      </c>
      <c r="F179" s="118">
        <v>13.5</v>
      </c>
      <c r="G179" s="4">
        <f t="shared" si="0"/>
        <v>5.7000000000000455</v>
      </c>
    </row>
    <row r="180" spans="1:12">
      <c r="A180" s="39">
        <v>45048</v>
      </c>
      <c r="B180" s="787" t="s">
        <v>3669</v>
      </c>
      <c r="C180" s="787" t="s">
        <v>25</v>
      </c>
      <c r="D180" t="s">
        <v>13</v>
      </c>
      <c r="F180" s="118">
        <v>4.2</v>
      </c>
      <c r="G180" s="4">
        <f t="shared" si="0"/>
        <v>1.5000000000000453</v>
      </c>
    </row>
    <row r="181" spans="1:12">
      <c r="A181" s="39">
        <v>45051</v>
      </c>
      <c r="B181" s="787" t="s">
        <v>3673</v>
      </c>
      <c r="C181" s="787" t="s">
        <v>25</v>
      </c>
      <c r="D181" t="s">
        <v>13</v>
      </c>
      <c r="F181" s="118">
        <v>1.5</v>
      </c>
      <c r="G181" s="4">
        <f t="shared" si="0"/>
        <v>4.5297099404706387E-14</v>
      </c>
    </row>
    <row r="182" spans="1:12">
      <c r="A182" s="41">
        <v>44926</v>
      </c>
      <c r="B182" s="786" t="s">
        <v>10</v>
      </c>
      <c r="C182" s="786" t="s">
        <v>11</v>
      </c>
      <c r="D182" t="s">
        <v>12</v>
      </c>
      <c r="E182" s="118">
        <v>15.9</v>
      </c>
      <c r="G182" s="4">
        <f t="shared" si="0"/>
        <v>15.900000000000045</v>
      </c>
    </row>
    <row r="183" spans="1:12">
      <c r="B183" s="787"/>
      <c r="C183" s="787"/>
      <c r="D183" t="s">
        <v>13</v>
      </c>
      <c r="E183" s="118">
        <v>4.8</v>
      </c>
      <c r="G183" s="4">
        <f t="shared" si="0"/>
        <v>20.700000000000045</v>
      </c>
      <c r="I183" s="787"/>
    </row>
    <row r="184" spans="1:12">
      <c r="B184" s="787"/>
      <c r="C184" s="787"/>
      <c r="D184" t="s">
        <v>14</v>
      </c>
      <c r="E184" s="118">
        <v>350</v>
      </c>
      <c r="G184" s="4">
        <f t="shared" si="0"/>
        <v>370.70000000000005</v>
      </c>
    </row>
    <row r="185" spans="1:12">
      <c r="A185" s="39">
        <v>44980</v>
      </c>
      <c r="B185" s="787" t="s">
        <v>3674</v>
      </c>
      <c r="C185" s="787" t="s">
        <v>11</v>
      </c>
      <c r="D185" t="s">
        <v>14</v>
      </c>
      <c r="F185" s="118">
        <v>50</v>
      </c>
      <c r="G185" s="4">
        <f t="shared" si="0"/>
        <v>320.70000000000005</v>
      </c>
    </row>
    <row r="186" spans="1:12">
      <c r="A186" s="39">
        <v>44994</v>
      </c>
      <c r="B186" s="787" t="s">
        <v>3675</v>
      </c>
      <c r="C186" s="787" t="s">
        <v>11</v>
      </c>
      <c r="D186" t="s">
        <v>14</v>
      </c>
      <c r="F186" s="118">
        <v>150</v>
      </c>
      <c r="G186" s="4">
        <f t="shared" si="0"/>
        <v>170.70000000000005</v>
      </c>
    </row>
    <row r="187" spans="1:12">
      <c r="A187" s="39">
        <v>44999</v>
      </c>
      <c r="B187" s="787" t="s">
        <v>3676</v>
      </c>
      <c r="C187" s="787" t="s">
        <v>11</v>
      </c>
      <c r="D187" t="s">
        <v>14</v>
      </c>
      <c r="F187" s="118">
        <v>50</v>
      </c>
      <c r="G187" s="4">
        <f t="shared" si="0"/>
        <v>120.70000000000005</v>
      </c>
      <c r="J187" s="786"/>
      <c r="L187" s="4"/>
    </row>
    <row r="188" spans="1:12">
      <c r="A188" s="39">
        <v>45009</v>
      </c>
      <c r="B188" s="787" t="s">
        <v>3677</v>
      </c>
      <c r="C188" s="787" t="s">
        <v>11</v>
      </c>
      <c r="D188" t="s">
        <v>14</v>
      </c>
      <c r="F188" s="118">
        <v>100</v>
      </c>
      <c r="G188" s="4">
        <f t="shared" si="0"/>
        <v>20.700000000000045</v>
      </c>
    </row>
    <row r="189" spans="1:12">
      <c r="A189" s="39">
        <v>45061</v>
      </c>
      <c r="B189" s="787" t="s">
        <v>3678</v>
      </c>
      <c r="C189" s="787" t="s">
        <v>11</v>
      </c>
      <c r="D189" t="s">
        <v>13</v>
      </c>
      <c r="F189" s="118">
        <v>4.8</v>
      </c>
      <c r="G189" s="4">
        <f t="shared" si="0"/>
        <v>15.900000000000045</v>
      </c>
    </row>
    <row r="190" spans="1:12">
      <c r="A190" s="39">
        <v>45063</v>
      </c>
      <c r="B190" s="787" t="s">
        <v>3679</v>
      </c>
      <c r="C190" s="787" t="s">
        <v>11</v>
      </c>
      <c r="D190" t="s">
        <v>12</v>
      </c>
      <c r="F190" s="118">
        <v>15.9</v>
      </c>
      <c r="G190" s="4">
        <f t="shared" si="0"/>
        <v>4.4408920985006262E-14</v>
      </c>
    </row>
    <row r="191" spans="1:12">
      <c r="A191" s="41">
        <v>44985</v>
      </c>
      <c r="B191" s="786" t="s">
        <v>10</v>
      </c>
      <c r="C191" s="786" t="s">
        <v>15</v>
      </c>
      <c r="D191" t="s">
        <v>12</v>
      </c>
      <c r="E191" s="118">
        <v>17.399999999999999</v>
      </c>
      <c r="G191" s="4">
        <f t="shared" si="0"/>
        <v>17.400000000000041</v>
      </c>
    </row>
    <row r="192" spans="1:12">
      <c r="B192" s="787"/>
      <c r="C192" s="787"/>
      <c r="D192" t="s">
        <v>13</v>
      </c>
      <c r="E192" s="118">
        <v>1.2</v>
      </c>
      <c r="G192" s="4">
        <f t="shared" si="0"/>
        <v>18.600000000000041</v>
      </c>
    </row>
    <row r="193" spans="1:13">
      <c r="B193" s="787"/>
      <c r="C193" s="787"/>
      <c r="D193" t="s">
        <v>14</v>
      </c>
      <c r="E193" s="118">
        <v>350</v>
      </c>
      <c r="G193" s="4">
        <f t="shared" si="0"/>
        <v>368.6</v>
      </c>
      <c r="I193" s="787"/>
      <c r="J193" s="786"/>
      <c r="M193" s="4"/>
    </row>
    <row r="194" spans="1:13">
      <c r="A194" s="39">
        <v>45009</v>
      </c>
      <c r="B194" s="787" t="s">
        <v>3677</v>
      </c>
      <c r="C194" s="787" t="s">
        <v>15</v>
      </c>
      <c r="D194" t="s">
        <v>14</v>
      </c>
      <c r="F194" s="118">
        <v>150</v>
      </c>
      <c r="G194" s="4">
        <f t="shared" si="0"/>
        <v>218.60000000000002</v>
      </c>
      <c r="M194" s="4"/>
    </row>
    <row r="195" spans="1:13">
      <c r="A195" s="39">
        <v>45021</v>
      </c>
      <c r="B195" s="787" t="s">
        <v>3680</v>
      </c>
      <c r="C195" s="787" t="s">
        <v>15</v>
      </c>
      <c r="D195" t="s">
        <v>14</v>
      </c>
      <c r="F195" s="118">
        <v>100</v>
      </c>
      <c r="G195" s="4">
        <f t="shared" si="0"/>
        <v>118.60000000000002</v>
      </c>
      <c r="J195" s="787"/>
      <c r="M195" s="4"/>
    </row>
    <row r="196" spans="1:13">
      <c r="A196" s="39">
        <v>45034</v>
      </c>
      <c r="B196" s="787" t="s">
        <v>3681</v>
      </c>
      <c r="C196" s="787" t="s">
        <v>15</v>
      </c>
      <c r="D196" t="s">
        <v>14</v>
      </c>
      <c r="F196" s="118">
        <v>50</v>
      </c>
      <c r="G196" s="4">
        <f t="shared" si="0"/>
        <v>68.600000000000023</v>
      </c>
      <c r="M196" s="4"/>
    </row>
    <row r="197" spans="1:13">
      <c r="A197" s="39">
        <v>45041</v>
      </c>
      <c r="B197" s="787" t="s">
        <v>3682</v>
      </c>
      <c r="C197" s="787" t="s">
        <v>15</v>
      </c>
      <c r="D197" t="s">
        <v>14</v>
      </c>
      <c r="F197" s="118">
        <v>50</v>
      </c>
      <c r="G197" s="4">
        <f t="shared" si="0"/>
        <v>18.600000000000023</v>
      </c>
      <c r="M197" s="4"/>
    </row>
    <row r="198" spans="1:13">
      <c r="A198" s="39">
        <v>45061</v>
      </c>
      <c r="B198" s="787" t="s">
        <v>3683</v>
      </c>
      <c r="C198" s="787" t="s">
        <v>15</v>
      </c>
      <c r="D198" t="s">
        <v>12</v>
      </c>
      <c r="F198" s="118">
        <v>17.399999999999999</v>
      </c>
      <c r="G198" s="4">
        <f t="shared" si="0"/>
        <v>1.2000000000000242</v>
      </c>
      <c r="M198" s="4"/>
    </row>
    <row r="199" spans="1:13">
      <c r="A199" s="39">
        <v>45061</v>
      </c>
      <c r="B199" s="787" t="s">
        <v>3683</v>
      </c>
      <c r="C199" s="787" t="s">
        <v>15</v>
      </c>
      <c r="D199" t="s">
        <v>13</v>
      </c>
      <c r="F199" s="118">
        <v>1.2</v>
      </c>
      <c r="G199" s="4">
        <f t="shared" si="0"/>
        <v>2.4202861936828413E-14</v>
      </c>
      <c r="M199" s="4"/>
    </row>
    <row r="200" spans="1:13">
      <c r="A200" s="41">
        <v>45016</v>
      </c>
      <c r="B200" s="786" t="s">
        <v>10</v>
      </c>
      <c r="C200" s="786" t="s">
        <v>16</v>
      </c>
      <c r="D200" t="s">
        <v>12</v>
      </c>
      <c r="E200" s="118">
        <v>30.7</v>
      </c>
      <c r="G200" s="4">
        <f t="shared" si="0"/>
        <v>30.700000000000024</v>
      </c>
    </row>
    <row r="201" spans="1:13">
      <c r="B201" s="786"/>
      <c r="C201" s="786"/>
      <c r="D201" t="s">
        <v>13</v>
      </c>
      <c r="E201" s="118">
        <v>1.3</v>
      </c>
      <c r="G201" s="4">
        <f t="shared" si="0"/>
        <v>32.000000000000021</v>
      </c>
    </row>
    <row r="202" spans="1:13">
      <c r="B202" s="786"/>
      <c r="C202" s="786"/>
      <c r="D202" t="s">
        <v>14</v>
      </c>
      <c r="E202" s="118">
        <v>350</v>
      </c>
      <c r="G202" s="4">
        <f t="shared" si="0"/>
        <v>382</v>
      </c>
    </row>
    <row r="203" spans="1:13">
      <c r="A203" s="39">
        <v>45048</v>
      </c>
      <c r="B203" s="787" t="s">
        <v>3684</v>
      </c>
      <c r="C203" s="787" t="s">
        <v>16</v>
      </c>
      <c r="D203" t="s">
        <v>14</v>
      </c>
      <c r="F203" s="118">
        <v>350</v>
      </c>
      <c r="G203" s="4">
        <f t="shared" si="0"/>
        <v>32</v>
      </c>
    </row>
    <row r="204" spans="1:13">
      <c r="A204" s="39">
        <v>45051</v>
      </c>
      <c r="B204" s="787" t="s">
        <v>3673</v>
      </c>
      <c r="C204" s="787" t="s">
        <v>16</v>
      </c>
      <c r="D204" t="s">
        <v>12</v>
      </c>
      <c r="F204" s="118">
        <v>28.5</v>
      </c>
      <c r="G204" s="4">
        <f t="shared" si="0"/>
        <v>3.5</v>
      </c>
    </row>
    <row r="205" spans="1:13">
      <c r="A205" s="39">
        <v>45061</v>
      </c>
      <c r="B205" s="787" t="s">
        <v>3685</v>
      </c>
      <c r="C205" s="787" t="s">
        <v>16</v>
      </c>
      <c r="D205" t="s">
        <v>12</v>
      </c>
      <c r="F205" s="118">
        <v>2.2000000000000002</v>
      </c>
      <c r="G205" s="4">
        <f t="shared" si="0"/>
        <v>1.2999999999999998</v>
      </c>
    </row>
    <row r="206" spans="1:13">
      <c r="A206" s="39">
        <v>45061</v>
      </c>
      <c r="B206" s="787" t="s">
        <v>3685</v>
      </c>
      <c r="C206" s="787" t="s">
        <v>16</v>
      </c>
      <c r="D206" t="s">
        <v>13</v>
      </c>
      <c r="F206" s="118">
        <v>1.3</v>
      </c>
      <c r="G206" s="4">
        <f t="shared" si="0"/>
        <v>0</v>
      </c>
    </row>
    <row r="207" spans="1:13">
      <c r="A207" s="41">
        <v>45046</v>
      </c>
      <c r="B207" s="786" t="s">
        <v>10</v>
      </c>
      <c r="C207" s="786" t="s">
        <v>17</v>
      </c>
      <c r="D207" t="s">
        <v>12</v>
      </c>
      <c r="E207" s="118">
        <v>32.1</v>
      </c>
      <c r="G207" s="4">
        <f t="shared" si="0"/>
        <v>32.1</v>
      </c>
    </row>
    <row r="208" spans="1:13">
      <c r="B208" s="787"/>
      <c r="C208" s="787"/>
      <c r="D208" t="s">
        <v>13</v>
      </c>
      <c r="E208" s="118">
        <v>1.5</v>
      </c>
      <c r="G208" s="4">
        <f t="shared" si="0"/>
        <v>33.6</v>
      </c>
    </row>
    <row r="209" spans="1:16">
      <c r="B209" s="787"/>
      <c r="C209" s="787"/>
      <c r="D209" t="s">
        <v>14</v>
      </c>
      <c r="E209" s="118">
        <v>350</v>
      </c>
      <c r="G209" s="4">
        <f t="shared" si="0"/>
        <v>383.6</v>
      </c>
    </row>
    <row r="210" spans="1:16">
      <c r="A210" s="39">
        <v>45048</v>
      </c>
      <c r="B210" s="787" t="s">
        <v>3686</v>
      </c>
      <c r="C210" s="787" t="s">
        <v>17</v>
      </c>
      <c r="D210" t="s">
        <v>14</v>
      </c>
      <c r="F210" s="118">
        <v>100</v>
      </c>
      <c r="G210" s="4">
        <f t="shared" si="0"/>
        <v>283.60000000000002</v>
      </c>
    </row>
    <row r="211" spans="1:16">
      <c r="A211" s="39">
        <v>45061</v>
      </c>
      <c r="B211" s="787" t="s">
        <v>3687</v>
      </c>
      <c r="C211" s="787" t="s">
        <v>17</v>
      </c>
      <c r="D211" t="s">
        <v>14</v>
      </c>
      <c r="F211" s="118">
        <v>150</v>
      </c>
      <c r="G211" s="4">
        <f t="shared" si="0"/>
        <v>133.60000000000002</v>
      </c>
    </row>
    <row r="212" spans="1:16">
      <c r="A212" s="39">
        <v>45083</v>
      </c>
      <c r="B212" s="787" t="s">
        <v>3629</v>
      </c>
      <c r="C212" s="787" t="s">
        <v>17</v>
      </c>
      <c r="D212" t="s">
        <v>14</v>
      </c>
      <c r="F212" s="118">
        <v>100</v>
      </c>
      <c r="G212" s="4">
        <f t="shared" si="0"/>
        <v>33.600000000000023</v>
      </c>
    </row>
    <row r="213" spans="1:16">
      <c r="A213" s="39">
        <v>45132</v>
      </c>
      <c r="B213" s="787" t="s">
        <v>3688</v>
      </c>
      <c r="C213" s="787" t="s">
        <v>17</v>
      </c>
      <c r="D213" t="s">
        <v>12</v>
      </c>
      <c r="F213" s="118">
        <v>32.1</v>
      </c>
      <c r="G213" s="4">
        <f t="shared" si="0"/>
        <v>1.5000000000000213</v>
      </c>
    </row>
    <row r="214" spans="1:16">
      <c r="A214" s="39">
        <v>45132</v>
      </c>
      <c r="B214" s="787" t="s">
        <v>3688</v>
      </c>
      <c r="C214" s="787" t="s">
        <v>17</v>
      </c>
      <c r="D214" t="s">
        <v>13</v>
      </c>
      <c r="F214" s="118">
        <v>1.5</v>
      </c>
      <c r="G214" s="4">
        <f t="shared" si="0"/>
        <v>2.1316282072803006E-14</v>
      </c>
    </row>
    <row r="215" spans="1:16">
      <c r="A215" s="41">
        <v>45077</v>
      </c>
      <c r="B215" s="786" t="s">
        <v>10</v>
      </c>
      <c r="C215" s="786" t="s">
        <v>18</v>
      </c>
      <c r="D215" t="s">
        <v>12</v>
      </c>
      <c r="E215" s="118">
        <v>29.7</v>
      </c>
      <c r="G215" s="4">
        <f t="shared" si="0"/>
        <v>29.700000000000021</v>
      </c>
    </row>
    <row r="216" spans="1:16">
      <c r="B216" s="787"/>
      <c r="C216" s="787"/>
      <c r="D216" t="s">
        <v>13</v>
      </c>
      <c r="E216" s="118">
        <v>2.1</v>
      </c>
      <c r="G216" s="4">
        <f t="shared" si="0"/>
        <v>31.800000000000022</v>
      </c>
    </row>
    <row r="217" spans="1:16">
      <c r="B217" s="787"/>
      <c r="C217" s="787"/>
      <c r="D217" t="s">
        <v>14</v>
      </c>
      <c r="E217" s="118">
        <v>350</v>
      </c>
      <c r="G217" s="4">
        <f t="shared" si="0"/>
        <v>381.8</v>
      </c>
    </row>
    <row r="218" spans="1:16">
      <c r="B218" s="787"/>
      <c r="C218" s="787"/>
      <c r="D218" s="188"/>
      <c r="E218" s="121"/>
      <c r="G218" s="4">
        <f t="shared" ref="G218:G288" si="1">+G217+E218-F218</f>
        <v>381.8</v>
      </c>
    </row>
    <row r="219" spans="1:16">
      <c r="A219" s="39">
        <v>45093</v>
      </c>
      <c r="B219" s="787" t="s">
        <v>3689</v>
      </c>
      <c r="C219" s="787" t="s">
        <v>18</v>
      </c>
      <c r="D219" t="s">
        <v>14</v>
      </c>
      <c r="E219" s="121"/>
      <c r="F219" s="118">
        <v>100</v>
      </c>
      <c r="G219" s="4">
        <f t="shared" si="1"/>
        <v>281.8</v>
      </c>
      <c r="K219" s="28"/>
      <c r="L219" s="28"/>
      <c r="M219" s="28"/>
    </row>
    <row r="220" spans="1:16">
      <c r="A220" s="39">
        <v>45104</v>
      </c>
      <c r="B220" s="787" t="s">
        <v>3690</v>
      </c>
      <c r="C220" s="787" t="s">
        <v>18</v>
      </c>
      <c r="D220" t="s">
        <v>14</v>
      </c>
      <c r="E220" s="121"/>
      <c r="F220" s="118">
        <v>50</v>
      </c>
      <c r="G220" s="4">
        <f t="shared" si="1"/>
        <v>231.8</v>
      </c>
      <c r="J220" s="10"/>
      <c r="K220" s="786"/>
      <c r="M220" s="4"/>
    </row>
    <row r="221" spans="1:16">
      <c r="A221" s="39">
        <v>45104</v>
      </c>
      <c r="B221" s="787" t="s">
        <v>447</v>
      </c>
      <c r="C221" s="787" t="s">
        <v>18</v>
      </c>
      <c r="D221" t="s">
        <v>14</v>
      </c>
      <c r="E221" s="121"/>
      <c r="F221" s="118">
        <v>100</v>
      </c>
      <c r="G221" s="4">
        <f t="shared" si="1"/>
        <v>131.80000000000001</v>
      </c>
      <c r="J221" s="10"/>
      <c r="K221" s="786"/>
      <c r="M221" s="4"/>
    </row>
    <row r="222" spans="1:16">
      <c r="A222" s="39">
        <v>45105</v>
      </c>
      <c r="B222" s="787" t="s">
        <v>3691</v>
      </c>
      <c r="C222" s="787" t="s">
        <v>18</v>
      </c>
      <c r="D222" t="s">
        <v>14</v>
      </c>
      <c r="F222" s="118">
        <v>90</v>
      </c>
      <c r="G222" s="4">
        <f t="shared" si="1"/>
        <v>41.800000000000011</v>
      </c>
      <c r="J222" s="160"/>
      <c r="K222" s="786"/>
      <c r="N222" s="4"/>
      <c r="P222" s="12"/>
    </row>
    <row r="223" spans="1:16">
      <c r="A223" s="39">
        <v>45105</v>
      </c>
      <c r="B223" s="787" t="s">
        <v>3692</v>
      </c>
      <c r="C223" s="787" t="s">
        <v>18</v>
      </c>
      <c r="D223" t="s">
        <v>14</v>
      </c>
      <c r="F223" s="118">
        <v>10</v>
      </c>
      <c r="G223" s="4">
        <f t="shared" si="1"/>
        <v>31.800000000000011</v>
      </c>
      <c r="N223" s="4"/>
    </row>
    <row r="224" spans="1:16">
      <c r="A224" s="39">
        <v>45132</v>
      </c>
      <c r="B224" s="787" t="s">
        <v>3688</v>
      </c>
      <c r="C224" s="787" t="s">
        <v>18</v>
      </c>
      <c r="D224" t="s">
        <v>12</v>
      </c>
      <c r="F224" s="118">
        <v>29.7</v>
      </c>
      <c r="G224" s="4">
        <f t="shared" si="1"/>
        <v>2.1000000000000121</v>
      </c>
      <c r="N224" s="4"/>
    </row>
    <row r="225" spans="1:16">
      <c r="A225" s="39">
        <v>45132</v>
      </c>
      <c r="B225" s="787" t="s">
        <v>3688</v>
      </c>
      <c r="C225" s="787" t="s">
        <v>18</v>
      </c>
      <c r="D225" t="s">
        <v>13</v>
      </c>
      <c r="F225" s="118">
        <v>2.1</v>
      </c>
      <c r="G225" s="4">
        <f t="shared" si="1"/>
        <v>1.1990408665951691E-14</v>
      </c>
      <c r="N225" s="4"/>
    </row>
    <row r="226" spans="1:16">
      <c r="A226" s="41">
        <v>45107</v>
      </c>
      <c r="B226" s="786" t="s">
        <v>10</v>
      </c>
      <c r="C226" s="786" t="s">
        <v>19</v>
      </c>
      <c r="D226" t="s">
        <v>12</v>
      </c>
      <c r="E226" s="118">
        <v>30.3</v>
      </c>
      <c r="G226" s="4">
        <f t="shared" si="1"/>
        <v>30.300000000000011</v>
      </c>
      <c r="N226" s="4"/>
      <c r="P226" s="26"/>
    </row>
    <row r="227" spans="1:16">
      <c r="A227" s="41"/>
      <c r="B227" s="786"/>
      <c r="C227" s="786"/>
      <c r="D227" t="s">
        <v>13</v>
      </c>
      <c r="E227" s="118">
        <v>2</v>
      </c>
      <c r="F227" s="182"/>
      <c r="G227" s="4">
        <f t="shared" si="1"/>
        <v>32.300000000000011</v>
      </c>
      <c r="N227" s="4"/>
    </row>
    <row r="228" spans="1:16">
      <c r="A228" s="41"/>
      <c r="B228" s="786"/>
      <c r="C228" s="786"/>
      <c r="D228" t="s">
        <v>14</v>
      </c>
      <c r="E228" s="118">
        <v>350</v>
      </c>
      <c r="F228" s="182"/>
      <c r="G228" s="4">
        <f t="shared" si="1"/>
        <v>382.3</v>
      </c>
    </row>
    <row r="229" spans="1:16">
      <c r="A229" s="39">
        <v>45105</v>
      </c>
      <c r="B229" s="787" t="s">
        <v>3692</v>
      </c>
      <c r="C229" s="787" t="s">
        <v>19</v>
      </c>
      <c r="D229" t="s">
        <v>14</v>
      </c>
      <c r="F229" s="118">
        <v>90</v>
      </c>
      <c r="G229" s="4">
        <f t="shared" si="1"/>
        <v>292.3</v>
      </c>
      <c r="N229" s="4"/>
    </row>
    <row r="230" spans="1:16">
      <c r="A230" s="39">
        <v>45117</v>
      </c>
      <c r="B230" s="787" t="s">
        <v>3693</v>
      </c>
      <c r="C230" s="787" t="s">
        <v>19</v>
      </c>
      <c r="D230" t="s">
        <v>14</v>
      </c>
      <c r="F230" s="118">
        <v>150</v>
      </c>
      <c r="G230" s="4">
        <f t="shared" si="1"/>
        <v>142.30000000000001</v>
      </c>
      <c r="N230" s="4"/>
    </row>
    <row r="231" spans="1:16">
      <c r="A231" s="39">
        <v>45125</v>
      </c>
      <c r="B231" s="787" t="s">
        <v>3694</v>
      </c>
      <c r="C231" s="787" t="s">
        <v>19</v>
      </c>
      <c r="D231" t="s">
        <v>14</v>
      </c>
      <c r="F231" s="118">
        <v>110</v>
      </c>
      <c r="G231" s="4">
        <f t="shared" si="1"/>
        <v>32.300000000000011</v>
      </c>
      <c r="N231" s="12"/>
    </row>
    <row r="232" spans="1:16">
      <c r="A232" s="39">
        <v>45146</v>
      </c>
      <c r="B232" s="787" t="s">
        <v>3695</v>
      </c>
      <c r="C232" s="787" t="s">
        <v>19</v>
      </c>
      <c r="D232" t="s">
        <v>12</v>
      </c>
      <c r="F232" s="118">
        <v>30.3</v>
      </c>
      <c r="G232" s="4">
        <f t="shared" si="1"/>
        <v>2.0000000000000107</v>
      </c>
      <c r="N232" s="12"/>
    </row>
    <row r="233" spans="1:16">
      <c r="A233" s="39">
        <v>45146</v>
      </c>
      <c r="B233" s="787" t="s">
        <v>3695</v>
      </c>
      <c r="C233" s="787" t="s">
        <v>19</v>
      </c>
      <c r="D233" t="s">
        <v>13</v>
      </c>
      <c r="F233" s="118">
        <v>2</v>
      </c>
      <c r="G233" s="4">
        <f t="shared" si="1"/>
        <v>1.0658141036401503E-14</v>
      </c>
      <c r="N233" s="12"/>
    </row>
    <row r="234" spans="1:16" s="4" customFormat="1">
      <c r="A234" s="41">
        <v>45138</v>
      </c>
      <c r="B234" s="786" t="s">
        <v>10</v>
      </c>
      <c r="C234" s="786" t="s">
        <v>20</v>
      </c>
      <c r="D234" t="s">
        <v>12</v>
      </c>
      <c r="E234" s="118">
        <v>28.5</v>
      </c>
      <c r="F234" s="121"/>
      <c r="G234" s="4">
        <f t="shared" si="1"/>
        <v>28.500000000000011</v>
      </c>
      <c r="I234"/>
      <c r="J234"/>
    </row>
    <row r="235" spans="1:16">
      <c r="A235" s="41"/>
      <c r="B235" s="786"/>
      <c r="C235" s="786"/>
      <c r="D235" t="s">
        <v>13</v>
      </c>
      <c r="E235" s="118">
        <v>2</v>
      </c>
      <c r="G235" s="4">
        <f t="shared" si="1"/>
        <v>30.500000000000011</v>
      </c>
    </row>
    <row r="236" spans="1:16">
      <c r="A236" s="41"/>
      <c r="B236" s="786"/>
      <c r="C236" s="786"/>
      <c r="D236" t="s">
        <v>14</v>
      </c>
      <c r="E236" s="118">
        <v>350</v>
      </c>
      <c r="G236" s="4">
        <f t="shared" si="1"/>
        <v>380.5</v>
      </c>
    </row>
    <row r="237" spans="1:16">
      <c r="A237" s="39">
        <v>45146</v>
      </c>
      <c r="B237" s="787" t="s">
        <v>3696</v>
      </c>
      <c r="C237" s="787" t="s">
        <v>20</v>
      </c>
      <c r="D237" t="s">
        <v>14</v>
      </c>
      <c r="F237" s="118">
        <v>140</v>
      </c>
      <c r="G237" s="4">
        <f t="shared" si="1"/>
        <v>240.5</v>
      </c>
    </row>
    <row r="238" spans="1:16">
      <c r="A238" s="39">
        <v>45154</v>
      </c>
      <c r="B238" s="787" t="s">
        <v>242</v>
      </c>
      <c r="C238" s="787" t="s">
        <v>20</v>
      </c>
      <c r="D238" t="s">
        <v>14</v>
      </c>
      <c r="F238" s="118">
        <v>150</v>
      </c>
      <c r="G238" s="4">
        <f t="shared" si="1"/>
        <v>90.5</v>
      </c>
    </row>
    <row r="239" spans="1:16">
      <c r="A239" s="39">
        <v>45194</v>
      </c>
      <c r="B239" s="787" t="s">
        <v>3697</v>
      </c>
      <c r="C239" s="787" t="s">
        <v>20</v>
      </c>
      <c r="D239" t="s">
        <v>14</v>
      </c>
      <c r="F239" s="118">
        <v>60</v>
      </c>
      <c r="G239" s="4">
        <f t="shared" si="1"/>
        <v>30.5</v>
      </c>
    </row>
    <row r="240" spans="1:16">
      <c r="A240" s="39">
        <v>45181</v>
      </c>
      <c r="B240" s="787" t="s">
        <v>3698</v>
      </c>
      <c r="C240" s="787" t="s">
        <v>20</v>
      </c>
      <c r="D240" t="s">
        <v>12</v>
      </c>
      <c r="F240" s="118">
        <v>28.5</v>
      </c>
      <c r="G240" s="4">
        <f t="shared" si="1"/>
        <v>2</v>
      </c>
    </row>
    <row r="241" spans="1:16">
      <c r="A241" s="39">
        <v>45181</v>
      </c>
      <c r="B241" s="787" t="s">
        <v>3698</v>
      </c>
      <c r="C241" s="787" t="s">
        <v>20</v>
      </c>
      <c r="D241" t="s">
        <v>13</v>
      </c>
      <c r="F241" s="118">
        <v>2</v>
      </c>
      <c r="G241" s="4">
        <f t="shared" si="1"/>
        <v>0</v>
      </c>
    </row>
    <row r="242" spans="1:16">
      <c r="A242" s="41">
        <v>45169</v>
      </c>
      <c r="B242" s="786" t="s">
        <v>10</v>
      </c>
      <c r="C242" s="786" t="s">
        <v>21</v>
      </c>
      <c r="D242" t="s">
        <v>12</v>
      </c>
      <c r="E242" s="118">
        <v>27.3</v>
      </c>
      <c r="F242" s="121"/>
      <c r="G242" s="4">
        <f t="shared" si="1"/>
        <v>27.3</v>
      </c>
    </row>
    <row r="243" spans="1:16">
      <c r="B243" s="787"/>
      <c r="C243" s="787"/>
      <c r="D243" t="s">
        <v>13</v>
      </c>
      <c r="E243" s="118">
        <v>2.2999999999999998</v>
      </c>
      <c r="G243" s="4">
        <f t="shared" si="1"/>
        <v>29.6</v>
      </c>
    </row>
    <row r="244" spans="1:16">
      <c r="B244" s="787"/>
      <c r="C244" s="787"/>
      <c r="D244" t="s">
        <v>14</v>
      </c>
      <c r="E244" s="118">
        <v>350</v>
      </c>
      <c r="G244" s="4">
        <f t="shared" si="1"/>
        <v>379.6</v>
      </c>
    </row>
    <row r="245" spans="1:16">
      <c r="B245" s="787"/>
      <c r="C245" s="787"/>
      <c r="D245" t="s">
        <v>223</v>
      </c>
      <c r="E245" s="118">
        <v>10</v>
      </c>
      <c r="G245" s="4">
        <f t="shared" si="1"/>
        <v>389.6</v>
      </c>
    </row>
    <row r="246" spans="1:16">
      <c r="A246" s="39">
        <v>45194</v>
      </c>
      <c r="B246" s="787" t="s">
        <v>3699</v>
      </c>
      <c r="C246" s="787" t="s">
        <v>21</v>
      </c>
      <c r="D246" t="s">
        <v>14</v>
      </c>
      <c r="F246" s="118">
        <v>220</v>
      </c>
      <c r="G246" s="4">
        <f t="shared" si="1"/>
        <v>169.60000000000002</v>
      </c>
    </row>
    <row r="247" spans="1:16">
      <c r="A247" s="39">
        <v>45196</v>
      </c>
      <c r="B247" s="787" t="s">
        <v>3700</v>
      </c>
      <c r="C247" s="787" t="s">
        <v>21</v>
      </c>
      <c r="D247" t="s">
        <v>12</v>
      </c>
      <c r="F247" s="118">
        <v>27.3</v>
      </c>
      <c r="G247" s="4">
        <f t="shared" si="1"/>
        <v>142.30000000000001</v>
      </c>
    </row>
    <row r="248" spans="1:16">
      <c r="A248" s="39">
        <v>45196</v>
      </c>
      <c r="B248" s="787" t="s">
        <v>3700</v>
      </c>
      <c r="C248" s="787" t="s">
        <v>21</v>
      </c>
      <c r="D248" t="s">
        <v>13</v>
      </c>
      <c r="F248" s="118">
        <v>2.2999999999999998</v>
      </c>
      <c r="G248" s="4">
        <f t="shared" si="1"/>
        <v>140</v>
      </c>
    </row>
    <row r="249" spans="1:16">
      <c r="A249" s="39">
        <v>45196</v>
      </c>
      <c r="B249" s="787" t="s">
        <v>3701</v>
      </c>
      <c r="C249" s="787" t="s">
        <v>21</v>
      </c>
      <c r="D249" t="s">
        <v>14</v>
      </c>
      <c r="F249" s="118">
        <v>100</v>
      </c>
      <c r="G249" s="4">
        <f t="shared" si="1"/>
        <v>40</v>
      </c>
    </row>
    <row r="250" spans="1:16">
      <c r="A250" s="39">
        <v>45266</v>
      </c>
      <c r="B250" s="787" t="s">
        <v>3702</v>
      </c>
      <c r="C250" s="787" t="s">
        <v>21</v>
      </c>
      <c r="D250" t="s">
        <v>14</v>
      </c>
      <c r="F250" s="118">
        <v>30</v>
      </c>
      <c r="G250" s="4">
        <f t="shared" si="1"/>
        <v>10</v>
      </c>
    </row>
    <row r="251" spans="1:16">
      <c r="A251" s="39">
        <v>45281</v>
      </c>
      <c r="B251" s="787" t="s">
        <v>3703</v>
      </c>
      <c r="C251" s="787" t="s">
        <v>21</v>
      </c>
      <c r="D251" t="s">
        <v>223</v>
      </c>
      <c r="F251" s="118">
        <v>10</v>
      </c>
      <c r="G251" s="4">
        <f t="shared" si="1"/>
        <v>0</v>
      </c>
    </row>
    <row r="252" spans="1:16">
      <c r="A252" s="41">
        <v>45199</v>
      </c>
      <c r="B252" s="786" t="s">
        <v>10</v>
      </c>
      <c r="C252" s="786" t="s">
        <v>91</v>
      </c>
      <c r="D252" t="s">
        <v>12</v>
      </c>
      <c r="E252" s="121">
        <v>27.1</v>
      </c>
      <c r="G252" s="4">
        <f t="shared" si="1"/>
        <v>27.1</v>
      </c>
      <c r="O252" s="121"/>
    </row>
    <row r="253" spans="1:16">
      <c r="B253" s="787"/>
      <c r="C253" s="787"/>
      <c r="D253" t="s">
        <v>13</v>
      </c>
      <c r="E253" s="121">
        <v>2</v>
      </c>
      <c r="G253" s="4">
        <f t="shared" si="1"/>
        <v>29.1</v>
      </c>
      <c r="O253" s="121"/>
    </row>
    <row r="254" spans="1:16">
      <c r="B254" s="787"/>
      <c r="C254" s="787"/>
      <c r="D254" t="s">
        <v>14</v>
      </c>
      <c r="E254" s="118">
        <v>350</v>
      </c>
      <c r="G254" s="4">
        <f t="shared" si="1"/>
        <v>379.1</v>
      </c>
      <c r="O254" s="121"/>
      <c r="P254" s="121"/>
    </row>
    <row r="255" spans="1:16">
      <c r="A255" s="39">
        <v>45223</v>
      </c>
      <c r="B255" s="787" t="s">
        <v>3704</v>
      </c>
      <c r="C255" s="787" t="s">
        <v>91</v>
      </c>
      <c r="D255" t="s">
        <v>14</v>
      </c>
      <c r="F255" s="118">
        <v>200</v>
      </c>
      <c r="G255" s="4">
        <f t="shared" si="1"/>
        <v>179.10000000000002</v>
      </c>
    </row>
    <row r="256" spans="1:16">
      <c r="A256" s="39">
        <v>45237</v>
      </c>
      <c r="B256" s="787" t="s">
        <v>3705</v>
      </c>
      <c r="C256" s="787" t="s">
        <v>91</v>
      </c>
      <c r="D256" t="s">
        <v>14</v>
      </c>
      <c r="F256" s="118">
        <v>150</v>
      </c>
      <c r="G256" s="4">
        <f t="shared" si="1"/>
        <v>29.100000000000023</v>
      </c>
    </row>
    <row r="257" spans="1:14">
      <c r="A257" s="39">
        <v>45238</v>
      </c>
      <c r="B257" s="787" t="s">
        <v>3706</v>
      </c>
      <c r="C257" s="787" t="s">
        <v>91</v>
      </c>
      <c r="D257" t="s">
        <v>12</v>
      </c>
      <c r="F257" s="121">
        <v>27.1</v>
      </c>
      <c r="G257" s="4">
        <f t="shared" si="1"/>
        <v>2.0000000000000213</v>
      </c>
    </row>
    <row r="258" spans="1:14">
      <c r="A258" s="39">
        <v>45238</v>
      </c>
      <c r="B258" s="787" t="s">
        <v>3706</v>
      </c>
      <c r="C258" s="787" t="s">
        <v>91</v>
      </c>
      <c r="D258" t="s">
        <v>13</v>
      </c>
      <c r="F258" s="121">
        <v>2</v>
      </c>
      <c r="G258" s="4">
        <f t="shared" si="1"/>
        <v>2.1316282072803006E-14</v>
      </c>
    </row>
    <row r="259" spans="1:14">
      <c r="A259" s="41">
        <v>45230</v>
      </c>
      <c r="B259" s="786" t="s">
        <v>10</v>
      </c>
      <c r="C259" s="786" t="s">
        <v>23</v>
      </c>
      <c r="D259" t="s">
        <v>12</v>
      </c>
      <c r="E259" s="118">
        <v>26.4</v>
      </c>
      <c r="G259" s="4">
        <f t="shared" si="1"/>
        <v>26.40000000000002</v>
      </c>
    </row>
    <row r="260" spans="1:14">
      <c r="B260" s="787"/>
      <c r="C260" s="787"/>
      <c r="D260" t="s">
        <v>13</v>
      </c>
      <c r="E260" s="118">
        <v>2</v>
      </c>
      <c r="G260" s="4">
        <f t="shared" si="1"/>
        <v>28.40000000000002</v>
      </c>
    </row>
    <row r="261" spans="1:14">
      <c r="B261" s="787"/>
      <c r="C261" s="787"/>
      <c r="D261" t="s">
        <v>14</v>
      </c>
      <c r="E261" s="118">
        <v>350</v>
      </c>
      <c r="G261" s="4">
        <f t="shared" si="1"/>
        <v>378.40000000000003</v>
      </c>
    </row>
    <row r="262" spans="1:14">
      <c r="A262" s="39">
        <v>45245</v>
      </c>
      <c r="B262" s="106" t="s">
        <v>3707</v>
      </c>
      <c r="C262" s="787" t="s">
        <v>23</v>
      </c>
      <c r="D262" t="s">
        <v>12</v>
      </c>
      <c r="F262" s="118">
        <v>26.4</v>
      </c>
      <c r="G262" s="4">
        <f t="shared" si="1"/>
        <v>352.00000000000006</v>
      </c>
    </row>
    <row r="263" spans="1:14">
      <c r="A263" s="39">
        <v>45245</v>
      </c>
      <c r="B263" s="106" t="s">
        <v>3707</v>
      </c>
      <c r="C263" s="787" t="s">
        <v>23</v>
      </c>
      <c r="D263" t="s">
        <v>13</v>
      </c>
      <c r="F263" s="118">
        <v>2</v>
      </c>
      <c r="G263" s="4">
        <f t="shared" si="1"/>
        <v>350.00000000000006</v>
      </c>
      <c r="N263" s="4"/>
    </row>
    <row r="264" spans="1:14">
      <c r="A264" s="39">
        <v>45265</v>
      </c>
      <c r="B264" s="787" t="s">
        <v>3708</v>
      </c>
      <c r="C264" s="787" t="s">
        <v>23</v>
      </c>
      <c r="D264" t="s">
        <v>14</v>
      </c>
      <c r="F264" s="118">
        <v>60</v>
      </c>
      <c r="G264" s="4">
        <f t="shared" si="1"/>
        <v>290.00000000000006</v>
      </c>
    </row>
    <row r="265" spans="1:14">
      <c r="A265" s="39">
        <v>45266</v>
      </c>
      <c r="B265" s="787" t="s">
        <v>3702</v>
      </c>
      <c r="C265" s="787" t="s">
        <v>23</v>
      </c>
      <c r="D265" t="s">
        <v>14</v>
      </c>
      <c r="F265" s="118">
        <v>170</v>
      </c>
      <c r="G265" s="4">
        <f t="shared" si="1"/>
        <v>120.00000000000006</v>
      </c>
    </row>
    <row r="266" spans="1:14">
      <c r="A266" s="39">
        <v>45281</v>
      </c>
      <c r="B266" s="787" t="s">
        <v>3709</v>
      </c>
      <c r="C266" s="787" t="s">
        <v>23</v>
      </c>
      <c r="D266" t="s">
        <v>14</v>
      </c>
      <c r="F266" s="118">
        <v>120</v>
      </c>
      <c r="G266" s="4">
        <f t="shared" si="1"/>
        <v>0</v>
      </c>
    </row>
    <row r="267" spans="1:14">
      <c r="A267" s="41">
        <v>45260</v>
      </c>
      <c r="B267" s="786" t="s">
        <v>10</v>
      </c>
      <c r="C267" s="786" t="s">
        <v>24</v>
      </c>
      <c r="D267" t="s">
        <v>12</v>
      </c>
      <c r="E267" s="118">
        <v>28.7</v>
      </c>
      <c r="G267" s="4">
        <f t="shared" si="1"/>
        <v>28.7</v>
      </c>
      <c r="M267" s="4"/>
    </row>
    <row r="268" spans="1:14">
      <c r="B268" s="787"/>
      <c r="C268" s="787"/>
      <c r="D268" t="s">
        <v>13</v>
      </c>
      <c r="E268" s="118">
        <v>5</v>
      </c>
      <c r="G268" s="4">
        <f t="shared" si="1"/>
        <v>33.700000000000003</v>
      </c>
    </row>
    <row r="269" spans="1:14">
      <c r="B269" s="787"/>
      <c r="C269" s="787"/>
      <c r="D269" t="s">
        <v>14</v>
      </c>
      <c r="E269" s="118">
        <v>350</v>
      </c>
      <c r="G269" s="4">
        <f t="shared" si="1"/>
        <v>383.7</v>
      </c>
    </row>
    <row r="270" spans="1:14">
      <c r="A270" s="39">
        <v>45281</v>
      </c>
      <c r="B270" s="787" t="s">
        <v>3703</v>
      </c>
      <c r="C270" s="787" t="s">
        <v>24</v>
      </c>
      <c r="D270" t="s">
        <v>12</v>
      </c>
      <c r="F270" s="118">
        <v>28.7</v>
      </c>
      <c r="G270" s="4">
        <f t="shared" si="1"/>
        <v>355</v>
      </c>
      <c r="J270" s="787"/>
    </row>
    <row r="271" spans="1:14">
      <c r="A271" s="39">
        <v>45281</v>
      </c>
      <c r="B271" s="787" t="s">
        <v>3703</v>
      </c>
      <c r="C271" s="787" t="s">
        <v>24</v>
      </c>
      <c r="D271" t="s">
        <v>13</v>
      </c>
      <c r="F271" s="118">
        <v>5</v>
      </c>
      <c r="G271" s="4">
        <f t="shared" si="1"/>
        <v>350</v>
      </c>
    </row>
    <row r="272" spans="1:14">
      <c r="A272" s="39">
        <v>45289</v>
      </c>
      <c r="B272" s="787" t="s">
        <v>3710</v>
      </c>
      <c r="C272" s="787" t="s">
        <v>24</v>
      </c>
      <c r="D272" t="s">
        <v>14</v>
      </c>
      <c r="F272" s="118">
        <v>100</v>
      </c>
      <c r="G272" s="4">
        <f t="shared" si="1"/>
        <v>250</v>
      </c>
    </row>
    <row r="273" spans="1:15" s="365" customFormat="1">
      <c r="A273" s="364">
        <v>45294</v>
      </c>
      <c r="B273" s="807" t="s">
        <v>3711</v>
      </c>
      <c r="C273" s="807" t="s">
        <v>24</v>
      </c>
      <c r="D273" s="365" t="s">
        <v>14</v>
      </c>
      <c r="E273" s="366"/>
      <c r="F273" s="366">
        <v>250</v>
      </c>
      <c r="G273" s="369">
        <f t="shared" si="1"/>
        <v>0</v>
      </c>
      <c r="H273" s="369"/>
      <c r="N273" s="369"/>
    </row>
    <row r="274" spans="1:15">
      <c r="A274" s="41">
        <v>45291</v>
      </c>
      <c r="B274" s="786" t="s">
        <v>10</v>
      </c>
      <c r="C274" s="786" t="s">
        <v>25</v>
      </c>
      <c r="D274" t="s">
        <v>12</v>
      </c>
      <c r="E274" s="118">
        <v>30.6</v>
      </c>
      <c r="G274" s="4">
        <f t="shared" si="1"/>
        <v>30.6</v>
      </c>
      <c r="N274" s="4"/>
    </row>
    <row r="275" spans="1:15">
      <c r="B275" s="787"/>
      <c r="C275" s="787"/>
      <c r="D275" t="s">
        <v>13</v>
      </c>
      <c r="E275" s="118">
        <v>5</v>
      </c>
      <c r="G275" s="4">
        <f t="shared" si="1"/>
        <v>35.6</v>
      </c>
      <c r="N275" s="4"/>
    </row>
    <row r="276" spans="1:15">
      <c r="B276" s="787"/>
      <c r="C276" s="787"/>
      <c r="D276" t="s">
        <v>14</v>
      </c>
      <c r="E276" s="118">
        <v>350</v>
      </c>
      <c r="G276" s="4">
        <f t="shared" si="1"/>
        <v>385.6</v>
      </c>
    </row>
    <row r="277" spans="1:15" s="365" customFormat="1">
      <c r="A277" s="364">
        <v>45300</v>
      </c>
      <c r="B277" s="807" t="s">
        <v>3712</v>
      </c>
      <c r="C277" s="807" t="s">
        <v>25</v>
      </c>
      <c r="D277" s="365" t="s">
        <v>14</v>
      </c>
      <c r="E277" s="366"/>
      <c r="F277" s="366">
        <v>100</v>
      </c>
      <c r="G277" s="369">
        <f t="shared" si="1"/>
        <v>285.60000000000002</v>
      </c>
      <c r="H277" s="369"/>
      <c r="N277" s="370"/>
      <c r="O277" s="383"/>
    </row>
    <row r="278" spans="1:15" s="365" customFormat="1">
      <c r="A278" s="364">
        <v>45311</v>
      </c>
      <c r="B278" s="807" t="s">
        <v>3713</v>
      </c>
      <c r="C278" s="807" t="s">
        <v>25</v>
      </c>
      <c r="D278" s="365" t="s">
        <v>14</v>
      </c>
      <c r="E278" s="366"/>
      <c r="F278" s="366">
        <v>60</v>
      </c>
      <c r="G278" s="369">
        <f t="shared" si="1"/>
        <v>225.60000000000002</v>
      </c>
      <c r="H278" s="369"/>
    </row>
    <row r="279" spans="1:15" s="365" customFormat="1">
      <c r="A279" s="364">
        <v>45324</v>
      </c>
      <c r="B279" s="807" t="s">
        <v>3714</v>
      </c>
      <c r="C279" s="807" t="s">
        <v>25</v>
      </c>
      <c r="D279" s="365" t="s">
        <v>14</v>
      </c>
      <c r="E279" s="366"/>
      <c r="F279" s="366">
        <v>100</v>
      </c>
      <c r="G279" s="369">
        <f t="shared" si="1"/>
        <v>125.60000000000002</v>
      </c>
      <c r="H279" s="369"/>
    </row>
    <row r="280" spans="1:15">
      <c r="A280" s="39">
        <v>45335</v>
      </c>
      <c r="B280" s="787" t="s">
        <v>3715</v>
      </c>
      <c r="C280" s="807" t="s">
        <v>25</v>
      </c>
      <c r="D280" t="s">
        <v>12</v>
      </c>
      <c r="F280" s="118">
        <v>30.6</v>
      </c>
      <c r="G280" s="4">
        <f t="shared" si="1"/>
        <v>95.000000000000028</v>
      </c>
    </row>
    <row r="281" spans="1:15">
      <c r="A281" s="39">
        <v>45335</v>
      </c>
      <c r="B281" s="787" t="s">
        <v>3715</v>
      </c>
      <c r="C281" s="787" t="s">
        <v>25</v>
      </c>
      <c r="D281" t="s">
        <v>13</v>
      </c>
      <c r="F281" s="118">
        <v>5</v>
      </c>
      <c r="G281" s="4">
        <f t="shared" si="1"/>
        <v>90.000000000000028</v>
      </c>
    </row>
    <row r="282" spans="1:15" s="365" customFormat="1">
      <c r="A282" s="364">
        <v>45335</v>
      </c>
      <c r="B282" s="807" t="s">
        <v>3716</v>
      </c>
      <c r="C282" s="807" t="s">
        <v>25</v>
      </c>
      <c r="D282" s="365" t="s">
        <v>14</v>
      </c>
      <c r="E282" s="366"/>
      <c r="F282" s="366">
        <v>90</v>
      </c>
      <c r="G282" s="369">
        <f t="shared" si="1"/>
        <v>0</v>
      </c>
      <c r="H282" s="369"/>
    </row>
    <row r="283" spans="1:15">
      <c r="A283" s="41">
        <v>45294</v>
      </c>
      <c r="B283" s="786" t="s">
        <v>10</v>
      </c>
      <c r="C283" s="786" t="s">
        <v>11</v>
      </c>
      <c r="D283" t="s">
        <v>12</v>
      </c>
      <c r="E283" s="121">
        <v>34.200000000000003</v>
      </c>
      <c r="G283" s="4">
        <f t="shared" si="1"/>
        <v>34.200000000000003</v>
      </c>
      <c r="M283" s="26"/>
    </row>
    <row r="284" spans="1:15">
      <c r="B284" s="787"/>
      <c r="C284" s="787"/>
      <c r="D284" t="s">
        <v>13</v>
      </c>
      <c r="E284" s="121">
        <v>8.8000000000000007</v>
      </c>
      <c r="G284" s="4">
        <f t="shared" si="1"/>
        <v>43</v>
      </c>
    </row>
    <row r="285" spans="1:15">
      <c r="B285" s="787"/>
      <c r="C285" s="787"/>
      <c r="D285" t="s">
        <v>14</v>
      </c>
      <c r="E285" s="121">
        <v>350</v>
      </c>
      <c r="G285" s="4">
        <f t="shared" si="1"/>
        <v>393</v>
      </c>
    </row>
    <row r="286" spans="1:15" s="365" customFormat="1">
      <c r="A286" s="364">
        <v>45348</v>
      </c>
      <c r="B286" s="807" t="s">
        <v>3717</v>
      </c>
      <c r="C286" s="807" t="s">
        <v>11</v>
      </c>
      <c r="D286" s="365" t="s">
        <v>14</v>
      </c>
      <c r="E286" s="366"/>
      <c r="F286" s="366">
        <v>100</v>
      </c>
      <c r="G286" s="369">
        <f t="shared" si="1"/>
        <v>293</v>
      </c>
      <c r="H286" s="369"/>
    </row>
    <row r="287" spans="1:15">
      <c r="A287" s="39">
        <v>45360</v>
      </c>
      <c r="B287" s="787" t="s">
        <v>3718</v>
      </c>
      <c r="C287" s="787" t="s">
        <v>11</v>
      </c>
      <c r="D287" t="s">
        <v>12</v>
      </c>
      <c r="F287" s="121">
        <v>34.200000000000003</v>
      </c>
      <c r="G287" s="4">
        <f t="shared" si="1"/>
        <v>258.8</v>
      </c>
    </row>
    <row r="288" spans="1:15">
      <c r="A288" s="39">
        <v>45360</v>
      </c>
      <c r="B288" s="787" t="s">
        <v>3718</v>
      </c>
      <c r="C288" s="787" t="s">
        <v>11</v>
      </c>
      <c r="D288" t="s">
        <v>13</v>
      </c>
      <c r="F288" s="121">
        <v>8.8000000000000007</v>
      </c>
      <c r="G288" s="4">
        <f t="shared" si="1"/>
        <v>250</v>
      </c>
    </row>
    <row r="289" spans="1:8" s="365" customFormat="1">
      <c r="A289" s="364">
        <v>45387</v>
      </c>
      <c r="B289" s="807" t="s">
        <v>3719</v>
      </c>
      <c r="C289" s="807" t="s">
        <v>11</v>
      </c>
      <c r="D289" s="365" t="s">
        <v>14</v>
      </c>
      <c r="E289" s="366"/>
      <c r="F289" s="368">
        <v>50</v>
      </c>
      <c r="G289" s="369">
        <f t="shared" ref="G289" si="2">+G288+E289-F289</f>
        <v>200</v>
      </c>
      <c r="H289" s="369"/>
    </row>
    <row r="290" spans="1:8" s="365" customFormat="1">
      <c r="A290" s="364">
        <v>45390</v>
      </c>
      <c r="B290" s="807" t="s">
        <v>3720</v>
      </c>
      <c r="C290" s="807" t="s">
        <v>11</v>
      </c>
      <c r="D290" s="365" t="s">
        <v>14</v>
      </c>
      <c r="E290" s="366"/>
      <c r="F290" s="368">
        <v>200</v>
      </c>
      <c r="G290" s="369">
        <f>+G289+E290-F290</f>
        <v>0</v>
      </c>
      <c r="H290" s="369"/>
    </row>
    <row r="291" spans="1:8">
      <c r="A291" s="41">
        <v>45351</v>
      </c>
      <c r="B291" s="786" t="s">
        <v>10</v>
      </c>
      <c r="C291" s="786" t="s">
        <v>15</v>
      </c>
      <c r="D291" t="s">
        <v>12</v>
      </c>
      <c r="E291" s="121">
        <v>35.5</v>
      </c>
      <c r="G291" s="4">
        <f>+G290+E291-F291</f>
        <v>35.5</v>
      </c>
    </row>
    <row r="292" spans="1:8">
      <c r="B292" s="787"/>
      <c r="C292" s="787"/>
      <c r="D292" t="s">
        <v>13</v>
      </c>
      <c r="E292" s="121">
        <v>5</v>
      </c>
      <c r="G292" s="4">
        <f>+G291+E292-F292</f>
        <v>40.5</v>
      </c>
    </row>
    <row r="293" spans="1:8">
      <c r="B293" s="787"/>
      <c r="C293" s="787"/>
      <c r="D293" t="s">
        <v>14</v>
      </c>
      <c r="E293" s="121">
        <v>350</v>
      </c>
      <c r="G293" s="4">
        <f>+G292+E293-F293</f>
        <v>390.5</v>
      </c>
    </row>
    <row r="294" spans="1:8" s="365" customFormat="1">
      <c r="A294" s="364">
        <v>45411</v>
      </c>
      <c r="B294" s="807" t="s">
        <v>3721</v>
      </c>
      <c r="C294" s="807" t="s">
        <v>15</v>
      </c>
      <c r="D294" s="365" t="s">
        <v>14</v>
      </c>
      <c r="E294" s="368"/>
      <c r="F294" s="366">
        <v>50</v>
      </c>
      <c r="G294" s="369">
        <f t="shared" ref="G294:G357" si="3">+G293+E294-F294</f>
        <v>340.5</v>
      </c>
      <c r="H294" s="369"/>
    </row>
    <row r="295" spans="1:8">
      <c r="A295" s="39">
        <v>45414</v>
      </c>
      <c r="B295" s="787" t="s">
        <v>3722</v>
      </c>
      <c r="C295" s="787" t="s">
        <v>15</v>
      </c>
      <c r="D295" t="s">
        <v>12</v>
      </c>
      <c r="E295" s="121"/>
      <c r="F295" s="118">
        <v>35.5</v>
      </c>
      <c r="G295" s="4">
        <f t="shared" si="3"/>
        <v>305</v>
      </c>
    </row>
    <row r="296" spans="1:8">
      <c r="A296" s="39">
        <v>45414</v>
      </c>
      <c r="B296" s="787" t="s">
        <v>3722</v>
      </c>
      <c r="C296" s="787" t="s">
        <v>15</v>
      </c>
      <c r="D296" t="s">
        <v>13</v>
      </c>
      <c r="E296" s="121"/>
      <c r="F296" s="118">
        <v>5</v>
      </c>
      <c r="G296" s="4">
        <f t="shared" si="3"/>
        <v>300</v>
      </c>
    </row>
    <row r="297" spans="1:8" s="365" customFormat="1">
      <c r="A297" s="364">
        <v>45418</v>
      </c>
      <c r="B297" s="807" t="s">
        <v>3723</v>
      </c>
      <c r="C297" s="807" t="s">
        <v>15</v>
      </c>
      <c r="D297" s="365" t="s">
        <v>14</v>
      </c>
      <c r="E297" s="368"/>
      <c r="F297" s="366">
        <v>300</v>
      </c>
      <c r="G297" s="369">
        <f t="shared" si="3"/>
        <v>0</v>
      </c>
      <c r="H297" s="369"/>
    </row>
    <row r="298" spans="1:8">
      <c r="A298" s="41">
        <v>45382</v>
      </c>
      <c r="B298" s="786" t="s">
        <v>10</v>
      </c>
      <c r="C298" s="786" t="s">
        <v>16</v>
      </c>
      <c r="D298" t="s">
        <v>12</v>
      </c>
      <c r="E298" s="121">
        <v>34.299999999999997</v>
      </c>
      <c r="G298" s="4">
        <f t="shared" si="3"/>
        <v>34.299999999999997</v>
      </c>
    </row>
    <row r="299" spans="1:8">
      <c r="B299" s="787"/>
      <c r="C299" s="787"/>
      <c r="D299" t="s">
        <v>13</v>
      </c>
      <c r="E299" s="121">
        <v>5</v>
      </c>
      <c r="G299" s="4">
        <f t="shared" si="3"/>
        <v>39.299999999999997</v>
      </c>
    </row>
    <row r="300" spans="1:8">
      <c r="B300" s="787"/>
      <c r="C300" s="787"/>
      <c r="D300" t="s">
        <v>14</v>
      </c>
      <c r="E300" s="121">
        <v>350</v>
      </c>
      <c r="G300" s="4">
        <f t="shared" si="3"/>
        <v>389.3</v>
      </c>
    </row>
    <row r="301" spans="1:8" s="365" customFormat="1">
      <c r="A301" s="364">
        <v>45423</v>
      </c>
      <c r="B301" s="807" t="s">
        <v>3724</v>
      </c>
      <c r="C301" s="807" t="s">
        <v>16</v>
      </c>
      <c r="D301" s="365" t="s">
        <v>14</v>
      </c>
      <c r="E301" s="368"/>
      <c r="F301" s="366">
        <v>100</v>
      </c>
      <c r="G301" s="369">
        <f t="shared" si="3"/>
        <v>289.3</v>
      </c>
      <c r="H301" s="369"/>
    </row>
    <row r="302" spans="1:8" s="365" customFormat="1">
      <c r="A302" s="364">
        <v>45433</v>
      </c>
      <c r="B302" s="807" t="s">
        <v>3725</v>
      </c>
      <c r="C302" s="807" t="s">
        <v>16</v>
      </c>
      <c r="D302" s="365" t="s">
        <v>14</v>
      </c>
      <c r="E302" s="368"/>
      <c r="F302" s="366">
        <v>100</v>
      </c>
      <c r="G302" s="369">
        <f t="shared" si="3"/>
        <v>189.3</v>
      </c>
      <c r="H302" s="369"/>
    </row>
    <row r="303" spans="1:8" s="365" customFormat="1">
      <c r="A303" s="364">
        <v>45434</v>
      </c>
      <c r="B303" s="807" t="s">
        <v>3726</v>
      </c>
      <c r="C303" s="807" t="s">
        <v>16</v>
      </c>
      <c r="D303" s="365" t="s">
        <v>14</v>
      </c>
      <c r="E303" s="368"/>
      <c r="F303" s="366">
        <v>90</v>
      </c>
      <c r="G303" s="369">
        <f t="shared" si="3"/>
        <v>99.300000000000011</v>
      </c>
      <c r="H303" s="369"/>
    </row>
    <row r="304" spans="1:8" s="365" customFormat="1">
      <c r="A304" s="364">
        <v>45446</v>
      </c>
      <c r="B304" s="807" t="s">
        <v>3727</v>
      </c>
      <c r="C304" s="807" t="s">
        <v>16</v>
      </c>
      <c r="D304" s="365" t="s">
        <v>14</v>
      </c>
      <c r="E304" s="368"/>
      <c r="F304" s="366">
        <v>60</v>
      </c>
      <c r="G304" s="369">
        <f t="shared" si="3"/>
        <v>39.300000000000011</v>
      </c>
      <c r="H304" s="369"/>
    </row>
    <row r="305" spans="1:10">
      <c r="A305" s="39">
        <v>45457</v>
      </c>
      <c r="B305" s="787" t="s">
        <v>3728</v>
      </c>
      <c r="C305" s="787" t="s">
        <v>16</v>
      </c>
      <c r="D305" t="s">
        <v>12</v>
      </c>
      <c r="E305" s="121"/>
      <c r="F305" s="118">
        <v>34.299999999999997</v>
      </c>
      <c r="G305" s="4">
        <f t="shared" si="3"/>
        <v>5.0000000000000142</v>
      </c>
    </row>
    <row r="306" spans="1:10">
      <c r="A306" s="39">
        <v>45457</v>
      </c>
      <c r="B306" s="787" t="s">
        <v>3728</v>
      </c>
      <c r="C306" s="787" t="s">
        <v>16</v>
      </c>
      <c r="D306" t="s">
        <v>13</v>
      </c>
      <c r="E306" s="121"/>
      <c r="F306" s="118">
        <v>5</v>
      </c>
      <c r="G306" s="4">
        <f t="shared" si="3"/>
        <v>1.4210854715202004E-14</v>
      </c>
    </row>
    <row r="307" spans="1:10">
      <c r="A307" s="41">
        <v>45412</v>
      </c>
      <c r="B307" s="786" t="s">
        <v>10</v>
      </c>
      <c r="C307" s="786" t="s">
        <v>17</v>
      </c>
      <c r="D307" t="s">
        <v>12</v>
      </c>
      <c r="E307" s="121">
        <v>34.1</v>
      </c>
      <c r="G307" s="4">
        <f t="shared" si="3"/>
        <v>34.100000000000016</v>
      </c>
    </row>
    <row r="308" spans="1:10">
      <c r="B308" s="787"/>
      <c r="C308" s="787"/>
      <c r="D308" t="s">
        <v>13</v>
      </c>
      <c r="E308" s="121">
        <v>5</v>
      </c>
      <c r="G308" s="4">
        <f t="shared" si="3"/>
        <v>39.100000000000016</v>
      </c>
    </row>
    <row r="309" spans="1:10">
      <c r="B309" s="787"/>
      <c r="C309" s="787"/>
      <c r="D309" t="s">
        <v>14</v>
      </c>
      <c r="E309" s="121">
        <v>350</v>
      </c>
      <c r="G309" s="4">
        <f t="shared" si="3"/>
        <v>389.1</v>
      </c>
    </row>
    <row r="310" spans="1:10" s="378" customFormat="1">
      <c r="A310" s="377">
        <v>45454</v>
      </c>
      <c r="B310" s="801" t="s">
        <v>3729</v>
      </c>
      <c r="C310" s="801" t="s">
        <v>17</v>
      </c>
      <c r="D310" s="378" t="s">
        <v>17</v>
      </c>
      <c r="E310" s="379"/>
      <c r="F310" s="422">
        <v>100</v>
      </c>
      <c r="G310" s="419">
        <f t="shared" si="3"/>
        <v>289.10000000000002</v>
      </c>
      <c r="H310" s="419"/>
    </row>
    <row r="311" spans="1:10">
      <c r="A311" s="39">
        <v>45457</v>
      </c>
      <c r="B311" s="787" t="s">
        <v>3728</v>
      </c>
      <c r="C311" s="787" t="s">
        <v>17</v>
      </c>
      <c r="D311" t="s">
        <v>12</v>
      </c>
      <c r="E311" s="121"/>
      <c r="F311" s="118">
        <v>34.1</v>
      </c>
      <c r="G311" s="4">
        <f t="shared" si="3"/>
        <v>255.00000000000003</v>
      </c>
    </row>
    <row r="312" spans="1:10">
      <c r="A312" s="39">
        <v>45457</v>
      </c>
      <c r="B312" s="787" t="s">
        <v>3728</v>
      </c>
      <c r="C312" s="787" t="s">
        <v>17</v>
      </c>
      <c r="D312" t="s">
        <v>13</v>
      </c>
      <c r="E312" s="121"/>
      <c r="F312" s="118">
        <v>5</v>
      </c>
      <c r="G312" s="4">
        <f t="shared" si="3"/>
        <v>250.00000000000003</v>
      </c>
    </row>
    <row r="313" spans="1:10" s="365" customFormat="1">
      <c r="A313" s="364">
        <v>45468</v>
      </c>
      <c r="B313" s="807" t="s">
        <v>3730</v>
      </c>
      <c r="C313" s="807" t="s">
        <v>17</v>
      </c>
      <c r="D313" s="365" t="s">
        <v>14</v>
      </c>
      <c r="E313" s="368"/>
      <c r="F313" s="366">
        <v>100</v>
      </c>
      <c r="G313" s="369">
        <f t="shared" si="3"/>
        <v>150.00000000000003</v>
      </c>
      <c r="H313" s="369"/>
    </row>
    <row r="314" spans="1:10" s="365" customFormat="1">
      <c r="A314" s="364">
        <v>45476</v>
      </c>
      <c r="B314" s="807" t="s">
        <v>3731</v>
      </c>
      <c r="C314" s="807" t="s">
        <v>17</v>
      </c>
      <c r="D314" s="365" t="s">
        <v>14</v>
      </c>
      <c r="E314" s="368"/>
      <c r="F314" s="366">
        <v>100</v>
      </c>
      <c r="G314" s="369">
        <f t="shared" si="3"/>
        <v>50.000000000000028</v>
      </c>
      <c r="H314" s="369"/>
    </row>
    <row r="315" spans="1:10" s="365" customFormat="1">
      <c r="A315" s="364">
        <v>45476</v>
      </c>
      <c r="B315" s="807" t="s">
        <v>3732</v>
      </c>
      <c r="C315" s="807" t="s">
        <v>17</v>
      </c>
      <c r="D315" s="365" t="s">
        <v>14</v>
      </c>
      <c r="E315" s="368"/>
      <c r="F315" s="366">
        <v>50</v>
      </c>
      <c r="G315" s="369">
        <f t="shared" si="3"/>
        <v>0</v>
      </c>
      <c r="H315" s="369"/>
    </row>
    <row r="316" spans="1:10">
      <c r="A316" s="41">
        <v>45443</v>
      </c>
      <c r="B316" s="786" t="s">
        <v>10</v>
      </c>
      <c r="C316" s="786" t="s">
        <v>18</v>
      </c>
      <c r="D316" t="s">
        <v>12</v>
      </c>
      <c r="E316" s="121">
        <v>31.1</v>
      </c>
      <c r="G316" s="4">
        <f t="shared" si="3"/>
        <v>31.1</v>
      </c>
      <c r="J316" s="12"/>
    </row>
    <row r="317" spans="1:10">
      <c r="B317" s="787"/>
      <c r="C317" s="787"/>
      <c r="D317" t="s">
        <v>13</v>
      </c>
      <c r="E317" s="121">
        <v>5</v>
      </c>
      <c r="G317" s="4">
        <f t="shared" si="3"/>
        <v>36.1</v>
      </c>
      <c r="J317" s="12"/>
    </row>
    <row r="318" spans="1:10">
      <c r="B318" s="787"/>
      <c r="C318" s="787"/>
      <c r="D318" t="s">
        <v>14</v>
      </c>
      <c r="E318" s="121">
        <v>350</v>
      </c>
      <c r="G318" s="4">
        <f t="shared" si="3"/>
        <v>386.1</v>
      </c>
    </row>
    <row r="319" spans="1:10">
      <c r="B319" s="787"/>
      <c r="C319" s="787"/>
      <c r="D319" t="s">
        <v>907</v>
      </c>
      <c r="E319" s="118">
        <v>10</v>
      </c>
      <c r="G319" s="4">
        <f t="shared" si="3"/>
        <v>396.1</v>
      </c>
    </row>
    <row r="320" spans="1:10" s="365" customFormat="1">
      <c r="A320" s="364">
        <v>45476</v>
      </c>
      <c r="B320" s="807" t="s">
        <v>3733</v>
      </c>
      <c r="C320" s="807" t="s">
        <v>18</v>
      </c>
      <c r="D320" s="365" t="s">
        <v>14</v>
      </c>
      <c r="E320" s="368"/>
      <c r="F320" s="366">
        <v>40</v>
      </c>
      <c r="G320" s="369">
        <f t="shared" si="3"/>
        <v>356.1</v>
      </c>
      <c r="H320" s="369"/>
    </row>
    <row r="321" spans="1:14" s="365" customFormat="1">
      <c r="A321" s="364">
        <v>45482</v>
      </c>
      <c r="B321" s="807" t="s">
        <v>3734</v>
      </c>
      <c r="C321" s="807" t="s">
        <v>18</v>
      </c>
      <c r="D321" s="365" t="s">
        <v>14</v>
      </c>
      <c r="E321" s="368"/>
      <c r="F321" s="366">
        <v>110</v>
      </c>
      <c r="G321" s="369">
        <f t="shared" si="3"/>
        <v>246.10000000000002</v>
      </c>
      <c r="H321" s="369"/>
    </row>
    <row r="322" spans="1:14" s="365" customFormat="1">
      <c r="A322" s="364">
        <v>45490</v>
      </c>
      <c r="B322" s="807" t="s">
        <v>3735</v>
      </c>
      <c r="C322" s="807" t="s">
        <v>18</v>
      </c>
      <c r="D322" s="365" t="s">
        <v>14</v>
      </c>
      <c r="E322" s="368"/>
      <c r="F322" s="366">
        <v>100</v>
      </c>
      <c r="G322" s="369">
        <f t="shared" si="3"/>
        <v>146.10000000000002</v>
      </c>
      <c r="H322" s="369"/>
    </row>
    <row r="323" spans="1:14" s="233" customFormat="1">
      <c r="A323" s="269">
        <v>45497</v>
      </c>
      <c r="B323" s="270" t="s">
        <v>3736</v>
      </c>
      <c r="C323" s="270" t="s">
        <v>18</v>
      </c>
      <c r="D323" s="233" t="s">
        <v>14</v>
      </c>
      <c r="E323" s="273"/>
      <c r="F323" s="302">
        <v>100</v>
      </c>
      <c r="G323" s="271">
        <f t="shared" si="3"/>
        <v>46.100000000000023</v>
      </c>
      <c r="H323" s="271">
        <f>+F323</f>
        <v>100</v>
      </c>
      <c r="I323" s="233" t="s">
        <v>265</v>
      </c>
    </row>
    <row r="324" spans="1:14">
      <c r="A324" s="39">
        <v>45476</v>
      </c>
      <c r="B324" s="787" t="s">
        <v>3737</v>
      </c>
      <c r="C324" s="787" t="s">
        <v>18</v>
      </c>
      <c r="D324" t="s">
        <v>12</v>
      </c>
      <c r="E324" s="121"/>
      <c r="F324" s="121">
        <v>31.1</v>
      </c>
      <c r="G324" s="4">
        <f t="shared" si="3"/>
        <v>15.000000000000021</v>
      </c>
      <c r="I324" s="4"/>
    </row>
    <row r="325" spans="1:14">
      <c r="A325" s="39">
        <v>45476</v>
      </c>
      <c r="B325" s="787" t="s">
        <v>3737</v>
      </c>
      <c r="C325" s="787" t="s">
        <v>18</v>
      </c>
      <c r="D325" t="s">
        <v>13</v>
      </c>
      <c r="E325" s="121"/>
      <c r="F325" s="121">
        <v>5</v>
      </c>
      <c r="G325" s="4">
        <f t="shared" si="3"/>
        <v>10.000000000000021</v>
      </c>
    </row>
    <row r="326" spans="1:14">
      <c r="A326" s="39">
        <v>45567</v>
      </c>
      <c r="B326" s="787" t="s">
        <v>3738</v>
      </c>
      <c r="C326" s="787" t="s">
        <v>18</v>
      </c>
      <c r="D326" t="s">
        <v>13</v>
      </c>
      <c r="F326" s="118">
        <v>10</v>
      </c>
      <c r="G326" s="4">
        <f t="shared" si="3"/>
        <v>2.1316282072803006E-14</v>
      </c>
    </row>
    <row r="327" spans="1:14">
      <c r="A327" s="133">
        <v>45473</v>
      </c>
      <c r="B327" s="786" t="s">
        <v>10</v>
      </c>
      <c r="C327" s="786" t="s">
        <v>19</v>
      </c>
      <c r="D327" s="815" t="s">
        <v>12</v>
      </c>
      <c r="E327" s="121">
        <v>30.2</v>
      </c>
      <c r="G327" s="4">
        <f t="shared" si="3"/>
        <v>30.200000000000021</v>
      </c>
    </row>
    <row r="328" spans="1:14">
      <c r="A328" s="106"/>
      <c r="B328" s="787"/>
      <c r="C328" s="787"/>
      <c r="D328" s="815" t="s">
        <v>13</v>
      </c>
      <c r="E328" s="121">
        <v>7</v>
      </c>
      <c r="G328" s="4">
        <f t="shared" si="3"/>
        <v>37.200000000000017</v>
      </c>
    </row>
    <row r="329" spans="1:14">
      <c r="A329" s="106"/>
      <c r="B329" s="787"/>
      <c r="C329" s="787"/>
      <c r="D329" s="815" t="s">
        <v>14</v>
      </c>
      <c r="E329" s="121">
        <v>350</v>
      </c>
      <c r="G329" s="4">
        <f t="shared" si="3"/>
        <v>387.20000000000005</v>
      </c>
    </row>
    <row r="330" spans="1:14" s="365" customFormat="1">
      <c r="A330" s="385">
        <v>45511</v>
      </c>
      <c r="B330" s="807" t="s">
        <v>3739</v>
      </c>
      <c r="C330" s="807" t="s">
        <v>19</v>
      </c>
      <c r="D330" s="374" t="s">
        <v>14</v>
      </c>
      <c r="E330" s="368"/>
      <c r="F330" s="366">
        <v>100</v>
      </c>
      <c r="G330" s="369">
        <f t="shared" si="3"/>
        <v>287.20000000000005</v>
      </c>
      <c r="H330" s="369"/>
    </row>
    <row r="331" spans="1:14">
      <c r="A331" s="106">
        <v>45511</v>
      </c>
      <c r="B331" s="787" t="s">
        <v>3740</v>
      </c>
      <c r="C331" s="787" t="s">
        <v>19</v>
      </c>
      <c r="D331" s="815" t="s">
        <v>12</v>
      </c>
      <c r="E331" s="121"/>
      <c r="F331" s="121">
        <v>30.2</v>
      </c>
      <c r="G331" s="4">
        <f t="shared" si="3"/>
        <v>257.00000000000006</v>
      </c>
    </row>
    <row r="332" spans="1:14">
      <c r="A332" s="106">
        <v>45511</v>
      </c>
      <c r="B332" s="787" t="s">
        <v>3740</v>
      </c>
      <c r="C332" s="787" t="s">
        <v>19</v>
      </c>
      <c r="D332" s="815" t="s">
        <v>13</v>
      </c>
      <c r="E332" s="121"/>
      <c r="F332" s="121">
        <v>7</v>
      </c>
      <c r="G332" s="4">
        <f t="shared" si="3"/>
        <v>250.00000000000006</v>
      </c>
    </row>
    <row r="333" spans="1:14" s="365" customFormat="1">
      <c r="A333" s="385">
        <v>45532</v>
      </c>
      <c r="B333" s="807" t="s">
        <v>3741</v>
      </c>
      <c r="C333" s="807" t="s">
        <v>19</v>
      </c>
      <c r="D333" s="374" t="s">
        <v>14</v>
      </c>
      <c r="E333" s="368"/>
      <c r="F333" s="368">
        <v>100</v>
      </c>
      <c r="G333" s="369">
        <f t="shared" si="3"/>
        <v>150.00000000000006</v>
      </c>
      <c r="H333" s="369"/>
    </row>
    <row r="334" spans="1:14" s="365" customFormat="1">
      <c r="A334" s="385">
        <v>45545</v>
      </c>
      <c r="B334" s="807" t="s">
        <v>3742</v>
      </c>
      <c r="C334" s="807" t="s">
        <v>19</v>
      </c>
      <c r="D334" s="374" t="s">
        <v>14</v>
      </c>
      <c r="E334" s="368"/>
      <c r="F334" s="368">
        <v>100</v>
      </c>
      <c r="G334" s="369">
        <f t="shared" si="3"/>
        <v>50.000000000000057</v>
      </c>
      <c r="H334" s="369"/>
      <c r="N334" s="365" t="s">
        <v>29</v>
      </c>
    </row>
    <row r="335" spans="1:14" s="365" customFormat="1">
      <c r="A335" s="385">
        <v>45553</v>
      </c>
      <c r="B335" s="807" t="s">
        <v>3743</v>
      </c>
      <c r="C335" s="807" t="s">
        <v>19</v>
      </c>
      <c r="D335" s="374" t="s">
        <v>14</v>
      </c>
      <c r="E335" s="368"/>
      <c r="F335" s="368">
        <v>50</v>
      </c>
      <c r="G335" s="369">
        <f t="shared" si="3"/>
        <v>5.6843418860808015E-14</v>
      </c>
      <c r="H335" s="369"/>
    </row>
    <row r="336" spans="1:14">
      <c r="A336" s="41">
        <v>45504</v>
      </c>
      <c r="B336" s="786" t="s">
        <v>10</v>
      </c>
      <c r="C336" s="786" t="s">
        <v>20</v>
      </c>
      <c r="D336" t="s">
        <v>12</v>
      </c>
      <c r="E336" s="121">
        <v>29.6</v>
      </c>
      <c r="G336" s="4">
        <f t="shared" si="3"/>
        <v>29.600000000000058</v>
      </c>
      <c r="N336" s="26"/>
    </row>
    <row r="337" spans="1:15">
      <c r="B337" s="787"/>
      <c r="C337" s="787"/>
      <c r="D337" t="s">
        <v>13</v>
      </c>
      <c r="E337" s="121">
        <v>7</v>
      </c>
      <c r="G337" s="4">
        <f t="shared" si="3"/>
        <v>36.600000000000058</v>
      </c>
      <c r="N337" s="12"/>
    </row>
    <row r="338" spans="1:15">
      <c r="B338" s="787"/>
      <c r="C338" s="787"/>
      <c r="D338" t="s">
        <v>14</v>
      </c>
      <c r="E338" s="121">
        <v>350</v>
      </c>
      <c r="G338" s="4">
        <f t="shared" si="3"/>
        <v>386.60000000000008</v>
      </c>
      <c r="N338" s="26"/>
    </row>
    <row r="339" spans="1:15">
      <c r="A339" s="39">
        <v>45553</v>
      </c>
      <c r="B339" s="787">
        <v>2429</v>
      </c>
      <c r="C339" s="787" t="s">
        <v>20</v>
      </c>
      <c r="D339" t="s">
        <v>12</v>
      </c>
      <c r="E339" s="121"/>
      <c r="F339" s="118">
        <v>29.6</v>
      </c>
      <c r="G339" s="4">
        <f t="shared" si="3"/>
        <v>357.00000000000006</v>
      </c>
    </row>
    <row r="340" spans="1:15">
      <c r="A340" s="39">
        <v>45553</v>
      </c>
      <c r="B340" s="787">
        <v>2429</v>
      </c>
      <c r="C340" s="787" t="s">
        <v>20</v>
      </c>
      <c r="D340" t="s">
        <v>13</v>
      </c>
      <c r="E340" s="121"/>
      <c r="F340" s="118">
        <v>7</v>
      </c>
      <c r="G340" s="4">
        <f t="shared" si="3"/>
        <v>350.00000000000006</v>
      </c>
    </row>
    <row r="341" spans="1:15" s="365" customFormat="1">
      <c r="A341" s="364">
        <v>45567</v>
      </c>
      <c r="B341" s="807" t="s">
        <v>3744</v>
      </c>
      <c r="C341" s="807" t="s">
        <v>20</v>
      </c>
      <c r="D341" s="365" t="s">
        <v>14</v>
      </c>
      <c r="E341" s="368"/>
      <c r="F341" s="366">
        <v>80</v>
      </c>
      <c r="G341" s="369">
        <f t="shared" si="3"/>
        <v>270.00000000000006</v>
      </c>
      <c r="H341" s="369"/>
    </row>
    <row r="342" spans="1:15" s="378" customFormat="1">
      <c r="A342" s="377">
        <v>45594</v>
      </c>
      <c r="B342" s="801" t="s">
        <v>3745</v>
      </c>
      <c r="C342" s="801" t="s">
        <v>20</v>
      </c>
      <c r="D342" s="378" t="s">
        <v>14</v>
      </c>
      <c r="E342" s="379"/>
      <c r="F342" s="422">
        <v>150</v>
      </c>
      <c r="G342" s="419">
        <f t="shared" si="3"/>
        <v>120.00000000000006</v>
      </c>
      <c r="H342" s="419"/>
    </row>
    <row r="343" spans="1:15" s="378" customFormat="1">
      <c r="A343" s="377">
        <v>45601</v>
      </c>
      <c r="B343" s="801" t="s">
        <v>3746</v>
      </c>
      <c r="C343" s="801" t="s">
        <v>20</v>
      </c>
      <c r="D343" s="378" t="s">
        <v>14</v>
      </c>
      <c r="E343" s="379"/>
      <c r="F343" s="422">
        <v>120</v>
      </c>
      <c r="G343" s="419">
        <f t="shared" si="3"/>
        <v>0</v>
      </c>
      <c r="H343" s="419"/>
    </row>
    <row r="344" spans="1:15">
      <c r="A344" s="41">
        <v>45535</v>
      </c>
      <c r="B344" s="786" t="s">
        <v>10</v>
      </c>
      <c r="C344" s="786" t="s">
        <v>21</v>
      </c>
      <c r="D344" t="s">
        <v>12</v>
      </c>
      <c r="E344" s="12">
        <v>29.7</v>
      </c>
      <c r="G344" s="4">
        <f t="shared" si="3"/>
        <v>29.7</v>
      </c>
      <c r="N344" s="121"/>
    </row>
    <row r="345" spans="1:15">
      <c r="B345" s="787"/>
      <c r="C345" s="787"/>
      <c r="D345" t="s">
        <v>13</v>
      </c>
      <c r="E345" s="12">
        <v>7</v>
      </c>
      <c r="G345" s="4">
        <f t="shared" si="3"/>
        <v>36.700000000000003</v>
      </c>
      <c r="M345" s="12"/>
      <c r="N345" s="121"/>
    </row>
    <row r="346" spans="1:15">
      <c r="B346" s="787"/>
      <c r="C346" s="787"/>
      <c r="D346" t="s">
        <v>14</v>
      </c>
      <c r="E346" s="12">
        <v>350</v>
      </c>
      <c r="G346" s="4">
        <f t="shared" si="3"/>
        <v>386.7</v>
      </c>
    </row>
    <row r="347" spans="1:15">
      <c r="A347" s="39">
        <v>45567</v>
      </c>
      <c r="B347" s="787" t="s">
        <v>3747</v>
      </c>
      <c r="C347" s="787" t="s">
        <v>21</v>
      </c>
      <c r="D347" t="s">
        <v>12</v>
      </c>
      <c r="F347" s="118">
        <v>29.7</v>
      </c>
      <c r="G347" s="4">
        <f t="shared" si="3"/>
        <v>357</v>
      </c>
    </row>
    <row r="348" spans="1:15">
      <c r="A348" s="39">
        <v>45567</v>
      </c>
      <c r="B348" s="787" t="s">
        <v>3747</v>
      </c>
      <c r="C348" s="787" t="s">
        <v>21</v>
      </c>
      <c r="D348" t="s">
        <v>13</v>
      </c>
      <c r="F348" s="118">
        <v>7</v>
      </c>
      <c r="G348" s="4">
        <f t="shared" si="3"/>
        <v>350</v>
      </c>
    </row>
    <row r="349" spans="1:15" s="378" customFormat="1">
      <c r="A349" s="377">
        <v>45615</v>
      </c>
      <c r="B349" s="801" t="s">
        <v>3748</v>
      </c>
      <c r="C349" s="801" t="s">
        <v>21</v>
      </c>
      <c r="D349" s="378" t="s">
        <v>14</v>
      </c>
      <c r="E349" s="422"/>
      <c r="F349" s="422">
        <v>80</v>
      </c>
      <c r="G349" s="419">
        <f t="shared" si="3"/>
        <v>270</v>
      </c>
      <c r="H349" s="419"/>
    </row>
    <row r="350" spans="1:15" s="378" customFormat="1">
      <c r="A350" s="377">
        <v>45630</v>
      </c>
      <c r="B350" s="801" t="s">
        <v>3749</v>
      </c>
      <c r="C350" s="801" t="s">
        <v>21</v>
      </c>
      <c r="D350" s="378" t="s">
        <v>14</v>
      </c>
      <c r="E350" s="422"/>
      <c r="F350" s="422">
        <v>150</v>
      </c>
      <c r="G350" s="419">
        <f t="shared" si="3"/>
        <v>120</v>
      </c>
      <c r="H350" s="419"/>
    </row>
    <row r="351" spans="1:15" s="365" customFormat="1">
      <c r="A351" s="364">
        <v>45636</v>
      </c>
      <c r="B351" s="807" t="s">
        <v>3750</v>
      </c>
      <c r="C351" s="807" t="s">
        <v>21</v>
      </c>
      <c r="D351" s="365" t="s">
        <v>14</v>
      </c>
      <c r="E351" s="366"/>
      <c r="F351" s="366">
        <v>120</v>
      </c>
      <c r="G351" s="369">
        <f t="shared" si="3"/>
        <v>0</v>
      </c>
      <c r="H351" s="369"/>
    </row>
    <row r="352" spans="1:15">
      <c r="A352" s="41">
        <v>45565</v>
      </c>
      <c r="B352" s="786" t="s">
        <v>10</v>
      </c>
      <c r="C352" s="786" t="s">
        <v>91</v>
      </c>
      <c r="D352" t="s">
        <v>12</v>
      </c>
      <c r="E352" s="12">
        <v>29.9</v>
      </c>
      <c r="G352" s="4">
        <f t="shared" si="3"/>
        <v>29.9</v>
      </c>
      <c r="N352" s="12"/>
      <c r="O352" s="12"/>
    </row>
    <row r="353" spans="1:15">
      <c r="B353" s="787"/>
      <c r="C353" s="787"/>
      <c r="D353" t="s">
        <v>13</v>
      </c>
      <c r="E353" s="12">
        <v>5</v>
      </c>
      <c r="G353" s="4">
        <f t="shared" si="3"/>
        <v>34.9</v>
      </c>
      <c r="O353" s="26"/>
    </row>
    <row r="354" spans="1:15">
      <c r="B354" s="787"/>
      <c r="C354" s="787"/>
      <c r="D354" t="s">
        <v>14</v>
      </c>
      <c r="E354" s="12">
        <v>350</v>
      </c>
      <c r="G354" s="4">
        <f t="shared" si="3"/>
        <v>384.9</v>
      </c>
    </row>
    <row r="355" spans="1:15">
      <c r="A355" s="39">
        <v>45601</v>
      </c>
      <c r="B355" s="787" t="s">
        <v>3751</v>
      </c>
      <c r="C355" s="787" t="s">
        <v>91</v>
      </c>
      <c r="D355" t="s">
        <v>12</v>
      </c>
      <c r="E355" s="12"/>
      <c r="F355" s="118">
        <v>29.9</v>
      </c>
      <c r="G355" s="4">
        <f t="shared" si="3"/>
        <v>355</v>
      </c>
      <c r="K355" s="857" t="s">
        <v>3752</v>
      </c>
      <c r="L355" s="857"/>
      <c r="M355" s="857"/>
    </row>
    <row r="356" spans="1:15">
      <c r="A356" s="39">
        <v>45601</v>
      </c>
      <c r="B356" s="787" t="s">
        <v>3751</v>
      </c>
      <c r="C356" s="787" t="s">
        <v>91</v>
      </c>
      <c r="D356" t="s">
        <v>13</v>
      </c>
      <c r="E356" s="12"/>
      <c r="F356" s="118">
        <v>5</v>
      </c>
      <c r="G356" s="4">
        <f t="shared" si="3"/>
        <v>350</v>
      </c>
      <c r="J356">
        <v>2021</v>
      </c>
      <c r="K356" s="786" t="s">
        <v>24</v>
      </c>
      <c r="L356" t="s">
        <v>14</v>
      </c>
      <c r="M356" s="4">
        <v>193.3</v>
      </c>
    </row>
    <row r="357" spans="1:15" s="365" customFormat="1">
      <c r="A357" s="364">
        <v>45636</v>
      </c>
      <c r="B357" s="807" t="s">
        <v>3750</v>
      </c>
      <c r="C357" s="807" t="s">
        <v>91</v>
      </c>
      <c r="D357" s="365" t="s">
        <v>14</v>
      </c>
      <c r="E357" s="370"/>
      <c r="F357" s="366">
        <v>30</v>
      </c>
      <c r="G357" s="369">
        <f t="shared" si="3"/>
        <v>320</v>
      </c>
      <c r="H357" s="369"/>
      <c r="J357" s="365">
        <v>2022</v>
      </c>
      <c r="K357" s="818" t="s">
        <v>21</v>
      </c>
      <c r="L357" s="365" t="s">
        <v>14</v>
      </c>
      <c r="M357" s="369">
        <v>100</v>
      </c>
    </row>
    <row r="358" spans="1:15" s="365" customFormat="1">
      <c r="A358" s="364">
        <v>45643</v>
      </c>
      <c r="B358" s="807" t="s">
        <v>3753</v>
      </c>
      <c r="C358" s="807" t="s">
        <v>91</v>
      </c>
      <c r="D358" s="365" t="s">
        <v>14</v>
      </c>
      <c r="E358" s="370"/>
      <c r="F358" s="366">
        <v>320</v>
      </c>
      <c r="G358" s="369">
        <f t="shared" ref="G358:G423" si="4">+G357+E358-F358</f>
        <v>0</v>
      </c>
      <c r="H358" s="369"/>
      <c r="J358" s="365">
        <v>2024</v>
      </c>
      <c r="K358" s="818" t="s">
        <v>25</v>
      </c>
      <c r="L358" s="365" t="s">
        <v>12</v>
      </c>
      <c r="M358" s="370">
        <v>13.7</v>
      </c>
      <c r="N358" s="369"/>
    </row>
    <row r="359" spans="1:15">
      <c r="A359" s="41">
        <v>45596</v>
      </c>
      <c r="B359" s="786" t="s">
        <v>10</v>
      </c>
      <c r="C359" s="786" t="s">
        <v>23</v>
      </c>
      <c r="D359" t="s">
        <v>12</v>
      </c>
      <c r="E359" s="12">
        <v>4.2</v>
      </c>
      <c r="G359" s="4">
        <f t="shared" si="4"/>
        <v>4.2</v>
      </c>
      <c r="K359" s="787"/>
      <c r="L359" t="s">
        <v>13</v>
      </c>
      <c r="M359" s="12">
        <v>3</v>
      </c>
      <c r="O359" s="26"/>
    </row>
    <row r="360" spans="1:15">
      <c r="B360" s="787"/>
      <c r="C360" s="787"/>
      <c r="D360" t="s">
        <v>13</v>
      </c>
      <c r="E360" s="12">
        <v>7</v>
      </c>
      <c r="G360" s="4">
        <f t="shared" si="4"/>
        <v>11.2</v>
      </c>
      <c r="J360">
        <v>2025</v>
      </c>
      <c r="K360" s="786" t="s">
        <v>11</v>
      </c>
      <c r="L360" t="s">
        <v>14</v>
      </c>
      <c r="M360" s="12">
        <v>330</v>
      </c>
      <c r="N360" s="118"/>
    </row>
    <row r="361" spans="1:15">
      <c r="B361" s="787"/>
      <c r="C361" s="787"/>
      <c r="D361" t="s">
        <v>14</v>
      </c>
      <c r="E361" s="12">
        <v>350</v>
      </c>
      <c r="G361" s="4">
        <f t="shared" si="4"/>
        <v>361.2</v>
      </c>
      <c r="M361" s="12">
        <f>SUM(M356:M360)</f>
        <v>640</v>
      </c>
    </row>
    <row r="362" spans="1:15">
      <c r="A362" s="39">
        <v>45643</v>
      </c>
      <c r="B362" s="787" t="s">
        <v>3754</v>
      </c>
      <c r="C362" s="787" t="s">
        <v>23</v>
      </c>
      <c r="D362" t="s">
        <v>12</v>
      </c>
      <c r="E362" s="12"/>
      <c r="F362" s="118">
        <v>4.2</v>
      </c>
      <c r="G362" s="4">
        <f t="shared" si="4"/>
        <v>357</v>
      </c>
    </row>
    <row r="363" spans="1:15">
      <c r="A363" s="39">
        <v>45643</v>
      </c>
      <c r="B363" s="787" t="s">
        <v>3754</v>
      </c>
      <c r="C363" s="787" t="s">
        <v>23</v>
      </c>
      <c r="D363" t="s">
        <v>13</v>
      </c>
      <c r="E363" s="12"/>
      <c r="F363" s="118">
        <v>7</v>
      </c>
      <c r="G363" s="4">
        <f t="shared" si="4"/>
        <v>350</v>
      </c>
      <c r="M363" s="12"/>
    </row>
    <row r="364" spans="1:15" s="127" customFormat="1">
      <c r="A364" s="126">
        <v>45659</v>
      </c>
      <c r="B364" s="797" t="s">
        <v>3755</v>
      </c>
      <c r="C364" s="797" t="s">
        <v>23</v>
      </c>
      <c r="D364" s="127" t="s">
        <v>14</v>
      </c>
      <c r="E364" s="129"/>
      <c r="F364" s="301">
        <v>300</v>
      </c>
      <c r="G364" s="128">
        <f t="shared" si="4"/>
        <v>50</v>
      </c>
      <c r="H364" s="128"/>
      <c r="M364" s="129"/>
    </row>
    <row r="365" spans="1:15" s="127" customFormat="1">
      <c r="A365" s="126">
        <v>45665</v>
      </c>
      <c r="B365" s="797" t="s">
        <v>3756</v>
      </c>
      <c r="C365" s="797" t="s">
        <v>23</v>
      </c>
      <c r="D365" s="127" t="s">
        <v>14</v>
      </c>
      <c r="E365" s="129"/>
      <c r="F365" s="301">
        <v>50</v>
      </c>
      <c r="G365" s="128">
        <f t="shared" si="4"/>
        <v>0</v>
      </c>
      <c r="H365" s="128"/>
      <c r="M365" s="129"/>
    </row>
    <row r="366" spans="1:15">
      <c r="A366" s="41">
        <v>45626</v>
      </c>
      <c r="B366" s="786" t="s">
        <v>10</v>
      </c>
      <c r="C366" s="786" t="s">
        <v>24</v>
      </c>
      <c r="D366" t="s">
        <v>12</v>
      </c>
      <c r="E366" s="12">
        <v>5</v>
      </c>
      <c r="G366" s="4">
        <f t="shared" si="4"/>
        <v>5</v>
      </c>
      <c r="M366" s="12"/>
    </row>
    <row r="367" spans="1:15">
      <c r="B367" s="787"/>
      <c r="C367" s="787"/>
      <c r="D367" t="s">
        <v>13</v>
      </c>
      <c r="E367" s="12">
        <v>7</v>
      </c>
      <c r="G367" s="4">
        <f t="shared" si="4"/>
        <v>12</v>
      </c>
      <c r="K367" s="786"/>
      <c r="M367" s="12"/>
    </row>
    <row r="368" spans="1:15">
      <c r="B368" s="787"/>
      <c r="C368" s="787"/>
      <c r="D368" t="s">
        <v>14</v>
      </c>
      <c r="E368" s="12">
        <v>350</v>
      </c>
      <c r="G368" s="4">
        <f t="shared" si="4"/>
        <v>362</v>
      </c>
      <c r="K368" s="787"/>
      <c r="M368" s="12"/>
    </row>
    <row r="369" spans="1:15">
      <c r="A369" s="39">
        <v>45663</v>
      </c>
      <c r="B369" s="787" t="s">
        <v>3757</v>
      </c>
      <c r="C369" s="787" t="s">
        <v>24</v>
      </c>
      <c r="D369" t="s">
        <v>12</v>
      </c>
      <c r="E369" s="12"/>
      <c r="F369" s="118">
        <v>5</v>
      </c>
      <c r="G369" s="4">
        <f t="shared" si="4"/>
        <v>357</v>
      </c>
      <c r="J369" t="s">
        <v>140</v>
      </c>
      <c r="K369" s="787">
        <v>0.89959199999999995</v>
      </c>
      <c r="M369" s="12"/>
    </row>
    <row r="370" spans="1:15">
      <c r="A370" s="39">
        <v>45663</v>
      </c>
      <c r="B370" s="787" t="s">
        <v>3757</v>
      </c>
      <c r="C370" s="787" t="s">
        <v>24</v>
      </c>
      <c r="D370" t="s">
        <v>13</v>
      </c>
      <c r="E370" s="12"/>
      <c r="F370" s="118">
        <v>7</v>
      </c>
      <c r="G370" s="4">
        <f t="shared" si="4"/>
        <v>350</v>
      </c>
      <c r="K370" s="787"/>
      <c r="M370" s="12"/>
    </row>
    <row r="371" spans="1:15" s="127" customFormat="1">
      <c r="A371" s="126">
        <v>45665</v>
      </c>
      <c r="B371" s="797" t="s">
        <v>3756</v>
      </c>
      <c r="C371" s="797" t="s">
        <v>24</v>
      </c>
      <c r="D371" s="127" t="s">
        <v>14</v>
      </c>
      <c r="E371" s="129"/>
      <c r="F371" s="301">
        <v>150</v>
      </c>
      <c r="G371" s="128">
        <f t="shared" si="4"/>
        <v>200</v>
      </c>
      <c r="H371" s="128"/>
      <c r="K371" s="797"/>
      <c r="M371" s="129"/>
    </row>
    <row r="372" spans="1:15" s="233" customFormat="1">
      <c r="A372" s="269">
        <v>45671</v>
      </c>
      <c r="B372" s="270" t="s">
        <v>3758</v>
      </c>
      <c r="C372" s="270" t="s">
        <v>24</v>
      </c>
      <c r="D372" s="233" t="s">
        <v>14</v>
      </c>
      <c r="E372" s="234"/>
      <c r="F372" s="302">
        <v>200</v>
      </c>
      <c r="G372" s="271">
        <f t="shared" si="4"/>
        <v>0</v>
      </c>
      <c r="H372" s="271">
        <f>+F372</f>
        <v>200</v>
      </c>
      <c r="I372" s="233" t="s">
        <v>265</v>
      </c>
      <c r="K372" s="270"/>
      <c r="M372" s="234"/>
    </row>
    <row r="373" spans="1:15">
      <c r="A373" s="41">
        <v>45657</v>
      </c>
      <c r="B373" s="786" t="s">
        <v>10</v>
      </c>
      <c r="C373" s="786" t="s">
        <v>25</v>
      </c>
      <c r="D373" t="s">
        <v>12</v>
      </c>
      <c r="E373" s="12">
        <v>13.7</v>
      </c>
      <c r="G373" s="4">
        <f t="shared" si="4"/>
        <v>13.7</v>
      </c>
      <c r="K373" s="787"/>
      <c r="M373" s="12"/>
    </row>
    <row r="374" spans="1:15">
      <c r="B374" s="787"/>
      <c r="C374" s="787"/>
      <c r="D374" t="s">
        <v>13</v>
      </c>
      <c r="E374" s="12">
        <v>3</v>
      </c>
      <c r="G374" s="4">
        <f t="shared" si="4"/>
        <v>16.7</v>
      </c>
      <c r="M374" s="12"/>
    </row>
    <row r="375" spans="1:15">
      <c r="B375" s="787"/>
      <c r="C375" s="787"/>
      <c r="D375" t="s">
        <v>14</v>
      </c>
      <c r="E375" s="12">
        <v>350</v>
      </c>
      <c r="G375" s="4">
        <f t="shared" si="4"/>
        <v>366.7</v>
      </c>
    </row>
    <row r="376" spans="1:15" s="127" customFormat="1">
      <c r="A376" s="126">
        <v>45678</v>
      </c>
      <c r="B376" s="797" t="s">
        <v>3759</v>
      </c>
      <c r="C376" s="797" t="s">
        <v>25</v>
      </c>
      <c r="D376" s="127" t="s">
        <v>14</v>
      </c>
      <c r="E376" s="301"/>
      <c r="F376" s="301">
        <v>300</v>
      </c>
      <c r="G376" s="128">
        <f t="shared" si="4"/>
        <v>66.699999999999989</v>
      </c>
      <c r="H376" s="128"/>
    </row>
    <row r="377" spans="1:15" s="127" customFormat="1">
      <c r="A377" s="126">
        <v>45686</v>
      </c>
      <c r="B377" s="797" t="s">
        <v>3760</v>
      </c>
      <c r="C377" s="797" t="s">
        <v>25</v>
      </c>
      <c r="D377" s="127" t="s">
        <v>14</v>
      </c>
      <c r="E377" s="301"/>
      <c r="F377" s="301">
        <v>50</v>
      </c>
      <c r="G377" s="128">
        <f t="shared" si="4"/>
        <v>16.699999999999989</v>
      </c>
      <c r="H377" s="128"/>
      <c r="L377" s="858" t="s">
        <v>3752</v>
      </c>
      <c r="M377" s="858"/>
      <c r="N377" s="858"/>
    </row>
    <row r="378" spans="1:15">
      <c r="A378" s="39">
        <v>45692</v>
      </c>
      <c r="B378" s="787" t="s">
        <v>3761</v>
      </c>
      <c r="C378" s="787" t="s">
        <v>25</v>
      </c>
      <c r="D378" t="s">
        <v>12</v>
      </c>
      <c r="F378" s="118">
        <v>13.7</v>
      </c>
      <c r="G378" s="4">
        <f t="shared" si="4"/>
        <v>2.9999999999999893</v>
      </c>
      <c r="K378">
        <v>2021</v>
      </c>
      <c r="L378" s="786" t="s">
        <v>24</v>
      </c>
      <c r="M378" t="s">
        <v>14</v>
      </c>
      <c r="N378" s="4">
        <v>143.30000000000001</v>
      </c>
      <c r="O378" s="26"/>
    </row>
    <row r="379" spans="1:15">
      <c r="A379" s="39">
        <v>45692</v>
      </c>
      <c r="B379" s="787" t="s">
        <v>3761</v>
      </c>
      <c r="C379" s="787" t="s">
        <v>25</v>
      </c>
      <c r="D379" t="s">
        <v>13</v>
      </c>
      <c r="F379" s="118">
        <v>3</v>
      </c>
      <c r="G379" s="4">
        <f t="shared" si="4"/>
        <v>-1.0658141036401503E-14</v>
      </c>
      <c r="K379">
        <v>2022</v>
      </c>
      <c r="L379" s="786" t="s">
        <v>21</v>
      </c>
      <c r="M379" t="s">
        <v>14</v>
      </c>
      <c r="N379" s="4">
        <v>100</v>
      </c>
    </row>
    <row r="380" spans="1:15">
      <c r="A380" s="41">
        <v>45688</v>
      </c>
      <c r="B380" s="786" t="s">
        <v>10</v>
      </c>
      <c r="C380" s="786" t="s">
        <v>11</v>
      </c>
      <c r="D380" t="s">
        <v>12</v>
      </c>
      <c r="E380" s="12">
        <v>10.7</v>
      </c>
      <c r="G380" s="4">
        <f t="shared" si="4"/>
        <v>10.699999999999989</v>
      </c>
      <c r="K380">
        <v>2025</v>
      </c>
      <c r="L380" s="786" t="s">
        <v>11</v>
      </c>
      <c r="M380" t="s">
        <v>12</v>
      </c>
      <c r="N380" s="12">
        <v>10.7</v>
      </c>
    </row>
    <row r="381" spans="1:15">
      <c r="B381" s="787"/>
      <c r="C381" s="787"/>
      <c r="D381" t="s">
        <v>13</v>
      </c>
      <c r="E381" s="12">
        <v>3</v>
      </c>
      <c r="G381" s="4">
        <f t="shared" si="4"/>
        <v>13.699999999999989</v>
      </c>
      <c r="L381" s="786"/>
      <c r="M381" t="s">
        <v>13</v>
      </c>
      <c r="N381" s="12">
        <v>3</v>
      </c>
    </row>
    <row r="382" spans="1:15">
      <c r="B382" s="787"/>
      <c r="C382" s="787"/>
      <c r="D382" t="s">
        <v>14</v>
      </c>
      <c r="E382" s="12">
        <v>350</v>
      </c>
      <c r="G382" s="4">
        <f t="shared" si="4"/>
        <v>363.7</v>
      </c>
      <c r="L382" s="786" t="s">
        <v>15</v>
      </c>
      <c r="M382" t="s">
        <v>14</v>
      </c>
      <c r="N382" s="12">
        <v>256.7</v>
      </c>
    </row>
    <row r="383" spans="1:15" s="127" customFormat="1">
      <c r="A383" s="126">
        <v>45686</v>
      </c>
      <c r="B383" s="797" t="s">
        <v>3760</v>
      </c>
      <c r="C383" s="797" t="s">
        <v>11</v>
      </c>
      <c r="D383" s="127" t="s">
        <v>14</v>
      </c>
      <c r="E383" s="301"/>
      <c r="F383" s="301">
        <v>20</v>
      </c>
      <c r="G383" s="128">
        <f t="shared" si="4"/>
        <v>343.7</v>
      </c>
      <c r="H383" s="128"/>
      <c r="M383" s="127" t="s">
        <v>3762</v>
      </c>
      <c r="N383" s="129">
        <v>500</v>
      </c>
    </row>
    <row r="384" spans="1:15" s="127" customFormat="1">
      <c r="A384" s="126">
        <v>45692</v>
      </c>
      <c r="B384" s="797" t="s">
        <v>3763</v>
      </c>
      <c r="C384" s="797" t="s">
        <v>11</v>
      </c>
      <c r="D384" s="127" t="s">
        <v>14</v>
      </c>
      <c r="E384" s="301"/>
      <c r="F384" s="301">
        <v>200</v>
      </c>
      <c r="G384" s="128">
        <f t="shared" si="4"/>
        <v>143.69999999999999</v>
      </c>
      <c r="H384" s="128"/>
      <c r="M384" s="127" t="s">
        <v>297</v>
      </c>
      <c r="N384" s="129">
        <f>SUM(N378:N383)</f>
        <v>1013.7</v>
      </c>
    </row>
    <row r="385" spans="1:15" s="127" customFormat="1">
      <c r="A385" s="126">
        <v>45700</v>
      </c>
      <c r="B385" s="797" t="s">
        <v>3764</v>
      </c>
      <c r="C385" s="797" t="s">
        <v>11</v>
      </c>
      <c r="D385" s="127" t="s">
        <v>14</v>
      </c>
      <c r="E385" s="301"/>
      <c r="F385" s="301">
        <v>130</v>
      </c>
      <c r="G385" s="128">
        <f t="shared" si="4"/>
        <v>13.699999999999989</v>
      </c>
      <c r="H385" s="128"/>
      <c r="L385" s="314"/>
      <c r="N385" s="129"/>
    </row>
    <row r="386" spans="1:15">
      <c r="A386" s="39">
        <v>45719</v>
      </c>
      <c r="B386" s="787" t="s">
        <v>3765</v>
      </c>
      <c r="C386" s="787" t="s">
        <v>11</v>
      </c>
      <c r="D386" t="s">
        <v>12</v>
      </c>
      <c r="F386" s="118">
        <v>10.7</v>
      </c>
      <c r="G386" s="4">
        <f t="shared" si="4"/>
        <v>2.9999999999999893</v>
      </c>
      <c r="L386" s="247"/>
      <c r="N386" s="12"/>
    </row>
    <row r="387" spans="1:15">
      <c r="A387" s="39">
        <v>45719</v>
      </c>
      <c r="B387" s="787" t="s">
        <v>3765</v>
      </c>
      <c r="C387" s="787" t="s">
        <v>11</v>
      </c>
      <c r="D387" t="s">
        <v>13</v>
      </c>
      <c r="F387" s="118">
        <v>3</v>
      </c>
      <c r="G387" s="4">
        <f t="shared" si="4"/>
        <v>-1.0658141036401503E-14</v>
      </c>
      <c r="L387" s="247"/>
      <c r="N387" s="12"/>
    </row>
    <row r="388" spans="1:15">
      <c r="A388" s="41">
        <v>45716</v>
      </c>
      <c r="B388" s="786" t="s">
        <v>10</v>
      </c>
      <c r="C388" s="786" t="s">
        <v>15</v>
      </c>
      <c r="D388" t="s">
        <v>12</v>
      </c>
      <c r="E388" s="12">
        <v>14</v>
      </c>
      <c r="G388" s="4">
        <f t="shared" si="4"/>
        <v>13.999999999999989</v>
      </c>
    </row>
    <row r="389" spans="1:15">
      <c r="B389" s="787"/>
      <c r="C389" s="787"/>
      <c r="D389" t="s">
        <v>13</v>
      </c>
      <c r="E389" s="12">
        <v>3</v>
      </c>
      <c r="G389" s="4">
        <f t="shared" si="4"/>
        <v>16.999999999999989</v>
      </c>
      <c r="N389">
        <v>1050</v>
      </c>
    </row>
    <row r="390" spans="1:15">
      <c r="B390" s="787"/>
      <c r="C390" s="787"/>
      <c r="D390" t="s">
        <v>14</v>
      </c>
      <c r="E390" s="12">
        <v>256.7</v>
      </c>
      <c r="G390" s="4">
        <f t="shared" si="4"/>
        <v>273.7</v>
      </c>
      <c r="N390" s="26">
        <f>N389-N384</f>
        <v>36.299999999999955</v>
      </c>
    </row>
    <row r="391" spans="1:15">
      <c r="B391" s="787"/>
      <c r="C391" s="787"/>
      <c r="D391" s="111" t="s">
        <v>338</v>
      </c>
      <c r="E391" s="161">
        <v>1000</v>
      </c>
      <c r="G391" s="4">
        <f t="shared" si="4"/>
        <v>1273.7</v>
      </c>
    </row>
    <row r="392" spans="1:15">
      <c r="B392" s="787"/>
      <c r="C392" s="787"/>
      <c r="D392" t="s">
        <v>14</v>
      </c>
      <c r="E392" s="121"/>
      <c r="G392" s="4">
        <f t="shared" si="4"/>
        <v>1273.7</v>
      </c>
    </row>
    <row r="393" spans="1:15" s="127" customFormat="1">
      <c r="A393" s="112">
        <v>45693</v>
      </c>
      <c r="B393" s="110" t="s">
        <v>3766</v>
      </c>
      <c r="C393" s="110" t="s">
        <v>15</v>
      </c>
      <c r="D393" s="111" t="s">
        <v>338</v>
      </c>
      <c r="E393" s="154"/>
      <c r="F393" s="154">
        <v>1000</v>
      </c>
      <c r="G393" s="128">
        <f t="shared" si="4"/>
        <v>273.70000000000005</v>
      </c>
      <c r="H393" s="128"/>
    </row>
    <row r="394" spans="1:15" s="127" customFormat="1">
      <c r="A394" s="126">
        <v>45719</v>
      </c>
      <c r="B394" s="797" t="s">
        <v>3767</v>
      </c>
      <c r="C394" s="797" t="s">
        <v>15</v>
      </c>
      <c r="D394" s="127" t="s">
        <v>14</v>
      </c>
      <c r="E394" s="301"/>
      <c r="F394" s="301">
        <v>256.7</v>
      </c>
      <c r="G394" s="128">
        <f t="shared" si="4"/>
        <v>17.000000000000057</v>
      </c>
      <c r="H394" s="128"/>
    </row>
    <row r="395" spans="1:15">
      <c r="A395" s="39">
        <v>45812</v>
      </c>
      <c r="B395" s="787" t="s">
        <v>3768</v>
      </c>
      <c r="C395" s="787" t="s">
        <v>15</v>
      </c>
      <c r="D395" t="s">
        <v>12</v>
      </c>
      <c r="F395" s="12">
        <v>14</v>
      </c>
      <c r="G395" s="128">
        <f t="shared" si="4"/>
        <v>3.0000000000000568</v>
      </c>
    </row>
    <row r="396" spans="1:15">
      <c r="A396" s="39">
        <v>45812</v>
      </c>
      <c r="B396" s="787" t="s">
        <v>3768</v>
      </c>
      <c r="C396" s="787" t="s">
        <v>15</v>
      </c>
      <c r="D396" t="s">
        <v>13</v>
      </c>
      <c r="F396" s="118">
        <v>3</v>
      </c>
      <c r="G396" s="128">
        <f t="shared" si="4"/>
        <v>5.6843418860808015E-14</v>
      </c>
    </row>
    <row r="397" spans="1:15">
      <c r="A397" s="41">
        <v>45747</v>
      </c>
      <c r="B397" s="786" t="s">
        <v>10</v>
      </c>
      <c r="C397" s="786" t="s">
        <v>16</v>
      </c>
      <c r="D397" t="s">
        <v>12</v>
      </c>
      <c r="E397" s="118">
        <v>4.8</v>
      </c>
      <c r="G397" s="128">
        <f t="shared" si="4"/>
        <v>4.8000000000000567</v>
      </c>
    </row>
    <row r="398" spans="1:15">
      <c r="B398" s="787"/>
      <c r="C398" s="787"/>
      <c r="D398" t="s">
        <v>13</v>
      </c>
      <c r="E398" s="118">
        <v>3</v>
      </c>
      <c r="G398" s="128">
        <f t="shared" si="4"/>
        <v>7.8000000000000567</v>
      </c>
      <c r="O398" s="12"/>
    </row>
    <row r="399" spans="1:15">
      <c r="B399" s="787"/>
      <c r="C399" s="787"/>
      <c r="D399" t="s">
        <v>14</v>
      </c>
      <c r="E399" s="121">
        <v>150</v>
      </c>
      <c r="G399" s="128">
        <f t="shared" si="4"/>
        <v>157.80000000000007</v>
      </c>
      <c r="K399" s="786"/>
      <c r="M399" s="12"/>
    </row>
    <row r="400" spans="1:15">
      <c r="A400" s="39">
        <v>45812</v>
      </c>
      <c r="B400" s="787" t="s">
        <v>3768</v>
      </c>
      <c r="C400" s="787" t="s">
        <v>16</v>
      </c>
      <c r="D400" t="s">
        <v>12</v>
      </c>
      <c r="E400" s="121"/>
      <c r="F400" s="118">
        <v>4.8</v>
      </c>
      <c r="G400" s="128">
        <f t="shared" si="4"/>
        <v>153.00000000000006</v>
      </c>
      <c r="K400" s="786"/>
      <c r="M400" s="12"/>
    </row>
    <row r="401" spans="1:14">
      <c r="A401" s="39">
        <v>45812</v>
      </c>
      <c r="B401" s="787" t="s">
        <v>3768</v>
      </c>
      <c r="C401" s="787" t="s">
        <v>16</v>
      </c>
      <c r="D401" t="s">
        <v>13</v>
      </c>
      <c r="E401" s="121"/>
      <c r="F401" s="118">
        <v>3</v>
      </c>
      <c r="G401" s="128">
        <f t="shared" si="4"/>
        <v>150.00000000000006</v>
      </c>
      <c r="K401" s="786"/>
      <c r="M401" s="12"/>
    </row>
    <row r="402" spans="1:14" s="127" customFormat="1">
      <c r="A402" s="126">
        <v>45812</v>
      </c>
      <c r="B402" s="797" t="s">
        <v>3769</v>
      </c>
      <c r="C402" s="797" t="s">
        <v>16</v>
      </c>
      <c r="D402" s="127" t="s">
        <v>14</v>
      </c>
      <c r="E402" s="266"/>
      <c r="F402" s="301">
        <v>122.8</v>
      </c>
      <c r="G402" s="128">
        <f t="shared" si="4"/>
        <v>27.20000000000006</v>
      </c>
      <c r="H402" s="128"/>
      <c r="K402" s="791"/>
      <c r="M402" s="129"/>
    </row>
    <row r="403" spans="1:14" s="127" customFormat="1">
      <c r="A403" s="126">
        <v>45819</v>
      </c>
      <c r="B403" s="797" t="s">
        <v>3770</v>
      </c>
      <c r="C403" s="797" t="s">
        <v>16</v>
      </c>
      <c r="D403" s="127" t="s">
        <v>14</v>
      </c>
      <c r="E403" s="266"/>
      <c r="F403" s="301">
        <v>27.2</v>
      </c>
      <c r="G403" s="128">
        <f t="shared" si="4"/>
        <v>6.0396132539608516E-14</v>
      </c>
      <c r="H403" s="128"/>
      <c r="K403" s="791"/>
      <c r="M403" s="129"/>
    </row>
    <row r="404" spans="1:14">
      <c r="A404" s="41">
        <v>45777</v>
      </c>
      <c r="B404" s="786" t="s">
        <v>10</v>
      </c>
      <c r="C404" s="786" t="s">
        <v>17</v>
      </c>
      <c r="D404" t="s">
        <v>12</v>
      </c>
      <c r="E404" s="118">
        <v>9.4</v>
      </c>
      <c r="G404" s="128">
        <f t="shared" si="4"/>
        <v>9.4000000000000608</v>
      </c>
      <c r="K404" s="787"/>
      <c r="M404" s="12"/>
    </row>
    <row r="405" spans="1:14">
      <c r="B405" s="787"/>
      <c r="C405" s="787"/>
      <c r="D405" t="s">
        <v>13</v>
      </c>
      <c r="E405" s="118">
        <v>3</v>
      </c>
      <c r="G405" s="128">
        <f t="shared" si="4"/>
        <v>12.400000000000061</v>
      </c>
      <c r="K405" s="786"/>
      <c r="M405" s="121"/>
    </row>
    <row r="406" spans="1:14">
      <c r="B406" s="787"/>
      <c r="C406" s="787"/>
      <c r="D406" t="s">
        <v>14</v>
      </c>
      <c r="E406" s="121">
        <v>500</v>
      </c>
      <c r="G406" s="128">
        <f t="shared" si="4"/>
        <v>512.40000000000009</v>
      </c>
    </row>
    <row r="407" spans="1:14" s="127" customFormat="1">
      <c r="A407" s="126">
        <v>45719</v>
      </c>
      <c r="B407" s="797" t="s">
        <v>3771</v>
      </c>
      <c r="C407" s="797" t="s">
        <v>17</v>
      </c>
      <c r="D407" s="127" t="s">
        <v>14</v>
      </c>
      <c r="E407" s="301"/>
      <c r="F407" s="301">
        <v>500</v>
      </c>
      <c r="G407" s="128">
        <f t="shared" si="4"/>
        <v>12.400000000000091</v>
      </c>
      <c r="H407" s="128"/>
    </row>
    <row r="408" spans="1:14">
      <c r="A408" s="39">
        <v>45812</v>
      </c>
      <c r="B408" s="787" t="s">
        <v>3768</v>
      </c>
      <c r="C408" s="787" t="s">
        <v>17</v>
      </c>
      <c r="D408" t="s">
        <v>12</v>
      </c>
      <c r="F408" s="118">
        <v>9.4</v>
      </c>
      <c r="G408" s="128">
        <f t="shared" si="4"/>
        <v>3.0000000000000906</v>
      </c>
    </row>
    <row r="409" spans="1:14">
      <c r="A409" s="39">
        <v>45812</v>
      </c>
      <c r="B409" s="787" t="s">
        <v>3768</v>
      </c>
      <c r="C409" s="787" t="s">
        <v>17</v>
      </c>
      <c r="D409" t="s">
        <v>13</v>
      </c>
      <c r="F409" s="118">
        <v>3</v>
      </c>
      <c r="G409" s="128">
        <f t="shared" si="4"/>
        <v>9.0594198809412774E-14</v>
      </c>
      <c r="M409" s="118"/>
    </row>
    <row r="410" spans="1:14">
      <c r="A410" s="41">
        <v>45808</v>
      </c>
      <c r="B410" s="786" t="s">
        <v>10</v>
      </c>
      <c r="C410" s="786" t="s">
        <v>237</v>
      </c>
      <c r="D410" t="s">
        <v>12</v>
      </c>
      <c r="E410" s="118">
        <v>9.5</v>
      </c>
      <c r="G410" s="128">
        <f t="shared" si="4"/>
        <v>9.5000000000000906</v>
      </c>
      <c r="J410" s="826" t="s">
        <v>3752</v>
      </c>
      <c r="K410" s="826"/>
      <c r="L410" s="826"/>
      <c r="M410" s="118"/>
    </row>
    <row r="411" spans="1:14">
      <c r="B411" s="787"/>
      <c r="C411" s="787"/>
      <c r="D411" t="s">
        <v>13</v>
      </c>
      <c r="E411" s="118">
        <v>5</v>
      </c>
      <c r="G411" s="4">
        <f t="shared" si="4"/>
        <v>14.500000000000091</v>
      </c>
      <c r="I411">
        <v>2025</v>
      </c>
      <c r="J411" s="786" t="s">
        <v>19</v>
      </c>
      <c r="K411" t="s">
        <v>14</v>
      </c>
      <c r="L411" s="121">
        <v>47.2</v>
      </c>
      <c r="M411" s="121"/>
    </row>
    <row r="412" spans="1:14">
      <c r="B412" s="787"/>
      <c r="C412" s="787"/>
      <c r="D412" t="s">
        <v>14</v>
      </c>
      <c r="E412" s="121">
        <v>500</v>
      </c>
      <c r="G412" s="4">
        <f t="shared" si="4"/>
        <v>514.50000000000011</v>
      </c>
      <c r="J412" s="786" t="s">
        <v>20</v>
      </c>
      <c r="K412" t="s">
        <v>12</v>
      </c>
      <c r="L412" s="118">
        <v>10</v>
      </c>
      <c r="M412" s="118"/>
    </row>
    <row r="413" spans="1:14" s="127" customFormat="1">
      <c r="A413" s="126">
        <v>45819</v>
      </c>
      <c r="B413" s="797" t="s">
        <v>3770</v>
      </c>
      <c r="C413" s="797" t="s">
        <v>237</v>
      </c>
      <c r="D413" s="127" t="s">
        <v>14</v>
      </c>
      <c r="E413" s="301"/>
      <c r="F413" s="301">
        <v>102.8</v>
      </c>
      <c r="G413" s="128">
        <f t="shared" si="4"/>
        <v>411.7000000000001</v>
      </c>
      <c r="H413" s="128"/>
      <c r="J413" s="797"/>
      <c r="K413" s="127" t="s">
        <v>13</v>
      </c>
      <c r="L413" s="301">
        <v>4</v>
      </c>
      <c r="M413" s="301"/>
    </row>
    <row r="414" spans="1:14" s="127" customFormat="1">
      <c r="A414" s="126">
        <v>45832</v>
      </c>
      <c r="B414" s="797" t="s">
        <v>3772</v>
      </c>
      <c r="C414" s="797" t="s">
        <v>237</v>
      </c>
      <c r="D414" s="127" t="s">
        <v>14</v>
      </c>
      <c r="E414" s="301"/>
      <c r="F414" s="301">
        <v>100</v>
      </c>
      <c r="G414" s="128">
        <f t="shared" si="4"/>
        <v>311.7000000000001</v>
      </c>
      <c r="H414" s="128"/>
      <c r="J414" s="791" t="s">
        <v>21</v>
      </c>
      <c r="K414" s="127" t="s">
        <v>14</v>
      </c>
      <c r="L414" s="301">
        <v>500</v>
      </c>
      <c r="M414" s="266"/>
    </row>
    <row r="415" spans="1:14" s="127" customFormat="1">
      <c r="A415" s="126">
        <v>45840</v>
      </c>
      <c r="B415" s="797" t="s">
        <v>3773</v>
      </c>
      <c r="C415" s="797" t="s">
        <v>237</v>
      </c>
      <c r="D415" s="127" t="s">
        <v>14</v>
      </c>
      <c r="E415" s="301"/>
      <c r="F415" s="301">
        <v>250</v>
      </c>
      <c r="G415" s="128">
        <f t="shared" si="4"/>
        <v>61.700000000000102</v>
      </c>
      <c r="H415" s="128"/>
      <c r="L415" s="266">
        <f>SUM(L411:L414)</f>
        <v>561.20000000000005</v>
      </c>
      <c r="M415" s="266"/>
    </row>
    <row r="416" spans="1:14">
      <c r="A416" s="39">
        <v>45863</v>
      </c>
      <c r="B416" s="787" t="s">
        <v>3774</v>
      </c>
      <c r="C416" s="787" t="s">
        <v>237</v>
      </c>
      <c r="D416" t="s">
        <v>12</v>
      </c>
      <c r="F416" s="118">
        <v>9.5</v>
      </c>
      <c r="G416" s="4">
        <f t="shared" si="4"/>
        <v>52.200000000000102</v>
      </c>
      <c r="M416" s="121"/>
      <c r="N416" s="786"/>
    </row>
    <row r="417" spans="1:14">
      <c r="A417" s="39">
        <v>45863</v>
      </c>
      <c r="B417" s="787" t="s">
        <v>3774</v>
      </c>
      <c r="C417" s="787" t="s">
        <v>237</v>
      </c>
      <c r="D417" t="s">
        <v>13</v>
      </c>
      <c r="F417" s="118">
        <v>5</v>
      </c>
      <c r="G417" s="4">
        <f t="shared" si="4"/>
        <v>47.200000000000102</v>
      </c>
      <c r="M417" s="121"/>
    </row>
    <row r="418" spans="1:14" s="127" customFormat="1">
      <c r="A418" s="126">
        <v>45876</v>
      </c>
      <c r="B418" s="797" t="s">
        <v>3775</v>
      </c>
      <c r="C418" s="797" t="s">
        <v>237</v>
      </c>
      <c r="D418" s="127" t="s">
        <v>14</v>
      </c>
      <c r="E418" s="301"/>
      <c r="F418" s="301">
        <v>47.2</v>
      </c>
      <c r="G418" s="128">
        <f t="shared" si="4"/>
        <v>9.9475983006414026E-14</v>
      </c>
      <c r="H418" s="128"/>
      <c r="M418" s="266"/>
    </row>
    <row r="419" spans="1:14">
      <c r="A419" s="41">
        <v>45838</v>
      </c>
      <c r="B419" s="786" t="s">
        <v>10</v>
      </c>
      <c r="C419" s="786" t="s">
        <v>19</v>
      </c>
      <c r="D419" t="s">
        <v>12</v>
      </c>
      <c r="E419" s="118">
        <v>7.5</v>
      </c>
      <c r="G419" s="4">
        <f t="shared" si="4"/>
        <v>7.5000000000000995</v>
      </c>
      <c r="M419" s="121"/>
    </row>
    <row r="420" spans="1:14">
      <c r="B420" s="787"/>
      <c r="C420" s="787"/>
      <c r="D420" t="s">
        <v>13</v>
      </c>
      <c r="E420" s="118">
        <v>4</v>
      </c>
      <c r="G420" s="4">
        <f t="shared" si="4"/>
        <v>11.500000000000099</v>
      </c>
    </row>
    <row r="421" spans="1:14">
      <c r="B421" s="787"/>
      <c r="C421" s="787"/>
      <c r="D421" t="s">
        <v>14</v>
      </c>
      <c r="E421" s="121">
        <v>500</v>
      </c>
      <c r="G421" s="4">
        <f t="shared" si="4"/>
        <v>511.50000000000011</v>
      </c>
      <c r="K421" s="786"/>
      <c r="N421" s="12"/>
    </row>
    <row r="422" spans="1:14">
      <c r="A422" s="39">
        <v>45863</v>
      </c>
      <c r="B422" s="787" t="s">
        <v>3774</v>
      </c>
      <c r="C422" s="787" t="s">
        <v>19</v>
      </c>
      <c r="D422" t="s">
        <v>12</v>
      </c>
      <c r="F422" s="118">
        <v>7.5</v>
      </c>
      <c r="G422" s="4">
        <f t="shared" si="4"/>
        <v>504.00000000000011</v>
      </c>
      <c r="K422" s="787"/>
      <c r="N422" s="12"/>
    </row>
    <row r="423" spans="1:14">
      <c r="A423" s="39">
        <v>45863</v>
      </c>
      <c r="B423" s="787" t="s">
        <v>3774</v>
      </c>
      <c r="C423" s="787" t="s">
        <v>19</v>
      </c>
      <c r="D423" t="s">
        <v>13</v>
      </c>
      <c r="F423" s="118">
        <v>4</v>
      </c>
      <c r="G423" s="4">
        <f t="shared" si="4"/>
        <v>500.00000000000011</v>
      </c>
      <c r="J423" s="786"/>
      <c r="L423" s="118"/>
      <c r="N423" s="118"/>
    </row>
    <row r="424" spans="1:14" s="127" customFormat="1">
      <c r="A424" s="126">
        <v>45876</v>
      </c>
      <c r="B424" s="797" t="s">
        <v>3775</v>
      </c>
      <c r="C424" s="797" t="s">
        <v>19</v>
      </c>
      <c r="D424" s="127" t="s">
        <v>14</v>
      </c>
      <c r="E424" s="301"/>
      <c r="F424" s="301">
        <v>252.8</v>
      </c>
      <c r="G424" s="4">
        <f t="shared" ref="G424:G449" si="5">+G423+E424-F424</f>
        <v>247.2000000000001</v>
      </c>
      <c r="H424" s="128"/>
      <c r="J424" s="797"/>
      <c r="L424" s="301"/>
      <c r="N424" s="301"/>
    </row>
    <row r="425" spans="1:14" s="233" customFormat="1">
      <c r="A425" s="269">
        <v>45881</v>
      </c>
      <c r="B425" s="270" t="s">
        <v>3776</v>
      </c>
      <c r="C425" s="270" t="s">
        <v>19</v>
      </c>
      <c r="D425" s="233" t="s">
        <v>14</v>
      </c>
      <c r="E425" s="302"/>
      <c r="F425" s="302">
        <v>200</v>
      </c>
      <c r="G425" s="4">
        <f t="shared" si="5"/>
        <v>47.200000000000102</v>
      </c>
      <c r="H425" s="271">
        <f>+F425</f>
        <v>200</v>
      </c>
      <c r="I425" s="233" t="s">
        <v>265</v>
      </c>
      <c r="L425" s="273"/>
      <c r="N425" s="302"/>
    </row>
    <row r="426" spans="1:14" s="42" customFormat="1">
      <c r="A426" s="456">
        <v>45986</v>
      </c>
      <c r="B426" s="226" t="s">
        <v>3777</v>
      </c>
      <c r="C426" s="226" t="s">
        <v>19</v>
      </c>
      <c r="D426" s="42" t="s">
        <v>14</v>
      </c>
      <c r="E426" s="606"/>
      <c r="F426" s="606">
        <v>47.2</v>
      </c>
      <c r="G426" s="4">
        <f t="shared" si="5"/>
        <v>9.9475983006414026E-14</v>
      </c>
      <c r="H426" s="607"/>
      <c r="L426" s="595"/>
      <c r="N426" s="606"/>
    </row>
    <row r="427" spans="1:14">
      <c r="A427" s="41">
        <v>45869</v>
      </c>
      <c r="B427" s="786" t="s">
        <v>10</v>
      </c>
      <c r="C427" s="786" t="s">
        <v>20</v>
      </c>
      <c r="D427" t="s">
        <v>12</v>
      </c>
      <c r="E427" s="118">
        <v>10</v>
      </c>
      <c r="G427" s="4">
        <f t="shared" si="5"/>
        <v>10.000000000000099</v>
      </c>
      <c r="K427" s="826"/>
      <c r="L427" s="826"/>
      <c r="M427" s="826"/>
      <c r="N427" s="118"/>
    </row>
    <row r="428" spans="1:14">
      <c r="B428" s="787"/>
      <c r="C428" s="787"/>
      <c r="D428" t="s">
        <v>13</v>
      </c>
      <c r="E428" s="118">
        <v>4</v>
      </c>
      <c r="G428" s="4">
        <f t="shared" si="5"/>
        <v>14.000000000000099</v>
      </c>
      <c r="K428" s="786"/>
      <c r="M428" s="121"/>
    </row>
    <row r="429" spans="1:14">
      <c r="B429" s="787"/>
      <c r="C429" s="787"/>
      <c r="D429" t="s">
        <v>14</v>
      </c>
      <c r="E429" s="118">
        <v>500</v>
      </c>
      <c r="G429" s="4">
        <f t="shared" si="5"/>
        <v>514.00000000000011</v>
      </c>
      <c r="K429" s="787"/>
      <c r="M429" s="121"/>
      <c r="N429" s="118"/>
    </row>
    <row r="430" spans="1:14" s="233" customFormat="1">
      <c r="A430" s="269">
        <v>45902</v>
      </c>
      <c r="B430" s="270" t="s">
        <v>3778</v>
      </c>
      <c r="C430" s="270" t="s">
        <v>20</v>
      </c>
      <c r="D430" s="233" t="s">
        <v>14</v>
      </c>
      <c r="E430" s="302"/>
      <c r="F430" s="302">
        <v>500</v>
      </c>
      <c r="G430" s="4">
        <f t="shared" si="5"/>
        <v>14.000000000000114</v>
      </c>
      <c r="H430" s="271">
        <f>+F430</f>
        <v>500</v>
      </c>
      <c r="I430" s="233" t="s">
        <v>3779</v>
      </c>
      <c r="N430" s="302"/>
    </row>
    <row r="431" spans="1:14">
      <c r="A431" s="39">
        <v>45909</v>
      </c>
      <c r="B431" s="787" t="s">
        <v>3780</v>
      </c>
      <c r="C431" s="787" t="s">
        <v>20</v>
      </c>
      <c r="D431" t="s">
        <v>12</v>
      </c>
      <c r="F431" s="118">
        <v>10</v>
      </c>
      <c r="G431" s="4">
        <f t="shared" si="5"/>
        <v>4.0000000000001137</v>
      </c>
      <c r="N431" s="118"/>
    </row>
    <row r="432" spans="1:14">
      <c r="A432" s="39">
        <v>45909</v>
      </c>
      <c r="B432" s="787" t="s">
        <v>3780</v>
      </c>
      <c r="C432" s="787" t="s">
        <v>20</v>
      </c>
      <c r="D432" t="s">
        <v>13</v>
      </c>
      <c r="F432" s="118">
        <v>4</v>
      </c>
      <c r="G432" s="4">
        <f t="shared" si="5"/>
        <v>1.1368683772161603E-13</v>
      </c>
      <c r="N432" s="118"/>
    </row>
    <row r="433" spans="1:14">
      <c r="A433" s="41">
        <v>45900</v>
      </c>
      <c r="B433" s="786" t="s">
        <v>10</v>
      </c>
      <c r="C433" s="786" t="s">
        <v>411</v>
      </c>
      <c r="D433" t="s">
        <v>12</v>
      </c>
      <c r="E433" s="118">
        <v>8.8000000000000007</v>
      </c>
      <c r="G433" s="4">
        <f t="shared" si="5"/>
        <v>8.8000000000001144</v>
      </c>
      <c r="I433" s="527"/>
      <c r="J433" s="856" t="s">
        <v>3752</v>
      </c>
      <c r="K433" s="856"/>
      <c r="L433" s="856"/>
      <c r="M433" s="529"/>
    </row>
    <row r="434" spans="1:14">
      <c r="B434" s="787"/>
      <c r="C434" s="787"/>
      <c r="D434" t="s">
        <v>13</v>
      </c>
      <c r="E434" s="118">
        <v>6</v>
      </c>
      <c r="G434" s="4">
        <f t="shared" si="5"/>
        <v>14.800000000000114</v>
      </c>
      <c r="I434" s="530">
        <v>2025</v>
      </c>
      <c r="J434" s="800" t="s">
        <v>19</v>
      </c>
      <c r="K434" s="527" t="s">
        <v>14</v>
      </c>
      <c r="L434" s="528">
        <v>47.2</v>
      </c>
      <c r="M434" s="529"/>
      <c r="N434" s="12"/>
    </row>
    <row r="435" spans="1:14">
      <c r="B435" s="787"/>
      <c r="C435" s="787"/>
      <c r="D435" t="s">
        <v>14</v>
      </c>
      <c r="E435" s="118">
        <v>500</v>
      </c>
      <c r="G435" s="4">
        <f t="shared" si="5"/>
        <v>514.80000000000007</v>
      </c>
      <c r="I435" s="527"/>
      <c r="J435" s="786" t="s">
        <v>23</v>
      </c>
      <c r="K435" t="s">
        <v>14</v>
      </c>
      <c r="L435" s="118">
        <v>300</v>
      </c>
      <c r="M435" s="535"/>
    </row>
    <row r="436" spans="1:14">
      <c r="B436" s="787"/>
      <c r="C436" s="787"/>
      <c r="D436" s="378" t="s">
        <v>223</v>
      </c>
      <c r="E436" s="379">
        <v>15</v>
      </c>
      <c r="G436" s="4">
        <f t="shared" si="5"/>
        <v>529.80000000000007</v>
      </c>
      <c r="I436" s="527"/>
      <c r="J436" s="786"/>
      <c r="L436" s="118"/>
      <c r="M436" s="535"/>
    </row>
    <row r="437" spans="1:14" s="127" customFormat="1">
      <c r="A437" s="126">
        <v>45923</v>
      </c>
      <c r="B437" s="797" t="s">
        <v>3781</v>
      </c>
      <c r="C437" s="797" t="s">
        <v>411</v>
      </c>
      <c r="D437" s="127" t="s">
        <v>14</v>
      </c>
      <c r="E437" s="301"/>
      <c r="F437" s="301">
        <v>200</v>
      </c>
      <c r="G437" s="4">
        <f t="shared" si="5"/>
        <v>329.80000000000007</v>
      </c>
      <c r="H437" s="128"/>
      <c r="I437" s="527"/>
      <c r="J437" s="800"/>
      <c r="K437"/>
      <c r="L437" s="154">
        <f>SUM(L434:L435)</f>
        <v>347.2</v>
      </c>
      <c r="M437" s="138"/>
    </row>
    <row r="438" spans="1:14">
      <c r="A438" s="39">
        <v>45943</v>
      </c>
      <c r="B438" s="787" t="s">
        <v>3782</v>
      </c>
      <c r="C438" s="787" t="s">
        <v>21</v>
      </c>
      <c r="D438" t="s">
        <v>14</v>
      </c>
      <c r="E438" s="138"/>
      <c r="F438" s="138">
        <v>300</v>
      </c>
      <c r="G438" s="4">
        <f t="shared" si="5"/>
        <v>29.800000000000068</v>
      </c>
      <c r="H438" s="46"/>
      <c r="I438" s="527"/>
      <c r="J438" s="800"/>
      <c r="L438" s="118"/>
      <c r="M438" s="138"/>
    </row>
    <row r="439" spans="1:14">
      <c r="A439" s="39">
        <v>45952</v>
      </c>
      <c r="B439" s="787" t="s">
        <v>3783</v>
      </c>
      <c r="C439" s="787" t="s">
        <v>21</v>
      </c>
      <c r="D439" t="s">
        <v>12</v>
      </c>
      <c r="E439" s="138"/>
      <c r="F439" s="118">
        <v>8.8000000000000007</v>
      </c>
      <c r="G439" s="4">
        <f t="shared" si="5"/>
        <v>21.000000000000068</v>
      </c>
      <c r="H439" s="46"/>
      <c r="I439" s="527"/>
      <c r="J439" s="800"/>
      <c r="K439" s="527"/>
      <c r="L439" s="138"/>
      <c r="M439" s="138"/>
    </row>
    <row r="440" spans="1:14">
      <c r="A440" s="39">
        <v>45952</v>
      </c>
      <c r="B440" s="787" t="s">
        <v>3783</v>
      </c>
      <c r="C440" s="787" t="s">
        <v>21</v>
      </c>
      <c r="D440" t="s">
        <v>13</v>
      </c>
      <c r="E440" s="138"/>
      <c r="F440" s="118">
        <v>6</v>
      </c>
      <c r="G440" s="4">
        <f t="shared" si="5"/>
        <v>15.000000000000068</v>
      </c>
      <c r="H440" s="46"/>
      <c r="I440" s="527"/>
      <c r="J440" s="800"/>
      <c r="K440" s="527"/>
      <c r="L440" s="138"/>
      <c r="M440" s="138"/>
    </row>
    <row r="441" spans="1:14">
      <c r="A441" s="39">
        <v>46134</v>
      </c>
      <c r="B441" s="787" t="s">
        <v>3784</v>
      </c>
      <c r="C441" s="787" t="s">
        <v>21</v>
      </c>
      <c r="D441" t="s">
        <v>223</v>
      </c>
      <c r="E441" s="138"/>
      <c r="F441" s="118">
        <v>15</v>
      </c>
      <c r="G441" s="4">
        <f t="shared" si="5"/>
        <v>6.7501559897209518E-14</v>
      </c>
      <c r="H441" s="46"/>
      <c r="I441" s="527"/>
      <c r="J441" s="800"/>
      <c r="K441" s="527"/>
      <c r="L441" s="138"/>
      <c r="M441" s="138"/>
    </row>
    <row r="442" spans="1:14">
      <c r="A442" s="133" t="s">
        <v>136</v>
      </c>
      <c r="B442" s="786" t="s">
        <v>10</v>
      </c>
      <c r="C442" s="786" t="s">
        <v>91</v>
      </c>
      <c r="D442" t="s">
        <v>12</v>
      </c>
      <c r="E442" s="118">
        <v>8.5</v>
      </c>
      <c r="G442" s="4">
        <f t="shared" si="5"/>
        <v>8.5000000000000675</v>
      </c>
      <c r="L442" s="118"/>
      <c r="M442" s="118"/>
    </row>
    <row r="443" spans="1:14">
      <c r="A443" s="106"/>
      <c r="B443" s="787"/>
      <c r="C443" s="787"/>
      <c r="D443" t="s">
        <v>13</v>
      </c>
      <c r="E443" s="118">
        <v>4</v>
      </c>
      <c r="G443" s="4">
        <f t="shared" si="5"/>
        <v>12.500000000000068</v>
      </c>
      <c r="J443" s="786"/>
      <c r="L443" s="118"/>
      <c r="M443" s="121"/>
    </row>
    <row r="444" spans="1:14">
      <c r="A444" s="106"/>
      <c r="B444" s="787"/>
      <c r="C444" s="787"/>
      <c r="D444" t="s">
        <v>14</v>
      </c>
      <c r="E444" s="118">
        <v>500</v>
      </c>
      <c r="G444" s="4">
        <f t="shared" si="5"/>
        <v>512.50000000000011</v>
      </c>
      <c r="K444" s="786"/>
      <c r="L444" s="121"/>
      <c r="M444" s="121"/>
    </row>
    <row r="445" spans="1:14">
      <c r="A445" s="39">
        <v>45952</v>
      </c>
      <c r="B445" s="787" t="s">
        <v>3783</v>
      </c>
      <c r="C445" s="787" t="s">
        <v>91</v>
      </c>
      <c r="D445" t="s">
        <v>12</v>
      </c>
      <c r="F445" s="118">
        <v>8.5</v>
      </c>
      <c r="G445" s="4">
        <f t="shared" si="5"/>
        <v>504.00000000000011</v>
      </c>
      <c r="M445" s="121"/>
    </row>
    <row r="446" spans="1:14">
      <c r="A446" s="39">
        <v>45952</v>
      </c>
      <c r="B446" s="787" t="s">
        <v>3783</v>
      </c>
      <c r="C446" s="787" t="s">
        <v>91</v>
      </c>
      <c r="D446" t="s">
        <v>13</v>
      </c>
      <c r="F446" s="118">
        <v>4</v>
      </c>
      <c r="G446" s="4">
        <f t="shared" si="5"/>
        <v>500.00000000000011</v>
      </c>
    </row>
    <row r="447" spans="1:14">
      <c r="A447" s="39">
        <v>45952</v>
      </c>
      <c r="B447" s="787" t="s">
        <v>3785</v>
      </c>
      <c r="C447" s="787" t="s">
        <v>91</v>
      </c>
      <c r="D447" t="s">
        <v>14</v>
      </c>
      <c r="F447" s="118">
        <v>250</v>
      </c>
      <c r="G447" s="4">
        <f t="shared" si="5"/>
        <v>250.00000000000011</v>
      </c>
      <c r="H447" s="520" t="s">
        <v>140</v>
      </c>
      <c r="I447" s="589" t="s">
        <v>3786</v>
      </c>
    </row>
    <row r="448" spans="1:14">
      <c r="A448" s="39">
        <v>45965</v>
      </c>
      <c r="B448" s="787" t="s">
        <v>3787</v>
      </c>
      <c r="C448" s="787" t="s">
        <v>91</v>
      </c>
      <c r="D448" t="s">
        <v>14</v>
      </c>
      <c r="F448" s="118">
        <v>250</v>
      </c>
      <c r="G448" s="4">
        <f t="shared" si="5"/>
        <v>0</v>
      </c>
      <c r="H448" s="520"/>
      <c r="I448" s="521"/>
    </row>
    <row r="449" spans="1:14">
      <c r="A449" s="41">
        <v>45961</v>
      </c>
      <c r="B449" s="786" t="s">
        <v>10</v>
      </c>
      <c r="C449" s="786" t="s">
        <v>23</v>
      </c>
      <c r="D449" t="s">
        <v>12</v>
      </c>
      <c r="E449" s="118">
        <v>4</v>
      </c>
      <c r="G449" s="4">
        <f t="shared" si="5"/>
        <v>4</v>
      </c>
    </row>
    <row r="450" spans="1:14">
      <c r="B450" s="787"/>
      <c r="C450" s="787"/>
      <c r="D450" t="s">
        <v>13</v>
      </c>
      <c r="E450" s="118">
        <v>6</v>
      </c>
      <c r="G450" s="4">
        <f t="shared" ref="G450:G524" si="6">+G449+E450-F450</f>
        <v>10</v>
      </c>
    </row>
    <row r="451" spans="1:14">
      <c r="B451" s="787"/>
      <c r="C451" s="787"/>
      <c r="D451" t="s">
        <v>14</v>
      </c>
      <c r="E451" s="118">
        <v>500</v>
      </c>
      <c r="G451" s="4">
        <f t="shared" si="6"/>
        <v>510</v>
      </c>
    </row>
    <row r="452" spans="1:14">
      <c r="A452" s="39">
        <v>45978</v>
      </c>
      <c r="B452" s="787" t="s">
        <v>3788</v>
      </c>
      <c r="C452" s="787" t="s">
        <v>23</v>
      </c>
      <c r="D452" t="s">
        <v>12</v>
      </c>
      <c r="F452" s="118">
        <v>4</v>
      </c>
      <c r="G452" s="4">
        <f t="shared" si="6"/>
        <v>506</v>
      </c>
    </row>
    <row r="453" spans="1:14">
      <c r="A453" s="39">
        <v>45978</v>
      </c>
      <c r="B453" s="787" t="s">
        <v>3788</v>
      </c>
      <c r="C453" s="787" t="s">
        <v>23</v>
      </c>
      <c r="D453" t="s">
        <v>13</v>
      </c>
      <c r="F453" s="118">
        <v>6</v>
      </c>
      <c r="G453" s="4">
        <f t="shared" si="6"/>
        <v>500</v>
      </c>
    </row>
    <row r="454" spans="1:14">
      <c r="A454" s="39">
        <v>45978</v>
      </c>
      <c r="B454" s="787" t="s">
        <v>3789</v>
      </c>
      <c r="C454" s="787" t="s">
        <v>23</v>
      </c>
      <c r="D454" t="s">
        <v>14</v>
      </c>
      <c r="F454" s="118">
        <v>200</v>
      </c>
      <c r="G454" s="4">
        <f t="shared" si="6"/>
        <v>300</v>
      </c>
    </row>
    <row r="455" spans="1:14">
      <c r="A455" s="456">
        <v>45986</v>
      </c>
      <c r="B455" s="226" t="s">
        <v>3777</v>
      </c>
      <c r="C455" s="226" t="s">
        <v>23</v>
      </c>
      <c r="D455" s="42" t="s">
        <v>14</v>
      </c>
      <c r="F455" s="118">
        <v>100</v>
      </c>
      <c r="G455" s="4">
        <f t="shared" si="6"/>
        <v>200</v>
      </c>
    </row>
    <row r="456" spans="1:14">
      <c r="A456" s="456">
        <v>46007</v>
      </c>
      <c r="B456" s="631" t="s">
        <v>3790</v>
      </c>
      <c r="C456" s="226" t="s">
        <v>23</v>
      </c>
      <c r="D456" s="42" t="s">
        <v>14</v>
      </c>
      <c r="F456" s="118">
        <v>200</v>
      </c>
      <c r="G456" s="4">
        <f>+G455+E456-F456</f>
        <v>0</v>
      </c>
    </row>
    <row r="457" spans="1:14">
      <c r="A457" s="41">
        <v>45991</v>
      </c>
      <c r="B457" s="786" t="s">
        <v>10</v>
      </c>
      <c r="C457" s="786" t="s">
        <v>24</v>
      </c>
      <c r="D457" t="s">
        <v>12</v>
      </c>
      <c r="E457" s="118">
        <v>8.6</v>
      </c>
      <c r="G457" s="4">
        <f>+G456+E457-F457</f>
        <v>8.6</v>
      </c>
      <c r="H457" s="457">
        <f>SUM(H369:H454)</f>
        <v>900</v>
      </c>
      <c r="I457" s="458" t="s">
        <v>1120</v>
      </c>
    </row>
    <row r="458" spans="1:14">
      <c r="B458" s="787"/>
      <c r="C458" s="787"/>
      <c r="D458" t="s">
        <v>13</v>
      </c>
      <c r="E458" s="118">
        <v>5</v>
      </c>
      <c r="G458" s="4">
        <f>+G457+E458-F458</f>
        <v>13.6</v>
      </c>
    </row>
    <row r="459" spans="1:14">
      <c r="B459" s="787"/>
      <c r="C459" s="787"/>
      <c r="D459" t="s">
        <v>14</v>
      </c>
      <c r="E459" s="118">
        <v>500</v>
      </c>
      <c r="G459" s="4">
        <f t="shared" si="6"/>
        <v>513.6</v>
      </c>
    </row>
    <row r="460" spans="1:14">
      <c r="A460" s="39">
        <v>46007</v>
      </c>
      <c r="B460" s="498" t="s">
        <v>3790</v>
      </c>
      <c r="C460" s="787" t="s">
        <v>24</v>
      </c>
      <c r="D460" t="s">
        <v>14</v>
      </c>
      <c r="F460" s="118">
        <v>100</v>
      </c>
      <c r="G460" s="4">
        <f t="shared" si="6"/>
        <v>413.6</v>
      </c>
    </row>
    <row r="461" spans="1:14">
      <c r="A461" s="39">
        <v>46022</v>
      </c>
      <c r="B461" s="498" t="s">
        <v>3791</v>
      </c>
      <c r="C461" s="787" t="s">
        <v>24</v>
      </c>
      <c r="D461" t="s">
        <v>14</v>
      </c>
      <c r="F461" s="118">
        <v>400</v>
      </c>
      <c r="G461" s="4">
        <f>+G460+E461-F461</f>
        <v>13.600000000000023</v>
      </c>
      <c r="M461" s="121"/>
      <c r="N461" s="121"/>
    </row>
    <row r="462" spans="1:14">
      <c r="A462" s="39">
        <v>46057</v>
      </c>
      <c r="B462" s="498" t="s">
        <v>3792</v>
      </c>
      <c r="C462" s="787" t="s">
        <v>24</v>
      </c>
      <c r="D462" t="s">
        <v>12</v>
      </c>
      <c r="F462" s="118">
        <v>8.6</v>
      </c>
      <c r="G462" s="4">
        <f t="shared" ref="G462:G475" si="7">+G461+E462-F462</f>
        <v>5.0000000000000231</v>
      </c>
    </row>
    <row r="463" spans="1:14">
      <c r="A463" s="39">
        <v>46057</v>
      </c>
      <c r="B463" s="498" t="s">
        <v>3792</v>
      </c>
      <c r="C463" s="787" t="s">
        <v>24</v>
      </c>
      <c r="D463" t="s">
        <v>13</v>
      </c>
      <c r="F463" s="118">
        <v>5</v>
      </c>
      <c r="G463" s="4">
        <f t="shared" si="7"/>
        <v>2.3092638912203256E-14</v>
      </c>
    </row>
    <row r="464" spans="1:14">
      <c r="A464" s="41">
        <v>46022</v>
      </c>
      <c r="B464" s="786" t="s">
        <v>10</v>
      </c>
      <c r="C464" s="786" t="s">
        <v>25</v>
      </c>
      <c r="D464" t="s">
        <v>12</v>
      </c>
      <c r="E464" s="118">
        <v>8.1999999999999993</v>
      </c>
      <c r="G464" s="4">
        <f t="shared" si="7"/>
        <v>8.2000000000000224</v>
      </c>
    </row>
    <row r="465" spans="1:13">
      <c r="A465" s="41"/>
      <c r="B465" s="786"/>
      <c r="C465" s="786"/>
      <c r="D465" t="s">
        <v>13</v>
      </c>
      <c r="E465" s="118">
        <v>5</v>
      </c>
      <c r="G465" s="4">
        <f t="shared" si="7"/>
        <v>13.200000000000022</v>
      </c>
    </row>
    <row r="466" spans="1:13">
      <c r="B466" s="787"/>
      <c r="C466" s="787"/>
      <c r="D466" t="s">
        <v>14</v>
      </c>
      <c r="E466" s="138">
        <v>500</v>
      </c>
      <c r="F466" s="138"/>
      <c r="G466" s="4">
        <f t="shared" si="7"/>
        <v>513.20000000000005</v>
      </c>
    </row>
    <row r="467" spans="1:13">
      <c r="A467" s="39">
        <v>46050</v>
      </c>
      <c r="B467" s="631" t="s">
        <v>3793</v>
      </c>
      <c r="C467" s="787" t="s">
        <v>25</v>
      </c>
      <c r="D467" t="s">
        <v>14</v>
      </c>
      <c r="F467" s="118">
        <v>150</v>
      </c>
      <c r="G467" s="4">
        <f t="shared" si="7"/>
        <v>363.20000000000005</v>
      </c>
    </row>
    <row r="468" spans="1:13">
      <c r="A468" s="39">
        <v>46057</v>
      </c>
      <c r="B468" s="631" t="s">
        <v>3794</v>
      </c>
      <c r="C468" s="787" t="s">
        <v>25</v>
      </c>
      <c r="D468" t="s">
        <v>14</v>
      </c>
      <c r="F468" s="118">
        <v>200</v>
      </c>
      <c r="G468" s="4">
        <f t="shared" si="7"/>
        <v>163.20000000000005</v>
      </c>
      <c r="M468" s="528"/>
    </row>
    <row r="469" spans="1:13">
      <c r="A469" s="39">
        <v>46057</v>
      </c>
      <c r="B469" s="631" t="s">
        <v>3792</v>
      </c>
      <c r="C469" s="787" t="s">
        <v>25</v>
      </c>
      <c r="D469" t="s">
        <v>12</v>
      </c>
      <c r="F469" s="118">
        <v>8.1999999999999993</v>
      </c>
      <c r="G469" s="4">
        <f t="shared" si="7"/>
        <v>155.00000000000006</v>
      </c>
      <c r="K469" s="787"/>
    </row>
    <row r="470" spans="1:13">
      <c r="A470" s="39">
        <v>46057</v>
      </c>
      <c r="B470" s="631" t="s">
        <v>3792</v>
      </c>
      <c r="C470" s="787" t="s">
        <v>25</v>
      </c>
      <c r="D470" t="s">
        <v>13</v>
      </c>
      <c r="F470" s="118">
        <v>5</v>
      </c>
      <c r="G470" s="4">
        <f t="shared" si="7"/>
        <v>150.00000000000006</v>
      </c>
      <c r="K470" s="787"/>
    </row>
    <row r="471" spans="1:13">
      <c r="A471" s="39">
        <v>46071</v>
      </c>
      <c r="B471" s="631" t="s">
        <v>3795</v>
      </c>
      <c r="C471" s="787" t="s">
        <v>25</v>
      </c>
      <c r="D471" t="s">
        <v>14</v>
      </c>
      <c r="F471" s="118">
        <v>150</v>
      </c>
      <c r="G471" s="4">
        <f t="shared" si="7"/>
        <v>0</v>
      </c>
    </row>
    <row r="472" spans="1:13">
      <c r="A472" s="133">
        <v>46053</v>
      </c>
      <c r="B472" s="786" t="s">
        <v>10</v>
      </c>
      <c r="C472" s="786" t="s">
        <v>11</v>
      </c>
      <c r="D472" t="s">
        <v>12</v>
      </c>
      <c r="E472" s="118">
        <v>7.6</v>
      </c>
      <c r="G472" s="4">
        <f t="shared" si="7"/>
        <v>7.6</v>
      </c>
      <c r="M472" s="138"/>
    </row>
    <row r="473" spans="1:13">
      <c r="A473" s="106"/>
      <c r="B473" s="787"/>
      <c r="C473" s="787"/>
      <c r="D473" t="s">
        <v>13</v>
      </c>
      <c r="E473" s="118">
        <v>3</v>
      </c>
      <c r="G473" s="4">
        <f t="shared" si="7"/>
        <v>10.6</v>
      </c>
      <c r="M473" s="118"/>
    </row>
    <row r="474" spans="1:13">
      <c r="A474" s="106"/>
      <c r="B474" s="787"/>
      <c r="C474" s="787"/>
      <c r="D474" t="s">
        <v>14</v>
      </c>
      <c r="E474" s="118">
        <v>500</v>
      </c>
      <c r="G474" s="4">
        <f t="shared" si="7"/>
        <v>510.6</v>
      </c>
      <c r="K474" s="786"/>
      <c r="M474" s="118"/>
    </row>
    <row r="475" spans="1:13">
      <c r="A475" s="39">
        <v>46071</v>
      </c>
      <c r="B475" s="787" t="s">
        <v>3796</v>
      </c>
      <c r="C475" s="787" t="s">
        <v>11</v>
      </c>
      <c r="D475" t="s">
        <v>12</v>
      </c>
      <c r="F475" s="118">
        <v>7.6</v>
      </c>
      <c r="G475" s="4">
        <f t="shared" si="7"/>
        <v>503</v>
      </c>
      <c r="K475" s="820" t="s">
        <v>3752</v>
      </c>
      <c r="L475" s="820"/>
      <c r="M475" s="820"/>
    </row>
    <row r="476" spans="1:13">
      <c r="A476" s="39">
        <v>46071</v>
      </c>
      <c r="B476" s="787" t="s">
        <v>3796</v>
      </c>
      <c r="C476" s="787" t="s">
        <v>11</v>
      </c>
      <c r="D476" t="s">
        <v>13</v>
      </c>
      <c r="F476" s="118">
        <v>3</v>
      </c>
      <c r="G476" s="4">
        <f t="shared" si="6"/>
        <v>500</v>
      </c>
      <c r="J476" s="10">
        <v>2025</v>
      </c>
      <c r="K476" s="786" t="s">
        <v>411</v>
      </c>
      <c r="L476" s="378" t="s">
        <v>223</v>
      </c>
      <c r="M476" s="379">
        <v>15</v>
      </c>
    </row>
    <row r="477" spans="1:13">
      <c r="A477" s="39">
        <v>46085</v>
      </c>
      <c r="B477" s="787" t="s">
        <v>3797</v>
      </c>
      <c r="C477" s="787" t="s">
        <v>11</v>
      </c>
      <c r="D477" t="s">
        <v>14</v>
      </c>
      <c r="F477" s="118">
        <v>200</v>
      </c>
      <c r="G477" s="4">
        <f t="shared" si="6"/>
        <v>300</v>
      </c>
      <c r="J477" s="10">
        <v>2026</v>
      </c>
      <c r="K477" s="786" t="s">
        <v>15</v>
      </c>
      <c r="L477" t="s">
        <v>12</v>
      </c>
      <c r="M477" s="118">
        <v>8.9</v>
      </c>
    </row>
    <row r="478" spans="1:13">
      <c r="A478" s="39">
        <v>46092</v>
      </c>
      <c r="B478" s="787" t="s">
        <v>3798</v>
      </c>
      <c r="C478" s="787" t="s">
        <v>11</v>
      </c>
      <c r="D478" t="s">
        <v>14</v>
      </c>
      <c r="F478" s="118">
        <v>150</v>
      </c>
      <c r="G478" s="4">
        <f t="shared" si="6"/>
        <v>150</v>
      </c>
      <c r="J478" s="10"/>
      <c r="K478" s="787"/>
      <c r="L478" t="s">
        <v>13</v>
      </c>
      <c r="M478" s="118">
        <v>6</v>
      </c>
    </row>
    <row r="479" spans="1:13">
      <c r="A479" s="39">
        <v>46106</v>
      </c>
      <c r="B479" s="787" t="s">
        <v>3799</v>
      </c>
      <c r="C479" s="787" t="s">
        <v>11</v>
      </c>
      <c r="D479" t="s">
        <v>14</v>
      </c>
      <c r="F479" s="118">
        <v>100</v>
      </c>
      <c r="G479" s="4">
        <f t="shared" si="6"/>
        <v>50</v>
      </c>
      <c r="J479" s="10"/>
      <c r="K479" s="787"/>
      <c r="L479" t="s">
        <v>14</v>
      </c>
      <c r="M479" s="118">
        <v>350</v>
      </c>
    </row>
    <row r="480" spans="1:13">
      <c r="A480" s="39">
        <v>46120</v>
      </c>
      <c r="B480" s="787" t="s">
        <v>3800</v>
      </c>
      <c r="C480" s="787" t="s">
        <v>11</v>
      </c>
      <c r="D480" t="s">
        <v>14</v>
      </c>
      <c r="F480" s="118">
        <v>50</v>
      </c>
      <c r="G480" s="4">
        <f t="shared" si="6"/>
        <v>0</v>
      </c>
      <c r="J480" s="10"/>
      <c r="K480" s="786" t="s">
        <v>16</v>
      </c>
      <c r="L480" t="s">
        <v>12</v>
      </c>
      <c r="M480" s="118">
        <v>6.5</v>
      </c>
    </row>
    <row r="481" spans="1:14">
      <c r="A481" s="41">
        <v>46081</v>
      </c>
      <c r="B481" s="786" t="s">
        <v>10</v>
      </c>
      <c r="C481" s="786" t="s">
        <v>15</v>
      </c>
      <c r="D481" t="s">
        <v>12</v>
      </c>
      <c r="E481" s="118">
        <v>8.9</v>
      </c>
      <c r="G481" s="4">
        <f t="shared" si="6"/>
        <v>8.9</v>
      </c>
      <c r="L481" t="s">
        <v>13</v>
      </c>
      <c r="M481" s="118">
        <v>6</v>
      </c>
    </row>
    <row r="482" spans="1:14">
      <c r="B482" s="787"/>
      <c r="C482" s="787"/>
      <c r="D482" t="s">
        <v>13</v>
      </c>
      <c r="E482" s="118">
        <v>6</v>
      </c>
      <c r="G482" s="4">
        <f t="shared" si="6"/>
        <v>14.9</v>
      </c>
      <c r="L482" t="s">
        <v>14</v>
      </c>
      <c r="M482" s="118">
        <v>500</v>
      </c>
      <c r="N482" s="121"/>
    </row>
    <row r="483" spans="1:14">
      <c r="B483" s="787"/>
      <c r="C483" s="787"/>
      <c r="D483" t="s">
        <v>14</v>
      </c>
      <c r="E483" s="118">
        <v>500</v>
      </c>
      <c r="G483" s="4">
        <f t="shared" si="6"/>
        <v>514.9</v>
      </c>
      <c r="M483" s="161">
        <f>SUM(M476:M482)</f>
        <v>892.4</v>
      </c>
    </row>
    <row r="484" spans="1:14">
      <c r="A484" s="39">
        <v>46120</v>
      </c>
      <c r="B484" s="787" t="s">
        <v>3800</v>
      </c>
      <c r="C484" s="787" t="s">
        <v>15</v>
      </c>
      <c r="D484" t="s">
        <v>14</v>
      </c>
      <c r="F484" s="118">
        <v>150</v>
      </c>
      <c r="G484" s="4">
        <f t="shared" si="6"/>
        <v>364.9</v>
      </c>
    </row>
    <row r="485" spans="1:14">
      <c r="A485" s="39">
        <v>46134</v>
      </c>
      <c r="B485" s="787" t="s">
        <v>3801</v>
      </c>
      <c r="C485" s="787" t="s">
        <v>15</v>
      </c>
      <c r="D485" t="s">
        <v>14</v>
      </c>
      <c r="F485" s="118">
        <v>200</v>
      </c>
      <c r="G485" s="4">
        <f t="shared" si="6"/>
        <v>164.89999999999998</v>
      </c>
    </row>
    <row r="486" spans="1:14">
      <c r="A486" s="39">
        <v>46134</v>
      </c>
      <c r="B486" s="787" t="s">
        <v>3784</v>
      </c>
      <c r="C486" s="787" t="s">
        <v>15</v>
      </c>
      <c r="D486" t="s">
        <v>12</v>
      </c>
      <c r="F486" s="118">
        <v>8.9</v>
      </c>
      <c r="G486" s="4">
        <f t="shared" si="6"/>
        <v>155.99999999999997</v>
      </c>
    </row>
    <row r="487" spans="1:14">
      <c r="A487" s="39">
        <v>46134</v>
      </c>
      <c r="B487" s="787" t="s">
        <v>3784</v>
      </c>
      <c r="C487" s="787" t="s">
        <v>15</v>
      </c>
      <c r="D487" t="s">
        <v>13</v>
      </c>
      <c r="F487" s="118">
        <v>6</v>
      </c>
      <c r="G487" s="4">
        <f t="shared" si="6"/>
        <v>149.99999999999997</v>
      </c>
      <c r="K487" s="820" t="s">
        <v>3752</v>
      </c>
      <c r="L487" s="820"/>
      <c r="M487" s="820"/>
    </row>
    <row r="488" spans="1:14">
      <c r="A488" s="39">
        <v>46141</v>
      </c>
      <c r="B488" s="787" t="s">
        <v>3802</v>
      </c>
      <c r="C488" s="787" t="s">
        <v>15</v>
      </c>
      <c r="D488" t="s">
        <v>14</v>
      </c>
      <c r="F488" s="118">
        <v>100</v>
      </c>
      <c r="G488" s="4">
        <f t="shared" si="6"/>
        <v>49.999999999999972</v>
      </c>
      <c r="K488" s="786"/>
      <c r="L488" s="786"/>
      <c r="M488" s="786"/>
    </row>
    <row r="489" spans="1:14">
      <c r="A489" s="41">
        <v>46112</v>
      </c>
      <c r="B489" s="786" t="s">
        <v>10</v>
      </c>
      <c r="C489" s="786" t="s">
        <v>16</v>
      </c>
      <c r="D489" t="s">
        <v>12</v>
      </c>
      <c r="E489" s="118">
        <v>6.5</v>
      </c>
      <c r="G489" s="4">
        <f t="shared" si="6"/>
        <v>56.499999999999972</v>
      </c>
      <c r="J489" s="786">
        <v>2026</v>
      </c>
      <c r="K489" s="786" t="s">
        <v>15</v>
      </c>
      <c r="L489" t="s">
        <v>14</v>
      </c>
      <c r="M489" s="121">
        <v>150</v>
      </c>
    </row>
    <row r="490" spans="1:14">
      <c r="B490" s="787"/>
      <c r="C490" s="787"/>
      <c r="D490" t="s">
        <v>13</v>
      </c>
      <c r="E490" s="118">
        <v>6</v>
      </c>
      <c r="G490" s="4">
        <f t="shared" si="6"/>
        <v>62.499999999999972</v>
      </c>
      <c r="K490" s="786" t="s">
        <v>16</v>
      </c>
      <c r="L490" t="s">
        <v>14</v>
      </c>
      <c r="M490" s="121">
        <v>500</v>
      </c>
    </row>
    <row r="491" spans="1:14">
      <c r="B491" s="787"/>
      <c r="C491" s="787"/>
      <c r="D491" t="s">
        <v>14</v>
      </c>
      <c r="E491" s="118">
        <v>500</v>
      </c>
      <c r="G491" s="4">
        <f t="shared" si="6"/>
        <v>562.5</v>
      </c>
      <c r="M491" s="161">
        <f>SUM(M489:M490)</f>
        <v>650</v>
      </c>
    </row>
    <row r="492" spans="1:14">
      <c r="A492" s="39">
        <v>46134</v>
      </c>
      <c r="B492" s="787" t="s">
        <v>3784</v>
      </c>
      <c r="C492" s="787" t="s">
        <v>16</v>
      </c>
      <c r="D492" t="s">
        <v>12</v>
      </c>
      <c r="F492" s="118">
        <v>6.5</v>
      </c>
      <c r="G492" s="4">
        <f t="shared" si="6"/>
        <v>556</v>
      </c>
      <c r="M492" s="121"/>
    </row>
    <row r="493" spans="1:14">
      <c r="A493" s="39">
        <v>46134</v>
      </c>
      <c r="B493" s="787" t="s">
        <v>3784</v>
      </c>
      <c r="C493" s="787" t="s">
        <v>16</v>
      </c>
      <c r="D493" t="s">
        <v>13</v>
      </c>
      <c r="F493" s="118">
        <v>6</v>
      </c>
      <c r="G493" s="4">
        <f t="shared" si="6"/>
        <v>550</v>
      </c>
      <c r="M493" s="121"/>
    </row>
    <row r="494" spans="1:14">
      <c r="A494" s="41">
        <v>46142</v>
      </c>
      <c r="B494" s="786" t="s">
        <v>10</v>
      </c>
      <c r="C494" s="786" t="s">
        <v>17</v>
      </c>
      <c r="D494" t="s">
        <v>12</v>
      </c>
      <c r="G494" s="4">
        <f t="shared" si="6"/>
        <v>550</v>
      </c>
    </row>
    <row r="495" spans="1:14">
      <c r="B495" s="787"/>
      <c r="C495" s="787"/>
      <c r="D495" t="s">
        <v>13</v>
      </c>
      <c r="G495" s="4">
        <f t="shared" si="6"/>
        <v>550</v>
      </c>
    </row>
    <row r="496" spans="1:14">
      <c r="B496" s="787"/>
      <c r="C496" s="787"/>
      <c r="D496" t="s">
        <v>14</v>
      </c>
      <c r="E496" s="118">
        <v>500</v>
      </c>
      <c r="G496" s="4">
        <f t="shared" si="6"/>
        <v>1050</v>
      </c>
    </row>
    <row r="497" spans="2:7">
      <c r="B497" s="787"/>
      <c r="C497" s="787"/>
      <c r="G497" s="4">
        <f t="shared" si="6"/>
        <v>1050</v>
      </c>
    </row>
    <row r="498" spans="2:7">
      <c r="B498" s="787"/>
      <c r="C498" s="787"/>
      <c r="G498" s="4">
        <f t="shared" si="6"/>
        <v>1050</v>
      </c>
    </row>
    <row r="499" spans="2:7">
      <c r="B499" s="787"/>
      <c r="C499" s="787"/>
      <c r="G499" s="4">
        <f t="shared" si="6"/>
        <v>1050</v>
      </c>
    </row>
    <row r="500" spans="2:7">
      <c r="B500" s="787"/>
      <c r="C500" s="787"/>
      <c r="G500" s="4">
        <f t="shared" si="6"/>
        <v>1050</v>
      </c>
    </row>
    <row r="501" spans="2:7">
      <c r="B501" s="787"/>
      <c r="C501" s="787"/>
      <c r="G501" s="4">
        <f t="shared" si="6"/>
        <v>1050</v>
      </c>
    </row>
    <row r="502" spans="2:7">
      <c r="B502" s="787"/>
      <c r="C502" s="787"/>
      <c r="G502" s="4">
        <f t="shared" si="6"/>
        <v>1050</v>
      </c>
    </row>
    <row r="503" spans="2:7">
      <c r="B503" s="787"/>
      <c r="C503" s="787"/>
      <c r="G503" s="4">
        <f t="shared" si="6"/>
        <v>1050</v>
      </c>
    </row>
    <row r="504" spans="2:7">
      <c r="B504" s="787"/>
      <c r="C504" s="787"/>
      <c r="G504" s="4">
        <f t="shared" si="6"/>
        <v>1050</v>
      </c>
    </row>
    <row r="505" spans="2:7">
      <c r="B505" s="787"/>
      <c r="C505" s="787"/>
      <c r="G505" s="4">
        <f t="shared" si="6"/>
        <v>1050</v>
      </c>
    </row>
    <row r="506" spans="2:7">
      <c r="B506" s="787"/>
      <c r="C506" s="787"/>
      <c r="G506" s="4">
        <f t="shared" si="6"/>
        <v>1050</v>
      </c>
    </row>
    <row r="507" spans="2:7">
      <c r="B507" s="787"/>
      <c r="C507" s="787"/>
      <c r="G507" s="4">
        <f t="shared" si="6"/>
        <v>1050</v>
      </c>
    </row>
    <row r="508" spans="2:7">
      <c r="B508" s="787"/>
      <c r="C508" s="787"/>
      <c r="G508" s="4">
        <f t="shared" si="6"/>
        <v>1050</v>
      </c>
    </row>
    <row r="509" spans="2:7">
      <c r="B509" s="787"/>
      <c r="C509" s="787"/>
      <c r="G509" s="4">
        <f t="shared" si="6"/>
        <v>1050</v>
      </c>
    </row>
    <row r="510" spans="2:7">
      <c r="B510" s="787"/>
      <c r="C510" s="787"/>
      <c r="G510" s="4">
        <f t="shared" si="6"/>
        <v>1050</v>
      </c>
    </row>
    <row r="511" spans="2:7">
      <c r="B511" s="787"/>
      <c r="C511" s="787"/>
      <c r="G511" s="4">
        <f t="shared" si="6"/>
        <v>1050</v>
      </c>
    </row>
    <row r="512" spans="2:7">
      <c r="B512" s="787"/>
      <c r="C512" s="787"/>
      <c r="G512" s="4">
        <f t="shared" si="6"/>
        <v>1050</v>
      </c>
    </row>
    <row r="513" spans="2:7">
      <c r="B513" s="787"/>
      <c r="C513" s="787"/>
      <c r="G513" s="4">
        <f t="shared" si="6"/>
        <v>1050</v>
      </c>
    </row>
    <row r="514" spans="2:7">
      <c r="B514" s="787"/>
      <c r="C514" s="787"/>
      <c r="G514" s="4">
        <f t="shared" si="6"/>
        <v>1050</v>
      </c>
    </row>
    <row r="515" spans="2:7">
      <c r="B515" s="787"/>
      <c r="C515" s="787"/>
      <c r="G515" s="4">
        <f t="shared" si="6"/>
        <v>1050</v>
      </c>
    </row>
    <row r="516" spans="2:7">
      <c r="B516" s="787"/>
      <c r="C516" s="787"/>
      <c r="G516" s="4">
        <f t="shared" si="6"/>
        <v>1050</v>
      </c>
    </row>
    <row r="517" spans="2:7">
      <c r="B517" s="787"/>
      <c r="C517" s="787"/>
      <c r="G517" s="4">
        <f t="shared" si="6"/>
        <v>1050</v>
      </c>
    </row>
    <row r="518" spans="2:7">
      <c r="B518" s="787"/>
      <c r="C518" s="787"/>
      <c r="G518" s="4">
        <f t="shared" si="6"/>
        <v>1050</v>
      </c>
    </row>
    <row r="519" spans="2:7">
      <c r="B519" s="787"/>
      <c r="C519" s="787"/>
      <c r="G519" s="4">
        <f t="shared" si="6"/>
        <v>1050</v>
      </c>
    </row>
    <row r="520" spans="2:7">
      <c r="B520" s="787"/>
      <c r="C520" s="787"/>
      <c r="G520" s="4">
        <f t="shared" si="6"/>
        <v>1050</v>
      </c>
    </row>
    <row r="521" spans="2:7">
      <c r="B521" s="787"/>
      <c r="C521" s="787"/>
      <c r="G521" s="4">
        <f t="shared" si="6"/>
        <v>1050</v>
      </c>
    </row>
    <row r="522" spans="2:7">
      <c r="B522" s="787"/>
      <c r="C522" s="787"/>
      <c r="G522" s="4">
        <f t="shared" si="6"/>
        <v>1050</v>
      </c>
    </row>
    <row r="523" spans="2:7">
      <c r="B523" s="787"/>
      <c r="C523" s="787"/>
      <c r="G523" s="4">
        <f t="shared" si="6"/>
        <v>1050</v>
      </c>
    </row>
    <row r="524" spans="2:7">
      <c r="B524" s="787"/>
      <c r="C524" s="787"/>
      <c r="G524" s="4">
        <f t="shared" si="6"/>
        <v>1050</v>
      </c>
    </row>
    <row r="525" spans="2:7">
      <c r="B525" s="787"/>
      <c r="C525" s="787"/>
      <c r="G525" s="4">
        <f t="shared" ref="G525:G588" si="8">+G524+E525-F525</f>
        <v>1050</v>
      </c>
    </row>
    <row r="526" spans="2:7">
      <c r="B526" s="787"/>
      <c r="C526" s="787"/>
      <c r="G526" s="4">
        <f t="shared" si="8"/>
        <v>1050</v>
      </c>
    </row>
    <row r="527" spans="2:7">
      <c r="B527" s="787"/>
      <c r="C527" s="787"/>
      <c r="G527" s="4">
        <f t="shared" si="8"/>
        <v>1050</v>
      </c>
    </row>
    <row r="528" spans="2:7">
      <c r="B528" s="787"/>
      <c r="C528" s="787"/>
      <c r="G528" s="4">
        <f t="shared" si="8"/>
        <v>1050</v>
      </c>
    </row>
    <row r="529" spans="2:7">
      <c r="B529" s="787"/>
      <c r="C529" s="787"/>
      <c r="G529" s="4">
        <f t="shared" si="8"/>
        <v>1050</v>
      </c>
    </row>
    <row r="530" spans="2:7">
      <c r="B530" s="787"/>
      <c r="C530" s="787"/>
      <c r="G530" s="4">
        <f t="shared" si="8"/>
        <v>1050</v>
      </c>
    </row>
    <row r="531" spans="2:7">
      <c r="B531" s="787"/>
      <c r="C531" s="787"/>
      <c r="G531" s="4">
        <f t="shared" si="8"/>
        <v>1050</v>
      </c>
    </row>
    <row r="532" spans="2:7">
      <c r="B532" s="787"/>
      <c r="C532" s="787"/>
      <c r="G532" s="4">
        <f t="shared" si="8"/>
        <v>1050</v>
      </c>
    </row>
    <row r="533" spans="2:7">
      <c r="B533" s="787"/>
      <c r="C533" s="787"/>
      <c r="G533" s="4">
        <f t="shared" si="8"/>
        <v>1050</v>
      </c>
    </row>
    <row r="534" spans="2:7">
      <c r="B534" s="787"/>
      <c r="C534" s="787"/>
      <c r="G534" s="4">
        <f t="shared" si="8"/>
        <v>1050</v>
      </c>
    </row>
    <row r="535" spans="2:7">
      <c r="B535" s="787"/>
      <c r="C535" s="787"/>
      <c r="G535" s="4">
        <f t="shared" si="8"/>
        <v>1050</v>
      </c>
    </row>
    <row r="536" spans="2:7">
      <c r="B536" s="787"/>
      <c r="C536" s="787"/>
      <c r="G536" s="4">
        <f t="shared" si="8"/>
        <v>1050</v>
      </c>
    </row>
    <row r="537" spans="2:7">
      <c r="B537" s="787"/>
      <c r="C537" s="787"/>
      <c r="G537" s="4">
        <f t="shared" si="8"/>
        <v>1050</v>
      </c>
    </row>
    <row r="538" spans="2:7">
      <c r="B538" s="787"/>
      <c r="C538" s="787"/>
      <c r="G538" s="4">
        <f t="shared" si="8"/>
        <v>1050</v>
      </c>
    </row>
    <row r="539" spans="2:7">
      <c r="B539" s="787"/>
      <c r="C539" s="787"/>
      <c r="G539" s="4">
        <f t="shared" si="8"/>
        <v>1050</v>
      </c>
    </row>
    <row r="540" spans="2:7">
      <c r="B540" s="787"/>
      <c r="C540" s="787"/>
      <c r="G540" s="4">
        <f t="shared" si="8"/>
        <v>1050</v>
      </c>
    </row>
    <row r="541" spans="2:7">
      <c r="B541" s="787"/>
      <c r="C541" s="787"/>
      <c r="G541" s="4">
        <f t="shared" si="8"/>
        <v>1050</v>
      </c>
    </row>
    <row r="542" spans="2:7">
      <c r="B542" s="787"/>
      <c r="C542" s="787"/>
      <c r="G542" s="4">
        <f t="shared" si="8"/>
        <v>1050</v>
      </c>
    </row>
    <row r="543" spans="2:7">
      <c r="B543" s="787"/>
      <c r="C543" s="787"/>
      <c r="G543" s="4">
        <f t="shared" si="8"/>
        <v>1050</v>
      </c>
    </row>
    <row r="544" spans="2:7">
      <c r="B544" s="787"/>
      <c r="C544" s="787"/>
      <c r="G544" s="4">
        <f t="shared" si="8"/>
        <v>1050</v>
      </c>
    </row>
    <row r="545" spans="2:7">
      <c r="B545" s="787"/>
      <c r="C545" s="787"/>
      <c r="G545" s="4">
        <f t="shared" si="8"/>
        <v>1050</v>
      </c>
    </row>
    <row r="546" spans="2:7">
      <c r="B546" s="787"/>
      <c r="C546" s="787"/>
      <c r="G546" s="4">
        <f t="shared" si="8"/>
        <v>1050</v>
      </c>
    </row>
    <row r="547" spans="2:7">
      <c r="B547" s="787"/>
      <c r="C547" s="787"/>
      <c r="G547" s="4">
        <f t="shared" si="8"/>
        <v>1050</v>
      </c>
    </row>
    <row r="548" spans="2:7">
      <c r="B548" s="787"/>
      <c r="C548" s="787"/>
      <c r="G548" s="4">
        <f t="shared" si="8"/>
        <v>1050</v>
      </c>
    </row>
    <row r="549" spans="2:7">
      <c r="B549" s="787"/>
      <c r="C549" s="787"/>
      <c r="G549" s="4">
        <f t="shared" si="8"/>
        <v>1050</v>
      </c>
    </row>
    <row r="550" spans="2:7">
      <c r="B550" s="787"/>
      <c r="C550" s="787"/>
      <c r="G550" s="4">
        <f t="shared" si="8"/>
        <v>1050</v>
      </c>
    </row>
    <row r="551" spans="2:7">
      <c r="B551" s="787"/>
      <c r="C551" s="787"/>
      <c r="G551" s="4">
        <f t="shared" si="8"/>
        <v>1050</v>
      </c>
    </row>
    <row r="552" spans="2:7">
      <c r="B552" s="787"/>
      <c r="C552" s="787"/>
      <c r="G552" s="4">
        <f t="shared" si="8"/>
        <v>1050</v>
      </c>
    </row>
    <row r="553" spans="2:7">
      <c r="B553" s="787"/>
      <c r="C553" s="787"/>
      <c r="G553" s="4">
        <f t="shared" si="8"/>
        <v>1050</v>
      </c>
    </row>
    <row r="554" spans="2:7">
      <c r="B554" s="787"/>
      <c r="C554" s="787"/>
      <c r="G554" s="4">
        <f t="shared" si="8"/>
        <v>1050</v>
      </c>
    </row>
    <row r="555" spans="2:7">
      <c r="B555" s="787"/>
      <c r="C555" s="787"/>
      <c r="G555" s="4">
        <f t="shared" si="8"/>
        <v>1050</v>
      </c>
    </row>
    <row r="556" spans="2:7">
      <c r="B556" s="787"/>
      <c r="C556" s="787"/>
      <c r="G556" s="4">
        <f t="shared" si="8"/>
        <v>1050</v>
      </c>
    </row>
    <row r="557" spans="2:7">
      <c r="B557" s="787"/>
      <c r="C557" s="787"/>
      <c r="G557" s="4">
        <f t="shared" si="8"/>
        <v>1050</v>
      </c>
    </row>
    <row r="558" spans="2:7">
      <c r="B558" s="787"/>
      <c r="C558" s="787"/>
      <c r="G558" s="4">
        <f t="shared" si="8"/>
        <v>1050</v>
      </c>
    </row>
    <row r="559" spans="2:7">
      <c r="B559" s="787"/>
      <c r="C559" s="787"/>
      <c r="G559" s="4">
        <f t="shared" si="8"/>
        <v>1050</v>
      </c>
    </row>
    <row r="560" spans="2:7">
      <c r="B560" s="787"/>
      <c r="C560" s="787"/>
      <c r="G560" s="4">
        <f t="shared" si="8"/>
        <v>1050</v>
      </c>
    </row>
    <row r="561" spans="2:7">
      <c r="B561" s="787"/>
      <c r="C561" s="787"/>
      <c r="G561" s="4">
        <f t="shared" si="8"/>
        <v>1050</v>
      </c>
    </row>
    <row r="562" spans="2:7">
      <c r="B562" s="787"/>
      <c r="C562" s="787"/>
      <c r="G562" s="4">
        <f t="shared" si="8"/>
        <v>1050</v>
      </c>
    </row>
    <row r="563" spans="2:7">
      <c r="B563" s="787"/>
      <c r="C563" s="787"/>
      <c r="G563" s="4">
        <f t="shared" si="8"/>
        <v>1050</v>
      </c>
    </row>
    <row r="564" spans="2:7">
      <c r="B564" s="787"/>
      <c r="C564" s="787"/>
      <c r="G564" s="4">
        <f t="shared" si="8"/>
        <v>1050</v>
      </c>
    </row>
    <row r="565" spans="2:7">
      <c r="B565" s="787"/>
      <c r="C565" s="787"/>
      <c r="G565" s="4">
        <f t="shared" si="8"/>
        <v>1050</v>
      </c>
    </row>
    <row r="566" spans="2:7">
      <c r="B566" s="787"/>
      <c r="C566" s="787"/>
      <c r="G566" s="4">
        <f t="shared" si="8"/>
        <v>1050</v>
      </c>
    </row>
    <row r="567" spans="2:7">
      <c r="B567" s="787"/>
      <c r="C567" s="787"/>
      <c r="G567" s="4">
        <f t="shared" si="8"/>
        <v>1050</v>
      </c>
    </row>
    <row r="568" spans="2:7">
      <c r="B568" s="787"/>
      <c r="C568" s="787"/>
      <c r="G568" s="4">
        <f t="shared" si="8"/>
        <v>1050</v>
      </c>
    </row>
    <row r="569" spans="2:7">
      <c r="B569" s="787"/>
      <c r="C569" s="787"/>
      <c r="G569" s="4">
        <f t="shared" si="8"/>
        <v>1050</v>
      </c>
    </row>
    <row r="570" spans="2:7">
      <c r="B570" s="787"/>
      <c r="C570" s="787"/>
      <c r="G570" s="4">
        <f t="shared" si="8"/>
        <v>1050</v>
      </c>
    </row>
    <row r="571" spans="2:7">
      <c r="B571" s="787"/>
      <c r="C571" s="787"/>
      <c r="G571" s="4">
        <f t="shared" si="8"/>
        <v>1050</v>
      </c>
    </row>
    <row r="572" spans="2:7">
      <c r="B572" s="787"/>
      <c r="C572" s="787"/>
      <c r="G572" s="4">
        <f t="shared" si="8"/>
        <v>1050</v>
      </c>
    </row>
    <row r="573" spans="2:7">
      <c r="B573" s="787"/>
      <c r="C573" s="787"/>
      <c r="G573" s="4">
        <f t="shared" si="8"/>
        <v>1050</v>
      </c>
    </row>
    <row r="574" spans="2:7">
      <c r="B574" s="787"/>
      <c r="C574" s="787"/>
      <c r="G574" s="4">
        <f t="shared" si="8"/>
        <v>1050</v>
      </c>
    </row>
    <row r="575" spans="2:7">
      <c r="B575" s="787"/>
      <c r="C575" s="787"/>
      <c r="G575" s="4">
        <f t="shared" si="8"/>
        <v>1050</v>
      </c>
    </row>
    <row r="576" spans="2:7">
      <c r="B576" s="787"/>
      <c r="C576" s="787"/>
      <c r="G576" s="4">
        <f t="shared" si="8"/>
        <v>1050</v>
      </c>
    </row>
    <row r="577" spans="2:7">
      <c r="B577" s="787"/>
      <c r="C577" s="787"/>
      <c r="G577" s="4">
        <f t="shared" si="8"/>
        <v>1050</v>
      </c>
    </row>
    <row r="578" spans="2:7">
      <c r="B578" s="787"/>
      <c r="C578" s="787"/>
      <c r="G578" s="4">
        <f t="shared" si="8"/>
        <v>1050</v>
      </c>
    </row>
    <row r="579" spans="2:7">
      <c r="B579" s="787"/>
      <c r="C579" s="787"/>
      <c r="G579" s="4">
        <f t="shared" si="8"/>
        <v>1050</v>
      </c>
    </row>
    <row r="580" spans="2:7">
      <c r="B580" s="787"/>
      <c r="C580" s="787"/>
      <c r="G580" s="4">
        <f t="shared" si="8"/>
        <v>1050</v>
      </c>
    </row>
    <row r="581" spans="2:7">
      <c r="B581" s="787"/>
      <c r="C581" s="787"/>
      <c r="G581" s="4">
        <f t="shared" si="8"/>
        <v>1050</v>
      </c>
    </row>
    <row r="582" spans="2:7">
      <c r="B582" s="787"/>
      <c r="C582" s="787"/>
      <c r="G582" s="4">
        <f t="shared" si="8"/>
        <v>1050</v>
      </c>
    </row>
    <row r="583" spans="2:7">
      <c r="B583" s="787"/>
      <c r="C583" s="787"/>
      <c r="G583" s="4">
        <f t="shared" si="8"/>
        <v>1050</v>
      </c>
    </row>
    <row r="584" spans="2:7">
      <c r="B584" s="787"/>
      <c r="C584" s="787"/>
      <c r="G584" s="4">
        <f t="shared" si="8"/>
        <v>1050</v>
      </c>
    </row>
    <row r="585" spans="2:7">
      <c r="B585" s="787"/>
      <c r="C585" s="787"/>
      <c r="G585" s="4">
        <f t="shared" si="8"/>
        <v>1050</v>
      </c>
    </row>
    <row r="586" spans="2:7">
      <c r="B586" s="787"/>
      <c r="C586" s="787"/>
      <c r="G586" s="4">
        <f t="shared" si="8"/>
        <v>1050</v>
      </c>
    </row>
    <row r="587" spans="2:7">
      <c r="B587" s="787"/>
      <c r="C587" s="787"/>
      <c r="G587" s="4">
        <f t="shared" si="8"/>
        <v>1050</v>
      </c>
    </row>
    <row r="588" spans="2:7">
      <c r="B588" s="787"/>
      <c r="C588" s="787"/>
      <c r="G588" s="4">
        <f t="shared" si="8"/>
        <v>1050</v>
      </c>
    </row>
    <row r="589" spans="2:7">
      <c r="B589" s="787"/>
      <c r="C589" s="787"/>
      <c r="G589" s="4">
        <f t="shared" ref="G589:G639" si="9">+G588+E589-F589</f>
        <v>1050</v>
      </c>
    </row>
    <row r="590" spans="2:7">
      <c r="B590" s="787"/>
      <c r="C590" s="787"/>
      <c r="G590" s="4">
        <f t="shared" si="9"/>
        <v>1050</v>
      </c>
    </row>
    <row r="591" spans="2:7">
      <c r="B591" s="787"/>
      <c r="C591" s="787"/>
      <c r="G591" s="4">
        <f t="shared" si="9"/>
        <v>1050</v>
      </c>
    </row>
    <row r="592" spans="2:7">
      <c r="B592" s="787"/>
      <c r="C592" s="787"/>
      <c r="G592" s="4">
        <f t="shared" si="9"/>
        <v>1050</v>
      </c>
    </row>
    <row r="593" spans="2:7">
      <c r="B593" s="787"/>
      <c r="C593" s="787"/>
      <c r="G593" s="4">
        <f t="shared" si="9"/>
        <v>1050</v>
      </c>
    </row>
    <row r="594" spans="2:7">
      <c r="B594" s="787"/>
      <c r="C594" s="787"/>
      <c r="G594" s="4">
        <f t="shared" si="9"/>
        <v>1050</v>
      </c>
    </row>
    <row r="595" spans="2:7">
      <c r="B595" s="787"/>
      <c r="C595" s="787"/>
      <c r="G595" s="4">
        <f t="shared" si="9"/>
        <v>1050</v>
      </c>
    </row>
    <row r="596" spans="2:7">
      <c r="B596" s="787"/>
      <c r="C596" s="787"/>
      <c r="G596" s="4">
        <f t="shared" si="9"/>
        <v>1050</v>
      </c>
    </row>
    <row r="597" spans="2:7">
      <c r="B597" s="787"/>
      <c r="C597" s="787"/>
      <c r="G597" s="4">
        <f t="shared" si="9"/>
        <v>1050</v>
      </c>
    </row>
    <row r="598" spans="2:7">
      <c r="B598" s="787"/>
      <c r="C598" s="787"/>
      <c r="G598" s="4">
        <f t="shared" si="9"/>
        <v>1050</v>
      </c>
    </row>
    <row r="599" spans="2:7">
      <c r="B599" s="787"/>
      <c r="C599" s="787"/>
      <c r="G599" s="4">
        <f t="shared" si="9"/>
        <v>1050</v>
      </c>
    </row>
    <row r="600" spans="2:7">
      <c r="B600" s="787"/>
      <c r="C600" s="787"/>
      <c r="G600" s="4">
        <f t="shared" si="9"/>
        <v>1050</v>
      </c>
    </row>
    <row r="601" spans="2:7">
      <c r="B601" s="787"/>
      <c r="C601" s="787"/>
      <c r="G601" s="4">
        <f t="shared" si="9"/>
        <v>1050</v>
      </c>
    </row>
    <row r="602" spans="2:7">
      <c r="B602" s="787"/>
      <c r="C602" s="787"/>
      <c r="G602" s="4">
        <f t="shared" si="9"/>
        <v>1050</v>
      </c>
    </row>
    <row r="603" spans="2:7">
      <c r="B603" s="787"/>
      <c r="C603" s="787"/>
      <c r="G603" s="4">
        <f t="shared" si="9"/>
        <v>1050</v>
      </c>
    </row>
    <row r="604" spans="2:7">
      <c r="B604" s="787"/>
      <c r="C604" s="787"/>
      <c r="G604" s="4">
        <f t="shared" si="9"/>
        <v>1050</v>
      </c>
    </row>
    <row r="605" spans="2:7">
      <c r="B605" s="787"/>
      <c r="C605" s="787"/>
      <c r="G605" s="4">
        <f t="shared" si="9"/>
        <v>1050</v>
      </c>
    </row>
    <row r="606" spans="2:7">
      <c r="B606" s="787"/>
      <c r="C606" s="787"/>
      <c r="G606" s="4">
        <f t="shared" si="9"/>
        <v>1050</v>
      </c>
    </row>
    <row r="607" spans="2:7">
      <c r="B607" s="787"/>
      <c r="C607" s="787"/>
      <c r="G607" s="4">
        <f t="shared" si="9"/>
        <v>1050</v>
      </c>
    </row>
    <row r="608" spans="2:7">
      <c r="B608" s="787"/>
      <c r="C608" s="787"/>
      <c r="G608" s="4">
        <f t="shared" si="9"/>
        <v>1050</v>
      </c>
    </row>
    <row r="609" spans="2:7">
      <c r="B609" s="787"/>
      <c r="C609" s="787"/>
      <c r="G609" s="4">
        <f t="shared" si="9"/>
        <v>1050</v>
      </c>
    </row>
    <row r="610" spans="2:7">
      <c r="B610" s="787"/>
      <c r="C610" s="787"/>
      <c r="G610" s="4">
        <f t="shared" si="9"/>
        <v>1050</v>
      </c>
    </row>
    <row r="611" spans="2:7">
      <c r="B611" s="787"/>
      <c r="C611" s="787"/>
      <c r="G611" s="4">
        <f t="shared" si="9"/>
        <v>1050</v>
      </c>
    </row>
    <row r="612" spans="2:7">
      <c r="B612" s="787"/>
      <c r="C612" s="787"/>
      <c r="G612" s="4">
        <f t="shared" si="9"/>
        <v>1050</v>
      </c>
    </row>
    <row r="613" spans="2:7">
      <c r="B613" s="787"/>
      <c r="C613" s="787"/>
      <c r="G613" s="4">
        <f t="shared" si="9"/>
        <v>1050</v>
      </c>
    </row>
    <row r="614" spans="2:7">
      <c r="B614" s="787"/>
      <c r="C614" s="787"/>
      <c r="G614" s="4">
        <f t="shared" si="9"/>
        <v>1050</v>
      </c>
    </row>
    <row r="615" spans="2:7">
      <c r="B615" s="787"/>
      <c r="C615" s="787"/>
      <c r="G615" s="4">
        <f t="shared" si="9"/>
        <v>1050</v>
      </c>
    </row>
    <row r="616" spans="2:7">
      <c r="B616" s="787"/>
      <c r="C616" s="787"/>
      <c r="G616" s="4">
        <f t="shared" si="9"/>
        <v>1050</v>
      </c>
    </row>
    <row r="617" spans="2:7">
      <c r="B617" s="787"/>
      <c r="C617" s="787"/>
      <c r="G617" s="4">
        <f t="shared" si="9"/>
        <v>1050</v>
      </c>
    </row>
    <row r="618" spans="2:7">
      <c r="B618" s="787"/>
      <c r="C618" s="787"/>
      <c r="G618" s="4">
        <f t="shared" si="9"/>
        <v>1050</v>
      </c>
    </row>
    <row r="619" spans="2:7">
      <c r="B619" s="787"/>
      <c r="C619" s="787"/>
      <c r="G619" s="4">
        <f t="shared" si="9"/>
        <v>1050</v>
      </c>
    </row>
    <row r="620" spans="2:7">
      <c r="B620" s="787"/>
      <c r="C620" s="787"/>
      <c r="G620" s="4">
        <f t="shared" si="9"/>
        <v>1050</v>
      </c>
    </row>
    <row r="621" spans="2:7">
      <c r="B621" s="787"/>
      <c r="C621" s="787"/>
      <c r="G621" s="4">
        <f t="shared" si="9"/>
        <v>1050</v>
      </c>
    </row>
    <row r="622" spans="2:7">
      <c r="B622" s="787"/>
      <c r="C622" s="787"/>
      <c r="G622" s="4">
        <f t="shared" si="9"/>
        <v>1050</v>
      </c>
    </row>
    <row r="623" spans="2:7">
      <c r="B623" s="787"/>
      <c r="C623" s="787"/>
      <c r="G623" s="4">
        <f t="shared" si="9"/>
        <v>1050</v>
      </c>
    </row>
    <row r="624" spans="2:7">
      <c r="B624" s="787"/>
      <c r="C624" s="787"/>
      <c r="G624" s="4">
        <f t="shared" si="9"/>
        <v>1050</v>
      </c>
    </row>
    <row r="625" spans="2:7">
      <c r="B625" s="787"/>
      <c r="C625" s="787"/>
      <c r="G625" s="4">
        <f t="shared" si="9"/>
        <v>1050</v>
      </c>
    </row>
    <row r="626" spans="2:7">
      <c r="B626" s="787"/>
      <c r="C626" s="787"/>
      <c r="G626" s="4">
        <f t="shared" si="9"/>
        <v>1050</v>
      </c>
    </row>
    <row r="627" spans="2:7">
      <c r="B627" s="787"/>
      <c r="C627" s="787"/>
      <c r="G627" s="4">
        <f t="shared" si="9"/>
        <v>1050</v>
      </c>
    </row>
    <row r="628" spans="2:7">
      <c r="B628" s="787"/>
      <c r="C628" s="787"/>
      <c r="G628" s="4">
        <f t="shared" si="9"/>
        <v>1050</v>
      </c>
    </row>
    <row r="629" spans="2:7">
      <c r="B629" s="787"/>
      <c r="C629" s="787"/>
      <c r="G629" s="4">
        <f t="shared" si="9"/>
        <v>1050</v>
      </c>
    </row>
    <row r="630" spans="2:7">
      <c r="B630" s="787"/>
      <c r="C630" s="787"/>
      <c r="G630" s="4">
        <f t="shared" si="9"/>
        <v>1050</v>
      </c>
    </row>
    <row r="631" spans="2:7">
      <c r="B631" s="787"/>
      <c r="C631" s="787"/>
      <c r="G631" s="4">
        <f t="shared" si="9"/>
        <v>1050</v>
      </c>
    </row>
    <row r="632" spans="2:7">
      <c r="B632" s="787"/>
      <c r="C632" s="787"/>
      <c r="G632" s="4">
        <f t="shared" si="9"/>
        <v>1050</v>
      </c>
    </row>
    <row r="633" spans="2:7">
      <c r="B633" s="787"/>
      <c r="C633" s="787"/>
      <c r="G633" s="4">
        <f t="shared" si="9"/>
        <v>1050</v>
      </c>
    </row>
    <row r="634" spans="2:7">
      <c r="B634" s="787"/>
      <c r="C634" s="787"/>
      <c r="G634" s="4">
        <f t="shared" si="9"/>
        <v>1050</v>
      </c>
    </row>
    <row r="635" spans="2:7">
      <c r="B635" s="787"/>
      <c r="C635" s="787"/>
      <c r="G635" s="4">
        <f t="shared" si="9"/>
        <v>1050</v>
      </c>
    </row>
    <row r="636" spans="2:7">
      <c r="B636" s="787"/>
      <c r="C636" s="787"/>
      <c r="G636" s="4">
        <f t="shared" si="9"/>
        <v>1050</v>
      </c>
    </row>
    <row r="637" spans="2:7">
      <c r="B637" s="787"/>
      <c r="C637" s="787"/>
      <c r="G637" s="4">
        <f t="shared" si="9"/>
        <v>1050</v>
      </c>
    </row>
    <row r="638" spans="2:7">
      <c r="B638" s="787"/>
      <c r="C638" s="787"/>
      <c r="G638" s="4">
        <f t="shared" si="9"/>
        <v>1050</v>
      </c>
    </row>
    <row r="639" spans="2:7">
      <c r="B639" s="787"/>
      <c r="C639" s="787"/>
      <c r="G639" s="4">
        <f t="shared" si="9"/>
        <v>1050</v>
      </c>
    </row>
    <row r="640" spans="2:7">
      <c r="B640" s="787"/>
      <c r="C640" s="787"/>
    </row>
    <row r="641" spans="2:3">
      <c r="B641" s="787"/>
      <c r="C641" s="787"/>
    </row>
    <row r="642" spans="2:3">
      <c r="B642" s="787"/>
      <c r="C642" s="787"/>
    </row>
  </sheetData>
  <autoFilter ref="A6:P457" xr:uid="{4D7B8DD3-7CF7-4E79-BBFF-3526D554E93C}"/>
  <mergeCells count="8">
    <mergeCell ref="K487:M487"/>
    <mergeCell ref="K475:M475"/>
    <mergeCell ref="A1:G4"/>
    <mergeCell ref="J433:L433"/>
    <mergeCell ref="K355:M355"/>
    <mergeCell ref="L377:N377"/>
    <mergeCell ref="J410:L410"/>
    <mergeCell ref="K427:M427"/>
  </mergeCells>
  <phoneticPr fontId="14" type="noConversion"/>
  <pageMargins left="0.25" right="0.25" top="0.75" bottom="0.75" header="0.3" footer="0.3"/>
  <pageSetup paperSize="9" scale="120" fitToWidth="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C5ED-A7CF-4305-BD34-DFDE13D5E121}">
  <sheetPr>
    <tabColor rgb="FF00B0F0"/>
  </sheetPr>
  <dimension ref="A1:M215"/>
  <sheetViews>
    <sheetView topLeftCell="A49" workbookViewId="0">
      <selection activeCell="A58" sqref="A58:D60"/>
    </sheetView>
  </sheetViews>
  <sheetFormatPr defaultColWidth="11.42578125" defaultRowHeight="15"/>
  <cols>
    <col min="1" max="1" width="11.42578125" style="39"/>
    <col min="2" max="2" width="18.42578125" customWidth="1"/>
    <col min="3" max="3" width="15.42578125" customWidth="1"/>
    <col min="4" max="4" width="15.28515625" bestFit="1" customWidth="1"/>
    <col min="5" max="6" width="11.42578125" style="121"/>
    <col min="9" max="9" width="13.28515625" bestFit="1" customWidth="1"/>
  </cols>
  <sheetData>
    <row r="1" spans="1:10">
      <c r="A1" s="859" t="s">
        <v>3803</v>
      </c>
      <c r="B1" s="860"/>
      <c r="C1" s="860"/>
      <c r="D1" s="860"/>
      <c r="E1" s="860"/>
      <c r="F1" s="860"/>
      <c r="G1" s="861"/>
    </row>
    <row r="2" spans="1:10">
      <c r="A2" s="862"/>
      <c r="B2" s="855"/>
      <c r="C2" s="855"/>
      <c r="D2" s="855"/>
      <c r="E2" s="855"/>
      <c r="F2" s="855"/>
      <c r="G2" s="863"/>
      <c r="I2" s="787" t="s">
        <v>3804</v>
      </c>
      <c r="J2" s="803">
        <v>71577898</v>
      </c>
    </row>
    <row r="3" spans="1:10" ht="15.75" thickBot="1">
      <c r="A3" s="864"/>
      <c r="B3" s="865"/>
      <c r="C3" s="865"/>
      <c r="D3" s="865"/>
      <c r="E3" s="865"/>
      <c r="F3" s="865"/>
      <c r="G3" s="866"/>
      <c r="I3" s="787" t="s">
        <v>3805</v>
      </c>
    </row>
    <row r="4" spans="1:10" ht="30">
      <c r="A4" s="40" t="s">
        <v>1</v>
      </c>
      <c r="B4" s="804" t="s">
        <v>2</v>
      </c>
      <c r="C4" s="804" t="s">
        <v>3</v>
      </c>
      <c r="D4" s="804" t="s">
        <v>4</v>
      </c>
      <c r="E4" s="131" t="s">
        <v>5</v>
      </c>
      <c r="F4" s="131" t="s">
        <v>6</v>
      </c>
      <c r="G4" s="14" t="s">
        <v>7</v>
      </c>
    </row>
    <row r="5" spans="1:10">
      <c r="D5" s="815"/>
    </row>
    <row r="6" spans="1:10">
      <c r="A6" s="133">
        <v>45930</v>
      </c>
      <c r="B6" s="786" t="s">
        <v>10</v>
      </c>
      <c r="C6" s="786" t="s">
        <v>91</v>
      </c>
      <c r="D6" s="815" t="s">
        <v>12</v>
      </c>
      <c r="E6" s="121">
        <v>8</v>
      </c>
      <c r="G6" s="121">
        <f>G5+E6-F6</f>
        <v>8</v>
      </c>
    </row>
    <row r="7" spans="1:10">
      <c r="A7" s="133"/>
      <c r="B7" s="786"/>
      <c r="C7" s="786"/>
      <c r="D7" s="815" t="s">
        <v>13</v>
      </c>
      <c r="E7" s="121">
        <v>4</v>
      </c>
      <c r="G7" s="121">
        <f>G6+E7-F7</f>
        <v>12</v>
      </c>
    </row>
    <row r="8" spans="1:10">
      <c r="A8" s="133"/>
      <c r="B8" s="786"/>
      <c r="C8" s="786"/>
      <c r="D8" s="760" t="s">
        <v>338</v>
      </c>
      <c r="E8" s="161">
        <v>1000</v>
      </c>
      <c r="G8" s="121">
        <f>G7+E8-F8</f>
        <v>1012</v>
      </c>
    </row>
    <row r="9" spans="1:10">
      <c r="D9" s="815" t="s">
        <v>14</v>
      </c>
      <c r="E9" s="121">
        <v>250</v>
      </c>
      <c r="G9" s="121">
        <f>G8+E9-F9</f>
        <v>1262</v>
      </c>
    </row>
    <row r="10" spans="1:10">
      <c r="A10" s="39">
        <v>45906</v>
      </c>
      <c r="B10" s="787" t="s">
        <v>3806</v>
      </c>
      <c r="C10" s="787" t="s">
        <v>91</v>
      </c>
      <c r="D10" s="760" t="s">
        <v>338</v>
      </c>
      <c r="E10" s="161"/>
      <c r="F10" s="161">
        <v>1000</v>
      </c>
      <c r="G10" s="121">
        <f>G9+E10-F10</f>
        <v>262</v>
      </c>
    </row>
    <row r="11" spans="1:10">
      <c r="A11" s="39">
        <v>45906</v>
      </c>
      <c r="B11" s="787" t="s">
        <v>3807</v>
      </c>
      <c r="C11" s="787" t="s">
        <v>91</v>
      </c>
      <c r="D11" s="815" t="s">
        <v>14</v>
      </c>
      <c r="F11" s="121">
        <v>250</v>
      </c>
      <c r="G11" s="121">
        <f>G10+E11-F11</f>
        <v>12</v>
      </c>
    </row>
    <row r="12" spans="1:10">
      <c r="A12" s="39">
        <v>46072</v>
      </c>
      <c r="B12" s="787" t="s">
        <v>3808</v>
      </c>
      <c r="C12" s="787" t="s">
        <v>91</v>
      </c>
      <c r="D12" s="815" t="s">
        <v>12</v>
      </c>
      <c r="F12" s="121">
        <v>8</v>
      </c>
      <c r="G12" s="121">
        <f t="shared" ref="G12:G15" si="0">G11+E12-F12</f>
        <v>4</v>
      </c>
    </row>
    <row r="13" spans="1:10">
      <c r="A13" s="39">
        <v>46072</v>
      </c>
      <c r="B13" s="787" t="s">
        <v>3808</v>
      </c>
      <c r="C13" s="787" t="s">
        <v>91</v>
      </c>
      <c r="D13" s="815" t="s">
        <v>13</v>
      </c>
      <c r="F13" s="121">
        <v>4</v>
      </c>
      <c r="G13" s="121">
        <f t="shared" si="0"/>
        <v>0</v>
      </c>
    </row>
    <row r="14" spans="1:10">
      <c r="A14" s="41">
        <v>45961</v>
      </c>
      <c r="B14" s="786" t="s">
        <v>10</v>
      </c>
      <c r="C14" s="786" t="s">
        <v>23</v>
      </c>
      <c r="D14" s="815" t="s">
        <v>12</v>
      </c>
      <c r="E14" s="121">
        <v>6</v>
      </c>
      <c r="G14" s="121">
        <f t="shared" si="0"/>
        <v>6</v>
      </c>
    </row>
    <row r="15" spans="1:10">
      <c r="D15" s="815" t="s">
        <v>13</v>
      </c>
      <c r="E15" s="121">
        <v>6</v>
      </c>
      <c r="G15" s="121">
        <f t="shared" si="0"/>
        <v>12</v>
      </c>
    </row>
    <row r="16" spans="1:10">
      <c r="D16" s="815" t="s">
        <v>14</v>
      </c>
      <c r="E16" s="121">
        <v>500</v>
      </c>
      <c r="G16" s="121">
        <f>G15+E16-F16</f>
        <v>512</v>
      </c>
    </row>
    <row r="17" spans="1:13">
      <c r="A17" s="39">
        <v>45906</v>
      </c>
      <c r="B17" s="787" t="s">
        <v>3807</v>
      </c>
      <c r="C17" s="787" t="s">
        <v>23</v>
      </c>
      <c r="D17" s="815" t="s">
        <v>14</v>
      </c>
      <c r="F17" s="121">
        <v>250</v>
      </c>
      <c r="G17" s="121">
        <f>G16+E17-F17</f>
        <v>262</v>
      </c>
    </row>
    <row r="18" spans="1:13">
      <c r="A18" s="39">
        <v>45946</v>
      </c>
      <c r="B18" s="787" t="s">
        <v>3809</v>
      </c>
      <c r="C18" s="787" t="s">
        <v>23</v>
      </c>
      <c r="D18" s="815" t="s">
        <v>14</v>
      </c>
      <c r="F18" s="121">
        <v>250</v>
      </c>
      <c r="G18" s="121">
        <f>G17+E18-F18</f>
        <v>12</v>
      </c>
    </row>
    <row r="19" spans="1:13">
      <c r="A19" s="39">
        <v>46072</v>
      </c>
      <c r="B19" s="787" t="s">
        <v>3808</v>
      </c>
      <c r="C19" s="787" t="s">
        <v>23</v>
      </c>
      <c r="D19" s="815" t="s">
        <v>12</v>
      </c>
      <c r="F19" s="121">
        <v>6</v>
      </c>
      <c r="G19" s="121">
        <f t="shared" ref="G19:G23" si="1">G18+E19-F19</f>
        <v>6</v>
      </c>
    </row>
    <row r="20" spans="1:13">
      <c r="A20" s="39">
        <v>46072</v>
      </c>
      <c r="B20" s="787" t="s">
        <v>3808</v>
      </c>
      <c r="C20" s="787" t="s">
        <v>23</v>
      </c>
      <c r="D20" s="815" t="s">
        <v>13</v>
      </c>
      <c r="F20" s="121">
        <v>2</v>
      </c>
      <c r="G20" s="121">
        <f t="shared" si="1"/>
        <v>4</v>
      </c>
    </row>
    <row r="21" spans="1:13">
      <c r="A21" s="133">
        <v>45991</v>
      </c>
      <c r="B21" s="786" t="s">
        <v>10</v>
      </c>
      <c r="C21" s="786" t="s">
        <v>24</v>
      </c>
      <c r="D21" s="815" t="s">
        <v>12</v>
      </c>
      <c r="E21" s="121">
        <v>9</v>
      </c>
      <c r="G21" s="121">
        <f t="shared" si="1"/>
        <v>13</v>
      </c>
    </row>
    <row r="22" spans="1:13">
      <c r="D22" s="815" t="s">
        <v>13</v>
      </c>
      <c r="E22" s="121">
        <v>5</v>
      </c>
      <c r="G22" s="121">
        <f t="shared" si="1"/>
        <v>18</v>
      </c>
    </row>
    <row r="23" spans="1:13">
      <c r="D23" s="815" t="s">
        <v>14</v>
      </c>
      <c r="E23" s="121">
        <v>500</v>
      </c>
      <c r="G23" s="121">
        <f t="shared" si="1"/>
        <v>518</v>
      </c>
    </row>
    <row r="24" spans="1:13">
      <c r="A24" s="39">
        <v>45946</v>
      </c>
      <c r="B24" s="787" t="s">
        <v>3809</v>
      </c>
      <c r="C24" s="787" t="s">
        <v>24</v>
      </c>
      <c r="D24" s="815" t="s">
        <v>14</v>
      </c>
      <c r="F24" s="121">
        <v>250</v>
      </c>
      <c r="G24" s="121">
        <f>G23+E24-F24</f>
        <v>268</v>
      </c>
    </row>
    <row r="25" spans="1:13">
      <c r="A25" s="39">
        <v>45979</v>
      </c>
      <c r="B25" s="787" t="s">
        <v>3810</v>
      </c>
      <c r="C25" s="787" t="s">
        <v>24</v>
      </c>
      <c r="D25" s="815" t="s">
        <v>14</v>
      </c>
      <c r="F25" s="121">
        <v>150</v>
      </c>
      <c r="G25" s="121">
        <f>G24+E25-F25</f>
        <v>118</v>
      </c>
    </row>
    <row r="26" spans="1:13">
      <c r="A26" s="39">
        <v>45979</v>
      </c>
      <c r="B26" s="787" t="s">
        <v>3811</v>
      </c>
      <c r="C26" s="787" t="s">
        <v>24</v>
      </c>
      <c r="D26" s="815" t="s">
        <v>14</v>
      </c>
      <c r="F26" s="121">
        <v>100</v>
      </c>
      <c r="G26" s="121">
        <f>G25+E26-F26</f>
        <v>18</v>
      </c>
    </row>
    <row r="27" spans="1:13">
      <c r="A27" s="734">
        <v>46022</v>
      </c>
      <c r="B27" s="728" t="s">
        <v>10</v>
      </c>
      <c r="C27" s="728" t="s">
        <v>25</v>
      </c>
      <c r="D27" s="735" t="s">
        <v>12</v>
      </c>
      <c r="E27" s="730">
        <v>10</v>
      </c>
      <c r="F27" s="730"/>
      <c r="G27" s="730">
        <f>G26+E27-F27</f>
        <v>28</v>
      </c>
      <c r="H27" s="729"/>
    </row>
    <row r="28" spans="1:13">
      <c r="A28" s="732"/>
      <c r="B28" s="729"/>
      <c r="C28" s="729"/>
      <c r="D28" s="735" t="s">
        <v>13</v>
      </c>
      <c r="E28" s="730">
        <v>5</v>
      </c>
      <c r="F28" s="730"/>
      <c r="G28" s="730">
        <f>G27+E28-F28</f>
        <v>33</v>
      </c>
      <c r="H28" s="729"/>
    </row>
    <row r="29" spans="1:13">
      <c r="A29" s="732"/>
      <c r="B29" s="729"/>
      <c r="C29" s="729"/>
      <c r="D29" s="735" t="s">
        <v>14</v>
      </c>
      <c r="E29" s="730">
        <v>500</v>
      </c>
      <c r="F29" s="730"/>
      <c r="G29" s="730">
        <f>G28+E29-F29</f>
        <v>533</v>
      </c>
      <c r="H29" s="729"/>
      <c r="K29" s="820" t="s">
        <v>3812</v>
      </c>
      <c r="L29" s="820"/>
      <c r="M29" s="820"/>
    </row>
    <row r="30" spans="1:13">
      <c r="A30" s="732">
        <v>45979</v>
      </c>
      <c r="B30" s="733" t="s">
        <v>3811</v>
      </c>
      <c r="C30" s="733" t="s">
        <v>25</v>
      </c>
      <c r="D30" s="735" t="s">
        <v>14</v>
      </c>
      <c r="E30" s="730"/>
      <c r="F30" s="730">
        <v>250</v>
      </c>
      <c r="G30" s="730">
        <f t="shared" ref="G30:G93" si="2">G29+E30-F30</f>
        <v>283</v>
      </c>
      <c r="H30" s="729"/>
      <c r="J30" s="786">
        <v>2025</v>
      </c>
      <c r="K30" s="786" t="s">
        <v>23</v>
      </c>
      <c r="L30" s="815" t="s">
        <v>13</v>
      </c>
      <c r="M30" s="121">
        <v>4</v>
      </c>
    </row>
    <row r="31" spans="1:13">
      <c r="A31" s="732">
        <v>46008</v>
      </c>
      <c r="B31" s="733" t="s">
        <v>3813</v>
      </c>
      <c r="C31" s="733" t="s">
        <v>25</v>
      </c>
      <c r="D31" s="729" t="s">
        <v>14</v>
      </c>
      <c r="E31" s="730"/>
      <c r="F31" s="730">
        <v>250</v>
      </c>
      <c r="G31" s="730">
        <f t="shared" si="2"/>
        <v>33</v>
      </c>
      <c r="H31" s="729"/>
      <c r="K31" s="786" t="s">
        <v>24</v>
      </c>
      <c r="L31" s="815" t="s">
        <v>12</v>
      </c>
      <c r="M31" s="121">
        <v>9</v>
      </c>
    </row>
    <row r="32" spans="1:13">
      <c r="A32" s="133">
        <v>46053</v>
      </c>
      <c r="B32" s="786" t="s">
        <v>10</v>
      </c>
      <c r="C32" s="786" t="s">
        <v>11</v>
      </c>
      <c r="D32" s="815" t="s">
        <v>12</v>
      </c>
      <c r="E32" s="121">
        <v>12</v>
      </c>
      <c r="G32" s="121">
        <f t="shared" si="2"/>
        <v>45</v>
      </c>
      <c r="L32" s="815" t="s">
        <v>13</v>
      </c>
      <c r="M32" s="121">
        <v>5</v>
      </c>
    </row>
    <row r="33" spans="1:13">
      <c r="D33" s="815" t="s">
        <v>13</v>
      </c>
      <c r="E33" s="121">
        <v>3</v>
      </c>
      <c r="G33" s="121">
        <f t="shared" si="2"/>
        <v>48</v>
      </c>
      <c r="K33" s="786" t="s">
        <v>25</v>
      </c>
      <c r="L33" s="815" t="s">
        <v>12</v>
      </c>
      <c r="M33" s="121">
        <v>10</v>
      </c>
    </row>
    <row r="34" spans="1:13">
      <c r="D34" s="815" t="s">
        <v>14</v>
      </c>
      <c r="E34" s="121">
        <v>500</v>
      </c>
      <c r="G34" s="121">
        <f t="shared" si="2"/>
        <v>548</v>
      </c>
      <c r="L34" s="815" t="s">
        <v>13</v>
      </c>
      <c r="M34" s="121">
        <v>5</v>
      </c>
    </row>
    <row r="35" spans="1:13">
      <c r="A35" s="39">
        <v>46008</v>
      </c>
      <c r="B35" s="787" t="s">
        <v>3813</v>
      </c>
      <c r="C35" s="787" t="s">
        <v>11</v>
      </c>
      <c r="D35" t="s">
        <v>14</v>
      </c>
      <c r="F35" s="121">
        <v>250</v>
      </c>
      <c r="G35" s="121">
        <f t="shared" si="2"/>
        <v>298</v>
      </c>
      <c r="J35" s="786">
        <v>2026</v>
      </c>
      <c r="K35" s="786" t="s">
        <v>11</v>
      </c>
      <c r="L35" s="815" t="s">
        <v>12</v>
      </c>
      <c r="M35" s="121">
        <v>12</v>
      </c>
    </row>
    <row r="36" spans="1:13">
      <c r="A36" s="39">
        <v>46044</v>
      </c>
      <c r="B36" s="787" t="s">
        <v>3814</v>
      </c>
      <c r="C36" s="787" t="s">
        <v>11</v>
      </c>
      <c r="D36" t="s">
        <v>14</v>
      </c>
      <c r="F36" s="121">
        <v>230</v>
      </c>
      <c r="G36" s="121">
        <f t="shared" si="2"/>
        <v>68</v>
      </c>
      <c r="L36" s="815" t="s">
        <v>13</v>
      </c>
      <c r="M36" s="121">
        <v>3</v>
      </c>
    </row>
    <row r="37" spans="1:13">
      <c r="A37" s="39">
        <v>46044</v>
      </c>
      <c r="B37" s="787" t="s">
        <v>3815</v>
      </c>
      <c r="C37" s="787" t="s">
        <v>11</v>
      </c>
      <c r="D37" t="s">
        <v>14</v>
      </c>
      <c r="F37" s="121">
        <v>20</v>
      </c>
      <c r="G37" s="121">
        <f t="shared" si="2"/>
        <v>48</v>
      </c>
      <c r="K37" s="786" t="s">
        <v>15</v>
      </c>
      <c r="L37" s="815" t="s">
        <v>12</v>
      </c>
      <c r="M37" s="121">
        <v>14</v>
      </c>
    </row>
    <row r="38" spans="1:13">
      <c r="A38" s="41">
        <v>46053</v>
      </c>
      <c r="B38" s="786" t="s">
        <v>10</v>
      </c>
      <c r="C38" s="786" t="s">
        <v>15</v>
      </c>
      <c r="D38" s="815" t="s">
        <v>12</v>
      </c>
      <c r="E38" s="121">
        <v>14</v>
      </c>
      <c r="G38" s="121">
        <f t="shared" si="2"/>
        <v>62</v>
      </c>
      <c r="K38" s="787"/>
      <c r="L38" s="815" t="s">
        <v>13</v>
      </c>
      <c r="M38" s="121">
        <v>6</v>
      </c>
    </row>
    <row r="39" spans="1:13">
      <c r="B39" s="787"/>
      <c r="C39" s="787"/>
      <c r="D39" s="815" t="s">
        <v>13</v>
      </c>
      <c r="E39" s="121">
        <v>6</v>
      </c>
      <c r="G39" s="121">
        <f t="shared" si="2"/>
        <v>68</v>
      </c>
      <c r="K39" s="786" t="s">
        <v>16</v>
      </c>
      <c r="L39" s="815" t="s">
        <v>12</v>
      </c>
      <c r="M39" s="121">
        <v>14</v>
      </c>
    </row>
    <row r="40" spans="1:13">
      <c r="B40" s="787"/>
      <c r="C40" s="787"/>
      <c r="D40" s="815" t="s">
        <v>14</v>
      </c>
      <c r="E40" s="121">
        <v>500</v>
      </c>
      <c r="G40" s="121">
        <f t="shared" si="2"/>
        <v>568</v>
      </c>
      <c r="K40" s="787"/>
      <c r="L40" s="815" t="s">
        <v>13</v>
      </c>
      <c r="M40" s="121">
        <v>6</v>
      </c>
    </row>
    <row r="41" spans="1:13">
      <c r="A41" s="39">
        <v>46044</v>
      </c>
      <c r="B41" s="787" t="s">
        <v>3815</v>
      </c>
      <c r="C41" s="787" t="s">
        <v>15</v>
      </c>
      <c r="D41" t="s">
        <v>14</v>
      </c>
      <c r="F41" s="121">
        <v>250</v>
      </c>
      <c r="G41" s="121">
        <f t="shared" si="2"/>
        <v>318</v>
      </c>
      <c r="K41" s="786"/>
      <c r="L41" s="815"/>
      <c r="M41" s="161">
        <f>SUM(M30:M40)</f>
        <v>88</v>
      </c>
    </row>
    <row r="42" spans="1:13">
      <c r="A42" s="39">
        <v>46072</v>
      </c>
      <c r="B42" s="787" t="s">
        <v>3816</v>
      </c>
      <c r="C42" s="787" t="s">
        <v>15</v>
      </c>
      <c r="D42" t="s">
        <v>14</v>
      </c>
      <c r="F42" s="121">
        <v>50</v>
      </c>
      <c r="G42" s="121">
        <f t="shared" si="2"/>
        <v>268</v>
      </c>
      <c r="K42" s="786"/>
      <c r="L42" s="815"/>
      <c r="M42" s="121"/>
    </row>
    <row r="43" spans="1:13">
      <c r="A43" s="39">
        <v>46072</v>
      </c>
      <c r="B43" s="787" t="s">
        <v>3817</v>
      </c>
      <c r="C43" s="787" t="s">
        <v>15</v>
      </c>
      <c r="D43" t="s">
        <v>14</v>
      </c>
      <c r="F43" s="121">
        <v>200</v>
      </c>
      <c r="G43" s="121">
        <f t="shared" si="2"/>
        <v>68</v>
      </c>
      <c r="K43" s="786"/>
      <c r="L43" s="815"/>
      <c r="M43" s="121"/>
    </row>
    <row r="44" spans="1:13">
      <c r="A44" s="41">
        <v>46112</v>
      </c>
      <c r="B44" s="786" t="s">
        <v>10</v>
      </c>
      <c r="C44" s="786" t="s">
        <v>16</v>
      </c>
      <c r="D44" s="815" t="s">
        <v>12</v>
      </c>
      <c r="E44" s="121">
        <v>14</v>
      </c>
      <c r="G44" s="121">
        <f t="shared" si="2"/>
        <v>82</v>
      </c>
      <c r="J44" s="786"/>
      <c r="L44" s="815"/>
    </row>
    <row r="45" spans="1:13">
      <c r="B45" s="787"/>
      <c r="C45" s="787"/>
      <c r="D45" s="815" t="s">
        <v>13</v>
      </c>
      <c r="E45" s="121">
        <v>6</v>
      </c>
      <c r="G45" s="121">
        <f t="shared" si="2"/>
        <v>88</v>
      </c>
      <c r="M45" s="121"/>
    </row>
    <row r="46" spans="1:13">
      <c r="B46" s="787"/>
      <c r="C46" s="787"/>
      <c r="D46" s="815" t="s">
        <v>14</v>
      </c>
      <c r="E46" s="121">
        <v>500</v>
      </c>
      <c r="G46" s="121">
        <f t="shared" si="2"/>
        <v>588</v>
      </c>
    </row>
    <row r="47" spans="1:13">
      <c r="A47" s="39">
        <v>46072</v>
      </c>
      <c r="B47" s="787" t="s">
        <v>3817</v>
      </c>
      <c r="C47" s="787" t="s">
        <v>16</v>
      </c>
      <c r="D47" t="s">
        <v>14</v>
      </c>
      <c r="F47" s="121">
        <v>250</v>
      </c>
      <c r="G47" s="121">
        <f t="shared" si="2"/>
        <v>338</v>
      </c>
    </row>
    <row r="48" spans="1:13">
      <c r="A48" s="39">
        <v>46099</v>
      </c>
      <c r="B48" s="787" t="s">
        <v>3818</v>
      </c>
      <c r="C48" s="787" t="s">
        <v>16</v>
      </c>
      <c r="D48" t="s">
        <v>14</v>
      </c>
      <c r="F48" s="121">
        <v>250</v>
      </c>
      <c r="G48" s="121">
        <f t="shared" si="2"/>
        <v>88</v>
      </c>
    </row>
    <row r="49" spans="1:7">
      <c r="A49" s="41">
        <v>46142</v>
      </c>
      <c r="B49" s="786" t="s">
        <v>10</v>
      </c>
      <c r="C49" s="786" t="s">
        <v>17</v>
      </c>
      <c r="D49" s="815" t="s">
        <v>12</v>
      </c>
      <c r="G49" s="121">
        <f t="shared" si="2"/>
        <v>88</v>
      </c>
    </row>
    <row r="50" spans="1:7">
      <c r="B50" s="787"/>
      <c r="C50" s="787"/>
      <c r="D50" s="815" t="s">
        <v>13</v>
      </c>
      <c r="G50" s="121">
        <f t="shared" si="2"/>
        <v>88</v>
      </c>
    </row>
    <row r="51" spans="1:7">
      <c r="B51" s="787"/>
      <c r="C51" s="787"/>
      <c r="D51" s="815" t="s">
        <v>14</v>
      </c>
      <c r="E51" s="121">
        <v>500</v>
      </c>
      <c r="G51" s="121">
        <f t="shared" si="2"/>
        <v>588</v>
      </c>
    </row>
    <row r="52" spans="1:7">
      <c r="A52" s="39">
        <v>46099</v>
      </c>
      <c r="B52" s="787" t="s">
        <v>3818</v>
      </c>
      <c r="C52" s="787" t="s">
        <v>17</v>
      </c>
      <c r="D52" t="s">
        <v>14</v>
      </c>
      <c r="F52" s="121">
        <v>250</v>
      </c>
      <c r="G52" s="121">
        <f t="shared" si="2"/>
        <v>338</v>
      </c>
    </row>
    <row r="53" spans="1:7">
      <c r="A53" s="39">
        <v>46132</v>
      </c>
      <c r="B53" s="787" t="s">
        <v>3819</v>
      </c>
      <c r="C53" s="787" t="s">
        <v>17</v>
      </c>
      <c r="D53" t="s">
        <v>14</v>
      </c>
      <c r="F53" s="121">
        <v>250</v>
      </c>
      <c r="G53" s="121">
        <f t="shared" si="2"/>
        <v>88</v>
      </c>
    </row>
    <row r="54" spans="1:7">
      <c r="A54" s="41">
        <v>46142</v>
      </c>
      <c r="B54" s="786" t="s">
        <v>10</v>
      </c>
      <c r="C54" s="786" t="s">
        <v>18</v>
      </c>
      <c r="D54" s="815" t="s">
        <v>12</v>
      </c>
      <c r="G54" s="121">
        <f t="shared" si="2"/>
        <v>88</v>
      </c>
    </row>
    <row r="55" spans="1:7">
      <c r="B55" s="787"/>
      <c r="C55" s="787"/>
      <c r="D55" s="815" t="s">
        <v>13</v>
      </c>
      <c r="G55" s="121">
        <f t="shared" si="2"/>
        <v>88</v>
      </c>
    </row>
    <row r="56" spans="1:7">
      <c r="B56" s="787"/>
      <c r="C56" s="787"/>
      <c r="D56" s="815" t="s">
        <v>14</v>
      </c>
      <c r="E56" s="121">
        <v>500</v>
      </c>
      <c r="G56" s="121">
        <f t="shared" si="2"/>
        <v>588</v>
      </c>
    </row>
    <row r="57" spans="1:7">
      <c r="A57" s="39">
        <v>46132</v>
      </c>
      <c r="B57" s="787" t="s">
        <v>3819</v>
      </c>
      <c r="C57" s="787" t="s">
        <v>18</v>
      </c>
      <c r="D57" t="s">
        <v>14</v>
      </c>
      <c r="F57" s="121">
        <v>250</v>
      </c>
      <c r="G57" s="121">
        <f t="shared" si="2"/>
        <v>338</v>
      </c>
    </row>
    <row r="58" spans="1:7">
      <c r="G58" s="121">
        <f t="shared" si="2"/>
        <v>338</v>
      </c>
    </row>
    <row r="59" spans="1:7">
      <c r="G59" s="121">
        <f t="shared" si="2"/>
        <v>338</v>
      </c>
    </row>
    <row r="60" spans="1:7">
      <c r="G60" s="121">
        <f t="shared" si="2"/>
        <v>338</v>
      </c>
    </row>
    <row r="61" spans="1:7">
      <c r="B61" s="787"/>
      <c r="C61" s="787"/>
      <c r="G61" s="121">
        <f t="shared" si="2"/>
        <v>338</v>
      </c>
    </row>
    <row r="62" spans="1:7">
      <c r="G62" s="121">
        <f t="shared" si="2"/>
        <v>338</v>
      </c>
    </row>
    <row r="63" spans="1:7">
      <c r="G63" s="121">
        <f t="shared" si="2"/>
        <v>338</v>
      </c>
    </row>
    <row r="64" spans="1:7">
      <c r="G64" s="121">
        <f t="shared" si="2"/>
        <v>338</v>
      </c>
    </row>
    <row r="65" spans="7:7">
      <c r="G65" s="121">
        <f t="shared" si="2"/>
        <v>338</v>
      </c>
    </row>
    <row r="66" spans="7:7">
      <c r="G66" s="121">
        <f t="shared" si="2"/>
        <v>338</v>
      </c>
    </row>
    <row r="67" spans="7:7">
      <c r="G67" s="121">
        <f t="shared" si="2"/>
        <v>338</v>
      </c>
    </row>
    <row r="68" spans="7:7">
      <c r="G68" s="121">
        <f t="shared" si="2"/>
        <v>338</v>
      </c>
    </row>
    <row r="69" spans="7:7">
      <c r="G69" s="121">
        <f t="shared" si="2"/>
        <v>338</v>
      </c>
    </row>
    <row r="70" spans="7:7">
      <c r="G70" s="121">
        <f t="shared" si="2"/>
        <v>338</v>
      </c>
    </row>
    <row r="71" spans="7:7">
      <c r="G71" s="121">
        <f t="shared" si="2"/>
        <v>338</v>
      </c>
    </row>
    <row r="72" spans="7:7">
      <c r="G72" s="121">
        <f t="shared" si="2"/>
        <v>338</v>
      </c>
    </row>
    <row r="73" spans="7:7">
      <c r="G73" s="121">
        <f t="shared" si="2"/>
        <v>338</v>
      </c>
    </row>
    <row r="74" spans="7:7">
      <c r="G74" s="121">
        <f t="shared" si="2"/>
        <v>338</v>
      </c>
    </row>
    <row r="75" spans="7:7">
      <c r="G75" s="121">
        <f t="shared" si="2"/>
        <v>338</v>
      </c>
    </row>
    <row r="76" spans="7:7">
      <c r="G76" s="121">
        <f t="shared" si="2"/>
        <v>338</v>
      </c>
    </row>
    <row r="77" spans="7:7">
      <c r="G77" s="121">
        <f t="shared" si="2"/>
        <v>338</v>
      </c>
    </row>
    <row r="78" spans="7:7">
      <c r="G78" s="121">
        <f t="shared" si="2"/>
        <v>338</v>
      </c>
    </row>
    <row r="79" spans="7:7">
      <c r="G79" s="121">
        <f t="shared" si="2"/>
        <v>338</v>
      </c>
    </row>
    <row r="80" spans="7:7">
      <c r="G80" s="121">
        <f t="shared" si="2"/>
        <v>338</v>
      </c>
    </row>
    <row r="81" spans="7:7">
      <c r="G81" s="121">
        <f t="shared" si="2"/>
        <v>338</v>
      </c>
    </row>
    <row r="82" spans="7:7">
      <c r="G82" s="121">
        <f t="shared" si="2"/>
        <v>338</v>
      </c>
    </row>
    <row r="83" spans="7:7">
      <c r="G83" s="121">
        <f t="shared" si="2"/>
        <v>338</v>
      </c>
    </row>
    <row r="84" spans="7:7">
      <c r="G84" s="121">
        <f t="shared" si="2"/>
        <v>338</v>
      </c>
    </row>
    <row r="85" spans="7:7">
      <c r="G85" s="121">
        <f t="shared" si="2"/>
        <v>338</v>
      </c>
    </row>
    <row r="86" spans="7:7">
      <c r="G86" s="121">
        <f t="shared" si="2"/>
        <v>338</v>
      </c>
    </row>
    <row r="87" spans="7:7">
      <c r="G87" s="121">
        <f t="shared" si="2"/>
        <v>338</v>
      </c>
    </row>
    <row r="88" spans="7:7">
      <c r="G88" s="121">
        <f t="shared" si="2"/>
        <v>338</v>
      </c>
    </row>
    <row r="89" spans="7:7">
      <c r="G89" s="121">
        <f t="shared" si="2"/>
        <v>338</v>
      </c>
    </row>
    <row r="90" spans="7:7">
      <c r="G90" s="121">
        <f t="shared" si="2"/>
        <v>338</v>
      </c>
    </row>
    <row r="91" spans="7:7">
      <c r="G91" s="121">
        <f t="shared" si="2"/>
        <v>338</v>
      </c>
    </row>
    <row r="92" spans="7:7">
      <c r="G92" s="121">
        <f t="shared" si="2"/>
        <v>338</v>
      </c>
    </row>
    <row r="93" spans="7:7">
      <c r="G93" s="121">
        <f t="shared" si="2"/>
        <v>338</v>
      </c>
    </row>
    <row r="94" spans="7:7">
      <c r="G94" s="121">
        <f t="shared" ref="G94:G157" si="3">G93+E94-F94</f>
        <v>338</v>
      </c>
    </row>
    <row r="95" spans="7:7">
      <c r="G95" s="121">
        <f t="shared" si="3"/>
        <v>338</v>
      </c>
    </row>
    <row r="96" spans="7:7">
      <c r="G96" s="121">
        <f t="shared" si="3"/>
        <v>338</v>
      </c>
    </row>
    <row r="97" spans="7:7">
      <c r="G97" s="121">
        <f t="shared" si="3"/>
        <v>338</v>
      </c>
    </row>
    <row r="98" spans="7:7">
      <c r="G98" s="121">
        <f t="shared" si="3"/>
        <v>338</v>
      </c>
    </row>
    <row r="99" spans="7:7">
      <c r="G99" s="121">
        <f t="shared" si="3"/>
        <v>338</v>
      </c>
    </row>
    <row r="100" spans="7:7">
      <c r="G100" s="121">
        <f t="shared" si="3"/>
        <v>338</v>
      </c>
    </row>
    <row r="101" spans="7:7">
      <c r="G101" s="121">
        <f t="shared" si="3"/>
        <v>338</v>
      </c>
    </row>
    <row r="102" spans="7:7">
      <c r="G102" s="121">
        <f t="shared" si="3"/>
        <v>338</v>
      </c>
    </row>
    <row r="103" spans="7:7">
      <c r="G103" s="121">
        <f t="shared" si="3"/>
        <v>338</v>
      </c>
    </row>
    <row r="104" spans="7:7">
      <c r="G104" s="121">
        <f t="shared" si="3"/>
        <v>338</v>
      </c>
    </row>
    <row r="105" spans="7:7">
      <c r="G105" s="121">
        <f t="shared" si="3"/>
        <v>338</v>
      </c>
    </row>
    <row r="106" spans="7:7">
      <c r="G106" s="121">
        <f t="shared" si="3"/>
        <v>338</v>
      </c>
    </row>
    <row r="107" spans="7:7">
      <c r="G107" s="121">
        <f t="shared" si="3"/>
        <v>338</v>
      </c>
    </row>
    <row r="108" spans="7:7">
      <c r="G108" s="121">
        <f t="shared" si="3"/>
        <v>338</v>
      </c>
    </row>
    <row r="109" spans="7:7">
      <c r="G109" s="121">
        <f t="shared" si="3"/>
        <v>338</v>
      </c>
    </row>
    <row r="110" spans="7:7">
      <c r="G110" s="121">
        <f t="shared" si="3"/>
        <v>338</v>
      </c>
    </row>
    <row r="111" spans="7:7">
      <c r="G111" s="121">
        <f t="shared" si="3"/>
        <v>338</v>
      </c>
    </row>
    <row r="112" spans="7:7">
      <c r="G112" s="121">
        <f t="shared" si="3"/>
        <v>338</v>
      </c>
    </row>
    <row r="113" spans="7:7">
      <c r="G113" s="121">
        <f t="shared" si="3"/>
        <v>338</v>
      </c>
    </row>
    <row r="114" spans="7:7">
      <c r="G114" s="121">
        <f t="shared" si="3"/>
        <v>338</v>
      </c>
    </row>
    <row r="115" spans="7:7">
      <c r="G115" s="121">
        <f t="shared" si="3"/>
        <v>338</v>
      </c>
    </row>
    <row r="116" spans="7:7">
      <c r="G116" s="121">
        <f t="shared" si="3"/>
        <v>338</v>
      </c>
    </row>
    <row r="117" spans="7:7">
      <c r="G117" s="121">
        <f t="shared" si="3"/>
        <v>338</v>
      </c>
    </row>
    <row r="118" spans="7:7">
      <c r="G118" s="121">
        <f t="shared" si="3"/>
        <v>338</v>
      </c>
    </row>
    <row r="119" spans="7:7">
      <c r="G119" s="121">
        <f t="shared" si="3"/>
        <v>338</v>
      </c>
    </row>
    <row r="120" spans="7:7">
      <c r="G120" s="121">
        <f t="shared" si="3"/>
        <v>338</v>
      </c>
    </row>
    <row r="121" spans="7:7">
      <c r="G121" s="121">
        <f t="shared" si="3"/>
        <v>338</v>
      </c>
    </row>
    <row r="122" spans="7:7">
      <c r="G122" s="121">
        <f t="shared" si="3"/>
        <v>338</v>
      </c>
    </row>
    <row r="123" spans="7:7">
      <c r="G123" s="121">
        <f t="shared" si="3"/>
        <v>338</v>
      </c>
    </row>
    <row r="124" spans="7:7">
      <c r="G124" s="121">
        <f t="shared" si="3"/>
        <v>338</v>
      </c>
    </row>
    <row r="125" spans="7:7">
      <c r="G125" s="121">
        <f t="shared" si="3"/>
        <v>338</v>
      </c>
    </row>
    <row r="126" spans="7:7">
      <c r="G126" s="121">
        <f t="shared" si="3"/>
        <v>338</v>
      </c>
    </row>
    <row r="127" spans="7:7">
      <c r="G127" s="121">
        <f t="shared" si="3"/>
        <v>338</v>
      </c>
    </row>
    <row r="128" spans="7:7">
      <c r="G128" s="121">
        <f t="shared" si="3"/>
        <v>338</v>
      </c>
    </row>
    <row r="129" spans="7:7">
      <c r="G129" s="121">
        <f t="shared" si="3"/>
        <v>338</v>
      </c>
    </row>
    <row r="130" spans="7:7">
      <c r="G130" s="121">
        <f t="shared" si="3"/>
        <v>338</v>
      </c>
    </row>
    <row r="131" spans="7:7">
      <c r="G131" s="121">
        <f t="shared" si="3"/>
        <v>338</v>
      </c>
    </row>
    <row r="132" spans="7:7">
      <c r="G132" s="121">
        <f t="shared" si="3"/>
        <v>338</v>
      </c>
    </row>
    <row r="133" spans="7:7">
      <c r="G133" s="121">
        <f t="shared" si="3"/>
        <v>338</v>
      </c>
    </row>
    <row r="134" spans="7:7">
      <c r="G134" s="121">
        <f t="shared" si="3"/>
        <v>338</v>
      </c>
    </row>
    <row r="135" spans="7:7">
      <c r="G135" s="121">
        <f t="shared" si="3"/>
        <v>338</v>
      </c>
    </row>
    <row r="136" spans="7:7">
      <c r="G136" s="121">
        <f t="shared" si="3"/>
        <v>338</v>
      </c>
    </row>
    <row r="137" spans="7:7">
      <c r="G137" s="121">
        <f t="shared" si="3"/>
        <v>338</v>
      </c>
    </row>
    <row r="138" spans="7:7">
      <c r="G138" s="121">
        <f t="shared" si="3"/>
        <v>338</v>
      </c>
    </row>
    <row r="139" spans="7:7">
      <c r="G139" s="121">
        <f t="shared" si="3"/>
        <v>338</v>
      </c>
    </row>
    <row r="140" spans="7:7">
      <c r="G140" s="121">
        <f t="shared" si="3"/>
        <v>338</v>
      </c>
    </row>
    <row r="141" spans="7:7">
      <c r="G141" s="121">
        <f t="shared" si="3"/>
        <v>338</v>
      </c>
    </row>
    <row r="142" spans="7:7">
      <c r="G142" s="121">
        <f t="shared" si="3"/>
        <v>338</v>
      </c>
    </row>
    <row r="143" spans="7:7">
      <c r="G143" s="121">
        <f t="shared" si="3"/>
        <v>338</v>
      </c>
    </row>
    <row r="144" spans="7:7">
      <c r="G144" s="121">
        <f t="shared" si="3"/>
        <v>338</v>
      </c>
    </row>
    <row r="145" spans="7:7">
      <c r="G145" s="121">
        <f t="shared" si="3"/>
        <v>338</v>
      </c>
    </row>
    <row r="146" spans="7:7">
      <c r="G146" s="121">
        <f t="shared" si="3"/>
        <v>338</v>
      </c>
    </row>
    <row r="147" spans="7:7">
      <c r="G147" s="121">
        <f t="shared" si="3"/>
        <v>338</v>
      </c>
    </row>
    <row r="148" spans="7:7">
      <c r="G148" s="121">
        <f t="shared" si="3"/>
        <v>338</v>
      </c>
    </row>
    <row r="149" spans="7:7">
      <c r="G149" s="121">
        <f t="shared" si="3"/>
        <v>338</v>
      </c>
    </row>
    <row r="150" spans="7:7">
      <c r="G150" s="121">
        <f t="shared" si="3"/>
        <v>338</v>
      </c>
    </row>
    <row r="151" spans="7:7">
      <c r="G151" s="121">
        <f t="shared" si="3"/>
        <v>338</v>
      </c>
    </row>
    <row r="152" spans="7:7">
      <c r="G152" s="121">
        <f t="shared" si="3"/>
        <v>338</v>
      </c>
    </row>
    <row r="153" spans="7:7">
      <c r="G153" s="121">
        <f t="shared" si="3"/>
        <v>338</v>
      </c>
    </row>
    <row r="154" spans="7:7">
      <c r="G154" s="121">
        <f t="shared" si="3"/>
        <v>338</v>
      </c>
    </row>
    <row r="155" spans="7:7">
      <c r="G155" s="121">
        <f t="shared" si="3"/>
        <v>338</v>
      </c>
    </row>
    <row r="156" spans="7:7">
      <c r="G156" s="121">
        <f t="shared" si="3"/>
        <v>338</v>
      </c>
    </row>
    <row r="157" spans="7:7">
      <c r="G157" s="121">
        <f t="shared" si="3"/>
        <v>338</v>
      </c>
    </row>
    <row r="158" spans="7:7">
      <c r="G158" s="121">
        <f t="shared" ref="G158:G215" si="4">G157+E158-F158</f>
        <v>338</v>
      </c>
    </row>
    <row r="159" spans="7:7">
      <c r="G159" s="121">
        <f t="shared" si="4"/>
        <v>338</v>
      </c>
    </row>
    <row r="160" spans="7:7">
      <c r="G160" s="121">
        <f t="shared" si="4"/>
        <v>338</v>
      </c>
    </row>
    <row r="161" spans="7:7">
      <c r="G161" s="121">
        <f t="shared" si="4"/>
        <v>338</v>
      </c>
    </row>
    <row r="162" spans="7:7">
      <c r="G162" s="121">
        <f t="shared" si="4"/>
        <v>338</v>
      </c>
    </row>
    <row r="163" spans="7:7">
      <c r="G163" s="121">
        <f t="shared" si="4"/>
        <v>338</v>
      </c>
    </row>
    <row r="164" spans="7:7">
      <c r="G164" s="121">
        <f t="shared" si="4"/>
        <v>338</v>
      </c>
    </row>
    <row r="165" spans="7:7">
      <c r="G165" s="121">
        <f t="shared" si="4"/>
        <v>338</v>
      </c>
    </row>
    <row r="166" spans="7:7">
      <c r="G166" s="121">
        <f t="shared" si="4"/>
        <v>338</v>
      </c>
    </row>
    <row r="167" spans="7:7">
      <c r="G167" s="121">
        <f t="shared" si="4"/>
        <v>338</v>
      </c>
    </row>
    <row r="168" spans="7:7">
      <c r="G168" s="121">
        <f t="shared" si="4"/>
        <v>338</v>
      </c>
    </row>
    <row r="169" spans="7:7">
      <c r="G169" s="121">
        <f t="shared" si="4"/>
        <v>338</v>
      </c>
    </row>
    <row r="170" spans="7:7">
      <c r="G170" s="121">
        <f t="shared" si="4"/>
        <v>338</v>
      </c>
    </row>
    <row r="171" spans="7:7">
      <c r="G171" s="121">
        <f t="shared" si="4"/>
        <v>338</v>
      </c>
    </row>
    <row r="172" spans="7:7">
      <c r="G172" s="121">
        <f t="shared" si="4"/>
        <v>338</v>
      </c>
    </row>
    <row r="173" spans="7:7">
      <c r="G173" s="121">
        <f t="shared" si="4"/>
        <v>338</v>
      </c>
    </row>
    <row r="174" spans="7:7">
      <c r="G174" s="121">
        <f t="shared" si="4"/>
        <v>338</v>
      </c>
    </row>
    <row r="175" spans="7:7">
      <c r="G175" s="121">
        <f t="shared" si="4"/>
        <v>338</v>
      </c>
    </row>
    <row r="176" spans="7:7">
      <c r="G176" s="121">
        <f t="shared" si="4"/>
        <v>338</v>
      </c>
    </row>
    <row r="177" spans="7:7">
      <c r="G177" s="121">
        <f t="shared" si="4"/>
        <v>338</v>
      </c>
    </row>
    <row r="178" spans="7:7">
      <c r="G178" s="121">
        <f t="shared" si="4"/>
        <v>338</v>
      </c>
    </row>
    <row r="179" spans="7:7">
      <c r="G179" s="121">
        <f t="shared" si="4"/>
        <v>338</v>
      </c>
    </row>
    <row r="180" spans="7:7">
      <c r="G180" s="121">
        <f t="shared" si="4"/>
        <v>338</v>
      </c>
    </row>
    <row r="181" spans="7:7">
      <c r="G181" s="121">
        <f t="shared" si="4"/>
        <v>338</v>
      </c>
    </row>
    <row r="182" spans="7:7">
      <c r="G182" s="121">
        <f t="shared" si="4"/>
        <v>338</v>
      </c>
    </row>
    <row r="183" spans="7:7">
      <c r="G183" s="121">
        <f t="shared" si="4"/>
        <v>338</v>
      </c>
    </row>
    <row r="184" spans="7:7">
      <c r="G184" s="121">
        <f t="shared" si="4"/>
        <v>338</v>
      </c>
    </row>
    <row r="185" spans="7:7">
      <c r="G185" s="121">
        <f t="shared" si="4"/>
        <v>338</v>
      </c>
    </row>
    <row r="186" spans="7:7">
      <c r="G186" s="121">
        <f t="shared" si="4"/>
        <v>338</v>
      </c>
    </row>
    <row r="187" spans="7:7">
      <c r="G187" s="121">
        <f t="shared" si="4"/>
        <v>338</v>
      </c>
    </row>
    <row r="188" spans="7:7">
      <c r="G188" s="121">
        <f t="shared" si="4"/>
        <v>338</v>
      </c>
    </row>
    <row r="189" spans="7:7">
      <c r="G189" s="121">
        <f t="shared" si="4"/>
        <v>338</v>
      </c>
    </row>
    <row r="190" spans="7:7">
      <c r="G190" s="121">
        <f t="shared" si="4"/>
        <v>338</v>
      </c>
    </row>
    <row r="191" spans="7:7">
      <c r="G191" s="121">
        <f t="shared" si="4"/>
        <v>338</v>
      </c>
    </row>
    <row r="192" spans="7:7">
      <c r="G192" s="121">
        <f t="shared" si="4"/>
        <v>338</v>
      </c>
    </row>
    <row r="193" spans="7:7">
      <c r="G193" s="121">
        <f t="shared" si="4"/>
        <v>338</v>
      </c>
    </row>
    <row r="194" spans="7:7">
      <c r="G194" s="121">
        <f t="shared" si="4"/>
        <v>338</v>
      </c>
    </row>
    <row r="195" spans="7:7">
      <c r="G195" s="121">
        <f t="shared" si="4"/>
        <v>338</v>
      </c>
    </row>
    <row r="196" spans="7:7">
      <c r="G196" s="121">
        <f t="shared" si="4"/>
        <v>338</v>
      </c>
    </row>
    <row r="197" spans="7:7">
      <c r="G197" s="121">
        <f t="shared" si="4"/>
        <v>338</v>
      </c>
    </row>
    <row r="198" spans="7:7">
      <c r="G198" s="121">
        <f t="shared" si="4"/>
        <v>338</v>
      </c>
    </row>
    <row r="199" spans="7:7">
      <c r="G199" s="121">
        <f t="shared" si="4"/>
        <v>338</v>
      </c>
    </row>
    <row r="200" spans="7:7">
      <c r="G200" s="121">
        <f t="shared" si="4"/>
        <v>338</v>
      </c>
    </row>
    <row r="201" spans="7:7">
      <c r="G201" s="121">
        <f t="shared" si="4"/>
        <v>338</v>
      </c>
    </row>
    <row r="202" spans="7:7">
      <c r="G202" s="121">
        <f t="shared" si="4"/>
        <v>338</v>
      </c>
    </row>
    <row r="203" spans="7:7">
      <c r="G203" s="121">
        <f t="shared" si="4"/>
        <v>338</v>
      </c>
    </row>
    <row r="204" spans="7:7">
      <c r="G204" s="121">
        <f t="shared" si="4"/>
        <v>338</v>
      </c>
    </row>
    <row r="205" spans="7:7">
      <c r="G205" s="121">
        <f t="shared" si="4"/>
        <v>338</v>
      </c>
    </row>
    <row r="206" spans="7:7">
      <c r="G206" s="121">
        <f t="shared" si="4"/>
        <v>338</v>
      </c>
    </row>
    <row r="207" spans="7:7">
      <c r="G207" s="121">
        <f t="shared" si="4"/>
        <v>338</v>
      </c>
    </row>
    <row r="208" spans="7:7">
      <c r="G208" s="121">
        <f t="shared" si="4"/>
        <v>338</v>
      </c>
    </row>
    <row r="209" spans="7:7">
      <c r="G209" s="121">
        <f t="shared" si="4"/>
        <v>338</v>
      </c>
    </row>
    <row r="210" spans="7:7">
      <c r="G210" s="121">
        <f t="shared" si="4"/>
        <v>338</v>
      </c>
    </row>
    <row r="211" spans="7:7">
      <c r="G211" s="121">
        <f t="shared" si="4"/>
        <v>338</v>
      </c>
    </row>
    <row r="212" spans="7:7">
      <c r="G212" s="121">
        <f t="shared" si="4"/>
        <v>338</v>
      </c>
    </row>
    <row r="213" spans="7:7">
      <c r="G213" s="121">
        <f t="shared" si="4"/>
        <v>338</v>
      </c>
    </row>
    <row r="214" spans="7:7">
      <c r="G214" s="121">
        <f t="shared" si="4"/>
        <v>338</v>
      </c>
    </row>
    <row r="215" spans="7:7">
      <c r="G215" s="121">
        <f t="shared" si="4"/>
        <v>338</v>
      </c>
    </row>
  </sheetData>
  <autoFilter ref="A4:G4" xr:uid="{223CC5ED-A7CF-4305-BD34-DFDE13D5E121}"/>
  <mergeCells count="2">
    <mergeCell ref="A1:G3"/>
    <mergeCell ref="K29:M2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7">
    <tabColor rgb="FF00B0F0"/>
  </sheetPr>
  <dimension ref="A3:R1016"/>
  <sheetViews>
    <sheetView topLeftCell="A717" zoomScaleNormal="100" workbookViewId="0">
      <selection activeCell="E738" sqref="E738"/>
    </sheetView>
  </sheetViews>
  <sheetFormatPr defaultColWidth="11.42578125" defaultRowHeight="15"/>
  <cols>
    <col min="1" max="1" width="11.42578125" style="39"/>
    <col min="2" max="2" width="12.7109375" style="6" bestFit="1" customWidth="1"/>
    <col min="3" max="3" width="11.85546875" style="6" bestFit="1" customWidth="1"/>
    <col min="4" max="4" width="23" bestFit="1" customWidth="1"/>
    <col min="5" max="6" width="11.42578125" style="118"/>
    <col min="7" max="7" width="12.42578125" style="4" bestFit="1" customWidth="1"/>
    <col min="8" max="8" width="12.42578125" style="4" customWidth="1"/>
    <col min="9" max="9" width="14" customWidth="1"/>
    <col min="11" max="11" width="23" bestFit="1" customWidth="1"/>
    <col min="13" max="13" width="11.42578125" style="121"/>
    <col min="14" max="14" width="20.28515625" bestFit="1" customWidth="1"/>
  </cols>
  <sheetData>
    <row r="3" spans="1:13">
      <c r="B3" s="820" t="s">
        <v>3820</v>
      </c>
      <c r="C3" s="820"/>
      <c r="D3" s="820"/>
      <c r="E3" s="820"/>
      <c r="F3" s="820"/>
      <c r="G3" s="11"/>
      <c r="H3" s="11"/>
    </row>
    <row r="5" spans="1:13" s="6" customFormat="1" ht="30.75">
      <c r="A5" s="40" t="s">
        <v>1</v>
      </c>
      <c r="B5" s="804" t="s">
        <v>2</v>
      </c>
      <c r="C5" s="804" t="s">
        <v>3</v>
      </c>
      <c r="D5" s="804" t="s">
        <v>4</v>
      </c>
      <c r="E5" s="131" t="s">
        <v>5</v>
      </c>
      <c r="F5" s="131" t="s">
        <v>6</v>
      </c>
      <c r="G5" s="14" t="s">
        <v>7</v>
      </c>
      <c r="H5" s="14"/>
      <c r="I5" s="787" t="s">
        <v>140</v>
      </c>
      <c r="J5"/>
      <c r="K5" s="787">
        <v>10233461</v>
      </c>
      <c r="L5" s="787"/>
      <c r="M5" s="814"/>
    </row>
    <row r="6" spans="1:13">
      <c r="A6" s="39">
        <v>42736</v>
      </c>
      <c r="B6" s="787" t="s">
        <v>8</v>
      </c>
      <c r="C6" s="787"/>
      <c r="G6" s="4">
        <v>558.1</v>
      </c>
    </row>
    <row r="7" spans="1:13">
      <c r="A7" s="39">
        <v>42736</v>
      </c>
      <c r="B7" s="787" t="s">
        <v>94</v>
      </c>
      <c r="C7" s="787"/>
      <c r="E7" s="118">
        <v>20</v>
      </c>
      <c r="G7" s="4">
        <f>+G6+E7-F7</f>
        <v>578.1</v>
      </c>
    </row>
    <row r="8" spans="1:13">
      <c r="A8" s="39">
        <v>42752</v>
      </c>
      <c r="B8" s="787">
        <v>12102</v>
      </c>
      <c r="C8" s="787" t="s">
        <v>3821</v>
      </c>
      <c r="F8" s="118">
        <v>350</v>
      </c>
      <c r="G8" s="4">
        <f t="shared" ref="G8:G71" si="0">+G7+E8-F8</f>
        <v>228.10000000000002</v>
      </c>
    </row>
    <row r="9" spans="1:13">
      <c r="A9" s="39">
        <v>42752</v>
      </c>
      <c r="B9" s="787">
        <v>12105</v>
      </c>
      <c r="C9" s="787" t="s">
        <v>3821</v>
      </c>
      <c r="F9" s="118">
        <v>208.1</v>
      </c>
      <c r="G9" s="4">
        <f t="shared" si="0"/>
        <v>20.000000000000028</v>
      </c>
    </row>
    <row r="10" spans="1:13">
      <c r="A10" s="39">
        <v>42832</v>
      </c>
      <c r="B10" s="787">
        <v>12505</v>
      </c>
      <c r="C10" s="787" t="s">
        <v>3822</v>
      </c>
      <c r="F10" s="118">
        <v>20</v>
      </c>
      <c r="G10" s="4">
        <f t="shared" si="0"/>
        <v>2.8421709430404007E-14</v>
      </c>
    </row>
    <row r="11" spans="1:13">
      <c r="A11" s="39">
        <v>42766</v>
      </c>
      <c r="B11" s="787" t="s">
        <v>10</v>
      </c>
      <c r="C11" s="787" t="s">
        <v>11</v>
      </c>
      <c r="D11" t="s">
        <v>12</v>
      </c>
      <c r="E11" s="118">
        <v>13.5</v>
      </c>
      <c r="G11" s="4">
        <f t="shared" si="0"/>
        <v>13.500000000000028</v>
      </c>
    </row>
    <row r="12" spans="1:13">
      <c r="B12" s="787"/>
      <c r="C12" s="787"/>
      <c r="D12" t="s">
        <v>13</v>
      </c>
      <c r="E12" s="118">
        <v>2.8</v>
      </c>
      <c r="G12" s="4">
        <f t="shared" si="0"/>
        <v>16.300000000000029</v>
      </c>
    </row>
    <row r="13" spans="1:13">
      <c r="B13" s="787"/>
      <c r="C13" s="787"/>
      <c r="D13" t="s">
        <v>14</v>
      </c>
      <c r="E13" s="118">
        <v>210</v>
      </c>
      <c r="G13" s="4">
        <f t="shared" si="0"/>
        <v>226.30000000000004</v>
      </c>
    </row>
    <row r="14" spans="1:13">
      <c r="A14" s="39">
        <v>42832</v>
      </c>
      <c r="B14" s="787">
        <v>12505</v>
      </c>
      <c r="C14" s="787" t="s">
        <v>11</v>
      </c>
      <c r="D14" t="s">
        <v>14</v>
      </c>
      <c r="F14" s="118">
        <v>180</v>
      </c>
      <c r="G14" s="4">
        <f t="shared" si="0"/>
        <v>46.30000000000004</v>
      </c>
    </row>
    <row r="15" spans="1:13">
      <c r="A15" s="39">
        <v>42835</v>
      </c>
      <c r="B15" s="787">
        <v>12519</v>
      </c>
      <c r="C15" s="787" t="s">
        <v>11</v>
      </c>
      <c r="D15" t="s">
        <v>14</v>
      </c>
      <c r="F15" s="118">
        <v>30</v>
      </c>
      <c r="G15" s="4">
        <f t="shared" si="0"/>
        <v>16.30000000000004</v>
      </c>
    </row>
    <row r="16" spans="1:13">
      <c r="A16" s="39">
        <v>42851</v>
      </c>
      <c r="B16" s="787">
        <v>12574</v>
      </c>
      <c r="C16" s="787" t="s">
        <v>11</v>
      </c>
      <c r="D16" t="s">
        <v>12</v>
      </c>
      <c r="F16" s="118">
        <v>13.5</v>
      </c>
      <c r="G16" s="4">
        <f t="shared" si="0"/>
        <v>2.8000000000000398</v>
      </c>
    </row>
    <row r="17" spans="1:7">
      <c r="A17" s="39">
        <v>42851</v>
      </c>
      <c r="B17" s="787">
        <v>12574</v>
      </c>
      <c r="C17" s="787" t="s">
        <v>11</v>
      </c>
      <c r="D17" t="s">
        <v>13</v>
      </c>
      <c r="F17" s="118">
        <v>2.8</v>
      </c>
      <c r="G17" s="4">
        <f t="shared" si="0"/>
        <v>3.9968028886505635E-14</v>
      </c>
    </row>
    <row r="18" spans="1:7">
      <c r="A18" s="39">
        <v>42794</v>
      </c>
      <c r="B18" s="787" t="s">
        <v>10</v>
      </c>
      <c r="C18" s="787" t="s">
        <v>15</v>
      </c>
      <c r="D18" t="s">
        <v>12</v>
      </c>
      <c r="E18" s="118">
        <v>13</v>
      </c>
      <c r="G18" s="4">
        <f t="shared" si="0"/>
        <v>13.000000000000039</v>
      </c>
    </row>
    <row r="19" spans="1:7">
      <c r="B19" s="787"/>
      <c r="C19" s="787"/>
      <c r="D19" t="s">
        <v>13</v>
      </c>
      <c r="E19" s="118">
        <v>2</v>
      </c>
      <c r="G19" s="4">
        <f t="shared" si="0"/>
        <v>15.000000000000039</v>
      </c>
    </row>
    <row r="20" spans="1:7">
      <c r="B20" s="787"/>
      <c r="C20" s="787"/>
      <c r="D20" t="s">
        <v>14</v>
      </c>
      <c r="E20" s="118">
        <v>210</v>
      </c>
      <c r="G20" s="4">
        <f t="shared" si="0"/>
        <v>225.00000000000003</v>
      </c>
    </row>
    <row r="21" spans="1:7">
      <c r="A21" s="39">
        <v>42835</v>
      </c>
      <c r="B21" s="787">
        <v>12519</v>
      </c>
      <c r="C21" s="787" t="s">
        <v>15</v>
      </c>
      <c r="D21" t="s">
        <v>14</v>
      </c>
      <c r="F21" s="118">
        <v>170</v>
      </c>
      <c r="G21" s="4">
        <f t="shared" si="0"/>
        <v>55.000000000000028</v>
      </c>
    </row>
    <row r="22" spans="1:7">
      <c r="A22" s="39">
        <v>42851</v>
      </c>
      <c r="B22" s="787">
        <v>12574</v>
      </c>
      <c r="C22" s="787" t="s">
        <v>15</v>
      </c>
      <c r="D22" t="s">
        <v>14</v>
      </c>
      <c r="F22" s="118">
        <v>40</v>
      </c>
      <c r="G22" s="4">
        <f t="shared" si="0"/>
        <v>15.000000000000028</v>
      </c>
    </row>
    <row r="23" spans="1:7">
      <c r="A23" s="39">
        <v>42851</v>
      </c>
      <c r="B23" s="787">
        <v>12574</v>
      </c>
      <c r="C23" s="787" t="s">
        <v>15</v>
      </c>
      <c r="D23" t="s">
        <v>12</v>
      </c>
      <c r="F23" s="118">
        <v>13</v>
      </c>
      <c r="G23" s="4">
        <f t="shared" si="0"/>
        <v>2.0000000000000284</v>
      </c>
    </row>
    <row r="24" spans="1:7">
      <c r="A24" s="39">
        <v>42851</v>
      </c>
      <c r="B24" s="787">
        <v>12574</v>
      </c>
      <c r="C24" s="787" t="s">
        <v>15</v>
      </c>
      <c r="D24" t="s">
        <v>13</v>
      </c>
      <c r="F24" s="118">
        <v>2</v>
      </c>
      <c r="G24" s="4">
        <f t="shared" si="0"/>
        <v>2.8421709430404007E-14</v>
      </c>
    </row>
    <row r="25" spans="1:7">
      <c r="A25" s="39">
        <v>42825</v>
      </c>
      <c r="B25" s="787" t="s">
        <v>10</v>
      </c>
      <c r="C25" s="787" t="s">
        <v>16</v>
      </c>
      <c r="D25" t="s">
        <v>12</v>
      </c>
      <c r="E25" s="118">
        <v>13</v>
      </c>
      <c r="G25" s="4">
        <f t="shared" si="0"/>
        <v>13.000000000000028</v>
      </c>
    </row>
    <row r="26" spans="1:7">
      <c r="B26" s="787"/>
      <c r="C26" s="787"/>
      <c r="D26" t="s">
        <v>13</v>
      </c>
      <c r="E26" s="118">
        <v>2</v>
      </c>
      <c r="G26" s="4">
        <f t="shared" si="0"/>
        <v>15.000000000000028</v>
      </c>
    </row>
    <row r="27" spans="1:7">
      <c r="B27" s="787"/>
      <c r="C27" s="787"/>
      <c r="D27" t="s">
        <v>14</v>
      </c>
      <c r="E27" s="118">
        <v>210</v>
      </c>
      <c r="G27" s="4">
        <f t="shared" si="0"/>
        <v>225.00000000000003</v>
      </c>
    </row>
    <row r="28" spans="1:7">
      <c r="A28" s="39">
        <v>42851</v>
      </c>
      <c r="B28" s="787">
        <v>12574</v>
      </c>
      <c r="C28" s="787" t="s">
        <v>16</v>
      </c>
      <c r="D28" t="s">
        <v>14</v>
      </c>
      <c r="F28" s="118">
        <v>210</v>
      </c>
      <c r="G28" s="4">
        <f t="shared" si="0"/>
        <v>15.000000000000028</v>
      </c>
    </row>
    <row r="29" spans="1:7">
      <c r="A29" s="39">
        <v>42919</v>
      </c>
      <c r="B29" s="787">
        <v>12938</v>
      </c>
      <c r="C29" s="787" t="s">
        <v>16</v>
      </c>
      <c r="D29" t="s">
        <v>12</v>
      </c>
      <c r="F29" s="118">
        <v>13</v>
      </c>
      <c r="G29" s="4">
        <f t="shared" si="0"/>
        <v>2.0000000000000284</v>
      </c>
    </row>
    <row r="30" spans="1:7">
      <c r="A30" s="39">
        <v>42919</v>
      </c>
      <c r="B30" s="787">
        <v>12938</v>
      </c>
      <c r="C30" s="787" t="s">
        <v>16</v>
      </c>
      <c r="D30" t="s">
        <v>13</v>
      </c>
      <c r="F30" s="118">
        <v>2</v>
      </c>
      <c r="G30" s="4">
        <f t="shared" si="0"/>
        <v>2.8421709430404007E-14</v>
      </c>
    </row>
    <row r="31" spans="1:7">
      <c r="A31" s="39">
        <v>42855</v>
      </c>
      <c r="B31" s="787" t="s">
        <v>10</v>
      </c>
      <c r="C31" s="787" t="s">
        <v>17</v>
      </c>
      <c r="D31" t="s">
        <v>12</v>
      </c>
      <c r="E31" s="118">
        <v>13</v>
      </c>
      <c r="G31" s="4">
        <f t="shared" si="0"/>
        <v>13.000000000000028</v>
      </c>
    </row>
    <row r="32" spans="1:7">
      <c r="B32" s="787"/>
      <c r="C32" s="787"/>
      <c r="D32" t="s">
        <v>13</v>
      </c>
      <c r="E32" s="118">
        <v>2</v>
      </c>
      <c r="G32" s="4">
        <f t="shared" si="0"/>
        <v>15.000000000000028</v>
      </c>
    </row>
    <row r="33" spans="1:7">
      <c r="B33" s="787"/>
      <c r="C33" s="787"/>
      <c r="D33" t="s">
        <v>14</v>
      </c>
      <c r="E33" s="118">
        <v>210</v>
      </c>
      <c r="G33" s="4">
        <f t="shared" si="0"/>
        <v>225.00000000000003</v>
      </c>
    </row>
    <row r="34" spans="1:7">
      <c r="A34" s="39">
        <v>42919</v>
      </c>
      <c r="B34" s="787">
        <v>12938</v>
      </c>
      <c r="C34" s="787" t="s">
        <v>17</v>
      </c>
      <c r="D34" t="s">
        <v>14</v>
      </c>
      <c r="F34" s="118">
        <v>210</v>
      </c>
      <c r="G34" s="4">
        <f t="shared" si="0"/>
        <v>15.000000000000028</v>
      </c>
    </row>
    <row r="35" spans="1:7">
      <c r="A35" s="39">
        <v>42919</v>
      </c>
      <c r="B35" s="787">
        <v>12938</v>
      </c>
      <c r="C35" s="787" t="s">
        <v>17</v>
      </c>
      <c r="D35" t="s">
        <v>12</v>
      </c>
      <c r="F35" s="118">
        <v>13</v>
      </c>
      <c r="G35" s="4">
        <f t="shared" si="0"/>
        <v>2.0000000000000284</v>
      </c>
    </row>
    <row r="36" spans="1:7">
      <c r="A36" s="39">
        <v>42919</v>
      </c>
      <c r="B36" s="787">
        <v>12938</v>
      </c>
      <c r="C36" s="787" t="s">
        <v>17</v>
      </c>
      <c r="D36" t="s">
        <v>13</v>
      </c>
      <c r="F36" s="118">
        <v>2</v>
      </c>
      <c r="G36" s="4">
        <f t="shared" si="0"/>
        <v>2.8421709430404007E-14</v>
      </c>
    </row>
    <row r="37" spans="1:7">
      <c r="A37" s="39">
        <v>42886</v>
      </c>
      <c r="B37" s="787" t="s">
        <v>10</v>
      </c>
      <c r="C37" s="787" t="s">
        <v>18</v>
      </c>
      <c r="D37" t="s">
        <v>12</v>
      </c>
      <c r="E37" s="118">
        <v>13</v>
      </c>
      <c r="G37" s="4">
        <f t="shared" si="0"/>
        <v>13.000000000000028</v>
      </c>
    </row>
    <row r="38" spans="1:7">
      <c r="B38" s="787"/>
      <c r="C38" s="787"/>
      <c r="D38" t="s">
        <v>13</v>
      </c>
      <c r="E38" s="118">
        <v>2</v>
      </c>
      <c r="G38" s="4">
        <f t="shared" si="0"/>
        <v>15.000000000000028</v>
      </c>
    </row>
    <row r="39" spans="1:7">
      <c r="B39" s="787"/>
      <c r="C39" s="787"/>
      <c r="D39" t="s">
        <v>14</v>
      </c>
      <c r="E39" s="118">
        <v>210</v>
      </c>
      <c r="G39" s="4">
        <f t="shared" si="0"/>
        <v>225.00000000000003</v>
      </c>
    </row>
    <row r="40" spans="1:7">
      <c r="A40" s="39">
        <v>42919</v>
      </c>
      <c r="B40" s="787">
        <v>12938</v>
      </c>
      <c r="C40" s="787" t="s">
        <v>18</v>
      </c>
      <c r="D40" t="s">
        <v>14</v>
      </c>
      <c r="F40" s="118">
        <v>210</v>
      </c>
      <c r="G40" s="4">
        <f t="shared" si="0"/>
        <v>15.000000000000028</v>
      </c>
    </row>
    <row r="41" spans="1:7">
      <c r="A41" s="39">
        <v>42920</v>
      </c>
      <c r="B41" s="787">
        <v>12947</v>
      </c>
      <c r="C41" s="787" t="s">
        <v>18</v>
      </c>
      <c r="D41" t="s">
        <v>12</v>
      </c>
      <c r="F41" s="118">
        <v>13</v>
      </c>
      <c r="G41" s="4">
        <f t="shared" si="0"/>
        <v>2.0000000000000284</v>
      </c>
    </row>
    <row r="42" spans="1:7">
      <c r="A42" s="39">
        <v>42920</v>
      </c>
      <c r="B42" s="787">
        <v>12947</v>
      </c>
      <c r="C42" s="787" t="s">
        <v>18</v>
      </c>
      <c r="D42" t="s">
        <v>13</v>
      </c>
      <c r="F42" s="118">
        <v>2</v>
      </c>
      <c r="G42" s="4">
        <f t="shared" si="0"/>
        <v>2.8421709430404007E-14</v>
      </c>
    </row>
    <row r="43" spans="1:7">
      <c r="A43" s="39">
        <v>42916</v>
      </c>
      <c r="B43" s="787" t="s">
        <v>10</v>
      </c>
      <c r="C43" s="787" t="s">
        <v>19</v>
      </c>
      <c r="D43" t="s">
        <v>12</v>
      </c>
      <c r="E43" s="118">
        <v>13</v>
      </c>
      <c r="G43" s="4">
        <f t="shared" si="0"/>
        <v>13.000000000000028</v>
      </c>
    </row>
    <row r="44" spans="1:7">
      <c r="B44" s="787"/>
      <c r="C44" s="787"/>
      <c r="D44" t="s">
        <v>13</v>
      </c>
      <c r="E44" s="118">
        <v>2</v>
      </c>
      <c r="G44" s="4">
        <f t="shared" si="0"/>
        <v>15.000000000000028</v>
      </c>
    </row>
    <row r="45" spans="1:7">
      <c r="B45" s="787"/>
      <c r="C45" s="787"/>
      <c r="D45" t="s">
        <v>14</v>
      </c>
      <c r="E45" s="118">
        <v>210</v>
      </c>
      <c r="G45" s="4">
        <f t="shared" si="0"/>
        <v>225.00000000000003</v>
      </c>
    </row>
    <row r="46" spans="1:7">
      <c r="A46" s="39">
        <v>42920</v>
      </c>
      <c r="B46" s="787">
        <v>12947</v>
      </c>
      <c r="C46" s="787" t="s">
        <v>19</v>
      </c>
      <c r="D46" t="s">
        <v>14</v>
      </c>
      <c r="F46" s="118">
        <v>210</v>
      </c>
      <c r="G46" s="4">
        <f t="shared" si="0"/>
        <v>15.000000000000028</v>
      </c>
    </row>
    <row r="47" spans="1:7">
      <c r="A47" s="39">
        <v>42972</v>
      </c>
      <c r="B47" s="787">
        <v>13327</v>
      </c>
      <c r="C47" s="787" t="s">
        <v>19</v>
      </c>
      <c r="D47" t="s">
        <v>12</v>
      </c>
      <c r="F47" s="118">
        <v>13</v>
      </c>
      <c r="G47" s="4">
        <f t="shared" si="0"/>
        <v>2.0000000000000284</v>
      </c>
    </row>
    <row r="48" spans="1:7">
      <c r="A48" s="39">
        <v>42972</v>
      </c>
      <c r="B48" s="787">
        <v>13327</v>
      </c>
      <c r="C48" s="787" t="s">
        <v>19</v>
      </c>
      <c r="D48" t="s">
        <v>13</v>
      </c>
      <c r="F48" s="118">
        <v>2</v>
      </c>
      <c r="G48" s="4">
        <f t="shared" si="0"/>
        <v>2.8421709430404007E-14</v>
      </c>
    </row>
    <row r="49" spans="1:7">
      <c r="A49" s="39">
        <v>42947</v>
      </c>
      <c r="B49" s="787" t="s">
        <v>10</v>
      </c>
      <c r="C49" s="787" t="s">
        <v>20</v>
      </c>
      <c r="D49" t="s">
        <v>20</v>
      </c>
      <c r="E49" s="118">
        <v>13</v>
      </c>
      <c r="G49" s="4">
        <f t="shared" si="0"/>
        <v>13.000000000000028</v>
      </c>
    </row>
    <row r="50" spans="1:7">
      <c r="B50" s="787"/>
      <c r="C50" s="787"/>
      <c r="D50" t="s">
        <v>13</v>
      </c>
      <c r="E50" s="118">
        <v>2</v>
      </c>
      <c r="G50" s="4">
        <f t="shared" si="0"/>
        <v>15.000000000000028</v>
      </c>
    </row>
    <row r="51" spans="1:7">
      <c r="B51" s="787"/>
      <c r="C51" s="787"/>
      <c r="D51" t="s">
        <v>14</v>
      </c>
      <c r="E51" s="118">
        <v>210</v>
      </c>
      <c r="G51" s="4">
        <f t="shared" si="0"/>
        <v>225.00000000000003</v>
      </c>
    </row>
    <row r="52" spans="1:7">
      <c r="A52" s="39">
        <v>42972</v>
      </c>
      <c r="B52" s="787">
        <v>13327</v>
      </c>
      <c r="C52" s="787" t="s">
        <v>20</v>
      </c>
      <c r="D52" t="s">
        <v>14</v>
      </c>
      <c r="F52" s="118">
        <v>210</v>
      </c>
      <c r="G52" s="4">
        <f t="shared" si="0"/>
        <v>15.000000000000028</v>
      </c>
    </row>
    <row r="53" spans="1:7">
      <c r="A53" s="39">
        <v>42972</v>
      </c>
      <c r="B53" s="787">
        <v>13327</v>
      </c>
      <c r="C53" s="787" t="s">
        <v>20</v>
      </c>
      <c r="D53" t="s">
        <v>12</v>
      </c>
      <c r="F53" s="118">
        <v>13</v>
      </c>
      <c r="G53" s="4">
        <f t="shared" si="0"/>
        <v>2.0000000000000284</v>
      </c>
    </row>
    <row r="54" spans="1:7">
      <c r="A54" s="39">
        <v>42972</v>
      </c>
      <c r="B54" s="787">
        <v>13327</v>
      </c>
      <c r="C54" s="787" t="s">
        <v>20</v>
      </c>
      <c r="D54" t="s">
        <v>13</v>
      </c>
      <c r="F54" s="118">
        <v>2</v>
      </c>
      <c r="G54" s="4">
        <f t="shared" si="0"/>
        <v>2.8421709430404007E-14</v>
      </c>
    </row>
    <row r="55" spans="1:7">
      <c r="A55" s="39">
        <v>42978</v>
      </c>
      <c r="B55" s="787" t="s">
        <v>10</v>
      </c>
      <c r="C55" s="787" t="s">
        <v>21</v>
      </c>
      <c r="D55" t="s">
        <v>12</v>
      </c>
      <c r="E55" s="118">
        <v>13</v>
      </c>
      <c r="G55" s="4">
        <f t="shared" si="0"/>
        <v>13.000000000000028</v>
      </c>
    </row>
    <row r="56" spans="1:7">
      <c r="B56" s="787"/>
      <c r="C56" s="787"/>
      <c r="D56" t="s">
        <v>13</v>
      </c>
      <c r="E56" s="118">
        <v>2</v>
      </c>
      <c r="G56" s="4">
        <f t="shared" si="0"/>
        <v>15.000000000000028</v>
      </c>
    </row>
    <row r="57" spans="1:7">
      <c r="B57" s="787"/>
      <c r="C57" s="787"/>
      <c r="D57" t="s">
        <v>14</v>
      </c>
      <c r="E57" s="118">
        <v>210</v>
      </c>
      <c r="G57" s="4">
        <f t="shared" si="0"/>
        <v>225.00000000000003</v>
      </c>
    </row>
    <row r="58" spans="1:7">
      <c r="A58" s="39">
        <v>42984</v>
      </c>
      <c r="B58" s="787">
        <v>13400</v>
      </c>
      <c r="C58" s="787" t="s">
        <v>21</v>
      </c>
      <c r="D58" t="s">
        <v>14</v>
      </c>
      <c r="F58" s="118">
        <v>210</v>
      </c>
      <c r="G58" s="4">
        <f t="shared" si="0"/>
        <v>15.000000000000028</v>
      </c>
    </row>
    <row r="59" spans="1:7">
      <c r="A59" s="39">
        <v>42984</v>
      </c>
      <c r="B59" s="787">
        <v>13400</v>
      </c>
      <c r="C59" s="787" t="s">
        <v>21</v>
      </c>
      <c r="D59" t="s">
        <v>12</v>
      </c>
      <c r="F59" s="118">
        <v>13</v>
      </c>
      <c r="G59" s="4">
        <f t="shared" si="0"/>
        <v>2.0000000000000284</v>
      </c>
    </row>
    <row r="60" spans="1:7">
      <c r="A60" s="39">
        <v>42984</v>
      </c>
      <c r="B60" s="787">
        <v>13400</v>
      </c>
      <c r="C60" s="787" t="s">
        <v>21</v>
      </c>
      <c r="D60" t="s">
        <v>13</v>
      </c>
      <c r="F60" s="118">
        <v>2</v>
      </c>
      <c r="G60" s="4">
        <f t="shared" si="0"/>
        <v>2.8421709430404007E-14</v>
      </c>
    </row>
    <row r="61" spans="1:7">
      <c r="A61" s="39">
        <v>43008</v>
      </c>
      <c r="B61" s="787" t="s">
        <v>10</v>
      </c>
      <c r="C61" s="787" t="s">
        <v>22</v>
      </c>
      <c r="D61" t="s">
        <v>12</v>
      </c>
      <c r="E61" s="118">
        <v>8</v>
      </c>
      <c r="G61" s="4">
        <f t="shared" si="0"/>
        <v>8.0000000000000284</v>
      </c>
    </row>
    <row r="62" spans="1:7">
      <c r="B62" s="787"/>
      <c r="C62" s="787"/>
      <c r="D62" t="s">
        <v>13</v>
      </c>
      <c r="E62" s="118">
        <v>2</v>
      </c>
      <c r="G62" s="4">
        <f t="shared" si="0"/>
        <v>10.000000000000028</v>
      </c>
    </row>
    <row r="63" spans="1:7">
      <c r="B63" s="787"/>
      <c r="C63" s="787"/>
      <c r="D63" t="s">
        <v>14</v>
      </c>
      <c r="E63" s="118">
        <v>210</v>
      </c>
      <c r="G63" s="4">
        <f t="shared" si="0"/>
        <v>220.00000000000003</v>
      </c>
    </row>
    <row r="64" spans="1:7">
      <c r="A64" s="39">
        <v>43033</v>
      </c>
      <c r="B64" s="787">
        <v>13690</v>
      </c>
      <c r="C64" s="787" t="s">
        <v>22</v>
      </c>
      <c r="D64" t="s">
        <v>14</v>
      </c>
      <c r="F64" s="118">
        <v>210</v>
      </c>
      <c r="G64" s="4">
        <f t="shared" si="0"/>
        <v>10.000000000000028</v>
      </c>
    </row>
    <row r="65" spans="1:7">
      <c r="A65" s="39">
        <v>43056</v>
      </c>
      <c r="B65" s="787">
        <v>13793</v>
      </c>
      <c r="C65" s="787" t="s">
        <v>22</v>
      </c>
      <c r="D65" t="s">
        <v>12</v>
      </c>
      <c r="F65" s="118">
        <v>8</v>
      </c>
      <c r="G65" s="4">
        <f t="shared" si="0"/>
        <v>2.0000000000000284</v>
      </c>
    </row>
    <row r="66" spans="1:7">
      <c r="A66" s="39">
        <v>43056</v>
      </c>
      <c r="B66" s="787">
        <v>13793</v>
      </c>
      <c r="C66" s="787" t="s">
        <v>22</v>
      </c>
      <c r="D66" t="s">
        <v>13</v>
      </c>
      <c r="F66" s="118">
        <v>2</v>
      </c>
      <c r="G66" s="4">
        <f t="shared" si="0"/>
        <v>2.8421709430404007E-14</v>
      </c>
    </row>
    <row r="67" spans="1:7">
      <c r="A67" s="39">
        <v>43039</v>
      </c>
      <c r="B67" s="787" t="s">
        <v>10</v>
      </c>
      <c r="C67" s="787" t="s">
        <v>23</v>
      </c>
      <c r="D67" t="s">
        <v>12</v>
      </c>
      <c r="E67" s="118">
        <v>8</v>
      </c>
      <c r="G67" s="4">
        <f t="shared" si="0"/>
        <v>8.0000000000000284</v>
      </c>
    </row>
    <row r="68" spans="1:7">
      <c r="B68" s="787"/>
      <c r="C68" s="787"/>
      <c r="D68" t="s">
        <v>13</v>
      </c>
      <c r="E68" s="118">
        <v>2</v>
      </c>
      <c r="G68" s="4">
        <f t="shared" si="0"/>
        <v>10.000000000000028</v>
      </c>
    </row>
    <row r="69" spans="1:7">
      <c r="B69" s="787"/>
      <c r="C69" s="787"/>
      <c r="D69" t="s">
        <v>14</v>
      </c>
      <c r="E69" s="118">
        <v>210</v>
      </c>
      <c r="G69" s="4">
        <f t="shared" si="0"/>
        <v>220.00000000000003</v>
      </c>
    </row>
    <row r="70" spans="1:7">
      <c r="A70" s="39">
        <v>43056</v>
      </c>
      <c r="B70" s="787">
        <v>13793</v>
      </c>
      <c r="C70" s="787" t="s">
        <v>23</v>
      </c>
      <c r="D70" t="s">
        <v>14</v>
      </c>
      <c r="F70" s="118">
        <v>210</v>
      </c>
      <c r="G70" s="4">
        <f t="shared" si="0"/>
        <v>10.000000000000028</v>
      </c>
    </row>
    <row r="71" spans="1:7">
      <c r="A71" s="39">
        <v>43061</v>
      </c>
      <c r="B71" s="787">
        <v>13807</v>
      </c>
      <c r="C71" s="787" t="s">
        <v>23</v>
      </c>
      <c r="D71" t="s">
        <v>12</v>
      </c>
      <c r="F71" s="118">
        <v>8</v>
      </c>
      <c r="G71" s="4">
        <f t="shared" si="0"/>
        <v>2.0000000000000284</v>
      </c>
    </row>
    <row r="72" spans="1:7">
      <c r="A72" s="39">
        <v>43061</v>
      </c>
      <c r="B72" s="787">
        <v>13807</v>
      </c>
      <c r="C72" s="787" t="s">
        <v>23</v>
      </c>
      <c r="D72" t="s">
        <v>13</v>
      </c>
      <c r="F72" s="118">
        <v>2</v>
      </c>
      <c r="G72" s="4">
        <f t="shared" ref="G72:G135" si="1">+G71+E72-F72</f>
        <v>2.8421709430404007E-14</v>
      </c>
    </row>
    <row r="73" spans="1:7">
      <c r="A73" s="39">
        <v>43069</v>
      </c>
      <c r="B73" s="787" t="s">
        <v>10</v>
      </c>
      <c r="C73" s="787" t="s">
        <v>24</v>
      </c>
      <c r="D73" t="s">
        <v>12</v>
      </c>
      <c r="E73" s="118">
        <v>8.1999999999999993</v>
      </c>
      <c r="G73" s="4">
        <f t="shared" si="1"/>
        <v>8.2000000000000277</v>
      </c>
    </row>
    <row r="74" spans="1:7">
      <c r="B74" s="787"/>
      <c r="C74" s="787"/>
      <c r="D74" t="s">
        <v>13</v>
      </c>
      <c r="E74" s="118">
        <v>2</v>
      </c>
      <c r="G74" s="4">
        <f t="shared" si="1"/>
        <v>10.200000000000028</v>
      </c>
    </row>
    <row r="75" spans="1:7">
      <c r="B75" s="787"/>
      <c r="C75" s="787"/>
      <c r="D75" t="s">
        <v>14</v>
      </c>
      <c r="E75" s="118">
        <v>210</v>
      </c>
      <c r="G75" s="4">
        <f t="shared" si="1"/>
        <v>220.20000000000002</v>
      </c>
    </row>
    <row r="76" spans="1:7">
      <c r="B76" s="787"/>
      <c r="C76" s="787"/>
      <c r="D76" t="s">
        <v>961</v>
      </c>
      <c r="E76" s="118">
        <v>15</v>
      </c>
      <c r="G76" s="4">
        <f t="shared" si="1"/>
        <v>235.20000000000002</v>
      </c>
    </row>
    <row r="77" spans="1:7">
      <c r="A77" s="39">
        <v>43061</v>
      </c>
      <c r="B77" s="787">
        <v>13807</v>
      </c>
      <c r="C77" s="787" t="s">
        <v>24</v>
      </c>
      <c r="D77" t="s">
        <v>14</v>
      </c>
      <c r="F77" s="118">
        <v>210</v>
      </c>
      <c r="G77" s="4">
        <f t="shared" si="1"/>
        <v>25.200000000000017</v>
      </c>
    </row>
    <row r="78" spans="1:7">
      <c r="A78" s="39">
        <v>43089</v>
      </c>
      <c r="B78" s="787">
        <v>13962</v>
      </c>
      <c r="C78" s="787" t="s">
        <v>24</v>
      </c>
      <c r="D78" t="s">
        <v>12</v>
      </c>
      <c r="F78" s="118">
        <v>8.1999999999999993</v>
      </c>
      <c r="G78" s="4">
        <f t="shared" si="1"/>
        <v>17.000000000000018</v>
      </c>
    </row>
    <row r="79" spans="1:7">
      <c r="A79" s="39">
        <v>43089</v>
      </c>
      <c r="B79" s="787">
        <v>13962</v>
      </c>
      <c r="C79" s="787" t="s">
        <v>24</v>
      </c>
      <c r="D79" t="s">
        <v>13</v>
      </c>
      <c r="F79" s="118">
        <v>2</v>
      </c>
      <c r="G79" s="4">
        <f t="shared" si="1"/>
        <v>15.000000000000018</v>
      </c>
    </row>
    <row r="80" spans="1:7">
      <c r="A80" s="39">
        <v>43089</v>
      </c>
      <c r="B80" s="787">
        <v>7405</v>
      </c>
      <c r="C80" s="787" t="s">
        <v>24</v>
      </c>
      <c r="D80" t="s">
        <v>961</v>
      </c>
      <c r="F80" s="118">
        <v>15</v>
      </c>
      <c r="G80" s="4">
        <f t="shared" si="1"/>
        <v>1.7763568394002505E-14</v>
      </c>
    </row>
    <row r="81" spans="1:7">
      <c r="A81" s="39">
        <v>43100</v>
      </c>
      <c r="B81" s="787" t="s">
        <v>10</v>
      </c>
      <c r="C81" s="787" t="s">
        <v>25</v>
      </c>
      <c r="D81" t="s">
        <v>12</v>
      </c>
      <c r="E81" s="118">
        <v>8.9</v>
      </c>
      <c r="G81" s="4">
        <f t="shared" si="1"/>
        <v>8.9000000000000181</v>
      </c>
    </row>
    <row r="82" spans="1:7">
      <c r="B82" s="787"/>
      <c r="C82" s="787"/>
      <c r="D82" t="s">
        <v>13</v>
      </c>
      <c r="E82" s="118">
        <v>2</v>
      </c>
      <c r="G82" s="4">
        <f t="shared" si="1"/>
        <v>10.900000000000018</v>
      </c>
    </row>
    <row r="83" spans="1:7">
      <c r="B83" s="787"/>
      <c r="C83" s="787"/>
      <c r="D83" t="s">
        <v>14</v>
      </c>
      <c r="E83" s="118">
        <v>210</v>
      </c>
      <c r="G83" s="4">
        <f t="shared" si="1"/>
        <v>220.9</v>
      </c>
    </row>
    <row r="84" spans="1:7">
      <c r="A84" s="39">
        <v>43089</v>
      </c>
      <c r="B84" s="787">
        <v>13962</v>
      </c>
      <c r="C84" s="787" t="s">
        <v>25</v>
      </c>
      <c r="D84" t="s">
        <v>14</v>
      </c>
      <c r="F84" s="118">
        <v>210</v>
      </c>
      <c r="G84" s="4">
        <f t="shared" si="1"/>
        <v>10.900000000000006</v>
      </c>
    </row>
    <row r="85" spans="1:7">
      <c r="A85" s="39">
        <v>43119</v>
      </c>
      <c r="B85" s="787">
        <v>14110</v>
      </c>
      <c r="C85" s="787" t="s">
        <v>25</v>
      </c>
      <c r="D85" t="s">
        <v>12</v>
      </c>
      <c r="F85" s="118">
        <v>8.9</v>
      </c>
      <c r="G85" s="4">
        <f t="shared" si="1"/>
        <v>2.0000000000000053</v>
      </c>
    </row>
    <row r="86" spans="1:7">
      <c r="A86" s="39">
        <v>43119</v>
      </c>
      <c r="B86" s="787">
        <v>14110</v>
      </c>
      <c r="C86" s="787" t="s">
        <v>25</v>
      </c>
      <c r="D86" t="s">
        <v>13</v>
      </c>
      <c r="F86" s="118">
        <v>2</v>
      </c>
      <c r="G86" s="4">
        <f t="shared" si="1"/>
        <v>5.3290705182007514E-15</v>
      </c>
    </row>
    <row r="87" spans="1:7">
      <c r="A87" s="39">
        <v>43131</v>
      </c>
      <c r="B87" s="787" t="s">
        <v>10</v>
      </c>
      <c r="C87" s="787" t="s">
        <v>11</v>
      </c>
      <c r="D87" t="s">
        <v>12</v>
      </c>
      <c r="E87" s="118">
        <v>8</v>
      </c>
      <c r="G87" s="4">
        <f t="shared" si="1"/>
        <v>8.0000000000000053</v>
      </c>
    </row>
    <row r="88" spans="1:7">
      <c r="B88" s="787"/>
      <c r="C88" s="787"/>
      <c r="D88" t="s">
        <v>13</v>
      </c>
      <c r="E88" s="118">
        <v>2</v>
      </c>
      <c r="G88" s="4">
        <f t="shared" si="1"/>
        <v>10.000000000000005</v>
      </c>
    </row>
    <row r="89" spans="1:7">
      <c r="B89" s="787"/>
      <c r="C89" s="787"/>
      <c r="D89" t="s">
        <v>14</v>
      </c>
      <c r="E89" s="118">
        <v>210</v>
      </c>
      <c r="G89" s="4">
        <f t="shared" si="1"/>
        <v>220</v>
      </c>
    </row>
    <row r="90" spans="1:7">
      <c r="A90" s="39">
        <v>43137</v>
      </c>
      <c r="B90" s="787">
        <v>14189</v>
      </c>
      <c r="C90" s="787" t="s">
        <v>11</v>
      </c>
      <c r="D90" t="s">
        <v>14</v>
      </c>
      <c r="F90" s="118">
        <v>210</v>
      </c>
      <c r="G90" s="4">
        <f t="shared" si="1"/>
        <v>10</v>
      </c>
    </row>
    <row r="91" spans="1:7">
      <c r="A91" s="39">
        <v>43159</v>
      </c>
      <c r="B91" s="787">
        <v>14269</v>
      </c>
      <c r="C91" s="787" t="s">
        <v>11</v>
      </c>
      <c r="D91" t="s">
        <v>12</v>
      </c>
      <c r="F91" s="118">
        <v>8</v>
      </c>
      <c r="G91" s="4">
        <f t="shared" si="1"/>
        <v>2</v>
      </c>
    </row>
    <row r="92" spans="1:7">
      <c r="A92" s="39">
        <v>43159</v>
      </c>
      <c r="B92" s="787">
        <v>14269</v>
      </c>
      <c r="C92" s="787" t="s">
        <v>11</v>
      </c>
      <c r="D92" t="s">
        <v>13</v>
      </c>
      <c r="F92" s="118">
        <v>2</v>
      </c>
      <c r="G92" s="4">
        <f t="shared" si="1"/>
        <v>0</v>
      </c>
    </row>
    <row r="93" spans="1:7">
      <c r="A93" s="41">
        <v>43159</v>
      </c>
      <c r="B93" s="786" t="s">
        <v>10</v>
      </c>
      <c r="C93" s="786" t="s">
        <v>15</v>
      </c>
      <c r="D93" t="s">
        <v>12</v>
      </c>
      <c r="E93" s="118">
        <v>9.9</v>
      </c>
      <c r="G93" s="4">
        <f t="shared" si="1"/>
        <v>9.9</v>
      </c>
    </row>
    <row r="94" spans="1:7">
      <c r="B94" s="787"/>
      <c r="C94" s="787"/>
      <c r="D94" t="s">
        <v>13</v>
      </c>
      <c r="E94" s="118">
        <v>2</v>
      </c>
      <c r="G94" s="4">
        <f t="shared" si="1"/>
        <v>11.9</v>
      </c>
    </row>
    <row r="95" spans="1:7">
      <c r="B95" s="787"/>
      <c r="C95" s="787"/>
      <c r="D95" t="s">
        <v>14</v>
      </c>
      <c r="E95" s="118">
        <v>210</v>
      </c>
      <c r="G95" s="4">
        <f t="shared" si="1"/>
        <v>221.9</v>
      </c>
    </row>
    <row r="96" spans="1:7">
      <c r="A96" s="39">
        <v>43159</v>
      </c>
      <c r="B96" s="787">
        <v>14269</v>
      </c>
      <c r="C96" s="787" t="s">
        <v>15</v>
      </c>
      <c r="D96" t="s">
        <v>14</v>
      </c>
      <c r="F96" s="118">
        <v>210</v>
      </c>
      <c r="G96" s="4">
        <f t="shared" si="1"/>
        <v>11.900000000000006</v>
      </c>
    </row>
    <row r="97" spans="1:7">
      <c r="A97" s="39">
        <v>43199</v>
      </c>
      <c r="B97" s="787">
        <v>14448</v>
      </c>
      <c r="C97" s="787" t="s">
        <v>15</v>
      </c>
      <c r="D97" t="s">
        <v>12</v>
      </c>
      <c r="F97" s="118">
        <v>9.9</v>
      </c>
      <c r="G97" s="4">
        <f t="shared" si="1"/>
        <v>2.0000000000000053</v>
      </c>
    </row>
    <row r="98" spans="1:7">
      <c r="A98" s="39">
        <v>43199</v>
      </c>
      <c r="B98" s="787">
        <v>14448</v>
      </c>
      <c r="C98" s="787" t="s">
        <v>15</v>
      </c>
      <c r="D98" t="s">
        <v>13</v>
      </c>
      <c r="F98" s="118">
        <v>2</v>
      </c>
      <c r="G98" s="4">
        <f t="shared" si="1"/>
        <v>5.3290705182007514E-15</v>
      </c>
    </row>
    <row r="99" spans="1:7">
      <c r="A99" s="41">
        <v>43190</v>
      </c>
      <c r="B99" s="786" t="s">
        <v>10</v>
      </c>
      <c r="C99" s="786" t="s">
        <v>16</v>
      </c>
      <c r="D99" t="s">
        <v>12</v>
      </c>
      <c r="E99" s="118">
        <v>9.5</v>
      </c>
      <c r="G99" s="4">
        <f t="shared" si="1"/>
        <v>9.5000000000000053</v>
      </c>
    </row>
    <row r="100" spans="1:7">
      <c r="B100" s="787"/>
      <c r="C100" s="787"/>
      <c r="D100" t="s">
        <v>13</v>
      </c>
      <c r="E100" s="118">
        <v>2</v>
      </c>
      <c r="G100" s="4">
        <f t="shared" si="1"/>
        <v>11.500000000000005</v>
      </c>
    </row>
    <row r="101" spans="1:7">
      <c r="B101" s="787"/>
      <c r="C101" s="787"/>
      <c r="D101" t="s">
        <v>14</v>
      </c>
      <c r="E101" s="118">
        <v>210</v>
      </c>
      <c r="G101" s="4">
        <f t="shared" si="1"/>
        <v>221.5</v>
      </c>
    </row>
    <row r="102" spans="1:7">
      <c r="A102" s="39">
        <v>43199</v>
      </c>
      <c r="B102" s="787">
        <v>14448</v>
      </c>
      <c r="C102" s="787" t="s">
        <v>16</v>
      </c>
      <c r="D102" t="s">
        <v>14</v>
      </c>
      <c r="F102" s="118">
        <v>210</v>
      </c>
      <c r="G102" s="4">
        <f t="shared" si="1"/>
        <v>11.5</v>
      </c>
    </row>
    <row r="103" spans="1:7">
      <c r="A103" s="39">
        <v>43208</v>
      </c>
      <c r="B103" s="787">
        <v>14494</v>
      </c>
      <c r="C103" s="787" t="s">
        <v>16</v>
      </c>
      <c r="D103" t="s">
        <v>12</v>
      </c>
      <c r="F103" s="118">
        <v>9.5</v>
      </c>
      <c r="G103" s="4">
        <f t="shared" si="1"/>
        <v>2</v>
      </c>
    </row>
    <row r="104" spans="1:7">
      <c r="A104" s="39">
        <v>43208</v>
      </c>
      <c r="B104" s="787">
        <v>14494</v>
      </c>
      <c r="C104" s="787" t="s">
        <v>16</v>
      </c>
      <c r="D104" t="s">
        <v>13</v>
      </c>
      <c r="F104" s="118">
        <v>2</v>
      </c>
      <c r="G104" s="4">
        <f t="shared" si="1"/>
        <v>0</v>
      </c>
    </row>
    <row r="105" spans="1:7">
      <c r="A105" s="41">
        <v>43220</v>
      </c>
      <c r="B105" s="786" t="s">
        <v>10</v>
      </c>
      <c r="C105" s="786" t="s">
        <v>17</v>
      </c>
      <c r="D105" t="s">
        <v>12</v>
      </c>
      <c r="E105" s="118">
        <v>9.8000000000000007</v>
      </c>
      <c r="G105" s="4">
        <f t="shared" si="1"/>
        <v>9.8000000000000007</v>
      </c>
    </row>
    <row r="106" spans="1:7">
      <c r="B106" s="787"/>
      <c r="C106" s="787"/>
      <c r="D106" t="s">
        <v>13</v>
      </c>
      <c r="E106" s="118">
        <v>2</v>
      </c>
      <c r="G106" s="4">
        <f t="shared" si="1"/>
        <v>11.8</v>
      </c>
    </row>
    <row r="107" spans="1:7">
      <c r="B107" s="787"/>
      <c r="C107" s="787"/>
      <c r="D107" t="s">
        <v>14</v>
      </c>
      <c r="E107" s="118">
        <v>210</v>
      </c>
      <c r="G107" s="4">
        <f t="shared" si="1"/>
        <v>221.8</v>
      </c>
    </row>
    <row r="108" spans="1:7">
      <c r="A108" s="39">
        <v>43284</v>
      </c>
      <c r="B108" s="787">
        <v>14885</v>
      </c>
      <c r="C108" s="787" t="s">
        <v>17</v>
      </c>
      <c r="D108" t="s">
        <v>14</v>
      </c>
      <c r="F108" s="118">
        <v>210</v>
      </c>
      <c r="G108" s="4">
        <f t="shared" si="1"/>
        <v>11.800000000000011</v>
      </c>
    </row>
    <row r="109" spans="1:7">
      <c r="A109" s="39">
        <v>43323</v>
      </c>
      <c r="B109" s="787">
        <v>15037</v>
      </c>
      <c r="C109" s="787" t="s">
        <v>17</v>
      </c>
      <c r="D109" t="s">
        <v>12</v>
      </c>
      <c r="F109" s="118">
        <v>9.8000000000000007</v>
      </c>
      <c r="G109" s="4">
        <f t="shared" si="1"/>
        <v>2.0000000000000107</v>
      </c>
    </row>
    <row r="110" spans="1:7">
      <c r="A110" s="39">
        <v>43323</v>
      </c>
      <c r="B110" s="787">
        <v>15037</v>
      </c>
      <c r="C110" s="787" t="s">
        <v>17</v>
      </c>
      <c r="D110" t="s">
        <v>13</v>
      </c>
      <c r="F110" s="118">
        <v>2</v>
      </c>
      <c r="G110" s="4">
        <f t="shared" si="1"/>
        <v>1.0658141036401503E-14</v>
      </c>
    </row>
    <row r="111" spans="1:7">
      <c r="A111" s="41">
        <v>43251</v>
      </c>
      <c r="B111" s="786" t="s">
        <v>10</v>
      </c>
      <c r="C111" s="786" t="s">
        <v>18</v>
      </c>
      <c r="D111" t="s">
        <v>12</v>
      </c>
      <c r="E111" s="118">
        <v>9.1</v>
      </c>
      <c r="G111" s="4">
        <f t="shared" si="1"/>
        <v>9.1000000000000103</v>
      </c>
    </row>
    <row r="112" spans="1:7">
      <c r="B112" s="787"/>
      <c r="C112" s="787"/>
      <c r="D112" t="s">
        <v>13</v>
      </c>
      <c r="E112" s="118">
        <v>8</v>
      </c>
      <c r="G112" s="4">
        <f t="shared" si="1"/>
        <v>17.100000000000009</v>
      </c>
    </row>
    <row r="113" spans="1:7">
      <c r="B113" s="787"/>
      <c r="C113" s="787"/>
      <c r="D113" t="s">
        <v>14</v>
      </c>
      <c r="E113" s="118">
        <v>210</v>
      </c>
      <c r="G113" s="4">
        <f t="shared" si="1"/>
        <v>227.10000000000002</v>
      </c>
    </row>
    <row r="114" spans="1:7">
      <c r="A114" s="39">
        <v>43273</v>
      </c>
      <c r="B114" s="787">
        <v>14820</v>
      </c>
      <c r="C114" s="787" t="s">
        <v>18</v>
      </c>
      <c r="D114" t="s">
        <v>12</v>
      </c>
      <c r="F114" s="118">
        <v>9.1</v>
      </c>
      <c r="G114" s="4">
        <f t="shared" si="1"/>
        <v>218.00000000000003</v>
      </c>
    </row>
    <row r="115" spans="1:7">
      <c r="A115" s="39">
        <v>43273</v>
      </c>
      <c r="B115" s="787">
        <v>14820</v>
      </c>
      <c r="C115" s="787" t="s">
        <v>18</v>
      </c>
      <c r="D115" t="s">
        <v>13</v>
      </c>
      <c r="F115" s="118">
        <v>8</v>
      </c>
      <c r="G115" s="4">
        <f t="shared" si="1"/>
        <v>210.00000000000003</v>
      </c>
    </row>
    <row r="116" spans="1:7">
      <c r="A116" s="39">
        <v>43323</v>
      </c>
      <c r="B116" s="787">
        <v>15037</v>
      </c>
      <c r="C116" s="787" t="s">
        <v>18</v>
      </c>
      <c r="D116" t="s">
        <v>14</v>
      </c>
      <c r="F116" s="118">
        <v>210</v>
      </c>
      <c r="G116" s="4">
        <f t="shared" si="1"/>
        <v>0</v>
      </c>
    </row>
    <row r="117" spans="1:7">
      <c r="A117" s="41">
        <v>43281</v>
      </c>
      <c r="B117" s="786" t="s">
        <v>10</v>
      </c>
      <c r="C117" s="786" t="s">
        <v>19</v>
      </c>
      <c r="D117" t="s">
        <v>12</v>
      </c>
      <c r="E117" s="118">
        <v>8.4</v>
      </c>
      <c r="G117" s="4">
        <f t="shared" si="1"/>
        <v>8.4</v>
      </c>
    </row>
    <row r="118" spans="1:7">
      <c r="B118" s="787"/>
      <c r="C118" s="787"/>
      <c r="D118" t="s">
        <v>13</v>
      </c>
      <c r="E118" s="118">
        <v>6</v>
      </c>
      <c r="G118" s="4">
        <f t="shared" si="1"/>
        <v>14.4</v>
      </c>
    </row>
    <row r="119" spans="1:7">
      <c r="B119" s="787"/>
      <c r="C119" s="787"/>
      <c r="D119" t="s">
        <v>14</v>
      </c>
      <c r="E119" s="118">
        <v>210</v>
      </c>
      <c r="G119" s="4">
        <f t="shared" si="1"/>
        <v>224.4</v>
      </c>
    </row>
    <row r="120" spans="1:7">
      <c r="A120" s="39">
        <v>43323</v>
      </c>
      <c r="B120" s="787">
        <v>15037</v>
      </c>
      <c r="C120" s="787" t="s">
        <v>19</v>
      </c>
      <c r="D120" t="s">
        <v>12</v>
      </c>
      <c r="F120" s="118">
        <v>8.4</v>
      </c>
      <c r="G120" s="4">
        <f t="shared" si="1"/>
        <v>216</v>
      </c>
    </row>
    <row r="121" spans="1:7">
      <c r="A121" s="39">
        <v>43323</v>
      </c>
      <c r="B121" s="787">
        <v>15037</v>
      </c>
      <c r="C121" s="787" t="s">
        <v>19</v>
      </c>
      <c r="D121" t="s">
        <v>13</v>
      </c>
      <c r="F121" s="118">
        <v>6</v>
      </c>
      <c r="G121" s="4">
        <f t="shared" si="1"/>
        <v>210</v>
      </c>
    </row>
    <row r="122" spans="1:7">
      <c r="A122" s="39">
        <v>43323</v>
      </c>
      <c r="B122" s="787">
        <v>15037</v>
      </c>
      <c r="C122" s="787" t="s">
        <v>19</v>
      </c>
      <c r="D122" t="s">
        <v>14</v>
      </c>
      <c r="F122" s="118">
        <v>210</v>
      </c>
      <c r="G122" s="4">
        <f t="shared" si="1"/>
        <v>0</v>
      </c>
    </row>
    <row r="123" spans="1:7">
      <c r="A123" s="41">
        <v>43312</v>
      </c>
      <c r="B123" s="786" t="s">
        <v>10</v>
      </c>
      <c r="C123" s="786" t="s">
        <v>20</v>
      </c>
      <c r="D123" t="s">
        <v>12</v>
      </c>
      <c r="E123" s="118">
        <v>8.3000000000000007</v>
      </c>
      <c r="G123" s="4">
        <f t="shared" si="1"/>
        <v>8.3000000000000007</v>
      </c>
    </row>
    <row r="124" spans="1:7">
      <c r="B124" s="787"/>
      <c r="C124" s="787"/>
      <c r="D124" t="s">
        <v>13</v>
      </c>
      <c r="E124" s="118">
        <v>4</v>
      </c>
      <c r="G124" s="4">
        <f t="shared" si="1"/>
        <v>12.3</v>
      </c>
    </row>
    <row r="125" spans="1:7">
      <c r="B125" s="787"/>
      <c r="C125" s="787"/>
      <c r="D125" t="s">
        <v>14</v>
      </c>
      <c r="E125" s="118">
        <v>210</v>
      </c>
      <c r="G125" s="4">
        <f t="shared" si="1"/>
        <v>222.3</v>
      </c>
    </row>
    <row r="126" spans="1:7">
      <c r="A126" s="39">
        <v>43335</v>
      </c>
      <c r="B126" s="787">
        <v>15090</v>
      </c>
      <c r="C126" s="787" t="s">
        <v>20</v>
      </c>
      <c r="D126" t="s">
        <v>12</v>
      </c>
      <c r="F126" s="118">
        <v>8.3000000000000007</v>
      </c>
      <c r="G126" s="4">
        <f t="shared" si="1"/>
        <v>214</v>
      </c>
    </row>
    <row r="127" spans="1:7">
      <c r="A127" s="39">
        <v>43335</v>
      </c>
      <c r="B127" s="787">
        <v>15090</v>
      </c>
      <c r="C127" s="787" t="s">
        <v>20</v>
      </c>
      <c r="D127" t="s">
        <v>13</v>
      </c>
      <c r="F127" s="118">
        <v>4</v>
      </c>
      <c r="G127" s="4">
        <f t="shared" si="1"/>
        <v>210</v>
      </c>
    </row>
    <row r="128" spans="1:7">
      <c r="A128" s="39">
        <v>43372</v>
      </c>
      <c r="B128" s="787">
        <v>15241</v>
      </c>
      <c r="C128" s="787" t="s">
        <v>20</v>
      </c>
      <c r="D128" t="s">
        <v>14</v>
      </c>
      <c r="F128" s="118">
        <v>210</v>
      </c>
      <c r="G128" s="4">
        <f t="shared" si="1"/>
        <v>0</v>
      </c>
    </row>
    <row r="129" spans="1:7">
      <c r="A129" s="41">
        <v>43343</v>
      </c>
      <c r="B129" s="786" t="s">
        <v>10</v>
      </c>
      <c r="C129" s="786" t="s">
        <v>21</v>
      </c>
      <c r="D129" t="s">
        <v>12</v>
      </c>
      <c r="E129" s="118">
        <v>8.1999999999999993</v>
      </c>
      <c r="G129" s="4">
        <f t="shared" si="1"/>
        <v>8.1999999999999993</v>
      </c>
    </row>
    <row r="130" spans="1:7">
      <c r="B130" s="787"/>
      <c r="C130" s="787"/>
      <c r="D130" t="s">
        <v>13</v>
      </c>
      <c r="E130" s="118">
        <v>3</v>
      </c>
      <c r="G130" s="4">
        <f t="shared" si="1"/>
        <v>11.2</v>
      </c>
    </row>
    <row r="131" spans="1:7">
      <c r="B131" s="787"/>
      <c r="C131" s="787"/>
      <c r="D131" t="s">
        <v>14</v>
      </c>
      <c r="E131" s="118">
        <v>210</v>
      </c>
      <c r="G131" s="4">
        <f t="shared" si="1"/>
        <v>221.2</v>
      </c>
    </row>
    <row r="132" spans="1:7">
      <c r="A132" s="39">
        <v>43372</v>
      </c>
      <c r="B132" s="787">
        <v>15241</v>
      </c>
      <c r="C132" s="787" t="s">
        <v>21</v>
      </c>
      <c r="D132" t="s">
        <v>12</v>
      </c>
      <c r="F132" s="118">
        <v>8.1999999999999993</v>
      </c>
      <c r="G132" s="4">
        <f t="shared" si="1"/>
        <v>213</v>
      </c>
    </row>
    <row r="133" spans="1:7">
      <c r="A133" s="39">
        <v>43372</v>
      </c>
      <c r="B133" s="787">
        <v>15241</v>
      </c>
      <c r="C133" s="787" t="s">
        <v>21</v>
      </c>
      <c r="D133" t="s">
        <v>13</v>
      </c>
      <c r="F133" s="118">
        <v>3</v>
      </c>
      <c r="G133" s="4">
        <f t="shared" si="1"/>
        <v>210</v>
      </c>
    </row>
    <row r="134" spans="1:7">
      <c r="A134" s="39">
        <v>43372</v>
      </c>
      <c r="B134" s="787">
        <v>15241</v>
      </c>
      <c r="C134" s="787" t="s">
        <v>21</v>
      </c>
      <c r="D134" t="s">
        <v>14</v>
      </c>
      <c r="F134" s="118">
        <v>210</v>
      </c>
      <c r="G134" s="4">
        <f t="shared" si="1"/>
        <v>0</v>
      </c>
    </row>
    <row r="135" spans="1:7">
      <c r="A135" s="41">
        <v>43373</v>
      </c>
      <c r="B135" s="786" t="s">
        <v>10</v>
      </c>
      <c r="C135" s="786" t="s">
        <v>22</v>
      </c>
      <c r="D135" t="s">
        <v>12</v>
      </c>
      <c r="E135" s="118">
        <v>8.4</v>
      </c>
      <c r="G135" s="4">
        <f t="shared" si="1"/>
        <v>8.4</v>
      </c>
    </row>
    <row r="136" spans="1:7">
      <c r="B136" s="787"/>
      <c r="C136" s="787"/>
      <c r="D136" t="s">
        <v>13</v>
      </c>
      <c r="E136" s="118">
        <v>6</v>
      </c>
      <c r="G136" s="4">
        <f t="shared" ref="G136:G207" si="2">+G135+E136-F136</f>
        <v>14.4</v>
      </c>
    </row>
    <row r="137" spans="1:7">
      <c r="B137" s="787"/>
      <c r="C137" s="787"/>
      <c r="D137" t="s">
        <v>14</v>
      </c>
      <c r="E137" s="118">
        <v>210</v>
      </c>
      <c r="G137" s="4">
        <f t="shared" si="2"/>
        <v>224.4</v>
      </c>
    </row>
    <row r="138" spans="1:7">
      <c r="A138" s="39">
        <v>43374</v>
      </c>
      <c r="B138" s="787">
        <v>15265</v>
      </c>
      <c r="C138" s="787" t="s">
        <v>22</v>
      </c>
      <c r="D138" t="s">
        <v>14</v>
      </c>
      <c r="F138" s="118">
        <v>84</v>
      </c>
      <c r="G138" s="4">
        <f t="shared" si="2"/>
        <v>140.4</v>
      </c>
    </row>
    <row r="139" spans="1:7">
      <c r="A139" s="39">
        <v>43404</v>
      </c>
      <c r="B139" s="787">
        <v>15400</v>
      </c>
      <c r="C139" s="787" t="s">
        <v>22</v>
      </c>
      <c r="D139" t="s">
        <v>14</v>
      </c>
      <c r="F139" s="118">
        <v>126</v>
      </c>
      <c r="G139" s="4">
        <f t="shared" si="2"/>
        <v>14.400000000000006</v>
      </c>
    </row>
    <row r="140" spans="1:7">
      <c r="A140" s="39">
        <v>43434</v>
      </c>
      <c r="B140" s="787">
        <v>15544</v>
      </c>
      <c r="C140" s="787" t="s">
        <v>22</v>
      </c>
      <c r="D140" t="s">
        <v>12</v>
      </c>
      <c r="F140" s="118">
        <v>8.4</v>
      </c>
      <c r="G140" s="4">
        <f t="shared" si="2"/>
        <v>6.0000000000000053</v>
      </c>
    </row>
    <row r="141" spans="1:7">
      <c r="A141" s="39">
        <v>43434</v>
      </c>
      <c r="B141" s="787">
        <v>15544</v>
      </c>
      <c r="C141" s="787" t="s">
        <v>22</v>
      </c>
      <c r="D141" t="s">
        <v>13</v>
      </c>
      <c r="F141" s="118">
        <v>6</v>
      </c>
      <c r="G141" s="4">
        <f t="shared" si="2"/>
        <v>0</v>
      </c>
    </row>
    <row r="142" spans="1:7">
      <c r="A142" s="41">
        <v>43404</v>
      </c>
      <c r="B142" s="786" t="s">
        <v>10</v>
      </c>
      <c r="C142" s="786" t="s">
        <v>23</v>
      </c>
      <c r="D142" t="s">
        <v>12</v>
      </c>
      <c r="E142" s="118">
        <v>8.5</v>
      </c>
      <c r="G142" s="4">
        <f t="shared" si="2"/>
        <v>8.5</v>
      </c>
    </row>
    <row r="143" spans="1:7">
      <c r="B143" s="787"/>
      <c r="C143" s="787"/>
      <c r="D143" t="s">
        <v>13</v>
      </c>
      <c r="E143" s="118">
        <v>7</v>
      </c>
      <c r="G143" s="4">
        <f t="shared" si="2"/>
        <v>15.5</v>
      </c>
    </row>
    <row r="144" spans="1:7">
      <c r="B144" s="787"/>
      <c r="C144" s="787"/>
      <c r="D144" t="s">
        <v>14</v>
      </c>
      <c r="E144" s="118">
        <v>210</v>
      </c>
      <c r="G144" s="4">
        <f t="shared" si="2"/>
        <v>225.5</v>
      </c>
    </row>
    <row r="145" spans="1:9">
      <c r="A145" s="39">
        <v>43404</v>
      </c>
      <c r="B145" s="787">
        <v>15400</v>
      </c>
      <c r="C145" s="787" t="s">
        <v>23</v>
      </c>
      <c r="D145" t="s">
        <v>14</v>
      </c>
      <c r="F145" s="118">
        <v>35</v>
      </c>
      <c r="G145" s="4">
        <f t="shared" si="2"/>
        <v>190.5</v>
      </c>
    </row>
    <row r="146" spans="1:9">
      <c r="A146" s="39">
        <v>43434</v>
      </c>
      <c r="B146" s="787">
        <v>15544</v>
      </c>
      <c r="C146" s="787" t="s">
        <v>23</v>
      </c>
      <c r="D146" t="s">
        <v>12</v>
      </c>
      <c r="F146" s="118">
        <v>8.5</v>
      </c>
      <c r="G146" s="4">
        <f t="shared" si="2"/>
        <v>182</v>
      </c>
    </row>
    <row r="147" spans="1:9">
      <c r="A147" s="39">
        <v>43434</v>
      </c>
      <c r="B147" s="787">
        <v>15544</v>
      </c>
      <c r="C147" s="787" t="s">
        <v>23</v>
      </c>
      <c r="D147" t="s">
        <v>13</v>
      </c>
      <c r="F147" s="118">
        <v>7</v>
      </c>
      <c r="G147" s="4">
        <f t="shared" si="2"/>
        <v>175</v>
      </c>
    </row>
    <row r="148" spans="1:9">
      <c r="A148" s="39">
        <v>43434</v>
      </c>
      <c r="B148" s="787">
        <v>15544</v>
      </c>
      <c r="C148" s="787" t="s">
        <v>23</v>
      </c>
      <c r="D148" t="s">
        <v>14</v>
      </c>
      <c r="F148" s="118">
        <v>124.1</v>
      </c>
      <c r="G148" s="4">
        <f t="shared" si="2"/>
        <v>50.900000000000006</v>
      </c>
    </row>
    <row r="149" spans="1:9">
      <c r="A149" s="39">
        <v>43472</v>
      </c>
      <c r="B149" s="787">
        <v>15745</v>
      </c>
      <c r="C149" s="787" t="s">
        <v>23</v>
      </c>
      <c r="D149" t="s">
        <v>14</v>
      </c>
      <c r="F149" s="118">
        <v>50.9</v>
      </c>
      <c r="G149" s="4">
        <f t="shared" si="2"/>
        <v>0</v>
      </c>
    </row>
    <row r="150" spans="1:9">
      <c r="A150" s="41">
        <v>43434</v>
      </c>
      <c r="B150" s="786" t="s">
        <v>10</v>
      </c>
      <c r="C150" s="786" t="s">
        <v>24</v>
      </c>
      <c r="D150" t="s">
        <v>12</v>
      </c>
      <c r="E150" s="118">
        <v>8.6999999999999993</v>
      </c>
      <c r="G150" s="4">
        <f t="shared" si="2"/>
        <v>8.6999999999999993</v>
      </c>
    </row>
    <row r="151" spans="1:9">
      <c r="B151" s="787"/>
      <c r="C151" s="787"/>
      <c r="D151" t="s">
        <v>13</v>
      </c>
      <c r="E151" s="118">
        <v>7</v>
      </c>
      <c r="G151" s="4">
        <f t="shared" si="2"/>
        <v>15.7</v>
      </c>
    </row>
    <row r="152" spans="1:9">
      <c r="B152" s="787"/>
      <c r="C152" s="787"/>
      <c r="D152" t="s">
        <v>14</v>
      </c>
      <c r="E152" s="118">
        <v>210</v>
      </c>
      <c r="G152" s="4">
        <f t="shared" si="2"/>
        <v>225.7</v>
      </c>
      <c r="I152" s="12"/>
    </row>
    <row r="153" spans="1:9">
      <c r="A153" s="39">
        <v>43830</v>
      </c>
      <c r="B153" s="787">
        <v>15682</v>
      </c>
      <c r="C153" s="787" t="s">
        <v>24</v>
      </c>
      <c r="D153" t="s">
        <v>14</v>
      </c>
      <c r="F153" s="118">
        <v>110.9</v>
      </c>
      <c r="G153" s="4">
        <f t="shared" si="2"/>
        <v>114.79999999999998</v>
      </c>
      <c r="I153" s="12"/>
    </row>
    <row r="154" spans="1:9">
      <c r="A154" s="39">
        <v>43472</v>
      </c>
      <c r="B154" s="787">
        <v>15745</v>
      </c>
      <c r="C154" s="787" t="s">
        <v>24</v>
      </c>
      <c r="D154" t="s">
        <v>14</v>
      </c>
      <c r="F154" s="118">
        <v>99.1</v>
      </c>
      <c r="G154" s="4">
        <f t="shared" si="2"/>
        <v>15.699999999999989</v>
      </c>
      <c r="I154" s="12"/>
    </row>
    <row r="155" spans="1:9">
      <c r="A155" s="39">
        <v>43476</v>
      </c>
      <c r="B155" s="787">
        <v>15770</v>
      </c>
      <c r="C155" s="787" t="s">
        <v>24</v>
      </c>
      <c r="D155" t="s">
        <v>12</v>
      </c>
      <c r="F155" s="118">
        <v>8.6999999999999993</v>
      </c>
      <c r="G155" s="4">
        <f t="shared" si="2"/>
        <v>6.9999999999999893</v>
      </c>
      <c r="I155" s="12"/>
    </row>
    <row r="156" spans="1:9">
      <c r="A156" s="39">
        <v>43476</v>
      </c>
      <c r="B156" s="787">
        <v>15770</v>
      </c>
      <c r="C156" s="787" t="s">
        <v>24</v>
      </c>
      <c r="D156" t="s">
        <v>13</v>
      </c>
      <c r="F156" s="118">
        <v>7</v>
      </c>
      <c r="G156" s="4">
        <f t="shared" si="2"/>
        <v>-1.0658141036401503E-14</v>
      </c>
      <c r="I156" s="12"/>
    </row>
    <row r="157" spans="1:9">
      <c r="A157" s="41">
        <v>43465</v>
      </c>
      <c r="B157" s="786" t="s">
        <v>10</v>
      </c>
      <c r="C157" s="786" t="s">
        <v>25</v>
      </c>
      <c r="D157" t="s">
        <v>12</v>
      </c>
      <c r="E157" s="118">
        <v>9.3000000000000007</v>
      </c>
      <c r="G157" s="4">
        <f t="shared" si="2"/>
        <v>9.2999999999999901</v>
      </c>
    </row>
    <row r="158" spans="1:9">
      <c r="B158" s="787"/>
      <c r="C158" s="787"/>
      <c r="D158" t="s">
        <v>13</v>
      </c>
      <c r="E158" s="118">
        <v>7</v>
      </c>
      <c r="G158" s="4">
        <f t="shared" si="2"/>
        <v>16.29999999999999</v>
      </c>
    </row>
    <row r="159" spans="1:9">
      <c r="B159" s="787"/>
      <c r="C159" s="787"/>
      <c r="D159" t="s">
        <v>14</v>
      </c>
      <c r="E159" s="118">
        <v>210</v>
      </c>
      <c r="G159" s="4">
        <f t="shared" si="2"/>
        <v>226.29999999999998</v>
      </c>
    </row>
    <row r="160" spans="1:9">
      <c r="A160" s="39">
        <v>43830</v>
      </c>
      <c r="B160" s="787">
        <v>15682</v>
      </c>
      <c r="C160" s="787" t="s">
        <v>25</v>
      </c>
      <c r="D160" t="s">
        <v>14</v>
      </c>
      <c r="F160" s="118">
        <v>78.099999999999994</v>
      </c>
      <c r="G160" s="4">
        <f t="shared" si="2"/>
        <v>148.19999999999999</v>
      </c>
    </row>
    <row r="161" spans="1:7">
      <c r="A161" s="39">
        <v>43476</v>
      </c>
      <c r="B161" s="787">
        <v>15770</v>
      </c>
      <c r="C161" s="787" t="s">
        <v>25</v>
      </c>
      <c r="D161" t="s">
        <v>14</v>
      </c>
      <c r="F161" s="118">
        <v>131.9</v>
      </c>
      <c r="G161" s="4">
        <f t="shared" si="2"/>
        <v>16.299999999999983</v>
      </c>
    </row>
    <row r="162" spans="1:7">
      <c r="A162" s="39">
        <v>43507</v>
      </c>
      <c r="B162" s="787">
        <v>15924</v>
      </c>
      <c r="C162" s="787" t="s">
        <v>25</v>
      </c>
      <c r="D162" t="s">
        <v>12</v>
      </c>
      <c r="F162" s="118">
        <v>9.3000000000000007</v>
      </c>
      <c r="G162" s="4">
        <f t="shared" si="2"/>
        <v>6.9999999999999822</v>
      </c>
    </row>
    <row r="163" spans="1:7">
      <c r="A163" s="39">
        <v>43507</v>
      </c>
      <c r="B163" s="787">
        <v>15924</v>
      </c>
      <c r="C163" s="787" t="s">
        <v>25</v>
      </c>
      <c r="D163" t="s">
        <v>13</v>
      </c>
      <c r="F163" s="118">
        <v>7</v>
      </c>
      <c r="G163" s="4">
        <f t="shared" si="2"/>
        <v>-1.7763568394002505E-14</v>
      </c>
    </row>
    <row r="164" spans="1:7">
      <c r="A164" s="41">
        <v>43496</v>
      </c>
      <c r="B164" s="786" t="s">
        <v>10</v>
      </c>
      <c r="C164" s="786" t="s">
        <v>11</v>
      </c>
      <c r="D164" t="s">
        <v>12</v>
      </c>
      <c r="E164" s="118">
        <v>9.6999999999999993</v>
      </c>
      <c r="G164" s="4">
        <f t="shared" si="2"/>
        <v>9.6999999999999815</v>
      </c>
    </row>
    <row r="165" spans="1:7">
      <c r="B165" s="787"/>
      <c r="C165" s="787"/>
      <c r="D165" t="s">
        <v>13</v>
      </c>
      <c r="E165" s="118">
        <v>7</v>
      </c>
      <c r="G165" s="4">
        <f t="shared" si="2"/>
        <v>16.699999999999982</v>
      </c>
    </row>
    <row r="166" spans="1:7">
      <c r="B166" s="787"/>
      <c r="C166" s="787"/>
      <c r="D166" t="s">
        <v>14</v>
      </c>
      <c r="E166" s="118">
        <v>210</v>
      </c>
      <c r="G166" s="4">
        <f t="shared" si="2"/>
        <v>226.7</v>
      </c>
    </row>
    <row r="167" spans="1:7">
      <c r="A167" s="39">
        <v>43507</v>
      </c>
      <c r="B167" s="787">
        <v>15924</v>
      </c>
      <c r="C167" s="787" t="s">
        <v>11</v>
      </c>
      <c r="D167" t="s">
        <v>14</v>
      </c>
      <c r="F167" s="118">
        <v>210</v>
      </c>
      <c r="G167" s="4">
        <f t="shared" si="2"/>
        <v>16.699999999999989</v>
      </c>
    </row>
    <row r="168" spans="1:7">
      <c r="A168" s="39">
        <v>43550</v>
      </c>
      <c r="B168" s="787">
        <v>17950</v>
      </c>
      <c r="C168" s="787" t="s">
        <v>11</v>
      </c>
      <c r="D168" t="s">
        <v>12</v>
      </c>
      <c r="F168" s="118">
        <v>9.6999999999999993</v>
      </c>
      <c r="G168" s="4">
        <f t="shared" si="2"/>
        <v>6.9999999999999893</v>
      </c>
    </row>
    <row r="169" spans="1:7">
      <c r="A169" s="39">
        <v>43550</v>
      </c>
      <c r="B169" s="787">
        <v>17950</v>
      </c>
      <c r="C169" s="787" t="s">
        <v>11</v>
      </c>
      <c r="D169" t="s">
        <v>13</v>
      </c>
      <c r="F169" s="118">
        <v>7</v>
      </c>
      <c r="G169" s="4">
        <f t="shared" si="2"/>
        <v>-1.0658141036401503E-14</v>
      </c>
    </row>
    <row r="170" spans="1:7">
      <c r="A170" s="41">
        <v>43524</v>
      </c>
      <c r="B170" s="786" t="s">
        <v>10</v>
      </c>
      <c r="C170" s="786" t="s">
        <v>15</v>
      </c>
      <c r="D170" t="s">
        <v>12</v>
      </c>
      <c r="E170" s="118">
        <v>10.199999999999999</v>
      </c>
      <c r="G170" s="4">
        <f t="shared" si="2"/>
        <v>10.199999999999989</v>
      </c>
    </row>
    <row r="171" spans="1:7">
      <c r="B171" s="787"/>
      <c r="C171" s="787"/>
      <c r="D171" t="s">
        <v>13</v>
      </c>
      <c r="E171" s="118">
        <v>8.6</v>
      </c>
      <c r="G171" s="4">
        <f t="shared" si="2"/>
        <v>18.79999999999999</v>
      </c>
    </row>
    <row r="172" spans="1:7">
      <c r="B172" s="787"/>
      <c r="C172" s="787"/>
      <c r="D172" t="s">
        <v>14</v>
      </c>
      <c r="E172" s="118">
        <v>210</v>
      </c>
      <c r="G172" s="4">
        <f t="shared" si="2"/>
        <v>228.79999999999998</v>
      </c>
    </row>
    <row r="173" spans="1:7">
      <c r="A173" s="39">
        <v>43550</v>
      </c>
      <c r="B173" s="787">
        <v>17950</v>
      </c>
      <c r="C173" s="787" t="s">
        <v>15</v>
      </c>
      <c r="D173" t="s">
        <v>14</v>
      </c>
      <c r="F173" s="118">
        <v>210</v>
      </c>
      <c r="G173" s="4">
        <f t="shared" si="2"/>
        <v>18.799999999999983</v>
      </c>
    </row>
    <row r="174" spans="1:7">
      <c r="A174" s="39">
        <v>43644</v>
      </c>
      <c r="B174" s="787" t="s">
        <v>3823</v>
      </c>
      <c r="C174" s="787" t="s">
        <v>15</v>
      </c>
      <c r="D174" t="s">
        <v>12</v>
      </c>
      <c r="F174" s="118">
        <v>10.199999999999999</v>
      </c>
      <c r="G174" s="4">
        <f t="shared" si="2"/>
        <v>8.5999999999999837</v>
      </c>
    </row>
    <row r="175" spans="1:7">
      <c r="A175" s="39">
        <v>43644</v>
      </c>
      <c r="B175" s="787" t="s">
        <v>3823</v>
      </c>
      <c r="C175" s="787" t="s">
        <v>15</v>
      </c>
      <c r="D175" t="s">
        <v>13</v>
      </c>
      <c r="F175" s="118">
        <v>8.6</v>
      </c>
      <c r="G175" s="4">
        <f t="shared" si="2"/>
        <v>-1.5987211554602254E-14</v>
      </c>
    </row>
    <row r="176" spans="1:7">
      <c r="A176" s="41">
        <v>43555</v>
      </c>
      <c r="B176" s="786" t="s">
        <v>10</v>
      </c>
      <c r="C176" s="786" t="s">
        <v>16</v>
      </c>
      <c r="D176" t="s">
        <v>12</v>
      </c>
      <c r="E176" s="118">
        <v>9.5</v>
      </c>
      <c r="G176" s="4">
        <f t="shared" si="2"/>
        <v>9.499999999999984</v>
      </c>
    </row>
    <row r="177" spans="1:7">
      <c r="B177" s="787"/>
      <c r="C177" s="787"/>
      <c r="D177" t="s">
        <v>13</v>
      </c>
      <c r="E177" s="118">
        <v>6.8</v>
      </c>
      <c r="G177" s="4">
        <f t="shared" si="2"/>
        <v>16.299999999999983</v>
      </c>
    </row>
    <row r="178" spans="1:7">
      <c r="B178" s="787"/>
      <c r="C178" s="787"/>
      <c r="D178" t="s">
        <v>14</v>
      </c>
      <c r="E178" s="118">
        <v>210</v>
      </c>
      <c r="G178" s="4">
        <f t="shared" si="2"/>
        <v>226.29999999999998</v>
      </c>
    </row>
    <row r="179" spans="1:7">
      <c r="A179" s="39">
        <v>43644</v>
      </c>
      <c r="B179" s="787" t="s">
        <v>3823</v>
      </c>
      <c r="C179" s="787" t="s">
        <v>16</v>
      </c>
      <c r="D179" t="s">
        <v>12</v>
      </c>
      <c r="F179" s="118">
        <v>9.5</v>
      </c>
      <c r="G179" s="4">
        <f t="shared" si="2"/>
        <v>216.79999999999998</v>
      </c>
    </row>
    <row r="180" spans="1:7">
      <c r="A180" s="39">
        <v>43644</v>
      </c>
      <c r="B180" s="787" t="s">
        <v>3823</v>
      </c>
      <c r="C180" s="787" t="s">
        <v>16</v>
      </c>
      <c r="D180" t="s">
        <v>13</v>
      </c>
      <c r="F180" s="118">
        <v>6.8</v>
      </c>
      <c r="G180" s="4">
        <f t="shared" si="2"/>
        <v>209.99999999999997</v>
      </c>
    </row>
    <row r="181" spans="1:7">
      <c r="A181" s="39">
        <v>43644</v>
      </c>
      <c r="B181" s="787" t="s">
        <v>3823</v>
      </c>
      <c r="C181" s="787" t="s">
        <v>16</v>
      </c>
      <c r="D181" t="s">
        <v>14</v>
      </c>
      <c r="F181" s="118">
        <v>210</v>
      </c>
      <c r="G181" s="4">
        <f t="shared" si="2"/>
        <v>0</v>
      </c>
    </row>
    <row r="182" spans="1:7">
      <c r="A182" s="41">
        <v>43585</v>
      </c>
      <c r="B182" s="786" t="s">
        <v>10</v>
      </c>
      <c r="C182" s="786" t="s">
        <v>17</v>
      </c>
      <c r="D182" t="s">
        <v>12</v>
      </c>
      <c r="E182" s="118">
        <v>9.6</v>
      </c>
      <c r="G182" s="4">
        <f t="shared" si="2"/>
        <v>9.6</v>
      </c>
    </row>
    <row r="183" spans="1:7">
      <c r="B183" s="787"/>
      <c r="C183" s="787"/>
      <c r="D183" t="s">
        <v>13</v>
      </c>
      <c r="E183" s="118">
        <v>2.6</v>
      </c>
      <c r="G183" s="4">
        <f t="shared" si="2"/>
        <v>12.2</v>
      </c>
    </row>
    <row r="184" spans="1:7">
      <c r="B184" s="787"/>
      <c r="C184" s="787"/>
      <c r="D184" t="s">
        <v>14</v>
      </c>
      <c r="E184" s="118">
        <v>210</v>
      </c>
      <c r="G184" s="4">
        <f t="shared" si="2"/>
        <v>222.2</v>
      </c>
    </row>
    <row r="185" spans="1:7">
      <c r="A185" s="39">
        <v>43644</v>
      </c>
      <c r="B185" s="787" t="s">
        <v>3823</v>
      </c>
      <c r="C185" s="787" t="s">
        <v>17</v>
      </c>
      <c r="D185" t="s">
        <v>14</v>
      </c>
      <c r="F185" s="118">
        <v>154.9</v>
      </c>
      <c r="G185" s="4">
        <f t="shared" si="2"/>
        <v>67.299999999999983</v>
      </c>
    </row>
    <row r="186" spans="1:7">
      <c r="A186" s="39">
        <v>43678</v>
      </c>
      <c r="B186" s="787" t="s">
        <v>3824</v>
      </c>
      <c r="C186" s="787" t="s">
        <v>17</v>
      </c>
      <c r="D186" t="s">
        <v>12</v>
      </c>
      <c r="F186" s="118">
        <v>9.6</v>
      </c>
      <c r="G186" s="4">
        <f t="shared" si="2"/>
        <v>57.699999999999982</v>
      </c>
    </row>
    <row r="187" spans="1:7">
      <c r="A187" s="39">
        <v>43678</v>
      </c>
      <c r="B187" s="787" t="s">
        <v>3824</v>
      </c>
      <c r="C187" s="787" t="s">
        <v>17</v>
      </c>
      <c r="D187" t="s">
        <v>13</v>
      </c>
      <c r="F187" s="118">
        <v>2.6</v>
      </c>
      <c r="G187" s="4">
        <f t="shared" si="2"/>
        <v>55.09999999999998</v>
      </c>
    </row>
    <row r="188" spans="1:7">
      <c r="A188" s="39">
        <v>43678</v>
      </c>
      <c r="B188" s="787" t="s">
        <v>3824</v>
      </c>
      <c r="C188" s="787" t="s">
        <v>17</v>
      </c>
      <c r="D188" t="s">
        <v>14</v>
      </c>
      <c r="F188" s="118">
        <v>55.1</v>
      </c>
      <c r="G188" s="4">
        <f t="shared" si="2"/>
        <v>0</v>
      </c>
    </row>
    <row r="189" spans="1:7">
      <c r="A189" s="41">
        <v>43616</v>
      </c>
      <c r="B189" s="786" t="s">
        <v>10</v>
      </c>
      <c r="C189" s="786" t="s">
        <v>18</v>
      </c>
      <c r="D189" t="s">
        <v>12</v>
      </c>
      <c r="E189" s="118">
        <v>8.9</v>
      </c>
      <c r="G189" s="4">
        <f t="shared" si="2"/>
        <v>8.9</v>
      </c>
    </row>
    <row r="190" spans="1:7">
      <c r="B190" s="787"/>
      <c r="C190" s="787"/>
      <c r="D190" t="s">
        <v>13</v>
      </c>
      <c r="E190" s="118">
        <v>7.2</v>
      </c>
      <c r="G190" s="4">
        <f t="shared" si="2"/>
        <v>16.100000000000001</v>
      </c>
    </row>
    <row r="191" spans="1:7">
      <c r="B191" s="787"/>
      <c r="C191" s="787"/>
      <c r="D191" t="s">
        <v>14</v>
      </c>
      <c r="E191" s="118">
        <v>210</v>
      </c>
      <c r="G191" s="4">
        <f t="shared" si="2"/>
        <v>226.1</v>
      </c>
    </row>
    <row r="192" spans="1:7">
      <c r="A192" s="39">
        <v>43678</v>
      </c>
      <c r="B192" s="787" t="s">
        <v>3824</v>
      </c>
      <c r="C192" s="787" t="s">
        <v>18</v>
      </c>
      <c r="D192" t="s">
        <v>14</v>
      </c>
      <c r="F192" s="118">
        <v>132.69999999999999</v>
      </c>
      <c r="G192" s="4">
        <f t="shared" si="2"/>
        <v>93.4</v>
      </c>
    </row>
    <row r="193" spans="1:7">
      <c r="A193" s="39">
        <v>43708</v>
      </c>
      <c r="B193" s="787" t="s">
        <v>3825</v>
      </c>
      <c r="C193" s="787" t="s">
        <v>18</v>
      </c>
      <c r="D193" t="s">
        <v>14</v>
      </c>
      <c r="F193" s="118">
        <v>50</v>
      </c>
      <c r="G193" s="4">
        <f t="shared" si="2"/>
        <v>43.400000000000006</v>
      </c>
    </row>
    <row r="194" spans="1:7">
      <c r="A194" s="39">
        <v>43712</v>
      </c>
      <c r="B194" s="787" t="s">
        <v>3826</v>
      </c>
      <c r="C194" s="787" t="s">
        <v>18</v>
      </c>
      <c r="D194" t="s">
        <v>12</v>
      </c>
      <c r="F194" s="118">
        <v>8.9</v>
      </c>
      <c r="G194" s="4">
        <f t="shared" si="2"/>
        <v>34.500000000000007</v>
      </c>
    </row>
    <row r="195" spans="1:7">
      <c r="A195" s="39">
        <v>43712</v>
      </c>
      <c r="B195" s="787" t="s">
        <v>3826</v>
      </c>
      <c r="C195" s="787" t="s">
        <v>18</v>
      </c>
      <c r="D195" t="s">
        <v>13</v>
      </c>
      <c r="F195" s="118">
        <v>7.2</v>
      </c>
      <c r="G195" s="4">
        <f t="shared" si="2"/>
        <v>27.300000000000008</v>
      </c>
    </row>
    <row r="196" spans="1:7">
      <c r="A196" s="39">
        <v>43712</v>
      </c>
      <c r="B196" s="787" t="s">
        <v>3826</v>
      </c>
      <c r="C196" s="787" t="s">
        <v>18</v>
      </c>
      <c r="D196" t="s">
        <v>14</v>
      </c>
      <c r="F196" s="118">
        <v>27.3</v>
      </c>
      <c r="G196" s="4">
        <f t="shared" si="2"/>
        <v>0</v>
      </c>
    </row>
    <row r="197" spans="1:7">
      <c r="A197" s="41">
        <v>43646</v>
      </c>
      <c r="B197" s="786" t="s">
        <v>10</v>
      </c>
      <c r="C197" s="786" t="s">
        <v>19</v>
      </c>
      <c r="D197" t="s">
        <v>12</v>
      </c>
      <c r="E197" s="118">
        <v>7.9</v>
      </c>
      <c r="G197" s="4">
        <f t="shared" si="2"/>
        <v>7.9</v>
      </c>
    </row>
    <row r="198" spans="1:7">
      <c r="B198" s="787"/>
      <c r="C198" s="787"/>
      <c r="D198" t="s">
        <v>13</v>
      </c>
      <c r="E198" s="118">
        <v>6.9</v>
      </c>
      <c r="G198" s="4">
        <f t="shared" si="2"/>
        <v>14.8</v>
      </c>
    </row>
    <row r="199" spans="1:7">
      <c r="B199" s="787"/>
      <c r="C199" s="787"/>
      <c r="D199" t="s">
        <v>14</v>
      </c>
      <c r="E199" s="118">
        <v>210</v>
      </c>
      <c r="G199" s="4">
        <f t="shared" si="2"/>
        <v>224.8</v>
      </c>
    </row>
    <row r="200" spans="1:7">
      <c r="A200" s="39">
        <v>43712</v>
      </c>
      <c r="B200" s="787" t="s">
        <v>3826</v>
      </c>
      <c r="C200" s="787" t="s">
        <v>19</v>
      </c>
      <c r="D200" t="s">
        <v>14</v>
      </c>
      <c r="F200" s="118">
        <v>156.6</v>
      </c>
      <c r="G200" s="4">
        <f t="shared" si="2"/>
        <v>68.200000000000017</v>
      </c>
    </row>
    <row r="201" spans="1:7">
      <c r="A201" s="39">
        <v>43738</v>
      </c>
      <c r="B201" s="787" t="s">
        <v>3827</v>
      </c>
      <c r="C201" s="787" t="s">
        <v>19</v>
      </c>
      <c r="D201" t="s">
        <v>12</v>
      </c>
      <c r="F201" s="118">
        <v>7.9</v>
      </c>
      <c r="G201" s="4">
        <f t="shared" si="2"/>
        <v>60.300000000000018</v>
      </c>
    </row>
    <row r="202" spans="1:7">
      <c r="A202" s="39">
        <v>43738</v>
      </c>
      <c r="B202" s="787" t="s">
        <v>3827</v>
      </c>
      <c r="C202" s="787" t="s">
        <v>19</v>
      </c>
      <c r="D202" t="s">
        <v>13</v>
      </c>
      <c r="F202" s="118">
        <v>6.9</v>
      </c>
      <c r="G202" s="4">
        <f t="shared" si="2"/>
        <v>53.40000000000002</v>
      </c>
    </row>
    <row r="203" spans="1:7">
      <c r="A203" s="39">
        <v>43738</v>
      </c>
      <c r="B203" s="787" t="s">
        <v>3827</v>
      </c>
      <c r="C203" s="787" t="s">
        <v>19</v>
      </c>
      <c r="D203" t="s">
        <v>14</v>
      </c>
      <c r="F203" s="118">
        <v>53.4</v>
      </c>
      <c r="G203" s="4">
        <f t="shared" si="2"/>
        <v>0</v>
      </c>
    </row>
    <row r="204" spans="1:7">
      <c r="A204" s="41">
        <v>43677</v>
      </c>
      <c r="B204" s="786" t="s">
        <v>10</v>
      </c>
      <c r="C204" s="786" t="s">
        <v>20</v>
      </c>
      <c r="D204" t="s">
        <v>12</v>
      </c>
      <c r="E204" s="118">
        <v>7.9</v>
      </c>
      <c r="G204" s="4">
        <f t="shared" si="2"/>
        <v>7.9</v>
      </c>
    </row>
    <row r="205" spans="1:7">
      <c r="B205" s="787"/>
      <c r="C205" s="787"/>
      <c r="D205" t="s">
        <v>13</v>
      </c>
      <c r="E205" s="118">
        <v>6.7</v>
      </c>
      <c r="G205" s="4">
        <f t="shared" si="2"/>
        <v>14.600000000000001</v>
      </c>
    </row>
    <row r="206" spans="1:7">
      <c r="B206" s="787"/>
      <c r="C206" s="787"/>
      <c r="D206" t="s">
        <v>14</v>
      </c>
      <c r="E206" s="118">
        <v>210</v>
      </c>
      <c r="G206" s="4">
        <f t="shared" si="2"/>
        <v>224.6</v>
      </c>
    </row>
    <row r="207" spans="1:7">
      <c r="A207" s="39">
        <v>43738</v>
      </c>
      <c r="B207" s="787" t="s">
        <v>3827</v>
      </c>
      <c r="C207" s="787" t="s">
        <v>20</v>
      </c>
      <c r="D207" t="s">
        <v>14</v>
      </c>
      <c r="F207" s="118">
        <v>131.80000000000001</v>
      </c>
      <c r="G207" s="4">
        <f t="shared" si="2"/>
        <v>92.799999999999983</v>
      </c>
    </row>
    <row r="208" spans="1:7">
      <c r="A208" s="39">
        <v>43773</v>
      </c>
      <c r="B208" s="787" t="s">
        <v>3828</v>
      </c>
      <c r="C208" s="787" t="s">
        <v>20</v>
      </c>
      <c r="D208" t="s">
        <v>12</v>
      </c>
      <c r="F208" s="118">
        <v>7.9</v>
      </c>
      <c r="G208" s="4">
        <f t="shared" ref="G208:G275" si="3">+G207+E208-F208</f>
        <v>84.899999999999977</v>
      </c>
    </row>
    <row r="209" spans="1:7">
      <c r="A209" s="39">
        <v>43773</v>
      </c>
      <c r="B209" s="787" t="s">
        <v>3828</v>
      </c>
      <c r="C209" s="787" t="s">
        <v>20</v>
      </c>
      <c r="D209" t="s">
        <v>13</v>
      </c>
      <c r="F209" s="118">
        <v>6.7</v>
      </c>
      <c r="G209" s="4">
        <f t="shared" si="3"/>
        <v>78.199999999999974</v>
      </c>
    </row>
    <row r="210" spans="1:7">
      <c r="A210" s="39">
        <v>43773</v>
      </c>
      <c r="B210" s="787" t="s">
        <v>3828</v>
      </c>
      <c r="C210" s="787" t="s">
        <v>20</v>
      </c>
      <c r="D210" t="s">
        <v>14</v>
      </c>
      <c r="F210" s="118">
        <v>78.2</v>
      </c>
      <c r="G210" s="4">
        <f t="shared" si="3"/>
        <v>0</v>
      </c>
    </row>
    <row r="211" spans="1:7">
      <c r="A211" s="41">
        <v>43708</v>
      </c>
      <c r="B211" s="786" t="s">
        <v>10</v>
      </c>
      <c r="C211" s="786" t="s">
        <v>21</v>
      </c>
      <c r="D211" t="s">
        <v>12</v>
      </c>
      <c r="E211" s="118">
        <v>7.7</v>
      </c>
      <c r="G211" s="4">
        <f t="shared" si="3"/>
        <v>7.7</v>
      </c>
    </row>
    <row r="212" spans="1:7">
      <c r="B212" s="787"/>
      <c r="C212" s="787"/>
      <c r="D212" t="s">
        <v>13</v>
      </c>
      <c r="E212" s="118">
        <v>6.5</v>
      </c>
      <c r="G212" s="4">
        <f t="shared" si="3"/>
        <v>14.2</v>
      </c>
    </row>
    <row r="213" spans="1:7">
      <c r="B213" s="787"/>
      <c r="C213" s="787"/>
      <c r="D213" t="s">
        <v>14</v>
      </c>
      <c r="E213" s="118">
        <v>210</v>
      </c>
      <c r="G213" s="4">
        <f t="shared" si="3"/>
        <v>224.2</v>
      </c>
    </row>
    <row r="214" spans="1:7">
      <c r="A214" s="39">
        <v>43708</v>
      </c>
      <c r="B214" s="787" t="s">
        <v>3825</v>
      </c>
      <c r="C214" s="787" t="s">
        <v>21</v>
      </c>
      <c r="D214" t="s">
        <v>14</v>
      </c>
      <c r="F214" s="118">
        <v>210</v>
      </c>
      <c r="G214" s="4">
        <f t="shared" si="3"/>
        <v>14.199999999999989</v>
      </c>
    </row>
    <row r="215" spans="1:7">
      <c r="A215" s="39">
        <v>43773</v>
      </c>
      <c r="B215" s="787" t="s">
        <v>3828</v>
      </c>
      <c r="C215" s="787" t="s">
        <v>21</v>
      </c>
      <c r="D215" t="s">
        <v>12</v>
      </c>
      <c r="F215" s="118">
        <v>7.7</v>
      </c>
      <c r="G215" s="4">
        <f t="shared" si="3"/>
        <v>6.4999999999999885</v>
      </c>
    </row>
    <row r="216" spans="1:7">
      <c r="A216" s="39">
        <v>43773</v>
      </c>
      <c r="B216" s="787" t="s">
        <v>3828</v>
      </c>
      <c r="C216" s="787" t="s">
        <v>21</v>
      </c>
      <c r="D216" t="s">
        <v>13</v>
      </c>
      <c r="F216" s="118">
        <v>6.5</v>
      </c>
      <c r="G216" s="4">
        <f t="shared" si="3"/>
        <v>-1.1546319456101628E-14</v>
      </c>
    </row>
    <row r="217" spans="1:7">
      <c r="A217" s="41">
        <v>43738</v>
      </c>
      <c r="B217" s="786" t="s">
        <v>10</v>
      </c>
      <c r="C217" s="786" t="s">
        <v>22</v>
      </c>
      <c r="D217" t="s">
        <v>12</v>
      </c>
      <c r="E217" s="118">
        <v>7.7</v>
      </c>
      <c r="G217" s="4">
        <f t="shared" si="3"/>
        <v>7.6999999999999886</v>
      </c>
    </row>
    <row r="218" spans="1:7">
      <c r="B218" s="787"/>
      <c r="C218" s="787"/>
      <c r="D218" t="s">
        <v>13</v>
      </c>
      <c r="E218" s="118">
        <v>6.6</v>
      </c>
      <c r="G218" s="4">
        <f t="shared" si="3"/>
        <v>14.299999999999988</v>
      </c>
    </row>
    <row r="219" spans="1:7">
      <c r="B219" s="787"/>
      <c r="C219" s="787"/>
      <c r="D219" t="s">
        <v>14</v>
      </c>
      <c r="E219" s="118">
        <v>210</v>
      </c>
      <c r="G219" s="4">
        <f t="shared" si="3"/>
        <v>224.29999999999998</v>
      </c>
    </row>
    <row r="220" spans="1:7">
      <c r="A220" s="39">
        <v>43738</v>
      </c>
      <c r="B220" s="787" t="s">
        <v>3829</v>
      </c>
      <c r="C220" s="787" t="s">
        <v>22</v>
      </c>
      <c r="D220" t="s">
        <v>14</v>
      </c>
      <c r="F220" s="118">
        <v>200</v>
      </c>
      <c r="G220" s="4">
        <f t="shared" si="3"/>
        <v>24.299999999999983</v>
      </c>
    </row>
    <row r="221" spans="1:7">
      <c r="A221" s="39">
        <v>43773</v>
      </c>
      <c r="B221" s="787" t="s">
        <v>3828</v>
      </c>
      <c r="C221" s="787" t="s">
        <v>22</v>
      </c>
      <c r="D221" t="s">
        <v>12</v>
      </c>
      <c r="F221" s="118">
        <v>7.7</v>
      </c>
      <c r="G221" s="4">
        <f t="shared" si="3"/>
        <v>16.599999999999984</v>
      </c>
    </row>
    <row r="222" spans="1:7">
      <c r="A222" s="39">
        <v>43773</v>
      </c>
      <c r="B222" s="787" t="s">
        <v>3828</v>
      </c>
      <c r="C222" s="787" t="s">
        <v>22</v>
      </c>
      <c r="D222" t="s">
        <v>13</v>
      </c>
      <c r="F222" s="118">
        <v>6.6</v>
      </c>
      <c r="G222" s="4">
        <f t="shared" si="3"/>
        <v>9.999999999999984</v>
      </c>
    </row>
    <row r="223" spans="1:7">
      <c r="A223" s="39">
        <v>43773</v>
      </c>
      <c r="B223" s="787" t="s">
        <v>3828</v>
      </c>
      <c r="C223" s="787" t="s">
        <v>22</v>
      </c>
      <c r="D223" t="s">
        <v>14</v>
      </c>
      <c r="F223" s="118">
        <v>10</v>
      </c>
      <c r="G223" s="4">
        <f t="shared" si="3"/>
        <v>-1.5987211554602254E-14</v>
      </c>
    </row>
    <row r="224" spans="1:7">
      <c r="A224" s="41">
        <v>43769</v>
      </c>
      <c r="B224" s="786" t="s">
        <v>10</v>
      </c>
      <c r="C224" s="786" t="s">
        <v>23</v>
      </c>
      <c r="D224" t="s">
        <v>12</v>
      </c>
      <c r="E224" s="118">
        <v>7.8</v>
      </c>
      <c r="G224" s="4">
        <f t="shared" si="3"/>
        <v>7.7999999999999838</v>
      </c>
    </row>
    <row r="225" spans="1:7">
      <c r="B225" s="787"/>
      <c r="C225" s="787"/>
      <c r="D225" t="s">
        <v>13</v>
      </c>
      <c r="E225" s="118">
        <v>6.3</v>
      </c>
      <c r="G225" s="4">
        <f t="shared" si="3"/>
        <v>14.099999999999984</v>
      </c>
    </row>
    <row r="226" spans="1:7">
      <c r="B226" s="787"/>
      <c r="C226" s="787"/>
      <c r="D226" t="s">
        <v>14</v>
      </c>
      <c r="E226" s="118">
        <v>210</v>
      </c>
      <c r="G226" s="4">
        <f t="shared" si="3"/>
        <v>224.1</v>
      </c>
    </row>
    <row r="227" spans="1:7">
      <c r="A227" s="39">
        <v>43769</v>
      </c>
      <c r="B227" s="787" t="s">
        <v>3830</v>
      </c>
      <c r="C227" s="787" t="s">
        <v>23</v>
      </c>
      <c r="D227" t="s">
        <v>14</v>
      </c>
      <c r="F227" s="118">
        <v>210</v>
      </c>
      <c r="G227" s="4">
        <f t="shared" si="3"/>
        <v>14.099999999999994</v>
      </c>
    </row>
    <row r="228" spans="1:7">
      <c r="A228" s="39">
        <v>43804</v>
      </c>
      <c r="B228" s="787" t="s">
        <v>3831</v>
      </c>
      <c r="C228" s="787" t="s">
        <v>23</v>
      </c>
      <c r="D228" t="s">
        <v>12</v>
      </c>
      <c r="F228" s="118">
        <v>7.8</v>
      </c>
      <c r="G228" s="4">
        <f t="shared" si="3"/>
        <v>6.2999999999999945</v>
      </c>
    </row>
    <row r="229" spans="1:7">
      <c r="A229" s="39">
        <v>43804</v>
      </c>
      <c r="B229" s="787" t="s">
        <v>3831</v>
      </c>
      <c r="C229" s="787" t="s">
        <v>23</v>
      </c>
      <c r="D229" t="s">
        <v>13</v>
      </c>
      <c r="F229" s="118">
        <v>6.3</v>
      </c>
      <c r="G229" s="4">
        <f t="shared" si="3"/>
        <v>0</v>
      </c>
    </row>
    <row r="230" spans="1:7">
      <c r="A230" s="41">
        <v>43799</v>
      </c>
      <c r="B230" s="786" t="s">
        <v>10</v>
      </c>
      <c r="C230" s="786" t="s">
        <v>24</v>
      </c>
      <c r="D230" t="s">
        <v>12</v>
      </c>
      <c r="E230" s="118">
        <v>8.6999999999999993</v>
      </c>
      <c r="G230" s="4">
        <f t="shared" si="3"/>
        <v>8.6999999999999993</v>
      </c>
    </row>
    <row r="231" spans="1:7">
      <c r="B231" s="787"/>
      <c r="C231" s="787"/>
      <c r="D231" t="s">
        <v>13</v>
      </c>
      <c r="E231" s="118">
        <v>6.6</v>
      </c>
      <c r="G231" s="4">
        <f t="shared" si="3"/>
        <v>15.299999999999999</v>
      </c>
    </row>
    <row r="232" spans="1:7">
      <c r="B232" s="787"/>
      <c r="C232" s="787"/>
      <c r="D232" t="s">
        <v>14</v>
      </c>
      <c r="E232" s="118">
        <v>210</v>
      </c>
      <c r="G232" s="4">
        <f t="shared" si="3"/>
        <v>225.3</v>
      </c>
    </row>
    <row r="233" spans="1:7">
      <c r="A233" s="39">
        <v>43799</v>
      </c>
      <c r="B233" s="787" t="s">
        <v>3832</v>
      </c>
      <c r="C233" s="787" t="s">
        <v>24</v>
      </c>
      <c r="D233" t="s">
        <v>14</v>
      </c>
      <c r="F233" s="118">
        <v>180</v>
      </c>
      <c r="G233" s="4">
        <f t="shared" si="3"/>
        <v>45.300000000000011</v>
      </c>
    </row>
    <row r="234" spans="1:7">
      <c r="A234" s="39">
        <v>43804</v>
      </c>
      <c r="B234" s="787" t="s">
        <v>3831</v>
      </c>
      <c r="C234" s="787" t="s">
        <v>24</v>
      </c>
      <c r="D234" t="s">
        <v>14</v>
      </c>
      <c r="F234" s="118">
        <v>30</v>
      </c>
      <c r="G234" s="4">
        <f t="shared" si="3"/>
        <v>15.300000000000011</v>
      </c>
    </row>
    <row r="235" spans="1:7">
      <c r="A235" s="39">
        <v>43871</v>
      </c>
      <c r="B235" s="787" t="s">
        <v>3833</v>
      </c>
      <c r="C235" s="787" t="s">
        <v>24</v>
      </c>
      <c r="D235" t="s">
        <v>12</v>
      </c>
      <c r="F235" s="118">
        <v>8.6999999999999993</v>
      </c>
      <c r="G235" s="4">
        <f t="shared" si="3"/>
        <v>6.6000000000000121</v>
      </c>
    </row>
    <row r="236" spans="1:7">
      <c r="A236" s="39">
        <v>43871</v>
      </c>
      <c r="B236" s="787" t="s">
        <v>3833</v>
      </c>
      <c r="C236" s="787" t="s">
        <v>24</v>
      </c>
      <c r="D236" t="s">
        <v>13</v>
      </c>
      <c r="F236" s="118">
        <v>6.6</v>
      </c>
      <c r="G236" s="4">
        <f t="shared" si="3"/>
        <v>1.2434497875801753E-14</v>
      </c>
    </row>
    <row r="237" spans="1:7">
      <c r="A237" s="41">
        <v>43830</v>
      </c>
      <c r="B237" s="786" t="s">
        <v>10</v>
      </c>
      <c r="C237" s="786" t="s">
        <v>25</v>
      </c>
      <c r="D237" t="s">
        <v>12</v>
      </c>
      <c r="E237" s="118">
        <v>9.1</v>
      </c>
      <c r="G237" s="4">
        <f t="shared" si="3"/>
        <v>9.1000000000000121</v>
      </c>
    </row>
    <row r="238" spans="1:7">
      <c r="B238" s="787"/>
      <c r="C238" s="787"/>
      <c r="D238" t="s">
        <v>13</v>
      </c>
      <c r="E238" s="118">
        <v>6.6</v>
      </c>
      <c r="G238" s="4">
        <f t="shared" si="3"/>
        <v>15.700000000000012</v>
      </c>
    </row>
    <row r="239" spans="1:7">
      <c r="B239" s="787"/>
      <c r="C239" s="787"/>
      <c r="D239" t="s">
        <v>14</v>
      </c>
      <c r="E239" s="118">
        <v>210</v>
      </c>
      <c r="G239" s="4">
        <f t="shared" si="3"/>
        <v>225.70000000000002</v>
      </c>
    </row>
    <row r="240" spans="1:7">
      <c r="A240" s="39">
        <v>43830</v>
      </c>
      <c r="B240" s="787" t="s">
        <v>3834</v>
      </c>
      <c r="C240" s="787" t="s">
        <v>25</v>
      </c>
      <c r="D240" t="s">
        <v>14</v>
      </c>
      <c r="F240" s="118">
        <v>210</v>
      </c>
      <c r="G240" s="4">
        <f t="shared" si="3"/>
        <v>15.700000000000017</v>
      </c>
    </row>
    <row r="241" spans="1:7">
      <c r="A241" s="39">
        <v>43871</v>
      </c>
      <c r="B241" s="787" t="s">
        <v>3833</v>
      </c>
      <c r="C241" s="787" t="s">
        <v>25</v>
      </c>
      <c r="D241" t="s">
        <v>12</v>
      </c>
      <c r="F241" s="118">
        <v>9.1</v>
      </c>
      <c r="G241" s="4">
        <f t="shared" si="3"/>
        <v>6.6000000000000174</v>
      </c>
    </row>
    <row r="242" spans="1:7">
      <c r="A242" s="39">
        <v>43871</v>
      </c>
      <c r="B242" s="787" t="s">
        <v>3833</v>
      </c>
      <c r="C242" s="787" t="s">
        <v>25</v>
      </c>
      <c r="D242" t="s">
        <v>13</v>
      </c>
      <c r="F242" s="118">
        <v>6.6</v>
      </c>
      <c r="G242" s="4">
        <f t="shared" si="3"/>
        <v>1.7763568394002505E-14</v>
      </c>
    </row>
    <row r="243" spans="1:7">
      <c r="A243" s="41">
        <v>43861</v>
      </c>
      <c r="B243" s="786" t="s">
        <v>10</v>
      </c>
      <c r="C243" s="786" t="s">
        <v>11</v>
      </c>
      <c r="D243" t="s">
        <v>12</v>
      </c>
      <c r="E243" s="118">
        <v>11.6</v>
      </c>
      <c r="G243" s="4">
        <f t="shared" si="3"/>
        <v>11.600000000000017</v>
      </c>
    </row>
    <row r="244" spans="1:7">
      <c r="B244" s="787"/>
      <c r="C244" s="787"/>
      <c r="D244" t="s">
        <v>13</v>
      </c>
      <c r="E244" s="118">
        <v>6.3</v>
      </c>
      <c r="G244" s="4">
        <f t="shared" si="3"/>
        <v>17.900000000000016</v>
      </c>
    </row>
    <row r="245" spans="1:7">
      <c r="B245" s="787"/>
      <c r="C245" s="787"/>
      <c r="D245" t="s">
        <v>14</v>
      </c>
      <c r="E245" s="118">
        <v>210</v>
      </c>
      <c r="G245" s="4">
        <f t="shared" si="3"/>
        <v>227.9</v>
      </c>
    </row>
    <row r="246" spans="1:7">
      <c r="A246" s="39">
        <v>43861</v>
      </c>
      <c r="B246" s="787" t="s">
        <v>3835</v>
      </c>
      <c r="C246" s="787" t="s">
        <v>11</v>
      </c>
      <c r="D246" t="s">
        <v>14</v>
      </c>
      <c r="F246" s="118">
        <v>180</v>
      </c>
      <c r="G246" s="4">
        <f t="shared" si="3"/>
        <v>47.900000000000006</v>
      </c>
    </row>
    <row r="247" spans="1:7">
      <c r="A247" s="39">
        <v>43871</v>
      </c>
      <c r="B247" s="787" t="s">
        <v>3833</v>
      </c>
      <c r="C247" s="787" t="s">
        <v>11</v>
      </c>
      <c r="D247" t="s">
        <v>14</v>
      </c>
      <c r="F247" s="118">
        <v>30</v>
      </c>
      <c r="G247" s="4">
        <f t="shared" si="3"/>
        <v>17.900000000000006</v>
      </c>
    </row>
    <row r="248" spans="1:7">
      <c r="A248" s="39">
        <v>43973</v>
      </c>
      <c r="B248" s="787" t="s">
        <v>3836</v>
      </c>
      <c r="C248" s="787" t="s">
        <v>11</v>
      </c>
      <c r="D248" t="s">
        <v>12</v>
      </c>
      <c r="F248" s="174">
        <v>11.6</v>
      </c>
      <c r="G248" s="4">
        <f t="shared" si="3"/>
        <v>6.300000000000006</v>
      </c>
    </row>
    <row r="249" spans="1:7">
      <c r="A249" s="39">
        <v>43973</v>
      </c>
      <c r="B249" s="787" t="s">
        <v>3836</v>
      </c>
      <c r="C249" s="787" t="s">
        <v>11</v>
      </c>
      <c r="D249" t="s">
        <v>13</v>
      </c>
      <c r="F249" s="174">
        <v>6.3</v>
      </c>
      <c r="G249" s="4">
        <f t="shared" si="3"/>
        <v>0</v>
      </c>
    </row>
    <row r="250" spans="1:7">
      <c r="A250" s="41">
        <v>43890</v>
      </c>
      <c r="B250" s="786" t="s">
        <v>10</v>
      </c>
      <c r="C250" s="786" t="s">
        <v>15</v>
      </c>
      <c r="D250" t="s">
        <v>12</v>
      </c>
      <c r="E250" s="118">
        <v>12</v>
      </c>
      <c r="F250" s="174"/>
      <c r="G250" s="4">
        <f t="shared" si="3"/>
        <v>12</v>
      </c>
    </row>
    <row r="251" spans="1:7">
      <c r="B251" s="787"/>
      <c r="C251" s="787"/>
      <c r="D251" t="s">
        <v>13</v>
      </c>
      <c r="E251" s="118">
        <v>6.7</v>
      </c>
      <c r="G251" s="4">
        <f t="shared" si="3"/>
        <v>18.7</v>
      </c>
    </row>
    <row r="252" spans="1:7">
      <c r="B252" s="787"/>
      <c r="C252" s="787"/>
      <c r="D252" t="s">
        <v>14</v>
      </c>
      <c r="E252" s="118">
        <v>210</v>
      </c>
      <c r="G252" s="4">
        <f t="shared" si="3"/>
        <v>228.7</v>
      </c>
    </row>
    <row r="253" spans="1:7">
      <c r="A253" s="39">
        <v>43890</v>
      </c>
      <c r="B253" s="787" t="s">
        <v>3837</v>
      </c>
      <c r="C253" s="787" t="s">
        <v>15</v>
      </c>
      <c r="D253" t="s">
        <v>14</v>
      </c>
      <c r="F253" s="118">
        <v>180</v>
      </c>
      <c r="G253" s="4">
        <f t="shared" si="3"/>
        <v>48.699999999999989</v>
      </c>
    </row>
    <row r="254" spans="1:7">
      <c r="A254" s="39">
        <v>43973</v>
      </c>
      <c r="B254" s="787" t="s">
        <v>3836</v>
      </c>
      <c r="C254" s="787" t="s">
        <v>15</v>
      </c>
      <c r="D254" t="s">
        <v>12</v>
      </c>
      <c r="F254" s="174">
        <v>12</v>
      </c>
      <c r="G254" s="4">
        <f t="shared" si="3"/>
        <v>36.699999999999989</v>
      </c>
    </row>
    <row r="255" spans="1:7">
      <c r="A255" s="39">
        <v>43973</v>
      </c>
      <c r="B255" s="787" t="s">
        <v>3836</v>
      </c>
      <c r="C255" s="787" t="s">
        <v>15</v>
      </c>
      <c r="D255" t="s">
        <v>13</v>
      </c>
      <c r="F255" s="174">
        <v>6.7</v>
      </c>
      <c r="G255" s="4">
        <f t="shared" si="3"/>
        <v>29.999999999999989</v>
      </c>
    </row>
    <row r="256" spans="1:7">
      <c r="A256" s="39">
        <v>43973</v>
      </c>
      <c r="B256" s="787" t="s">
        <v>3836</v>
      </c>
      <c r="C256" s="787" t="s">
        <v>15</v>
      </c>
      <c r="D256" t="s">
        <v>14</v>
      </c>
      <c r="F256" s="174">
        <v>30</v>
      </c>
      <c r="G256" s="4">
        <f t="shared" si="3"/>
        <v>0</v>
      </c>
    </row>
    <row r="257" spans="1:7">
      <c r="A257" s="41">
        <v>43921</v>
      </c>
      <c r="B257" s="786" t="s">
        <v>10</v>
      </c>
      <c r="C257" s="786" t="s">
        <v>16</v>
      </c>
      <c r="D257" t="s">
        <v>12</v>
      </c>
      <c r="E257" s="118">
        <v>12.6</v>
      </c>
      <c r="G257" s="4">
        <f t="shared" si="3"/>
        <v>12.6</v>
      </c>
    </row>
    <row r="258" spans="1:7">
      <c r="B258" s="787"/>
      <c r="C258" s="787"/>
      <c r="D258" t="s">
        <v>13</v>
      </c>
      <c r="E258" s="118">
        <v>6.7</v>
      </c>
      <c r="G258" s="4">
        <f t="shared" si="3"/>
        <v>19.3</v>
      </c>
    </row>
    <row r="259" spans="1:7">
      <c r="B259" s="787"/>
      <c r="C259" s="787"/>
      <c r="D259" t="s">
        <v>14</v>
      </c>
      <c r="E259" s="118">
        <v>210</v>
      </c>
      <c r="G259" s="4">
        <f t="shared" si="3"/>
        <v>229.3</v>
      </c>
    </row>
    <row r="260" spans="1:7">
      <c r="A260" s="39">
        <v>43969</v>
      </c>
      <c r="B260" s="787" t="s">
        <v>3838</v>
      </c>
      <c r="C260" s="787" t="s">
        <v>16</v>
      </c>
      <c r="D260" t="s">
        <v>14</v>
      </c>
      <c r="F260" s="174">
        <v>100</v>
      </c>
      <c r="G260" s="4">
        <f t="shared" si="3"/>
        <v>129.30000000000001</v>
      </c>
    </row>
    <row r="261" spans="1:7">
      <c r="A261" s="39">
        <v>43973</v>
      </c>
      <c r="B261" s="787" t="s">
        <v>3836</v>
      </c>
      <c r="C261" s="787" t="s">
        <v>16</v>
      </c>
      <c r="D261" t="s">
        <v>14</v>
      </c>
      <c r="F261" s="174">
        <v>110</v>
      </c>
      <c r="G261" s="4">
        <f t="shared" si="3"/>
        <v>19.300000000000011</v>
      </c>
    </row>
    <row r="262" spans="1:7">
      <c r="A262" s="39">
        <v>44184</v>
      </c>
      <c r="B262" s="787" t="s">
        <v>3839</v>
      </c>
      <c r="C262" s="787" t="s">
        <v>16</v>
      </c>
      <c r="D262" t="s">
        <v>12</v>
      </c>
      <c r="F262" s="174">
        <v>12.6</v>
      </c>
      <c r="G262" s="4">
        <f t="shared" si="3"/>
        <v>6.7000000000000117</v>
      </c>
    </row>
    <row r="263" spans="1:7">
      <c r="A263" s="39">
        <v>44184</v>
      </c>
      <c r="B263" s="787" t="s">
        <v>3839</v>
      </c>
      <c r="C263" s="787" t="s">
        <v>16</v>
      </c>
      <c r="D263" t="s">
        <v>13</v>
      </c>
      <c r="F263" s="174">
        <v>6.7</v>
      </c>
      <c r="G263" s="4">
        <f t="shared" si="3"/>
        <v>1.1546319456101628E-14</v>
      </c>
    </row>
    <row r="264" spans="1:7">
      <c r="A264" s="41">
        <v>43951</v>
      </c>
      <c r="B264" s="786" t="s">
        <v>10</v>
      </c>
      <c r="C264" s="786" t="s">
        <v>17</v>
      </c>
      <c r="D264" t="s">
        <v>12</v>
      </c>
      <c r="E264" s="118">
        <v>13.1</v>
      </c>
      <c r="F264" s="174"/>
      <c r="G264" s="4">
        <f t="shared" si="3"/>
        <v>13.100000000000012</v>
      </c>
    </row>
    <row r="265" spans="1:7">
      <c r="B265" s="787"/>
      <c r="C265" s="787"/>
      <c r="D265" t="s">
        <v>13</v>
      </c>
      <c r="E265" s="118">
        <v>10.8</v>
      </c>
      <c r="F265" s="174"/>
      <c r="G265" s="4">
        <f t="shared" si="3"/>
        <v>23.900000000000013</v>
      </c>
    </row>
    <row r="266" spans="1:7">
      <c r="B266" s="787"/>
      <c r="C266" s="787"/>
      <c r="D266" s="29" t="s">
        <v>14</v>
      </c>
      <c r="E266" s="118">
        <v>210</v>
      </c>
      <c r="F266" s="174"/>
      <c r="G266" s="4">
        <f t="shared" si="3"/>
        <v>233.9</v>
      </c>
    </row>
    <row r="267" spans="1:7">
      <c r="A267" s="39">
        <v>43969</v>
      </c>
      <c r="B267" s="787" t="s">
        <v>3840</v>
      </c>
      <c r="C267" s="787" t="s">
        <v>17</v>
      </c>
      <c r="D267" t="s">
        <v>14</v>
      </c>
      <c r="F267" s="174">
        <v>160</v>
      </c>
      <c r="G267" s="4">
        <f t="shared" si="3"/>
        <v>73.900000000000006</v>
      </c>
    </row>
    <row r="268" spans="1:7">
      <c r="A268" s="39">
        <v>43973</v>
      </c>
      <c r="B268" s="787" t="s">
        <v>3836</v>
      </c>
      <c r="C268" s="787" t="s">
        <v>17</v>
      </c>
      <c r="D268" t="s">
        <v>14</v>
      </c>
      <c r="F268" s="174">
        <v>50</v>
      </c>
      <c r="G268" s="4">
        <f t="shared" si="3"/>
        <v>23.900000000000006</v>
      </c>
    </row>
    <row r="269" spans="1:7">
      <c r="A269" s="39">
        <v>44184</v>
      </c>
      <c r="B269" s="787" t="s">
        <v>3839</v>
      </c>
      <c r="C269" s="787" t="s">
        <v>17</v>
      </c>
      <c r="D269" t="s">
        <v>12</v>
      </c>
      <c r="F269" s="174">
        <v>13.1</v>
      </c>
      <c r="G269" s="4">
        <f t="shared" si="3"/>
        <v>10.800000000000006</v>
      </c>
    </row>
    <row r="270" spans="1:7">
      <c r="A270" s="39">
        <v>44184</v>
      </c>
      <c r="B270" s="787" t="s">
        <v>3839</v>
      </c>
      <c r="C270" s="787" t="s">
        <v>17</v>
      </c>
      <c r="D270" t="s">
        <v>13</v>
      </c>
      <c r="F270" s="174">
        <v>10.8</v>
      </c>
      <c r="G270" s="4">
        <f t="shared" si="3"/>
        <v>0</v>
      </c>
    </row>
    <row r="271" spans="1:7">
      <c r="A271" s="41">
        <v>43982</v>
      </c>
      <c r="B271" s="786" t="s">
        <v>10</v>
      </c>
      <c r="C271" s="786" t="s">
        <v>18</v>
      </c>
      <c r="D271" t="s">
        <v>12</v>
      </c>
      <c r="E271" s="118">
        <v>12.1</v>
      </c>
      <c r="F271" s="174"/>
      <c r="G271" s="4">
        <f t="shared" si="3"/>
        <v>12.1</v>
      </c>
    </row>
    <row r="272" spans="1:7">
      <c r="B272" s="787"/>
      <c r="C272" s="787"/>
      <c r="D272" t="s">
        <v>13</v>
      </c>
      <c r="E272" s="118">
        <v>5.8</v>
      </c>
      <c r="F272" s="174"/>
      <c r="G272" s="4">
        <f t="shared" si="3"/>
        <v>17.899999999999999</v>
      </c>
    </row>
    <row r="273" spans="1:7">
      <c r="B273" s="787"/>
      <c r="C273" s="787"/>
      <c r="D273" s="29" t="s">
        <v>14</v>
      </c>
      <c r="E273" s="118">
        <v>210</v>
      </c>
      <c r="F273" s="174"/>
      <c r="G273" s="4">
        <f t="shared" si="3"/>
        <v>227.9</v>
      </c>
    </row>
    <row r="274" spans="1:7">
      <c r="A274" s="39">
        <v>43981</v>
      </c>
      <c r="B274" s="787" t="s">
        <v>3841</v>
      </c>
      <c r="C274" s="787" t="s">
        <v>18</v>
      </c>
      <c r="D274" t="s">
        <v>14</v>
      </c>
      <c r="F274" s="174">
        <v>160</v>
      </c>
      <c r="G274" s="4">
        <f t="shared" si="3"/>
        <v>67.900000000000006</v>
      </c>
    </row>
    <row r="275" spans="1:7">
      <c r="A275" s="39">
        <v>43984</v>
      </c>
      <c r="B275" s="787" t="s">
        <v>3842</v>
      </c>
      <c r="C275" s="787" t="s">
        <v>18</v>
      </c>
      <c r="D275" t="s">
        <v>14</v>
      </c>
      <c r="F275" s="174">
        <v>50</v>
      </c>
      <c r="G275" s="4">
        <f t="shared" si="3"/>
        <v>17.900000000000006</v>
      </c>
    </row>
    <row r="276" spans="1:7">
      <c r="A276" s="39">
        <v>44184</v>
      </c>
      <c r="B276" s="787" t="s">
        <v>3839</v>
      </c>
      <c r="C276" s="787" t="s">
        <v>18</v>
      </c>
      <c r="D276" t="s">
        <v>12</v>
      </c>
      <c r="F276" s="174">
        <v>12.1</v>
      </c>
      <c r="G276" s="4">
        <f t="shared" ref="G276:G344" si="4">+G275+E276-F276</f>
        <v>5.800000000000006</v>
      </c>
    </row>
    <row r="277" spans="1:7">
      <c r="A277" s="39">
        <v>44184</v>
      </c>
      <c r="B277" s="787" t="s">
        <v>3839</v>
      </c>
      <c r="C277" s="787" t="s">
        <v>18</v>
      </c>
      <c r="D277" t="s">
        <v>13</v>
      </c>
      <c r="F277" s="174">
        <v>5.8</v>
      </c>
      <c r="G277" s="4">
        <f t="shared" si="4"/>
        <v>0</v>
      </c>
    </row>
    <row r="278" spans="1:7">
      <c r="A278" s="41">
        <v>44012</v>
      </c>
      <c r="B278" s="786" t="s">
        <v>10</v>
      </c>
      <c r="C278" s="786" t="s">
        <v>19</v>
      </c>
      <c r="D278" t="s">
        <v>12</v>
      </c>
      <c r="E278" s="118">
        <v>10.7</v>
      </c>
      <c r="F278" s="174"/>
      <c r="G278" s="4">
        <f t="shared" si="4"/>
        <v>10.7</v>
      </c>
    </row>
    <row r="279" spans="1:7">
      <c r="B279" s="787"/>
      <c r="C279" s="787"/>
      <c r="D279" t="s">
        <v>13</v>
      </c>
      <c r="E279" s="118">
        <v>2.8</v>
      </c>
      <c r="F279" s="174"/>
      <c r="G279" s="4">
        <f t="shared" si="4"/>
        <v>13.5</v>
      </c>
    </row>
    <row r="280" spans="1:7">
      <c r="B280" s="787"/>
      <c r="C280" s="787"/>
      <c r="D280" t="s">
        <v>14</v>
      </c>
      <c r="E280" s="118">
        <v>210</v>
      </c>
      <c r="F280" s="174"/>
      <c r="G280" s="4">
        <f t="shared" si="4"/>
        <v>223.5</v>
      </c>
    </row>
    <row r="281" spans="1:7">
      <c r="A281" s="39">
        <v>44184</v>
      </c>
      <c r="B281" s="787" t="s">
        <v>3843</v>
      </c>
      <c r="C281" s="787" t="s">
        <v>19</v>
      </c>
      <c r="D281" t="s">
        <v>14</v>
      </c>
      <c r="F281" s="174">
        <v>210</v>
      </c>
      <c r="G281" s="4">
        <f t="shared" si="4"/>
        <v>13.5</v>
      </c>
    </row>
    <row r="282" spans="1:7">
      <c r="A282" s="39">
        <v>44184</v>
      </c>
      <c r="B282" s="787" t="s">
        <v>3839</v>
      </c>
      <c r="C282" s="787" t="s">
        <v>19</v>
      </c>
      <c r="D282" t="s">
        <v>12</v>
      </c>
      <c r="F282" s="174">
        <v>10.7</v>
      </c>
      <c r="G282" s="4">
        <f t="shared" si="4"/>
        <v>2.8000000000000007</v>
      </c>
    </row>
    <row r="283" spans="1:7">
      <c r="A283" s="39">
        <v>44184</v>
      </c>
      <c r="B283" s="787" t="s">
        <v>3839</v>
      </c>
      <c r="C283" s="787" t="s">
        <v>19</v>
      </c>
      <c r="D283" t="s">
        <v>13</v>
      </c>
      <c r="F283" s="174">
        <v>2.8</v>
      </c>
      <c r="G283" s="4">
        <f t="shared" si="4"/>
        <v>0</v>
      </c>
    </row>
    <row r="284" spans="1:7">
      <c r="A284" s="41">
        <v>44043</v>
      </c>
      <c r="B284" s="786" t="s">
        <v>10</v>
      </c>
      <c r="C284" s="786" t="s">
        <v>20</v>
      </c>
      <c r="D284" t="s">
        <v>12</v>
      </c>
      <c r="E284" s="118">
        <v>14.4</v>
      </c>
      <c r="F284" s="174"/>
      <c r="G284" s="4">
        <f t="shared" si="4"/>
        <v>14.4</v>
      </c>
    </row>
    <row r="285" spans="1:7">
      <c r="B285" s="787"/>
      <c r="C285" s="787"/>
      <c r="D285" t="s">
        <v>13</v>
      </c>
      <c r="E285" s="118">
        <v>8.6999999999999993</v>
      </c>
      <c r="F285" s="174"/>
      <c r="G285" s="4">
        <f t="shared" si="4"/>
        <v>23.1</v>
      </c>
    </row>
    <row r="286" spans="1:7">
      <c r="B286" s="787"/>
      <c r="C286" s="787"/>
      <c r="D286" t="s">
        <v>14</v>
      </c>
      <c r="E286" s="174">
        <v>210</v>
      </c>
      <c r="F286" s="174"/>
      <c r="G286" s="4">
        <f t="shared" si="4"/>
        <v>233.1</v>
      </c>
    </row>
    <row r="287" spans="1:7">
      <c r="A287" s="39">
        <v>44043</v>
      </c>
      <c r="B287" s="787" t="s">
        <v>3844</v>
      </c>
      <c r="C287" s="787" t="s">
        <v>20</v>
      </c>
      <c r="D287" t="s">
        <v>14</v>
      </c>
      <c r="E287" s="174"/>
      <c r="F287" s="174">
        <v>200</v>
      </c>
      <c r="G287" s="4">
        <f t="shared" si="4"/>
        <v>33.099999999999994</v>
      </c>
    </row>
    <row r="288" spans="1:7">
      <c r="A288" s="39">
        <v>44104</v>
      </c>
      <c r="B288" s="787" t="s">
        <v>3845</v>
      </c>
      <c r="C288" s="787" t="s">
        <v>20</v>
      </c>
      <c r="D288" t="s">
        <v>14</v>
      </c>
      <c r="E288" s="174"/>
      <c r="F288" s="174">
        <v>10</v>
      </c>
      <c r="G288" s="4">
        <f t="shared" si="4"/>
        <v>23.099999999999994</v>
      </c>
    </row>
    <row r="289" spans="1:9">
      <c r="A289" s="39">
        <v>44184</v>
      </c>
      <c r="B289" s="787" t="s">
        <v>3846</v>
      </c>
      <c r="C289" s="787" t="s">
        <v>20</v>
      </c>
      <c r="D289" t="s">
        <v>12</v>
      </c>
      <c r="E289" s="174"/>
      <c r="F289" s="174">
        <v>14.4</v>
      </c>
      <c r="G289" s="4">
        <f t="shared" si="4"/>
        <v>8.699999999999994</v>
      </c>
    </row>
    <row r="290" spans="1:9">
      <c r="A290" s="39">
        <v>44184</v>
      </c>
      <c r="B290" s="787" t="s">
        <v>3846</v>
      </c>
      <c r="C290" s="787" t="s">
        <v>20</v>
      </c>
      <c r="D290" t="s">
        <v>13</v>
      </c>
      <c r="E290" s="174"/>
      <c r="F290" s="174">
        <v>8.6999999999999993</v>
      </c>
      <c r="G290" s="4">
        <f t="shared" si="4"/>
        <v>0</v>
      </c>
    </row>
    <row r="291" spans="1:9">
      <c r="A291" s="41">
        <v>44074</v>
      </c>
      <c r="B291" s="786" t="s">
        <v>10</v>
      </c>
      <c r="C291" s="786" t="s">
        <v>21</v>
      </c>
      <c r="D291" t="s">
        <v>12</v>
      </c>
      <c r="E291" s="118">
        <v>13.8</v>
      </c>
      <c r="G291" s="4">
        <f t="shared" si="4"/>
        <v>13.8</v>
      </c>
      <c r="I291" s="12"/>
    </row>
    <row r="292" spans="1:9">
      <c r="B292" s="787"/>
      <c r="C292" s="787"/>
      <c r="D292" t="s">
        <v>13</v>
      </c>
      <c r="E292" s="118">
        <v>6.2</v>
      </c>
      <c r="G292" s="4">
        <f t="shared" si="4"/>
        <v>20</v>
      </c>
      <c r="I292" s="12"/>
    </row>
    <row r="293" spans="1:9">
      <c r="B293" s="787"/>
      <c r="C293" s="787"/>
      <c r="D293" t="s">
        <v>14</v>
      </c>
      <c r="E293" s="118">
        <v>210</v>
      </c>
      <c r="G293" s="4">
        <f t="shared" si="4"/>
        <v>230</v>
      </c>
      <c r="I293" s="12"/>
    </row>
    <row r="294" spans="1:9">
      <c r="B294" s="787"/>
      <c r="C294" s="787"/>
      <c r="D294" t="s">
        <v>40</v>
      </c>
      <c r="E294" s="118">
        <v>15</v>
      </c>
      <c r="G294" s="4">
        <f t="shared" si="4"/>
        <v>245</v>
      </c>
      <c r="I294" s="12"/>
    </row>
    <row r="295" spans="1:9">
      <c r="A295" s="39">
        <v>44074</v>
      </c>
      <c r="B295" s="787" t="s">
        <v>3847</v>
      </c>
      <c r="C295" s="787" t="s">
        <v>21</v>
      </c>
      <c r="D295" t="s">
        <v>14</v>
      </c>
      <c r="F295" s="118">
        <v>110</v>
      </c>
      <c r="G295" s="4">
        <f t="shared" si="4"/>
        <v>135</v>
      </c>
      <c r="I295" s="12"/>
    </row>
    <row r="296" spans="1:9">
      <c r="A296" s="39">
        <v>44104</v>
      </c>
      <c r="B296" s="787" t="s">
        <v>3845</v>
      </c>
      <c r="C296" s="787" t="s">
        <v>21</v>
      </c>
      <c r="D296" t="s">
        <v>14</v>
      </c>
      <c r="F296" s="118">
        <v>100</v>
      </c>
      <c r="G296" s="4">
        <f t="shared" si="4"/>
        <v>35</v>
      </c>
      <c r="I296" s="12"/>
    </row>
    <row r="297" spans="1:9">
      <c r="A297" s="39">
        <v>44184</v>
      </c>
      <c r="B297" s="787" t="s">
        <v>3848</v>
      </c>
      <c r="C297" s="787" t="s">
        <v>21</v>
      </c>
      <c r="D297" t="s">
        <v>12</v>
      </c>
      <c r="F297" s="118">
        <v>13.8</v>
      </c>
      <c r="G297" s="4">
        <f t="shared" si="4"/>
        <v>21.2</v>
      </c>
      <c r="I297" s="12"/>
    </row>
    <row r="298" spans="1:9">
      <c r="A298" s="39">
        <v>44184</v>
      </c>
      <c r="B298" s="787" t="s">
        <v>3848</v>
      </c>
      <c r="C298" s="787" t="s">
        <v>21</v>
      </c>
      <c r="D298" t="s">
        <v>13</v>
      </c>
      <c r="F298" s="118">
        <v>6.2</v>
      </c>
      <c r="G298" s="4">
        <f t="shared" si="4"/>
        <v>15</v>
      </c>
      <c r="I298" s="12"/>
    </row>
    <row r="299" spans="1:9">
      <c r="A299" s="39">
        <v>44184</v>
      </c>
      <c r="B299" s="787" t="s">
        <v>3848</v>
      </c>
      <c r="C299" s="787" t="s">
        <v>21</v>
      </c>
      <c r="D299" t="s">
        <v>40</v>
      </c>
      <c r="F299" s="118">
        <v>15</v>
      </c>
      <c r="G299" s="4">
        <f t="shared" si="4"/>
        <v>0</v>
      </c>
      <c r="I299" s="12"/>
    </row>
    <row r="300" spans="1:9">
      <c r="A300" s="41">
        <v>44104</v>
      </c>
      <c r="B300" s="786" t="s">
        <v>10</v>
      </c>
      <c r="C300" s="786" t="s">
        <v>22</v>
      </c>
      <c r="D300" t="s">
        <v>12</v>
      </c>
      <c r="E300" s="118">
        <v>14.2</v>
      </c>
      <c r="G300" s="4">
        <f t="shared" si="4"/>
        <v>14.2</v>
      </c>
      <c r="I300" s="12"/>
    </row>
    <row r="301" spans="1:9">
      <c r="B301" s="787"/>
      <c r="C301" s="787"/>
      <c r="D301" t="s">
        <v>13</v>
      </c>
      <c r="E301" s="118">
        <v>7.2</v>
      </c>
      <c r="G301" s="4">
        <f t="shared" si="4"/>
        <v>21.4</v>
      </c>
      <c r="I301" s="12"/>
    </row>
    <row r="302" spans="1:9">
      <c r="B302" s="787"/>
      <c r="C302" s="787"/>
      <c r="D302" t="s">
        <v>14</v>
      </c>
      <c r="E302" s="118">
        <v>210</v>
      </c>
      <c r="G302" s="4">
        <f t="shared" si="4"/>
        <v>231.4</v>
      </c>
      <c r="I302" s="12"/>
    </row>
    <row r="303" spans="1:9">
      <c r="B303" s="787"/>
      <c r="C303" s="787"/>
      <c r="D303" t="s">
        <v>40</v>
      </c>
      <c r="E303" s="118">
        <v>8.5</v>
      </c>
      <c r="G303" s="4">
        <f t="shared" si="4"/>
        <v>239.9</v>
      </c>
      <c r="I303" s="12"/>
    </row>
    <row r="304" spans="1:9">
      <c r="A304" s="39">
        <v>44104</v>
      </c>
      <c r="B304" s="787" t="s">
        <v>3845</v>
      </c>
      <c r="C304" s="787" t="s">
        <v>22</v>
      </c>
      <c r="D304" t="s">
        <v>14</v>
      </c>
      <c r="F304" s="118">
        <v>100</v>
      </c>
      <c r="G304" s="4">
        <f t="shared" si="4"/>
        <v>139.9</v>
      </c>
      <c r="I304" s="12"/>
    </row>
    <row r="305" spans="1:9">
      <c r="A305" s="39">
        <v>44184</v>
      </c>
      <c r="B305" s="787" t="s">
        <v>3843</v>
      </c>
      <c r="C305" s="787" t="s">
        <v>22</v>
      </c>
      <c r="D305" t="s">
        <v>14</v>
      </c>
      <c r="F305" s="118">
        <v>110</v>
      </c>
      <c r="G305" s="4">
        <f t="shared" si="4"/>
        <v>29.900000000000006</v>
      </c>
      <c r="I305" s="12"/>
    </row>
    <row r="306" spans="1:9">
      <c r="A306" s="39">
        <v>44184</v>
      </c>
      <c r="B306" s="787" t="s">
        <v>3848</v>
      </c>
      <c r="C306" s="787" t="s">
        <v>22</v>
      </c>
      <c r="D306" t="s">
        <v>12</v>
      </c>
      <c r="F306" s="118">
        <v>14.2</v>
      </c>
      <c r="G306" s="4">
        <f t="shared" si="4"/>
        <v>15.700000000000006</v>
      </c>
      <c r="I306" s="12"/>
    </row>
    <row r="307" spans="1:9">
      <c r="A307" s="39">
        <v>44184</v>
      </c>
      <c r="B307" s="787" t="s">
        <v>3848</v>
      </c>
      <c r="C307" s="787" t="s">
        <v>22</v>
      </c>
      <c r="D307" t="s">
        <v>13</v>
      </c>
      <c r="F307" s="118">
        <v>7.2</v>
      </c>
      <c r="G307" s="4">
        <f t="shared" si="4"/>
        <v>8.5000000000000071</v>
      </c>
      <c r="I307" s="12"/>
    </row>
    <row r="308" spans="1:9">
      <c r="A308" s="39">
        <v>44184</v>
      </c>
      <c r="B308" s="787" t="s">
        <v>3848</v>
      </c>
      <c r="C308" s="787" t="s">
        <v>22</v>
      </c>
      <c r="D308" t="s">
        <v>40</v>
      </c>
      <c r="F308" s="118">
        <v>8.5</v>
      </c>
      <c r="G308" s="4">
        <f t="shared" si="4"/>
        <v>0</v>
      </c>
      <c r="I308" s="12"/>
    </row>
    <row r="309" spans="1:9">
      <c r="A309" s="41">
        <v>44135</v>
      </c>
      <c r="B309" s="786" t="s">
        <v>10</v>
      </c>
      <c r="C309" s="786" t="s">
        <v>23</v>
      </c>
      <c r="D309" t="s">
        <v>12</v>
      </c>
      <c r="E309" s="118">
        <v>16.600000000000001</v>
      </c>
      <c r="G309" s="4">
        <f t="shared" si="4"/>
        <v>16.600000000000001</v>
      </c>
      <c r="I309" s="12"/>
    </row>
    <row r="310" spans="1:9">
      <c r="B310" s="787"/>
      <c r="C310" s="787"/>
      <c r="D310" t="s">
        <v>13</v>
      </c>
      <c r="E310" s="118">
        <v>7.6</v>
      </c>
      <c r="G310" s="4">
        <f t="shared" si="4"/>
        <v>24.200000000000003</v>
      </c>
      <c r="I310" s="12"/>
    </row>
    <row r="311" spans="1:9">
      <c r="B311" s="787"/>
      <c r="C311" s="787"/>
      <c r="D311" t="s">
        <v>14</v>
      </c>
      <c r="E311" s="118">
        <v>210</v>
      </c>
      <c r="G311" s="4">
        <f t="shared" si="4"/>
        <v>234.2</v>
      </c>
      <c r="I311" s="12"/>
    </row>
    <row r="312" spans="1:9">
      <c r="A312" s="39">
        <v>44135</v>
      </c>
      <c r="B312" s="787" t="s">
        <v>3849</v>
      </c>
      <c r="C312" s="787" t="s">
        <v>23</v>
      </c>
      <c r="D312" t="s">
        <v>14</v>
      </c>
      <c r="F312" s="118">
        <v>150</v>
      </c>
      <c r="G312" s="4">
        <f t="shared" si="4"/>
        <v>84.199999999999989</v>
      </c>
      <c r="I312" s="12"/>
    </row>
    <row r="313" spans="1:9">
      <c r="A313" s="39">
        <v>44184</v>
      </c>
      <c r="B313" s="787" t="s">
        <v>3843</v>
      </c>
      <c r="C313" s="787" t="s">
        <v>23</v>
      </c>
      <c r="D313" t="s">
        <v>14</v>
      </c>
      <c r="F313" s="118">
        <v>60</v>
      </c>
      <c r="G313" s="4">
        <f t="shared" si="4"/>
        <v>24.199999999999989</v>
      </c>
      <c r="I313" s="12"/>
    </row>
    <row r="314" spans="1:9">
      <c r="A314" s="39">
        <v>44184</v>
      </c>
      <c r="B314" s="787" t="s">
        <v>3848</v>
      </c>
      <c r="C314" s="787" t="s">
        <v>23</v>
      </c>
      <c r="D314" t="s">
        <v>12</v>
      </c>
      <c r="F314" s="118">
        <v>16.600000000000001</v>
      </c>
      <c r="G314" s="4">
        <f t="shared" si="4"/>
        <v>7.5999999999999872</v>
      </c>
      <c r="I314" s="12"/>
    </row>
    <row r="315" spans="1:9">
      <c r="A315" s="39">
        <v>44184</v>
      </c>
      <c r="B315" s="787" t="s">
        <v>3848</v>
      </c>
      <c r="C315" s="787" t="s">
        <v>23</v>
      </c>
      <c r="D315" t="s">
        <v>13</v>
      </c>
      <c r="F315" s="118">
        <v>7.6</v>
      </c>
      <c r="G315" s="4">
        <f t="shared" si="4"/>
        <v>-1.2434497875801753E-14</v>
      </c>
      <c r="I315" s="12"/>
    </row>
    <row r="316" spans="1:9">
      <c r="A316" s="41">
        <v>44165</v>
      </c>
      <c r="B316" s="786" t="s">
        <v>10</v>
      </c>
      <c r="C316" s="786" t="s">
        <v>24</v>
      </c>
      <c r="D316" t="s">
        <v>12</v>
      </c>
      <c r="E316" s="118">
        <v>15.8</v>
      </c>
      <c r="G316" s="4">
        <f t="shared" si="4"/>
        <v>15.799999999999988</v>
      </c>
      <c r="I316" s="12"/>
    </row>
    <row r="317" spans="1:9">
      <c r="B317" s="787"/>
      <c r="C317" s="787"/>
      <c r="D317" t="s">
        <v>13</v>
      </c>
      <c r="E317" s="118">
        <v>7.8</v>
      </c>
      <c r="G317" s="4">
        <f t="shared" si="4"/>
        <v>23.599999999999987</v>
      </c>
      <c r="I317" s="12"/>
    </row>
    <row r="318" spans="1:9">
      <c r="B318" s="787"/>
      <c r="C318" s="787"/>
      <c r="D318" t="s">
        <v>14</v>
      </c>
      <c r="E318" s="118">
        <v>210</v>
      </c>
      <c r="G318" s="4">
        <f t="shared" si="4"/>
        <v>233.6</v>
      </c>
      <c r="I318" s="12"/>
    </row>
    <row r="319" spans="1:9">
      <c r="A319" s="39">
        <v>44165</v>
      </c>
      <c r="B319" s="787" t="s">
        <v>3850</v>
      </c>
      <c r="C319" s="787" t="s">
        <v>24</v>
      </c>
      <c r="D319" t="s">
        <v>14</v>
      </c>
      <c r="F319" s="118">
        <v>150</v>
      </c>
      <c r="G319" s="4">
        <f t="shared" si="4"/>
        <v>83.6</v>
      </c>
      <c r="I319" s="12"/>
    </row>
    <row r="320" spans="1:9">
      <c r="A320" s="39">
        <v>44184</v>
      </c>
      <c r="B320" s="787" t="s">
        <v>3843</v>
      </c>
      <c r="C320" s="787" t="s">
        <v>24</v>
      </c>
      <c r="D320" t="s">
        <v>14</v>
      </c>
      <c r="F320" s="118">
        <v>60</v>
      </c>
      <c r="G320" s="4">
        <f t="shared" si="4"/>
        <v>23.599999999999994</v>
      </c>
      <c r="I320" s="12"/>
    </row>
    <row r="321" spans="1:9">
      <c r="A321" s="39">
        <v>44245</v>
      </c>
      <c r="B321" s="787" t="s">
        <v>3851</v>
      </c>
      <c r="C321" s="787" t="s">
        <v>24</v>
      </c>
      <c r="D321" t="s">
        <v>12</v>
      </c>
      <c r="F321" s="118">
        <v>15.8</v>
      </c>
      <c r="G321" s="4">
        <f t="shared" si="4"/>
        <v>7.7999999999999936</v>
      </c>
      <c r="I321" s="12"/>
    </row>
    <row r="322" spans="1:9">
      <c r="A322" s="39">
        <v>44245</v>
      </c>
      <c r="B322" s="787" t="s">
        <v>3851</v>
      </c>
      <c r="C322" s="787" t="s">
        <v>24</v>
      </c>
      <c r="D322" t="s">
        <v>13</v>
      </c>
      <c r="F322" s="118">
        <v>7.8</v>
      </c>
      <c r="G322" s="4">
        <f t="shared" si="4"/>
        <v>0</v>
      </c>
      <c r="I322" s="12"/>
    </row>
    <row r="323" spans="1:9">
      <c r="A323" s="41">
        <v>44196</v>
      </c>
      <c r="B323" s="786" t="s">
        <v>10</v>
      </c>
      <c r="C323" s="786" t="s">
        <v>25</v>
      </c>
      <c r="D323" t="s">
        <v>12</v>
      </c>
      <c r="E323" s="118">
        <v>18.100000000000001</v>
      </c>
      <c r="G323" s="4">
        <f t="shared" si="4"/>
        <v>18.100000000000001</v>
      </c>
      <c r="I323" s="12"/>
    </row>
    <row r="324" spans="1:9">
      <c r="B324" s="787"/>
      <c r="C324" s="787"/>
      <c r="D324" t="s">
        <v>13</v>
      </c>
      <c r="E324" s="118">
        <v>6.9</v>
      </c>
      <c r="G324" s="4">
        <f t="shared" si="4"/>
        <v>25</v>
      </c>
      <c r="I324" s="12"/>
    </row>
    <row r="325" spans="1:9">
      <c r="B325" s="787"/>
      <c r="C325" s="787"/>
      <c r="D325" t="s">
        <v>14</v>
      </c>
      <c r="E325" s="118">
        <v>210</v>
      </c>
      <c r="G325" s="4">
        <f t="shared" si="4"/>
        <v>235</v>
      </c>
      <c r="I325" s="12"/>
    </row>
    <row r="326" spans="1:9">
      <c r="A326" s="39">
        <v>44196</v>
      </c>
      <c r="B326" s="787" t="s">
        <v>3852</v>
      </c>
      <c r="C326" s="787" t="s">
        <v>25</v>
      </c>
      <c r="D326" t="s">
        <v>14</v>
      </c>
      <c r="F326" s="118">
        <v>80</v>
      </c>
      <c r="G326" s="4">
        <f t="shared" si="4"/>
        <v>155</v>
      </c>
      <c r="I326" s="12"/>
    </row>
    <row r="327" spans="1:9">
      <c r="A327" s="39">
        <v>44243</v>
      </c>
      <c r="B327" s="787" t="s">
        <v>3853</v>
      </c>
      <c r="C327" s="787" t="s">
        <v>25</v>
      </c>
      <c r="D327" t="s">
        <v>14</v>
      </c>
      <c r="F327" s="118">
        <v>130</v>
      </c>
      <c r="G327" s="4">
        <f t="shared" si="4"/>
        <v>25</v>
      </c>
      <c r="I327" s="12"/>
    </row>
    <row r="328" spans="1:9">
      <c r="A328" s="39">
        <v>44245</v>
      </c>
      <c r="B328" s="787" t="s">
        <v>3851</v>
      </c>
      <c r="C328" s="787" t="s">
        <v>25</v>
      </c>
      <c r="D328" t="s">
        <v>12</v>
      </c>
      <c r="F328" s="118">
        <v>18.100000000000001</v>
      </c>
      <c r="G328" s="4">
        <f t="shared" si="4"/>
        <v>6.8999999999999986</v>
      </c>
      <c r="I328" s="12"/>
    </row>
    <row r="329" spans="1:9">
      <c r="A329" s="39">
        <v>44245</v>
      </c>
      <c r="B329" s="787" t="s">
        <v>3851</v>
      </c>
      <c r="C329" s="787" t="s">
        <v>25</v>
      </c>
      <c r="D329" t="s">
        <v>13</v>
      </c>
      <c r="F329" s="118">
        <v>6.9</v>
      </c>
      <c r="G329" s="4">
        <f t="shared" si="4"/>
        <v>0</v>
      </c>
      <c r="I329" s="12"/>
    </row>
    <row r="330" spans="1:9">
      <c r="A330" s="41">
        <v>44227</v>
      </c>
      <c r="B330" s="786" t="s">
        <v>10</v>
      </c>
      <c r="C330" s="786" t="s">
        <v>11</v>
      </c>
      <c r="D330" t="s">
        <v>12</v>
      </c>
      <c r="E330" s="118">
        <v>19.2</v>
      </c>
      <c r="G330" s="4">
        <f t="shared" si="4"/>
        <v>19.2</v>
      </c>
      <c r="I330" s="12"/>
    </row>
    <row r="331" spans="1:9">
      <c r="B331" s="787"/>
      <c r="C331" s="787"/>
      <c r="D331" t="s">
        <v>13</v>
      </c>
      <c r="E331" s="118">
        <v>8.8000000000000007</v>
      </c>
      <c r="G331" s="4">
        <f t="shared" si="4"/>
        <v>28</v>
      </c>
      <c r="I331" s="12"/>
    </row>
    <row r="332" spans="1:9">
      <c r="B332" s="787"/>
      <c r="C332" s="787"/>
      <c r="D332" t="s">
        <v>14</v>
      </c>
      <c r="E332" s="118">
        <v>210</v>
      </c>
      <c r="G332" s="4">
        <f t="shared" si="4"/>
        <v>238</v>
      </c>
      <c r="I332" s="12"/>
    </row>
    <row r="333" spans="1:9">
      <c r="A333" s="39">
        <v>44245</v>
      </c>
      <c r="B333" s="787" t="s">
        <v>3853</v>
      </c>
      <c r="C333" s="787" t="s">
        <v>11</v>
      </c>
      <c r="D333" t="s">
        <v>14</v>
      </c>
      <c r="F333" s="118">
        <v>210</v>
      </c>
      <c r="G333" s="4">
        <f t="shared" si="4"/>
        <v>28</v>
      </c>
      <c r="I333" s="12"/>
    </row>
    <row r="334" spans="1:9">
      <c r="A334" s="39">
        <v>44333</v>
      </c>
      <c r="B334" s="787" t="s">
        <v>3854</v>
      </c>
      <c r="C334" s="787" t="s">
        <v>11</v>
      </c>
      <c r="D334" t="s">
        <v>12</v>
      </c>
      <c r="F334" s="118">
        <v>19.2</v>
      </c>
      <c r="G334" s="4">
        <f t="shared" si="4"/>
        <v>8.8000000000000007</v>
      </c>
      <c r="I334" s="12"/>
    </row>
    <row r="335" spans="1:9">
      <c r="A335" s="39">
        <v>44333</v>
      </c>
      <c r="B335" s="787" t="s">
        <v>3854</v>
      </c>
      <c r="C335" s="787" t="s">
        <v>11</v>
      </c>
      <c r="D335" t="s">
        <v>13</v>
      </c>
      <c r="F335" s="118">
        <v>8.8000000000000007</v>
      </c>
      <c r="G335" s="4">
        <f t="shared" si="4"/>
        <v>0</v>
      </c>
      <c r="I335" s="12"/>
    </row>
    <row r="336" spans="1:9">
      <c r="A336" s="41">
        <v>44255</v>
      </c>
      <c r="B336" s="786" t="s">
        <v>10</v>
      </c>
      <c r="C336" s="786" t="s">
        <v>15</v>
      </c>
      <c r="D336" t="s">
        <v>12</v>
      </c>
      <c r="E336" s="118">
        <v>17.399999999999999</v>
      </c>
      <c r="G336" s="4">
        <f t="shared" si="4"/>
        <v>17.399999999999999</v>
      </c>
      <c r="I336" s="12"/>
    </row>
    <row r="337" spans="1:9">
      <c r="B337" s="787"/>
      <c r="C337" s="787"/>
      <c r="D337" t="s">
        <v>13</v>
      </c>
      <c r="E337" s="118">
        <v>8.6999999999999993</v>
      </c>
      <c r="G337" s="4">
        <f t="shared" si="4"/>
        <v>26.099999999999998</v>
      </c>
      <c r="I337" s="12"/>
    </row>
    <row r="338" spans="1:9">
      <c r="B338" s="787"/>
      <c r="C338" s="787"/>
      <c r="D338" t="s">
        <v>14</v>
      </c>
      <c r="E338" s="118">
        <v>210</v>
      </c>
      <c r="G338" s="4">
        <f t="shared" si="4"/>
        <v>236.1</v>
      </c>
      <c r="I338" s="12"/>
    </row>
    <row r="339" spans="1:9">
      <c r="A339" s="39">
        <v>44333</v>
      </c>
      <c r="B339" s="110" t="s">
        <v>3855</v>
      </c>
      <c r="C339" s="787" t="s">
        <v>15</v>
      </c>
      <c r="D339" t="s">
        <v>14</v>
      </c>
      <c r="F339" s="118">
        <v>210</v>
      </c>
      <c r="G339" s="4">
        <f t="shared" si="4"/>
        <v>26.099999999999994</v>
      </c>
      <c r="I339" s="12"/>
    </row>
    <row r="340" spans="1:9">
      <c r="A340" s="39">
        <v>44333</v>
      </c>
      <c r="B340" s="787" t="s">
        <v>3854</v>
      </c>
      <c r="C340" s="787" t="s">
        <v>15</v>
      </c>
      <c r="D340" t="s">
        <v>12</v>
      </c>
      <c r="F340" s="118">
        <v>17.399999999999999</v>
      </c>
      <c r="G340" s="4">
        <f t="shared" si="4"/>
        <v>8.6999999999999957</v>
      </c>
      <c r="I340" s="12"/>
    </row>
    <row r="341" spans="1:9">
      <c r="A341" s="39">
        <v>44333</v>
      </c>
      <c r="B341" s="787" t="s">
        <v>3854</v>
      </c>
      <c r="C341" s="787" t="s">
        <v>15</v>
      </c>
      <c r="D341" t="s">
        <v>13</v>
      </c>
      <c r="F341" s="118">
        <v>8.6999999999999993</v>
      </c>
      <c r="G341" s="4">
        <f t="shared" si="4"/>
        <v>0</v>
      </c>
      <c r="I341" s="12"/>
    </row>
    <row r="342" spans="1:9">
      <c r="A342" s="41">
        <v>44286</v>
      </c>
      <c r="B342" s="786" t="s">
        <v>10</v>
      </c>
      <c r="C342" s="786" t="s">
        <v>16</v>
      </c>
      <c r="D342" t="s">
        <v>12</v>
      </c>
      <c r="E342" s="118">
        <v>19.100000000000001</v>
      </c>
      <c r="G342" s="4">
        <f t="shared" si="4"/>
        <v>19.100000000000001</v>
      </c>
      <c r="I342" s="12"/>
    </row>
    <row r="343" spans="1:9">
      <c r="B343" s="787"/>
      <c r="C343" s="787"/>
      <c r="D343" t="s">
        <v>13</v>
      </c>
      <c r="E343" s="118">
        <v>6.8</v>
      </c>
      <c r="G343" s="4">
        <f t="shared" si="4"/>
        <v>25.900000000000002</v>
      </c>
      <c r="I343" s="12"/>
    </row>
    <row r="344" spans="1:9">
      <c r="B344" s="787"/>
      <c r="C344" s="787"/>
      <c r="D344" t="s">
        <v>14</v>
      </c>
      <c r="E344" s="118">
        <v>210</v>
      </c>
      <c r="G344" s="4">
        <f t="shared" si="4"/>
        <v>235.9</v>
      </c>
      <c r="I344" s="12"/>
    </row>
    <row r="345" spans="1:9">
      <c r="A345" s="39">
        <v>44333</v>
      </c>
      <c r="B345" s="110" t="s">
        <v>3855</v>
      </c>
      <c r="C345" s="787" t="s">
        <v>16</v>
      </c>
      <c r="D345" t="s">
        <v>14</v>
      </c>
      <c r="F345" s="118">
        <v>210</v>
      </c>
      <c r="G345" s="4">
        <f t="shared" ref="G345:G541" si="5">+G344+E345-F345</f>
        <v>25.900000000000006</v>
      </c>
      <c r="I345" s="12"/>
    </row>
    <row r="346" spans="1:9">
      <c r="A346" s="39">
        <v>44333</v>
      </c>
      <c r="B346" s="787" t="s">
        <v>3854</v>
      </c>
      <c r="C346" s="787" t="s">
        <v>16</v>
      </c>
      <c r="D346" t="s">
        <v>12</v>
      </c>
      <c r="F346" s="118">
        <v>19.100000000000001</v>
      </c>
      <c r="G346" s="4">
        <f t="shared" si="5"/>
        <v>6.8000000000000043</v>
      </c>
      <c r="I346" s="12"/>
    </row>
    <row r="347" spans="1:9">
      <c r="A347" s="39">
        <v>44333</v>
      </c>
      <c r="B347" s="787" t="s">
        <v>3854</v>
      </c>
      <c r="C347" s="787" t="s">
        <v>16</v>
      </c>
      <c r="D347" t="s">
        <v>13</v>
      </c>
      <c r="F347" s="118">
        <v>6.8</v>
      </c>
      <c r="G347" s="81">
        <f t="shared" si="5"/>
        <v>0</v>
      </c>
      <c r="H347" s="81"/>
      <c r="I347" s="12"/>
    </row>
    <row r="348" spans="1:9">
      <c r="A348" s="41">
        <v>44316</v>
      </c>
      <c r="B348" s="786" t="s">
        <v>10</v>
      </c>
      <c r="C348" s="786" t="s">
        <v>17</v>
      </c>
      <c r="D348" s="111" t="s">
        <v>12</v>
      </c>
      <c r="E348" s="154">
        <v>18.399999999999999</v>
      </c>
      <c r="G348" s="4">
        <f t="shared" si="5"/>
        <v>18.399999999999999</v>
      </c>
      <c r="I348" s="12"/>
    </row>
    <row r="349" spans="1:9">
      <c r="B349" s="787"/>
      <c r="C349" s="787"/>
      <c r="D349" s="111" t="s">
        <v>13</v>
      </c>
      <c r="E349" s="154">
        <v>7.8</v>
      </c>
      <c r="G349" s="4">
        <f t="shared" si="5"/>
        <v>26.2</v>
      </c>
      <c r="I349" s="12"/>
    </row>
    <row r="350" spans="1:9">
      <c r="B350" s="787"/>
      <c r="C350" s="787"/>
      <c r="D350" t="s">
        <v>14</v>
      </c>
      <c r="E350" s="118">
        <v>210</v>
      </c>
      <c r="G350" s="4">
        <f t="shared" si="5"/>
        <v>236.2</v>
      </c>
      <c r="I350" s="12"/>
    </row>
    <row r="351" spans="1:9">
      <c r="A351" s="39">
        <v>44333</v>
      </c>
      <c r="B351" s="110" t="s">
        <v>3855</v>
      </c>
      <c r="C351" s="787" t="s">
        <v>17</v>
      </c>
      <c r="D351" t="s">
        <v>14</v>
      </c>
      <c r="F351" s="118">
        <v>210</v>
      </c>
      <c r="G351" s="4">
        <f t="shared" si="5"/>
        <v>26.199999999999989</v>
      </c>
      <c r="I351" s="12"/>
    </row>
    <row r="352" spans="1:9">
      <c r="A352" s="39">
        <v>44544</v>
      </c>
      <c r="B352" s="110" t="s">
        <v>3856</v>
      </c>
      <c r="C352" s="787" t="s">
        <v>17</v>
      </c>
      <c r="D352" t="s">
        <v>12</v>
      </c>
      <c r="F352" s="118">
        <v>18.399999999999999</v>
      </c>
      <c r="G352" s="4">
        <f t="shared" si="5"/>
        <v>7.7999999999999901</v>
      </c>
      <c r="I352" s="12"/>
    </row>
    <row r="353" spans="1:9">
      <c r="A353" s="39">
        <v>44544</v>
      </c>
      <c r="B353" s="110" t="s">
        <v>3856</v>
      </c>
      <c r="C353" s="787" t="s">
        <v>17</v>
      </c>
      <c r="D353" t="s">
        <v>13</v>
      </c>
      <c r="F353" s="118">
        <v>7.8</v>
      </c>
      <c r="G353" s="4">
        <f t="shared" si="5"/>
        <v>-9.7699626167013776E-15</v>
      </c>
      <c r="I353" s="12"/>
    </row>
    <row r="354" spans="1:9">
      <c r="A354" s="41">
        <v>44347</v>
      </c>
      <c r="B354" s="786" t="s">
        <v>10</v>
      </c>
      <c r="C354" s="786" t="s">
        <v>18</v>
      </c>
      <c r="D354" s="111" t="s">
        <v>12</v>
      </c>
      <c r="E354" s="154">
        <v>15</v>
      </c>
      <c r="G354" s="4">
        <f t="shared" si="5"/>
        <v>14.999999999999989</v>
      </c>
      <c r="I354" s="12"/>
    </row>
    <row r="355" spans="1:9">
      <c r="B355" s="787"/>
      <c r="C355" s="787"/>
      <c r="D355" s="111" t="s">
        <v>13</v>
      </c>
      <c r="E355" s="154">
        <v>6.5</v>
      </c>
      <c r="G355" s="4">
        <f t="shared" si="5"/>
        <v>21.499999999999989</v>
      </c>
      <c r="I355" s="12"/>
    </row>
    <row r="356" spans="1:9">
      <c r="B356" s="787"/>
      <c r="C356" s="787"/>
      <c r="D356" t="s">
        <v>14</v>
      </c>
      <c r="E356" s="118">
        <v>210</v>
      </c>
      <c r="G356" s="4">
        <f t="shared" si="5"/>
        <v>231.5</v>
      </c>
      <c r="I356" s="12"/>
    </row>
    <row r="357" spans="1:9">
      <c r="A357" s="39">
        <v>44469</v>
      </c>
      <c r="B357" s="787" t="s">
        <v>3857</v>
      </c>
      <c r="C357" s="787" t="s">
        <v>18</v>
      </c>
      <c r="D357" t="s">
        <v>14</v>
      </c>
      <c r="E357" s="138"/>
      <c r="F357" s="138">
        <v>210</v>
      </c>
      <c r="G357" s="4">
        <f t="shared" si="5"/>
        <v>21.5</v>
      </c>
      <c r="I357" s="12"/>
    </row>
    <row r="358" spans="1:9">
      <c r="A358" s="39">
        <v>44544</v>
      </c>
      <c r="B358" s="110" t="s">
        <v>3856</v>
      </c>
      <c r="C358" s="787" t="s">
        <v>18</v>
      </c>
      <c r="D358" t="s">
        <v>12</v>
      </c>
      <c r="E358" s="138"/>
      <c r="F358" s="138">
        <v>15</v>
      </c>
      <c r="G358" s="4">
        <f t="shared" si="5"/>
        <v>6.5</v>
      </c>
      <c r="I358" s="12"/>
    </row>
    <row r="359" spans="1:9">
      <c r="A359" s="39">
        <v>44544</v>
      </c>
      <c r="B359" s="110" t="s">
        <v>3856</v>
      </c>
      <c r="C359" s="787" t="s">
        <v>18</v>
      </c>
      <c r="D359" t="s">
        <v>13</v>
      </c>
      <c r="E359" s="138"/>
      <c r="F359" s="138">
        <v>6.5</v>
      </c>
      <c r="G359" s="4">
        <f t="shared" si="5"/>
        <v>0</v>
      </c>
      <c r="I359" s="12"/>
    </row>
    <row r="360" spans="1:9">
      <c r="A360" s="41">
        <v>44377</v>
      </c>
      <c r="B360" s="786" t="s">
        <v>10</v>
      </c>
      <c r="C360" s="786" t="s">
        <v>19</v>
      </c>
      <c r="D360" t="s">
        <v>12</v>
      </c>
      <c r="E360" s="138">
        <v>16.399999999999999</v>
      </c>
      <c r="F360" s="138"/>
      <c r="G360" s="4">
        <f t="shared" si="5"/>
        <v>16.399999999999999</v>
      </c>
      <c r="I360" s="12"/>
    </row>
    <row r="361" spans="1:9">
      <c r="B361" s="787"/>
      <c r="C361" s="787"/>
      <c r="D361" t="s">
        <v>13</v>
      </c>
      <c r="E361" s="170">
        <v>8.4</v>
      </c>
      <c r="F361" s="138"/>
      <c r="G361" s="4">
        <f t="shared" si="5"/>
        <v>24.799999999999997</v>
      </c>
      <c r="I361" s="12"/>
    </row>
    <row r="362" spans="1:9">
      <c r="B362" s="787"/>
      <c r="C362" s="787"/>
      <c r="D362" t="s">
        <v>14</v>
      </c>
      <c r="E362" s="138">
        <v>210</v>
      </c>
      <c r="F362" s="138"/>
      <c r="G362" s="4">
        <f t="shared" si="5"/>
        <v>234.8</v>
      </c>
      <c r="I362" s="12"/>
    </row>
    <row r="363" spans="1:9">
      <c r="A363" s="39">
        <v>44469</v>
      </c>
      <c r="B363" s="787" t="s">
        <v>3857</v>
      </c>
      <c r="C363" s="787" t="s">
        <v>19</v>
      </c>
      <c r="D363" t="s">
        <v>14</v>
      </c>
      <c r="E363" s="138"/>
      <c r="F363" s="138">
        <v>20</v>
      </c>
      <c r="G363" s="46">
        <f t="shared" si="5"/>
        <v>214.8</v>
      </c>
      <c r="H363" s="46"/>
      <c r="I363" s="12"/>
    </row>
    <row r="364" spans="1:9">
      <c r="A364" s="39">
        <v>44499</v>
      </c>
      <c r="B364" s="787" t="s">
        <v>3858</v>
      </c>
      <c r="C364" s="787" t="s">
        <v>19</v>
      </c>
      <c r="D364" t="s">
        <v>14</v>
      </c>
      <c r="E364" s="138"/>
      <c r="F364" s="138">
        <v>150</v>
      </c>
      <c r="G364" s="46">
        <f>+G363+E364-F364</f>
        <v>64.800000000000011</v>
      </c>
      <c r="H364" s="46"/>
      <c r="I364" s="12"/>
    </row>
    <row r="365" spans="1:9">
      <c r="A365" s="39">
        <v>44530</v>
      </c>
      <c r="B365" s="787" t="s">
        <v>3859</v>
      </c>
      <c r="C365" s="787" t="s">
        <v>19</v>
      </c>
      <c r="D365" t="s">
        <v>14</v>
      </c>
      <c r="E365" s="138"/>
      <c r="F365" s="138">
        <v>40</v>
      </c>
      <c r="G365" s="46">
        <f t="shared" ref="G365:G389" si="6">+G364+E365-F365</f>
        <v>24.800000000000011</v>
      </c>
      <c r="H365" s="46"/>
      <c r="I365" s="12"/>
    </row>
    <row r="366" spans="1:9">
      <c r="A366" s="39">
        <v>44544</v>
      </c>
      <c r="B366" s="110" t="s">
        <v>3856</v>
      </c>
      <c r="C366" s="787" t="s">
        <v>19</v>
      </c>
      <c r="D366" t="s">
        <v>12</v>
      </c>
      <c r="E366" s="138"/>
      <c r="F366" s="138">
        <v>16.399999999999999</v>
      </c>
      <c r="G366" s="46">
        <f t="shared" si="6"/>
        <v>8.4000000000000128</v>
      </c>
      <c r="H366" s="46"/>
      <c r="I366" s="12"/>
    </row>
    <row r="367" spans="1:9">
      <c r="A367" s="39">
        <v>44544</v>
      </c>
      <c r="B367" s="110" t="s">
        <v>3856</v>
      </c>
      <c r="C367" s="787" t="s">
        <v>19</v>
      </c>
      <c r="D367" t="s">
        <v>13</v>
      </c>
      <c r="E367" s="138"/>
      <c r="F367" s="138">
        <v>8.4</v>
      </c>
      <c r="G367" s="46">
        <f t="shared" si="6"/>
        <v>0</v>
      </c>
      <c r="H367" s="46"/>
      <c r="I367" s="12"/>
    </row>
    <row r="368" spans="1:9">
      <c r="A368" s="41">
        <v>44408</v>
      </c>
      <c r="B368" s="786" t="s">
        <v>10</v>
      </c>
      <c r="C368" s="786" t="s">
        <v>20</v>
      </c>
      <c r="D368" t="s">
        <v>12</v>
      </c>
      <c r="E368" s="138">
        <v>14.4</v>
      </c>
      <c r="F368" s="138"/>
      <c r="G368" s="46">
        <f t="shared" si="6"/>
        <v>14.4</v>
      </c>
      <c r="H368" s="46"/>
      <c r="I368" s="12"/>
    </row>
    <row r="369" spans="1:9">
      <c r="B369" s="787"/>
      <c r="C369" s="787"/>
      <c r="D369" t="s">
        <v>13</v>
      </c>
      <c r="E369" s="138">
        <v>5.8</v>
      </c>
      <c r="F369" s="138"/>
      <c r="G369" s="46">
        <f t="shared" si="6"/>
        <v>20.2</v>
      </c>
      <c r="H369" s="46"/>
      <c r="I369" s="12"/>
    </row>
    <row r="370" spans="1:9">
      <c r="B370" s="787"/>
      <c r="C370" s="787"/>
      <c r="D370" t="s">
        <v>14</v>
      </c>
      <c r="E370" s="138">
        <v>210</v>
      </c>
      <c r="F370" s="138"/>
      <c r="G370" s="46">
        <f t="shared" si="6"/>
        <v>230.2</v>
      </c>
      <c r="H370" s="46"/>
      <c r="I370" s="12"/>
    </row>
    <row r="371" spans="1:9">
      <c r="A371" s="39">
        <v>44530</v>
      </c>
      <c r="B371" s="787" t="s">
        <v>3859</v>
      </c>
      <c r="C371" s="787" t="s">
        <v>20</v>
      </c>
      <c r="D371" t="s">
        <v>14</v>
      </c>
      <c r="E371" s="138"/>
      <c r="F371" s="138">
        <v>70</v>
      </c>
      <c r="G371" s="46">
        <f t="shared" si="6"/>
        <v>160.19999999999999</v>
      </c>
      <c r="H371" s="46"/>
      <c r="I371" s="12">
        <v>140</v>
      </c>
    </row>
    <row r="372" spans="1:9">
      <c r="A372" s="39">
        <v>44544</v>
      </c>
      <c r="B372" s="110" t="s">
        <v>3856</v>
      </c>
      <c r="C372" s="787" t="s">
        <v>20</v>
      </c>
      <c r="D372" t="s">
        <v>12</v>
      </c>
      <c r="E372" s="138"/>
      <c r="F372" s="138">
        <v>14.4</v>
      </c>
      <c r="G372" s="46">
        <f t="shared" si="6"/>
        <v>145.79999999999998</v>
      </c>
      <c r="H372" s="46"/>
      <c r="I372" s="12"/>
    </row>
    <row r="373" spans="1:9">
      <c r="A373" s="39">
        <v>44544</v>
      </c>
      <c r="B373" s="110" t="s">
        <v>3856</v>
      </c>
      <c r="C373" s="787" t="s">
        <v>20</v>
      </c>
      <c r="D373" t="s">
        <v>13</v>
      </c>
      <c r="E373" s="138"/>
      <c r="F373" s="138">
        <v>5.8</v>
      </c>
      <c r="G373" s="46">
        <f t="shared" si="6"/>
        <v>139.99999999999997</v>
      </c>
      <c r="H373" s="46"/>
      <c r="I373" s="12"/>
    </row>
    <row r="374" spans="1:9">
      <c r="A374" s="39">
        <v>44544</v>
      </c>
      <c r="B374" s="110" t="s">
        <v>3860</v>
      </c>
      <c r="C374" s="787" t="s">
        <v>20</v>
      </c>
      <c r="D374" t="s">
        <v>14</v>
      </c>
      <c r="E374" s="138"/>
      <c r="F374" s="138">
        <v>140</v>
      </c>
      <c r="G374" s="46">
        <f t="shared" si="6"/>
        <v>0</v>
      </c>
      <c r="H374" s="46"/>
      <c r="I374" s="12"/>
    </row>
    <row r="375" spans="1:9">
      <c r="A375" s="41">
        <v>44439</v>
      </c>
      <c r="B375" s="786" t="s">
        <v>10</v>
      </c>
      <c r="C375" s="786" t="s">
        <v>21</v>
      </c>
      <c r="D375" t="s">
        <v>12</v>
      </c>
      <c r="E375" s="138">
        <v>16.3</v>
      </c>
      <c r="F375" s="138"/>
      <c r="G375" s="46">
        <f t="shared" si="6"/>
        <v>16.3</v>
      </c>
      <c r="H375" s="46"/>
      <c r="I375" s="12"/>
    </row>
    <row r="376" spans="1:9">
      <c r="B376" s="787"/>
      <c r="C376" s="787"/>
      <c r="D376" t="s">
        <v>13</v>
      </c>
      <c r="E376" s="138">
        <v>6.1</v>
      </c>
      <c r="F376" s="138"/>
      <c r="G376" s="46">
        <f t="shared" si="6"/>
        <v>22.4</v>
      </c>
      <c r="H376" s="46"/>
      <c r="I376" s="12"/>
    </row>
    <row r="377" spans="1:9">
      <c r="B377" s="787"/>
      <c r="C377" s="787"/>
      <c r="D377" t="s">
        <v>14</v>
      </c>
      <c r="E377" s="138">
        <v>210</v>
      </c>
      <c r="F377" s="138"/>
      <c r="G377" s="46">
        <f t="shared" si="6"/>
        <v>232.4</v>
      </c>
      <c r="H377" s="46"/>
      <c r="I377" s="12"/>
    </row>
    <row r="378" spans="1:9">
      <c r="A378" s="39">
        <v>44439</v>
      </c>
      <c r="B378" s="787" t="s">
        <v>3861</v>
      </c>
      <c r="C378" s="787" t="s">
        <v>21</v>
      </c>
      <c r="D378" t="s">
        <v>14</v>
      </c>
      <c r="E378" s="138"/>
      <c r="F378" s="138">
        <v>140</v>
      </c>
      <c r="G378" s="46">
        <f t="shared" si="6"/>
        <v>92.4</v>
      </c>
      <c r="H378" s="46"/>
      <c r="I378" s="12">
        <v>70</v>
      </c>
    </row>
    <row r="379" spans="1:9">
      <c r="A379" s="39">
        <v>44544</v>
      </c>
      <c r="B379" s="110" t="s">
        <v>3856</v>
      </c>
      <c r="C379" s="787" t="s">
        <v>21</v>
      </c>
      <c r="D379" t="s">
        <v>12</v>
      </c>
      <c r="E379" s="138"/>
      <c r="F379" s="138">
        <v>16.3</v>
      </c>
      <c r="G379" s="46">
        <f t="shared" si="6"/>
        <v>76.100000000000009</v>
      </c>
      <c r="H379" s="46"/>
      <c r="I379" s="12"/>
    </row>
    <row r="380" spans="1:9">
      <c r="A380" s="39">
        <v>44544</v>
      </c>
      <c r="B380" s="110" t="s">
        <v>3856</v>
      </c>
      <c r="C380" s="787" t="s">
        <v>21</v>
      </c>
      <c r="D380" t="s">
        <v>13</v>
      </c>
      <c r="E380" s="138"/>
      <c r="F380" s="138">
        <v>6.1</v>
      </c>
      <c r="G380" s="46">
        <f t="shared" si="6"/>
        <v>70.000000000000014</v>
      </c>
      <c r="H380" s="46"/>
      <c r="I380" s="12"/>
    </row>
    <row r="381" spans="1:9">
      <c r="A381" s="39">
        <v>44544</v>
      </c>
      <c r="B381" s="110" t="s">
        <v>3860</v>
      </c>
      <c r="C381" s="787" t="s">
        <v>21</v>
      </c>
      <c r="D381" t="s">
        <v>14</v>
      </c>
      <c r="E381" s="138"/>
      <c r="F381" s="138">
        <v>70</v>
      </c>
      <c r="G381" s="46">
        <f t="shared" si="6"/>
        <v>0</v>
      </c>
      <c r="H381" s="46"/>
      <c r="I381" s="12"/>
    </row>
    <row r="382" spans="1:9">
      <c r="A382" s="41">
        <v>44469</v>
      </c>
      <c r="B382" s="786" t="s">
        <v>10</v>
      </c>
      <c r="C382" s="786" t="s">
        <v>22</v>
      </c>
      <c r="D382" t="s">
        <v>12</v>
      </c>
      <c r="E382" s="138">
        <v>16.8</v>
      </c>
      <c r="F382" s="138"/>
      <c r="G382" s="46">
        <f t="shared" si="6"/>
        <v>16.8</v>
      </c>
      <c r="H382" s="46"/>
      <c r="I382" s="12"/>
    </row>
    <row r="383" spans="1:9">
      <c r="B383" s="787"/>
      <c r="C383" s="787"/>
      <c r="D383" t="s">
        <v>13</v>
      </c>
      <c r="E383" s="138">
        <v>7.7</v>
      </c>
      <c r="F383" s="138"/>
      <c r="G383" s="46">
        <f t="shared" si="6"/>
        <v>24.5</v>
      </c>
      <c r="H383" s="46"/>
      <c r="I383" s="12"/>
    </row>
    <row r="384" spans="1:9">
      <c r="B384" s="787"/>
      <c r="C384" s="787"/>
      <c r="D384" t="s">
        <v>14</v>
      </c>
      <c r="E384" s="138">
        <v>210</v>
      </c>
      <c r="F384" s="138"/>
      <c r="G384" s="46">
        <f t="shared" si="6"/>
        <v>234.5</v>
      </c>
      <c r="H384" s="46"/>
      <c r="I384" s="12"/>
    </row>
    <row r="385" spans="1:12">
      <c r="A385" s="39">
        <v>44469</v>
      </c>
      <c r="B385" s="787" t="s">
        <v>3857</v>
      </c>
      <c r="C385" s="787" t="s">
        <v>22</v>
      </c>
      <c r="D385" t="s">
        <v>14</v>
      </c>
      <c r="E385" s="138"/>
      <c r="F385" s="138">
        <v>210</v>
      </c>
      <c r="G385" s="46">
        <f t="shared" si="6"/>
        <v>24.5</v>
      </c>
      <c r="H385" s="46"/>
      <c r="I385" s="12"/>
      <c r="L385" s="12"/>
    </row>
    <row r="386" spans="1:12">
      <c r="A386" s="39">
        <v>44544</v>
      </c>
      <c r="B386" s="110" t="s">
        <v>3856</v>
      </c>
      <c r="C386" s="787" t="s">
        <v>22</v>
      </c>
      <c r="D386" t="s">
        <v>12</v>
      </c>
      <c r="E386" s="138"/>
      <c r="F386" s="138">
        <v>16.8</v>
      </c>
      <c r="G386" s="46">
        <f t="shared" si="6"/>
        <v>7.6999999999999993</v>
      </c>
      <c r="H386" s="46"/>
      <c r="I386" s="12"/>
      <c r="L386" s="12"/>
    </row>
    <row r="387" spans="1:12">
      <c r="A387" s="39">
        <v>44544</v>
      </c>
      <c r="B387" s="110" t="s">
        <v>3856</v>
      </c>
      <c r="C387" s="787" t="s">
        <v>22</v>
      </c>
      <c r="D387" t="s">
        <v>13</v>
      </c>
      <c r="E387" s="138"/>
      <c r="F387" s="138">
        <v>7.7</v>
      </c>
      <c r="G387" s="46">
        <f t="shared" si="6"/>
        <v>0</v>
      </c>
      <c r="H387" s="46"/>
      <c r="I387" s="12"/>
      <c r="L387" s="12"/>
    </row>
    <row r="388" spans="1:12">
      <c r="A388" s="41">
        <v>44500</v>
      </c>
      <c r="B388" s="786" t="s">
        <v>10</v>
      </c>
      <c r="C388" s="786" t="s">
        <v>23</v>
      </c>
      <c r="D388" t="s">
        <v>14</v>
      </c>
      <c r="E388" s="138">
        <v>210</v>
      </c>
      <c r="F388" s="138"/>
      <c r="G388" s="46">
        <f t="shared" si="6"/>
        <v>210</v>
      </c>
      <c r="H388" s="46"/>
      <c r="I388" s="12"/>
    </row>
    <row r="389" spans="1:12">
      <c r="A389" s="41"/>
      <c r="B389" s="786"/>
      <c r="C389" s="786"/>
      <c r="D389" t="s">
        <v>12</v>
      </c>
      <c r="E389" s="138">
        <v>17.5</v>
      </c>
      <c r="F389" s="138"/>
      <c r="G389" s="46">
        <f t="shared" si="6"/>
        <v>227.5</v>
      </c>
      <c r="H389" s="46"/>
      <c r="I389" s="12"/>
    </row>
    <row r="390" spans="1:12">
      <c r="A390" s="41"/>
      <c r="B390" s="786"/>
      <c r="C390" s="786"/>
      <c r="D390" t="s">
        <v>13</v>
      </c>
      <c r="E390" s="138">
        <v>5.6</v>
      </c>
      <c r="F390" s="138"/>
      <c r="G390" s="46">
        <f t="shared" si="5"/>
        <v>233.1</v>
      </c>
      <c r="H390" s="46"/>
      <c r="I390" s="12"/>
    </row>
    <row r="391" spans="1:12">
      <c r="A391" s="39">
        <v>44499</v>
      </c>
      <c r="B391" s="787" t="s">
        <v>3858</v>
      </c>
      <c r="C391" s="787" t="s">
        <v>23</v>
      </c>
      <c r="D391" t="s">
        <v>14</v>
      </c>
      <c r="E391" s="138"/>
      <c r="F391" s="138">
        <v>210</v>
      </c>
      <c r="G391" s="46">
        <f t="shared" si="5"/>
        <v>23.099999999999994</v>
      </c>
      <c r="H391" s="46"/>
      <c r="I391" s="12"/>
    </row>
    <row r="392" spans="1:12">
      <c r="A392" s="39">
        <v>44544</v>
      </c>
      <c r="B392" s="787" t="s">
        <v>3862</v>
      </c>
      <c r="C392" s="787" t="s">
        <v>23</v>
      </c>
      <c r="D392" t="s">
        <v>12</v>
      </c>
      <c r="E392" s="138"/>
      <c r="F392" s="138">
        <v>17.5</v>
      </c>
      <c r="G392" s="46">
        <f t="shared" si="5"/>
        <v>5.5999999999999943</v>
      </c>
      <c r="H392" s="46"/>
      <c r="I392" s="12"/>
    </row>
    <row r="393" spans="1:12">
      <c r="A393" s="39">
        <v>44544</v>
      </c>
      <c r="B393" s="787" t="s">
        <v>3862</v>
      </c>
      <c r="C393" s="787" t="s">
        <v>23</v>
      </c>
      <c r="D393" t="s">
        <v>13</v>
      </c>
      <c r="E393" s="138"/>
      <c r="F393" s="138">
        <v>5.6</v>
      </c>
      <c r="G393" s="46">
        <f t="shared" si="5"/>
        <v>0</v>
      </c>
      <c r="H393" s="46"/>
      <c r="I393" s="12"/>
    </row>
    <row r="394" spans="1:12">
      <c r="A394" s="39">
        <v>44530</v>
      </c>
      <c r="B394" s="786" t="s">
        <v>10</v>
      </c>
      <c r="C394" s="786" t="s">
        <v>24</v>
      </c>
      <c r="D394" t="s">
        <v>14</v>
      </c>
      <c r="E394" s="138">
        <v>210</v>
      </c>
      <c r="F394" s="138"/>
      <c r="G394" s="46">
        <f t="shared" si="5"/>
        <v>210</v>
      </c>
      <c r="H394" s="46"/>
    </row>
    <row r="395" spans="1:12">
      <c r="B395" s="786"/>
      <c r="C395" s="786"/>
      <c r="D395" t="s">
        <v>12</v>
      </c>
      <c r="E395" s="138">
        <v>18.600000000000001</v>
      </c>
      <c r="F395" s="138"/>
      <c r="G395" s="46">
        <f t="shared" si="5"/>
        <v>228.6</v>
      </c>
      <c r="H395" s="46"/>
    </row>
    <row r="396" spans="1:12">
      <c r="B396" s="786"/>
      <c r="C396" s="786"/>
      <c r="D396" t="s">
        <v>13</v>
      </c>
      <c r="E396" s="138">
        <v>7</v>
      </c>
      <c r="F396" s="138"/>
      <c r="G396" s="46">
        <f t="shared" si="5"/>
        <v>235.6</v>
      </c>
      <c r="H396" s="46"/>
    </row>
    <row r="397" spans="1:12">
      <c r="A397" s="39">
        <v>44530</v>
      </c>
      <c r="B397" s="787" t="s">
        <v>3863</v>
      </c>
      <c r="C397" s="787" t="s">
        <v>24</v>
      </c>
      <c r="D397" t="s">
        <v>14</v>
      </c>
      <c r="E397" s="138"/>
      <c r="F397" s="138">
        <v>210</v>
      </c>
      <c r="G397" s="46">
        <f t="shared" si="5"/>
        <v>25.599999999999994</v>
      </c>
      <c r="H397" s="46"/>
    </row>
    <row r="398" spans="1:12">
      <c r="A398" s="39">
        <v>45097</v>
      </c>
      <c r="B398" s="787" t="s">
        <v>3864</v>
      </c>
      <c r="C398" s="787" t="s">
        <v>24</v>
      </c>
      <c r="D398" t="s">
        <v>12</v>
      </c>
      <c r="E398" s="138"/>
      <c r="F398" s="138">
        <v>18.600000000000001</v>
      </c>
      <c r="G398" s="46">
        <f t="shared" si="5"/>
        <v>6.9999999999999929</v>
      </c>
      <c r="H398" s="46"/>
    </row>
    <row r="399" spans="1:12">
      <c r="A399" s="39">
        <v>45097</v>
      </c>
      <c r="B399" s="787" t="s">
        <v>3864</v>
      </c>
      <c r="C399" s="787" t="s">
        <v>24</v>
      </c>
      <c r="D399" t="s">
        <v>13</v>
      </c>
      <c r="E399" s="138"/>
      <c r="F399" s="138">
        <v>7</v>
      </c>
      <c r="G399" s="46">
        <f t="shared" si="5"/>
        <v>-7.1054273576010019E-15</v>
      </c>
      <c r="H399" s="46"/>
    </row>
    <row r="400" spans="1:12">
      <c r="A400" s="41">
        <v>44561</v>
      </c>
      <c r="B400" s="786" t="s">
        <v>10</v>
      </c>
      <c r="C400" s="786" t="s">
        <v>25</v>
      </c>
      <c r="D400" t="s">
        <v>12</v>
      </c>
      <c r="E400" s="118">
        <v>19.600000000000001</v>
      </c>
      <c r="G400" s="46">
        <f t="shared" si="5"/>
        <v>19.599999999999994</v>
      </c>
      <c r="H400" s="46"/>
    </row>
    <row r="401" spans="1:12">
      <c r="B401" s="787"/>
      <c r="C401" s="787"/>
      <c r="D401" t="s">
        <v>13</v>
      </c>
      <c r="E401" s="118">
        <v>7.4</v>
      </c>
      <c r="G401" s="46">
        <f t="shared" si="5"/>
        <v>26.999999999999993</v>
      </c>
      <c r="H401" s="46"/>
    </row>
    <row r="402" spans="1:12">
      <c r="B402" s="787"/>
      <c r="C402" s="787"/>
      <c r="D402" t="s">
        <v>14</v>
      </c>
      <c r="E402" s="118">
        <v>210</v>
      </c>
      <c r="G402" s="46">
        <f t="shared" si="5"/>
        <v>237</v>
      </c>
      <c r="H402" s="46"/>
    </row>
    <row r="403" spans="1:12">
      <c r="A403" s="39">
        <v>44561</v>
      </c>
      <c r="B403" s="787" t="s">
        <v>3865</v>
      </c>
      <c r="C403" s="787" t="s">
        <v>25</v>
      </c>
      <c r="D403" t="s">
        <v>14</v>
      </c>
      <c r="F403" s="118">
        <v>120</v>
      </c>
      <c r="G403" s="46">
        <f t="shared" si="5"/>
        <v>117</v>
      </c>
      <c r="H403" s="46"/>
    </row>
    <row r="404" spans="1:12">
      <c r="A404" s="39">
        <v>44664</v>
      </c>
      <c r="B404" s="787" t="s">
        <v>3866</v>
      </c>
      <c r="C404" s="787" t="s">
        <v>25</v>
      </c>
      <c r="D404" t="s">
        <v>14</v>
      </c>
      <c r="F404" s="118">
        <v>90</v>
      </c>
      <c r="G404" s="46">
        <f t="shared" si="5"/>
        <v>27</v>
      </c>
      <c r="H404" s="46"/>
    </row>
    <row r="405" spans="1:12">
      <c r="A405" s="39">
        <v>45097</v>
      </c>
      <c r="B405" s="787" t="s">
        <v>3864</v>
      </c>
      <c r="C405" s="787" t="s">
        <v>25</v>
      </c>
      <c r="D405" t="s">
        <v>12</v>
      </c>
      <c r="E405" s="138"/>
      <c r="F405" s="138">
        <v>19.600000000000001</v>
      </c>
      <c r="G405" s="46">
        <f t="shared" si="5"/>
        <v>7.3999999999999986</v>
      </c>
      <c r="H405" s="46"/>
    </row>
    <row r="406" spans="1:12">
      <c r="A406" s="39">
        <v>45097</v>
      </c>
      <c r="B406" s="787" t="s">
        <v>3864</v>
      </c>
      <c r="C406" s="787" t="s">
        <v>25</v>
      </c>
      <c r="D406" t="s">
        <v>13</v>
      </c>
      <c r="E406" s="138"/>
      <c r="F406" s="138">
        <v>7.4</v>
      </c>
      <c r="G406" s="46">
        <f t="shared" si="5"/>
        <v>0</v>
      </c>
      <c r="H406" s="46"/>
    </row>
    <row r="407" spans="1:12">
      <c r="A407" s="41">
        <v>44592</v>
      </c>
      <c r="B407" s="786" t="s">
        <v>10</v>
      </c>
      <c r="C407" s="786" t="s">
        <v>11</v>
      </c>
      <c r="D407" t="s">
        <v>12</v>
      </c>
      <c r="E407" s="118">
        <v>20.7</v>
      </c>
      <c r="G407" s="46">
        <f t="shared" si="5"/>
        <v>20.7</v>
      </c>
      <c r="H407" s="46"/>
    </row>
    <row r="408" spans="1:12">
      <c r="B408" s="787"/>
      <c r="C408" s="787"/>
      <c r="D408" t="s">
        <v>13</v>
      </c>
      <c r="E408" s="118">
        <v>4.3</v>
      </c>
      <c r="G408" s="46">
        <f t="shared" si="5"/>
        <v>25</v>
      </c>
      <c r="H408" s="46"/>
    </row>
    <row r="409" spans="1:12">
      <c r="B409" s="787"/>
      <c r="C409" s="787"/>
      <c r="D409" t="s">
        <v>14</v>
      </c>
      <c r="E409" s="118">
        <v>210</v>
      </c>
      <c r="G409" s="46">
        <f t="shared" si="5"/>
        <v>235</v>
      </c>
      <c r="H409" s="46"/>
    </row>
    <row r="410" spans="1:12">
      <c r="A410" s="39">
        <v>44592</v>
      </c>
      <c r="B410" s="787" t="s">
        <v>3867</v>
      </c>
      <c r="C410" s="787" t="s">
        <v>11</v>
      </c>
      <c r="D410" t="s">
        <v>14</v>
      </c>
      <c r="F410" s="118">
        <v>190</v>
      </c>
      <c r="G410" s="46">
        <f t="shared" si="5"/>
        <v>45</v>
      </c>
      <c r="H410" s="46"/>
    </row>
    <row r="411" spans="1:12">
      <c r="A411" s="39">
        <v>44664</v>
      </c>
      <c r="B411" s="787" t="s">
        <v>3866</v>
      </c>
      <c r="C411" s="787" t="s">
        <v>11</v>
      </c>
      <c r="D411" t="s">
        <v>14</v>
      </c>
      <c r="F411" s="118">
        <v>20</v>
      </c>
      <c r="G411" s="46">
        <f t="shared" si="5"/>
        <v>25</v>
      </c>
      <c r="H411" s="46"/>
    </row>
    <row r="412" spans="1:12">
      <c r="A412" s="39">
        <v>45097</v>
      </c>
      <c r="B412" s="787" t="s">
        <v>3864</v>
      </c>
      <c r="C412" s="787" t="s">
        <v>11</v>
      </c>
      <c r="D412" t="s">
        <v>12</v>
      </c>
      <c r="E412" s="138"/>
      <c r="F412" s="138">
        <v>20.7</v>
      </c>
      <c r="G412" s="46">
        <f t="shared" si="5"/>
        <v>4.3000000000000007</v>
      </c>
      <c r="H412" s="46"/>
    </row>
    <row r="413" spans="1:12">
      <c r="A413" s="39">
        <v>45097</v>
      </c>
      <c r="B413" s="787" t="s">
        <v>3864</v>
      </c>
      <c r="C413" s="787" t="s">
        <v>11</v>
      </c>
      <c r="D413" t="s">
        <v>13</v>
      </c>
      <c r="E413" s="138"/>
      <c r="F413" s="138">
        <v>4.3</v>
      </c>
      <c r="G413" s="46">
        <f t="shared" si="5"/>
        <v>0</v>
      </c>
      <c r="H413" s="46"/>
    </row>
    <row r="414" spans="1:12">
      <c r="A414" s="41">
        <v>44620</v>
      </c>
      <c r="B414" s="786" t="s">
        <v>10</v>
      </c>
      <c r="C414" s="786" t="s">
        <v>15</v>
      </c>
      <c r="D414" t="s">
        <v>12</v>
      </c>
      <c r="E414" s="118">
        <v>35.4</v>
      </c>
      <c r="G414" s="46">
        <f t="shared" si="5"/>
        <v>35.4</v>
      </c>
      <c r="H414" s="46"/>
      <c r="J414" s="786"/>
      <c r="L414" s="4"/>
    </row>
    <row r="415" spans="1:12">
      <c r="B415" s="787"/>
      <c r="C415" s="787"/>
      <c r="D415" t="s">
        <v>13</v>
      </c>
      <c r="E415" s="118">
        <v>7.3</v>
      </c>
      <c r="G415" s="46">
        <f t="shared" si="5"/>
        <v>42.699999999999996</v>
      </c>
      <c r="H415" s="46"/>
      <c r="J415" s="787"/>
      <c r="L415" s="4"/>
    </row>
    <row r="416" spans="1:12">
      <c r="B416" s="787"/>
      <c r="C416" s="787"/>
      <c r="D416" t="s">
        <v>14</v>
      </c>
      <c r="E416" s="118">
        <v>210</v>
      </c>
      <c r="G416" s="46">
        <f t="shared" si="5"/>
        <v>252.7</v>
      </c>
      <c r="H416" s="46"/>
      <c r="J416" s="786"/>
      <c r="L416" s="4"/>
    </row>
    <row r="417" spans="1:12">
      <c r="A417" s="39">
        <v>44620</v>
      </c>
      <c r="B417" s="787" t="s">
        <v>3868</v>
      </c>
      <c r="C417" s="787" t="s">
        <v>15</v>
      </c>
      <c r="D417" t="s">
        <v>14</v>
      </c>
      <c r="F417" s="118">
        <v>140</v>
      </c>
      <c r="G417" s="46">
        <f t="shared" si="5"/>
        <v>112.69999999999999</v>
      </c>
      <c r="H417" s="46"/>
      <c r="J417" s="787"/>
      <c r="L417" s="4"/>
    </row>
    <row r="418" spans="1:12">
      <c r="A418" s="39">
        <v>44664</v>
      </c>
      <c r="B418" s="787" t="s">
        <v>3866</v>
      </c>
      <c r="C418" s="787" t="s">
        <v>15</v>
      </c>
      <c r="D418" t="s">
        <v>14</v>
      </c>
      <c r="F418" s="118">
        <v>70</v>
      </c>
      <c r="G418" s="46">
        <f t="shared" si="5"/>
        <v>42.699999999999989</v>
      </c>
      <c r="H418" s="46"/>
      <c r="J418" s="786"/>
      <c r="L418" s="4"/>
    </row>
    <row r="419" spans="1:12">
      <c r="A419" s="39">
        <v>45097</v>
      </c>
      <c r="B419" s="787" t="s">
        <v>3864</v>
      </c>
      <c r="C419" s="787" t="s">
        <v>15</v>
      </c>
      <c r="D419" t="s">
        <v>12</v>
      </c>
      <c r="E419" s="138"/>
      <c r="F419" s="138">
        <v>22.4</v>
      </c>
      <c r="G419" s="46">
        <f t="shared" si="5"/>
        <v>20.29999999999999</v>
      </c>
      <c r="H419" s="46"/>
      <c r="J419" s="787"/>
      <c r="L419" s="4"/>
    </row>
    <row r="420" spans="1:12">
      <c r="A420" s="39">
        <v>45138</v>
      </c>
      <c r="B420" s="787" t="s">
        <v>3869</v>
      </c>
      <c r="C420" s="787" t="s">
        <v>15</v>
      </c>
      <c r="D420" t="s">
        <v>12</v>
      </c>
      <c r="E420" s="138"/>
      <c r="F420" s="138">
        <v>13</v>
      </c>
      <c r="G420" s="46">
        <f t="shared" si="5"/>
        <v>7.2999999999999901</v>
      </c>
      <c r="H420" s="46"/>
      <c r="J420" s="787"/>
      <c r="L420" s="4"/>
    </row>
    <row r="421" spans="1:12">
      <c r="A421" s="39">
        <v>45138</v>
      </c>
      <c r="B421" s="787" t="s">
        <v>3869</v>
      </c>
      <c r="C421" s="787" t="s">
        <v>15</v>
      </c>
      <c r="D421" t="s">
        <v>13</v>
      </c>
      <c r="E421" s="138"/>
      <c r="F421" s="138">
        <v>7.3</v>
      </c>
      <c r="G421" s="46">
        <f t="shared" si="5"/>
        <v>-9.7699626167013776E-15</v>
      </c>
      <c r="H421" s="46"/>
      <c r="J421" s="787"/>
      <c r="L421" s="4"/>
    </row>
    <row r="422" spans="1:12">
      <c r="A422" s="41">
        <v>44651</v>
      </c>
      <c r="B422" s="786" t="s">
        <v>10</v>
      </c>
      <c r="C422" s="786" t="s">
        <v>16</v>
      </c>
      <c r="D422" t="s">
        <v>12</v>
      </c>
      <c r="E422" s="118">
        <v>20.6</v>
      </c>
      <c r="G422" s="46">
        <f t="shared" si="5"/>
        <v>20.599999999999991</v>
      </c>
      <c r="H422" s="46"/>
      <c r="J422" s="786"/>
      <c r="L422" s="4"/>
    </row>
    <row r="423" spans="1:12">
      <c r="B423" s="787"/>
      <c r="C423" s="787"/>
      <c r="D423" t="s">
        <v>13</v>
      </c>
      <c r="E423" s="118">
        <v>8.1999999999999993</v>
      </c>
      <c r="G423" s="46">
        <f t="shared" si="5"/>
        <v>28.79999999999999</v>
      </c>
      <c r="H423" s="46"/>
      <c r="J423" s="787"/>
      <c r="L423" s="4"/>
    </row>
    <row r="424" spans="1:12">
      <c r="B424" s="787"/>
      <c r="C424" s="787"/>
      <c r="D424" t="s">
        <v>14</v>
      </c>
      <c r="E424" s="118">
        <v>210</v>
      </c>
      <c r="G424" s="46">
        <f t="shared" si="5"/>
        <v>238.79999999999998</v>
      </c>
      <c r="H424" s="46"/>
      <c r="L424" s="12"/>
    </row>
    <row r="425" spans="1:12">
      <c r="A425" s="39">
        <v>44651</v>
      </c>
      <c r="B425" s="787" t="s">
        <v>3870</v>
      </c>
      <c r="C425" s="787" t="s">
        <v>16</v>
      </c>
      <c r="D425" t="s">
        <v>14</v>
      </c>
      <c r="F425" s="118">
        <v>80</v>
      </c>
      <c r="G425" s="46">
        <f t="shared" si="5"/>
        <v>158.79999999999998</v>
      </c>
      <c r="H425" s="46"/>
    </row>
    <row r="426" spans="1:12">
      <c r="A426" s="39">
        <v>44664</v>
      </c>
      <c r="B426" s="787" t="s">
        <v>3866</v>
      </c>
      <c r="C426" s="787" t="s">
        <v>16</v>
      </c>
      <c r="D426" t="s">
        <v>14</v>
      </c>
      <c r="F426" s="118">
        <v>130</v>
      </c>
      <c r="G426" s="46">
        <f t="shared" si="5"/>
        <v>28.799999999999983</v>
      </c>
      <c r="H426" s="46"/>
    </row>
    <row r="427" spans="1:12">
      <c r="A427" s="39">
        <v>45138</v>
      </c>
      <c r="B427" s="787" t="s">
        <v>3869</v>
      </c>
      <c r="C427" s="787" t="s">
        <v>16</v>
      </c>
      <c r="D427" t="s">
        <v>12</v>
      </c>
      <c r="F427" s="118">
        <v>20.6</v>
      </c>
      <c r="G427" s="46">
        <f t="shared" si="5"/>
        <v>8.1999999999999815</v>
      </c>
      <c r="H427" s="46"/>
    </row>
    <row r="428" spans="1:12">
      <c r="A428" s="39">
        <v>45138</v>
      </c>
      <c r="B428" s="787" t="s">
        <v>3869</v>
      </c>
      <c r="C428" s="787" t="s">
        <v>16</v>
      </c>
      <c r="D428" t="s">
        <v>13</v>
      </c>
      <c r="F428" s="118">
        <v>8.1999999999999993</v>
      </c>
      <c r="G428" s="46">
        <f t="shared" si="5"/>
        <v>-1.7763568394002505E-14</v>
      </c>
      <c r="H428" s="46"/>
    </row>
    <row r="429" spans="1:12">
      <c r="A429" s="41">
        <v>44681</v>
      </c>
      <c r="B429" s="786" t="s">
        <v>10</v>
      </c>
      <c r="C429" s="786" t="s">
        <v>17</v>
      </c>
      <c r="D429" t="s">
        <v>12</v>
      </c>
      <c r="E429" s="118">
        <v>20.7</v>
      </c>
      <c r="G429" s="46">
        <f t="shared" si="5"/>
        <v>20.699999999999982</v>
      </c>
      <c r="H429" s="46"/>
    </row>
    <row r="430" spans="1:12">
      <c r="B430" s="787"/>
      <c r="C430" s="787"/>
      <c r="D430" t="s">
        <v>13</v>
      </c>
      <c r="E430" s="118">
        <v>5.8</v>
      </c>
      <c r="G430" s="46">
        <f t="shared" si="5"/>
        <v>26.499999999999982</v>
      </c>
      <c r="H430" s="46"/>
    </row>
    <row r="431" spans="1:12">
      <c r="B431" s="787"/>
      <c r="C431" s="787"/>
      <c r="D431" t="s">
        <v>14</v>
      </c>
      <c r="E431" s="118">
        <v>210</v>
      </c>
      <c r="G431" s="46">
        <f t="shared" si="5"/>
        <v>236.49999999999997</v>
      </c>
      <c r="H431" s="46"/>
    </row>
    <row r="432" spans="1:12">
      <c r="A432" s="39">
        <v>44756</v>
      </c>
      <c r="B432" s="787" t="s">
        <v>3871</v>
      </c>
      <c r="C432" s="787" t="s">
        <v>17</v>
      </c>
      <c r="D432" t="s">
        <v>14</v>
      </c>
      <c r="F432" s="118">
        <v>200</v>
      </c>
      <c r="G432" s="46">
        <f t="shared" si="5"/>
        <v>36.499999999999972</v>
      </c>
      <c r="H432" s="46"/>
    </row>
    <row r="433" spans="1:13">
      <c r="A433" s="39">
        <v>44926</v>
      </c>
      <c r="B433" s="787" t="s">
        <v>3872</v>
      </c>
      <c r="C433" s="787" t="s">
        <v>17</v>
      </c>
      <c r="D433" t="s">
        <v>14</v>
      </c>
      <c r="F433" s="118">
        <v>10</v>
      </c>
      <c r="G433" s="46">
        <f t="shared" si="5"/>
        <v>26.499999999999972</v>
      </c>
      <c r="H433" s="46"/>
      <c r="M433" s="138"/>
    </row>
    <row r="434" spans="1:13">
      <c r="A434" s="39">
        <v>45138</v>
      </c>
      <c r="B434" s="787" t="s">
        <v>3869</v>
      </c>
      <c r="C434" s="787" t="s">
        <v>17</v>
      </c>
      <c r="D434" t="s">
        <v>12</v>
      </c>
      <c r="F434" s="118">
        <v>20.7</v>
      </c>
      <c r="G434" s="46">
        <f t="shared" si="5"/>
        <v>5.7999999999999723</v>
      </c>
      <c r="H434" s="46"/>
      <c r="M434" s="138"/>
    </row>
    <row r="435" spans="1:13">
      <c r="A435" s="39">
        <v>45138</v>
      </c>
      <c r="B435" s="787" t="s">
        <v>3869</v>
      </c>
      <c r="C435" s="787" t="s">
        <v>17</v>
      </c>
      <c r="D435" t="s">
        <v>13</v>
      </c>
      <c r="F435" s="118">
        <v>5.8</v>
      </c>
      <c r="G435" s="46">
        <f t="shared" si="5"/>
        <v>-2.7533531010703882E-14</v>
      </c>
      <c r="H435" s="46"/>
      <c r="M435" s="138"/>
    </row>
    <row r="436" spans="1:13">
      <c r="A436" s="41">
        <v>44712</v>
      </c>
      <c r="B436" s="786" t="s">
        <v>10</v>
      </c>
      <c r="C436" s="786" t="s">
        <v>18</v>
      </c>
      <c r="D436" t="s">
        <v>12</v>
      </c>
      <c r="E436" s="118">
        <v>32.1</v>
      </c>
      <c r="G436" s="46">
        <f t="shared" si="5"/>
        <v>32.099999999999973</v>
      </c>
      <c r="H436" s="46"/>
      <c r="M436" s="138"/>
    </row>
    <row r="437" spans="1:13">
      <c r="B437" s="787"/>
      <c r="C437" s="787"/>
      <c r="D437" t="s">
        <v>13</v>
      </c>
      <c r="E437" s="118">
        <v>12.1</v>
      </c>
      <c r="G437" s="46">
        <f t="shared" si="5"/>
        <v>44.199999999999974</v>
      </c>
      <c r="H437" s="46"/>
      <c r="M437" s="118"/>
    </row>
    <row r="438" spans="1:13">
      <c r="B438" s="787"/>
      <c r="C438" s="787"/>
      <c r="D438" t="s">
        <v>14</v>
      </c>
      <c r="E438" s="118">
        <v>210</v>
      </c>
      <c r="G438" s="46">
        <f t="shared" si="5"/>
        <v>254.2</v>
      </c>
      <c r="H438" s="46"/>
      <c r="M438" s="118"/>
    </row>
    <row r="439" spans="1:13">
      <c r="A439" s="39">
        <v>44957</v>
      </c>
      <c r="B439" s="787" t="s">
        <v>3873</v>
      </c>
      <c r="C439" s="787" t="s">
        <v>18</v>
      </c>
      <c r="D439" t="s">
        <v>14</v>
      </c>
      <c r="F439" s="118">
        <v>195</v>
      </c>
      <c r="G439" s="46">
        <f t="shared" si="5"/>
        <v>59.199999999999989</v>
      </c>
      <c r="H439" s="46"/>
      <c r="K439" s="786"/>
      <c r="M439" s="118"/>
    </row>
    <row r="440" spans="1:13">
      <c r="A440" s="39">
        <v>45046</v>
      </c>
      <c r="B440" s="787" t="s">
        <v>3874</v>
      </c>
      <c r="C440" s="787" t="s">
        <v>18</v>
      </c>
      <c r="D440" t="s">
        <v>14</v>
      </c>
      <c r="F440" s="118">
        <v>15</v>
      </c>
      <c r="G440" s="46">
        <f t="shared" si="5"/>
        <v>44.199999999999989</v>
      </c>
      <c r="H440" s="46"/>
      <c r="K440" s="787"/>
      <c r="M440" s="118"/>
    </row>
    <row r="441" spans="1:13">
      <c r="A441" s="39">
        <v>45138</v>
      </c>
      <c r="B441" s="787" t="s">
        <v>3869</v>
      </c>
      <c r="C441" s="787" t="s">
        <v>18</v>
      </c>
      <c r="D441" t="s">
        <v>12</v>
      </c>
      <c r="F441" s="118">
        <v>24.4</v>
      </c>
      <c r="G441" s="46">
        <f t="shared" si="5"/>
        <v>19.79999999999999</v>
      </c>
      <c r="H441" s="46"/>
      <c r="K441" s="787"/>
      <c r="M441" s="118"/>
    </row>
    <row r="442" spans="1:13">
      <c r="A442" s="39">
        <v>45182</v>
      </c>
      <c r="B442" s="787" t="s">
        <v>3875</v>
      </c>
      <c r="C442" s="787" t="s">
        <v>18</v>
      </c>
      <c r="D442" t="s">
        <v>12</v>
      </c>
      <c r="F442" s="118">
        <v>7.7</v>
      </c>
      <c r="G442" s="46">
        <f t="shared" si="5"/>
        <v>12.099999999999991</v>
      </c>
      <c r="H442" s="46"/>
      <c r="K442" s="787"/>
      <c r="M442" s="118"/>
    </row>
    <row r="443" spans="1:13">
      <c r="A443" s="39">
        <v>45182</v>
      </c>
      <c r="B443" s="787" t="s">
        <v>3875</v>
      </c>
      <c r="C443" s="787" t="s">
        <v>18</v>
      </c>
      <c r="D443" t="s">
        <v>13</v>
      </c>
      <c r="F443" s="118">
        <v>12.1</v>
      </c>
      <c r="G443" s="46">
        <f t="shared" si="5"/>
        <v>0</v>
      </c>
      <c r="H443" s="46"/>
      <c r="K443" s="787"/>
      <c r="M443" s="118"/>
    </row>
    <row r="444" spans="1:13">
      <c r="A444" s="41">
        <v>44742</v>
      </c>
      <c r="B444" s="786" t="s">
        <v>10</v>
      </c>
      <c r="C444" s="786" t="s">
        <v>19</v>
      </c>
      <c r="D444" t="s">
        <v>12</v>
      </c>
      <c r="E444" s="118">
        <v>31.1</v>
      </c>
      <c r="G444" s="46">
        <f t="shared" si="5"/>
        <v>31.1</v>
      </c>
      <c r="H444" s="46"/>
    </row>
    <row r="445" spans="1:13">
      <c r="B445" s="787"/>
      <c r="C445" s="787"/>
      <c r="D445" t="s">
        <v>13</v>
      </c>
      <c r="E445" s="118">
        <v>8.9</v>
      </c>
      <c r="G445" s="46">
        <f t="shared" si="5"/>
        <v>40</v>
      </c>
      <c r="H445" s="46"/>
    </row>
    <row r="446" spans="1:13">
      <c r="B446" s="787"/>
      <c r="C446" s="787"/>
      <c r="D446" t="s">
        <v>14</v>
      </c>
      <c r="E446" s="118">
        <v>210</v>
      </c>
      <c r="G446" s="46">
        <f t="shared" si="5"/>
        <v>250</v>
      </c>
      <c r="H446" s="46"/>
    </row>
    <row r="447" spans="1:13">
      <c r="A447" s="39">
        <v>45046</v>
      </c>
      <c r="B447" s="787" t="s">
        <v>3874</v>
      </c>
      <c r="C447" s="787" t="s">
        <v>19</v>
      </c>
      <c r="D447" t="s">
        <v>14</v>
      </c>
      <c r="F447" s="118">
        <v>105</v>
      </c>
      <c r="G447" s="46">
        <f t="shared" si="5"/>
        <v>145</v>
      </c>
      <c r="H447" s="46"/>
    </row>
    <row r="448" spans="1:13">
      <c r="A448" s="39">
        <v>45077</v>
      </c>
      <c r="B448" s="787" t="s">
        <v>3876</v>
      </c>
      <c r="C448" s="787" t="s">
        <v>19</v>
      </c>
      <c r="D448" t="s">
        <v>14</v>
      </c>
      <c r="F448" s="118">
        <v>105</v>
      </c>
      <c r="G448" s="46">
        <f t="shared" si="5"/>
        <v>40</v>
      </c>
      <c r="H448" s="46"/>
    </row>
    <row r="449" spans="1:14">
      <c r="A449" s="39">
        <v>45182</v>
      </c>
      <c r="B449" s="787" t="s">
        <v>3875</v>
      </c>
      <c r="C449" s="787" t="s">
        <v>19</v>
      </c>
      <c r="D449" t="s">
        <v>12</v>
      </c>
      <c r="F449" s="118">
        <v>31.1</v>
      </c>
      <c r="G449" s="46">
        <f t="shared" si="5"/>
        <v>8.8999999999999986</v>
      </c>
      <c r="H449" s="46"/>
    </row>
    <row r="450" spans="1:14">
      <c r="A450" s="39">
        <v>45182</v>
      </c>
      <c r="B450" s="787" t="s">
        <v>3875</v>
      </c>
      <c r="C450" s="787" t="s">
        <v>19</v>
      </c>
      <c r="D450" t="s">
        <v>13</v>
      </c>
      <c r="F450" s="118">
        <v>8.9</v>
      </c>
      <c r="G450" s="46">
        <f t="shared" si="5"/>
        <v>0</v>
      </c>
      <c r="H450" s="46"/>
    </row>
    <row r="451" spans="1:14">
      <c r="A451" s="41">
        <v>44773</v>
      </c>
      <c r="B451" s="786" t="s">
        <v>10</v>
      </c>
      <c r="C451" s="786" t="s">
        <v>20</v>
      </c>
      <c r="D451" t="s">
        <v>12</v>
      </c>
      <c r="E451" s="118">
        <v>31</v>
      </c>
      <c r="G451" s="46">
        <f t="shared" si="5"/>
        <v>31</v>
      </c>
      <c r="H451" s="46"/>
    </row>
    <row r="452" spans="1:14">
      <c r="B452" s="787"/>
      <c r="C452" s="787"/>
      <c r="D452" t="s">
        <v>13</v>
      </c>
      <c r="E452" s="118">
        <v>11.7</v>
      </c>
      <c r="G452" s="46">
        <f t="shared" si="5"/>
        <v>42.7</v>
      </c>
      <c r="H452" s="46"/>
    </row>
    <row r="453" spans="1:14">
      <c r="B453" s="787"/>
      <c r="C453" s="787"/>
      <c r="D453" t="s">
        <v>14</v>
      </c>
      <c r="E453" s="118">
        <v>210</v>
      </c>
      <c r="G453" s="46">
        <f t="shared" si="5"/>
        <v>252.7</v>
      </c>
      <c r="H453" s="46"/>
    </row>
    <row r="454" spans="1:14">
      <c r="A454" s="39">
        <v>44773</v>
      </c>
      <c r="B454" s="787" t="s">
        <v>3877</v>
      </c>
      <c r="C454" s="787" t="s">
        <v>20</v>
      </c>
      <c r="D454" t="s">
        <v>14</v>
      </c>
      <c r="F454" s="118">
        <v>180</v>
      </c>
      <c r="G454" s="46">
        <f t="shared" si="5"/>
        <v>72.699999999999989</v>
      </c>
      <c r="H454" s="46"/>
    </row>
    <row r="455" spans="1:14">
      <c r="A455" s="39">
        <v>45077</v>
      </c>
      <c r="B455" s="787" t="s">
        <v>3876</v>
      </c>
      <c r="C455" s="787" t="s">
        <v>20</v>
      </c>
      <c r="D455" t="s">
        <v>14</v>
      </c>
      <c r="F455" s="118">
        <v>30</v>
      </c>
      <c r="G455" s="46">
        <f t="shared" si="5"/>
        <v>42.699999999999989</v>
      </c>
      <c r="H455" s="46"/>
    </row>
    <row r="456" spans="1:14">
      <c r="A456" s="39">
        <v>45182</v>
      </c>
      <c r="B456" s="787" t="s">
        <v>3875</v>
      </c>
      <c r="C456" s="787" t="s">
        <v>20</v>
      </c>
      <c r="D456" t="s">
        <v>12</v>
      </c>
      <c r="F456" s="118">
        <v>31</v>
      </c>
      <c r="G456" s="46">
        <f t="shared" si="5"/>
        <v>11.699999999999989</v>
      </c>
      <c r="H456" s="46"/>
    </row>
    <row r="457" spans="1:14">
      <c r="A457" s="39">
        <v>45182</v>
      </c>
      <c r="B457" s="787" t="s">
        <v>3875</v>
      </c>
      <c r="C457" s="787" t="s">
        <v>20</v>
      </c>
      <c r="D457" t="s">
        <v>13</v>
      </c>
      <c r="F457" s="118">
        <v>11.7</v>
      </c>
      <c r="G457" s="46">
        <f t="shared" si="5"/>
        <v>0</v>
      </c>
      <c r="H457" s="46"/>
    </row>
    <row r="458" spans="1:14">
      <c r="A458" s="41">
        <v>44804</v>
      </c>
      <c r="B458" s="786" t="s">
        <v>10</v>
      </c>
      <c r="C458" s="786" t="s">
        <v>21</v>
      </c>
      <c r="D458" t="s">
        <v>12</v>
      </c>
      <c r="E458" s="118">
        <v>31.2</v>
      </c>
      <c r="F458" s="153"/>
      <c r="G458" s="46">
        <f t="shared" si="5"/>
        <v>31.2</v>
      </c>
      <c r="H458" s="46"/>
    </row>
    <row r="459" spans="1:14">
      <c r="B459" s="787"/>
      <c r="C459" s="787"/>
      <c r="D459" t="s">
        <v>13</v>
      </c>
      <c r="E459" s="118">
        <v>9</v>
      </c>
      <c r="F459" s="153"/>
      <c r="G459" s="46">
        <f t="shared" si="5"/>
        <v>40.200000000000003</v>
      </c>
      <c r="H459" s="46"/>
    </row>
    <row r="460" spans="1:14">
      <c r="B460" s="787"/>
      <c r="C460" s="787"/>
      <c r="D460" t="s">
        <v>14</v>
      </c>
      <c r="E460" s="118">
        <v>210</v>
      </c>
      <c r="F460" s="153"/>
      <c r="G460" s="46">
        <f t="shared" si="5"/>
        <v>250.2</v>
      </c>
      <c r="H460" s="46"/>
      <c r="N460" s="121"/>
    </row>
    <row r="461" spans="1:14">
      <c r="A461" s="39">
        <v>44804</v>
      </c>
      <c r="B461" s="787" t="s">
        <v>3878</v>
      </c>
      <c r="C461" s="787" t="s">
        <v>21</v>
      </c>
      <c r="D461" t="s">
        <v>14</v>
      </c>
      <c r="F461" s="153">
        <v>100</v>
      </c>
      <c r="G461" s="46">
        <f t="shared" si="5"/>
        <v>150.19999999999999</v>
      </c>
      <c r="H461" s="46"/>
    </row>
    <row r="462" spans="1:14">
      <c r="A462" s="39">
        <v>45077</v>
      </c>
      <c r="B462" s="787" t="s">
        <v>3876</v>
      </c>
      <c r="C462" s="787" t="s">
        <v>21</v>
      </c>
      <c r="D462" t="s">
        <v>14</v>
      </c>
      <c r="F462" s="153">
        <v>110</v>
      </c>
      <c r="G462" s="46">
        <f t="shared" si="5"/>
        <v>40.199999999999989</v>
      </c>
      <c r="H462" s="46"/>
    </row>
    <row r="463" spans="1:14">
      <c r="A463" s="39">
        <v>45182</v>
      </c>
      <c r="B463" s="787" t="s">
        <v>3875</v>
      </c>
      <c r="C463" s="787" t="s">
        <v>21</v>
      </c>
      <c r="D463" t="s">
        <v>12</v>
      </c>
      <c r="F463" s="118">
        <v>31.2</v>
      </c>
      <c r="G463" s="46">
        <f t="shared" si="5"/>
        <v>8.9999999999999893</v>
      </c>
      <c r="H463" s="46"/>
    </row>
    <row r="464" spans="1:14">
      <c r="A464" s="39">
        <v>45182</v>
      </c>
      <c r="B464" s="787" t="s">
        <v>3875</v>
      </c>
      <c r="C464" s="787" t="s">
        <v>21</v>
      </c>
      <c r="D464" t="s">
        <v>13</v>
      </c>
      <c r="F464" s="118">
        <v>9</v>
      </c>
      <c r="G464" s="46">
        <f t="shared" si="5"/>
        <v>0</v>
      </c>
      <c r="H464" s="46"/>
    </row>
    <row r="465" spans="1:14">
      <c r="A465" s="41">
        <v>44834</v>
      </c>
      <c r="B465" s="786" t="s">
        <v>10</v>
      </c>
      <c r="C465" s="786" t="s">
        <v>22</v>
      </c>
      <c r="D465" t="s">
        <v>12</v>
      </c>
      <c r="E465" s="118">
        <v>27.6</v>
      </c>
      <c r="F465" s="153"/>
      <c r="G465" s="46">
        <f t="shared" si="5"/>
        <v>27.6</v>
      </c>
      <c r="H465" s="46"/>
    </row>
    <row r="466" spans="1:14">
      <c r="B466" s="787"/>
      <c r="C466" s="787"/>
      <c r="D466" t="s">
        <v>13</v>
      </c>
      <c r="E466" s="118">
        <v>10.199999999999999</v>
      </c>
      <c r="F466" s="153"/>
      <c r="G466" s="46">
        <f t="shared" si="5"/>
        <v>37.799999999999997</v>
      </c>
      <c r="H466" s="46"/>
      <c r="N466" s="121"/>
    </row>
    <row r="467" spans="1:14">
      <c r="B467" s="787"/>
      <c r="C467" s="787"/>
      <c r="D467" t="s">
        <v>14</v>
      </c>
      <c r="E467" s="118">
        <v>350</v>
      </c>
      <c r="F467" s="153"/>
      <c r="G467" s="46">
        <f t="shared" si="5"/>
        <v>387.8</v>
      </c>
      <c r="H467" s="46"/>
    </row>
    <row r="468" spans="1:14">
      <c r="A468" s="39">
        <v>44926</v>
      </c>
      <c r="B468" s="787" t="s">
        <v>3872</v>
      </c>
      <c r="C468" s="787" t="s">
        <v>22</v>
      </c>
      <c r="D468" t="s">
        <v>14</v>
      </c>
      <c r="F468" s="118">
        <v>350</v>
      </c>
      <c r="G468" s="46">
        <f t="shared" si="5"/>
        <v>37.800000000000011</v>
      </c>
      <c r="H468" s="46"/>
    </row>
    <row r="469" spans="1:14">
      <c r="A469" s="39">
        <v>45182</v>
      </c>
      <c r="B469" s="787" t="s">
        <v>3875</v>
      </c>
      <c r="C469" s="787" t="s">
        <v>22</v>
      </c>
      <c r="D469" t="s">
        <v>12</v>
      </c>
      <c r="F469" s="118">
        <v>27.6</v>
      </c>
      <c r="G469" s="46">
        <f t="shared" si="5"/>
        <v>10.20000000000001</v>
      </c>
      <c r="H469" s="46"/>
    </row>
    <row r="470" spans="1:14">
      <c r="A470" s="39">
        <v>45182</v>
      </c>
      <c r="B470" s="787" t="s">
        <v>3875</v>
      </c>
      <c r="C470" s="787" t="s">
        <v>22</v>
      </c>
      <c r="D470" t="s">
        <v>13</v>
      </c>
      <c r="F470" s="118">
        <v>10.199999999999999</v>
      </c>
      <c r="G470" s="46">
        <f t="shared" si="5"/>
        <v>0</v>
      </c>
      <c r="H470" s="46"/>
    </row>
    <row r="471" spans="1:14">
      <c r="A471" s="41">
        <v>44865</v>
      </c>
      <c r="B471" s="786" t="s">
        <v>10</v>
      </c>
      <c r="C471" s="786" t="s">
        <v>23</v>
      </c>
      <c r="D471" t="s">
        <v>12</v>
      </c>
      <c r="E471" s="118">
        <v>27.6</v>
      </c>
      <c r="F471" s="153"/>
      <c r="G471" s="46">
        <f t="shared" si="5"/>
        <v>27.6</v>
      </c>
      <c r="H471" s="46"/>
      <c r="N471" s="4"/>
    </row>
    <row r="472" spans="1:14">
      <c r="B472" s="787"/>
      <c r="C472" s="787"/>
      <c r="D472" t="s">
        <v>13</v>
      </c>
      <c r="E472" s="118">
        <v>6.9</v>
      </c>
      <c r="F472" s="153"/>
      <c r="G472" s="46">
        <f t="shared" si="5"/>
        <v>34.5</v>
      </c>
      <c r="H472" s="46"/>
    </row>
    <row r="473" spans="1:14">
      <c r="B473" s="787"/>
      <c r="C473" s="787"/>
      <c r="D473" t="s">
        <v>14</v>
      </c>
      <c r="E473" s="118">
        <v>350</v>
      </c>
      <c r="F473" s="153"/>
      <c r="G473" s="46">
        <f t="shared" si="5"/>
        <v>384.5</v>
      </c>
      <c r="H473" s="46"/>
      <c r="M473" s="118"/>
    </row>
    <row r="474" spans="1:14">
      <c r="A474" s="39">
        <v>45016</v>
      </c>
      <c r="B474" s="787" t="s">
        <v>3879</v>
      </c>
      <c r="C474" s="787" t="s">
        <v>23</v>
      </c>
      <c r="D474" t="s">
        <v>14</v>
      </c>
      <c r="F474" s="118">
        <v>300</v>
      </c>
      <c r="G474" s="46">
        <f t="shared" si="5"/>
        <v>84.5</v>
      </c>
      <c r="H474" s="46"/>
      <c r="M474" s="118"/>
    </row>
    <row r="475" spans="1:14">
      <c r="A475" s="39">
        <v>45077</v>
      </c>
      <c r="B475" s="787" t="s">
        <v>3876</v>
      </c>
      <c r="C475" s="787" t="s">
        <v>23</v>
      </c>
      <c r="D475" t="s">
        <v>14</v>
      </c>
      <c r="F475" s="118">
        <v>50</v>
      </c>
      <c r="G475" s="46">
        <f t="shared" si="5"/>
        <v>34.5</v>
      </c>
      <c r="H475" s="46"/>
      <c r="J475" s="786"/>
      <c r="L475" s="4"/>
      <c r="M475" s="118"/>
    </row>
    <row r="476" spans="1:14">
      <c r="A476" s="39">
        <v>45182</v>
      </c>
      <c r="B476" s="787" t="s">
        <v>3875</v>
      </c>
      <c r="C476" s="787" t="s">
        <v>23</v>
      </c>
      <c r="D476" t="s">
        <v>12</v>
      </c>
      <c r="F476" s="118">
        <v>27.6</v>
      </c>
      <c r="G476" s="46">
        <f t="shared" si="5"/>
        <v>6.8999999999999986</v>
      </c>
      <c r="H476" s="46"/>
      <c r="J476" s="786"/>
      <c r="L476" s="4"/>
      <c r="M476" s="118"/>
    </row>
    <row r="477" spans="1:14">
      <c r="A477" s="39">
        <v>45182</v>
      </c>
      <c r="B477" s="787" t="s">
        <v>3875</v>
      </c>
      <c r="C477" s="787" t="s">
        <v>23</v>
      </c>
      <c r="D477" t="s">
        <v>13</v>
      </c>
      <c r="F477" s="118">
        <v>6.9</v>
      </c>
      <c r="G477" s="46">
        <f t="shared" si="5"/>
        <v>0</v>
      </c>
      <c r="H477" s="46"/>
      <c r="J477" s="786"/>
      <c r="L477" s="4"/>
      <c r="M477" s="118"/>
    </row>
    <row r="478" spans="1:14">
      <c r="A478" s="41">
        <v>44895</v>
      </c>
      <c r="B478" s="786" t="s">
        <v>10</v>
      </c>
      <c r="C478" s="786" t="s">
        <v>24</v>
      </c>
      <c r="D478" t="s">
        <v>12</v>
      </c>
      <c r="E478" s="118">
        <v>30.8</v>
      </c>
      <c r="G478" s="46">
        <f t="shared" si="5"/>
        <v>30.8</v>
      </c>
      <c r="H478" s="46"/>
      <c r="L478" s="4"/>
      <c r="M478" s="118"/>
    </row>
    <row r="479" spans="1:14">
      <c r="B479" s="787"/>
      <c r="C479" s="787"/>
      <c r="D479" t="s">
        <v>13</v>
      </c>
      <c r="E479" s="118">
        <v>8.3000000000000007</v>
      </c>
      <c r="G479" s="46">
        <f t="shared" si="5"/>
        <v>39.1</v>
      </c>
      <c r="H479" s="46"/>
      <c r="J479" s="786"/>
      <c r="L479" s="4"/>
      <c r="M479" s="118"/>
      <c r="N479" s="121"/>
    </row>
    <row r="480" spans="1:14">
      <c r="B480" s="787"/>
      <c r="C480" s="787"/>
      <c r="D480" t="s">
        <v>14</v>
      </c>
      <c r="E480" s="118">
        <v>350</v>
      </c>
      <c r="G480" s="46">
        <f t="shared" si="5"/>
        <v>389.1</v>
      </c>
      <c r="H480" s="46"/>
      <c r="J480" s="787"/>
      <c r="L480" s="4"/>
      <c r="M480" s="118"/>
    </row>
    <row r="481" spans="1:14">
      <c r="A481" s="39">
        <v>44895</v>
      </c>
      <c r="B481" s="787" t="s">
        <v>3880</v>
      </c>
      <c r="C481" s="787" t="s">
        <v>24</v>
      </c>
      <c r="D481" t="s">
        <v>14</v>
      </c>
      <c r="F481" s="118">
        <v>320</v>
      </c>
      <c r="G481" s="46">
        <f t="shared" si="5"/>
        <v>69.100000000000023</v>
      </c>
      <c r="H481" s="46"/>
      <c r="J481" s="786"/>
      <c r="L481" s="4"/>
      <c r="M481" s="118"/>
    </row>
    <row r="482" spans="1:14">
      <c r="A482" s="39">
        <v>45077</v>
      </c>
      <c r="B482" s="787" t="s">
        <v>3876</v>
      </c>
      <c r="C482" s="787" t="s">
        <v>24</v>
      </c>
      <c r="D482" t="s">
        <v>14</v>
      </c>
      <c r="F482" s="118">
        <v>5</v>
      </c>
      <c r="G482" s="46">
        <f t="shared" si="5"/>
        <v>64.100000000000023</v>
      </c>
      <c r="H482" s="46"/>
      <c r="M482" s="118"/>
    </row>
    <row r="483" spans="1:14">
      <c r="A483" s="39">
        <v>45138</v>
      </c>
      <c r="B483" s="787" t="s">
        <v>3881</v>
      </c>
      <c r="C483" s="787" t="s">
        <v>24</v>
      </c>
      <c r="D483" t="s">
        <v>14</v>
      </c>
      <c r="F483" s="118">
        <v>25</v>
      </c>
      <c r="G483" s="46">
        <f t="shared" si="5"/>
        <v>39.100000000000023</v>
      </c>
      <c r="H483" s="46"/>
      <c r="M483" s="118"/>
    </row>
    <row r="484" spans="1:14">
      <c r="A484" s="39">
        <v>45182</v>
      </c>
      <c r="B484" s="787" t="s">
        <v>3882</v>
      </c>
      <c r="C484" s="787" t="s">
        <v>24</v>
      </c>
      <c r="D484" t="s">
        <v>12</v>
      </c>
      <c r="F484" s="118">
        <v>30.8</v>
      </c>
      <c r="G484" s="46">
        <f t="shared" si="5"/>
        <v>8.300000000000022</v>
      </c>
      <c r="H484" s="46"/>
      <c r="M484" s="118"/>
    </row>
    <row r="485" spans="1:14">
      <c r="A485" s="39">
        <v>45182</v>
      </c>
      <c r="B485" s="787" t="s">
        <v>3882</v>
      </c>
      <c r="C485" s="787" t="s">
        <v>24</v>
      </c>
      <c r="D485" t="s">
        <v>13</v>
      </c>
      <c r="F485" s="118">
        <v>8.3000000000000007</v>
      </c>
      <c r="G485" s="46">
        <f t="shared" si="5"/>
        <v>2.1316282072803006E-14</v>
      </c>
      <c r="H485" s="46"/>
      <c r="M485" s="118"/>
    </row>
    <row r="486" spans="1:14">
      <c r="A486" s="41">
        <v>44926</v>
      </c>
      <c r="B486" s="786" t="s">
        <v>10</v>
      </c>
      <c r="C486" s="786" t="s">
        <v>25</v>
      </c>
      <c r="D486" t="s">
        <v>12</v>
      </c>
      <c r="E486" s="118">
        <v>35.200000000000003</v>
      </c>
      <c r="G486" s="46">
        <f t="shared" si="5"/>
        <v>35.200000000000024</v>
      </c>
      <c r="H486" s="46"/>
      <c r="M486" s="118"/>
      <c r="N486" s="121"/>
    </row>
    <row r="487" spans="1:14">
      <c r="B487" s="787"/>
      <c r="C487" s="787"/>
      <c r="D487" t="s">
        <v>13</v>
      </c>
      <c r="E487" s="118">
        <v>7.7</v>
      </c>
      <c r="G487" s="46">
        <f t="shared" si="5"/>
        <v>42.900000000000027</v>
      </c>
      <c r="H487" s="46"/>
      <c r="M487" s="118"/>
    </row>
    <row r="488" spans="1:14">
      <c r="B488" s="787"/>
      <c r="C488" s="787"/>
      <c r="D488" t="s">
        <v>14</v>
      </c>
      <c r="E488" s="118">
        <v>350</v>
      </c>
      <c r="G488" s="46">
        <f t="shared" si="5"/>
        <v>392.90000000000003</v>
      </c>
      <c r="H488" s="46"/>
      <c r="M488" s="118"/>
    </row>
    <row r="489" spans="1:14">
      <c r="A489" s="39">
        <v>44926</v>
      </c>
      <c r="B489" s="787" t="s">
        <v>3872</v>
      </c>
      <c r="C489" s="787" t="s">
        <v>25</v>
      </c>
      <c r="D489" t="s">
        <v>14</v>
      </c>
      <c r="F489" s="118">
        <v>350</v>
      </c>
      <c r="G489" s="46">
        <f t="shared" si="5"/>
        <v>42.900000000000034</v>
      </c>
      <c r="H489" s="46"/>
      <c r="M489" s="118"/>
    </row>
    <row r="490" spans="1:14">
      <c r="A490" s="39">
        <v>45199</v>
      </c>
      <c r="B490" s="787" t="s">
        <v>3883</v>
      </c>
      <c r="C490" s="787" t="s">
        <v>25</v>
      </c>
      <c r="D490" t="s">
        <v>12</v>
      </c>
      <c r="F490" s="118">
        <v>35.200000000000003</v>
      </c>
      <c r="G490" s="46">
        <f t="shared" si="5"/>
        <v>7.7000000000000313</v>
      </c>
      <c r="H490" s="46"/>
      <c r="M490" s="118"/>
    </row>
    <row r="491" spans="1:14">
      <c r="A491" s="39">
        <v>45199</v>
      </c>
      <c r="B491" s="787" t="s">
        <v>3883</v>
      </c>
      <c r="C491" s="787" t="s">
        <v>25</v>
      </c>
      <c r="D491" t="s">
        <v>13</v>
      </c>
      <c r="F491" s="118">
        <v>7.7</v>
      </c>
      <c r="G491" s="46">
        <f t="shared" si="5"/>
        <v>3.1086244689504383E-14</v>
      </c>
      <c r="H491" s="46"/>
      <c r="M491" s="118"/>
    </row>
    <row r="492" spans="1:14">
      <c r="A492" s="41">
        <v>44957</v>
      </c>
      <c r="B492" s="786" t="s">
        <v>10</v>
      </c>
      <c r="C492" s="786" t="s">
        <v>11</v>
      </c>
      <c r="D492" t="s">
        <v>12</v>
      </c>
      <c r="E492" s="118">
        <v>38</v>
      </c>
      <c r="F492" s="153"/>
      <c r="G492" s="46">
        <f t="shared" si="5"/>
        <v>38.000000000000028</v>
      </c>
      <c r="H492" s="46"/>
    </row>
    <row r="493" spans="1:14">
      <c r="B493" s="787"/>
      <c r="C493" s="787"/>
      <c r="D493" t="s">
        <v>13</v>
      </c>
      <c r="E493" s="118">
        <v>6.8</v>
      </c>
      <c r="F493" s="153"/>
      <c r="G493" s="46">
        <f t="shared" si="5"/>
        <v>44.800000000000026</v>
      </c>
      <c r="H493" s="46"/>
      <c r="M493" s="118"/>
    </row>
    <row r="494" spans="1:14">
      <c r="B494" s="787"/>
      <c r="C494" s="787"/>
      <c r="D494" t="s">
        <v>14</v>
      </c>
      <c r="E494" s="118">
        <v>350</v>
      </c>
      <c r="F494" s="153"/>
      <c r="G494" s="46">
        <f t="shared" si="5"/>
        <v>394.8</v>
      </c>
      <c r="H494" s="46"/>
      <c r="M494" s="118"/>
    </row>
    <row r="495" spans="1:14">
      <c r="A495" s="39">
        <v>44957</v>
      </c>
      <c r="B495" s="787" t="s">
        <v>3873</v>
      </c>
      <c r="C495" s="787" t="s">
        <v>11</v>
      </c>
      <c r="D495" t="s">
        <v>14</v>
      </c>
      <c r="F495" s="153">
        <v>350</v>
      </c>
      <c r="G495" s="46">
        <f t="shared" si="5"/>
        <v>44.800000000000011</v>
      </c>
      <c r="H495" s="46"/>
      <c r="M495" s="118"/>
      <c r="N495" s="4"/>
    </row>
    <row r="496" spans="1:14">
      <c r="A496" s="39">
        <v>45199</v>
      </c>
      <c r="B496" s="787" t="s">
        <v>3883</v>
      </c>
      <c r="C496" s="787" t="s">
        <v>11</v>
      </c>
      <c r="D496" t="s">
        <v>12</v>
      </c>
      <c r="F496" s="118">
        <v>38</v>
      </c>
      <c r="G496" s="46">
        <f t="shared" si="5"/>
        <v>6.8000000000000114</v>
      </c>
      <c r="H496" s="46"/>
      <c r="M496" s="118"/>
      <c r="N496" s="4"/>
    </row>
    <row r="497" spans="1:14">
      <c r="A497" s="39">
        <v>45199</v>
      </c>
      <c r="B497" s="787" t="s">
        <v>3883</v>
      </c>
      <c r="C497" s="787" t="s">
        <v>11</v>
      </c>
      <c r="D497" t="s">
        <v>13</v>
      </c>
      <c r="F497" s="118">
        <v>6.8</v>
      </c>
      <c r="G497" s="46">
        <f t="shared" si="5"/>
        <v>1.1546319456101628E-14</v>
      </c>
      <c r="H497" s="46"/>
      <c r="M497" s="118"/>
      <c r="N497" s="4"/>
    </row>
    <row r="498" spans="1:14">
      <c r="A498" s="41">
        <v>44985</v>
      </c>
      <c r="B498" s="786" t="s">
        <v>10</v>
      </c>
      <c r="C498" s="786" t="s">
        <v>15</v>
      </c>
      <c r="D498" t="s">
        <v>12</v>
      </c>
      <c r="E498" s="118">
        <v>41.4</v>
      </c>
      <c r="F498" s="153"/>
      <c r="G498" s="46">
        <f t="shared" si="5"/>
        <v>41.400000000000013</v>
      </c>
      <c r="H498" s="46"/>
      <c r="J498" s="786"/>
      <c r="L498" s="4"/>
    </row>
    <row r="499" spans="1:14">
      <c r="B499" s="787"/>
      <c r="C499" s="787"/>
      <c r="D499" t="s">
        <v>13</v>
      </c>
      <c r="E499" s="118">
        <v>1.2</v>
      </c>
      <c r="F499" s="153"/>
      <c r="G499" s="46">
        <f t="shared" si="5"/>
        <v>42.600000000000016</v>
      </c>
      <c r="H499" s="46"/>
      <c r="J499" s="787"/>
      <c r="L499" s="4"/>
      <c r="M499" s="4"/>
    </row>
    <row r="500" spans="1:14">
      <c r="B500" s="787"/>
      <c r="C500" s="787"/>
      <c r="D500" t="s">
        <v>14</v>
      </c>
      <c r="E500" s="118">
        <v>350</v>
      </c>
      <c r="F500" s="153"/>
      <c r="G500" s="46">
        <f t="shared" si="5"/>
        <v>392.6</v>
      </c>
      <c r="H500" s="46"/>
      <c r="J500" s="786"/>
      <c r="L500" s="4"/>
      <c r="M500" s="4"/>
    </row>
    <row r="501" spans="1:14">
      <c r="A501" s="39">
        <v>45077</v>
      </c>
      <c r="B501" s="787" t="s">
        <v>3876</v>
      </c>
      <c r="C501" s="787" t="s">
        <v>15</v>
      </c>
      <c r="D501" t="s">
        <v>14</v>
      </c>
      <c r="F501" s="153">
        <v>350</v>
      </c>
      <c r="G501" s="46">
        <f t="shared" si="5"/>
        <v>42.600000000000023</v>
      </c>
      <c r="H501" s="46"/>
      <c r="J501" s="787"/>
      <c r="L501" s="4"/>
    </row>
    <row r="502" spans="1:14">
      <c r="A502" s="39">
        <v>45199</v>
      </c>
      <c r="B502" s="787" t="s">
        <v>3883</v>
      </c>
      <c r="C502" s="787" t="s">
        <v>15</v>
      </c>
      <c r="D502" t="s">
        <v>12</v>
      </c>
      <c r="F502" s="118">
        <v>41.4</v>
      </c>
      <c r="G502" s="46">
        <f t="shared" si="5"/>
        <v>1.2000000000000242</v>
      </c>
      <c r="H502" s="46"/>
      <c r="J502" s="787"/>
      <c r="L502" s="4"/>
    </row>
    <row r="503" spans="1:14">
      <c r="A503" s="39">
        <v>45199</v>
      </c>
      <c r="B503" s="787" t="s">
        <v>3883</v>
      </c>
      <c r="C503" s="787" t="s">
        <v>15</v>
      </c>
      <c r="D503" t="s">
        <v>13</v>
      </c>
      <c r="F503" s="118">
        <v>1.2</v>
      </c>
      <c r="G503" s="46">
        <f t="shared" si="5"/>
        <v>2.4202861936828413E-14</v>
      </c>
      <c r="H503" s="46"/>
      <c r="J503" s="787"/>
      <c r="L503" s="4"/>
    </row>
    <row r="504" spans="1:14">
      <c r="A504" s="41">
        <v>45016</v>
      </c>
      <c r="B504" s="786" t="s">
        <v>10</v>
      </c>
      <c r="C504" s="786" t="s">
        <v>16</v>
      </c>
      <c r="D504" t="s">
        <v>12</v>
      </c>
      <c r="E504" s="118">
        <v>38.1</v>
      </c>
      <c r="F504" s="153"/>
      <c r="G504" s="46">
        <f t="shared" si="5"/>
        <v>38.100000000000023</v>
      </c>
      <c r="H504" s="46"/>
      <c r="J504" s="786"/>
      <c r="L504" s="4"/>
      <c r="M504" s="4"/>
    </row>
    <row r="505" spans="1:14">
      <c r="B505" s="787"/>
      <c r="C505" s="787"/>
      <c r="D505" t="s">
        <v>13</v>
      </c>
      <c r="E505" s="118">
        <v>1.3</v>
      </c>
      <c r="F505" s="153"/>
      <c r="G505" s="46">
        <f t="shared" si="5"/>
        <v>39.40000000000002</v>
      </c>
      <c r="H505" s="46"/>
      <c r="J505" s="787"/>
      <c r="L505" s="4"/>
      <c r="M505" s="4"/>
    </row>
    <row r="506" spans="1:14">
      <c r="B506" s="787"/>
      <c r="C506" s="787"/>
      <c r="D506" t="s">
        <v>14</v>
      </c>
      <c r="E506" s="118">
        <v>350</v>
      </c>
      <c r="F506" s="153"/>
      <c r="G506" s="46">
        <f t="shared" si="5"/>
        <v>389.40000000000003</v>
      </c>
      <c r="H506" s="46"/>
      <c r="J506" s="786"/>
      <c r="L506" s="4"/>
      <c r="M506" s="4"/>
    </row>
    <row r="507" spans="1:14">
      <c r="A507" s="39">
        <v>45016</v>
      </c>
      <c r="B507" s="787" t="s">
        <v>3879</v>
      </c>
      <c r="C507" s="787" t="s">
        <v>16</v>
      </c>
      <c r="D507" t="s">
        <v>14</v>
      </c>
      <c r="F507" s="153">
        <v>350</v>
      </c>
      <c r="G507" s="46">
        <f t="shared" si="5"/>
        <v>39.400000000000034</v>
      </c>
      <c r="H507" s="46"/>
      <c r="J507" s="787"/>
      <c r="L507" s="4"/>
    </row>
    <row r="508" spans="1:14">
      <c r="A508" s="39">
        <v>45199</v>
      </c>
      <c r="B508" s="787" t="s">
        <v>3883</v>
      </c>
      <c r="C508" s="787" t="s">
        <v>16</v>
      </c>
      <c r="D508" t="s">
        <v>12</v>
      </c>
      <c r="F508" s="118">
        <v>38.1</v>
      </c>
      <c r="G508" s="46">
        <f t="shared" si="5"/>
        <v>1.3000000000000327</v>
      </c>
      <c r="H508" s="46"/>
      <c r="J508" s="787"/>
      <c r="L508" s="4"/>
    </row>
    <row r="509" spans="1:14">
      <c r="A509" s="39">
        <v>45199</v>
      </c>
      <c r="B509" s="787" t="s">
        <v>3883</v>
      </c>
      <c r="C509" s="787" t="s">
        <v>16</v>
      </c>
      <c r="D509" t="s">
        <v>13</v>
      </c>
      <c r="F509" s="118">
        <v>1.3</v>
      </c>
      <c r="G509" s="46">
        <f t="shared" si="5"/>
        <v>3.2640556923979602E-14</v>
      </c>
      <c r="H509" s="46"/>
      <c r="J509" s="787"/>
      <c r="L509" s="4"/>
    </row>
    <row r="510" spans="1:14">
      <c r="A510" s="41">
        <v>45046</v>
      </c>
      <c r="B510" s="786" t="s">
        <v>10</v>
      </c>
      <c r="C510" s="786" t="s">
        <v>17</v>
      </c>
      <c r="D510" t="s">
        <v>12</v>
      </c>
      <c r="E510" s="118">
        <v>39.9</v>
      </c>
      <c r="F510" s="153"/>
      <c r="G510" s="46">
        <f t="shared" si="5"/>
        <v>39.900000000000034</v>
      </c>
      <c r="H510" s="46"/>
      <c r="J510" s="786"/>
      <c r="L510" s="4"/>
    </row>
    <row r="511" spans="1:14">
      <c r="B511" s="787"/>
      <c r="C511" s="787"/>
      <c r="D511" t="s">
        <v>13</v>
      </c>
      <c r="E511" s="118">
        <v>1.5</v>
      </c>
      <c r="F511" s="153"/>
      <c r="G511" s="46">
        <f t="shared" si="5"/>
        <v>41.400000000000034</v>
      </c>
      <c r="H511" s="46"/>
      <c r="J511" s="787"/>
      <c r="L511" s="4"/>
    </row>
    <row r="512" spans="1:14">
      <c r="B512" s="787"/>
      <c r="C512" s="787"/>
      <c r="D512" t="s">
        <v>14</v>
      </c>
      <c r="E512" s="118">
        <v>350</v>
      </c>
      <c r="F512" s="153"/>
      <c r="G512" s="46">
        <f t="shared" si="5"/>
        <v>391.40000000000003</v>
      </c>
      <c r="H512" s="46"/>
    </row>
    <row r="513" spans="1:12">
      <c r="A513" s="39">
        <v>45046</v>
      </c>
      <c r="B513" s="787" t="s">
        <v>3874</v>
      </c>
      <c r="C513" s="787" t="s">
        <v>17</v>
      </c>
      <c r="D513" t="s">
        <v>14</v>
      </c>
      <c r="F513" s="118">
        <v>350</v>
      </c>
      <c r="G513" s="46">
        <f t="shared" si="5"/>
        <v>41.400000000000034</v>
      </c>
      <c r="H513" s="46"/>
      <c r="J513" s="787"/>
      <c r="L513" s="4"/>
    </row>
    <row r="514" spans="1:12">
      <c r="A514" s="39">
        <v>45199</v>
      </c>
      <c r="B514" s="787" t="s">
        <v>3883</v>
      </c>
      <c r="C514" s="787" t="s">
        <v>17</v>
      </c>
      <c r="D514" t="s">
        <v>12</v>
      </c>
      <c r="F514" s="118">
        <v>39.9</v>
      </c>
      <c r="G514" s="46">
        <f t="shared" si="5"/>
        <v>1.5000000000000355</v>
      </c>
      <c r="H514" s="46"/>
      <c r="J514" s="787"/>
      <c r="L514" s="4"/>
    </row>
    <row r="515" spans="1:12">
      <c r="A515" s="39">
        <v>45199</v>
      </c>
      <c r="B515" s="787" t="s">
        <v>3883</v>
      </c>
      <c r="C515" s="787" t="s">
        <v>17</v>
      </c>
      <c r="D515" t="s">
        <v>13</v>
      </c>
      <c r="F515" s="118">
        <v>1.5</v>
      </c>
      <c r="G515" s="46">
        <f t="shared" si="5"/>
        <v>3.5527136788005009E-14</v>
      </c>
      <c r="H515" s="46"/>
      <c r="J515" s="787"/>
      <c r="L515" s="4"/>
    </row>
    <row r="516" spans="1:12">
      <c r="A516" s="41">
        <v>45077</v>
      </c>
      <c r="B516" s="786" t="s">
        <v>10</v>
      </c>
      <c r="C516" s="786" t="s">
        <v>18</v>
      </c>
      <c r="D516" t="s">
        <v>12</v>
      </c>
      <c r="E516" s="121">
        <v>36.799999999999997</v>
      </c>
      <c r="F516" s="228"/>
      <c r="G516" s="46">
        <f t="shared" si="5"/>
        <v>36.800000000000033</v>
      </c>
      <c r="H516" s="46"/>
    </row>
    <row r="517" spans="1:12">
      <c r="B517" s="786"/>
      <c r="C517" s="786"/>
      <c r="D517" t="s">
        <v>13</v>
      </c>
      <c r="E517" s="121">
        <v>2.1</v>
      </c>
      <c r="F517" s="228"/>
      <c r="G517" s="46">
        <f t="shared" si="5"/>
        <v>38.900000000000034</v>
      </c>
      <c r="H517" s="46"/>
    </row>
    <row r="518" spans="1:12">
      <c r="B518" s="786"/>
      <c r="C518" s="786"/>
      <c r="D518" t="s">
        <v>14</v>
      </c>
      <c r="E518" s="121">
        <v>350</v>
      </c>
      <c r="F518" s="228"/>
      <c r="G518" s="46">
        <f t="shared" si="5"/>
        <v>388.90000000000003</v>
      </c>
      <c r="H518" s="46"/>
    </row>
    <row r="519" spans="1:12">
      <c r="A519" s="39">
        <v>45077</v>
      </c>
      <c r="B519" s="787" t="s">
        <v>3876</v>
      </c>
      <c r="C519" s="787" t="s">
        <v>18</v>
      </c>
      <c r="D519" t="s">
        <v>14</v>
      </c>
      <c r="E519" s="121"/>
      <c r="F519" s="228">
        <v>350</v>
      </c>
      <c r="G519" s="46">
        <f t="shared" si="5"/>
        <v>38.900000000000034</v>
      </c>
      <c r="H519" s="46"/>
    </row>
    <row r="520" spans="1:12">
      <c r="B520" s="787"/>
      <c r="C520" s="787"/>
      <c r="D520" s="188" t="s">
        <v>81</v>
      </c>
      <c r="E520" s="121">
        <v>10</v>
      </c>
      <c r="G520" s="46">
        <f t="shared" si="5"/>
        <v>48.900000000000034</v>
      </c>
      <c r="H520" s="46"/>
    </row>
    <row r="521" spans="1:12">
      <c r="A521" s="39">
        <v>45199</v>
      </c>
      <c r="B521" s="787" t="s">
        <v>3883</v>
      </c>
      <c r="C521" s="787" t="s">
        <v>18</v>
      </c>
      <c r="D521" t="s">
        <v>12</v>
      </c>
      <c r="E521" s="121"/>
      <c r="F521" s="121">
        <v>36.799999999999997</v>
      </c>
      <c r="G521" s="46">
        <f t="shared" si="5"/>
        <v>12.100000000000037</v>
      </c>
      <c r="H521" s="46"/>
    </row>
    <row r="522" spans="1:12">
      <c r="A522" s="39">
        <v>45199</v>
      </c>
      <c r="B522" s="787" t="s">
        <v>3883</v>
      </c>
      <c r="C522" s="787" t="s">
        <v>18</v>
      </c>
      <c r="D522" t="s">
        <v>13</v>
      </c>
      <c r="E522" s="121"/>
      <c r="F522" s="121">
        <v>2.1</v>
      </c>
      <c r="G522" s="46">
        <f t="shared" si="5"/>
        <v>10.000000000000037</v>
      </c>
      <c r="H522" s="46"/>
    </row>
    <row r="523" spans="1:12">
      <c r="A523" s="39">
        <v>45199</v>
      </c>
      <c r="B523" s="787" t="s">
        <v>3883</v>
      </c>
      <c r="C523" s="787" t="s">
        <v>18</v>
      </c>
      <c r="D523" s="188" t="s">
        <v>81</v>
      </c>
      <c r="E523" s="121"/>
      <c r="F523" s="121">
        <v>10</v>
      </c>
      <c r="G523" s="46">
        <f t="shared" si="5"/>
        <v>3.730349362740526E-14</v>
      </c>
      <c r="H523" s="46"/>
    </row>
    <row r="524" spans="1:12">
      <c r="A524" s="41">
        <v>45107</v>
      </c>
      <c r="B524" s="786" t="s">
        <v>10</v>
      </c>
      <c r="C524" s="786" t="s">
        <v>19</v>
      </c>
      <c r="D524" t="s">
        <v>12</v>
      </c>
      <c r="E524" s="121">
        <v>37.5</v>
      </c>
      <c r="G524" s="46">
        <f t="shared" si="5"/>
        <v>37.500000000000036</v>
      </c>
      <c r="H524" s="46"/>
    </row>
    <row r="525" spans="1:12">
      <c r="B525" s="787"/>
      <c r="C525" s="787"/>
      <c r="D525" t="s">
        <v>13</v>
      </c>
      <c r="E525" s="121">
        <v>2</v>
      </c>
      <c r="G525" s="46">
        <f t="shared" si="5"/>
        <v>39.500000000000036</v>
      </c>
      <c r="H525" s="46"/>
    </row>
    <row r="526" spans="1:12">
      <c r="B526" s="787"/>
      <c r="C526" s="787"/>
      <c r="D526" t="s">
        <v>14</v>
      </c>
      <c r="E526" s="121">
        <v>350</v>
      </c>
      <c r="G526" s="46">
        <f t="shared" si="5"/>
        <v>389.50000000000006</v>
      </c>
      <c r="H526" s="46"/>
    </row>
    <row r="527" spans="1:12">
      <c r="A527" s="39">
        <v>45110</v>
      </c>
      <c r="B527" s="787" t="s">
        <v>3884</v>
      </c>
      <c r="C527" s="787" t="s">
        <v>19</v>
      </c>
      <c r="D527" t="s">
        <v>14</v>
      </c>
      <c r="E527" s="121"/>
      <c r="F527" s="118">
        <v>350</v>
      </c>
      <c r="G527" s="46">
        <f t="shared" si="5"/>
        <v>39.500000000000057</v>
      </c>
      <c r="H527" s="46"/>
    </row>
    <row r="528" spans="1:12">
      <c r="A528" s="39">
        <v>45199</v>
      </c>
      <c r="B528" s="787" t="s">
        <v>3883</v>
      </c>
      <c r="C528" s="787" t="s">
        <v>19</v>
      </c>
      <c r="D528" t="s">
        <v>12</v>
      </c>
      <c r="E528" s="121"/>
      <c r="F528" s="121">
        <v>37.5</v>
      </c>
      <c r="G528" s="46">
        <f t="shared" si="5"/>
        <v>2.0000000000000568</v>
      </c>
      <c r="H528" s="46"/>
    </row>
    <row r="529" spans="1:13">
      <c r="A529" s="39">
        <v>45199</v>
      </c>
      <c r="B529" s="787" t="s">
        <v>3883</v>
      </c>
      <c r="C529" s="787" t="s">
        <v>19</v>
      </c>
      <c r="D529" t="s">
        <v>13</v>
      </c>
      <c r="E529" s="121"/>
      <c r="F529" s="121">
        <v>2</v>
      </c>
      <c r="G529" s="46">
        <f t="shared" si="5"/>
        <v>5.6843418860808015E-14</v>
      </c>
      <c r="H529" s="46"/>
    </row>
    <row r="530" spans="1:13">
      <c r="A530" s="41">
        <v>45138</v>
      </c>
      <c r="B530" s="786" t="s">
        <v>10</v>
      </c>
      <c r="C530" s="786" t="s">
        <v>20</v>
      </c>
      <c r="D530" t="s">
        <v>12</v>
      </c>
      <c r="E530" s="118">
        <v>17.100000000000001</v>
      </c>
      <c r="G530" s="46">
        <f t="shared" si="5"/>
        <v>17.100000000000058</v>
      </c>
      <c r="H530" s="46"/>
    </row>
    <row r="531" spans="1:13">
      <c r="A531" s="41"/>
      <c r="B531" s="786"/>
      <c r="C531" s="786"/>
      <c r="D531" t="s">
        <v>13</v>
      </c>
      <c r="E531" s="121">
        <v>2</v>
      </c>
      <c r="G531" s="46">
        <f t="shared" si="5"/>
        <v>19.100000000000058</v>
      </c>
      <c r="H531" s="46"/>
    </row>
    <row r="532" spans="1:13">
      <c r="A532" s="41"/>
      <c r="B532" s="786"/>
      <c r="C532" s="786"/>
      <c r="D532" t="s">
        <v>14</v>
      </c>
      <c r="E532" s="121">
        <v>175</v>
      </c>
      <c r="G532" s="46">
        <f t="shared" si="5"/>
        <v>194.10000000000005</v>
      </c>
      <c r="H532" s="46"/>
    </row>
    <row r="533" spans="1:13">
      <c r="A533" s="39">
        <v>45138</v>
      </c>
      <c r="B533" s="787" t="s">
        <v>3881</v>
      </c>
      <c r="C533" s="787" t="s">
        <v>20</v>
      </c>
      <c r="D533" t="s">
        <v>14</v>
      </c>
      <c r="E533" s="121"/>
      <c r="F533" s="118">
        <v>175</v>
      </c>
      <c r="G533" s="46">
        <f t="shared" si="5"/>
        <v>19.100000000000051</v>
      </c>
      <c r="H533" s="46"/>
    </row>
    <row r="534" spans="1:13">
      <c r="A534" s="39">
        <v>45199</v>
      </c>
      <c r="B534" s="787" t="s">
        <v>3883</v>
      </c>
      <c r="C534" s="787" t="s">
        <v>20</v>
      </c>
      <c r="D534" t="s">
        <v>12</v>
      </c>
      <c r="E534" s="121"/>
      <c r="F534" s="118">
        <v>17.100000000000001</v>
      </c>
      <c r="G534" s="46">
        <f t="shared" si="5"/>
        <v>2.0000000000000497</v>
      </c>
      <c r="H534" s="46"/>
    </row>
    <row r="535" spans="1:13">
      <c r="A535" s="39">
        <v>45199</v>
      </c>
      <c r="B535" s="787" t="s">
        <v>3883</v>
      </c>
      <c r="C535" s="787" t="s">
        <v>20</v>
      </c>
      <c r="D535" t="s">
        <v>13</v>
      </c>
      <c r="E535" s="121"/>
      <c r="F535" s="121">
        <v>2</v>
      </c>
      <c r="G535" s="46">
        <f t="shared" si="5"/>
        <v>4.9737991503207013E-14</v>
      </c>
      <c r="H535" s="46"/>
    </row>
    <row r="536" spans="1:13">
      <c r="A536" s="41">
        <v>45169</v>
      </c>
      <c r="B536" s="786" t="s">
        <v>10</v>
      </c>
      <c r="C536" s="786" t="s">
        <v>21</v>
      </c>
      <c r="D536" t="s">
        <v>12</v>
      </c>
      <c r="E536" s="118">
        <v>16.399999999999999</v>
      </c>
      <c r="G536" s="46">
        <f t="shared" si="5"/>
        <v>16.400000000000048</v>
      </c>
      <c r="H536" s="46"/>
    </row>
    <row r="537" spans="1:13">
      <c r="A537" s="41"/>
      <c r="B537" s="786"/>
      <c r="C537" s="786"/>
      <c r="D537" t="s">
        <v>13</v>
      </c>
      <c r="E537" s="121">
        <v>2.2999999999999998</v>
      </c>
      <c r="G537" s="46">
        <f t="shared" si="5"/>
        <v>18.700000000000049</v>
      </c>
      <c r="H537" s="46"/>
    </row>
    <row r="538" spans="1:13">
      <c r="A538" s="41"/>
      <c r="B538" s="786"/>
      <c r="C538" s="786"/>
      <c r="D538" t="s">
        <v>14</v>
      </c>
      <c r="E538" s="121">
        <v>350</v>
      </c>
      <c r="G538" s="46">
        <f t="shared" si="5"/>
        <v>368.70000000000005</v>
      </c>
      <c r="H538" s="46"/>
      <c r="J538" s="10"/>
      <c r="K538" s="10"/>
      <c r="L538" s="10"/>
    </row>
    <row r="539" spans="1:13">
      <c r="A539" s="39">
        <v>45169</v>
      </c>
      <c r="B539" s="787" t="s">
        <v>3885</v>
      </c>
      <c r="C539" s="787" t="s">
        <v>411</v>
      </c>
      <c r="D539" t="s">
        <v>14</v>
      </c>
      <c r="F539" s="118">
        <v>275</v>
      </c>
      <c r="G539" s="46">
        <f t="shared" si="5"/>
        <v>93.700000000000045</v>
      </c>
      <c r="H539" s="46"/>
      <c r="J539" s="786"/>
      <c r="L539" s="4"/>
    </row>
    <row r="540" spans="1:13">
      <c r="A540" s="39">
        <v>45199</v>
      </c>
      <c r="B540" s="787" t="s">
        <v>3883</v>
      </c>
      <c r="C540" s="787" t="s">
        <v>411</v>
      </c>
      <c r="D540" t="s">
        <v>12</v>
      </c>
      <c r="F540" s="118">
        <v>16.399999999999999</v>
      </c>
      <c r="G540" s="46">
        <f t="shared" si="5"/>
        <v>77.30000000000004</v>
      </c>
      <c r="H540" s="46"/>
      <c r="J540" s="786"/>
      <c r="L540" s="12"/>
      <c r="M540" s="4"/>
    </row>
    <row r="541" spans="1:13">
      <c r="A541" s="39">
        <v>45199</v>
      </c>
      <c r="B541" s="787" t="s">
        <v>3883</v>
      </c>
      <c r="C541" s="787" t="s">
        <v>411</v>
      </c>
      <c r="D541" t="s">
        <v>13</v>
      </c>
      <c r="E541" s="138"/>
      <c r="F541" s="121">
        <v>2.2999999999999998</v>
      </c>
      <c r="G541" s="46">
        <f t="shared" si="5"/>
        <v>75.000000000000043</v>
      </c>
      <c r="H541" s="46"/>
      <c r="J541" s="786"/>
      <c r="L541" s="4"/>
      <c r="M541" s="4"/>
    </row>
    <row r="542" spans="1:13">
      <c r="A542" s="39">
        <v>45252</v>
      </c>
      <c r="B542" s="787" t="s">
        <v>3886</v>
      </c>
      <c r="C542" s="787" t="s">
        <v>411</v>
      </c>
      <c r="D542" t="s">
        <v>14</v>
      </c>
      <c r="E542" s="138"/>
      <c r="F542" s="121">
        <v>75</v>
      </c>
      <c r="G542" s="46">
        <f t="shared" ref="G542:G610" si="7">+G541+E542-F542</f>
        <v>0</v>
      </c>
      <c r="H542" s="46"/>
      <c r="J542" s="786"/>
      <c r="L542" s="4"/>
      <c r="M542" s="4"/>
    </row>
    <row r="543" spans="1:13">
      <c r="A543" s="41">
        <v>45199</v>
      </c>
      <c r="B543" s="786" t="s">
        <v>10</v>
      </c>
      <c r="C543" s="786" t="s">
        <v>91</v>
      </c>
      <c r="D543" t="s">
        <v>12</v>
      </c>
      <c r="E543" s="118">
        <v>16.3</v>
      </c>
      <c r="G543" s="46">
        <f t="shared" si="7"/>
        <v>16.3</v>
      </c>
      <c r="H543" s="46"/>
      <c r="J543" s="786"/>
      <c r="L543" s="4"/>
      <c r="M543" s="4"/>
    </row>
    <row r="544" spans="1:13">
      <c r="B544" s="786"/>
      <c r="C544" s="786"/>
      <c r="D544" t="s">
        <v>13</v>
      </c>
      <c r="E544" s="121">
        <v>2</v>
      </c>
      <c r="G544" s="46">
        <f t="shared" si="7"/>
        <v>18.3</v>
      </c>
      <c r="H544" s="46"/>
      <c r="J544" s="787"/>
      <c r="L544" s="4"/>
      <c r="M544" s="4"/>
    </row>
    <row r="545" spans="1:15">
      <c r="B545" s="787"/>
      <c r="C545" s="787"/>
      <c r="D545" t="s">
        <v>14</v>
      </c>
      <c r="E545" s="121">
        <v>350</v>
      </c>
      <c r="G545" s="46">
        <f t="shared" si="7"/>
        <v>368.3</v>
      </c>
      <c r="H545" s="46"/>
      <c r="J545" s="786"/>
      <c r="L545" s="4"/>
      <c r="M545" s="4"/>
    </row>
    <row r="546" spans="1:15">
      <c r="A546" s="39">
        <v>45199</v>
      </c>
      <c r="B546" s="787" t="s">
        <v>3883</v>
      </c>
      <c r="C546" s="787" t="s">
        <v>91</v>
      </c>
      <c r="D546" t="s">
        <v>12</v>
      </c>
      <c r="F546" s="118">
        <v>16.3</v>
      </c>
      <c r="G546" s="46">
        <f t="shared" si="7"/>
        <v>352</v>
      </c>
      <c r="H546" s="46"/>
      <c r="J546" s="787"/>
      <c r="L546" s="4"/>
      <c r="M546" s="4"/>
    </row>
    <row r="547" spans="1:15">
      <c r="A547" s="39">
        <v>45199</v>
      </c>
      <c r="B547" s="787" t="s">
        <v>3883</v>
      </c>
      <c r="C547" s="787" t="s">
        <v>91</v>
      </c>
      <c r="D547" t="s">
        <v>13</v>
      </c>
      <c r="F547" s="118">
        <v>2</v>
      </c>
      <c r="G547" s="46">
        <f t="shared" si="7"/>
        <v>350</v>
      </c>
      <c r="H547" s="46"/>
      <c r="J547" s="787"/>
      <c r="L547" s="4"/>
      <c r="M547" s="4"/>
    </row>
    <row r="548" spans="1:15">
      <c r="A548" s="39">
        <v>45252</v>
      </c>
      <c r="B548" s="787" t="s">
        <v>3886</v>
      </c>
      <c r="C548" s="787" t="s">
        <v>91</v>
      </c>
      <c r="D548" t="s">
        <v>14</v>
      </c>
      <c r="F548" s="118">
        <v>260</v>
      </c>
      <c r="G548" s="46">
        <f t="shared" si="7"/>
        <v>90</v>
      </c>
      <c r="H548" s="46"/>
      <c r="J548" s="787"/>
      <c r="L548" s="4"/>
      <c r="M548" s="4"/>
    </row>
    <row r="549" spans="1:15">
      <c r="A549" s="39">
        <v>45260</v>
      </c>
      <c r="B549" s="787" t="s">
        <v>3887</v>
      </c>
      <c r="C549" s="787" t="s">
        <v>91</v>
      </c>
      <c r="D549" t="s">
        <v>14</v>
      </c>
      <c r="F549" s="118">
        <v>90</v>
      </c>
      <c r="G549" s="46">
        <f t="shared" si="7"/>
        <v>0</v>
      </c>
      <c r="H549" s="46"/>
      <c r="J549" s="787"/>
      <c r="L549" s="4"/>
      <c r="M549" s="4"/>
    </row>
    <row r="550" spans="1:15">
      <c r="A550" s="41">
        <v>45230</v>
      </c>
      <c r="B550" s="786" t="s">
        <v>10</v>
      </c>
      <c r="C550" s="786" t="s">
        <v>23</v>
      </c>
      <c r="D550" t="s">
        <v>12</v>
      </c>
      <c r="E550" s="121">
        <v>15.8</v>
      </c>
      <c r="F550" s="228"/>
      <c r="G550" s="46">
        <f t="shared" si="7"/>
        <v>15.8</v>
      </c>
      <c r="H550" s="46"/>
      <c r="J550" s="786"/>
      <c r="L550" s="4"/>
      <c r="M550" s="4"/>
    </row>
    <row r="551" spans="1:15">
      <c r="B551" s="787"/>
      <c r="C551" s="787"/>
      <c r="D551" t="s">
        <v>13</v>
      </c>
      <c r="E551" s="121">
        <v>2</v>
      </c>
      <c r="F551" s="228"/>
      <c r="G551" s="46">
        <f t="shared" si="7"/>
        <v>17.8</v>
      </c>
      <c r="H551" s="46"/>
      <c r="J551" s="787"/>
      <c r="L551" s="4"/>
      <c r="M551" s="4"/>
    </row>
    <row r="552" spans="1:15">
      <c r="B552" s="787"/>
      <c r="C552" s="787"/>
      <c r="D552" t="s">
        <v>14</v>
      </c>
      <c r="E552" s="121">
        <v>350</v>
      </c>
      <c r="F552" s="228"/>
      <c r="G552" s="46">
        <f t="shared" si="7"/>
        <v>367.8</v>
      </c>
      <c r="H552" s="46"/>
      <c r="J552" s="786"/>
      <c r="L552" s="4"/>
      <c r="M552" s="4"/>
      <c r="O552" s="4"/>
    </row>
    <row r="553" spans="1:15">
      <c r="A553" s="39">
        <v>45230</v>
      </c>
      <c r="B553" s="787" t="s">
        <v>3888</v>
      </c>
      <c r="C553" s="787" t="s">
        <v>23</v>
      </c>
      <c r="D553" t="s">
        <v>14</v>
      </c>
      <c r="E553" s="121"/>
      <c r="F553" s="228">
        <v>220</v>
      </c>
      <c r="G553" s="46">
        <f t="shared" si="7"/>
        <v>147.80000000000001</v>
      </c>
      <c r="H553" s="46"/>
      <c r="J553" s="787"/>
      <c r="L553" s="4"/>
      <c r="M553" s="4"/>
      <c r="O553" s="4"/>
    </row>
    <row r="554" spans="1:15">
      <c r="A554" s="39">
        <v>45199</v>
      </c>
      <c r="B554" s="787" t="s">
        <v>3883</v>
      </c>
      <c r="C554" s="787" t="s">
        <v>23</v>
      </c>
      <c r="D554" t="s">
        <v>12</v>
      </c>
      <c r="F554" s="118">
        <v>15.8</v>
      </c>
      <c r="G554" s="46">
        <f t="shared" si="7"/>
        <v>132</v>
      </c>
      <c r="H554" s="46"/>
      <c r="J554" s="786"/>
      <c r="L554" s="12"/>
      <c r="M554" s="12"/>
      <c r="O554" s="4"/>
    </row>
    <row r="555" spans="1:15">
      <c r="A555" s="39">
        <v>45199</v>
      </c>
      <c r="B555" s="787" t="s">
        <v>3883</v>
      </c>
      <c r="C555" s="787" t="s">
        <v>23</v>
      </c>
      <c r="D555" t="s">
        <v>13</v>
      </c>
      <c r="F555" s="118">
        <v>2</v>
      </c>
      <c r="G555" s="46">
        <f t="shared" si="7"/>
        <v>130</v>
      </c>
      <c r="H555" s="46"/>
      <c r="J555" s="786"/>
      <c r="L555" s="12"/>
      <c r="M555" s="12"/>
      <c r="O555" s="4"/>
    </row>
    <row r="556" spans="1:15">
      <c r="A556" s="39">
        <v>45252</v>
      </c>
      <c r="B556" s="787" t="s">
        <v>3886</v>
      </c>
      <c r="C556" s="787" t="s">
        <v>23</v>
      </c>
      <c r="D556" t="s">
        <v>14</v>
      </c>
      <c r="F556" s="118">
        <v>130</v>
      </c>
      <c r="G556" s="46">
        <f t="shared" si="7"/>
        <v>0</v>
      </c>
      <c r="H556" s="46"/>
      <c r="J556" s="786"/>
      <c r="L556" s="12"/>
      <c r="M556" s="12"/>
      <c r="O556" s="4"/>
    </row>
    <row r="557" spans="1:15">
      <c r="A557" s="41">
        <v>45260</v>
      </c>
      <c r="B557" s="786" t="s">
        <v>10</v>
      </c>
      <c r="C557" s="786" t="s">
        <v>24</v>
      </c>
      <c r="D557" t="s">
        <v>12</v>
      </c>
      <c r="E557" s="121">
        <v>17.2</v>
      </c>
      <c r="G557" s="46">
        <f t="shared" si="7"/>
        <v>17.2</v>
      </c>
      <c r="H557" s="46"/>
      <c r="J557" s="787"/>
      <c r="K557" s="188"/>
      <c r="L557" s="12"/>
      <c r="M557" s="12"/>
      <c r="O557" s="4"/>
    </row>
    <row r="558" spans="1:15">
      <c r="B558" s="787"/>
      <c r="C558" s="787"/>
      <c r="D558" t="s">
        <v>13</v>
      </c>
      <c r="E558" s="121">
        <v>5</v>
      </c>
      <c r="G558" s="46">
        <f t="shared" si="7"/>
        <v>22.2</v>
      </c>
      <c r="H558" s="46"/>
      <c r="J558" s="786"/>
      <c r="L558" s="12"/>
      <c r="M558" s="12"/>
      <c r="O558" s="102"/>
    </row>
    <row r="559" spans="1:15">
      <c r="B559" s="787"/>
      <c r="C559" s="787"/>
      <c r="D559" t="s">
        <v>14</v>
      </c>
      <c r="E559" s="121">
        <v>350</v>
      </c>
      <c r="G559" s="46">
        <f t="shared" si="7"/>
        <v>372.2</v>
      </c>
      <c r="H559" s="46"/>
      <c r="I559" s="26"/>
      <c r="J559" s="787"/>
      <c r="L559" s="12"/>
      <c r="M559" s="12"/>
      <c r="O559" s="4"/>
    </row>
    <row r="560" spans="1:15">
      <c r="A560" s="39">
        <v>45199</v>
      </c>
      <c r="B560" s="787" t="s">
        <v>3883</v>
      </c>
      <c r="C560" s="787" t="s">
        <v>24</v>
      </c>
      <c r="D560" t="s">
        <v>12</v>
      </c>
      <c r="F560" s="118">
        <v>1.6</v>
      </c>
      <c r="G560" s="46">
        <f t="shared" si="7"/>
        <v>370.59999999999997</v>
      </c>
      <c r="H560" s="46"/>
      <c r="J560" s="786"/>
      <c r="L560" s="4"/>
      <c r="M560" s="4"/>
      <c r="O560" s="4"/>
    </row>
    <row r="561" spans="1:16">
      <c r="A561" s="39">
        <v>45264</v>
      </c>
      <c r="B561" s="787" t="s">
        <v>3889</v>
      </c>
      <c r="C561" s="787" t="s">
        <v>24</v>
      </c>
      <c r="D561" t="s">
        <v>14</v>
      </c>
      <c r="F561" s="118">
        <v>350</v>
      </c>
      <c r="G561" s="46">
        <f t="shared" si="7"/>
        <v>20.599999999999966</v>
      </c>
      <c r="H561" s="46"/>
      <c r="J561" s="786"/>
      <c r="L561" s="12"/>
      <c r="M561" s="12"/>
      <c r="P561" s="4"/>
    </row>
    <row r="562" spans="1:16">
      <c r="A562" s="39">
        <v>45295</v>
      </c>
      <c r="B562" s="787" t="s">
        <v>3890</v>
      </c>
      <c r="C562" s="787" t="s">
        <v>24</v>
      </c>
      <c r="D562" t="s">
        <v>12</v>
      </c>
      <c r="F562" s="118">
        <v>15.6</v>
      </c>
      <c r="G562" s="46">
        <f t="shared" si="7"/>
        <v>4.9999999999999662</v>
      </c>
      <c r="H562" s="46"/>
      <c r="J562" s="786"/>
      <c r="L562" s="4"/>
      <c r="M562" s="4"/>
      <c r="O562" s="4"/>
    </row>
    <row r="563" spans="1:16">
      <c r="A563" s="39">
        <v>45295</v>
      </c>
      <c r="B563" s="787" t="s">
        <v>3890</v>
      </c>
      <c r="C563" s="787" t="s">
        <v>24</v>
      </c>
      <c r="D563" t="s">
        <v>13</v>
      </c>
      <c r="F563" s="118">
        <v>5</v>
      </c>
      <c r="G563" s="46">
        <f t="shared" si="7"/>
        <v>-3.3750779948604759E-14</v>
      </c>
      <c r="H563" s="46"/>
      <c r="J563" s="787"/>
      <c r="L563" s="12"/>
      <c r="M563" s="12"/>
      <c r="O563" s="4"/>
    </row>
    <row r="564" spans="1:16">
      <c r="A564" s="41">
        <v>45291</v>
      </c>
      <c r="B564" s="786" t="s">
        <v>10</v>
      </c>
      <c r="C564" s="786" t="s">
        <v>25</v>
      </c>
      <c r="D564" t="s">
        <v>12</v>
      </c>
      <c r="E564" s="121">
        <v>18.399999999999999</v>
      </c>
      <c r="G564" s="46">
        <f t="shared" si="7"/>
        <v>18.399999999999963</v>
      </c>
      <c r="H564" s="46"/>
      <c r="L564" s="4"/>
      <c r="P564" s="4"/>
    </row>
    <row r="565" spans="1:16">
      <c r="B565" s="787"/>
      <c r="C565" s="787"/>
      <c r="D565" t="s">
        <v>13</v>
      </c>
      <c r="E565" s="121">
        <v>5</v>
      </c>
      <c r="G565" s="46">
        <f t="shared" si="7"/>
        <v>23.399999999999963</v>
      </c>
      <c r="H565" s="46"/>
      <c r="L565" s="12"/>
      <c r="O565" s="4"/>
    </row>
    <row r="566" spans="1:16">
      <c r="B566" s="787"/>
      <c r="C566" s="787"/>
      <c r="D566" t="s">
        <v>14</v>
      </c>
      <c r="E566" s="121">
        <v>350</v>
      </c>
      <c r="G566" s="46">
        <f t="shared" si="7"/>
        <v>373.4</v>
      </c>
      <c r="H566" s="46"/>
      <c r="O566" s="4"/>
    </row>
    <row r="567" spans="1:16" s="365" customFormat="1">
      <c r="A567" s="364">
        <v>45295</v>
      </c>
      <c r="B567" s="807" t="s">
        <v>3891</v>
      </c>
      <c r="C567" s="807" t="s">
        <v>25</v>
      </c>
      <c r="D567" s="365" t="s">
        <v>14</v>
      </c>
      <c r="E567" s="366"/>
      <c r="F567" s="366">
        <v>350</v>
      </c>
      <c r="G567" s="369">
        <f t="shared" si="7"/>
        <v>23.399999999999977</v>
      </c>
      <c r="H567" s="369"/>
      <c r="M567" s="371"/>
      <c r="O567" s="369"/>
    </row>
    <row r="568" spans="1:16">
      <c r="A568" s="39">
        <v>45311</v>
      </c>
      <c r="B568" s="787" t="s">
        <v>3892</v>
      </c>
      <c r="C568" s="787" t="s">
        <v>25</v>
      </c>
      <c r="D568" t="s">
        <v>12</v>
      </c>
      <c r="F568" s="121">
        <v>18.399999999999999</v>
      </c>
      <c r="G568" s="46">
        <f t="shared" si="7"/>
        <v>4.9999999999999787</v>
      </c>
      <c r="H568" s="46"/>
      <c r="M568" s="793"/>
      <c r="O568" s="4"/>
    </row>
    <row r="569" spans="1:16">
      <c r="A569" s="39">
        <v>45311</v>
      </c>
      <c r="B569" s="787" t="s">
        <v>3892</v>
      </c>
      <c r="C569" s="787" t="s">
        <v>25</v>
      </c>
      <c r="D569" t="s">
        <v>13</v>
      </c>
      <c r="F569" s="121">
        <v>5</v>
      </c>
      <c r="G569" s="46">
        <f t="shared" si="7"/>
        <v>-2.1316282072803006E-14</v>
      </c>
      <c r="H569" s="46"/>
      <c r="M569" s="793"/>
      <c r="O569" s="4"/>
    </row>
    <row r="570" spans="1:16">
      <c r="A570" s="41">
        <v>45322</v>
      </c>
      <c r="B570" s="786" t="s">
        <v>10</v>
      </c>
      <c r="C570" s="786" t="s">
        <v>11</v>
      </c>
      <c r="D570" t="s">
        <v>12</v>
      </c>
      <c r="E570" s="118">
        <v>13.6</v>
      </c>
      <c r="G570" s="46">
        <f t="shared" si="7"/>
        <v>13.599999999999978</v>
      </c>
      <c r="H570" s="46"/>
      <c r="M570" s="793"/>
      <c r="O570" s="4"/>
    </row>
    <row r="571" spans="1:16">
      <c r="B571" s="787"/>
      <c r="C571" s="787"/>
      <c r="D571" t="s">
        <v>13</v>
      </c>
      <c r="E571" s="118">
        <v>5.6</v>
      </c>
      <c r="G571" s="46">
        <f t="shared" si="7"/>
        <v>19.199999999999978</v>
      </c>
      <c r="H571" s="46"/>
      <c r="M571" s="793"/>
      <c r="O571" s="4"/>
    </row>
    <row r="572" spans="1:16">
      <c r="B572" s="787"/>
      <c r="C572" s="787"/>
      <c r="D572" t="s">
        <v>14</v>
      </c>
      <c r="E572" s="118">
        <v>233.3</v>
      </c>
      <c r="G572" s="46">
        <f t="shared" si="7"/>
        <v>252.5</v>
      </c>
      <c r="H572" s="46"/>
    </row>
    <row r="573" spans="1:16">
      <c r="B573" s="787"/>
      <c r="C573" s="787"/>
      <c r="D573" t="s">
        <v>338</v>
      </c>
      <c r="E573" s="118">
        <v>1000</v>
      </c>
      <c r="G573" s="46">
        <f t="shared" si="7"/>
        <v>1252.5</v>
      </c>
      <c r="H573" s="46"/>
    </row>
    <row r="574" spans="1:16" s="365" customFormat="1">
      <c r="A574" s="364">
        <v>45300</v>
      </c>
      <c r="B574" s="807" t="s">
        <v>3893</v>
      </c>
      <c r="C574" s="807" t="s">
        <v>11</v>
      </c>
      <c r="D574" s="365" t="s">
        <v>338</v>
      </c>
      <c r="E574" s="366"/>
      <c r="F574" s="366">
        <v>1000</v>
      </c>
      <c r="G574" s="369">
        <f t="shared" si="7"/>
        <v>252.5</v>
      </c>
      <c r="H574" s="369"/>
      <c r="M574" s="368"/>
    </row>
    <row r="575" spans="1:16" s="365" customFormat="1">
      <c r="A575" s="364">
        <v>45332</v>
      </c>
      <c r="B575" s="807" t="s">
        <v>3894</v>
      </c>
      <c r="C575" s="807" t="s">
        <v>11</v>
      </c>
      <c r="D575" s="365" t="s">
        <v>14</v>
      </c>
      <c r="E575" s="366"/>
      <c r="F575" s="366">
        <v>233.3</v>
      </c>
      <c r="G575" s="369">
        <f t="shared" si="7"/>
        <v>19.199999999999989</v>
      </c>
      <c r="H575" s="369"/>
      <c r="M575" s="368"/>
      <c r="O575" s="370"/>
      <c r="P575" s="370"/>
    </row>
    <row r="576" spans="1:16">
      <c r="A576" s="39">
        <v>45342</v>
      </c>
      <c r="B576" s="787" t="s">
        <v>3895</v>
      </c>
      <c r="C576" s="787" t="s">
        <v>11</v>
      </c>
      <c r="D576" t="s">
        <v>12</v>
      </c>
      <c r="F576" s="118">
        <v>13.6</v>
      </c>
      <c r="G576" s="46">
        <f t="shared" si="7"/>
        <v>5.599999999999989</v>
      </c>
      <c r="H576" s="46"/>
      <c r="P576" s="12"/>
    </row>
    <row r="577" spans="1:13">
      <c r="A577" s="39">
        <v>45342</v>
      </c>
      <c r="B577" s="787" t="s">
        <v>3895</v>
      </c>
      <c r="C577" s="787" t="s">
        <v>11</v>
      </c>
      <c r="D577" t="s">
        <v>13</v>
      </c>
      <c r="F577" s="118">
        <v>5.6</v>
      </c>
      <c r="G577" s="46">
        <f t="shared" si="7"/>
        <v>-1.0658141036401503E-14</v>
      </c>
      <c r="H577" s="46"/>
    </row>
    <row r="578" spans="1:13">
      <c r="A578" s="41">
        <v>45351</v>
      </c>
      <c r="B578" s="786" t="s">
        <v>10</v>
      </c>
      <c r="C578" s="786" t="s">
        <v>15</v>
      </c>
      <c r="D578" t="s">
        <v>12</v>
      </c>
      <c r="E578" s="118">
        <v>21.3</v>
      </c>
      <c r="G578" s="46">
        <f t="shared" si="7"/>
        <v>21.29999999999999</v>
      </c>
      <c r="H578" s="46"/>
    </row>
    <row r="579" spans="1:13">
      <c r="A579" s="41"/>
      <c r="B579" s="786"/>
      <c r="C579" s="786"/>
      <c r="D579" t="s">
        <v>13</v>
      </c>
      <c r="E579" s="118">
        <v>5</v>
      </c>
      <c r="G579" s="46">
        <f t="shared" si="7"/>
        <v>26.29999999999999</v>
      </c>
      <c r="H579" s="46"/>
    </row>
    <row r="580" spans="1:13">
      <c r="B580" s="787"/>
      <c r="C580" s="787"/>
      <c r="D580" t="s">
        <v>14</v>
      </c>
      <c r="E580" s="118">
        <v>250</v>
      </c>
      <c r="G580" s="46">
        <f t="shared" si="7"/>
        <v>276.3</v>
      </c>
      <c r="H580" s="46"/>
    </row>
    <row r="581" spans="1:13" s="365" customFormat="1">
      <c r="A581" s="364">
        <v>45363</v>
      </c>
      <c r="B581" s="807" t="s">
        <v>3896</v>
      </c>
      <c r="C581" s="807" t="s">
        <v>15</v>
      </c>
      <c r="D581" s="365" t="s">
        <v>14</v>
      </c>
      <c r="E581" s="366"/>
      <c r="F581" s="366">
        <v>250</v>
      </c>
      <c r="G581" s="369">
        <f t="shared" si="7"/>
        <v>26.300000000000011</v>
      </c>
      <c r="H581" s="369"/>
      <c r="M581" s="368"/>
    </row>
    <row r="582" spans="1:13">
      <c r="A582" s="39">
        <v>45392</v>
      </c>
      <c r="B582" s="787" t="s">
        <v>3897</v>
      </c>
      <c r="C582" s="787" t="s">
        <v>15</v>
      </c>
      <c r="D582" t="s">
        <v>12</v>
      </c>
      <c r="F582" s="118">
        <v>21.3</v>
      </c>
      <c r="G582" s="46">
        <f t="shared" si="7"/>
        <v>5.0000000000000107</v>
      </c>
      <c r="H582" s="46"/>
    </row>
    <row r="583" spans="1:13">
      <c r="A583" s="39">
        <v>45392</v>
      </c>
      <c r="B583" s="787" t="s">
        <v>3897</v>
      </c>
      <c r="C583" s="787" t="s">
        <v>15</v>
      </c>
      <c r="D583" t="s">
        <v>13</v>
      </c>
      <c r="F583" s="118">
        <v>5</v>
      </c>
      <c r="G583" s="46">
        <f t="shared" si="7"/>
        <v>1.0658141036401503E-14</v>
      </c>
      <c r="H583" s="46"/>
      <c r="J583" s="822"/>
      <c r="K583" s="822"/>
      <c r="L583" s="822"/>
    </row>
    <row r="584" spans="1:13">
      <c r="A584" s="41">
        <v>45382</v>
      </c>
      <c r="B584" s="786" t="s">
        <v>10</v>
      </c>
      <c r="C584" s="786" t="s">
        <v>16</v>
      </c>
      <c r="D584" t="s">
        <v>12</v>
      </c>
      <c r="E584" s="118">
        <v>39.799999999999997</v>
      </c>
      <c r="G584" s="46">
        <f t="shared" si="7"/>
        <v>39.800000000000011</v>
      </c>
      <c r="H584" s="46"/>
      <c r="J584" s="786"/>
      <c r="L584" s="4"/>
    </row>
    <row r="585" spans="1:13">
      <c r="B585" s="787"/>
      <c r="C585" s="787"/>
      <c r="D585" t="s">
        <v>13</v>
      </c>
      <c r="E585" s="118">
        <v>5</v>
      </c>
      <c r="G585" s="46">
        <f t="shared" si="7"/>
        <v>44.800000000000011</v>
      </c>
      <c r="H585" s="46"/>
      <c r="J585" s="787"/>
      <c r="L585" s="4"/>
    </row>
    <row r="586" spans="1:13">
      <c r="B586" s="787"/>
      <c r="C586" s="787"/>
      <c r="D586" t="s">
        <v>14</v>
      </c>
      <c r="E586" s="118">
        <v>500</v>
      </c>
      <c r="G586" s="46">
        <f t="shared" si="7"/>
        <v>544.79999999999995</v>
      </c>
      <c r="H586" s="46"/>
      <c r="J586" s="786"/>
      <c r="L586" s="4"/>
    </row>
    <row r="587" spans="1:13" s="365" customFormat="1">
      <c r="A587" s="364">
        <v>45386</v>
      </c>
      <c r="B587" s="807" t="s">
        <v>3898</v>
      </c>
      <c r="C587" s="807" t="s">
        <v>16</v>
      </c>
      <c r="D587" s="365" t="s">
        <v>14</v>
      </c>
      <c r="E587" s="366"/>
      <c r="F587" s="366">
        <v>500</v>
      </c>
      <c r="G587" s="369">
        <f t="shared" si="7"/>
        <v>44.799999999999955</v>
      </c>
      <c r="H587" s="369"/>
      <c r="J587" s="818"/>
      <c r="L587" s="369"/>
      <c r="M587" s="368"/>
    </row>
    <row r="588" spans="1:13">
      <c r="A588" s="39">
        <v>45433</v>
      </c>
      <c r="B588" s="787" t="s">
        <v>3899</v>
      </c>
      <c r="C588" s="787" t="s">
        <v>16</v>
      </c>
      <c r="D588" t="s">
        <v>12</v>
      </c>
      <c r="F588" s="118">
        <v>39.799999999999997</v>
      </c>
      <c r="G588" s="46">
        <f t="shared" si="7"/>
        <v>4.9999999999999574</v>
      </c>
      <c r="H588" s="46"/>
      <c r="J588" s="786"/>
      <c r="L588" s="4"/>
    </row>
    <row r="589" spans="1:13">
      <c r="A589" s="39">
        <v>45433</v>
      </c>
      <c r="B589" s="787" t="s">
        <v>3899</v>
      </c>
      <c r="C589" s="787" t="s">
        <v>16</v>
      </c>
      <c r="D589" t="s">
        <v>13</v>
      </c>
      <c r="F589" s="118">
        <v>5</v>
      </c>
      <c r="G589" s="46">
        <f t="shared" si="7"/>
        <v>-4.2632564145606011E-14</v>
      </c>
      <c r="H589" s="46"/>
      <c r="J589" s="786"/>
      <c r="L589" s="4"/>
    </row>
    <row r="590" spans="1:13">
      <c r="A590" s="41">
        <v>45412</v>
      </c>
      <c r="B590" s="786" t="s">
        <v>10</v>
      </c>
      <c r="C590" s="786" t="s">
        <v>17</v>
      </c>
      <c r="D590" t="s">
        <v>12</v>
      </c>
      <c r="E590" s="118">
        <v>39.6</v>
      </c>
      <c r="G590" s="46">
        <f t="shared" si="7"/>
        <v>39.599999999999959</v>
      </c>
      <c r="H590" s="46"/>
      <c r="J590" s="787"/>
      <c r="L590" s="4"/>
    </row>
    <row r="591" spans="1:13">
      <c r="A591" s="41"/>
      <c r="B591" s="786"/>
      <c r="C591" s="786"/>
      <c r="D591" t="s">
        <v>13</v>
      </c>
      <c r="E591" s="118">
        <v>5</v>
      </c>
      <c r="G591" s="46">
        <f t="shared" si="7"/>
        <v>44.599999999999959</v>
      </c>
      <c r="H591" s="46"/>
      <c r="L591" s="12"/>
    </row>
    <row r="592" spans="1:13">
      <c r="B592" s="787"/>
      <c r="C592" s="787"/>
      <c r="D592" t="s">
        <v>14</v>
      </c>
      <c r="E592" s="118">
        <v>500</v>
      </c>
      <c r="G592" s="46">
        <f t="shared" si="7"/>
        <v>544.59999999999991</v>
      </c>
      <c r="H592" s="46"/>
    </row>
    <row r="593" spans="1:13" s="365" customFormat="1">
      <c r="A593" s="364">
        <v>45382</v>
      </c>
      <c r="B593" s="807" t="s">
        <v>2984</v>
      </c>
      <c r="C593" s="807" t="s">
        <v>17</v>
      </c>
      <c r="D593" s="365" t="s">
        <v>14</v>
      </c>
      <c r="E593" s="366"/>
      <c r="F593" s="366">
        <v>25</v>
      </c>
      <c r="G593" s="369">
        <f t="shared" si="7"/>
        <v>519.59999999999991</v>
      </c>
      <c r="H593" s="369"/>
      <c r="M593" s="368"/>
    </row>
    <row r="594" spans="1:13">
      <c r="A594" s="39">
        <v>45433</v>
      </c>
      <c r="B594" s="787" t="s">
        <v>3899</v>
      </c>
      <c r="C594" s="787" t="s">
        <v>17</v>
      </c>
      <c r="D594" t="s">
        <v>12</v>
      </c>
      <c r="F594" s="118">
        <v>39.6</v>
      </c>
      <c r="G594" s="46">
        <f t="shared" si="7"/>
        <v>479.99999999999989</v>
      </c>
      <c r="H594" s="46"/>
    </row>
    <row r="595" spans="1:13">
      <c r="A595" s="39">
        <v>45433</v>
      </c>
      <c r="B595" s="787" t="s">
        <v>3899</v>
      </c>
      <c r="C595" s="787" t="s">
        <v>17</v>
      </c>
      <c r="D595" t="s">
        <v>13</v>
      </c>
      <c r="F595" s="118">
        <v>5</v>
      </c>
      <c r="G595" s="46">
        <f t="shared" si="7"/>
        <v>474.99999999999989</v>
      </c>
      <c r="H595" s="46"/>
    </row>
    <row r="596" spans="1:13" s="365" customFormat="1">
      <c r="A596" s="364">
        <v>45433</v>
      </c>
      <c r="B596" s="807" t="s">
        <v>3900</v>
      </c>
      <c r="C596" s="807" t="s">
        <v>17</v>
      </c>
      <c r="D596" s="365" t="s">
        <v>14</v>
      </c>
      <c r="E596" s="366"/>
      <c r="F596" s="366">
        <v>475</v>
      </c>
      <c r="G596" s="369">
        <f t="shared" si="7"/>
        <v>0</v>
      </c>
      <c r="H596" s="369"/>
      <c r="M596" s="368"/>
    </row>
    <row r="597" spans="1:13">
      <c r="A597" s="41">
        <v>45443</v>
      </c>
      <c r="B597" s="786" t="s">
        <v>10</v>
      </c>
      <c r="C597" s="786" t="s">
        <v>18</v>
      </c>
      <c r="D597" t="s">
        <v>12</v>
      </c>
      <c r="E597" s="118">
        <v>36</v>
      </c>
      <c r="G597" s="46">
        <f t="shared" si="7"/>
        <v>36</v>
      </c>
      <c r="H597" s="46"/>
    </row>
    <row r="598" spans="1:13">
      <c r="B598" s="787"/>
      <c r="C598" s="787"/>
      <c r="D598" t="s">
        <v>13</v>
      </c>
      <c r="E598" s="118">
        <v>5</v>
      </c>
      <c r="G598" s="46">
        <f t="shared" si="7"/>
        <v>41</v>
      </c>
      <c r="H598" s="46"/>
    </row>
    <row r="599" spans="1:13">
      <c r="B599" s="787"/>
      <c r="C599" s="787"/>
      <c r="D599" t="s">
        <v>14</v>
      </c>
      <c r="E599" s="118">
        <v>500</v>
      </c>
      <c r="G599" s="46">
        <f t="shared" si="7"/>
        <v>541</v>
      </c>
      <c r="H599" s="46"/>
    </row>
    <row r="600" spans="1:13">
      <c r="A600" s="39">
        <v>45475</v>
      </c>
      <c r="B600" s="787" t="s">
        <v>3901</v>
      </c>
      <c r="C600" s="787" t="s">
        <v>18</v>
      </c>
      <c r="D600" t="s">
        <v>12</v>
      </c>
      <c r="F600" s="118">
        <v>36</v>
      </c>
      <c r="G600" s="46">
        <f t="shared" si="7"/>
        <v>505</v>
      </c>
      <c r="H600" s="46"/>
    </row>
    <row r="601" spans="1:13">
      <c r="A601" s="39">
        <v>45475</v>
      </c>
      <c r="B601" s="787" t="s">
        <v>3901</v>
      </c>
      <c r="C601" s="787" t="s">
        <v>18</v>
      </c>
      <c r="D601" t="s">
        <v>13</v>
      </c>
      <c r="F601" s="118">
        <v>5</v>
      </c>
      <c r="G601" s="46">
        <f t="shared" si="7"/>
        <v>500</v>
      </c>
      <c r="H601" s="46"/>
    </row>
    <row r="602" spans="1:13" s="365" customFormat="1">
      <c r="A602" s="364">
        <v>45475</v>
      </c>
      <c r="B602" s="807" t="s">
        <v>3902</v>
      </c>
      <c r="C602" s="807" t="s">
        <v>18</v>
      </c>
      <c r="D602" s="365" t="s">
        <v>14</v>
      </c>
      <c r="E602" s="366"/>
      <c r="F602" s="366">
        <v>500</v>
      </c>
      <c r="G602" s="369">
        <f t="shared" si="7"/>
        <v>0</v>
      </c>
      <c r="H602" s="369"/>
      <c r="M602" s="370"/>
    </row>
    <row r="603" spans="1:13">
      <c r="A603" s="133">
        <v>45473</v>
      </c>
      <c r="B603" s="786" t="s">
        <v>10</v>
      </c>
      <c r="C603" s="786" t="s">
        <v>19</v>
      </c>
      <c r="D603" s="815" t="s">
        <v>12</v>
      </c>
      <c r="E603" s="121">
        <v>35</v>
      </c>
      <c r="G603" s="46">
        <f t="shared" si="7"/>
        <v>35</v>
      </c>
      <c r="H603" s="46"/>
      <c r="M603" s="12"/>
    </row>
    <row r="604" spans="1:13">
      <c r="A604" s="106"/>
      <c r="B604" s="787"/>
      <c r="C604" s="787"/>
      <c r="D604" s="815" t="s">
        <v>13</v>
      </c>
      <c r="E604" s="121">
        <v>7</v>
      </c>
      <c r="G604" s="46">
        <f t="shared" si="7"/>
        <v>42</v>
      </c>
      <c r="H604" s="46"/>
      <c r="L604" s="12"/>
      <c r="M604" s="12"/>
    </row>
    <row r="605" spans="1:13">
      <c r="A605" s="106"/>
      <c r="B605" s="787"/>
      <c r="C605" s="787"/>
      <c r="D605" s="815" t="s">
        <v>14</v>
      </c>
      <c r="E605" s="121">
        <v>500</v>
      </c>
      <c r="G605" s="46">
        <f t="shared" si="7"/>
        <v>542</v>
      </c>
      <c r="H605" s="46"/>
    </row>
    <row r="606" spans="1:13" s="365" customFormat="1">
      <c r="A606" s="364">
        <v>45483</v>
      </c>
      <c r="B606" s="807" t="s">
        <v>3903</v>
      </c>
      <c r="C606" s="807" t="s">
        <v>19</v>
      </c>
      <c r="D606" s="374" t="s">
        <v>14</v>
      </c>
      <c r="E606" s="366"/>
      <c r="F606" s="366">
        <v>500</v>
      </c>
      <c r="G606" s="369">
        <f t="shared" si="7"/>
        <v>42</v>
      </c>
      <c r="H606" s="369"/>
      <c r="M606" s="368"/>
    </row>
    <row r="607" spans="1:13">
      <c r="A607" s="39">
        <v>45409</v>
      </c>
      <c r="B607" s="787" t="s">
        <v>3904</v>
      </c>
      <c r="C607" s="787" t="s">
        <v>19</v>
      </c>
      <c r="D607" s="815" t="s">
        <v>12</v>
      </c>
      <c r="F607" s="118">
        <v>35</v>
      </c>
      <c r="G607" s="46">
        <f t="shared" si="7"/>
        <v>7</v>
      </c>
      <c r="H607" s="46"/>
    </row>
    <row r="608" spans="1:13">
      <c r="A608" s="39">
        <v>45409</v>
      </c>
      <c r="B608" s="787" t="s">
        <v>3904</v>
      </c>
      <c r="C608" s="787" t="s">
        <v>19</v>
      </c>
      <c r="D608" s="815" t="s">
        <v>13</v>
      </c>
      <c r="F608" s="118">
        <v>7</v>
      </c>
      <c r="G608" s="46">
        <f t="shared" si="7"/>
        <v>0</v>
      </c>
      <c r="H608" s="46"/>
    </row>
    <row r="609" spans="1:13">
      <c r="A609" s="41">
        <v>45504</v>
      </c>
      <c r="B609" s="786" t="s">
        <v>10</v>
      </c>
      <c r="C609" s="786" t="s">
        <v>20</v>
      </c>
      <c r="D609" t="s">
        <v>12</v>
      </c>
      <c r="E609" s="121">
        <v>34.299999999999997</v>
      </c>
      <c r="G609" s="46">
        <f t="shared" si="7"/>
        <v>34.299999999999997</v>
      </c>
      <c r="H609" s="46"/>
    </row>
    <row r="610" spans="1:13">
      <c r="B610" s="787"/>
      <c r="C610" s="787"/>
      <c r="D610" t="s">
        <v>13</v>
      </c>
      <c r="E610" s="121">
        <v>7</v>
      </c>
      <c r="G610" s="46">
        <f t="shared" si="7"/>
        <v>41.3</v>
      </c>
      <c r="H610" s="46"/>
    </row>
    <row r="611" spans="1:13">
      <c r="B611" s="787"/>
      <c r="C611" s="787"/>
      <c r="D611" t="s">
        <v>14</v>
      </c>
      <c r="E611" s="121">
        <v>500</v>
      </c>
      <c r="G611" s="46">
        <f t="shared" ref="G611:G628" si="8">+G610+E611-F611</f>
        <v>541.29999999999995</v>
      </c>
      <c r="H611" s="46"/>
    </row>
    <row r="612" spans="1:13" s="233" customFormat="1">
      <c r="A612" s="269">
        <v>45500</v>
      </c>
      <c r="B612" s="270" t="s">
        <v>3905</v>
      </c>
      <c r="C612" s="270" t="s">
        <v>20</v>
      </c>
      <c r="D612" s="233" t="s">
        <v>14</v>
      </c>
      <c r="E612" s="302"/>
      <c r="F612" s="302">
        <v>500</v>
      </c>
      <c r="G612" s="271">
        <f t="shared" si="8"/>
        <v>41.299999999999955</v>
      </c>
      <c r="H612" s="271">
        <f>+F612</f>
        <v>500</v>
      </c>
      <c r="I612" s="233" t="s">
        <v>265</v>
      </c>
      <c r="M612" s="273"/>
    </row>
    <row r="613" spans="1:13">
      <c r="A613" s="39">
        <v>45546</v>
      </c>
      <c r="B613" s="787" t="s">
        <v>3906</v>
      </c>
      <c r="C613" s="787" t="s">
        <v>20</v>
      </c>
      <c r="D613" t="s">
        <v>12</v>
      </c>
      <c r="F613" s="118">
        <v>34.299999999999997</v>
      </c>
      <c r="G613" s="46">
        <f t="shared" si="8"/>
        <v>6.9999999999999574</v>
      </c>
      <c r="H613" s="46"/>
    </row>
    <row r="614" spans="1:13">
      <c r="A614" s="39">
        <v>45546</v>
      </c>
      <c r="B614" s="787" t="s">
        <v>3906</v>
      </c>
      <c r="C614" s="787" t="s">
        <v>20</v>
      </c>
      <c r="D614" t="s">
        <v>13</v>
      </c>
      <c r="F614" s="118">
        <v>7</v>
      </c>
      <c r="G614" s="46">
        <f t="shared" si="8"/>
        <v>-4.2632564145606011E-14</v>
      </c>
      <c r="H614" s="46"/>
    </row>
    <row r="615" spans="1:13">
      <c r="A615" s="41">
        <v>45535</v>
      </c>
      <c r="B615" s="786" t="s">
        <v>10</v>
      </c>
      <c r="C615" s="786" t="s">
        <v>21</v>
      </c>
      <c r="D615" s="815" t="s">
        <v>12</v>
      </c>
      <c r="E615" s="121">
        <v>34.4</v>
      </c>
      <c r="F615" s="121"/>
      <c r="G615" s="46">
        <f t="shared" si="8"/>
        <v>34.399999999999956</v>
      </c>
      <c r="H615" s="46"/>
    </row>
    <row r="616" spans="1:13">
      <c r="B616" s="787"/>
      <c r="C616" s="787"/>
      <c r="D616" s="815" t="s">
        <v>13</v>
      </c>
      <c r="E616" s="121">
        <v>7</v>
      </c>
      <c r="F616" s="121"/>
      <c r="G616" s="46">
        <f t="shared" si="8"/>
        <v>41.399999999999956</v>
      </c>
      <c r="H616" s="46"/>
    </row>
    <row r="617" spans="1:13">
      <c r="B617" s="787"/>
      <c r="C617" s="787"/>
      <c r="D617" s="815" t="s">
        <v>14</v>
      </c>
      <c r="E617" s="121">
        <v>500</v>
      </c>
      <c r="F617" s="121"/>
      <c r="G617" s="46">
        <f t="shared" si="8"/>
        <v>541.4</v>
      </c>
      <c r="H617" s="46"/>
    </row>
    <row r="618" spans="1:13" s="365" customFormat="1">
      <c r="A618" s="364">
        <v>45539</v>
      </c>
      <c r="B618" s="807" t="s">
        <v>3907</v>
      </c>
      <c r="C618" s="807" t="s">
        <v>21</v>
      </c>
      <c r="D618" s="374" t="s">
        <v>14</v>
      </c>
      <c r="E618" s="368"/>
      <c r="F618" s="368">
        <v>500</v>
      </c>
      <c r="G618" s="369">
        <f t="shared" si="8"/>
        <v>41.399999999999977</v>
      </c>
      <c r="H618" s="369"/>
      <c r="M618" s="368"/>
    </row>
    <row r="619" spans="1:13">
      <c r="A619" s="39">
        <v>45600</v>
      </c>
      <c r="B619" s="787" t="s">
        <v>3908</v>
      </c>
      <c r="C619" s="787" t="s">
        <v>21</v>
      </c>
      <c r="D619" s="815" t="s">
        <v>12</v>
      </c>
      <c r="E619" s="121"/>
      <c r="F619" s="121">
        <v>34.4</v>
      </c>
      <c r="G619" s="46">
        <f t="shared" si="8"/>
        <v>6.9999999999999787</v>
      </c>
      <c r="H619" s="46"/>
    </row>
    <row r="620" spans="1:13">
      <c r="A620" s="39">
        <v>45600</v>
      </c>
      <c r="B620" s="787" t="s">
        <v>3908</v>
      </c>
      <c r="C620" s="787" t="s">
        <v>21</v>
      </c>
      <c r="D620" s="815" t="s">
        <v>13</v>
      </c>
      <c r="E620" s="121"/>
      <c r="F620" s="121">
        <v>7</v>
      </c>
      <c r="G620" s="46">
        <f t="shared" si="8"/>
        <v>-2.1316282072803006E-14</v>
      </c>
      <c r="H620" s="46"/>
    </row>
    <row r="621" spans="1:13">
      <c r="A621" s="41">
        <v>45565</v>
      </c>
      <c r="B621" s="786" t="s">
        <v>10</v>
      </c>
      <c r="C621" s="786" t="s">
        <v>91</v>
      </c>
      <c r="D621" t="s">
        <v>12</v>
      </c>
      <c r="E621" s="121">
        <v>34.6</v>
      </c>
      <c r="G621" s="46">
        <f t="shared" si="8"/>
        <v>34.59999999999998</v>
      </c>
      <c r="H621" s="46"/>
    </row>
    <row r="622" spans="1:13">
      <c r="B622" s="787"/>
      <c r="C622" s="787"/>
      <c r="D622" t="s">
        <v>13</v>
      </c>
      <c r="E622" s="121">
        <v>5</v>
      </c>
      <c r="G622" s="46">
        <f t="shared" si="8"/>
        <v>39.59999999999998</v>
      </c>
      <c r="H622" s="46"/>
    </row>
    <row r="623" spans="1:13">
      <c r="B623" s="787"/>
      <c r="C623" s="787"/>
      <c r="D623" t="s">
        <v>14</v>
      </c>
      <c r="E623" s="121">
        <v>500</v>
      </c>
      <c r="G623" s="46">
        <f t="shared" si="8"/>
        <v>539.6</v>
      </c>
      <c r="H623" s="46"/>
    </row>
    <row r="624" spans="1:13" s="365" customFormat="1">
      <c r="A624" s="364">
        <v>45577</v>
      </c>
      <c r="B624" s="807" t="s">
        <v>3909</v>
      </c>
      <c r="C624" s="807" t="s">
        <v>91</v>
      </c>
      <c r="D624" s="365" t="s">
        <v>14</v>
      </c>
      <c r="E624" s="366"/>
      <c r="F624" s="366">
        <v>500</v>
      </c>
      <c r="G624" s="369">
        <f t="shared" si="8"/>
        <v>39.600000000000023</v>
      </c>
      <c r="H624" s="369"/>
      <c r="M624" s="368"/>
    </row>
    <row r="625" spans="1:16">
      <c r="A625" s="39">
        <v>45600</v>
      </c>
      <c r="B625" s="787" t="s">
        <v>3908</v>
      </c>
      <c r="C625" s="787" t="s">
        <v>91</v>
      </c>
      <c r="D625" s="815" t="s">
        <v>12</v>
      </c>
      <c r="F625" s="121">
        <v>34.6</v>
      </c>
      <c r="G625" s="46">
        <f t="shared" si="8"/>
        <v>5.0000000000000213</v>
      </c>
      <c r="H625" s="46"/>
    </row>
    <row r="626" spans="1:16">
      <c r="A626" s="39">
        <v>45600</v>
      </c>
      <c r="B626" s="787" t="s">
        <v>3908</v>
      </c>
      <c r="C626" s="787" t="s">
        <v>91</v>
      </c>
      <c r="D626" s="815" t="s">
        <v>13</v>
      </c>
      <c r="F626" s="121">
        <v>5</v>
      </c>
      <c r="G626" s="46">
        <f t="shared" si="8"/>
        <v>2.1316282072803006E-14</v>
      </c>
      <c r="H626" s="46"/>
    </row>
    <row r="627" spans="1:16">
      <c r="A627" s="41">
        <v>45596</v>
      </c>
      <c r="B627" s="786" t="s">
        <v>10</v>
      </c>
      <c r="C627" s="786" t="s">
        <v>23</v>
      </c>
      <c r="D627" t="s">
        <v>12</v>
      </c>
      <c r="E627" s="121">
        <v>7</v>
      </c>
      <c r="G627" s="46">
        <f t="shared" si="8"/>
        <v>7.0000000000000213</v>
      </c>
      <c r="H627" s="46"/>
    </row>
    <row r="628" spans="1:16">
      <c r="B628" s="787"/>
      <c r="C628" s="787"/>
      <c r="D628" t="s">
        <v>13</v>
      </c>
      <c r="E628" s="121">
        <v>7</v>
      </c>
      <c r="G628" s="46">
        <f t="shared" si="8"/>
        <v>14.000000000000021</v>
      </c>
      <c r="H628" s="46"/>
    </row>
    <row r="629" spans="1:16">
      <c r="B629" s="787"/>
      <c r="C629" s="787"/>
      <c r="D629" t="s">
        <v>14</v>
      </c>
      <c r="E629" s="121">
        <v>500</v>
      </c>
      <c r="G629" s="46">
        <f t="shared" ref="G629:G634" si="9">+G628+E629-F629</f>
        <v>514</v>
      </c>
      <c r="H629" s="46"/>
    </row>
    <row r="630" spans="1:16" s="378" customFormat="1">
      <c r="A630" s="377">
        <v>45600</v>
      </c>
      <c r="B630" s="801" t="s">
        <v>3910</v>
      </c>
      <c r="C630" s="801" t="s">
        <v>23</v>
      </c>
      <c r="D630" s="378" t="s">
        <v>14</v>
      </c>
      <c r="E630" s="422"/>
      <c r="F630" s="422">
        <v>500</v>
      </c>
      <c r="G630" s="419">
        <f t="shared" si="9"/>
        <v>14</v>
      </c>
      <c r="H630" s="419"/>
      <c r="M630" s="379"/>
    </row>
    <row r="631" spans="1:16">
      <c r="A631" s="39">
        <v>45664</v>
      </c>
      <c r="B631" s="787" t="s">
        <v>3911</v>
      </c>
      <c r="C631" s="787" t="s">
        <v>23</v>
      </c>
      <c r="D631" t="s">
        <v>12</v>
      </c>
      <c r="F631" s="118">
        <v>7</v>
      </c>
      <c r="G631" s="46">
        <f t="shared" si="9"/>
        <v>7</v>
      </c>
      <c r="H631" s="46"/>
    </row>
    <row r="632" spans="1:16">
      <c r="A632" s="39">
        <v>45664</v>
      </c>
      <c r="B632" s="787" t="s">
        <v>3911</v>
      </c>
      <c r="C632" s="787" t="s">
        <v>23</v>
      </c>
      <c r="D632" t="s">
        <v>13</v>
      </c>
      <c r="F632" s="118">
        <v>7</v>
      </c>
      <c r="G632" s="46">
        <f t="shared" si="9"/>
        <v>0</v>
      </c>
      <c r="H632" s="46"/>
    </row>
    <row r="633" spans="1:16">
      <c r="A633" s="41">
        <v>45626</v>
      </c>
      <c r="B633" s="786" t="s">
        <v>10</v>
      </c>
      <c r="C633" s="786" t="s">
        <v>24</v>
      </c>
      <c r="D633" t="s">
        <v>12</v>
      </c>
      <c r="E633" s="12">
        <v>8</v>
      </c>
      <c r="G633" s="46">
        <f t="shared" si="9"/>
        <v>8</v>
      </c>
      <c r="H633" s="46"/>
    </row>
    <row r="634" spans="1:16">
      <c r="B634" s="787"/>
      <c r="C634" s="787"/>
      <c r="D634" t="s">
        <v>13</v>
      </c>
      <c r="E634" s="12">
        <v>7</v>
      </c>
      <c r="G634" s="46">
        <f t="shared" si="9"/>
        <v>15</v>
      </c>
      <c r="H634" s="46"/>
    </row>
    <row r="635" spans="1:16">
      <c r="B635" s="787"/>
      <c r="C635" s="787"/>
      <c r="D635" t="s">
        <v>14</v>
      </c>
      <c r="E635" s="12">
        <v>500</v>
      </c>
      <c r="G635" s="46">
        <f t="shared" ref="G635:G702" si="10">+G634+E635-F635</f>
        <v>515</v>
      </c>
      <c r="H635" s="46"/>
      <c r="I635" t="s">
        <v>140</v>
      </c>
      <c r="J635">
        <v>10233461</v>
      </c>
    </row>
    <row r="636" spans="1:16" s="365" customFormat="1">
      <c r="A636" s="364">
        <v>45641</v>
      </c>
      <c r="B636" s="807" t="s">
        <v>3912</v>
      </c>
      <c r="C636" s="807" t="s">
        <v>24</v>
      </c>
      <c r="D636" s="365" t="s">
        <v>14</v>
      </c>
      <c r="E636" s="366"/>
      <c r="F636" s="366">
        <v>500</v>
      </c>
      <c r="G636" s="369">
        <f t="shared" si="10"/>
        <v>15</v>
      </c>
      <c r="H636" s="369"/>
      <c r="L636" s="867" t="s">
        <v>3820</v>
      </c>
      <c r="M636" s="867"/>
      <c r="N636" s="867"/>
      <c r="O636" s="867"/>
      <c r="P636" s="867"/>
    </row>
    <row r="637" spans="1:16">
      <c r="A637" s="39">
        <v>45664</v>
      </c>
      <c r="B637" s="787" t="s">
        <v>3911</v>
      </c>
      <c r="C637" s="787" t="s">
        <v>24</v>
      </c>
      <c r="D637" t="s">
        <v>12</v>
      </c>
      <c r="F637" s="118">
        <v>8</v>
      </c>
      <c r="G637" s="46">
        <f t="shared" si="10"/>
        <v>7</v>
      </c>
      <c r="H637" s="46"/>
      <c r="L637">
        <v>2024</v>
      </c>
      <c r="M637" s="786" t="s">
        <v>25</v>
      </c>
      <c r="N637" t="s">
        <v>12</v>
      </c>
      <c r="O637" s="12">
        <v>10.5</v>
      </c>
    </row>
    <row r="638" spans="1:16">
      <c r="A638" s="39">
        <v>45664</v>
      </c>
      <c r="B638" s="787" t="s">
        <v>3911</v>
      </c>
      <c r="C638" s="787" t="s">
        <v>24</v>
      </c>
      <c r="D638" t="s">
        <v>13</v>
      </c>
      <c r="F638" s="118">
        <v>7</v>
      </c>
      <c r="G638" s="46">
        <f t="shared" si="10"/>
        <v>0</v>
      </c>
      <c r="H638" s="46"/>
      <c r="M638" s="787"/>
      <c r="N638" t="s">
        <v>13</v>
      </c>
      <c r="O638" s="12">
        <v>3</v>
      </c>
    </row>
    <row r="639" spans="1:16">
      <c r="A639" s="41">
        <v>45657</v>
      </c>
      <c r="B639" s="786" t="s">
        <v>10</v>
      </c>
      <c r="C639" s="786" t="s">
        <v>25</v>
      </c>
      <c r="D639" t="s">
        <v>12</v>
      </c>
      <c r="E639" s="12">
        <v>10.5</v>
      </c>
      <c r="G639" s="46">
        <f t="shared" si="10"/>
        <v>10.5</v>
      </c>
      <c r="H639" s="46"/>
      <c r="L639">
        <v>2025</v>
      </c>
      <c r="M639" s="786" t="s">
        <v>11</v>
      </c>
      <c r="N639" t="s">
        <v>14</v>
      </c>
      <c r="O639" s="121">
        <v>500</v>
      </c>
    </row>
    <row r="640" spans="1:16">
      <c r="B640" s="787"/>
      <c r="C640" s="787"/>
      <c r="D640" t="s">
        <v>13</v>
      </c>
      <c r="E640" s="12">
        <v>3</v>
      </c>
      <c r="G640" s="46">
        <f t="shared" si="10"/>
        <v>13.5</v>
      </c>
      <c r="H640" s="46"/>
      <c r="O640" s="12">
        <f>SUM(O637:O639)</f>
        <v>513.5</v>
      </c>
    </row>
    <row r="641" spans="1:13">
      <c r="B641" s="787"/>
      <c r="C641" s="787"/>
      <c r="D641" t="s">
        <v>14</v>
      </c>
      <c r="E641" s="12">
        <v>500</v>
      </c>
      <c r="G641" s="46">
        <f t="shared" si="10"/>
        <v>513.5</v>
      </c>
      <c r="H641" s="46"/>
    </row>
    <row r="642" spans="1:13" s="127" customFormat="1">
      <c r="A642" s="126">
        <v>45664</v>
      </c>
      <c r="B642" s="797" t="s">
        <v>3913</v>
      </c>
      <c r="C642" s="797" t="s">
        <v>25</v>
      </c>
      <c r="D642" s="127" t="s">
        <v>14</v>
      </c>
      <c r="E642" s="301"/>
      <c r="F642" s="301">
        <v>500</v>
      </c>
      <c r="G642" s="128">
        <f t="shared" si="10"/>
        <v>13.5</v>
      </c>
      <c r="H642" s="128"/>
      <c r="M642" s="266"/>
    </row>
    <row r="643" spans="1:13">
      <c r="A643" s="39">
        <v>45699</v>
      </c>
      <c r="B643" s="787" t="s">
        <v>3914</v>
      </c>
      <c r="C643" s="787" t="s">
        <v>25</v>
      </c>
      <c r="D643" t="s">
        <v>12</v>
      </c>
      <c r="F643" s="118">
        <v>10.5</v>
      </c>
      <c r="G643" s="46">
        <f t="shared" si="10"/>
        <v>3</v>
      </c>
      <c r="H643" s="46"/>
    </row>
    <row r="644" spans="1:13">
      <c r="A644" s="39">
        <v>45699</v>
      </c>
      <c r="B644" s="787" t="s">
        <v>3914</v>
      </c>
      <c r="C644" s="787" t="s">
        <v>25</v>
      </c>
      <c r="D644" t="s">
        <v>13</v>
      </c>
      <c r="F644" s="118">
        <v>3</v>
      </c>
      <c r="G644" s="46">
        <f t="shared" si="10"/>
        <v>0</v>
      </c>
      <c r="H644" s="46"/>
    </row>
    <row r="645" spans="1:13">
      <c r="A645" s="41">
        <v>45688</v>
      </c>
      <c r="B645" s="786" t="s">
        <v>10</v>
      </c>
      <c r="C645" s="786" t="s">
        <v>11</v>
      </c>
      <c r="D645" t="s">
        <v>12</v>
      </c>
      <c r="E645" s="121">
        <v>8</v>
      </c>
      <c r="G645" s="46">
        <f t="shared" si="10"/>
        <v>8</v>
      </c>
      <c r="H645" s="46"/>
    </row>
    <row r="646" spans="1:13">
      <c r="B646" s="787"/>
      <c r="C646" s="787"/>
      <c r="D646" t="s">
        <v>13</v>
      </c>
      <c r="E646" s="121">
        <v>3</v>
      </c>
      <c r="G646" s="46">
        <f t="shared" si="10"/>
        <v>11</v>
      </c>
      <c r="H646" s="46"/>
    </row>
    <row r="647" spans="1:13">
      <c r="B647" s="787"/>
      <c r="C647" s="787"/>
      <c r="D647" t="s">
        <v>14</v>
      </c>
      <c r="E647" s="121">
        <v>500</v>
      </c>
      <c r="G647" s="46">
        <f t="shared" si="10"/>
        <v>511</v>
      </c>
      <c r="H647" s="46"/>
    </row>
    <row r="648" spans="1:13" s="127" customFormat="1">
      <c r="A648" s="126">
        <v>45699</v>
      </c>
      <c r="B648" s="797" t="s">
        <v>3915</v>
      </c>
      <c r="C648" s="797" t="s">
        <v>11</v>
      </c>
      <c r="D648" s="127" t="s">
        <v>14</v>
      </c>
      <c r="E648" s="301"/>
      <c r="F648" s="301">
        <v>500</v>
      </c>
      <c r="G648" s="128">
        <f t="shared" si="10"/>
        <v>11</v>
      </c>
      <c r="H648" s="128"/>
      <c r="M648" s="266"/>
    </row>
    <row r="649" spans="1:13">
      <c r="A649" s="39">
        <v>45748</v>
      </c>
      <c r="B649" s="787" t="s">
        <v>3916</v>
      </c>
      <c r="C649" s="787" t="s">
        <v>11</v>
      </c>
      <c r="D649" t="s">
        <v>12</v>
      </c>
      <c r="F649" s="118">
        <v>8</v>
      </c>
      <c r="G649" s="46">
        <f t="shared" si="10"/>
        <v>3</v>
      </c>
      <c r="H649" s="46"/>
    </row>
    <row r="650" spans="1:13">
      <c r="A650" s="39">
        <v>45748</v>
      </c>
      <c r="B650" s="787" t="s">
        <v>3916</v>
      </c>
      <c r="C650" s="787" t="s">
        <v>11</v>
      </c>
      <c r="D650" t="s">
        <v>13</v>
      </c>
      <c r="F650" s="118">
        <v>3</v>
      </c>
      <c r="G650" s="46">
        <f t="shared" si="10"/>
        <v>0</v>
      </c>
      <c r="H650" s="46"/>
    </row>
    <row r="651" spans="1:13">
      <c r="A651" s="41">
        <v>45716</v>
      </c>
      <c r="B651" s="786" t="s">
        <v>10</v>
      </c>
      <c r="C651" s="786" t="s">
        <v>15</v>
      </c>
      <c r="D651" t="s">
        <v>12</v>
      </c>
      <c r="E651" s="12">
        <v>14</v>
      </c>
      <c r="G651" s="46">
        <f t="shared" si="10"/>
        <v>14</v>
      </c>
      <c r="H651" s="46"/>
    </row>
    <row r="652" spans="1:13">
      <c r="B652" s="787"/>
      <c r="C652" s="787"/>
      <c r="D652" t="s">
        <v>13</v>
      </c>
      <c r="E652" s="12">
        <v>3</v>
      </c>
      <c r="G652" s="46">
        <f t="shared" si="10"/>
        <v>17</v>
      </c>
      <c r="H652" s="46"/>
    </row>
    <row r="653" spans="1:13">
      <c r="B653" s="787"/>
      <c r="C653" s="787"/>
      <c r="D653" t="s">
        <v>14</v>
      </c>
      <c r="E653" s="121">
        <v>500</v>
      </c>
      <c r="G653" s="46">
        <f t="shared" si="10"/>
        <v>517</v>
      </c>
      <c r="H653" s="46"/>
    </row>
    <row r="654" spans="1:13" s="233" customFormat="1">
      <c r="A654" s="269">
        <v>45748</v>
      </c>
      <c r="B654" s="270" t="s">
        <v>3917</v>
      </c>
      <c r="C654" s="270" t="s">
        <v>15</v>
      </c>
      <c r="D654" s="233" t="s">
        <v>14</v>
      </c>
      <c r="E654" s="302"/>
      <c r="F654" s="302">
        <v>500</v>
      </c>
      <c r="G654" s="271">
        <f t="shared" si="10"/>
        <v>17</v>
      </c>
      <c r="H654" s="271">
        <f>+F654</f>
        <v>500</v>
      </c>
      <c r="I654" s="233" t="s">
        <v>3918</v>
      </c>
      <c r="K654" s="233">
        <f>30-27</f>
        <v>3</v>
      </c>
      <c r="M654" s="273"/>
    </row>
    <row r="655" spans="1:13">
      <c r="A655" s="39">
        <v>45748</v>
      </c>
      <c r="B655" s="787" t="s">
        <v>3916</v>
      </c>
      <c r="C655" s="787" t="s">
        <v>15</v>
      </c>
      <c r="D655" t="s">
        <v>12</v>
      </c>
      <c r="F655" s="118">
        <v>14</v>
      </c>
      <c r="G655" s="46">
        <f t="shared" si="10"/>
        <v>3</v>
      </c>
      <c r="H655" s="46"/>
    </row>
    <row r="656" spans="1:13">
      <c r="A656" s="39">
        <v>45748</v>
      </c>
      <c r="B656" s="787" t="s">
        <v>3916</v>
      </c>
      <c r="C656" s="787" t="s">
        <v>15</v>
      </c>
      <c r="D656" t="s">
        <v>13</v>
      </c>
      <c r="F656" s="118">
        <v>3</v>
      </c>
      <c r="G656" s="46">
        <f t="shared" si="10"/>
        <v>0</v>
      </c>
      <c r="H656" s="46"/>
    </row>
    <row r="657" spans="1:13">
      <c r="A657" s="41">
        <v>45747</v>
      </c>
      <c r="B657" s="786" t="s">
        <v>10</v>
      </c>
      <c r="C657" s="786" t="s">
        <v>16</v>
      </c>
      <c r="D657" t="s">
        <v>12</v>
      </c>
      <c r="E657" s="12">
        <v>14</v>
      </c>
      <c r="G657" s="46">
        <f t="shared" si="10"/>
        <v>14</v>
      </c>
      <c r="H657" s="46"/>
    </row>
    <row r="658" spans="1:13">
      <c r="B658" s="787"/>
      <c r="C658" s="787"/>
      <c r="D658" t="s">
        <v>13</v>
      </c>
      <c r="E658" s="12">
        <v>3</v>
      </c>
      <c r="G658" s="46">
        <f t="shared" si="10"/>
        <v>17</v>
      </c>
      <c r="H658" s="46"/>
      <c r="J658" s="822" t="s">
        <v>3919</v>
      </c>
      <c r="K658" s="822"/>
      <c r="L658" s="822"/>
    </row>
    <row r="659" spans="1:13">
      <c r="B659" s="787"/>
      <c r="C659" s="787"/>
      <c r="D659" t="s">
        <v>14</v>
      </c>
      <c r="E659" s="121">
        <v>500</v>
      </c>
      <c r="G659" s="46">
        <f t="shared" si="10"/>
        <v>517</v>
      </c>
      <c r="H659" s="46"/>
      <c r="I659">
        <v>2025</v>
      </c>
      <c r="J659" s="786" t="s">
        <v>19</v>
      </c>
      <c r="K659" t="s">
        <v>12</v>
      </c>
      <c r="L659" s="118">
        <v>11.5</v>
      </c>
    </row>
    <row r="660" spans="1:13" s="233" customFormat="1">
      <c r="A660" s="269">
        <v>45748</v>
      </c>
      <c r="B660" s="270" t="s">
        <v>3920</v>
      </c>
      <c r="C660" s="270" t="s">
        <v>16</v>
      </c>
      <c r="D660" s="233" t="s">
        <v>14</v>
      </c>
      <c r="E660" s="302"/>
      <c r="F660" s="302">
        <v>500</v>
      </c>
      <c r="G660" s="271">
        <f t="shared" si="10"/>
        <v>17</v>
      </c>
      <c r="H660" s="271">
        <f>+G660</f>
        <v>17</v>
      </c>
      <c r="I660" s="233" t="s">
        <v>3918</v>
      </c>
      <c r="J660" s="270"/>
      <c r="K660" s="233" t="s">
        <v>13</v>
      </c>
      <c r="L660" s="302">
        <v>4</v>
      </c>
      <c r="M660" s="273"/>
    </row>
    <row r="661" spans="1:13">
      <c r="A661" s="39">
        <v>45800</v>
      </c>
      <c r="B661" s="787" t="s">
        <v>3921</v>
      </c>
      <c r="C661" s="787" t="s">
        <v>16</v>
      </c>
      <c r="D661" t="s">
        <v>12</v>
      </c>
      <c r="F661" s="12">
        <v>14</v>
      </c>
      <c r="G661" s="46">
        <f t="shared" si="10"/>
        <v>3</v>
      </c>
      <c r="H661" s="46"/>
      <c r="J661" s="786" t="s">
        <v>20</v>
      </c>
      <c r="K661" t="s">
        <v>14</v>
      </c>
      <c r="L661" s="121">
        <v>500</v>
      </c>
    </row>
    <row r="662" spans="1:13">
      <c r="A662" s="39">
        <v>45800</v>
      </c>
      <c r="B662" s="787" t="s">
        <v>3921</v>
      </c>
      <c r="C662" s="787" t="s">
        <v>16</v>
      </c>
      <c r="D662" t="s">
        <v>13</v>
      </c>
      <c r="F662" s="12">
        <v>3</v>
      </c>
      <c r="G662" s="46">
        <f t="shared" si="10"/>
        <v>0</v>
      </c>
      <c r="H662" s="46"/>
      <c r="L662" s="121">
        <f>SUM(L659:L661)</f>
        <v>515.5</v>
      </c>
    </row>
    <row r="663" spans="1:13">
      <c r="A663" s="41">
        <v>45777</v>
      </c>
      <c r="B663" s="786" t="s">
        <v>10</v>
      </c>
      <c r="C663" s="786" t="s">
        <v>17</v>
      </c>
      <c r="D663" t="s">
        <v>12</v>
      </c>
      <c r="E663" s="118">
        <v>14</v>
      </c>
      <c r="G663" s="46">
        <f t="shared" si="10"/>
        <v>14</v>
      </c>
      <c r="H663" s="46"/>
      <c r="J663" s="786"/>
      <c r="L663" s="118"/>
    </row>
    <row r="664" spans="1:13">
      <c r="B664" s="787"/>
      <c r="C664" s="787"/>
      <c r="D664" t="s">
        <v>13</v>
      </c>
      <c r="E664" s="118">
        <v>3</v>
      </c>
      <c r="G664" s="46">
        <f t="shared" si="10"/>
        <v>17</v>
      </c>
      <c r="H664" s="46"/>
      <c r="J664" s="787"/>
      <c r="L664" s="118"/>
    </row>
    <row r="665" spans="1:13">
      <c r="B665" s="787"/>
      <c r="C665" s="787"/>
      <c r="D665" t="s">
        <v>14</v>
      </c>
      <c r="E665" s="121">
        <v>500</v>
      </c>
      <c r="G665" s="46">
        <f t="shared" si="10"/>
        <v>517</v>
      </c>
      <c r="H665" s="46"/>
      <c r="J665" s="787"/>
      <c r="L665" s="121"/>
    </row>
    <row r="666" spans="1:13" s="233" customFormat="1">
      <c r="A666" s="269">
        <v>45800</v>
      </c>
      <c r="B666" s="270" t="s">
        <v>3922</v>
      </c>
      <c r="C666" s="270" t="s">
        <v>17</v>
      </c>
      <c r="D666" s="233" t="s">
        <v>14</v>
      </c>
      <c r="E666" s="302"/>
      <c r="F666" s="273">
        <v>500</v>
      </c>
      <c r="G666" s="271">
        <f t="shared" si="10"/>
        <v>17</v>
      </c>
      <c r="H666" s="271">
        <f>+F666</f>
        <v>500</v>
      </c>
      <c r="I666" s="233" t="s">
        <v>265</v>
      </c>
      <c r="L666" s="234"/>
      <c r="M666" s="273"/>
    </row>
    <row r="667" spans="1:13">
      <c r="A667" s="39">
        <v>45800</v>
      </c>
      <c r="B667" s="787" t="s">
        <v>3921</v>
      </c>
      <c r="C667" s="787" t="s">
        <v>17</v>
      </c>
      <c r="D667" t="s">
        <v>12</v>
      </c>
      <c r="F667" s="118">
        <v>14</v>
      </c>
      <c r="G667" s="46">
        <f t="shared" si="10"/>
        <v>3</v>
      </c>
      <c r="H667" s="46"/>
    </row>
    <row r="668" spans="1:13">
      <c r="A668" s="39">
        <v>45800</v>
      </c>
      <c r="B668" s="787" t="s">
        <v>3921</v>
      </c>
      <c r="C668" s="787" t="s">
        <v>17</v>
      </c>
      <c r="D668" t="s">
        <v>13</v>
      </c>
      <c r="F668" s="118">
        <v>3</v>
      </c>
      <c r="G668" s="46">
        <f t="shared" si="10"/>
        <v>0</v>
      </c>
      <c r="H668" s="46"/>
    </row>
    <row r="669" spans="1:13">
      <c r="A669" s="41">
        <v>45808</v>
      </c>
      <c r="B669" s="786" t="s">
        <v>10</v>
      </c>
      <c r="C669" s="786" t="s">
        <v>237</v>
      </c>
      <c r="D669" t="s">
        <v>12</v>
      </c>
      <c r="E669" s="118">
        <v>14</v>
      </c>
      <c r="G669" s="46">
        <f t="shared" si="10"/>
        <v>14</v>
      </c>
      <c r="H669" s="46"/>
    </row>
    <row r="670" spans="1:13">
      <c r="B670" s="787"/>
      <c r="C670" s="787"/>
      <c r="D670" t="s">
        <v>13</v>
      </c>
      <c r="E670" s="118">
        <v>5</v>
      </c>
      <c r="G670" s="46">
        <f t="shared" si="10"/>
        <v>19</v>
      </c>
      <c r="H670" s="46"/>
    </row>
    <row r="671" spans="1:13">
      <c r="B671" s="787"/>
      <c r="C671" s="787"/>
      <c r="D671" t="s">
        <v>14</v>
      </c>
      <c r="E671" s="121">
        <v>500</v>
      </c>
      <c r="G671" s="46">
        <f t="shared" si="10"/>
        <v>519</v>
      </c>
      <c r="H671" s="46"/>
    </row>
    <row r="672" spans="1:13" s="233" customFormat="1">
      <c r="A672" s="269">
        <v>45843</v>
      </c>
      <c r="B672" s="270" t="s">
        <v>3923</v>
      </c>
      <c r="C672" s="270" t="s">
        <v>237</v>
      </c>
      <c r="D672" s="233" t="s">
        <v>14</v>
      </c>
      <c r="E672" s="302"/>
      <c r="F672" s="302">
        <v>500</v>
      </c>
      <c r="G672" s="271">
        <f t="shared" si="10"/>
        <v>19</v>
      </c>
      <c r="H672" s="271">
        <f>+F672</f>
        <v>500</v>
      </c>
      <c r="I672" s="233" t="s">
        <v>265</v>
      </c>
      <c r="M672" s="273"/>
    </row>
    <row r="673" spans="1:13">
      <c r="A673" s="39">
        <v>45846</v>
      </c>
      <c r="B673" s="787" t="s">
        <v>3924</v>
      </c>
      <c r="C673" s="787" t="s">
        <v>237</v>
      </c>
      <c r="D673" t="s">
        <v>12</v>
      </c>
      <c r="F673" s="118">
        <v>14</v>
      </c>
      <c r="G673" s="46">
        <f t="shared" si="10"/>
        <v>5</v>
      </c>
      <c r="H673" s="46"/>
    </row>
    <row r="674" spans="1:13">
      <c r="A674" s="39">
        <v>45846</v>
      </c>
      <c r="B674" s="787" t="s">
        <v>3924</v>
      </c>
      <c r="C674" s="787" t="s">
        <v>237</v>
      </c>
      <c r="D674" t="s">
        <v>13</v>
      </c>
      <c r="F674" s="118">
        <v>5</v>
      </c>
      <c r="G674" s="46">
        <f t="shared" si="10"/>
        <v>0</v>
      </c>
      <c r="H674" s="46"/>
    </row>
    <row r="675" spans="1:13">
      <c r="A675" s="41">
        <v>45838</v>
      </c>
      <c r="B675" s="786" t="s">
        <v>10</v>
      </c>
      <c r="C675" s="786" t="s">
        <v>19</v>
      </c>
      <c r="D675" t="s">
        <v>12</v>
      </c>
      <c r="E675" s="118">
        <v>11.5</v>
      </c>
      <c r="G675" s="46">
        <f t="shared" si="10"/>
        <v>11.5</v>
      </c>
      <c r="H675" s="46"/>
    </row>
    <row r="676" spans="1:13">
      <c r="B676" s="787"/>
      <c r="C676" s="787"/>
      <c r="D676" t="s">
        <v>13</v>
      </c>
      <c r="E676" s="118">
        <v>4</v>
      </c>
      <c r="G676" s="46">
        <f t="shared" si="10"/>
        <v>15.5</v>
      </c>
      <c r="H676" s="46"/>
    </row>
    <row r="677" spans="1:13">
      <c r="B677" s="787"/>
      <c r="C677" s="787"/>
      <c r="D677" t="s">
        <v>14</v>
      </c>
      <c r="E677" s="121">
        <v>500</v>
      </c>
      <c r="G677" s="46">
        <f t="shared" si="10"/>
        <v>515.5</v>
      </c>
      <c r="H677" s="46"/>
    </row>
    <row r="678" spans="1:13" s="233" customFormat="1">
      <c r="A678" s="269">
        <v>45843</v>
      </c>
      <c r="B678" s="270" t="s">
        <v>3923</v>
      </c>
      <c r="C678" s="270" t="s">
        <v>19</v>
      </c>
      <c r="D678" s="233" t="s">
        <v>14</v>
      </c>
      <c r="E678" s="302"/>
      <c r="F678" s="302">
        <v>500</v>
      </c>
      <c r="G678" s="271">
        <f t="shared" si="10"/>
        <v>15.5</v>
      </c>
      <c r="H678" s="271">
        <f>+F678</f>
        <v>500</v>
      </c>
      <c r="I678" s="233" t="s">
        <v>3925</v>
      </c>
      <c r="M678" s="273"/>
    </row>
    <row r="679" spans="1:13">
      <c r="A679" s="39">
        <v>45882</v>
      </c>
      <c r="B679" s="787" t="s">
        <v>3926</v>
      </c>
      <c r="C679" s="787" t="s">
        <v>19</v>
      </c>
      <c r="D679" t="s">
        <v>12</v>
      </c>
      <c r="F679" s="118">
        <v>11.5</v>
      </c>
      <c r="G679" s="46">
        <f t="shared" si="10"/>
        <v>4</v>
      </c>
      <c r="H679" s="46"/>
    </row>
    <row r="680" spans="1:13">
      <c r="A680" s="39">
        <v>45882</v>
      </c>
      <c r="B680" s="787" t="s">
        <v>3926</v>
      </c>
      <c r="C680" s="787" t="s">
        <v>19</v>
      </c>
      <c r="D680" t="s">
        <v>13</v>
      </c>
      <c r="F680" s="118">
        <v>4</v>
      </c>
      <c r="G680" s="46">
        <f t="shared" si="10"/>
        <v>0</v>
      </c>
      <c r="H680" s="46"/>
    </row>
    <row r="681" spans="1:13">
      <c r="A681" s="41">
        <v>45869</v>
      </c>
      <c r="B681" s="786" t="s">
        <v>10</v>
      </c>
      <c r="C681" s="786" t="s">
        <v>20</v>
      </c>
      <c r="D681" t="s">
        <v>12</v>
      </c>
      <c r="E681" s="118">
        <v>10</v>
      </c>
      <c r="G681" s="46">
        <f t="shared" si="10"/>
        <v>10</v>
      </c>
      <c r="H681" s="46"/>
    </row>
    <row r="682" spans="1:13">
      <c r="A682"/>
      <c r="B682" s="787"/>
      <c r="C682" s="787"/>
      <c r="D682" t="s">
        <v>13</v>
      </c>
      <c r="E682" s="118">
        <v>4</v>
      </c>
      <c r="G682" s="46">
        <f t="shared" si="10"/>
        <v>14</v>
      </c>
      <c r="H682" s="46"/>
    </row>
    <row r="683" spans="1:13">
      <c r="A683"/>
      <c r="B683" s="787"/>
      <c r="C683" s="787"/>
      <c r="D683" t="s">
        <v>14</v>
      </c>
      <c r="E683" s="121">
        <v>500</v>
      </c>
      <c r="G683" s="46">
        <f t="shared" si="10"/>
        <v>514</v>
      </c>
      <c r="H683" s="46"/>
    </row>
    <row r="684" spans="1:13" s="127" customFormat="1">
      <c r="A684" s="126">
        <v>45882</v>
      </c>
      <c r="B684" s="797" t="s">
        <v>3927</v>
      </c>
      <c r="C684" s="797" t="s">
        <v>20</v>
      </c>
      <c r="D684" s="127" t="s">
        <v>14</v>
      </c>
      <c r="E684" s="301"/>
      <c r="F684" s="301">
        <v>500</v>
      </c>
      <c r="G684" s="46">
        <f t="shared" si="10"/>
        <v>14</v>
      </c>
      <c r="H684" s="128"/>
      <c r="M684" s="266"/>
    </row>
    <row r="685" spans="1:13">
      <c r="A685" s="39">
        <v>45946</v>
      </c>
      <c r="B685" s="787" t="s">
        <v>3928</v>
      </c>
      <c r="C685" s="787" t="s">
        <v>20</v>
      </c>
      <c r="D685" t="s">
        <v>12</v>
      </c>
      <c r="E685" s="138"/>
      <c r="F685" s="118">
        <v>10</v>
      </c>
      <c r="G685" s="46">
        <f t="shared" si="10"/>
        <v>4</v>
      </c>
      <c r="H685" s="46"/>
    </row>
    <row r="686" spans="1:13">
      <c r="A686" s="39">
        <v>45946</v>
      </c>
      <c r="B686" s="787" t="s">
        <v>3928</v>
      </c>
      <c r="C686" s="787" t="s">
        <v>20</v>
      </c>
      <c r="D686" t="s">
        <v>13</v>
      </c>
      <c r="E686" s="138"/>
      <c r="F686" s="118">
        <v>4</v>
      </c>
      <c r="G686" s="46">
        <f t="shared" si="10"/>
        <v>0</v>
      </c>
      <c r="H686" s="46"/>
    </row>
    <row r="687" spans="1:13">
      <c r="A687" s="41">
        <v>45900</v>
      </c>
      <c r="B687" s="786" t="s">
        <v>10</v>
      </c>
      <c r="C687" s="786" t="s">
        <v>411</v>
      </c>
      <c r="D687" t="s">
        <v>12</v>
      </c>
      <c r="E687" s="118">
        <v>10</v>
      </c>
      <c r="G687" s="46">
        <f t="shared" si="10"/>
        <v>10</v>
      </c>
      <c r="H687" s="46"/>
      <c r="K687" s="820" t="s">
        <v>3919</v>
      </c>
      <c r="L687" s="820"/>
      <c r="M687" s="820"/>
    </row>
    <row r="688" spans="1:13">
      <c r="B688" s="787"/>
      <c r="C688" s="787"/>
      <c r="D688" t="s">
        <v>13</v>
      </c>
      <c r="E688" s="118">
        <v>6</v>
      </c>
      <c r="G688" s="46">
        <f t="shared" si="10"/>
        <v>16</v>
      </c>
      <c r="H688" s="46"/>
      <c r="J688" s="10">
        <v>2025</v>
      </c>
      <c r="K688" s="786" t="s">
        <v>91</v>
      </c>
      <c r="L688" t="s">
        <v>12</v>
      </c>
      <c r="M688" s="118">
        <v>10</v>
      </c>
    </row>
    <row r="689" spans="1:13">
      <c r="B689" s="787"/>
      <c r="C689" s="787"/>
      <c r="D689" t="s">
        <v>14</v>
      </c>
      <c r="E689" s="121">
        <v>500</v>
      </c>
      <c r="G689" s="46">
        <f t="shared" si="10"/>
        <v>516</v>
      </c>
      <c r="H689" s="46"/>
      <c r="K689" s="787"/>
      <c r="L689" t="s">
        <v>13</v>
      </c>
      <c r="M689" s="118">
        <v>4</v>
      </c>
    </row>
    <row r="690" spans="1:13">
      <c r="A690" s="39">
        <v>45939</v>
      </c>
      <c r="B690" s="787" t="s">
        <v>3929</v>
      </c>
      <c r="C690" s="787" t="s">
        <v>21</v>
      </c>
      <c r="D690" t="s">
        <v>12</v>
      </c>
      <c r="E690" s="121"/>
      <c r="F690" s="118">
        <v>10</v>
      </c>
      <c r="G690" s="46">
        <f t="shared" si="10"/>
        <v>506</v>
      </c>
      <c r="H690" s="46"/>
      <c r="K690" s="786" t="s">
        <v>23</v>
      </c>
      <c r="L690" t="s">
        <v>12</v>
      </c>
      <c r="M690" s="118">
        <v>10</v>
      </c>
    </row>
    <row r="691" spans="1:13">
      <c r="A691" s="39">
        <v>45939</v>
      </c>
      <c r="B691" s="787" t="s">
        <v>3929</v>
      </c>
      <c r="C691" s="787" t="s">
        <v>21</v>
      </c>
      <c r="D691" t="s">
        <v>13</v>
      </c>
      <c r="E691" s="121"/>
      <c r="F691" s="118">
        <v>6</v>
      </c>
      <c r="G691" s="46">
        <f t="shared" si="10"/>
        <v>500</v>
      </c>
      <c r="H691" s="46"/>
      <c r="K691" s="787"/>
      <c r="L691" t="s">
        <v>13</v>
      </c>
      <c r="M691" s="118">
        <v>6</v>
      </c>
    </row>
    <row r="692" spans="1:13">
      <c r="A692" s="39">
        <v>45939</v>
      </c>
      <c r="B692" s="787" t="s">
        <v>3930</v>
      </c>
      <c r="C692" s="787" t="s">
        <v>21</v>
      </c>
      <c r="E692" s="121"/>
      <c r="F692" s="118">
        <v>500</v>
      </c>
      <c r="G692" s="46">
        <f t="shared" si="10"/>
        <v>0</v>
      </c>
      <c r="H692" s="46"/>
      <c r="K692" s="786" t="s">
        <v>24</v>
      </c>
      <c r="L692" t="s">
        <v>14</v>
      </c>
      <c r="M692" s="118">
        <v>500</v>
      </c>
    </row>
    <row r="693" spans="1:13">
      <c r="A693" s="133" t="s">
        <v>136</v>
      </c>
      <c r="B693" s="786" t="s">
        <v>10</v>
      </c>
      <c r="C693" s="786" t="s">
        <v>91</v>
      </c>
      <c r="D693" t="s">
        <v>12</v>
      </c>
      <c r="E693" s="118">
        <v>10</v>
      </c>
      <c r="G693" s="46">
        <f t="shared" si="10"/>
        <v>10</v>
      </c>
      <c r="H693" s="46"/>
      <c r="K693" s="786"/>
      <c r="M693" s="118">
        <f>SUM(M688:M692)</f>
        <v>530</v>
      </c>
    </row>
    <row r="694" spans="1:13">
      <c r="A694" s="106"/>
      <c r="B694" s="787"/>
      <c r="C694" s="787"/>
      <c r="D694" t="s">
        <v>13</v>
      </c>
      <c r="E694" s="118">
        <v>4</v>
      </c>
      <c r="G694" s="46">
        <f t="shared" si="10"/>
        <v>14</v>
      </c>
      <c r="H694" s="46"/>
      <c r="M694" s="118"/>
    </row>
    <row r="695" spans="1:13">
      <c r="A695" s="106"/>
      <c r="B695" s="787"/>
      <c r="C695" s="787"/>
      <c r="D695" t="s">
        <v>14</v>
      </c>
      <c r="E695" s="118">
        <v>500</v>
      </c>
      <c r="G695" s="46">
        <f t="shared" si="10"/>
        <v>514</v>
      </c>
      <c r="H695" s="46"/>
    </row>
    <row r="696" spans="1:13">
      <c r="A696" s="39">
        <v>45939</v>
      </c>
      <c r="B696" s="787" t="s">
        <v>3930</v>
      </c>
      <c r="C696" s="787" t="s">
        <v>91</v>
      </c>
      <c r="D696" t="s">
        <v>14</v>
      </c>
      <c r="F696" s="118">
        <v>500</v>
      </c>
      <c r="G696" s="46">
        <f t="shared" si="10"/>
        <v>14</v>
      </c>
      <c r="H696" s="46"/>
      <c r="K696" s="786"/>
      <c r="M696" s="138"/>
    </row>
    <row r="697" spans="1:13">
      <c r="A697" s="39">
        <v>46007</v>
      </c>
      <c r="B697" s="787" t="s">
        <v>3931</v>
      </c>
      <c r="C697" s="787" t="s">
        <v>91</v>
      </c>
      <c r="D697" t="s">
        <v>12</v>
      </c>
      <c r="F697" s="118">
        <v>10</v>
      </c>
      <c r="G697" s="46">
        <f>+G696+E697-F697</f>
        <v>4</v>
      </c>
      <c r="H697" s="46"/>
      <c r="K697" s="786"/>
      <c r="M697" s="138"/>
    </row>
    <row r="698" spans="1:13">
      <c r="A698" s="39">
        <v>46007</v>
      </c>
      <c r="B698" s="787" t="s">
        <v>3931</v>
      </c>
      <c r="C698" s="787" t="s">
        <v>91</v>
      </c>
      <c r="D698" t="s">
        <v>13</v>
      </c>
      <c r="F698" s="118">
        <v>4</v>
      </c>
      <c r="G698" s="46">
        <f>+G697+E698-F698</f>
        <v>0</v>
      </c>
      <c r="H698" s="46"/>
      <c r="K698" s="786"/>
      <c r="M698" s="138"/>
    </row>
    <row r="699" spans="1:13">
      <c r="A699" s="133">
        <v>45961</v>
      </c>
      <c r="B699" s="786" t="s">
        <v>10</v>
      </c>
      <c r="C699" s="786" t="s">
        <v>23</v>
      </c>
      <c r="D699" t="s">
        <v>12</v>
      </c>
      <c r="E699" s="118">
        <v>10</v>
      </c>
      <c r="G699" s="46">
        <f>+G698+E699-F699</f>
        <v>10</v>
      </c>
      <c r="H699" s="46"/>
    </row>
    <row r="700" spans="1:13">
      <c r="B700" s="787"/>
      <c r="C700" s="787"/>
      <c r="D700" t="s">
        <v>13</v>
      </c>
      <c r="E700" s="118">
        <v>6</v>
      </c>
      <c r="G700" s="46">
        <f>+G699+E700-F700</f>
        <v>16</v>
      </c>
      <c r="H700" s="457">
        <f>SUM(H567:H699)</f>
        <v>2517</v>
      </c>
      <c r="I700" s="458" t="s">
        <v>1120</v>
      </c>
    </row>
    <row r="701" spans="1:13">
      <c r="B701" s="787"/>
      <c r="C701" s="787"/>
      <c r="D701" t="s">
        <v>14</v>
      </c>
      <c r="E701" s="118">
        <v>500</v>
      </c>
      <c r="G701" s="46">
        <f>+G700+E701-F701</f>
        <v>516</v>
      </c>
    </row>
    <row r="702" spans="1:13">
      <c r="A702" s="39">
        <v>45959</v>
      </c>
      <c r="B702" s="787" t="s">
        <v>3932</v>
      </c>
      <c r="C702" s="787" t="s">
        <v>23</v>
      </c>
      <c r="D702" t="s">
        <v>14</v>
      </c>
      <c r="F702" s="118">
        <v>500</v>
      </c>
      <c r="G702" s="46">
        <f>+G701+E702-F702</f>
        <v>16</v>
      </c>
    </row>
    <row r="703" spans="1:13">
      <c r="A703" s="39">
        <v>46007</v>
      </c>
      <c r="B703" s="787" t="s">
        <v>3931</v>
      </c>
      <c r="C703" s="787" t="s">
        <v>23</v>
      </c>
      <c r="D703" t="s">
        <v>12</v>
      </c>
      <c r="F703" s="118">
        <v>10</v>
      </c>
      <c r="G703" s="46">
        <f>+G702+E703-F703</f>
        <v>6</v>
      </c>
    </row>
    <row r="704" spans="1:13">
      <c r="A704" s="39">
        <v>46007</v>
      </c>
      <c r="B704" s="787" t="s">
        <v>3931</v>
      </c>
      <c r="C704" s="787" t="s">
        <v>23</v>
      </c>
      <c r="D704" t="s">
        <v>13</v>
      </c>
      <c r="F704" s="118">
        <v>6</v>
      </c>
      <c r="G704" s="46">
        <f>+G703+E704-F704</f>
        <v>0</v>
      </c>
    </row>
    <row r="705" spans="1:18">
      <c r="A705" s="41">
        <v>45991</v>
      </c>
      <c r="B705" s="786" t="s">
        <v>10</v>
      </c>
      <c r="C705" s="786" t="s">
        <v>24</v>
      </c>
      <c r="D705" t="s">
        <v>12</v>
      </c>
      <c r="E705" s="118">
        <v>10</v>
      </c>
      <c r="G705" s="46">
        <f>+G704+E705-F705</f>
        <v>10</v>
      </c>
    </row>
    <row r="706" spans="1:18">
      <c r="B706" s="787"/>
      <c r="C706" s="787"/>
      <c r="D706" t="s">
        <v>13</v>
      </c>
      <c r="E706" s="118">
        <v>5</v>
      </c>
      <c r="G706" s="46">
        <f>+G705+E706-F706</f>
        <v>15</v>
      </c>
    </row>
    <row r="707" spans="1:18">
      <c r="B707" s="787"/>
      <c r="C707" s="787"/>
      <c r="D707" t="s">
        <v>14</v>
      </c>
      <c r="E707" s="118">
        <v>500</v>
      </c>
      <c r="G707" s="46">
        <f>+G706+E707-F707</f>
        <v>515</v>
      </c>
    </row>
    <row r="708" spans="1:18">
      <c r="A708" s="39">
        <v>46007</v>
      </c>
      <c r="B708" s="787" t="s">
        <v>3933</v>
      </c>
      <c r="C708" s="787" t="s">
        <v>24</v>
      </c>
      <c r="D708" t="s">
        <v>14</v>
      </c>
      <c r="F708" s="118">
        <v>500</v>
      </c>
      <c r="G708" s="46">
        <f>+G707+E708-F708</f>
        <v>15</v>
      </c>
      <c r="I708" s="4"/>
      <c r="J708" s="820" t="s">
        <v>3919</v>
      </c>
      <c r="K708" s="820"/>
      <c r="L708" s="820"/>
    </row>
    <row r="709" spans="1:18">
      <c r="A709" s="39">
        <v>46030</v>
      </c>
      <c r="B709" s="787" t="s">
        <v>3934</v>
      </c>
      <c r="C709" s="787" t="s">
        <v>24</v>
      </c>
      <c r="D709" t="s">
        <v>12</v>
      </c>
      <c r="F709" s="118">
        <v>10</v>
      </c>
      <c r="G709" s="46">
        <f>+G708+E709-F709</f>
        <v>5</v>
      </c>
      <c r="I709" s="10">
        <v>2026</v>
      </c>
      <c r="J709" s="786" t="s">
        <v>11</v>
      </c>
      <c r="K709" s="683" t="s">
        <v>147</v>
      </c>
      <c r="L709" s="684">
        <v>28.3</v>
      </c>
      <c r="P709" s="820" t="s">
        <v>3919</v>
      </c>
      <c r="Q709" s="820"/>
      <c r="R709" s="820"/>
    </row>
    <row r="710" spans="1:18">
      <c r="A710" s="39">
        <v>46030</v>
      </c>
      <c r="B710" s="787" t="s">
        <v>3935</v>
      </c>
      <c r="C710" s="787" t="s">
        <v>24</v>
      </c>
      <c r="D710" t="s">
        <v>13</v>
      </c>
      <c r="F710" s="118">
        <v>5</v>
      </c>
      <c r="G710" s="46">
        <f>+G709+E710-F710</f>
        <v>0</v>
      </c>
      <c r="I710" s="10"/>
      <c r="J710" s="786" t="s">
        <v>15</v>
      </c>
      <c r="K710" t="s">
        <v>12</v>
      </c>
      <c r="L710" s="118">
        <v>14.4</v>
      </c>
    </row>
    <row r="711" spans="1:18">
      <c r="A711" s="41">
        <v>46022</v>
      </c>
      <c r="B711" s="786" t="s">
        <v>10</v>
      </c>
      <c r="C711" s="786" t="s">
        <v>25</v>
      </c>
      <c r="D711" t="s">
        <v>12</v>
      </c>
      <c r="E711" s="118">
        <v>10</v>
      </c>
      <c r="G711" s="46">
        <f>+G710+E711-F711</f>
        <v>10</v>
      </c>
      <c r="I711" s="10"/>
      <c r="J711" s="787"/>
      <c r="K711" t="s">
        <v>13</v>
      </c>
      <c r="L711" s="118">
        <v>6</v>
      </c>
    </row>
    <row r="712" spans="1:18">
      <c r="A712" s="41"/>
      <c r="B712" s="786"/>
      <c r="C712" s="786"/>
      <c r="D712" t="s">
        <v>13</v>
      </c>
      <c r="E712" s="118">
        <v>5</v>
      </c>
      <c r="G712" s="46">
        <f>+G711+E712-F712</f>
        <v>15</v>
      </c>
      <c r="I712" s="4"/>
      <c r="J712" s="786" t="s">
        <v>16</v>
      </c>
      <c r="K712" t="s">
        <v>14</v>
      </c>
      <c r="L712" s="118">
        <v>500</v>
      </c>
    </row>
    <row r="713" spans="1:18">
      <c r="B713" s="787"/>
      <c r="C713" s="787"/>
      <c r="D713" t="s">
        <v>14</v>
      </c>
      <c r="E713" s="118">
        <v>500</v>
      </c>
      <c r="G713" s="46">
        <f>+G712+E713-F713</f>
        <v>515</v>
      </c>
      <c r="I713" s="4"/>
      <c r="L713" s="135">
        <f>SUM(L709:L712)</f>
        <v>548.70000000000005</v>
      </c>
    </row>
    <row r="714" spans="1:18">
      <c r="A714" s="39">
        <v>46030</v>
      </c>
      <c r="B714" s="787" t="s">
        <v>3936</v>
      </c>
      <c r="C714" s="787" t="s">
        <v>25</v>
      </c>
      <c r="D714" t="s">
        <v>14</v>
      </c>
      <c r="F714" s="118">
        <v>500</v>
      </c>
      <c r="G714" s="46">
        <f>+G713+E714-F714</f>
        <v>15</v>
      </c>
    </row>
    <row r="715" spans="1:18">
      <c r="A715" s="39">
        <v>46057</v>
      </c>
      <c r="B715" s="787" t="s">
        <v>3937</v>
      </c>
      <c r="C715" s="787" t="s">
        <v>25</v>
      </c>
      <c r="D715" t="s">
        <v>12</v>
      </c>
      <c r="F715" s="118">
        <v>10</v>
      </c>
      <c r="G715" s="46">
        <f t="shared" ref="G715:G720" si="11">+G714+E715-F715</f>
        <v>5</v>
      </c>
    </row>
    <row r="716" spans="1:18">
      <c r="A716" s="39">
        <v>46057</v>
      </c>
      <c r="B716" s="787" t="s">
        <v>3937</v>
      </c>
      <c r="C716" s="787" t="s">
        <v>25</v>
      </c>
      <c r="D716" t="s">
        <v>13</v>
      </c>
      <c r="F716" s="118">
        <v>5</v>
      </c>
      <c r="G716" s="46">
        <f t="shared" si="11"/>
        <v>0</v>
      </c>
    </row>
    <row r="717" spans="1:18">
      <c r="A717" s="133">
        <v>46053</v>
      </c>
      <c r="B717" s="786" t="s">
        <v>10</v>
      </c>
      <c r="C717" s="786" t="s">
        <v>11</v>
      </c>
      <c r="D717" t="s">
        <v>12</v>
      </c>
      <c r="E717" s="118">
        <v>15</v>
      </c>
      <c r="G717" s="46">
        <f t="shared" si="11"/>
        <v>15</v>
      </c>
    </row>
    <row r="718" spans="1:18">
      <c r="A718" s="106"/>
      <c r="B718" s="787"/>
      <c r="C718" s="787"/>
      <c r="D718" t="s">
        <v>13</v>
      </c>
      <c r="E718" s="118">
        <v>3</v>
      </c>
      <c r="G718" s="46">
        <f t="shared" si="11"/>
        <v>18</v>
      </c>
    </row>
    <row r="719" spans="1:18">
      <c r="A719" s="106"/>
      <c r="B719" s="787"/>
      <c r="C719" s="787"/>
      <c r="D719" t="s">
        <v>14</v>
      </c>
      <c r="E719" s="118">
        <v>500</v>
      </c>
      <c r="G719" s="46">
        <f t="shared" si="11"/>
        <v>518</v>
      </c>
    </row>
    <row r="720" spans="1:18">
      <c r="B720" s="787"/>
      <c r="C720" s="787"/>
      <c r="D720" s="683" t="s">
        <v>147</v>
      </c>
      <c r="E720" s="684">
        <v>28.3</v>
      </c>
      <c r="G720" s="46">
        <f t="shared" si="11"/>
        <v>546.29999999999995</v>
      </c>
    </row>
    <row r="721" spans="1:7">
      <c r="A721" s="39">
        <v>46057</v>
      </c>
      <c r="B721" s="787" t="s">
        <v>3938</v>
      </c>
      <c r="C721" s="787" t="s">
        <v>11</v>
      </c>
      <c r="D721" t="s">
        <v>14</v>
      </c>
      <c r="F721" s="118">
        <v>500</v>
      </c>
      <c r="G721" s="46">
        <f t="shared" ref="G721:G778" si="12">+G720+E721-F721</f>
        <v>46.299999999999955</v>
      </c>
    </row>
    <row r="722" spans="1:7">
      <c r="A722" s="39">
        <v>46093</v>
      </c>
      <c r="B722" s="787" t="s">
        <v>3939</v>
      </c>
      <c r="C722" s="787" t="s">
        <v>11</v>
      </c>
      <c r="D722" t="s">
        <v>12</v>
      </c>
      <c r="F722" s="118">
        <v>15</v>
      </c>
      <c r="G722" s="46">
        <f t="shared" si="12"/>
        <v>31.299999999999955</v>
      </c>
    </row>
    <row r="723" spans="1:7">
      <c r="A723" s="39">
        <v>46093</v>
      </c>
      <c r="B723" s="787" t="s">
        <v>3939</v>
      </c>
      <c r="C723" s="787" t="s">
        <v>11</v>
      </c>
      <c r="D723" t="s">
        <v>13</v>
      </c>
      <c r="F723" s="118">
        <v>3</v>
      </c>
      <c r="G723" s="46">
        <f t="shared" si="12"/>
        <v>28.299999999999955</v>
      </c>
    </row>
    <row r="724" spans="1:7">
      <c r="A724" s="39">
        <v>46120</v>
      </c>
      <c r="B724" s="787" t="s">
        <v>3940</v>
      </c>
      <c r="C724" s="787" t="s">
        <v>11</v>
      </c>
      <c r="D724" t="s">
        <v>147</v>
      </c>
      <c r="F724" s="118">
        <v>28.3</v>
      </c>
      <c r="G724" s="46">
        <f t="shared" si="12"/>
        <v>-4.6185277824406512E-14</v>
      </c>
    </row>
    <row r="725" spans="1:7">
      <c r="A725" s="41">
        <v>46081</v>
      </c>
      <c r="B725" s="786" t="s">
        <v>10</v>
      </c>
      <c r="C725" s="786" t="s">
        <v>15</v>
      </c>
      <c r="D725" t="s">
        <v>12</v>
      </c>
      <c r="E725" s="118">
        <v>14.4</v>
      </c>
      <c r="G725" s="46">
        <f t="shared" si="12"/>
        <v>14.399999999999954</v>
      </c>
    </row>
    <row r="726" spans="1:7">
      <c r="B726" s="787"/>
      <c r="C726" s="787"/>
      <c r="D726" t="s">
        <v>13</v>
      </c>
      <c r="E726" s="118">
        <v>6</v>
      </c>
      <c r="G726" s="46">
        <f t="shared" si="12"/>
        <v>20.399999999999956</v>
      </c>
    </row>
    <row r="727" spans="1:7">
      <c r="B727" s="787"/>
      <c r="C727" s="787"/>
      <c r="D727" t="s">
        <v>14</v>
      </c>
      <c r="E727" s="118">
        <v>500</v>
      </c>
      <c r="G727" s="46">
        <f t="shared" si="12"/>
        <v>520.4</v>
      </c>
    </row>
    <row r="728" spans="1:7">
      <c r="A728" s="39">
        <v>46093</v>
      </c>
      <c r="B728" s="631" t="s">
        <v>3941</v>
      </c>
      <c r="C728" s="787" t="s">
        <v>15</v>
      </c>
      <c r="D728" t="s">
        <v>14</v>
      </c>
      <c r="F728" s="118">
        <v>500</v>
      </c>
      <c r="G728" s="46">
        <f t="shared" si="12"/>
        <v>20.399999999999977</v>
      </c>
    </row>
    <row r="729" spans="1:7">
      <c r="A729" s="39">
        <v>46120</v>
      </c>
      <c r="B729" s="631" t="s">
        <v>3940</v>
      </c>
      <c r="C729" s="787" t="s">
        <v>15</v>
      </c>
      <c r="D729" t="s">
        <v>12</v>
      </c>
      <c r="F729" s="118">
        <v>14.4</v>
      </c>
      <c r="G729" s="46">
        <f t="shared" si="12"/>
        <v>5.9999999999999769</v>
      </c>
    </row>
    <row r="730" spans="1:7">
      <c r="A730" s="39">
        <v>46120</v>
      </c>
      <c r="B730" s="631" t="s">
        <v>3940</v>
      </c>
      <c r="C730" s="787" t="s">
        <v>15</v>
      </c>
      <c r="D730" t="s">
        <v>13</v>
      </c>
      <c r="F730" s="118">
        <v>6</v>
      </c>
      <c r="G730" s="46">
        <f t="shared" si="12"/>
        <v>-2.3092638912203256E-14</v>
      </c>
    </row>
    <row r="731" spans="1:7">
      <c r="A731" s="41">
        <v>46112</v>
      </c>
      <c r="B731" s="786" t="s">
        <v>10</v>
      </c>
      <c r="C731" s="786" t="s">
        <v>16</v>
      </c>
      <c r="D731" t="s">
        <v>12</v>
      </c>
      <c r="E731" s="118">
        <v>5.6</v>
      </c>
      <c r="G731" s="46">
        <f t="shared" si="12"/>
        <v>5.5999999999999766</v>
      </c>
    </row>
    <row r="732" spans="1:7">
      <c r="B732" s="787"/>
      <c r="C732" s="787"/>
      <c r="D732" t="s">
        <v>13</v>
      </c>
      <c r="E732" s="118">
        <v>15</v>
      </c>
      <c r="G732" s="46">
        <f t="shared" si="12"/>
        <v>20.599999999999977</v>
      </c>
    </row>
    <row r="733" spans="1:7">
      <c r="B733" s="787"/>
      <c r="C733" s="787"/>
      <c r="D733" t="s">
        <v>14</v>
      </c>
      <c r="E733" s="118">
        <v>500</v>
      </c>
      <c r="G733" s="46">
        <f t="shared" si="12"/>
        <v>520.6</v>
      </c>
    </row>
    <row r="734" spans="1:7">
      <c r="A734" s="39">
        <v>46120</v>
      </c>
      <c r="B734" s="787" t="s">
        <v>3942</v>
      </c>
      <c r="C734" s="787" t="s">
        <v>16</v>
      </c>
      <c r="D734" t="s">
        <v>14</v>
      </c>
      <c r="F734" s="118">
        <v>500</v>
      </c>
      <c r="G734" s="46">
        <f t="shared" si="12"/>
        <v>20.600000000000023</v>
      </c>
    </row>
    <row r="735" spans="1:7">
      <c r="A735" s="41">
        <v>46142</v>
      </c>
      <c r="B735" s="786" t="s">
        <v>10</v>
      </c>
      <c r="C735" s="786" t="s">
        <v>17</v>
      </c>
      <c r="D735" t="s">
        <v>12</v>
      </c>
      <c r="G735" s="46">
        <f t="shared" si="12"/>
        <v>20.600000000000023</v>
      </c>
    </row>
    <row r="736" spans="1:7">
      <c r="B736" s="787"/>
      <c r="C736" s="787"/>
      <c r="D736" t="s">
        <v>13</v>
      </c>
      <c r="G736" s="46">
        <f t="shared" si="12"/>
        <v>20.600000000000023</v>
      </c>
    </row>
    <row r="737" spans="2:7">
      <c r="B737" s="787"/>
      <c r="C737" s="787"/>
      <c r="D737" t="s">
        <v>14</v>
      </c>
      <c r="E737" s="118">
        <v>500</v>
      </c>
      <c r="G737" s="46">
        <f t="shared" si="12"/>
        <v>520.6</v>
      </c>
    </row>
    <row r="738" spans="2:7">
      <c r="B738" s="787"/>
      <c r="C738" s="787"/>
      <c r="G738" s="46">
        <f t="shared" si="12"/>
        <v>520.6</v>
      </c>
    </row>
    <row r="739" spans="2:7">
      <c r="B739" s="787"/>
      <c r="C739" s="787"/>
      <c r="G739" s="46">
        <f t="shared" si="12"/>
        <v>520.6</v>
      </c>
    </row>
    <row r="740" spans="2:7">
      <c r="B740" s="787"/>
      <c r="C740" s="787"/>
      <c r="G740" s="46">
        <f t="shared" si="12"/>
        <v>520.6</v>
      </c>
    </row>
    <row r="741" spans="2:7">
      <c r="B741" s="787"/>
      <c r="C741" s="787"/>
      <c r="G741" s="46">
        <f t="shared" si="12"/>
        <v>520.6</v>
      </c>
    </row>
    <row r="742" spans="2:7">
      <c r="B742" s="787"/>
      <c r="C742" s="787"/>
      <c r="G742" s="46">
        <f t="shared" si="12"/>
        <v>520.6</v>
      </c>
    </row>
    <row r="743" spans="2:7">
      <c r="B743" s="787"/>
      <c r="C743" s="787"/>
      <c r="G743" s="46">
        <f t="shared" si="12"/>
        <v>520.6</v>
      </c>
    </row>
    <row r="744" spans="2:7">
      <c r="B744" s="787"/>
      <c r="C744" s="787"/>
      <c r="G744" s="46">
        <f t="shared" si="12"/>
        <v>520.6</v>
      </c>
    </row>
    <row r="745" spans="2:7">
      <c r="B745" s="787"/>
      <c r="C745" s="787"/>
      <c r="G745" s="46">
        <f t="shared" si="12"/>
        <v>520.6</v>
      </c>
    </row>
    <row r="746" spans="2:7">
      <c r="B746" s="787"/>
      <c r="C746" s="787"/>
      <c r="G746" s="46">
        <f t="shared" si="12"/>
        <v>520.6</v>
      </c>
    </row>
    <row r="747" spans="2:7">
      <c r="B747" s="787"/>
      <c r="C747" s="787"/>
      <c r="G747" s="46">
        <f t="shared" si="12"/>
        <v>520.6</v>
      </c>
    </row>
    <row r="748" spans="2:7">
      <c r="B748" s="787"/>
      <c r="C748" s="787"/>
      <c r="G748" s="46">
        <f t="shared" si="12"/>
        <v>520.6</v>
      </c>
    </row>
    <row r="749" spans="2:7">
      <c r="B749" s="787"/>
      <c r="C749" s="787"/>
      <c r="G749" s="46">
        <f t="shared" si="12"/>
        <v>520.6</v>
      </c>
    </row>
    <row r="750" spans="2:7">
      <c r="B750" s="787"/>
      <c r="C750" s="787"/>
      <c r="G750" s="46">
        <f t="shared" si="12"/>
        <v>520.6</v>
      </c>
    </row>
    <row r="751" spans="2:7">
      <c r="B751" s="787"/>
      <c r="C751" s="787"/>
      <c r="G751" s="46">
        <f t="shared" si="12"/>
        <v>520.6</v>
      </c>
    </row>
    <row r="752" spans="2:7">
      <c r="B752" s="787"/>
      <c r="C752" s="787"/>
      <c r="G752" s="46">
        <f t="shared" si="12"/>
        <v>520.6</v>
      </c>
    </row>
    <row r="753" spans="2:7">
      <c r="B753" s="787"/>
      <c r="C753" s="787"/>
      <c r="G753" s="46">
        <f t="shared" si="12"/>
        <v>520.6</v>
      </c>
    </row>
    <row r="754" spans="2:7">
      <c r="B754" s="787"/>
      <c r="C754" s="787"/>
      <c r="G754" s="46">
        <f t="shared" si="12"/>
        <v>520.6</v>
      </c>
    </row>
    <row r="755" spans="2:7">
      <c r="B755" s="787"/>
      <c r="C755" s="787"/>
      <c r="G755" s="46">
        <f t="shared" si="12"/>
        <v>520.6</v>
      </c>
    </row>
    <row r="756" spans="2:7">
      <c r="B756" s="787"/>
      <c r="C756" s="787"/>
      <c r="G756" s="46">
        <f t="shared" si="12"/>
        <v>520.6</v>
      </c>
    </row>
    <row r="757" spans="2:7">
      <c r="B757" s="787"/>
      <c r="C757" s="787"/>
      <c r="G757" s="46">
        <f t="shared" si="12"/>
        <v>520.6</v>
      </c>
    </row>
    <row r="758" spans="2:7">
      <c r="B758" s="787"/>
      <c r="C758" s="787"/>
      <c r="G758" s="46">
        <f t="shared" si="12"/>
        <v>520.6</v>
      </c>
    </row>
    <row r="759" spans="2:7">
      <c r="B759" s="787"/>
      <c r="C759" s="787"/>
      <c r="G759" s="46">
        <f t="shared" si="12"/>
        <v>520.6</v>
      </c>
    </row>
    <row r="760" spans="2:7">
      <c r="B760" s="787"/>
      <c r="C760" s="787"/>
      <c r="G760" s="46">
        <f t="shared" si="12"/>
        <v>520.6</v>
      </c>
    </row>
    <row r="761" spans="2:7">
      <c r="B761" s="787"/>
      <c r="C761" s="787"/>
      <c r="G761" s="46">
        <f t="shared" si="12"/>
        <v>520.6</v>
      </c>
    </row>
    <row r="762" spans="2:7">
      <c r="B762" s="787"/>
      <c r="C762" s="787"/>
      <c r="G762" s="46">
        <f t="shared" si="12"/>
        <v>520.6</v>
      </c>
    </row>
    <row r="763" spans="2:7">
      <c r="B763" s="787"/>
      <c r="C763" s="787"/>
      <c r="G763" s="46">
        <f t="shared" si="12"/>
        <v>520.6</v>
      </c>
    </row>
    <row r="764" spans="2:7">
      <c r="B764" s="787"/>
      <c r="C764" s="787"/>
      <c r="G764" s="46">
        <f t="shared" si="12"/>
        <v>520.6</v>
      </c>
    </row>
    <row r="765" spans="2:7">
      <c r="B765" s="787"/>
      <c r="C765" s="787"/>
      <c r="G765" s="46">
        <f t="shared" si="12"/>
        <v>520.6</v>
      </c>
    </row>
    <row r="766" spans="2:7">
      <c r="B766" s="787"/>
      <c r="C766" s="787"/>
      <c r="G766" s="46">
        <f t="shared" si="12"/>
        <v>520.6</v>
      </c>
    </row>
    <row r="767" spans="2:7">
      <c r="B767" s="787"/>
      <c r="C767" s="787"/>
      <c r="G767" s="46">
        <f t="shared" si="12"/>
        <v>520.6</v>
      </c>
    </row>
    <row r="768" spans="2:7">
      <c r="B768" s="787"/>
      <c r="C768" s="787"/>
      <c r="G768" s="46">
        <f t="shared" si="12"/>
        <v>520.6</v>
      </c>
    </row>
    <row r="769" spans="2:7">
      <c r="B769" s="787"/>
      <c r="C769" s="787"/>
      <c r="G769" s="46">
        <f t="shared" si="12"/>
        <v>520.6</v>
      </c>
    </row>
    <row r="770" spans="2:7">
      <c r="B770" s="787"/>
      <c r="C770" s="787"/>
      <c r="G770" s="46">
        <f t="shared" si="12"/>
        <v>520.6</v>
      </c>
    </row>
    <row r="771" spans="2:7">
      <c r="B771" s="787"/>
      <c r="C771" s="787"/>
      <c r="G771" s="46">
        <f t="shared" si="12"/>
        <v>520.6</v>
      </c>
    </row>
    <row r="772" spans="2:7">
      <c r="B772" s="787"/>
      <c r="C772" s="787"/>
      <c r="G772" s="46">
        <f t="shared" si="12"/>
        <v>520.6</v>
      </c>
    </row>
    <row r="773" spans="2:7">
      <c r="B773" s="787"/>
      <c r="C773" s="787"/>
      <c r="G773" s="46">
        <f t="shared" si="12"/>
        <v>520.6</v>
      </c>
    </row>
    <row r="774" spans="2:7">
      <c r="B774" s="787"/>
      <c r="C774" s="787"/>
      <c r="G774" s="46">
        <f t="shared" si="12"/>
        <v>520.6</v>
      </c>
    </row>
    <row r="775" spans="2:7">
      <c r="B775" s="787"/>
      <c r="C775" s="787"/>
      <c r="G775" s="46">
        <f t="shared" si="12"/>
        <v>520.6</v>
      </c>
    </row>
    <row r="776" spans="2:7">
      <c r="B776" s="787"/>
      <c r="C776" s="787"/>
      <c r="G776" s="46">
        <f t="shared" si="12"/>
        <v>520.6</v>
      </c>
    </row>
    <row r="777" spans="2:7">
      <c r="B777" s="787"/>
      <c r="C777" s="787"/>
      <c r="G777" s="46">
        <f t="shared" si="12"/>
        <v>520.6</v>
      </c>
    </row>
    <row r="778" spans="2:7">
      <c r="B778" s="787"/>
      <c r="C778" s="787"/>
      <c r="G778" s="46">
        <f t="shared" si="12"/>
        <v>520.6</v>
      </c>
    </row>
    <row r="779" spans="2:7">
      <c r="B779" s="787"/>
      <c r="C779" s="787"/>
      <c r="G779" s="46">
        <f t="shared" ref="G779:G842" si="13">+G778+E779-F779</f>
        <v>520.6</v>
      </c>
    </row>
    <row r="780" spans="2:7">
      <c r="B780" s="787"/>
      <c r="C780" s="787"/>
      <c r="G780" s="46">
        <f t="shared" si="13"/>
        <v>520.6</v>
      </c>
    </row>
    <row r="781" spans="2:7">
      <c r="B781" s="787"/>
      <c r="C781" s="787"/>
      <c r="G781" s="46">
        <f t="shared" si="13"/>
        <v>520.6</v>
      </c>
    </row>
    <row r="782" spans="2:7">
      <c r="B782" s="787"/>
      <c r="C782" s="787"/>
      <c r="G782" s="46">
        <f t="shared" si="13"/>
        <v>520.6</v>
      </c>
    </row>
    <row r="783" spans="2:7">
      <c r="B783" s="787"/>
      <c r="C783" s="787"/>
      <c r="G783" s="46">
        <f t="shared" si="13"/>
        <v>520.6</v>
      </c>
    </row>
    <row r="784" spans="2:7">
      <c r="B784" s="787"/>
      <c r="C784" s="787"/>
      <c r="G784" s="46">
        <f t="shared" si="13"/>
        <v>520.6</v>
      </c>
    </row>
    <row r="785" spans="2:7">
      <c r="B785" s="787"/>
      <c r="C785" s="787"/>
      <c r="G785" s="46">
        <f t="shared" si="13"/>
        <v>520.6</v>
      </c>
    </row>
    <row r="786" spans="2:7">
      <c r="B786" s="787"/>
      <c r="C786" s="787"/>
      <c r="G786" s="46">
        <f t="shared" si="13"/>
        <v>520.6</v>
      </c>
    </row>
    <row r="787" spans="2:7">
      <c r="B787" s="787"/>
      <c r="C787" s="787"/>
      <c r="G787" s="46">
        <f t="shared" si="13"/>
        <v>520.6</v>
      </c>
    </row>
    <row r="788" spans="2:7">
      <c r="B788" s="787"/>
      <c r="C788" s="787"/>
      <c r="G788" s="46">
        <f t="shared" si="13"/>
        <v>520.6</v>
      </c>
    </row>
    <row r="789" spans="2:7">
      <c r="B789" s="787"/>
      <c r="C789" s="787"/>
      <c r="G789" s="46">
        <f t="shared" si="13"/>
        <v>520.6</v>
      </c>
    </row>
    <row r="790" spans="2:7">
      <c r="B790" s="787"/>
      <c r="C790" s="787"/>
      <c r="G790" s="46">
        <f t="shared" si="13"/>
        <v>520.6</v>
      </c>
    </row>
    <row r="791" spans="2:7">
      <c r="B791" s="787"/>
      <c r="C791" s="787"/>
      <c r="G791" s="46">
        <f t="shared" si="13"/>
        <v>520.6</v>
      </c>
    </row>
    <row r="792" spans="2:7">
      <c r="B792" s="787"/>
      <c r="C792" s="787"/>
      <c r="G792" s="46">
        <f t="shared" si="13"/>
        <v>520.6</v>
      </c>
    </row>
    <row r="793" spans="2:7">
      <c r="B793" s="787"/>
      <c r="C793" s="787"/>
      <c r="G793" s="46">
        <f t="shared" si="13"/>
        <v>520.6</v>
      </c>
    </row>
    <row r="794" spans="2:7">
      <c r="B794" s="787"/>
      <c r="C794" s="787"/>
      <c r="G794" s="46">
        <f t="shared" si="13"/>
        <v>520.6</v>
      </c>
    </row>
    <row r="795" spans="2:7">
      <c r="B795" s="787"/>
      <c r="C795" s="787"/>
      <c r="G795" s="46">
        <f t="shared" si="13"/>
        <v>520.6</v>
      </c>
    </row>
    <row r="796" spans="2:7">
      <c r="B796" s="787"/>
      <c r="C796" s="787"/>
      <c r="G796" s="46">
        <f t="shared" si="13"/>
        <v>520.6</v>
      </c>
    </row>
    <row r="797" spans="2:7">
      <c r="B797" s="787"/>
      <c r="C797" s="787"/>
      <c r="G797" s="46">
        <f t="shared" si="13"/>
        <v>520.6</v>
      </c>
    </row>
    <row r="798" spans="2:7">
      <c r="B798" s="787"/>
      <c r="C798" s="787"/>
      <c r="G798" s="46">
        <f t="shared" si="13"/>
        <v>520.6</v>
      </c>
    </row>
    <row r="799" spans="2:7">
      <c r="B799" s="787"/>
      <c r="C799" s="787"/>
      <c r="G799" s="46">
        <f t="shared" si="13"/>
        <v>520.6</v>
      </c>
    </row>
    <row r="800" spans="2:7">
      <c r="B800" s="787"/>
      <c r="C800" s="787"/>
      <c r="G800" s="46">
        <f t="shared" si="13"/>
        <v>520.6</v>
      </c>
    </row>
    <row r="801" spans="2:7">
      <c r="B801" s="787"/>
      <c r="C801" s="787"/>
      <c r="G801" s="46">
        <f t="shared" si="13"/>
        <v>520.6</v>
      </c>
    </row>
    <row r="802" spans="2:7">
      <c r="B802" s="787"/>
      <c r="C802" s="787"/>
      <c r="G802" s="46">
        <f t="shared" si="13"/>
        <v>520.6</v>
      </c>
    </row>
    <row r="803" spans="2:7">
      <c r="B803" s="787"/>
      <c r="C803" s="787"/>
      <c r="G803" s="46">
        <f t="shared" si="13"/>
        <v>520.6</v>
      </c>
    </row>
    <row r="804" spans="2:7">
      <c r="B804" s="787"/>
      <c r="C804" s="787"/>
      <c r="G804" s="46">
        <f t="shared" si="13"/>
        <v>520.6</v>
      </c>
    </row>
    <row r="805" spans="2:7">
      <c r="B805" s="787"/>
      <c r="C805" s="787"/>
      <c r="G805" s="46">
        <f t="shared" si="13"/>
        <v>520.6</v>
      </c>
    </row>
    <row r="806" spans="2:7">
      <c r="B806" s="787"/>
      <c r="C806" s="787"/>
      <c r="G806" s="46">
        <f t="shared" si="13"/>
        <v>520.6</v>
      </c>
    </row>
    <row r="807" spans="2:7">
      <c r="B807" s="787"/>
      <c r="C807" s="787"/>
      <c r="G807" s="46">
        <f t="shared" si="13"/>
        <v>520.6</v>
      </c>
    </row>
    <row r="808" spans="2:7">
      <c r="B808" s="787"/>
      <c r="C808" s="787"/>
      <c r="G808" s="46">
        <f t="shared" si="13"/>
        <v>520.6</v>
      </c>
    </row>
    <row r="809" spans="2:7">
      <c r="B809" s="787"/>
      <c r="C809" s="787"/>
      <c r="G809" s="46">
        <f t="shared" si="13"/>
        <v>520.6</v>
      </c>
    </row>
    <row r="810" spans="2:7">
      <c r="B810" s="787"/>
      <c r="C810" s="787"/>
      <c r="G810" s="46">
        <f t="shared" si="13"/>
        <v>520.6</v>
      </c>
    </row>
    <row r="811" spans="2:7">
      <c r="B811" s="787"/>
      <c r="C811" s="787"/>
      <c r="G811" s="46">
        <f t="shared" si="13"/>
        <v>520.6</v>
      </c>
    </row>
    <row r="812" spans="2:7">
      <c r="B812" s="787"/>
      <c r="C812" s="787"/>
      <c r="G812" s="46">
        <f t="shared" si="13"/>
        <v>520.6</v>
      </c>
    </row>
    <row r="813" spans="2:7">
      <c r="B813" s="787"/>
      <c r="C813" s="787"/>
      <c r="G813" s="46">
        <f t="shared" si="13"/>
        <v>520.6</v>
      </c>
    </row>
    <row r="814" spans="2:7">
      <c r="B814" s="787"/>
      <c r="C814" s="787"/>
      <c r="G814" s="46">
        <f t="shared" si="13"/>
        <v>520.6</v>
      </c>
    </row>
    <row r="815" spans="2:7">
      <c r="B815" s="787"/>
      <c r="C815" s="787"/>
      <c r="G815" s="46">
        <f t="shared" si="13"/>
        <v>520.6</v>
      </c>
    </row>
    <row r="816" spans="2:7">
      <c r="B816" s="787"/>
      <c r="C816" s="787"/>
      <c r="G816" s="46">
        <f t="shared" si="13"/>
        <v>520.6</v>
      </c>
    </row>
    <row r="817" spans="2:7">
      <c r="B817" s="787"/>
      <c r="C817" s="787"/>
      <c r="G817" s="46">
        <f t="shared" si="13"/>
        <v>520.6</v>
      </c>
    </row>
    <row r="818" spans="2:7">
      <c r="B818" s="787"/>
      <c r="C818" s="787"/>
      <c r="G818" s="46">
        <f t="shared" si="13"/>
        <v>520.6</v>
      </c>
    </row>
    <row r="819" spans="2:7">
      <c r="B819" s="787"/>
      <c r="C819" s="787"/>
      <c r="G819" s="46">
        <f t="shared" si="13"/>
        <v>520.6</v>
      </c>
    </row>
    <row r="820" spans="2:7">
      <c r="B820" s="787"/>
      <c r="C820" s="787"/>
      <c r="G820" s="46">
        <f t="shared" si="13"/>
        <v>520.6</v>
      </c>
    </row>
    <row r="821" spans="2:7">
      <c r="B821" s="787"/>
      <c r="C821" s="787"/>
      <c r="G821" s="46">
        <f t="shared" si="13"/>
        <v>520.6</v>
      </c>
    </row>
    <row r="822" spans="2:7">
      <c r="B822" s="787"/>
      <c r="C822" s="787"/>
      <c r="G822" s="46">
        <f t="shared" si="13"/>
        <v>520.6</v>
      </c>
    </row>
    <row r="823" spans="2:7">
      <c r="B823" s="787"/>
      <c r="C823" s="787"/>
      <c r="G823" s="46">
        <f t="shared" si="13"/>
        <v>520.6</v>
      </c>
    </row>
    <row r="824" spans="2:7">
      <c r="B824" s="787"/>
      <c r="C824" s="787"/>
      <c r="G824" s="46">
        <f t="shared" si="13"/>
        <v>520.6</v>
      </c>
    </row>
    <row r="825" spans="2:7">
      <c r="B825" s="787"/>
      <c r="C825" s="787"/>
      <c r="G825" s="46">
        <f t="shared" si="13"/>
        <v>520.6</v>
      </c>
    </row>
    <row r="826" spans="2:7">
      <c r="B826" s="787"/>
      <c r="C826" s="787"/>
      <c r="G826" s="46">
        <f t="shared" si="13"/>
        <v>520.6</v>
      </c>
    </row>
    <row r="827" spans="2:7">
      <c r="B827" s="787"/>
      <c r="C827" s="787"/>
      <c r="G827" s="46">
        <f t="shared" si="13"/>
        <v>520.6</v>
      </c>
    </row>
    <row r="828" spans="2:7">
      <c r="B828" s="787"/>
      <c r="C828" s="787"/>
      <c r="G828" s="46">
        <f t="shared" si="13"/>
        <v>520.6</v>
      </c>
    </row>
    <row r="829" spans="2:7">
      <c r="B829" s="787"/>
      <c r="C829" s="787"/>
      <c r="G829" s="46">
        <f t="shared" si="13"/>
        <v>520.6</v>
      </c>
    </row>
    <row r="830" spans="2:7">
      <c r="B830" s="787"/>
      <c r="C830" s="787"/>
      <c r="G830" s="46">
        <f t="shared" si="13"/>
        <v>520.6</v>
      </c>
    </row>
    <row r="831" spans="2:7">
      <c r="B831" s="787"/>
      <c r="C831" s="787"/>
      <c r="G831" s="46">
        <f t="shared" si="13"/>
        <v>520.6</v>
      </c>
    </row>
    <row r="832" spans="2:7">
      <c r="B832" s="787"/>
      <c r="C832" s="787"/>
      <c r="G832" s="46">
        <f t="shared" si="13"/>
        <v>520.6</v>
      </c>
    </row>
    <row r="833" spans="2:7">
      <c r="B833" s="787"/>
      <c r="C833" s="787"/>
      <c r="G833" s="46">
        <f t="shared" si="13"/>
        <v>520.6</v>
      </c>
    </row>
    <row r="834" spans="2:7">
      <c r="B834" s="787"/>
      <c r="C834" s="787"/>
      <c r="G834" s="46">
        <f t="shared" si="13"/>
        <v>520.6</v>
      </c>
    </row>
    <row r="835" spans="2:7">
      <c r="B835" s="787"/>
      <c r="C835" s="787"/>
      <c r="G835" s="46">
        <f t="shared" si="13"/>
        <v>520.6</v>
      </c>
    </row>
    <row r="836" spans="2:7">
      <c r="B836" s="787"/>
      <c r="C836" s="787"/>
      <c r="G836" s="46">
        <f t="shared" si="13"/>
        <v>520.6</v>
      </c>
    </row>
    <row r="837" spans="2:7">
      <c r="B837" s="787"/>
      <c r="C837" s="787"/>
      <c r="G837" s="46">
        <f t="shared" si="13"/>
        <v>520.6</v>
      </c>
    </row>
    <row r="838" spans="2:7">
      <c r="B838" s="787"/>
      <c r="C838" s="787"/>
      <c r="G838" s="46">
        <f t="shared" si="13"/>
        <v>520.6</v>
      </c>
    </row>
    <row r="839" spans="2:7">
      <c r="B839" s="787"/>
      <c r="C839" s="787"/>
      <c r="G839" s="46">
        <f t="shared" si="13"/>
        <v>520.6</v>
      </c>
    </row>
    <row r="840" spans="2:7">
      <c r="B840" s="787"/>
      <c r="C840" s="787"/>
      <c r="G840" s="46">
        <f t="shared" si="13"/>
        <v>520.6</v>
      </c>
    </row>
    <row r="841" spans="2:7">
      <c r="B841" s="787"/>
      <c r="C841" s="787"/>
      <c r="G841" s="46">
        <f t="shared" si="13"/>
        <v>520.6</v>
      </c>
    </row>
    <row r="842" spans="2:7">
      <c r="B842" s="787"/>
      <c r="C842" s="787"/>
      <c r="G842" s="46">
        <f t="shared" si="13"/>
        <v>520.6</v>
      </c>
    </row>
    <row r="843" spans="2:7">
      <c r="B843" s="787"/>
      <c r="C843" s="787"/>
      <c r="G843" s="46">
        <f t="shared" ref="G843:G906" si="14">+G842+E843-F843</f>
        <v>520.6</v>
      </c>
    </row>
    <row r="844" spans="2:7">
      <c r="B844" s="787"/>
      <c r="C844" s="787"/>
      <c r="G844" s="46">
        <f t="shared" si="14"/>
        <v>520.6</v>
      </c>
    </row>
    <row r="845" spans="2:7">
      <c r="B845" s="787"/>
      <c r="C845" s="787"/>
      <c r="G845" s="46">
        <f t="shared" si="14"/>
        <v>520.6</v>
      </c>
    </row>
    <row r="846" spans="2:7">
      <c r="B846" s="787"/>
      <c r="C846" s="787"/>
      <c r="G846" s="46">
        <f t="shared" si="14"/>
        <v>520.6</v>
      </c>
    </row>
    <row r="847" spans="2:7">
      <c r="B847" s="787"/>
      <c r="C847" s="787"/>
      <c r="G847" s="46">
        <f t="shared" si="14"/>
        <v>520.6</v>
      </c>
    </row>
    <row r="848" spans="2:7">
      <c r="B848" s="787"/>
      <c r="C848" s="787"/>
      <c r="G848" s="46">
        <f t="shared" si="14"/>
        <v>520.6</v>
      </c>
    </row>
    <row r="849" spans="2:7">
      <c r="B849" s="787"/>
      <c r="C849" s="787"/>
      <c r="G849" s="46">
        <f t="shared" si="14"/>
        <v>520.6</v>
      </c>
    </row>
    <row r="850" spans="2:7">
      <c r="B850" s="787"/>
      <c r="C850" s="787"/>
      <c r="G850" s="46">
        <f t="shared" si="14"/>
        <v>520.6</v>
      </c>
    </row>
    <row r="851" spans="2:7">
      <c r="B851" s="787"/>
      <c r="C851" s="787"/>
      <c r="G851" s="46">
        <f t="shared" si="14"/>
        <v>520.6</v>
      </c>
    </row>
    <row r="852" spans="2:7">
      <c r="B852" s="787"/>
      <c r="C852" s="787"/>
      <c r="G852" s="46">
        <f t="shared" si="14"/>
        <v>520.6</v>
      </c>
    </row>
    <row r="853" spans="2:7">
      <c r="B853" s="787"/>
      <c r="C853" s="787"/>
      <c r="G853" s="46">
        <f t="shared" si="14"/>
        <v>520.6</v>
      </c>
    </row>
    <row r="854" spans="2:7">
      <c r="B854" s="787"/>
      <c r="C854" s="787"/>
      <c r="G854" s="46">
        <f t="shared" si="14"/>
        <v>520.6</v>
      </c>
    </row>
    <row r="855" spans="2:7">
      <c r="B855" s="787"/>
      <c r="C855" s="787"/>
      <c r="G855" s="46">
        <f t="shared" si="14"/>
        <v>520.6</v>
      </c>
    </row>
    <row r="856" spans="2:7">
      <c r="B856" s="787"/>
      <c r="C856" s="787"/>
      <c r="G856" s="46">
        <f t="shared" si="14"/>
        <v>520.6</v>
      </c>
    </row>
    <row r="857" spans="2:7">
      <c r="B857" s="787"/>
      <c r="C857" s="787"/>
      <c r="G857" s="46">
        <f t="shared" si="14"/>
        <v>520.6</v>
      </c>
    </row>
    <row r="858" spans="2:7">
      <c r="B858" s="787"/>
      <c r="C858" s="787"/>
      <c r="G858" s="46">
        <f t="shared" si="14"/>
        <v>520.6</v>
      </c>
    </row>
    <row r="859" spans="2:7">
      <c r="B859" s="787"/>
      <c r="C859" s="787"/>
      <c r="G859" s="46">
        <f t="shared" si="14"/>
        <v>520.6</v>
      </c>
    </row>
    <row r="860" spans="2:7">
      <c r="B860" s="787"/>
      <c r="C860" s="787"/>
      <c r="G860" s="46">
        <f t="shared" si="14"/>
        <v>520.6</v>
      </c>
    </row>
    <row r="861" spans="2:7">
      <c r="B861" s="787"/>
      <c r="C861" s="787"/>
      <c r="G861" s="46">
        <f t="shared" si="14"/>
        <v>520.6</v>
      </c>
    </row>
    <row r="862" spans="2:7">
      <c r="B862" s="787"/>
      <c r="C862" s="787"/>
      <c r="G862" s="46">
        <f t="shared" si="14"/>
        <v>520.6</v>
      </c>
    </row>
    <row r="863" spans="2:7">
      <c r="B863" s="787"/>
      <c r="C863" s="787"/>
      <c r="G863" s="46">
        <f t="shared" si="14"/>
        <v>520.6</v>
      </c>
    </row>
    <row r="864" spans="2:7">
      <c r="B864" s="787"/>
      <c r="C864" s="787"/>
      <c r="G864" s="46">
        <f t="shared" si="14"/>
        <v>520.6</v>
      </c>
    </row>
    <row r="865" spans="2:7">
      <c r="B865" s="787"/>
      <c r="C865" s="787"/>
      <c r="G865" s="46">
        <f t="shared" si="14"/>
        <v>520.6</v>
      </c>
    </row>
    <row r="866" spans="2:7">
      <c r="B866" s="787"/>
      <c r="C866" s="787"/>
      <c r="G866" s="46">
        <f t="shared" si="14"/>
        <v>520.6</v>
      </c>
    </row>
    <row r="867" spans="2:7">
      <c r="B867" s="787"/>
      <c r="C867" s="787"/>
      <c r="G867" s="46">
        <f t="shared" si="14"/>
        <v>520.6</v>
      </c>
    </row>
    <row r="868" spans="2:7">
      <c r="B868" s="787"/>
      <c r="C868" s="787"/>
      <c r="G868" s="46">
        <f t="shared" si="14"/>
        <v>520.6</v>
      </c>
    </row>
    <row r="869" spans="2:7">
      <c r="B869" s="787"/>
      <c r="C869" s="787"/>
      <c r="G869" s="46">
        <f t="shared" si="14"/>
        <v>520.6</v>
      </c>
    </row>
    <row r="870" spans="2:7">
      <c r="B870" s="787"/>
      <c r="C870" s="787"/>
      <c r="G870" s="46">
        <f t="shared" si="14"/>
        <v>520.6</v>
      </c>
    </row>
    <row r="871" spans="2:7">
      <c r="B871" s="787"/>
      <c r="C871" s="787"/>
      <c r="G871" s="46">
        <f t="shared" si="14"/>
        <v>520.6</v>
      </c>
    </row>
    <row r="872" spans="2:7">
      <c r="B872" s="787"/>
      <c r="C872" s="787"/>
      <c r="G872" s="46">
        <f t="shared" si="14"/>
        <v>520.6</v>
      </c>
    </row>
    <row r="873" spans="2:7">
      <c r="B873" s="787"/>
      <c r="C873" s="787"/>
      <c r="G873" s="46">
        <f t="shared" si="14"/>
        <v>520.6</v>
      </c>
    </row>
    <row r="874" spans="2:7">
      <c r="B874" s="787"/>
      <c r="C874" s="787"/>
      <c r="G874" s="46">
        <f t="shared" si="14"/>
        <v>520.6</v>
      </c>
    </row>
    <row r="875" spans="2:7">
      <c r="B875" s="787"/>
      <c r="C875" s="787"/>
      <c r="G875" s="46">
        <f t="shared" si="14"/>
        <v>520.6</v>
      </c>
    </row>
    <row r="876" spans="2:7">
      <c r="B876" s="787"/>
      <c r="C876" s="787"/>
      <c r="G876" s="46">
        <f t="shared" si="14"/>
        <v>520.6</v>
      </c>
    </row>
    <row r="877" spans="2:7">
      <c r="B877" s="787"/>
      <c r="C877" s="787"/>
      <c r="G877" s="46">
        <f t="shared" si="14"/>
        <v>520.6</v>
      </c>
    </row>
    <row r="878" spans="2:7">
      <c r="B878" s="787"/>
      <c r="C878" s="787"/>
      <c r="G878" s="46">
        <f t="shared" si="14"/>
        <v>520.6</v>
      </c>
    </row>
    <row r="879" spans="2:7">
      <c r="B879" s="787"/>
      <c r="C879" s="787"/>
      <c r="G879" s="46">
        <f t="shared" si="14"/>
        <v>520.6</v>
      </c>
    </row>
    <row r="880" spans="2:7">
      <c r="B880" s="787"/>
      <c r="C880" s="787"/>
      <c r="G880" s="46">
        <f t="shared" si="14"/>
        <v>520.6</v>
      </c>
    </row>
    <row r="881" spans="2:7">
      <c r="B881" s="787"/>
      <c r="C881" s="787"/>
      <c r="G881" s="46">
        <f t="shared" si="14"/>
        <v>520.6</v>
      </c>
    </row>
    <row r="882" spans="2:7">
      <c r="B882" s="787"/>
      <c r="C882" s="787"/>
      <c r="G882" s="46">
        <f t="shared" si="14"/>
        <v>520.6</v>
      </c>
    </row>
    <row r="883" spans="2:7">
      <c r="B883" s="787"/>
      <c r="C883" s="787"/>
      <c r="G883" s="46">
        <f t="shared" si="14"/>
        <v>520.6</v>
      </c>
    </row>
    <row r="884" spans="2:7">
      <c r="B884" s="787"/>
      <c r="C884" s="787"/>
      <c r="G884" s="46">
        <f t="shared" si="14"/>
        <v>520.6</v>
      </c>
    </row>
    <row r="885" spans="2:7">
      <c r="B885" s="787"/>
      <c r="C885" s="787"/>
      <c r="G885" s="46">
        <f t="shared" si="14"/>
        <v>520.6</v>
      </c>
    </row>
    <row r="886" spans="2:7">
      <c r="B886" s="787"/>
      <c r="C886" s="787"/>
      <c r="G886" s="46">
        <f t="shared" si="14"/>
        <v>520.6</v>
      </c>
    </row>
    <row r="887" spans="2:7">
      <c r="B887" s="787"/>
      <c r="C887" s="787"/>
      <c r="G887" s="46">
        <f t="shared" si="14"/>
        <v>520.6</v>
      </c>
    </row>
    <row r="888" spans="2:7">
      <c r="B888" s="787"/>
      <c r="C888" s="787"/>
      <c r="G888" s="46">
        <f t="shared" si="14"/>
        <v>520.6</v>
      </c>
    </row>
    <row r="889" spans="2:7">
      <c r="B889" s="787"/>
      <c r="C889" s="787"/>
      <c r="G889" s="46">
        <f t="shared" si="14"/>
        <v>520.6</v>
      </c>
    </row>
    <row r="890" spans="2:7">
      <c r="B890" s="787"/>
      <c r="C890" s="787"/>
      <c r="G890" s="46">
        <f t="shared" si="14"/>
        <v>520.6</v>
      </c>
    </row>
    <row r="891" spans="2:7">
      <c r="B891" s="787"/>
      <c r="C891" s="787"/>
      <c r="G891" s="46">
        <f t="shared" si="14"/>
        <v>520.6</v>
      </c>
    </row>
    <row r="892" spans="2:7">
      <c r="B892" s="787"/>
      <c r="C892" s="787"/>
      <c r="G892" s="46">
        <f t="shared" si="14"/>
        <v>520.6</v>
      </c>
    </row>
    <row r="893" spans="2:7">
      <c r="B893" s="787"/>
      <c r="C893" s="787"/>
      <c r="G893" s="46">
        <f t="shared" si="14"/>
        <v>520.6</v>
      </c>
    </row>
    <row r="894" spans="2:7">
      <c r="B894" s="787"/>
      <c r="C894" s="787"/>
      <c r="G894" s="46">
        <f t="shared" si="14"/>
        <v>520.6</v>
      </c>
    </row>
    <row r="895" spans="2:7">
      <c r="B895" s="787"/>
      <c r="C895" s="787"/>
      <c r="G895" s="46">
        <f t="shared" si="14"/>
        <v>520.6</v>
      </c>
    </row>
    <row r="896" spans="2:7">
      <c r="B896" s="787"/>
      <c r="C896" s="787"/>
      <c r="G896" s="46">
        <f t="shared" si="14"/>
        <v>520.6</v>
      </c>
    </row>
    <row r="897" spans="2:7">
      <c r="B897" s="787"/>
      <c r="C897" s="787"/>
      <c r="G897" s="46">
        <f t="shared" si="14"/>
        <v>520.6</v>
      </c>
    </row>
    <row r="898" spans="2:7">
      <c r="B898" s="787"/>
      <c r="C898" s="787"/>
      <c r="G898" s="46">
        <f t="shared" si="14"/>
        <v>520.6</v>
      </c>
    </row>
    <row r="899" spans="2:7">
      <c r="B899" s="787"/>
      <c r="C899" s="787"/>
      <c r="G899" s="46">
        <f t="shared" si="14"/>
        <v>520.6</v>
      </c>
    </row>
    <row r="900" spans="2:7">
      <c r="B900" s="787"/>
      <c r="C900" s="787"/>
      <c r="G900" s="46">
        <f t="shared" si="14"/>
        <v>520.6</v>
      </c>
    </row>
    <row r="901" spans="2:7">
      <c r="B901" s="787"/>
      <c r="C901" s="787"/>
      <c r="G901" s="46">
        <f t="shared" si="14"/>
        <v>520.6</v>
      </c>
    </row>
    <row r="902" spans="2:7">
      <c r="B902" s="787"/>
      <c r="C902" s="787"/>
      <c r="G902" s="46">
        <f t="shared" si="14"/>
        <v>520.6</v>
      </c>
    </row>
    <row r="903" spans="2:7">
      <c r="B903" s="787"/>
      <c r="C903" s="787"/>
      <c r="G903" s="46">
        <f t="shared" si="14"/>
        <v>520.6</v>
      </c>
    </row>
    <row r="904" spans="2:7">
      <c r="B904" s="787"/>
      <c r="C904" s="787"/>
      <c r="G904" s="46">
        <f t="shared" si="14"/>
        <v>520.6</v>
      </c>
    </row>
    <row r="905" spans="2:7">
      <c r="B905" s="787"/>
      <c r="C905" s="787"/>
      <c r="G905" s="46">
        <f t="shared" si="14"/>
        <v>520.6</v>
      </c>
    </row>
    <row r="906" spans="2:7">
      <c r="B906" s="787"/>
      <c r="C906" s="787"/>
      <c r="G906" s="46">
        <f t="shared" si="14"/>
        <v>520.6</v>
      </c>
    </row>
    <row r="907" spans="2:7">
      <c r="B907" s="787"/>
      <c r="C907" s="787"/>
      <c r="G907" s="46">
        <f t="shared" ref="G907:G970" si="15">+G906+E907-F907</f>
        <v>520.6</v>
      </c>
    </row>
    <row r="908" spans="2:7">
      <c r="B908" s="787"/>
      <c r="C908" s="787"/>
      <c r="G908" s="46">
        <f t="shared" si="15"/>
        <v>520.6</v>
      </c>
    </row>
    <row r="909" spans="2:7">
      <c r="B909" s="787"/>
      <c r="C909" s="787"/>
      <c r="G909" s="46">
        <f t="shared" si="15"/>
        <v>520.6</v>
      </c>
    </row>
    <row r="910" spans="2:7">
      <c r="B910" s="787"/>
      <c r="C910" s="787"/>
      <c r="G910" s="46">
        <f t="shared" si="15"/>
        <v>520.6</v>
      </c>
    </row>
    <row r="911" spans="2:7">
      <c r="B911" s="787"/>
      <c r="C911" s="787"/>
      <c r="G911" s="46">
        <f t="shared" si="15"/>
        <v>520.6</v>
      </c>
    </row>
    <row r="912" spans="2:7">
      <c r="B912" s="787"/>
      <c r="C912" s="787"/>
      <c r="G912" s="46">
        <f t="shared" si="15"/>
        <v>520.6</v>
      </c>
    </row>
    <row r="913" spans="2:7">
      <c r="B913" s="787"/>
      <c r="C913" s="787"/>
      <c r="G913" s="46">
        <f t="shared" si="15"/>
        <v>520.6</v>
      </c>
    </row>
    <row r="914" spans="2:7">
      <c r="B914" s="787"/>
      <c r="C914" s="787"/>
      <c r="G914" s="46">
        <f t="shared" si="15"/>
        <v>520.6</v>
      </c>
    </row>
    <row r="915" spans="2:7">
      <c r="B915" s="787"/>
      <c r="C915" s="787"/>
      <c r="G915" s="46">
        <f t="shared" si="15"/>
        <v>520.6</v>
      </c>
    </row>
    <row r="916" spans="2:7">
      <c r="B916" s="787"/>
      <c r="C916" s="787"/>
      <c r="G916" s="46">
        <f t="shared" si="15"/>
        <v>520.6</v>
      </c>
    </row>
    <row r="917" spans="2:7">
      <c r="B917" s="787"/>
      <c r="C917" s="787"/>
      <c r="G917" s="46">
        <f t="shared" si="15"/>
        <v>520.6</v>
      </c>
    </row>
    <row r="918" spans="2:7">
      <c r="B918" s="787"/>
      <c r="C918" s="787"/>
      <c r="G918" s="46">
        <f t="shared" si="15"/>
        <v>520.6</v>
      </c>
    </row>
    <row r="919" spans="2:7">
      <c r="B919" s="787"/>
      <c r="C919" s="787"/>
      <c r="G919" s="46">
        <f t="shared" si="15"/>
        <v>520.6</v>
      </c>
    </row>
    <row r="920" spans="2:7">
      <c r="B920" s="787"/>
      <c r="C920" s="787"/>
      <c r="G920" s="46">
        <f t="shared" si="15"/>
        <v>520.6</v>
      </c>
    </row>
    <row r="921" spans="2:7">
      <c r="B921" s="787"/>
      <c r="C921" s="787"/>
      <c r="G921" s="46">
        <f t="shared" si="15"/>
        <v>520.6</v>
      </c>
    </row>
    <row r="922" spans="2:7">
      <c r="B922" s="787"/>
      <c r="C922" s="787"/>
      <c r="G922" s="46">
        <f t="shared" si="15"/>
        <v>520.6</v>
      </c>
    </row>
    <row r="923" spans="2:7">
      <c r="B923" s="787"/>
      <c r="C923" s="787"/>
      <c r="G923" s="46">
        <f t="shared" si="15"/>
        <v>520.6</v>
      </c>
    </row>
    <row r="924" spans="2:7">
      <c r="B924" s="787"/>
      <c r="C924" s="787"/>
      <c r="G924" s="46">
        <f t="shared" si="15"/>
        <v>520.6</v>
      </c>
    </row>
    <row r="925" spans="2:7">
      <c r="B925" s="787"/>
      <c r="C925" s="787"/>
      <c r="G925" s="46">
        <f t="shared" si="15"/>
        <v>520.6</v>
      </c>
    </row>
    <row r="926" spans="2:7">
      <c r="B926" s="787"/>
      <c r="C926" s="787"/>
      <c r="G926" s="46">
        <f t="shared" si="15"/>
        <v>520.6</v>
      </c>
    </row>
    <row r="927" spans="2:7">
      <c r="B927" s="787"/>
      <c r="C927" s="787"/>
      <c r="G927" s="46">
        <f t="shared" si="15"/>
        <v>520.6</v>
      </c>
    </row>
    <row r="928" spans="2:7">
      <c r="B928" s="787"/>
      <c r="C928" s="787"/>
      <c r="G928" s="46">
        <f t="shared" si="15"/>
        <v>520.6</v>
      </c>
    </row>
    <row r="929" spans="2:7">
      <c r="B929" s="787"/>
      <c r="C929" s="787"/>
      <c r="G929" s="46">
        <f t="shared" si="15"/>
        <v>520.6</v>
      </c>
    </row>
    <row r="930" spans="2:7">
      <c r="B930" s="787"/>
      <c r="C930" s="787"/>
      <c r="G930" s="46">
        <f t="shared" si="15"/>
        <v>520.6</v>
      </c>
    </row>
    <row r="931" spans="2:7">
      <c r="B931" s="787"/>
      <c r="C931" s="787"/>
      <c r="G931" s="46">
        <f t="shared" si="15"/>
        <v>520.6</v>
      </c>
    </row>
    <row r="932" spans="2:7">
      <c r="B932" s="787"/>
      <c r="C932" s="787"/>
      <c r="G932" s="46">
        <f t="shared" si="15"/>
        <v>520.6</v>
      </c>
    </row>
    <row r="933" spans="2:7">
      <c r="B933" s="787"/>
      <c r="C933" s="787"/>
      <c r="G933" s="46">
        <f t="shared" si="15"/>
        <v>520.6</v>
      </c>
    </row>
    <row r="934" spans="2:7">
      <c r="B934" s="787"/>
      <c r="C934" s="787"/>
      <c r="G934" s="46">
        <f t="shared" si="15"/>
        <v>520.6</v>
      </c>
    </row>
    <row r="935" spans="2:7">
      <c r="B935" s="787"/>
      <c r="C935" s="787"/>
      <c r="G935" s="46">
        <f t="shared" si="15"/>
        <v>520.6</v>
      </c>
    </row>
    <row r="936" spans="2:7">
      <c r="B936" s="787"/>
      <c r="C936" s="787"/>
      <c r="G936" s="46">
        <f t="shared" si="15"/>
        <v>520.6</v>
      </c>
    </row>
    <row r="937" spans="2:7">
      <c r="B937" s="787"/>
      <c r="C937" s="787"/>
      <c r="G937" s="46">
        <f t="shared" si="15"/>
        <v>520.6</v>
      </c>
    </row>
    <row r="938" spans="2:7">
      <c r="B938" s="787"/>
      <c r="C938" s="787"/>
      <c r="G938" s="46">
        <f t="shared" si="15"/>
        <v>520.6</v>
      </c>
    </row>
    <row r="939" spans="2:7">
      <c r="B939" s="787"/>
      <c r="C939" s="787"/>
      <c r="G939" s="46">
        <f t="shared" si="15"/>
        <v>520.6</v>
      </c>
    </row>
    <row r="940" spans="2:7">
      <c r="B940" s="787"/>
      <c r="C940" s="787"/>
      <c r="G940" s="46">
        <f t="shared" si="15"/>
        <v>520.6</v>
      </c>
    </row>
    <row r="941" spans="2:7">
      <c r="B941" s="787"/>
      <c r="C941" s="787"/>
      <c r="G941" s="46">
        <f t="shared" si="15"/>
        <v>520.6</v>
      </c>
    </row>
    <row r="942" spans="2:7">
      <c r="B942" s="787"/>
      <c r="C942" s="787"/>
      <c r="G942" s="46">
        <f t="shared" si="15"/>
        <v>520.6</v>
      </c>
    </row>
    <row r="943" spans="2:7">
      <c r="B943" s="787"/>
      <c r="C943" s="787"/>
      <c r="G943" s="46">
        <f t="shared" si="15"/>
        <v>520.6</v>
      </c>
    </row>
    <row r="944" spans="2:7">
      <c r="B944" s="787"/>
      <c r="C944" s="787"/>
      <c r="G944" s="46">
        <f t="shared" si="15"/>
        <v>520.6</v>
      </c>
    </row>
    <row r="945" spans="2:7">
      <c r="B945" s="787"/>
      <c r="C945" s="787"/>
      <c r="G945" s="46">
        <f t="shared" si="15"/>
        <v>520.6</v>
      </c>
    </row>
    <row r="946" spans="2:7">
      <c r="B946" s="787"/>
      <c r="C946" s="787"/>
      <c r="G946" s="46">
        <f t="shared" si="15"/>
        <v>520.6</v>
      </c>
    </row>
    <row r="947" spans="2:7">
      <c r="B947" s="787"/>
      <c r="C947" s="787"/>
      <c r="G947" s="46">
        <f t="shared" si="15"/>
        <v>520.6</v>
      </c>
    </row>
    <row r="948" spans="2:7">
      <c r="B948" s="787"/>
      <c r="C948" s="787"/>
      <c r="G948" s="46">
        <f t="shared" si="15"/>
        <v>520.6</v>
      </c>
    </row>
    <row r="949" spans="2:7">
      <c r="B949" s="787"/>
      <c r="C949" s="787"/>
      <c r="G949" s="46">
        <f t="shared" si="15"/>
        <v>520.6</v>
      </c>
    </row>
    <row r="950" spans="2:7">
      <c r="B950" s="787"/>
      <c r="C950" s="787"/>
      <c r="G950" s="46">
        <f t="shared" si="15"/>
        <v>520.6</v>
      </c>
    </row>
    <row r="951" spans="2:7">
      <c r="B951" s="787"/>
      <c r="C951" s="787"/>
      <c r="G951" s="46">
        <f t="shared" si="15"/>
        <v>520.6</v>
      </c>
    </row>
    <row r="952" spans="2:7">
      <c r="B952" s="787"/>
      <c r="C952" s="787"/>
      <c r="G952" s="46">
        <f t="shared" si="15"/>
        <v>520.6</v>
      </c>
    </row>
    <row r="953" spans="2:7">
      <c r="B953" s="787"/>
      <c r="C953" s="787"/>
      <c r="G953" s="46">
        <f t="shared" si="15"/>
        <v>520.6</v>
      </c>
    </row>
    <row r="954" spans="2:7">
      <c r="B954" s="787"/>
      <c r="C954" s="787"/>
      <c r="G954" s="46">
        <f t="shared" si="15"/>
        <v>520.6</v>
      </c>
    </row>
    <row r="955" spans="2:7">
      <c r="B955" s="787"/>
      <c r="C955" s="787"/>
      <c r="G955" s="46">
        <f t="shared" si="15"/>
        <v>520.6</v>
      </c>
    </row>
    <row r="956" spans="2:7">
      <c r="B956" s="787"/>
      <c r="C956" s="787"/>
      <c r="G956" s="46">
        <f t="shared" si="15"/>
        <v>520.6</v>
      </c>
    </row>
    <row r="957" spans="2:7">
      <c r="B957" s="787"/>
      <c r="C957" s="787"/>
      <c r="G957" s="46">
        <f t="shared" si="15"/>
        <v>520.6</v>
      </c>
    </row>
    <row r="958" spans="2:7">
      <c r="B958" s="787"/>
      <c r="C958" s="787"/>
      <c r="G958" s="46">
        <f t="shared" si="15"/>
        <v>520.6</v>
      </c>
    </row>
    <row r="959" spans="2:7">
      <c r="B959" s="787"/>
      <c r="C959" s="787"/>
      <c r="G959" s="46">
        <f t="shared" si="15"/>
        <v>520.6</v>
      </c>
    </row>
    <row r="960" spans="2:7">
      <c r="B960" s="787"/>
      <c r="C960" s="787"/>
      <c r="G960" s="46">
        <f t="shared" si="15"/>
        <v>520.6</v>
      </c>
    </row>
    <row r="961" spans="2:7">
      <c r="B961" s="787"/>
      <c r="C961" s="787"/>
      <c r="G961" s="46">
        <f t="shared" si="15"/>
        <v>520.6</v>
      </c>
    </row>
    <row r="962" spans="2:7">
      <c r="B962" s="787"/>
      <c r="C962" s="787"/>
      <c r="G962" s="46">
        <f t="shared" si="15"/>
        <v>520.6</v>
      </c>
    </row>
    <row r="963" spans="2:7">
      <c r="B963" s="787"/>
      <c r="C963" s="787"/>
      <c r="G963" s="46">
        <f t="shared" si="15"/>
        <v>520.6</v>
      </c>
    </row>
    <row r="964" spans="2:7">
      <c r="B964" s="787"/>
      <c r="C964" s="787"/>
      <c r="G964" s="46">
        <f t="shared" si="15"/>
        <v>520.6</v>
      </c>
    </row>
    <row r="965" spans="2:7">
      <c r="B965" s="787"/>
      <c r="C965" s="787"/>
      <c r="G965" s="46">
        <f t="shared" si="15"/>
        <v>520.6</v>
      </c>
    </row>
    <row r="966" spans="2:7">
      <c r="B966" s="787"/>
      <c r="C966" s="787"/>
      <c r="G966" s="46">
        <f t="shared" si="15"/>
        <v>520.6</v>
      </c>
    </row>
    <row r="967" spans="2:7">
      <c r="B967" s="787"/>
      <c r="C967" s="787"/>
      <c r="G967" s="46">
        <f t="shared" si="15"/>
        <v>520.6</v>
      </c>
    </row>
    <row r="968" spans="2:7">
      <c r="B968" s="787"/>
      <c r="C968" s="787"/>
      <c r="G968" s="46">
        <f t="shared" si="15"/>
        <v>520.6</v>
      </c>
    </row>
    <row r="969" spans="2:7">
      <c r="B969" s="787"/>
      <c r="C969" s="787"/>
      <c r="G969" s="46">
        <f t="shared" si="15"/>
        <v>520.6</v>
      </c>
    </row>
    <row r="970" spans="2:7">
      <c r="B970" s="787"/>
      <c r="C970" s="787"/>
      <c r="G970" s="46">
        <f t="shared" si="15"/>
        <v>520.6</v>
      </c>
    </row>
    <row r="971" spans="2:7">
      <c r="B971" s="787"/>
      <c r="C971" s="787"/>
      <c r="G971" s="46">
        <f t="shared" ref="G971:G1016" si="16">+G970+E971-F971</f>
        <v>520.6</v>
      </c>
    </row>
    <row r="972" spans="2:7">
      <c r="B972" s="787"/>
      <c r="C972" s="787"/>
      <c r="G972" s="46">
        <f t="shared" si="16"/>
        <v>520.6</v>
      </c>
    </row>
    <row r="973" spans="2:7">
      <c r="B973" s="787"/>
      <c r="C973" s="787"/>
      <c r="G973" s="46">
        <f t="shared" si="16"/>
        <v>520.6</v>
      </c>
    </row>
    <row r="974" spans="2:7">
      <c r="B974" s="787"/>
      <c r="C974" s="787"/>
      <c r="G974" s="46">
        <f t="shared" si="16"/>
        <v>520.6</v>
      </c>
    </row>
    <row r="975" spans="2:7">
      <c r="B975" s="787"/>
      <c r="C975" s="787"/>
      <c r="G975" s="46">
        <f t="shared" si="16"/>
        <v>520.6</v>
      </c>
    </row>
    <row r="976" spans="2:7">
      <c r="B976" s="787"/>
      <c r="C976" s="787"/>
      <c r="G976" s="46">
        <f t="shared" si="16"/>
        <v>520.6</v>
      </c>
    </row>
    <row r="977" spans="2:7">
      <c r="B977" s="787"/>
      <c r="C977" s="787"/>
      <c r="G977" s="46">
        <f t="shared" si="16"/>
        <v>520.6</v>
      </c>
    </row>
    <row r="978" spans="2:7">
      <c r="B978" s="787"/>
      <c r="C978" s="787"/>
      <c r="G978" s="46">
        <f t="shared" si="16"/>
        <v>520.6</v>
      </c>
    </row>
    <row r="979" spans="2:7">
      <c r="B979" s="787"/>
      <c r="C979" s="787"/>
      <c r="G979" s="46">
        <f t="shared" si="16"/>
        <v>520.6</v>
      </c>
    </row>
    <row r="980" spans="2:7">
      <c r="B980" s="787"/>
      <c r="C980" s="787"/>
      <c r="G980" s="46">
        <f t="shared" si="16"/>
        <v>520.6</v>
      </c>
    </row>
    <row r="981" spans="2:7">
      <c r="B981" s="787"/>
      <c r="C981" s="787"/>
      <c r="G981" s="46">
        <f t="shared" si="16"/>
        <v>520.6</v>
      </c>
    </row>
    <row r="982" spans="2:7">
      <c r="B982" s="787"/>
      <c r="C982" s="787"/>
      <c r="G982" s="46">
        <f t="shared" si="16"/>
        <v>520.6</v>
      </c>
    </row>
    <row r="983" spans="2:7">
      <c r="B983" s="787"/>
      <c r="C983" s="787"/>
      <c r="G983" s="46">
        <f t="shared" si="16"/>
        <v>520.6</v>
      </c>
    </row>
    <row r="984" spans="2:7">
      <c r="B984" s="787"/>
      <c r="C984" s="787"/>
      <c r="G984" s="46">
        <f t="shared" si="16"/>
        <v>520.6</v>
      </c>
    </row>
    <row r="985" spans="2:7">
      <c r="B985" s="787"/>
      <c r="C985" s="787"/>
      <c r="G985" s="46">
        <f t="shared" si="16"/>
        <v>520.6</v>
      </c>
    </row>
    <row r="986" spans="2:7">
      <c r="B986" s="787"/>
      <c r="C986" s="787"/>
      <c r="G986" s="46">
        <f t="shared" si="16"/>
        <v>520.6</v>
      </c>
    </row>
    <row r="987" spans="2:7">
      <c r="B987" s="787"/>
      <c r="C987" s="787"/>
      <c r="G987" s="46">
        <f t="shared" si="16"/>
        <v>520.6</v>
      </c>
    </row>
    <row r="988" spans="2:7">
      <c r="B988" s="787"/>
      <c r="C988" s="787"/>
      <c r="G988" s="46">
        <f t="shared" si="16"/>
        <v>520.6</v>
      </c>
    </row>
    <row r="989" spans="2:7">
      <c r="B989" s="787"/>
      <c r="C989" s="787"/>
      <c r="G989" s="46">
        <f t="shared" si="16"/>
        <v>520.6</v>
      </c>
    </row>
    <row r="990" spans="2:7">
      <c r="B990" s="787"/>
      <c r="C990" s="787"/>
      <c r="G990" s="46">
        <f t="shared" si="16"/>
        <v>520.6</v>
      </c>
    </row>
    <row r="991" spans="2:7">
      <c r="B991" s="787"/>
      <c r="C991" s="787"/>
      <c r="G991" s="46">
        <f t="shared" si="16"/>
        <v>520.6</v>
      </c>
    </row>
    <row r="992" spans="2:7">
      <c r="B992" s="787"/>
      <c r="C992" s="787"/>
      <c r="G992" s="46">
        <f t="shared" si="16"/>
        <v>520.6</v>
      </c>
    </row>
    <row r="993" spans="2:7">
      <c r="B993" s="787"/>
      <c r="C993" s="787"/>
      <c r="G993" s="46">
        <f t="shared" si="16"/>
        <v>520.6</v>
      </c>
    </row>
    <row r="994" spans="2:7">
      <c r="B994" s="787"/>
      <c r="C994" s="787"/>
      <c r="G994" s="46">
        <f t="shared" si="16"/>
        <v>520.6</v>
      </c>
    </row>
    <row r="995" spans="2:7">
      <c r="B995" s="787"/>
      <c r="C995" s="787"/>
      <c r="G995" s="46">
        <f t="shared" si="16"/>
        <v>520.6</v>
      </c>
    </row>
    <row r="996" spans="2:7">
      <c r="B996" s="787"/>
      <c r="C996" s="787"/>
      <c r="G996" s="46">
        <f t="shared" si="16"/>
        <v>520.6</v>
      </c>
    </row>
    <row r="997" spans="2:7">
      <c r="B997" s="787"/>
      <c r="C997" s="787"/>
      <c r="G997" s="46">
        <f t="shared" si="16"/>
        <v>520.6</v>
      </c>
    </row>
    <row r="998" spans="2:7">
      <c r="B998" s="787"/>
      <c r="C998" s="787"/>
      <c r="G998" s="46">
        <f t="shared" si="16"/>
        <v>520.6</v>
      </c>
    </row>
    <row r="999" spans="2:7">
      <c r="B999" s="787"/>
      <c r="C999" s="787"/>
      <c r="G999" s="46">
        <f t="shared" si="16"/>
        <v>520.6</v>
      </c>
    </row>
    <row r="1000" spans="2:7">
      <c r="B1000" s="787"/>
      <c r="C1000" s="787"/>
      <c r="G1000" s="46">
        <f t="shared" si="16"/>
        <v>520.6</v>
      </c>
    </row>
    <row r="1001" spans="2:7">
      <c r="B1001" s="787"/>
      <c r="C1001" s="787"/>
      <c r="G1001" s="46">
        <f t="shared" si="16"/>
        <v>520.6</v>
      </c>
    </row>
    <row r="1002" spans="2:7">
      <c r="B1002" s="787"/>
      <c r="C1002" s="787"/>
      <c r="G1002" s="46">
        <f t="shared" si="16"/>
        <v>520.6</v>
      </c>
    </row>
    <row r="1003" spans="2:7">
      <c r="B1003" s="787"/>
      <c r="C1003" s="787"/>
      <c r="G1003" s="46">
        <f t="shared" si="16"/>
        <v>520.6</v>
      </c>
    </row>
    <row r="1004" spans="2:7">
      <c r="B1004" s="787"/>
      <c r="C1004" s="787"/>
      <c r="G1004" s="46">
        <f t="shared" si="16"/>
        <v>520.6</v>
      </c>
    </row>
    <row r="1005" spans="2:7">
      <c r="B1005" s="787"/>
      <c r="C1005" s="787"/>
      <c r="G1005" s="46">
        <f t="shared" si="16"/>
        <v>520.6</v>
      </c>
    </row>
    <row r="1006" spans="2:7">
      <c r="B1006" s="787"/>
      <c r="C1006" s="787"/>
      <c r="G1006" s="46">
        <f t="shared" si="16"/>
        <v>520.6</v>
      </c>
    </row>
    <row r="1007" spans="2:7">
      <c r="B1007" s="787"/>
      <c r="C1007" s="787"/>
      <c r="G1007" s="46">
        <f t="shared" si="16"/>
        <v>520.6</v>
      </c>
    </row>
    <row r="1008" spans="2:7">
      <c r="B1008" s="787"/>
      <c r="C1008" s="787"/>
      <c r="G1008" s="46">
        <f t="shared" si="16"/>
        <v>520.6</v>
      </c>
    </row>
    <row r="1009" spans="2:7">
      <c r="B1009" s="787"/>
      <c r="C1009" s="787"/>
      <c r="G1009" s="46">
        <f t="shared" si="16"/>
        <v>520.6</v>
      </c>
    </row>
    <row r="1010" spans="2:7">
      <c r="B1010" s="787"/>
      <c r="C1010" s="787"/>
      <c r="G1010" s="46">
        <f t="shared" si="16"/>
        <v>520.6</v>
      </c>
    </row>
    <row r="1011" spans="2:7">
      <c r="B1011" s="787"/>
      <c r="C1011" s="787"/>
      <c r="G1011" s="46">
        <f t="shared" si="16"/>
        <v>520.6</v>
      </c>
    </row>
    <row r="1012" spans="2:7">
      <c r="B1012" s="787"/>
      <c r="C1012" s="787"/>
      <c r="G1012" s="46">
        <f t="shared" si="16"/>
        <v>520.6</v>
      </c>
    </row>
    <row r="1013" spans="2:7">
      <c r="B1013" s="787"/>
      <c r="C1013" s="787"/>
      <c r="G1013" s="46">
        <f t="shared" si="16"/>
        <v>520.6</v>
      </c>
    </row>
    <row r="1014" spans="2:7">
      <c r="B1014" s="787"/>
      <c r="C1014" s="787"/>
      <c r="G1014" s="46">
        <f t="shared" si="16"/>
        <v>520.6</v>
      </c>
    </row>
    <row r="1015" spans="2:7">
      <c r="B1015" s="787"/>
      <c r="C1015" s="787"/>
      <c r="G1015" s="46">
        <f t="shared" si="16"/>
        <v>520.6</v>
      </c>
    </row>
    <row r="1016" spans="2:7">
      <c r="B1016" s="787"/>
      <c r="C1016" s="787"/>
      <c r="G1016" s="46">
        <f t="shared" si="16"/>
        <v>520.6</v>
      </c>
    </row>
  </sheetData>
  <autoFilter ref="A5:P700" xr:uid="{00000000-0001-0000-1700-000000000000}"/>
  <mergeCells count="7">
    <mergeCell ref="P709:R709"/>
    <mergeCell ref="B3:F3"/>
    <mergeCell ref="J583:L583"/>
    <mergeCell ref="L636:P636"/>
    <mergeCell ref="J658:L658"/>
    <mergeCell ref="K687:M687"/>
    <mergeCell ref="J708:L708"/>
  </mergeCells>
  <pageMargins left="0.7" right="0.7" top="0.75" bottom="0.75" header="0.3" footer="0.3"/>
  <pageSetup paperSize="9" scale="85" orientation="portrait"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8">
    <tabColor rgb="FF00B0F0"/>
  </sheetPr>
  <dimension ref="A3:P1017"/>
  <sheetViews>
    <sheetView topLeftCell="A675" zoomScaleNormal="100" workbookViewId="0">
      <selection activeCell="A686" sqref="A686:D688"/>
    </sheetView>
  </sheetViews>
  <sheetFormatPr defaultColWidth="11.42578125" defaultRowHeight="15"/>
  <cols>
    <col min="1" max="1" width="11.42578125" style="39"/>
    <col min="2" max="2" width="12.7109375" style="6" bestFit="1" customWidth="1"/>
    <col min="3" max="3" width="13.28515625" style="6" customWidth="1"/>
    <col min="4" max="4" width="29.140625" bestFit="1" customWidth="1"/>
    <col min="5" max="6" width="11.42578125" style="121"/>
    <col min="7" max="7" width="12.42578125" style="4" bestFit="1" customWidth="1"/>
    <col min="8" max="8" width="12.42578125" style="4" customWidth="1"/>
    <col min="12" max="12" width="24" customWidth="1"/>
  </cols>
  <sheetData>
    <row r="3" spans="1:8">
      <c r="B3" s="820" t="s">
        <v>3943</v>
      </c>
      <c r="C3" s="820"/>
      <c r="D3" s="820"/>
      <c r="E3" s="820"/>
      <c r="F3" s="820"/>
      <c r="G3" s="10"/>
      <c r="H3" s="10"/>
    </row>
    <row r="5" spans="1:8" s="6" customFormat="1" ht="30">
      <c r="A5" s="40" t="s">
        <v>1</v>
      </c>
      <c r="B5" s="804" t="s">
        <v>2</v>
      </c>
      <c r="C5" s="804" t="s">
        <v>3</v>
      </c>
      <c r="D5" s="804" t="s">
        <v>4</v>
      </c>
      <c r="E5" s="131" t="s">
        <v>5</v>
      </c>
      <c r="F5" s="131" t="s">
        <v>6</v>
      </c>
      <c r="G5" s="14" t="s">
        <v>7</v>
      </c>
      <c r="H5" s="14"/>
    </row>
    <row r="6" spans="1:8">
      <c r="A6" s="39">
        <v>42736</v>
      </c>
      <c r="B6" s="787" t="s">
        <v>8</v>
      </c>
      <c r="C6" s="787"/>
      <c r="E6" s="118"/>
      <c r="F6" s="118"/>
      <c r="G6" s="4">
        <v>568.6</v>
      </c>
    </row>
    <row r="7" spans="1:8" ht="13.5" customHeight="1">
      <c r="A7" s="39">
        <v>42739</v>
      </c>
      <c r="B7" s="787">
        <v>12016</v>
      </c>
      <c r="C7" s="787" t="s">
        <v>340</v>
      </c>
      <c r="E7" s="118"/>
      <c r="F7" s="118">
        <v>52</v>
      </c>
      <c r="G7" s="4">
        <f>+G6+E7-F7</f>
        <v>516.6</v>
      </c>
    </row>
    <row r="8" spans="1:8">
      <c r="A8" s="39">
        <v>42755</v>
      </c>
      <c r="B8" s="787">
        <v>12124</v>
      </c>
      <c r="C8" s="787" t="s">
        <v>340</v>
      </c>
      <c r="E8" s="118"/>
      <c r="F8" s="118">
        <v>500</v>
      </c>
      <c r="G8" s="4">
        <f t="shared" ref="G8:G71" si="0">+G7+E8-F8</f>
        <v>16.600000000000023</v>
      </c>
    </row>
    <row r="9" spans="1:8">
      <c r="A9" s="39">
        <v>42755</v>
      </c>
      <c r="B9" s="787">
        <v>12125</v>
      </c>
      <c r="C9" s="787" t="s">
        <v>157</v>
      </c>
      <c r="E9" s="118"/>
      <c r="F9" s="118">
        <v>16.600000000000001</v>
      </c>
      <c r="G9" s="4">
        <f t="shared" si="0"/>
        <v>0</v>
      </c>
    </row>
    <row r="10" spans="1:8">
      <c r="A10" s="41">
        <v>42766</v>
      </c>
      <c r="B10" s="786" t="s">
        <v>10</v>
      </c>
      <c r="C10" s="786" t="s">
        <v>11</v>
      </c>
      <c r="D10" t="s">
        <v>12</v>
      </c>
      <c r="E10" s="118">
        <v>13.5</v>
      </c>
      <c r="F10" s="118"/>
      <c r="G10" s="4">
        <f t="shared" si="0"/>
        <v>13.5</v>
      </c>
    </row>
    <row r="11" spans="1:8">
      <c r="B11" s="787"/>
      <c r="C11" s="787"/>
      <c r="D11" t="s">
        <v>13</v>
      </c>
      <c r="E11" s="118">
        <v>2.8</v>
      </c>
      <c r="F11" s="118"/>
      <c r="G11" s="4">
        <f t="shared" si="0"/>
        <v>16.3</v>
      </c>
    </row>
    <row r="12" spans="1:8">
      <c r="B12" s="787"/>
      <c r="C12" s="787"/>
      <c r="D12" t="s">
        <v>14</v>
      </c>
      <c r="E12" s="118">
        <v>500</v>
      </c>
      <c r="F12" s="118"/>
      <c r="G12" s="4">
        <f t="shared" si="0"/>
        <v>516.29999999999995</v>
      </c>
    </row>
    <row r="13" spans="1:8">
      <c r="A13" s="39">
        <v>42782</v>
      </c>
      <c r="B13" s="787">
        <v>12268</v>
      </c>
      <c r="C13" s="787" t="s">
        <v>11</v>
      </c>
      <c r="D13" t="s">
        <v>14</v>
      </c>
      <c r="E13" s="118"/>
      <c r="F13" s="118">
        <v>500</v>
      </c>
      <c r="G13" s="4">
        <f t="shared" si="0"/>
        <v>16.299999999999955</v>
      </c>
    </row>
    <row r="14" spans="1:8">
      <c r="A14" s="39">
        <v>42832</v>
      </c>
      <c r="B14" s="787">
        <v>12515</v>
      </c>
      <c r="C14" s="787" t="s">
        <v>11</v>
      </c>
      <c r="D14" t="s">
        <v>12</v>
      </c>
      <c r="E14" s="118"/>
      <c r="F14" s="118">
        <v>13.5</v>
      </c>
      <c r="G14" s="4">
        <f t="shared" si="0"/>
        <v>2.7999999999999545</v>
      </c>
    </row>
    <row r="15" spans="1:8">
      <c r="A15" s="39">
        <v>42832</v>
      </c>
      <c r="B15" s="787">
        <v>12515</v>
      </c>
      <c r="C15" s="787" t="s">
        <v>11</v>
      </c>
      <c r="D15" t="s">
        <v>13</v>
      </c>
      <c r="E15" s="118"/>
      <c r="F15" s="118">
        <v>2.8</v>
      </c>
      <c r="G15" s="4">
        <f t="shared" si="0"/>
        <v>-4.5297099404706387E-14</v>
      </c>
    </row>
    <row r="16" spans="1:8">
      <c r="A16" s="41">
        <v>42794</v>
      </c>
      <c r="B16" s="786" t="s">
        <v>10</v>
      </c>
      <c r="C16" s="786" t="s">
        <v>15</v>
      </c>
      <c r="D16" t="s">
        <v>12</v>
      </c>
      <c r="E16" s="118">
        <v>13</v>
      </c>
      <c r="F16" s="118"/>
      <c r="G16" s="4">
        <f t="shared" si="0"/>
        <v>12.999999999999954</v>
      </c>
    </row>
    <row r="17" spans="1:7">
      <c r="B17" s="787"/>
      <c r="C17" s="787"/>
      <c r="D17" t="s">
        <v>13</v>
      </c>
      <c r="E17" s="118">
        <v>2</v>
      </c>
      <c r="F17" s="118"/>
      <c r="G17" s="4">
        <f t="shared" si="0"/>
        <v>14.999999999999954</v>
      </c>
    </row>
    <row r="18" spans="1:7">
      <c r="B18" s="787"/>
      <c r="C18" s="787"/>
      <c r="D18" t="s">
        <v>14</v>
      </c>
      <c r="E18" s="118">
        <v>500</v>
      </c>
      <c r="F18" s="118"/>
      <c r="G18" s="4">
        <f t="shared" si="0"/>
        <v>515</v>
      </c>
    </row>
    <row r="19" spans="1:7">
      <c r="A19" s="39">
        <v>42814</v>
      </c>
      <c r="B19" s="787">
        <v>12412</v>
      </c>
      <c r="C19" s="787" t="s">
        <v>15</v>
      </c>
      <c r="D19" t="s">
        <v>14</v>
      </c>
      <c r="E19" s="118"/>
      <c r="F19" s="118">
        <v>500</v>
      </c>
      <c r="G19" s="4">
        <f t="shared" si="0"/>
        <v>15</v>
      </c>
    </row>
    <row r="20" spans="1:7">
      <c r="A20" s="39">
        <v>42832</v>
      </c>
      <c r="B20" s="787">
        <v>12515</v>
      </c>
      <c r="C20" s="787" t="s">
        <v>15</v>
      </c>
      <c r="D20" t="s">
        <v>12</v>
      </c>
      <c r="E20" s="118"/>
      <c r="F20" s="118">
        <v>13</v>
      </c>
      <c r="G20" s="4">
        <f t="shared" si="0"/>
        <v>2</v>
      </c>
    </row>
    <row r="21" spans="1:7">
      <c r="A21" s="39">
        <v>42832</v>
      </c>
      <c r="B21" s="787">
        <v>12515</v>
      </c>
      <c r="C21" s="787" t="s">
        <v>15</v>
      </c>
      <c r="D21" t="s">
        <v>13</v>
      </c>
      <c r="E21" s="118"/>
      <c r="F21" s="118">
        <v>2</v>
      </c>
      <c r="G21" s="4">
        <f t="shared" si="0"/>
        <v>0</v>
      </c>
    </row>
    <row r="22" spans="1:7">
      <c r="A22" s="41">
        <v>42825</v>
      </c>
      <c r="B22" s="786" t="s">
        <v>10</v>
      </c>
      <c r="C22" s="786" t="s">
        <v>16</v>
      </c>
      <c r="D22" t="s">
        <v>12</v>
      </c>
      <c r="E22" s="118">
        <v>12</v>
      </c>
      <c r="F22" s="118"/>
      <c r="G22" s="4">
        <f t="shared" si="0"/>
        <v>12</v>
      </c>
    </row>
    <row r="23" spans="1:7">
      <c r="B23" s="787"/>
      <c r="C23" s="787"/>
      <c r="D23" t="s">
        <v>13</v>
      </c>
      <c r="E23" s="118">
        <v>2</v>
      </c>
      <c r="F23" s="118"/>
      <c r="G23" s="4">
        <f t="shared" si="0"/>
        <v>14</v>
      </c>
    </row>
    <row r="24" spans="1:7">
      <c r="B24" s="787"/>
      <c r="C24" s="787"/>
      <c r="D24" t="s">
        <v>14</v>
      </c>
      <c r="E24" s="118">
        <v>500</v>
      </c>
      <c r="F24" s="118"/>
      <c r="G24" s="4">
        <f t="shared" si="0"/>
        <v>514</v>
      </c>
    </row>
    <row r="25" spans="1:7">
      <c r="A25" s="39">
        <v>42845</v>
      </c>
      <c r="B25" s="787">
        <v>12558</v>
      </c>
      <c r="C25" s="787" t="s">
        <v>16</v>
      </c>
      <c r="D25" t="s">
        <v>14</v>
      </c>
      <c r="E25" s="118"/>
      <c r="F25" s="118">
        <v>500</v>
      </c>
      <c r="G25" s="4">
        <f t="shared" si="0"/>
        <v>14</v>
      </c>
    </row>
    <row r="26" spans="1:7">
      <c r="A26" s="39">
        <v>42845</v>
      </c>
      <c r="B26" s="787">
        <v>12558</v>
      </c>
      <c r="C26" s="787" t="s">
        <v>16</v>
      </c>
      <c r="D26" t="s">
        <v>12</v>
      </c>
      <c r="E26" s="118"/>
      <c r="F26" s="118">
        <v>12</v>
      </c>
      <c r="G26" s="4">
        <f t="shared" si="0"/>
        <v>2</v>
      </c>
    </row>
    <row r="27" spans="1:7">
      <c r="A27" s="39">
        <v>42845</v>
      </c>
      <c r="B27" s="787">
        <v>12558</v>
      </c>
      <c r="C27" s="787" t="s">
        <v>16</v>
      </c>
      <c r="D27" t="s">
        <v>13</v>
      </c>
      <c r="E27" s="118"/>
      <c r="F27" s="118">
        <v>2</v>
      </c>
      <c r="G27" s="4">
        <f t="shared" si="0"/>
        <v>0</v>
      </c>
    </row>
    <row r="28" spans="1:7">
      <c r="A28" s="41">
        <v>42855</v>
      </c>
      <c r="B28" s="786" t="s">
        <v>10</v>
      </c>
      <c r="C28" s="786" t="s">
        <v>17</v>
      </c>
      <c r="D28" t="s">
        <v>12</v>
      </c>
      <c r="E28" s="118">
        <v>13</v>
      </c>
      <c r="F28" s="118"/>
      <c r="G28" s="4">
        <f t="shared" si="0"/>
        <v>13</v>
      </c>
    </row>
    <row r="29" spans="1:7">
      <c r="B29" s="787"/>
      <c r="C29" s="787"/>
      <c r="D29" t="s">
        <v>13</v>
      </c>
      <c r="E29" s="118">
        <v>2</v>
      </c>
      <c r="F29" s="118"/>
      <c r="G29" s="4">
        <f t="shared" si="0"/>
        <v>15</v>
      </c>
    </row>
    <row r="30" spans="1:7">
      <c r="B30" s="787"/>
      <c r="C30" s="787"/>
      <c r="D30" t="s">
        <v>14</v>
      </c>
      <c r="E30" s="118">
        <v>500</v>
      </c>
      <c r="F30" s="118"/>
      <c r="G30" s="4">
        <f t="shared" si="0"/>
        <v>515</v>
      </c>
    </row>
    <row r="31" spans="1:7">
      <c r="A31" s="39">
        <v>42875</v>
      </c>
      <c r="B31" s="787">
        <v>12699</v>
      </c>
      <c r="C31" s="787" t="s">
        <v>17</v>
      </c>
      <c r="D31" t="s">
        <v>14</v>
      </c>
      <c r="E31" s="118"/>
      <c r="F31" s="118">
        <v>500</v>
      </c>
      <c r="G31" s="4">
        <f t="shared" si="0"/>
        <v>15</v>
      </c>
    </row>
    <row r="32" spans="1:7">
      <c r="A32" s="39">
        <v>42894</v>
      </c>
      <c r="B32" s="787">
        <v>12805</v>
      </c>
      <c r="C32" s="787" t="s">
        <v>17</v>
      </c>
      <c r="D32" t="s">
        <v>12</v>
      </c>
      <c r="E32" s="118"/>
      <c r="F32" s="118">
        <v>13</v>
      </c>
      <c r="G32" s="4">
        <f t="shared" si="0"/>
        <v>2</v>
      </c>
    </row>
    <row r="33" spans="1:7">
      <c r="A33" s="39">
        <v>42894</v>
      </c>
      <c r="B33" s="787">
        <v>12805</v>
      </c>
      <c r="C33" s="787" t="s">
        <v>17</v>
      </c>
      <c r="D33" t="s">
        <v>13</v>
      </c>
      <c r="E33" s="118"/>
      <c r="F33" s="118">
        <v>2</v>
      </c>
      <c r="G33" s="4">
        <f t="shared" si="0"/>
        <v>0</v>
      </c>
    </row>
    <row r="34" spans="1:7">
      <c r="A34" s="41">
        <v>42886</v>
      </c>
      <c r="B34" s="786" t="s">
        <v>10</v>
      </c>
      <c r="C34" s="786" t="s">
        <v>18</v>
      </c>
      <c r="D34" t="s">
        <v>12</v>
      </c>
      <c r="E34" s="118">
        <v>13</v>
      </c>
      <c r="F34" s="118"/>
      <c r="G34" s="4">
        <f t="shared" si="0"/>
        <v>13</v>
      </c>
    </row>
    <row r="35" spans="1:7">
      <c r="B35" s="787"/>
      <c r="C35" s="787"/>
      <c r="D35" t="s">
        <v>13</v>
      </c>
      <c r="E35" s="118">
        <v>2</v>
      </c>
      <c r="F35" s="118"/>
      <c r="G35" s="4">
        <f t="shared" si="0"/>
        <v>15</v>
      </c>
    </row>
    <row r="36" spans="1:7">
      <c r="B36" s="787"/>
      <c r="C36" s="787"/>
      <c r="D36" t="s">
        <v>14</v>
      </c>
      <c r="E36" s="118">
        <v>500</v>
      </c>
      <c r="F36" s="118"/>
      <c r="G36" s="4">
        <f t="shared" si="0"/>
        <v>515</v>
      </c>
    </row>
    <row r="37" spans="1:7">
      <c r="A37" s="39">
        <v>42906</v>
      </c>
      <c r="B37" s="787">
        <v>12856</v>
      </c>
      <c r="C37" s="787" t="s">
        <v>18</v>
      </c>
      <c r="D37" t="s">
        <v>14</v>
      </c>
      <c r="E37" s="118"/>
      <c r="F37" s="118">
        <v>500</v>
      </c>
      <c r="G37" s="4">
        <f t="shared" si="0"/>
        <v>15</v>
      </c>
    </row>
    <row r="38" spans="1:7">
      <c r="A38" s="39">
        <v>42929</v>
      </c>
      <c r="B38" s="787">
        <v>13001</v>
      </c>
      <c r="C38" s="787" t="s">
        <v>18</v>
      </c>
      <c r="D38" t="s">
        <v>12</v>
      </c>
      <c r="E38" s="118"/>
      <c r="F38" s="118">
        <v>13</v>
      </c>
      <c r="G38" s="4">
        <f t="shared" si="0"/>
        <v>2</v>
      </c>
    </row>
    <row r="39" spans="1:7">
      <c r="A39" s="39">
        <v>42929</v>
      </c>
      <c r="B39" s="787">
        <v>13001</v>
      </c>
      <c r="C39" s="787" t="s">
        <v>18</v>
      </c>
      <c r="D39" t="s">
        <v>13</v>
      </c>
      <c r="E39" s="118"/>
      <c r="F39" s="118">
        <v>2</v>
      </c>
      <c r="G39" s="4">
        <f t="shared" si="0"/>
        <v>0</v>
      </c>
    </row>
    <row r="40" spans="1:7">
      <c r="A40" s="41">
        <v>42916</v>
      </c>
      <c r="B40" s="786" t="s">
        <v>10</v>
      </c>
      <c r="C40" s="786" t="s">
        <v>19</v>
      </c>
      <c r="D40" t="s">
        <v>12</v>
      </c>
      <c r="E40" s="118">
        <v>12.5</v>
      </c>
      <c r="F40" s="118"/>
      <c r="G40" s="4">
        <f t="shared" si="0"/>
        <v>12.5</v>
      </c>
    </row>
    <row r="41" spans="1:7">
      <c r="B41" s="787"/>
      <c r="C41" s="787"/>
      <c r="D41" t="s">
        <v>13</v>
      </c>
      <c r="E41" s="118">
        <v>2</v>
      </c>
      <c r="F41" s="118"/>
      <c r="G41" s="4">
        <f t="shared" si="0"/>
        <v>14.5</v>
      </c>
    </row>
    <row r="42" spans="1:7">
      <c r="B42" s="787"/>
      <c r="C42" s="787"/>
      <c r="D42" t="s">
        <v>14</v>
      </c>
      <c r="E42" s="118">
        <v>500</v>
      </c>
      <c r="F42" s="118"/>
      <c r="G42" s="4">
        <f t="shared" si="0"/>
        <v>514.5</v>
      </c>
    </row>
    <row r="43" spans="1:7">
      <c r="A43" s="39">
        <v>42929</v>
      </c>
      <c r="B43" s="787">
        <v>13001</v>
      </c>
      <c r="C43" s="787" t="s">
        <v>19</v>
      </c>
      <c r="D43" t="s">
        <v>14</v>
      </c>
      <c r="E43" s="118"/>
      <c r="F43" s="118">
        <v>500</v>
      </c>
      <c r="G43" s="4">
        <f t="shared" si="0"/>
        <v>14.5</v>
      </c>
    </row>
    <row r="44" spans="1:7">
      <c r="A44" s="39">
        <v>42947</v>
      </c>
      <c r="B44" s="787">
        <v>13065</v>
      </c>
      <c r="C44" s="787" t="s">
        <v>19</v>
      </c>
      <c r="D44" t="s">
        <v>12</v>
      </c>
      <c r="E44" s="118"/>
      <c r="F44" s="118">
        <v>12.5</v>
      </c>
      <c r="G44" s="4">
        <f t="shared" si="0"/>
        <v>2</v>
      </c>
    </row>
    <row r="45" spans="1:7">
      <c r="A45" s="39">
        <v>42947</v>
      </c>
      <c r="B45" s="787">
        <v>13065</v>
      </c>
      <c r="C45" s="787"/>
      <c r="D45" t="s">
        <v>13</v>
      </c>
      <c r="E45" s="118"/>
      <c r="F45" s="118">
        <v>2</v>
      </c>
      <c r="G45" s="4">
        <f t="shared" si="0"/>
        <v>0</v>
      </c>
    </row>
    <row r="46" spans="1:7">
      <c r="A46" s="41">
        <v>42947</v>
      </c>
      <c r="B46" s="786" t="s">
        <v>10</v>
      </c>
      <c r="C46" s="786" t="s">
        <v>20</v>
      </c>
      <c r="D46" t="s">
        <v>12</v>
      </c>
      <c r="E46" s="118">
        <v>13</v>
      </c>
      <c r="F46" s="118"/>
      <c r="G46" s="4">
        <f t="shared" si="0"/>
        <v>13</v>
      </c>
    </row>
    <row r="47" spans="1:7">
      <c r="B47" s="787"/>
      <c r="C47" s="787"/>
      <c r="D47" t="s">
        <v>13</v>
      </c>
      <c r="E47" s="118">
        <v>2</v>
      </c>
      <c r="F47" s="118"/>
      <c r="G47" s="4">
        <f t="shared" si="0"/>
        <v>15</v>
      </c>
    </row>
    <row r="48" spans="1:7">
      <c r="B48" s="787"/>
      <c r="C48" s="787"/>
      <c r="D48" t="s">
        <v>14</v>
      </c>
      <c r="E48" s="118">
        <v>500</v>
      </c>
      <c r="F48" s="118"/>
      <c r="G48" s="4">
        <f t="shared" si="0"/>
        <v>515</v>
      </c>
    </row>
    <row r="49" spans="1:7">
      <c r="A49" s="39">
        <v>42929</v>
      </c>
      <c r="B49" s="787">
        <v>13001</v>
      </c>
      <c r="C49" s="787" t="s">
        <v>20</v>
      </c>
      <c r="D49" t="s">
        <v>14</v>
      </c>
      <c r="E49" s="118"/>
      <c r="F49" s="118">
        <v>500</v>
      </c>
      <c r="G49" s="4">
        <f t="shared" si="0"/>
        <v>15</v>
      </c>
    </row>
    <row r="50" spans="1:7">
      <c r="A50" s="39">
        <v>43024</v>
      </c>
      <c r="B50" s="787">
        <v>13635</v>
      </c>
      <c r="C50" s="787" t="s">
        <v>20</v>
      </c>
      <c r="D50" t="s">
        <v>12</v>
      </c>
      <c r="E50" s="118"/>
      <c r="F50" s="118">
        <v>13</v>
      </c>
      <c r="G50" s="4">
        <f t="shared" si="0"/>
        <v>2</v>
      </c>
    </row>
    <row r="51" spans="1:7">
      <c r="A51" s="39">
        <v>43024</v>
      </c>
      <c r="B51" s="787">
        <v>13635</v>
      </c>
      <c r="C51" s="787" t="s">
        <v>20</v>
      </c>
      <c r="D51" t="s">
        <v>13</v>
      </c>
      <c r="E51" s="118"/>
      <c r="F51" s="118">
        <v>2</v>
      </c>
      <c r="G51" s="4">
        <f t="shared" si="0"/>
        <v>0</v>
      </c>
    </row>
    <row r="52" spans="1:7">
      <c r="A52" s="41">
        <v>42978</v>
      </c>
      <c r="B52" s="786" t="s">
        <v>10</v>
      </c>
      <c r="C52" s="786" t="s">
        <v>21</v>
      </c>
      <c r="D52" t="s">
        <v>12</v>
      </c>
      <c r="E52" s="118">
        <v>13</v>
      </c>
      <c r="F52" s="118"/>
      <c r="G52" s="4">
        <f t="shared" si="0"/>
        <v>13</v>
      </c>
    </row>
    <row r="53" spans="1:7">
      <c r="B53" s="787"/>
      <c r="C53" s="787"/>
      <c r="D53" t="s">
        <v>13</v>
      </c>
      <c r="E53" s="118">
        <v>2</v>
      </c>
      <c r="F53" s="118"/>
      <c r="G53" s="4">
        <f t="shared" si="0"/>
        <v>15</v>
      </c>
    </row>
    <row r="54" spans="1:7">
      <c r="B54" s="787"/>
      <c r="C54" s="787"/>
      <c r="D54" t="s">
        <v>14</v>
      </c>
      <c r="E54" s="118">
        <v>500</v>
      </c>
      <c r="F54" s="118"/>
      <c r="G54" s="4">
        <f t="shared" si="0"/>
        <v>515</v>
      </c>
    </row>
    <row r="55" spans="1:7">
      <c r="A55" s="39">
        <v>42965</v>
      </c>
      <c r="B55" s="787">
        <v>13281</v>
      </c>
      <c r="C55" s="787" t="s">
        <v>21</v>
      </c>
      <c r="D55" t="s">
        <v>14</v>
      </c>
      <c r="E55" s="118"/>
      <c r="F55" s="118">
        <v>500</v>
      </c>
      <c r="G55" s="4">
        <f t="shared" si="0"/>
        <v>15</v>
      </c>
    </row>
    <row r="56" spans="1:7">
      <c r="A56" s="39">
        <v>43024</v>
      </c>
      <c r="B56" s="787">
        <v>13635</v>
      </c>
      <c r="C56" s="787" t="s">
        <v>21</v>
      </c>
      <c r="D56" t="s">
        <v>12</v>
      </c>
      <c r="E56" s="118"/>
      <c r="F56" s="118">
        <v>13</v>
      </c>
      <c r="G56" s="4">
        <f t="shared" si="0"/>
        <v>2</v>
      </c>
    </row>
    <row r="57" spans="1:7">
      <c r="A57" s="39">
        <v>43027</v>
      </c>
      <c r="B57" s="787">
        <v>13635</v>
      </c>
      <c r="C57" s="787" t="s">
        <v>21</v>
      </c>
      <c r="D57" t="s">
        <v>13</v>
      </c>
      <c r="E57" s="118"/>
      <c r="F57" s="118">
        <v>2</v>
      </c>
      <c r="G57" s="4">
        <f t="shared" si="0"/>
        <v>0</v>
      </c>
    </row>
    <row r="58" spans="1:7">
      <c r="A58" s="41">
        <v>43008</v>
      </c>
      <c r="B58" s="786" t="s">
        <v>10</v>
      </c>
      <c r="C58" s="786" t="s">
        <v>22</v>
      </c>
      <c r="D58" t="s">
        <v>12</v>
      </c>
      <c r="E58" s="118">
        <v>8</v>
      </c>
      <c r="F58" s="118"/>
      <c r="G58" s="4">
        <f t="shared" si="0"/>
        <v>8</v>
      </c>
    </row>
    <row r="59" spans="1:7">
      <c r="B59" s="787"/>
      <c r="C59" s="787"/>
      <c r="D59" t="s">
        <v>13</v>
      </c>
      <c r="E59" s="118">
        <v>2</v>
      </c>
      <c r="F59" s="118"/>
      <c r="G59" s="4">
        <f t="shared" si="0"/>
        <v>10</v>
      </c>
    </row>
    <row r="60" spans="1:7">
      <c r="B60" s="787"/>
      <c r="C60" s="787"/>
      <c r="D60" t="s">
        <v>14</v>
      </c>
      <c r="E60" s="118">
        <v>500</v>
      </c>
      <c r="F60" s="118"/>
      <c r="G60" s="4">
        <f t="shared" si="0"/>
        <v>510</v>
      </c>
    </row>
    <row r="61" spans="1:7">
      <c r="A61" s="39">
        <v>42993</v>
      </c>
      <c r="B61" s="787">
        <v>13469</v>
      </c>
      <c r="C61" s="787" t="s">
        <v>22</v>
      </c>
      <c r="D61" t="s">
        <v>14</v>
      </c>
      <c r="E61" s="118"/>
      <c r="F61" s="118">
        <v>500</v>
      </c>
      <c r="G61" s="4">
        <f t="shared" si="0"/>
        <v>10</v>
      </c>
    </row>
    <row r="62" spans="1:7">
      <c r="A62" s="39">
        <v>43055</v>
      </c>
      <c r="B62" s="787">
        <v>13791</v>
      </c>
      <c r="C62" s="787" t="s">
        <v>22</v>
      </c>
      <c r="D62" t="s">
        <v>12</v>
      </c>
      <c r="E62" s="118"/>
      <c r="F62" s="118">
        <v>8</v>
      </c>
      <c r="G62" s="4">
        <f t="shared" si="0"/>
        <v>2</v>
      </c>
    </row>
    <row r="63" spans="1:7">
      <c r="A63" s="39">
        <v>43055</v>
      </c>
      <c r="B63" s="787">
        <v>13791</v>
      </c>
      <c r="C63" s="787" t="s">
        <v>22</v>
      </c>
      <c r="D63" t="s">
        <v>13</v>
      </c>
      <c r="E63" s="118"/>
      <c r="F63" s="118">
        <v>2</v>
      </c>
      <c r="G63" s="4">
        <f t="shared" si="0"/>
        <v>0</v>
      </c>
    </row>
    <row r="64" spans="1:7">
      <c r="A64" s="41">
        <v>43039</v>
      </c>
      <c r="B64" s="786" t="s">
        <v>10</v>
      </c>
      <c r="C64" s="786" t="s">
        <v>23</v>
      </c>
      <c r="D64" t="s">
        <v>12</v>
      </c>
      <c r="E64" s="118">
        <v>8</v>
      </c>
      <c r="F64" s="118"/>
      <c r="G64" s="4">
        <f t="shared" si="0"/>
        <v>8</v>
      </c>
    </row>
    <row r="65" spans="1:7">
      <c r="B65" s="787"/>
      <c r="C65" s="787"/>
      <c r="D65" t="s">
        <v>13</v>
      </c>
      <c r="E65" s="118">
        <v>2</v>
      </c>
      <c r="F65" s="118"/>
      <c r="G65" s="4">
        <f t="shared" si="0"/>
        <v>10</v>
      </c>
    </row>
    <row r="66" spans="1:7">
      <c r="B66" s="787"/>
      <c r="C66" s="787"/>
      <c r="D66" t="s">
        <v>14</v>
      </c>
      <c r="E66" s="118">
        <v>500</v>
      </c>
      <c r="F66" s="118"/>
      <c r="G66" s="4">
        <f t="shared" si="0"/>
        <v>510</v>
      </c>
    </row>
    <row r="67" spans="1:7">
      <c r="A67" s="39">
        <v>43024</v>
      </c>
      <c r="B67" s="787">
        <v>13635</v>
      </c>
      <c r="C67" s="787" t="s">
        <v>23</v>
      </c>
      <c r="D67" t="s">
        <v>14</v>
      </c>
      <c r="E67" s="118"/>
      <c r="F67" s="118">
        <v>500</v>
      </c>
      <c r="G67" s="4">
        <f t="shared" si="0"/>
        <v>10</v>
      </c>
    </row>
    <row r="68" spans="1:7">
      <c r="A68" s="39">
        <v>43055</v>
      </c>
      <c r="B68" s="787">
        <v>13791</v>
      </c>
      <c r="C68" s="787" t="s">
        <v>23</v>
      </c>
      <c r="D68" t="s">
        <v>12</v>
      </c>
      <c r="E68" s="118"/>
      <c r="F68" s="118">
        <v>8</v>
      </c>
      <c r="G68" s="4">
        <f t="shared" si="0"/>
        <v>2</v>
      </c>
    </row>
    <row r="69" spans="1:7">
      <c r="A69" s="39">
        <v>43055</v>
      </c>
      <c r="B69" s="787">
        <v>13791</v>
      </c>
      <c r="C69" s="787" t="s">
        <v>23</v>
      </c>
      <c r="D69" t="s">
        <v>13</v>
      </c>
      <c r="E69" s="118"/>
      <c r="F69" s="118">
        <v>2</v>
      </c>
      <c r="G69" s="4">
        <f t="shared" si="0"/>
        <v>0</v>
      </c>
    </row>
    <row r="70" spans="1:7">
      <c r="A70" s="41">
        <v>43069</v>
      </c>
      <c r="B70" s="786" t="s">
        <v>10</v>
      </c>
      <c r="C70" s="786" t="s">
        <v>24</v>
      </c>
      <c r="D70" t="s">
        <v>12</v>
      </c>
      <c r="E70" s="118">
        <v>8</v>
      </c>
      <c r="F70" s="118"/>
      <c r="G70" s="4">
        <f t="shared" si="0"/>
        <v>8</v>
      </c>
    </row>
    <row r="71" spans="1:7">
      <c r="B71" s="787"/>
      <c r="C71" s="787"/>
      <c r="D71" t="s">
        <v>13</v>
      </c>
      <c r="E71" s="118">
        <v>2</v>
      </c>
      <c r="F71" s="118"/>
      <c r="G71" s="4">
        <f t="shared" si="0"/>
        <v>10</v>
      </c>
    </row>
    <row r="72" spans="1:7">
      <c r="B72" s="787"/>
      <c r="C72" s="787"/>
      <c r="D72" t="s">
        <v>14</v>
      </c>
      <c r="E72" s="118">
        <v>500</v>
      </c>
      <c r="F72" s="118"/>
      <c r="G72" s="4">
        <f t="shared" ref="G72:G142" si="1">+G71+E72-F72</f>
        <v>510</v>
      </c>
    </row>
    <row r="73" spans="1:7">
      <c r="A73" s="39">
        <v>43055</v>
      </c>
      <c r="B73" s="787">
        <v>13791</v>
      </c>
      <c r="C73" s="787" t="s">
        <v>24</v>
      </c>
      <c r="D73" t="s">
        <v>14</v>
      </c>
      <c r="E73" s="118"/>
      <c r="F73" s="118">
        <v>500</v>
      </c>
      <c r="G73" s="4">
        <f t="shared" si="1"/>
        <v>10</v>
      </c>
    </row>
    <row r="74" spans="1:7">
      <c r="A74" s="39">
        <v>43084</v>
      </c>
      <c r="B74" s="787">
        <v>13936</v>
      </c>
      <c r="C74" s="787" t="s">
        <v>24</v>
      </c>
      <c r="D74" t="s">
        <v>12</v>
      </c>
      <c r="E74" s="118"/>
      <c r="F74" s="118">
        <v>8</v>
      </c>
      <c r="G74" s="4">
        <f t="shared" si="1"/>
        <v>2</v>
      </c>
    </row>
    <row r="75" spans="1:7">
      <c r="A75" s="39">
        <v>43084</v>
      </c>
      <c r="B75" s="787">
        <v>13936</v>
      </c>
      <c r="C75" s="787" t="s">
        <v>24</v>
      </c>
      <c r="D75" t="s">
        <v>13</v>
      </c>
      <c r="E75" s="118"/>
      <c r="F75" s="118">
        <v>2</v>
      </c>
      <c r="G75" s="4">
        <f t="shared" si="1"/>
        <v>0</v>
      </c>
    </row>
    <row r="76" spans="1:7">
      <c r="A76" s="41">
        <v>43100</v>
      </c>
      <c r="B76" s="786" t="s">
        <v>10</v>
      </c>
      <c r="C76" s="786" t="s">
        <v>25</v>
      </c>
      <c r="D76" t="s">
        <v>12</v>
      </c>
      <c r="E76" s="118">
        <v>8.9</v>
      </c>
      <c r="F76" s="118"/>
      <c r="G76" s="4">
        <f t="shared" si="1"/>
        <v>8.9</v>
      </c>
    </row>
    <row r="77" spans="1:7">
      <c r="B77" s="787"/>
      <c r="C77" s="787"/>
      <c r="D77" t="s">
        <v>13</v>
      </c>
      <c r="E77" s="118">
        <v>2</v>
      </c>
      <c r="F77" s="118"/>
      <c r="G77" s="4">
        <f t="shared" si="1"/>
        <v>10.9</v>
      </c>
    </row>
    <row r="78" spans="1:7">
      <c r="B78" s="787"/>
      <c r="C78" s="787"/>
      <c r="D78" t="s">
        <v>14</v>
      </c>
      <c r="E78" s="118">
        <v>500</v>
      </c>
      <c r="F78" s="118"/>
      <c r="G78" s="4">
        <f t="shared" si="1"/>
        <v>510.9</v>
      </c>
    </row>
    <row r="79" spans="1:7">
      <c r="A79" s="39">
        <v>43084</v>
      </c>
      <c r="B79" s="787">
        <v>13936</v>
      </c>
      <c r="C79" s="787" t="s">
        <v>25</v>
      </c>
      <c r="D79" t="s">
        <v>14</v>
      </c>
      <c r="E79" s="118"/>
      <c r="F79" s="118">
        <v>500</v>
      </c>
      <c r="G79" s="4">
        <f t="shared" si="1"/>
        <v>10.899999999999977</v>
      </c>
    </row>
    <row r="80" spans="1:7">
      <c r="A80" s="39">
        <v>43118</v>
      </c>
      <c r="B80" s="787">
        <v>14090</v>
      </c>
      <c r="C80" s="787" t="s">
        <v>25</v>
      </c>
      <c r="D80" t="s">
        <v>12</v>
      </c>
      <c r="E80" s="118"/>
      <c r="F80" s="118">
        <v>8.9</v>
      </c>
      <c r="G80" s="4">
        <f t="shared" si="1"/>
        <v>1.9999999999999769</v>
      </c>
    </row>
    <row r="81" spans="1:7">
      <c r="A81" s="39">
        <v>43118</v>
      </c>
      <c r="B81" s="787">
        <v>14090</v>
      </c>
      <c r="C81" s="787" t="s">
        <v>25</v>
      </c>
      <c r="D81" t="s">
        <v>13</v>
      </c>
      <c r="E81" s="118"/>
      <c r="F81" s="118">
        <v>2</v>
      </c>
      <c r="G81" s="4">
        <f t="shared" si="1"/>
        <v>-2.3092638912203256E-14</v>
      </c>
    </row>
    <row r="82" spans="1:7">
      <c r="A82" s="41">
        <v>43101</v>
      </c>
      <c r="B82" s="786" t="s">
        <v>10</v>
      </c>
      <c r="C82" s="786" t="s">
        <v>11</v>
      </c>
      <c r="D82" t="s">
        <v>12</v>
      </c>
      <c r="E82" s="118">
        <v>8</v>
      </c>
      <c r="F82" s="118"/>
      <c r="G82" s="4">
        <f t="shared" si="1"/>
        <v>7.9999999999999769</v>
      </c>
    </row>
    <row r="83" spans="1:7">
      <c r="B83" s="787"/>
      <c r="C83" s="787"/>
      <c r="D83" t="s">
        <v>13</v>
      </c>
      <c r="E83" s="118">
        <v>2</v>
      </c>
      <c r="F83" s="118"/>
      <c r="G83" s="4">
        <f t="shared" si="1"/>
        <v>9.9999999999999769</v>
      </c>
    </row>
    <row r="84" spans="1:7">
      <c r="B84" s="787"/>
      <c r="C84" s="787"/>
      <c r="D84" t="s">
        <v>14</v>
      </c>
      <c r="E84" s="118">
        <v>500</v>
      </c>
      <c r="F84" s="118"/>
      <c r="G84" s="4">
        <f t="shared" si="1"/>
        <v>510</v>
      </c>
    </row>
    <row r="85" spans="1:7">
      <c r="A85" s="39">
        <v>43115</v>
      </c>
      <c r="B85" s="787">
        <v>14068</v>
      </c>
      <c r="C85" s="787" t="s">
        <v>11</v>
      </c>
      <c r="D85" t="s">
        <v>14</v>
      </c>
      <c r="E85" s="118"/>
      <c r="F85" s="118">
        <v>500</v>
      </c>
      <c r="G85" s="4">
        <f t="shared" si="1"/>
        <v>10</v>
      </c>
    </row>
    <row r="86" spans="1:7">
      <c r="A86" s="39">
        <v>43159</v>
      </c>
      <c r="B86" s="787">
        <v>14258</v>
      </c>
      <c r="C86" s="787" t="s">
        <v>11</v>
      </c>
      <c r="D86" t="s">
        <v>12</v>
      </c>
      <c r="E86" s="118"/>
      <c r="F86" s="118">
        <v>8</v>
      </c>
      <c r="G86" s="4">
        <f t="shared" si="1"/>
        <v>2</v>
      </c>
    </row>
    <row r="87" spans="1:7">
      <c r="A87" s="39">
        <v>43159</v>
      </c>
      <c r="B87" s="787">
        <v>14258</v>
      </c>
      <c r="C87" s="787" t="s">
        <v>11</v>
      </c>
      <c r="D87" t="s">
        <v>13</v>
      </c>
      <c r="E87" s="118"/>
      <c r="F87" s="118">
        <v>2</v>
      </c>
      <c r="G87" s="4">
        <f t="shared" si="1"/>
        <v>0</v>
      </c>
    </row>
    <row r="88" spans="1:7">
      <c r="A88" s="41">
        <v>43159</v>
      </c>
      <c r="B88" s="786" t="s">
        <v>10</v>
      </c>
      <c r="C88" s="786" t="s">
        <v>15</v>
      </c>
      <c r="D88" t="s">
        <v>12</v>
      </c>
      <c r="E88" s="118">
        <v>9.9</v>
      </c>
      <c r="F88" s="118"/>
      <c r="G88" s="4">
        <f t="shared" si="1"/>
        <v>9.9</v>
      </c>
    </row>
    <row r="89" spans="1:7">
      <c r="B89" s="787"/>
      <c r="C89" s="787"/>
      <c r="D89" t="s">
        <v>13</v>
      </c>
      <c r="E89" s="118">
        <v>2</v>
      </c>
      <c r="F89" s="118"/>
      <c r="G89" s="4">
        <f t="shared" si="1"/>
        <v>11.9</v>
      </c>
    </row>
    <row r="90" spans="1:7">
      <c r="B90" s="787"/>
      <c r="C90" s="787"/>
      <c r="D90" t="s">
        <v>14</v>
      </c>
      <c r="E90" s="118">
        <v>500</v>
      </c>
      <c r="F90" s="118"/>
      <c r="G90" s="4">
        <f t="shared" si="1"/>
        <v>511.9</v>
      </c>
    </row>
    <row r="91" spans="1:7">
      <c r="B91" s="787"/>
      <c r="C91" s="787"/>
      <c r="D91" t="s">
        <v>69</v>
      </c>
      <c r="E91" s="118">
        <v>6</v>
      </c>
      <c r="F91" s="118"/>
      <c r="G91" s="4">
        <f t="shared" si="1"/>
        <v>517.9</v>
      </c>
    </row>
    <row r="92" spans="1:7">
      <c r="A92" s="39">
        <v>43206</v>
      </c>
      <c r="B92" s="787">
        <v>14482</v>
      </c>
      <c r="C92" s="787" t="s">
        <v>15</v>
      </c>
      <c r="D92" t="s">
        <v>69</v>
      </c>
      <c r="E92" s="118"/>
      <c r="F92" s="118">
        <v>6</v>
      </c>
      <c r="G92" s="4">
        <f t="shared" si="1"/>
        <v>511.9</v>
      </c>
    </row>
    <row r="93" spans="1:7">
      <c r="A93" s="39">
        <v>43186</v>
      </c>
      <c r="B93" s="787">
        <v>14394</v>
      </c>
      <c r="C93" s="787" t="s">
        <v>15</v>
      </c>
      <c r="D93" t="s">
        <v>12</v>
      </c>
      <c r="E93" s="118"/>
      <c r="F93" s="118">
        <v>9.9</v>
      </c>
      <c r="G93" s="4">
        <f t="shared" si="1"/>
        <v>502</v>
      </c>
    </row>
    <row r="94" spans="1:7">
      <c r="A94" s="39">
        <v>43186</v>
      </c>
      <c r="B94" s="787">
        <v>14394</v>
      </c>
      <c r="C94" s="787" t="s">
        <v>15</v>
      </c>
      <c r="D94" t="s">
        <v>13</v>
      </c>
      <c r="E94" s="118"/>
      <c r="F94" s="118">
        <v>2</v>
      </c>
      <c r="G94" s="4">
        <f t="shared" si="1"/>
        <v>500</v>
      </c>
    </row>
    <row r="95" spans="1:7">
      <c r="A95" s="39">
        <v>43146</v>
      </c>
      <c r="B95" s="787">
        <v>14220</v>
      </c>
      <c r="C95" s="787" t="s">
        <v>15</v>
      </c>
      <c r="D95" t="s">
        <v>14</v>
      </c>
      <c r="E95" s="118"/>
      <c r="F95" s="118">
        <v>500</v>
      </c>
      <c r="G95" s="4">
        <f t="shared" si="1"/>
        <v>0</v>
      </c>
    </row>
    <row r="96" spans="1:7">
      <c r="A96" s="41">
        <v>43190</v>
      </c>
      <c r="B96" s="786" t="s">
        <v>10</v>
      </c>
      <c r="C96" s="786" t="s">
        <v>16</v>
      </c>
      <c r="D96" t="s">
        <v>12</v>
      </c>
      <c r="E96" s="118">
        <v>9.5</v>
      </c>
      <c r="F96" s="118"/>
      <c r="G96" s="4">
        <f t="shared" si="1"/>
        <v>9.5</v>
      </c>
    </row>
    <row r="97" spans="1:7">
      <c r="B97" s="787"/>
      <c r="C97" s="787"/>
      <c r="D97" t="s">
        <v>13</v>
      </c>
      <c r="E97" s="118">
        <v>2</v>
      </c>
      <c r="F97" s="118"/>
      <c r="G97" s="4">
        <f t="shared" si="1"/>
        <v>11.5</v>
      </c>
    </row>
    <row r="98" spans="1:7">
      <c r="B98" s="787"/>
      <c r="C98" s="787"/>
      <c r="D98" t="s">
        <v>14</v>
      </c>
      <c r="E98" s="118">
        <v>500</v>
      </c>
      <c r="F98" s="118"/>
      <c r="G98" s="4">
        <f t="shared" si="1"/>
        <v>511.5</v>
      </c>
    </row>
    <row r="99" spans="1:7">
      <c r="A99" s="39">
        <v>43174</v>
      </c>
      <c r="B99" s="787">
        <v>14363</v>
      </c>
      <c r="C99" s="787" t="s">
        <v>16</v>
      </c>
      <c r="D99" t="s">
        <v>14</v>
      </c>
      <c r="E99" s="118"/>
      <c r="F99" s="118">
        <v>500</v>
      </c>
      <c r="G99" s="4">
        <f t="shared" si="1"/>
        <v>11.5</v>
      </c>
    </row>
    <row r="100" spans="1:7">
      <c r="A100" s="39">
        <v>43174</v>
      </c>
      <c r="B100" s="787">
        <v>14363</v>
      </c>
      <c r="C100" s="787" t="s">
        <v>16</v>
      </c>
      <c r="D100" t="s">
        <v>12</v>
      </c>
      <c r="E100" s="118"/>
      <c r="F100" s="118">
        <v>9.5</v>
      </c>
      <c r="G100" s="4">
        <f t="shared" si="1"/>
        <v>2</v>
      </c>
    </row>
    <row r="101" spans="1:7">
      <c r="A101" s="39">
        <v>43174</v>
      </c>
      <c r="B101" s="787">
        <v>14363</v>
      </c>
      <c r="C101" s="787" t="s">
        <v>16</v>
      </c>
      <c r="D101" t="s">
        <v>13</v>
      </c>
      <c r="E101" s="118"/>
      <c r="F101" s="118">
        <v>2</v>
      </c>
      <c r="G101" s="4">
        <f t="shared" si="1"/>
        <v>0</v>
      </c>
    </row>
    <row r="102" spans="1:7">
      <c r="A102" s="41">
        <v>43220</v>
      </c>
      <c r="B102" s="786" t="s">
        <v>10</v>
      </c>
      <c r="C102" s="786" t="s">
        <v>17</v>
      </c>
      <c r="D102" t="s">
        <v>12</v>
      </c>
      <c r="E102" s="118">
        <v>9.8000000000000007</v>
      </c>
      <c r="F102" s="118"/>
      <c r="G102" s="4">
        <f t="shared" si="1"/>
        <v>9.8000000000000007</v>
      </c>
    </row>
    <row r="103" spans="1:7">
      <c r="B103" s="787"/>
      <c r="C103" s="787"/>
      <c r="D103" t="s">
        <v>13</v>
      </c>
      <c r="E103" s="118">
        <v>2</v>
      </c>
      <c r="F103" s="118"/>
      <c r="G103" s="4">
        <f t="shared" si="1"/>
        <v>11.8</v>
      </c>
    </row>
    <row r="104" spans="1:7">
      <c r="B104" s="787"/>
      <c r="C104" s="787"/>
      <c r="D104" t="s">
        <v>14</v>
      </c>
      <c r="E104" s="118">
        <v>500</v>
      </c>
      <c r="F104" s="118"/>
      <c r="G104" s="4">
        <f t="shared" si="1"/>
        <v>511.8</v>
      </c>
    </row>
    <row r="105" spans="1:7">
      <c r="A105" s="39">
        <v>43206</v>
      </c>
      <c r="B105" s="787">
        <v>14482</v>
      </c>
      <c r="C105" s="787" t="s">
        <v>17</v>
      </c>
      <c r="D105" t="s">
        <v>14</v>
      </c>
      <c r="E105" s="118"/>
      <c r="F105" s="118">
        <v>500</v>
      </c>
      <c r="G105" s="4">
        <f t="shared" si="1"/>
        <v>11.800000000000011</v>
      </c>
    </row>
    <row r="106" spans="1:7">
      <c r="A106" s="39">
        <v>43276</v>
      </c>
      <c r="B106" s="787">
        <v>14830</v>
      </c>
      <c r="C106" s="787" t="s">
        <v>17</v>
      </c>
      <c r="D106" t="s">
        <v>12</v>
      </c>
      <c r="E106" s="118"/>
      <c r="F106" s="118">
        <v>9.8000000000000007</v>
      </c>
      <c r="G106" s="4">
        <f t="shared" si="1"/>
        <v>2.0000000000000107</v>
      </c>
    </row>
    <row r="107" spans="1:7">
      <c r="A107" s="39">
        <v>43276</v>
      </c>
      <c r="B107" s="787">
        <v>14830</v>
      </c>
      <c r="C107" s="787" t="s">
        <v>17</v>
      </c>
      <c r="D107" t="s">
        <v>13</v>
      </c>
      <c r="E107" s="118"/>
      <c r="F107" s="118">
        <v>2</v>
      </c>
      <c r="G107" s="4">
        <f t="shared" si="1"/>
        <v>1.0658141036401503E-14</v>
      </c>
    </row>
    <row r="108" spans="1:7">
      <c r="A108" s="41">
        <v>43251</v>
      </c>
      <c r="B108" s="786" t="s">
        <v>10</v>
      </c>
      <c r="C108" s="786" t="s">
        <v>18</v>
      </c>
      <c r="D108" t="s">
        <v>12</v>
      </c>
      <c r="E108" s="118">
        <v>9.1</v>
      </c>
      <c r="F108" s="118"/>
      <c r="G108" s="4">
        <f t="shared" si="1"/>
        <v>9.1000000000000103</v>
      </c>
    </row>
    <row r="109" spans="1:7">
      <c r="B109" s="787"/>
      <c r="C109" s="787"/>
      <c r="D109" t="s">
        <v>13</v>
      </c>
      <c r="E109" s="118">
        <v>2</v>
      </c>
      <c r="F109" s="118"/>
      <c r="G109" s="4">
        <f t="shared" si="1"/>
        <v>11.10000000000001</v>
      </c>
    </row>
    <row r="110" spans="1:7">
      <c r="B110" s="787"/>
      <c r="C110" s="787"/>
      <c r="D110" t="s">
        <v>14</v>
      </c>
      <c r="E110" s="118">
        <v>500</v>
      </c>
      <c r="F110" s="118"/>
      <c r="G110" s="4">
        <f t="shared" si="1"/>
        <v>511.1</v>
      </c>
    </row>
    <row r="111" spans="1:7">
      <c r="A111" s="39">
        <v>43235</v>
      </c>
      <c r="B111" s="787">
        <v>14600</v>
      </c>
      <c r="C111" s="787" t="s">
        <v>18</v>
      </c>
      <c r="D111" t="s">
        <v>14</v>
      </c>
      <c r="E111" s="118"/>
      <c r="F111" s="118">
        <v>500</v>
      </c>
      <c r="G111" s="4">
        <f t="shared" si="1"/>
        <v>11.100000000000023</v>
      </c>
    </row>
    <row r="112" spans="1:7">
      <c r="A112" s="39">
        <v>43276</v>
      </c>
      <c r="B112" s="787">
        <v>14830</v>
      </c>
      <c r="C112" s="787" t="s">
        <v>19</v>
      </c>
      <c r="D112" t="s">
        <v>12</v>
      </c>
      <c r="E112" s="118"/>
      <c r="F112" s="118">
        <v>9.1</v>
      </c>
      <c r="G112" s="4">
        <f t="shared" si="1"/>
        <v>2.0000000000000231</v>
      </c>
    </row>
    <row r="113" spans="1:7">
      <c r="A113" s="39">
        <v>43276</v>
      </c>
      <c r="B113" s="787">
        <v>14830</v>
      </c>
      <c r="C113" s="787" t="s">
        <v>19</v>
      </c>
      <c r="D113" t="s">
        <v>13</v>
      </c>
      <c r="E113" s="118"/>
      <c r="F113" s="118">
        <v>2</v>
      </c>
      <c r="G113" s="4">
        <f t="shared" si="1"/>
        <v>2.3092638912203256E-14</v>
      </c>
    </row>
    <row r="114" spans="1:7">
      <c r="A114" s="41">
        <v>43281</v>
      </c>
      <c r="B114" s="786" t="s">
        <v>10</v>
      </c>
      <c r="C114" s="786" t="s">
        <v>19</v>
      </c>
      <c r="D114" t="s">
        <v>12</v>
      </c>
      <c r="E114" s="118">
        <v>8.4</v>
      </c>
      <c r="F114" s="118"/>
      <c r="G114" s="4">
        <f t="shared" si="1"/>
        <v>8.4000000000000234</v>
      </c>
    </row>
    <row r="115" spans="1:7">
      <c r="B115" s="787"/>
      <c r="C115" s="787"/>
      <c r="D115" t="s">
        <v>13</v>
      </c>
      <c r="E115" s="118">
        <v>4</v>
      </c>
      <c r="F115" s="118"/>
      <c r="G115" s="4">
        <f t="shared" si="1"/>
        <v>12.400000000000023</v>
      </c>
    </row>
    <row r="116" spans="1:7">
      <c r="B116" s="787"/>
      <c r="C116" s="787"/>
      <c r="D116" t="s">
        <v>14</v>
      </c>
      <c r="E116" s="118">
        <v>500</v>
      </c>
      <c r="F116" s="118"/>
      <c r="G116" s="4">
        <f t="shared" si="1"/>
        <v>512.4</v>
      </c>
    </row>
    <row r="117" spans="1:7">
      <c r="A117" s="39">
        <v>43266</v>
      </c>
      <c r="B117" s="787">
        <v>14794</v>
      </c>
      <c r="C117" s="787" t="s">
        <v>19</v>
      </c>
      <c r="D117" t="s">
        <v>14</v>
      </c>
      <c r="E117" s="118"/>
      <c r="F117" s="118">
        <v>500</v>
      </c>
      <c r="G117" s="4">
        <f t="shared" si="1"/>
        <v>12.399999999999977</v>
      </c>
    </row>
    <row r="118" spans="1:7">
      <c r="A118" s="39">
        <v>43327</v>
      </c>
      <c r="B118" s="787">
        <v>15053</v>
      </c>
      <c r="C118" s="787" t="s">
        <v>19</v>
      </c>
      <c r="D118" t="s">
        <v>12</v>
      </c>
      <c r="E118" s="118"/>
      <c r="F118" s="118">
        <v>8.4</v>
      </c>
      <c r="G118" s="4">
        <f t="shared" si="1"/>
        <v>3.9999999999999769</v>
      </c>
    </row>
    <row r="119" spans="1:7">
      <c r="A119" s="39">
        <v>43327</v>
      </c>
      <c r="B119" s="787">
        <v>15053</v>
      </c>
      <c r="C119" s="787" t="s">
        <v>19</v>
      </c>
      <c r="D119" t="s">
        <v>13</v>
      </c>
      <c r="E119" s="118"/>
      <c r="F119" s="118">
        <v>4</v>
      </c>
      <c r="G119" s="4">
        <f t="shared" si="1"/>
        <v>-2.3092638912203256E-14</v>
      </c>
    </row>
    <row r="120" spans="1:7">
      <c r="A120" s="41">
        <v>43312</v>
      </c>
      <c r="B120" s="786" t="s">
        <v>10</v>
      </c>
      <c r="C120" s="786" t="s">
        <v>20</v>
      </c>
      <c r="D120" t="s">
        <v>12</v>
      </c>
      <c r="E120" s="118">
        <v>8.3000000000000007</v>
      </c>
      <c r="F120" s="118"/>
      <c r="G120" s="4">
        <f t="shared" si="1"/>
        <v>8.2999999999999776</v>
      </c>
    </row>
    <row r="121" spans="1:7">
      <c r="B121" s="787"/>
      <c r="C121" s="787"/>
      <c r="D121" t="s">
        <v>13</v>
      </c>
      <c r="E121" s="118">
        <v>4</v>
      </c>
      <c r="F121" s="118"/>
      <c r="G121" s="4">
        <f t="shared" si="1"/>
        <v>12.299999999999978</v>
      </c>
    </row>
    <row r="122" spans="1:7">
      <c r="B122" s="787"/>
      <c r="C122" s="787"/>
      <c r="D122" t="s">
        <v>14</v>
      </c>
      <c r="E122" s="118">
        <v>500</v>
      </c>
      <c r="F122" s="118"/>
      <c r="G122" s="4">
        <f t="shared" si="1"/>
        <v>512.29999999999995</v>
      </c>
    </row>
    <row r="123" spans="1:7">
      <c r="A123" s="39">
        <v>43297</v>
      </c>
      <c r="B123" s="787">
        <v>14929</v>
      </c>
      <c r="C123" s="787" t="s">
        <v>20</v>
      </c>
      <c r="D123" t="s">
        <v>14</v>
      </c>
      <c r="E123" s="118"/>
      <c r="F123" s="118">
        <v>500</v>
      </c>
      <c r="G123" s="4">
        <f t="shared" si="1"/>
        <v>12.299999999999955</v>
      </c>
    </row>
    <row r="124" spans="1:7">
      <c r="A124" s="39">
        <v>43451</v>
      </c>
      <c r="B124" s="787">
        <v>15624</v>
      </c>
      <c r="C124" s="787" t="s">
        <v>20</v>
      </c>
      <c r="D124" t="s">
        <v>12</v>
      </c>
      <c r="E124" s="118"/>
      <c r="F124" s="118">
        <v>8.3000000000000007</v>
      </c>
      <c r="G124" s="4">
        <f t="shared" si="1"/>
        <v>3.9999999999999538</v>
      </c>
    </row>
    <row r="125" spans="1:7">
      <c r="A125" s="39">
        <v>43451</v>
      </c>
      <c r="B125" s="787">
        <v>15624</v>
      </c>
      <c r="C125" s="787" t="s">
        <v>20</v>
      </c>
      <c r="D125" t="s">
        <v>13</v>
      </c>
      <c r="E125" s="118"/>
      <c r="F125" s="118">
        <v>4</v>
      </c>
      <c r="G125" s="4">
        <f t="shared" si="1"/>
        <v>-4.6185277824406512E-14</v>
      </c>
    </row>
    <row r="126" spans="1:7">
      <c r="A126" s="41">
        <v>43343</v>
      </c>
      <c r="B126" s="786" t="s">
        <v>10</v>
      </c>
      <c r="C126" s="786" t="s">
        <v>21</v>
      </c>
      <c r="D126" t="s">
        <v>12</v>
      </c>
      <c r="E126" s="118">
        <v>8.1999999999999993</v>
      </c>
      <c r="F126" s="118"/>
      <c r="G126" s="4">
        <f t="shared" si="1"/>
        <v>8.1999999999999531</v>
      </c>
    </row>
    <row r="127" spans="1:7">
      <c r="B127" s="787"/>
      <c r="C127" s="787"/>
      <c r="D127" t="s">
        <v>13</v>
      </c>
      <c r="E127" s="118">
        <v>4</v>
      </c>
      <c r="F127" s="118"/>
      <c r="G127" s="4">
        <f t="shared" si="1"/>
        <v>12.199999999999953</v>
      </c>
    </row>
    <row r="128" spans="1:7">
      <c r="B128" s="787"/>
      <c r="C128" s="787"/>
      <c r="D128" t="s">
        <v>14</v>
      </c>
      <c r="E128" s="118">
        <v>500</v>
      </c>
      <c r="F128" s="118"/>
      <c r="G128" s="4">
        <f t="shared" si="1"/>
        <v>512.19999999999993</v>
      </c>
    </row>
    <row r="129" spans="1:7">
      <c r="A129" s="39">
        <v>43327</v>
      </c>
      <c r="B129" s="787">
        <v>15053</v>
      </c>
      <c r="C129" s="787" t="s">
        <v>21</v>
      </c>
      <c r="D129" t="s">
        <v>14</v>
      </c>
      <c r="E129" s="118"/>
      <c r="F129" s="118">
        <v>500</v>
      </c>
      <c r="G129" s="4">
        <f t="shared" si="1"/>
        <v>12.199999999999932</v>
      </c>
    </row>
    <row r="130" spans="1:7">
      <c r="A130" s="39">
        <v>43391</v>
      </c>
      <c r="B130" s="787">
        <v>15349</v>
      </c>
      <c r="C130" s="787" t="s">
        <v>21</v>
      </c>
      <c r="D130" t="s">
        <v>12</v>
      </c>
      <c r="E130" s="118"/>
      <c r="F130" s="118">
        <v>8.1999999999999993</v>
      </c>
      <c r="G130" s="4">
        <f t="shared" si="1"/>
        <v>3.9999999999999325</v>
      </c>
    </row>
    <row r="131" spans="1:7">
      <c r="A131" s="39">
        <v>43391</v>
      </c>
      <c r="B131" s="787">
        <v>15349</v>
      </c>
      <c r="C131" s="787" t="s">
        <v>21</v>
      </c>
      <c r="D131" t="s">
        <v>13</v>
      </c>
      <c r="E131" s="118"/>
      <c r="F131" s="118">
        <v>4</v>
      </c>
      <c r="G131" s="4">
        <f t="shared" si="1"/>
        <v>-6.7501559897209518E-14</v>
      </c>
    </row>
    <row r="132" spans="1:7">
      <c r="A132" s="41">
        <v>43373</v>
      </c>
      <c r="B132" s="786" t="s">
        <v>10</v>
      </c>
      <c r="C132" s="786" t="s">
        <v>22</v>
      </c>
      <c r="D132" t="s">
        <v>12</v>
      </c>
      <c r="E132" s="118">
        <v>8.4</v>
      </c>
      <c r="F132" s="118"/>
      <c r="G132" s="4">
        <f t="shared" si="1"/>
        <v>8.3999999999999329</v>
      </c>
    </row>
    <row r="133" spans="1:7">
      <c r="B133" s="787"/>
      <c r="C133" s="787"/>
      <c r="D133" t="s">
        <v>13</v>
      </c>
      <c r="E133" s="118">
        <v>4</v>
      </c>
      <c r="F133" s="118"/>
      <c r="G133" s="4">
        <f t="shared" si="1"/>
        <v>12.399999999999933</v>
      </c>
    </row>
    <row r="134" spans="1:7">
      <c r="B134" s="787"/>
      <c r="C134" s="787"/>
      <c r="D134" t="s">
        <v>14</v>
      </c>
      <c r="E134" s="118">
        <v>500</v>
      </c>
      <c r="F134" s="118"/>
      <c r="G134" s="4">
        <f t="shared" si="1"/>
        <v>512.4</v>
      </c>
    </row>
    <row r="135" spans="1:7">
      <c r="A135" s="39">
        <v>43358</v>
      </c>
      <c r="B135" s="787">
        <v>15191</v>
      </c>
      <c r="C135" s="787" t="s">
        <v>22</v>
      </c>
      <c r="D135" t="s">
        <v>14</v>
      </c>
      <c r="E135" s="118"/>
      <c r="F135" s="118">
        <v>500</v>
      </c>
      <c r="G135" s="4">
        <f t="shared" si="1"/>
        <v>12.399999999999977</v>
      </c>
    </row>
    <row r="136" spans="1:7">
      <c r="A136" s="39">
        <v>43419</v>
      </c>
      <c r="B136" s="787">
        <v>15490</v>
      </c>
      <c r="C136" s="787" t="s">
        <v>22</v>
      </c>
      <c r="D136" t="s">
        <v>12</v>
      </c>
      <c r="E136" s="118"/>
      <c r="F136" s="118">
        <v>8.4</v>
      </c>
      <c r="G136" s="4">
        <f t="shared" si="1"/>
        <v>3.9999999999999769</v>
      </c>
    </row>
    <row r="137" spans="1:7">
      <c r="A137" s="39">
        <v>43419</v>
      </c>
      <c r="B137" s="787">
        <v>15490</v>
      </c>
      <c r="C137" s="787" t="s">
        <v>22</v>
      </c>
      <c r="D137" t="s">
        <v>13</v>
      </c>
      <c r="E137" s="118"/>
      <c r="F137" s="118">
        <v>4</v>
      </c>
      <c r="G137" s="4">
        <f t="shared" si="1"/>
        <v>-2.3092638912203256E-14</v>
      </c>
    </row>
    <row r="138" spans="1:7">
      <c r="A138" s="41">
        <v>43404</v>
      </c>
      <c r="B138" s="786" t="s">
        <v>10</v>
      </c>
      <c r="C138" s="786" t="s">
        <v>23</v>
      </c>
      <c r="D138" t="s">
        <v>12</v>
      </c>
      <c r="E138" s="118">
        <v>8.5</v>
      </c>
      <c r="F138" s="118"/>
      <c r="G138" s="4">
        <f t="shared" si="1"/>
        <v>8.4999999999999769</v>
      </c>
    </row>
    <row r="139" spans="1:7">
      <c r="B139" s="787"/>
      <c r="C139" s="787"/>
      <c r="D139" t="s">
        <v>13</v>
      </c>
      <c r="E139" s="118">
        <v>5</v>
      </c>
      <c r="F139" s="118"/>
      <c r="G139" s="4">
        <f t="shared" si="1"/>
        <v>13.499999999999977</v>
      </c>
    </row>
    <row r="140" spans="1:7">
      <c r="B140" s="787"/>
      <c r="C140" s="787"/>
      <c r="D140" t="s">
        <v>14</v>
      </c>
      <c r="E140" s="118">
        <v>500</v>
      </c>
      <c r="F140" s="118"/>
      <c r="G140" s="4">
        <f t="shared" si="1"/>
        <v>513.5</v>
      </c>
    </row>
    <row r="141" spans="1:7">
      <c r="B141" s="787"/>
      <c r="C141" s="787"/>
      <c r="D141" t="s">
        <v>69</v>
      </c>
      <c r="E141" s="118">
        <v>6</v>
      </c>
      <c r="F141" s="118"/>
      <c r="G141" s="4">
        <f t="shared" si="1"/>
        <v>519.5</v>
      </c>
    </row>
    <row r="142" spans="1:7">
      <c r="A142" s="39">
        <v>43391</v>
      </c>
      <c r="B142" s="787">
        <v>15349</v>
      </c>
      <c r="C142" s="787" t="s">
        <v>23</v>
      </c>
      <c r="D142" t="s">
        <v>14</v>
      </c>
      <c r="E142" s="118"/>
      <c r="F142" s="118">
        <v>500</v>
      </c>
      <c r="G142" s="4">
        <f t="shared" si="1"/>
        <v>19.5</v>
      </c>
    </row>
    <row r="143" spans="1:7">
      <c r="A143" s="39">
        <v>43419</v>
      </c>
      <c r="B143" s="787">
        <v>15490</v>
      </c>
      <c r="C143" s="787" t="s">
        <v>23</v>
      </c>
      <c r="D143" t="s">
        <v>69</v>
      </c>
      <c r="E143" s="118"/>
      <c r="F143" s="118">
        <v>6</v>
      </c>
      <c r="G143" s="4">
        <f t="shared" ref="G143:G209" si="2">+G142+E143-F143</f>
        <v>13.5</v>
      </c>
    </row>
    <row r="144" spans="1:7">
      <c r="A144" s="39">
        <v>43451</v>
      </c>
      <c r="B144" s="787">
        <v>15624</v>
      </c>
      <c r="C144" s="787" t="s">
        <v>23</v>
      </c>
      <c r="D144" t="s">
        <v>12</v>
      </c>
      <c r="E144" s="118"/>
      <c r="F144" s="118">
        <v>8.5</v>
      </c>
      <c r="G144" s="4">
        <f t="shared" si="2"/>
        <v>5</v>
      </c>
    </row>
    <row r="145" spans="1:7">
      <c r="A145" s="39">
        <v>43451</v>
      </c>
      <c r="B145" s="787">
        <v>15624</v>
      </c>
      <c r="C145" s="787" t="s">
        <v>23</v>
      </c>
      <c r="D145" t="s">
        <v>13</v>
      </c>
      <c r="E145" s="118"/>
      <c r="F145" s="118">
        <v>5</v>
      </c>
      <c r="G145" s="4">
        <f t="shared" si="2"/>
        <v>0</v>
      </c>
    </row>
    <row r="146" spans="1:7">
      <c r="A146" s="41">
        <v>43434</v>
      </c>
      <c r="B146" s="786" t="s">
        <v>10</v>
      </c>
      <c r="C146" s="786" t="s">
        <v>24</v>
      </c>
      <c r="D146" t="s">
        <v>12</v>
      </c>
      <c r="E146" s="118">
        <v>8.6999999999999993</v>
      </c>
      <c r="F146" s="118"/>
      <c r="G146" s="4">
        <f t="shared" si="2"/>
        <v>8.6999999999999993</v>
      </c>
    </row>
    <row r="147" spans="1:7">
      <c r="B147" s="787"/>
      <c r="C147" s="787"/>
      <c r="D147" t="s">
        <v>13</v>
      </c>
      <c r="E147" s="118">
        <v>5</v>
      </c>
      <c r="F147" s="118"/>
      <c r="G147" s="4">
        <f t="shared" si="2"/>
        <v>13.7</v>
      </c>
    </row>
    <row r="148" spans="1:7">
      <c r="B148" s="787"/>
      <c r="C148" s="787"/>
      <c r="D148" t="s">
        <v>14</v>
      </c>
      <c r="E148" s="118">
        <v>500</v>
      </c>
      <c r="F148" s="118"/>
      <c r="G148" s="4">
        <f t="shared" si="2"/>
        <v>513.70000000000005</v>
      </c>
    </row>
    <row r="149" spans="1:7">
      <c r="A149" s="39">
        <v>43419</v>
      </c>
      <c r="B149" s="787">
        <v>15490</v>
      </c>
      <c r="C149" s="787" t="s">
        <v>24</v>
      </c>
      <c r="D149" t="s">
        <v>14</v>
      </c>
      <c r="E149" s="118"/>
      <c r="F149" s="118">
        <v>500</v>
      </c>
      <c r="G149" s="4">
        <f t="shared" si="2"/>
        <v>13.700000000000045</v>
      </c>
    </row>
    <row r="150" spans="1:7">
      <c r="A150" s="39">
        <v>43482</v>
      </c>
      <c r="B150" s="787">
        <v>15787</v>
      </c>
      <c r="C150" s="787" t="s">
        <v>24</v>
      </c>
      <c r="D150" t="s">
        <v>12</v>
      </c>
      <c r="E150" s="118"/>
      <c r="F150" s="118">
        <v>8.6999999999999993</v>
      </c>
      <c r="G150" s="4">
        <f t="shared" si="2"/>
        <v>5.0000000000000462</v>
      </c>
    </row>
    <row r="151" spans="1:7">
      <c r="A151" s="39">
        <v>43482</v>
      </c>
      <c r="B151" s="787">
        <v>15787</v>
      </c>
      <c r="C151" s="787" t="s">
        <v>24</v>
      </c>
      <c r="D151" t="s">
        <v>13</v>
      </c>
      <c r="E151" s="118"/>
      <c r="F151" s="118">
        <v>5</v>
      </c>
      <c r="G151" s="4">
        <f t="shared" si="2"/>
        <v>4.6185277824406512E-14</v>
      </c>
    </row>
    <row r="152" spans="1:7">
      <c r="A152" s="41">
        <v>43465</v>
      </c>
      <c r="B152" s="786" t="s">
        <v>10</v>
      </c>
      <c r="C152" s="786" t="s">
        <v>25</v>
      </c>
      <c r="D152" t="s">
        <v>12</v>
      </c>
      <c r="E152" s="118">
        <v>9.3000000000000007</v>
      </c>
      <c r="F152" s="118"/>
      <c r="G152" s="4">
        <f t="shared" si="2"/>
        <v>9.3000000000000469</v>
      </c>
    </row>
    <row r="153" spans="1:7">
      <c r="B153" s="787"/>
      <c r="C153" s="787"/>
      <c r="D153" t="s">
        <v>13</v>
      </c>
      <c r="E153" s="118">
        <v>5</v>
      </c>
      <c r="F153" s="118"/>
      <c r="G153" s="4">
        <f t="shared" si="2"/>
        <v>14.300000000000047</v>
      </c>
    </row>
    <row r="154" spans="1:7">
      <c r="B154" s="787"/>
      <c r="C154" s="787"/>
      <c r="D154" t="s">
        <v>14</v>
      </c>
      <c r="E154" s="118">
        <v>500</v>
      </c>
      <c r="F154" s="118"/>
      <c r="G154" s="4">
        <f t="shared" si="2"/>
        <v>514.30000000000007</v>
      </c>
    </row>
    <row r="155" spans="1:7">
      <c r="A155" s="39">
        <v>43451</v>
      </c>
      <c r="B155" s="787">
        <v>15624</v>
      </c>
      <c r="C155" s="787" t="s">
        <v>25</v>
      </c>
      <c r="D155" t="s">
        <v>14</v>
      </c>
      <c r="E155" s="118"/>
      <c r="F155" s="118">
        <v>500</v>
      </c>
      <c r="G155" s="4">
        <f t="shared" si="2"/>
        <v>14.300000000000068</v>
      </c>
    </row>
    <row r="156" spans="1:7">
      <c r="A156" s="39">
        <v>43511</v>
      </c>
      <c r="B156" s="787">
        <v>15932</v>
      </c>
      <c r="C156" s="787" t="s">
        <v>25</v>
      </c>
      <c r="D156" t="s">
        <v>12</v>
      </c>
      <c r="E156" s="118"/>
      <c r="F156" s="118">
        <v>9.3000000000000007</v>
      </c>
      <c r="G156" s="4">
        <f t="shared" si="2"/>
        <v>5.0000000000000675</v>
      </c>
    </row>
    <row r="157" spans="1:7">
      <c r="A157" s="39">
        <v>43511</v>
      </c>
      <c r="B157" s="787">
        <v>15932</v>
      </c>
      <c r="C157" s="787" t="s">
        <v>25</v>
      </c>
      <c r="D157" t="s">
        <v>13</v>
      </c>
      <c r="E157" s="118"/>
      <c r="F157" s="118">
        <v>5</v>
      </c>
      <c r="G157" s="4">
        <f t="shared" si="2"/>
        <v>6.7501559897209518E-14</v>
      </c>
    </row>
    <row r="158" spans="1:7">
      <c r="A158" s="41">
        <v>43496</v>
      </c>
      <c r="B158" s="786" t="s">
        <v>10</v>
      </c>
      <c r="C158" s="786" t="s">
        <v>11</v>
      </c>
      <c r="D158" t="s">
        <v>12</v>
      </c>
      <c r="E158" s="118">
        <v>9.6999999999999993</v>
      </c>
      <c r="F158" s="118"/>
      <c r="G158" s="4">
        <f t="shared" si="2"/>
        <v>9.7000000000000668</v>
      </c>
    </row>
    <row r="159" spans="1:7">
      <c r="B159" s="787"/>
      <c r="C159" s="787"/>
      <c r="D159" t="s">
        <v>13</v>
      </c>
      <c r="E159" s="118">
        <v>5</v>
      </c>
      <c r="F159" s="118"/>
      <c r="G159" s="4">
        <f t="shared" si="2"/>
        <v>14.700000000000067</v>
      </c>
    </row>
    <row r="160" spans="1:7">
      <c r="B160" s="787"/>
      <c r="C160" s="787"/>
      <c r="D160" t="s">
        <v>14</v>
      </c>
      <c r="E160" s="118">
        <v>500</v>
      </c>
      <c r="F160" s="118"/>
      <c r="G160" s="4">
        <f t="shared" si="2"/>
        <v>514.70000000000005</v>
      </c>
    </row>
    <row r="161" spans="1:7">
      <c r="A161" s="39">
        <v>43482</v>
      </c>
      <c r="B161" s="787">
        <v>15787</v>
      </c>
      <c r="C161" s="787" t="s">
        <v>11</v>
      </c>
      <c r="D161" t="s">
        <v>14</v>
      </c>
      <c r="E161" s="118"/>
      <c r="F161" s="118">
        <v>500</v>
      </c>
      <c r="G161" s="4">
        <f t="shared" si="2"/>
        <v>14.700000000000045</v>
      </c>
    </row>
    <row r="162" spans="1:7">
      <c r="A162" s="39">
        <v>43539</v>
      </c>
      <c r="B162" s="787" t="s">
        <v>3944</v>
      </c>
      <c r="C162" s="787" t="s">
        <v>11</v>
      </c>
      <c r="D162" t="s">
        <v>12</v>
      </c>
      <c r="E162" s="118"/>
      <c r="F162" s="118">
        <v>9.6999999999999993</v>
      </c>
      <c r="G162" s="4">
        <f t="shared" si="2"/>
        <v>5.0000000000000462</v>
      </c>
    </row>
    <row r="163" spans="1:7">
      <c r="A163" s="39">
        <v>43539</v>
      </c>
      <c r="B163" s="787" t="s">
        <v>3944</v>
      </c>
      <c r="C163" s="787" t="s">
        <v>11</v>
      </c>
      <c r="D163" t="s">
        <v>13</v>
      </c>
      <c r="E163" s="118"/>
      <c r="F163" s="118">
        <v>5</v>
      </c>
      <c r="G163" s="4">
        <f t="shared" si="2"/>
        <v>4.6185277824406512E-14</v>
      </c>
    </row>
    <row r="164" spans="1:7">
      <c r="A164" s="41">
        <v>43524</v>
      </c>
      <c r="B164" s="786" t="s">
        <v>10</v>
      </c>
      <c r="C164" s="786" t="s">
        <v>15</v>
      </c>
      <c r="D164" t="s">
        <v>12</v>
      </c>
      <c r="E164" s="118">
        <v>10.199999999999999</v>
      </c>
      <c r="F164" s="118"/>
      <c r="G164" s="4">
        <f t="shared" si="2"/>
        <v>10.200000000000045</v>
      </c>
    </row>
    <row r="165" spans="1:7">
      <c r="B165" s="787"/>
      <c r="C165" s="787"/>
      <c r="D165" t="s">
        <v>13</v>
      </c>
      <c r="E165" s="118">
        <v>6.1</v>
      </c>
      <c r="F165" s="118"/>
      <c r="G165" s="4">
        <f t="shared" si="2"/>
        <v>16.300000000000047</v>
      </c>
    </row>
    <row r="166" spans="1:7">
      <c r="B166" s="787"/>
      <c r="C166" s="787"/>
      <c r="D166" t="s">
        <v>14</v>
      </c>
      <c r="E166" s="118">
        <v>500</v>
      </c>
      <c r="F166" s="118"/>
      <c r="G166" s="4">
        <f t="shared" si="2"/>
        <v>516.30000000000007</v>
      </c>
    </row>
    <row r="167" spans="1:7">
      <c r="A167" s="39">
        <v>43511</v>
      </c>
      <c r="B167" s="787">
        <v>15932</v>
      </c>
      <c r="C167" s="787" t="s">
        <v>15</v>
      </c>
      <c r="D167" t="s">
        <v>14</v>
      </c>
      <c r="E167" s="118"/>
      <c r="F167" s="118">
        <v>500</v>
      </c>
      <c r="G167" s="4">
        <f t="shared" si="2"/>
        <v>16.300000000000068</v>
      </c>
    </row>
    <row r="168" spans="1:7">
      <c r="A168" s="39">
        <v>43570</v>
      </c>
      <c r="B168" s="787" t="s">
        <v>3945</v>
      </c>
      <c r="C168" s="787" t="s">
        <v>15</v>
      </c>
      <c r="D168" t="s">
        <v>12</v>
      </c>
      <c r="E168" s="118"/>
      <c r="F168" s="118">
        <v>10.199999999999999</v>
      </c>
      <c r="G168" s="4">
        <f t="shared" si="2"/>
        <v>6.1000000000000689</v>
      </c>
    </row>
    <row r="169" spans="1:7">
      <c r="A169" s="39">
        <v>43600</v>
      </c>
      <c r="B169" s="787" t="s">
        <v>3946</v>
      </c>
      <c r="C169" s="787" t="s">
        <v>15</v>
      </c>
      <c r="D169" t="s">
        <v>13</v>
      </c>
      <c r="E169" s="118"/>
      <c r="F169" s="118">
        <v>6.1</v>
      </c>
      <c r="G169" s="4">
        <f t="shared" si="2"/>
        <v>6.9277916736609768E-14</v>
      </c>
    </row>
    <row r="170" spans="1:7">
      <c r="A170" s="41">
        <v>43555</v>
      </c>
      <c r="B170" s="786" t="s">
        <v>10</v>
      </c>
      <c r="C170" s="786" t="s">
        <v>16</v>
      </c>
      <c r="D170" t="s">
        <v>12</v>
      </c>
      <c r="E170" s="118">
        <v>9.5</v>
      </c>
      <c r="F170" s="118"/>
      <c r="G170" s="4">
        <f t="shared" si="2"/>
        <v>9.5000000000000693</v>
      </c>
    </row>
    <row r="171" spans="1:7">
      <c r="B171" s="787"/>
      <c r="C171" s="787"/>
      <c r="D171" t="s">
        <v>13</v>
      </c>
      <c r="E171" s="118">
        <v>4.9000000000000004</v>
      </c>
      <c r="F171" s="118"/>
      <c r="G171" s="4">
        <f t="shared" si="2"/>
        <v>14.40000000000007</v>
      </c>
    </row>
    <row r="172" spans="1:7">
      <c r="B172" s="787"/>
      <c r="C172" s="787"/>
      <c r="D172" t="s">
        <v>14</v>
      </c>
      <c r="E172" s="118">
        <v>500</v>
      </c>
      <c r="F172" s="118"/>
      <c r="G172" s="4">
        <f t="shared" si="2"/>
        <v>514.40000000000009</v>
      </c>
    </row>
    <row r="173" spans="1:7">
      <c r="A173" s="39">
        <v>43539</v>
      </c>
      <c r="B173" s="787" t="s">
        <v>3944</v>
      </c>
      <c r="C173" s="787" t="s">
        <v>16</v>
      </c>
      <c r="D173" t="s">
        <v>14</v>
      </c>
      <c r="E173" s="118"/>
      <c r="F173" s="118">
        <v>500</v>
      </c>
      <c r="G173" s="4">
        <f t="shared" si="2"/>
        <v>14.400000000000091</v>
      </c>
    </row>
    <row r="174" spans="1:7">
      <c r="A174" s="39">
        <v>43600</v>
      </c>
      <c r="B174" s="787" t="s">
        <v>3946</v>
      </c>
      <c r="C174" s="787" t="s">
        <v>16</v>
      </c>
      <c r="D174" t="s">
        <v>12</v>
      </c>
      <c r="E174" s="118"/>
      <c r="F174" s="118">
        <v>9.5</v>
      </c>
      <c r="G174" s="4">
        <f t="shared" si="2"/>
        <v>4.9000000000000909</v>
      </c>
    </row>
    <row r="175" spans="1:7">
      <c r="A175" s="39">
        <v>43600</v>
      </c>
      <c r="B175" s="787" t="s">
        <v>3946</v>
      </c>
      <c r="C175" s="787" t="s">
        <v>16</v>
      </c>
      <c r="D175" t="s">
        <v>13</v>
      </c>
      <c r="E175" s="118"/>
      <c r="F175" s="118">
        <v>4.9000000000000004</v>
      </c>
      <c r="G175" s="4">
        <f t="shared" si="2"/>
        <v>9.0594198809412774E-14</v>
      </c>
    </row>
    <row r="176" spans="1:7">
      <c r="A176" s="41">
        <v>43585</v>
      </c>
      <c r="B176" s="786" t="s">
        <v>10</v>
      </c>
      <c r="C176" s="786" t="s">
        <v>17</v>
      </c>
      <c r="D176" t="s">
        <v>12</v>
      </c>
      <c r="E176" s="118">
        <v>9.6</v>
      </c>
      <c r="F176" s="118"/>
      <c r="G176" s="4">
        <f t="shared" si="2"/>
        <v>9.6000000000000902</v>
      </c>
    </row>
    <row r="177" spans="1:7">
      <c r="B177" s="787"/>
      <c r="C177" s="787"/>
      <c r="D177" t="s">
        <v>13</v>
      </c>
      <c r="E177" s="118">
        <v>4.5</v>
      </c>
      <c r="F177" s="118"/>
      <c r="G177" s="4">
        <f t="shared" si="2"/>
        <v>14.10000000000009</v>
      </c>
    </row>
    <row r="178" spans="1:7">
      <c r="B178" s="787"/>
      <c r="C178" s="787"/>
      <c r="D178" t="s">
        <v>14</v>
      </c>
      <c r="E178" s="118">
        <v>500</v>
      </c>
      <c r="F178" s="118"/>
      <c r="G178" s="4">
        <f t="shared" si="2"/>
        <v>514.10000000000014</v>
      </c>
    </row>
    <row r="179" spans="1:7">
      <c r="A179" s="39">
        <v>43570</v>
      </c>
      <c r="B179" s="787" t="s">
        <v>3945</v>
      </c>
      <c r="C179" s="787" t="s">
        <v>17</v>
      </c>
      <c r="D179" t="s">
        <v>14</v>
      </c>
      <c r="E179" s="118"/>
      <c r="F179" s="118">
        <v>500</v>
      </c>
      <c r="G179" s="4">
        <f t="shared" si="2"/>
        <v>14.100000000000136</v>
      </c>
    </row>
    <row r="180" spans="1:7">
      <c r="A180" s="39">
        <v>43630</v>
      </c>
      <c r="B180" s="787" t="s">
        <v>3947</v>
      </c>
      <c r="C180" s="787" t="s">
        <v>17</v>
      </c>
      <c r="D180" t="s">
        <v>12</v>
      </c>
      <c r="E180" s="118"/>
      <c r="F180" s="118">
        <v>9.6</v>
      </c>
      <c r="G180" s="4">
        <f t="shared" si="2"/>
        <v>4.5000000000001368</v>
      </c>
    </row>
    <row r="181" spans="1:7">
      <c r="A181" s="39">
        <v>43630</v>
      </c>
      <c r="B181" s="787" t="s">
        <v>3947</v>
      </c>
      <c r="C181" s="787" t="s">
        <v>17</v>
      </c>
      <c r="D181" t="s">
        <v>13</v>
      </c>
      <c r="E181" s="118"/>
      <c r="F181" s="118">
        <v>4.5</v>
      </c>
      <c r="G181" s="4">
        <f t="shared" si="2"/>
        <v>1.3677947663381929E-13</v>
      </c>
    </row>
    <row r="182" spans="1:7">
      <c r="A182" s="41">
        <v>43616</v>
      </c>
      <c r="B182" s="786" t="s">
        <v>10</v>
      </c>
      <c r="C182" s="786" t="s">
        <v>18</v>
      </c>
      <c r="D182" t="s">
        <v>12</v>
      </c>
      <c r="E182" s="118">
        <v>8.9</v>
      </c>
      <c r="F182" s="118"/>
      <c r="G182" s="4">
        <f t="shared" si="2"/>
        <v>8.9000000000001371</v>
      </c>
    </row>
    <row r="183" spans="1:7">
      <c r="B183" s="787"/>
      <c r="C183" s="787"/>
      <c r="D183" t="s">
        <v>13</v>
      </c>
      <c r="E183" s="118">
        <v>5.2</v>
      </c>
      <c r="F183" s="118"/>
      <c r="G183" s="4">
        <f t="shared" si="2"/>
        <v>14.100000000000136</v>
      </c>
    </row>
    <row r="184" spans="1:7">
      <c r="B184" s="787"/>
      <c r="C184" s="787"/>
      <c r="D184" t="s">
        <v>14</v>
      </c>
      <c r="E184" s="118">
        <v>500</v>
      </c>
      <c r="F184" s="118"/>
      <c r="G184" s="4">
        <f t="shared" si="2"/>
        <v>514.10000000000014</v>
      </c>
    </row>
    <row r="185" spans="1:7">
      <c r="A185" s="39">
        <v>43600</v>
      </c>
      <c r="B185" s="787" t="s">
        <v>3946</v>
      </c>
      <c r="C185" s="787" t="s">
        <v>18</v>
      </c>
      <c r="D185" t="s">
        <v>14</v>
      </c>
      <c r="E185" s="118"/>
      <c r="F185" s="118">
        <v>500</v>
      </c>
      <c r="G185" s="4">
        <f t="shared" si="2"/>
        <v>14.100000000000136</v>
      </c>
    </row>
    <row r="186" spans="1:7">
      <c r="A186" s="39">
        <v>43661</v>
      </c>
      <c r="B186" s="787" t="s">
        <v>3948</v>
      </c>
      <c r="C186" s="787" t="s">
        <v>18</v>
      </c>
      <c r="D186" t="s">
        <v>12</v>
      </c>
      <c r="E186" s="118"/>
      <c r="F186" s="118">
        <v>8.9</v>
      </c>
      <c r="G186" s="4">
        <f t="shared" si="2"/>
        <v>5.2000000000001361</v>
      </c>
    </row>
    <row r="187" spans="1:7">
      <c r="A187" s="39">
        <v>43661</v>
      </c>
      <c r="B187" s="787" t="s">
        <v>3948</v>
      </c>
      <c r="C187" s="787" t="s">
        <v>18</v>
      </c>
      <c r="D187" t="s">
        <v>13</v>
      </c>
      <c r="E187" s="118"/>
      <c r="F187" s="118">
        <v>5.2</v>
      </c>
      <c r="G187" s="4">
        <f t="shared" si="2"/>
        <v>1.3589129821411916E-13</v>
      </c>
    </row>
    <row r="188" spans="1:7">
      <c r="A188" s="41">
        <v>43646</v>
      </c>
      <c r="B188" s="786" t="s">
        <v>10</v>
      </c>
      <c r="C188" s="786" t="s">
        <v>19</v>
      </c>
      <c r="D188" t="s">
        <v>12</v>
      </c>
      <c r="E188" s="118">
        <v>22.7</v>
      </c>
      <c r="F188" s="118"/>
      <c r="G188" s="4">
        <f t="shared" si="2"/>
        <v>22.700000000000134</v>
      </c>
    </row>
    <row r="189" spans="1:7">
      <c r="B189" s="787"/>
      <c r="C189" s="787"/>
      <c r="D189" t="s">
        <v>13</v>
      </c>
      <c r="E189" s="118">
        <v>4.9000000000000004</v>
      </c>
      <c r="F189" s="118"/>
      <c r="G189" s="4">
        <f t="shared" si="2"/>
        <v>27.600000000000136</v>
      </c>
    </row>
    <row r="190" spans="1:7">
      <c r="B190" s="787"/>
      <c r="C190" s="787"/>
      <c r="D190" t="s">
        <v>14</v>
      </c>
      <c r="E190" s="118">
        <v>500</v>
      </c>
      <c r="F190" s="118"/>
      <c r="G190" s="4">
        <f t="shared" si="2"/>
        <v>527.60000000000014</v>
      </c>
    </row>
    <row r="191" spans="1:7">
      <c r="A191" s="39">
        <v>43630</v>
      </c>
      <c r="B191" s="787" t="s">
        <v>3947</v>
      </c>
      <c r="C191" s="787" t="s">
        <v>19</v>
      </c>
      <c r="D191" t="s">
        <v>14</v>
      </c>
      <c r="E191" s="118"/>
      <c r="F191" s="118">
        <v>500</v>
      </c>
      <c r="G191" s="4">
        <f t="shared" si="2"/>
        <v>27.600000000000136</v>
      </c>
    </row>
    <row r="192" spans="1:7">
      <c r="A192" s="39">
        <v>43692</v>
      </c>
      <c r="B192" s="787" t="s">
        <v>3949</v>
      </c>
      <c r="C192" s="787" t="s">
        <v>19</v>
      </c>
      <c r="D192" t="s">
        <v>12</v>
      </c>
      <c r="E192" s="118"/>
      <c r="F192" s="118">
        <v>22.7</v>
      </c>
      <c r="G192" s="4">
        <f t="shared" si="2"/>
        <v>4.9000000000001371</v>
      </c>
    </row>
    <row r="193" spans="1:7">
      <c r="A193" s="39">
        <v>43692</v>
      </c>
      <c r="B193" s="787" t="s">
        <v>3949</v>
      </c>
      <c r="C193" s="787" t="s">
        <v>19</v>
      </c>
      <c r="D193" t="s">
        <v>13</v>
      </c>
      <c r="E193" s="118"/>
      <c r="F193" s="118">
        <v>4.9000000000000004</v>
      </c>
      <c r="G193" s="4">
        <f t="shared" si="2"/>
        <v>1.3677947663381929E-13</v>
      </c>
    </row>
    <row r="194" spans="1:7">
      <c r="A194" s="41">
        <v>43677</v>
      </c>
      <c r="B194" s="786" t="s">
        <v>10</v>
      </c>
      <c r="C194" s="786" t="s">
        <v>20</v>
      </c>
      <c r="D194" t="s">
        <v>12</v>
      </c>
      <c r="E194" s="118">
        <v>8.4</v>
      </c>
      <c r="F194" s="118"/>
      <c r="G194" s="4">
        <f t="shared" si="2"/>
        <v>8.4000000000001371</v>
      </c>
    </row>
    <row r="195" spans="1:7">
      <c r="B195" s="787"/>
      <c r="C195" s="787"/>
      <c r="D195" t="s">
        <v>13</v>
      </c>
      <c r="E195" s="118">
        <v>4.8</v>
      </c>
      <c r="F195" s="118"/>
      <c r="G195" s="4">
        <f t="shared" si="2"/>
        <v>13.200000000000138</v>
      </c>
    </row>
    <row r="196" spans="1:7">
      <c r="B196" s="787"/>
      <c r="C196" s="787"/>
      <c r="D196" t="s">
        <v>14</v>
      </c>
      <c r="E196" s="118">
        <v>500</v>
      </c>
      <c r="F196" s="118"/>
      <c r="G196" s="4">
        <f t="shared" si="2"/>
        <v>513.20000000000016</v>
      </c>
    </row>
    <row r="197" spans="1:7">
      <c r="A197" s="39">
        <v>43661</v>
      </c>
      <c r="B197" s="787" t="s">
        <v>3948</v>
      </c>
      <c r="C197" s="787" t="s">
        <v>20</v>
      </c>
      <c r="D197" t="s">
        <v>14</v>
      </c>
      <c r="E197" s="118"/>
      <c r="F197" s="118">
        <v>500</v>
      </c>
      <c r="G197" s="4">
        <f t="shared" si="2"/>
        <v>13.200000000000159</v>
      </c>
    </row>
    <row r="198" spans="1:7">
      <c r="A198" s="39">
        <v>43728</v>
      </c>
      <c r="B198" s="787" t="s">
        <v>3950</v>
      </c>
      <c r="C198" s="787" t="s">
        <v>20</v>
      </c>
      <c r="D198" t="s">
        <v>12</v>
      </c>
      <c r="E198" s="118"/>
      <c r="F198" s="118">
        <v>8.4</v>
      </c>
      <c r="G198" s="4">
        <f t="shared" si="2"/>
        <v>4.8000000000001588</v>
      </c>
    </row>
    <row r="199" spans="1:7">
      <c r="A199" s="39">
        <v>43728</v>
      </c>
      <c r="B199" s="787" t="s">
        <v>3950</v>
      </c>
      <c r="C199" s="787" t="s">
        <v>20</v>
      </c>
      <c r="D199" t="s">
        <v>13</v>
      </c>
      <c r="E199" s="118"/>
      <c r="F199" s="118">
        <v>4.8</v>
      </c>
      <c r="G199" s="4">
        <f t="shared" si="2"/>
        <v>1.5898393712632242E-13</v>
      </c>
    </row>
    <row r="200" spans="1:7">
      <c r="A200" s="41">
        <v>43708</v>
      </c>
      <c r="B200" s="786" t="s">
        <v>10</v>
      </c>
      <c r="C200" s="786" t="s">
        <v>21</v>
      </c>
      <c r="D200" t="s">
        <v>12</v>
      </c>
      <c r="E200" s="118">
        <v>15.4</v>
      </c>
      <c r="F200" s="118"/>
      <c r="G200" s="4">
        <f t="shared" si="2"/>
        <v>15.400000000000158</v>
      </c>
    </row>
    <row r="201" spans="1:7">
      <c r="B201" s="787"/>
      <c r="C201" s="787"/>
      <c r="D201" t="s">
        <v>13</v>
      </c>
      <c r="E201" s="118">
        <v>4.5999999999999996</v>
      </c>
      <c r="F201" s="118"/>
      <c r="G201" s="4">
        <f t="shared" si="2"/>
        <v>20.000000000000156</v>
      </c>
    </row>
    <row r="202" spans="1:7">
      <c r="B202" s="787"/>
      <c r="C202" s="787"/>
      <c r="D202" t="s">
        <v>14</v>
      </c>
      <c r="E202" s="118">
        <v>500</v>
      </c>
      <c r="F202" s="118"/>
      <c r="G202" s="4">
        <f t="shared" si="2"/>
        <v>520.00000000000011</v>
      </c>
    </row>
    <row r="203" spans="1:7">
      <c r="A203" s="39">
        <v>43692</v>
      </c>
      <c r="B203" s="787" t="s">
        <v>3951</v>
      </c>
      <c r="C203" s="787" t="s">
        <v>21</v>
      </c>
      <c r="D203" t="s">
        <v>14</v>
      </c>
      <c r="E203" s="118"/>
      <c r="F203" s="118">
        <v>500</v>
      </c>
      <c r="G203" s="4">
        <f t="shared" si="2"/>
        <v>20.000000000000114</v>
      </c>
    </row>
    <row r="204" spans="1:7">
      <c r="A204" s="39">
        <v>43752</v>
      </c>
      <c r="B204" s="787" t="s">
        <v>3952</v>
      </c>
      <c r="C204" s="787" t="s">
        <v>21</v>
      </c>
      <c r="D204" t="s">
        <v>12</v>
      </c>
      <c r="E204" s="118"/>
      <c r="F204" s="118">
        <v>15.4</v>
      </c>
      <c r="G204" s="4">
        <f t="shared" si="2"/>
        <v>4.6000000000001133</v>
      </c>
    </row>
    <row r="205" spans="1:7">
      <c r="A205" s="39">
        <v>43752</v>
      </c>
      <c r="B205" s="787" t="s">
        <v>3952</v>
      </c>
      <c r="C205" s="787" t="s">
        <v>21</v>
      </c>
      <c r="D205" t="s">
        <v>13</v>
      </c>
      <c r="E205" s="118"/>
      <c r="F205" s="118">
        <v>4.5999999999999996</v>
      </c>
      <c r="G205" s="4">
        <f t="shared" si="2"/>
        <v>1.1368683772161603E-13</v>
      </c>
    </row>
    <row r="206" spans="1:7">
      <c r="A206" s="41">
        <v>43738</v>
      </c>
      <c r="B206" s="786" t="s">
        <v>10</v>
      </c>
      <c r="C206" s="786" t="s">
        <v>22</v>
      </c>
      <c r="D206" t="s">
        <v>12</v>
      </c>
      <c r="E206" s="118">
        <v>15.5</v>
      </c>
      <c r="F206" s="118"/>
      <c r="G206" s="4">
        <f t="shared" si="2"/>
        <v>15.500000000000114</v>
      </c>
    </row>
    <row r="207" spans="1:7">
      <c r="B207" s="787"/>
      <c r="C207" s="787"/>
      <c r="D207" t="s">
        <v>13</v>
      </c>
      <c r="E207" s="118">
        <v>4.7</v>
      </c>
      <c r="F207" s="118"/>
      <c r="G207" s="4">
        <f t="shared" si="2"/>
        <v>20.200000000000113</v>
      </c>
    </row>
    <row r="208" spans="1:7">
      <c r="B208" s="787"/>
      <c r="C208" s="787"/>
      <c r="D208" t="s">
        <v>14</v>
      </c>
      <c r="E208" s="118">
        <v>500</v>
      </c>
      <c r="F208" s="118"/>
      <c r="G208" s="4">
        <f t="shared" si="2"/>
        <v>520.20000000000016</v>
      </c>
    </row>
    <row r="209" spans="1:7">
      <c r="A209" s="39">
        <v>43724</v>
      </c>
      <c r="B209" s="787" t="s">
        <v>3953</v>
      </c>
      <c r="C209" s="787" t="s">
        <v>22</v>
      </c>
      <c r="D209" t="s">
        <v>14</v>
      </c>
      <c r="E209" s="118"/>
      <c r="F209" s="118">
        <v>500</v>
      </c>
      <c r="G209" s="4">
        <f t="shared" si="2"/>
        <v>20.200000000000159</v>
      </c>
    </row>
    <row r="210" spans="1:7">
      <c r="A210" s="39">
        <v>43784</v>
      </c>
      <c r="B210" s="787" t="s">
        <v>3954</v>
      </c>
      <c r="C210" s="787" t="s">
        <v>22</v>
      </c>
      <c r="D210" t="s">
        <v>12</v>
      </c>
      <c r="E210" s="118"/>
      <c r="F210" s="118">
        <v>15.5</v>
      </c>
      <c r="G210" s="4">
        <f t="shared" ref="G210:G281" si="3">+G209+E210-F210</f>
        <v>4.7000000000001592</v>
      </c>
    </row>
    <row r="211" spans="1:7">
      <c r="A211" s="39">
        <v>43784</v>
      </c>
      <c r="B211" s="787" t="s">
        <v>3954</v>
      </c>
      <c r="C211" s="787" t="s">
        <v>22</v>
      </c>
      <c r="D211" t="s">
        <v>13</v>
      </c>
      <c r="E211" s="118"/>
      <c r="F211" s="118">
        <v>4.7</v>
      </c>
      <c r="G211" s="4">
        <f t="shared" si="3"/>
        <v>1.5898393712632242E-13</v>
      </c>
    </row>
    <row r="212" spans="1:7">
      <c r="A212" s="41">
        <v>43769</v>
      </c>
      <c r="B212" s="786" t="s">
        <v>10</v>
      </c>
      <c r="C212" s="786" t="s">
        <v>23</v>
      </c>
      <c r="D212" t="s">
        <v>12</v>
      </c>
      <c r="E212" s="118">
        <v>15.5</v>
      </c>
      <c r="F212" s="118"/>
      <c r="G212" s="4">
        <f t="shared" si="3"/>
        <v>15.50000000000016</v>
      </c>
    </row>
    <row r="213" spans="1:7">
      <c r="B213" s="787"/>
      <c r="C213" s="787"/>
      <c r="D213" t="s">
        <v>13</v>
      </c>
      <c r="E213" s="118">
        <v>4.5</v>
      </c>
      <c r="F213" s="118"/>
      <c r="G213" s="4">
        <f t="shared" si="3"/>
        <v>20.00000000000016</v>
      </c>
    </row>
    <row r="214" spans="1:7">
      <c r="B214" s="787"/>
      <c r="C214" s="787"/>
      <c r="D214" t="s">
        <v>14</v>
      </c>
      <c r="E214" s="118">
        <v>500</v>
      </c>
      <c r="F214" s="118"/>
      <c r="G214" s="4">
        <f t="shared" si="3"/>
        <v>520.00000000000011</v>
      </c>
    </row>
    <row r="215" spans="1:7">
      <c r="A215" s="39">
        <v>43752</v>
      </c>
      <c r="B215" s="787" t="s">
        <v>3952</v>
      </c>
      <c r="C215" s="787" t="s">
        <v>23</v>
      </c>
      <c r="D215" t="s">
        <v>14</v>
      </c>
      <c r="E215" s="118"/>
      <c r="F215" s="118">
        <v>500</v>
      </c>
      <c r="G215" s="4">
        <f t="shared" si="3"/>
        <v>20.000000000000114</v>
      </c>
    </row>
    <row r="216" spans="1:7">
      <c r="A216" s="39">
        <v>43815</v>
      </c>
      <c r="B216" s="787" t="s">
        <v>3955</v>
      </c>
      <c r="C216" s="787" t="s">
        <v>23</v>
      </c>
      <c r="D216" t="s">
        <v>12</v>
      </c>
      <c r="E216" s="118"/>
      <c r="F216" s="118">
        <v>15.5</v>
      </c>
      <c r="G216" s="4">
        <f t="shared" si="3"/>
        <v>4.5000000000001137</v>
      </c>
    </row>
    <row r="217" spans="1:7">
      <c r="A217" s="39">
        <v>43815</v>
      </c>
      <c r="B217" s="787" t="s">
        <v>3955</v>
      </c>
      <c r="C217" s="787" t="s">
        <v>23</v>
      </c>
      <c r="D217" t="s">
        <v>13</v>
      </c>
      <c r="E217" s="118"/>
      <c r="F217" s="118">
        <v>4.5</v>
      </c>
      <c r="G217" s="4">
        <f t="shared" si="3"/>
        <v>1.1368683772161603E-13</v>
      </c>
    </row>
    <row r="218" spans="1:7">
      <c r="A218" s="41">
        <v>43799</v>
      </c>
      <c r="B218" s="786" t="s">
        <v>10</v>
      </c>
      <c r="C218" s="786" t="s">
        <v>24</v>
      </c>
      <c r="D218" t="s">
        <v>12</v>
      </c>
      <c r="E218" s="118">
        <v>17.399999999999999</v>
      </c>
      <c r="F218" s="118"/>
      <c r="G218" s="4">
        <f t="shared" si="3"/>
        <v>17.400000000000112</v>
      </c>
    </row>
    <row r="219" spans="1:7">
      <c r="B219" s="787"/>
      <c r="C219" s="787"/>
      <c r="D219" t="s">
        <v>13</v>
      </c>
      <c r="E219" s="118">
        <v>4.7</v>
      </c>
      <c r="F219" s="118"/>
      <c r="G219" s="4">
        <f t="shared" si="3"/>
        <v>22.100000000000112</v>
      </c>
    </row>
    <row r="220" spans="1:7">
      <c r="B220" s="787"/>
      <c r="C220" s="787"/>
      <c r="D220" t="s">
        <v>14</v>
      </c>
      <c r="E220" s="118">
        <v>500</v>
      </c>
      <c r="F220" s="118"/>
      <c r="G220" s="4">
        <f t="shared" si="3"/>
        <v>522.10000000000014</v>
      </c>
    </row>
    <row r="221" spans="1:7">
      <c r="A221" s="39">
        <v>43784</v>
      </c>
      <c r="B221" s="787" t="s">
        <v>3954</v>
      </c>
      <c r="C221" s="787" t="s">
        <v>24</v>
      </c>
      <c r="D221" t="s">
        <v>14</v>
      </c>
      <c r="E221" s="118"/>
      <c r="F221" s="118">
        <v>500</v>
      </c>
      <c r="G221" s="4">
        <f t="shared" si="3"/>
        <v>22.100000000000136</v>
      </c>
    </row>
    <row r="222" spans="1:7">
      <c r="A222" s="39">
        <v>43846</v>
      </c>
      <c r="B222" s="787" t="s">
        <v>3956</v>
      </c>
      <c r="C222" s="787" t="s">
        <v>24</v>
      </c>
      <c r="D222" t="s">
        <v>12</v>
      </c>
      <c r="E222" s="118"/>
      <c r="F222" s="118">
        <v>17.399999999999999</v>
      </c>
      <c r="G222" s="4">
        <f t="shared" si="3"/>
        <v>4.7000000000001378</v>
      </c>
    </row>
    <row r="223" spans="1:7">
      <c r="A223" s="39">
        <v>43846</v>
      </c>
      <c r="B223" s="787" t="s">
        <v>3956</v>
      </c>
      <c r="C223" s="787" t="s">
        <v>24</v>
      </c>
      <c r="D223" t="s">
        <v>13</v>
      </c>
      <c r="E223" s="118"/>
      <c r="F223" s="118">
        <v>4.7</v>
      </c>
      <c r="G223" s="4">
        <f t="shared" si="3"/>
        <v>1.3766765505351941E-13</v>
      </c>
    </row>
    <row r="224" spans="1:7">
      <c r="A224" s="41">
        <v>43830</v>
      </c>
      <c r="B224" s="786" t="s">
        <v>10</v>
      </c>
      <c r="C224" s="786" t="s">
        <v>25</v>
      </c>
      <c r="D224" t="s">
        <v>12</v>
      </c>
      <c r="E224" s="118">
        <v>18.2</v>
      </c>
      <c r="F224" s="118"/>
      <c r="G224" s="4">
        <f t="shared" si="3"/>
        <v>18.200000000000138</v>
      </c>
    </row>
    <row r="225" spans="1:7">
      <c r="B225" s="787"/>
      <c r="C225" s="787"/>
      <c r="D225" t="s">
        <v>13</v>
      </c>
      <c r="E225" s="118">
        <v>4.7</v>
      </c>
      <c r="F225" s="118"/>
      <c r="G225" s="4">
        <f t="shared" si="3"/>
        <v>22.900000000000137</v>
      </c>
    </row>
    <row r="226" spans="1:7">
      <c r="B226" s="787"/>
      <c r="C226" s="787"/>
      <c r="D226" t="s">
        <v>14</v>
      </c>
      <c r="E226" s="118">
        <v>500</v>
      </c>
      <c r="F226" s="118"/>
      <c r="G226" s="4">
        <f t="shared" si="3"/>
        <v>522.90000000000009</v>
      </c>
    </row>
    <row r="227" spans="1:7">
      <c r="A227" s="39">
        <v>43815</v>
      </c>
      <c r="B227" s="787" t="s">
        <v>3955</v>
      </c>
      <c r="C227" s="787" t="s">
        <v>25</v>
      </c>
      <c r="D227" t="s">
        <v>14</v>
      </c>
      <c r="E227" s="118"/>
      <c r="F227" s="118">
        <v>500</v>
      </c>
      <c r="G227" s="4">
        <f t="shared" si="3"/>
        <v>22.900000000000091</v>
      </c>
    </row>
    <row r="228" spans="1:7">
      <c r="A228" s="39">
        <v>43878</v>
      </c>
      <c r="B228" s="787" t="s">
        <v>3957</v>
      </c>
      <c r="C228" s="787" t="s">
        <v>25</v>
      </c>
      <c r="D228" t="s">
        <v>12</v>
      </c>
      <c r="E228" s="118"/>
      <c r="F228" s="118">
        <v>18.2</v>
      </c>
      <c r="G228" s="4">
        <f t="shared" si="3"/>
        <v>4.7000000000000917</v>
      </c>
    </row>
    <row r="229" spans="1:7">
      <c r="A229" s="39">
        <v>43878</v>
      </c>
      <c r="B229" s="787" t="s">
        <v>3957</v>
      </c>
      <c r="C229" s="787" t="s">
        <v>25</v>
      </c>
      <c r="D229" t="s">
        <v>13</v>
      </c>
      <c r="E229" s="118"/>
      <c r="F229" s="118">
        <v>4.7</v>
      </c>
      <c r="G229" s="4">
        <f t="shared" si="3"/>
        <v>9.1482377229112899E-14</v>
      </c>
    </row>
    <row r="230" spans="1:7">
      <c r="A230" s="41">
        <v>43861</v>
      </c>
      <c r="B230" s="786" t="s">
        <v>10</v>
      </c>
      <c r="C230" s="786" t="s">
        <v>11</v>
      </c>
      <c r="D230" t="s">
        <v>12</v>
      </c>
      <c r="E230" s="118">
        <v>20.9</v>
      </c>
      <c r="F230" s="118"/>
      <c r="G230" s="4">
        <f t="shared" si="3"/>
        <v>20.900000000000091</v>
      </c>
    </row>
    <row r="231" spans="1:7">
      <c r="B231" s="787"/>
      <c r="C231" s="787"/>
      <c r="D231" t="s">
        <v>13</v>
      </c>
      <c r="E231" s="118">
        <v>4.5</v>
      </c>
      <c r="F231" s="118"/>
      <c r="G231" s="4">
        <f t="shared" si="3"/>
        <v>25.400000000000091</v>
      </c>
    </row>
    <row r="232" spans="1:7">
      <c r="B232" s="787"/>
      <c r="C232" s="787"/>
      <c r="D232" t="s">
        <v>14</v>
      </c>
      <c r="E232" s="118">
        <v>500</v>
      </c>
      <c r="F232" s="118"/>
      <c r="G232" s="4">
        <f t="shared" si="3"/>
        <v>525.40000000000009</v>
      </c>
    </row>
    <row r="233" spans="1:7">
      <c r="A233" s="39">
        <v>43846</v>
      </c>
      <c r="B233" s="787" t="s">
        <v>3956</v>
      </c>
      <c r="C233" s="787" t="s">
        <v>11</v>
      </c>
      <c r="D233" t="s">
        <v>14</v>
      </c>
      <c r="E233" s="118"/>
      <c r="F233" s="118">
        <v>500</v>
      </c>
      <c r="G233" s="4">
        <f t="shared" si="3"/>
        <v>25.400000000000091</v>
      </c>
    </row>
    <row r="234" spans="1:7">
      <c r="A234" s="39">
        <v>43978</v>
      </c>
      <c r="B234" s="787" t="s">
        <v>3958</v>
      </c>
      <c r="C234" s="787" t="s">
        <v>11</v>
      </c>
      <c r="D234" t="s">
        <v>12</v>
      </c>
      <c r="E234" s="118"/>
      <c r="F234" s="118">
        <v>20.9</v>
      </c>
      <c r="G234" s="4">
        <f t="shared" si="3"/>
        <v>4.5000000000000924</v>
      </c>
    </row>
    <row r="235" spans="1:7">
      <c r="A235" s="39">
        <v>43978</v>
      </c>
      <c r="B235" s="787" t="s">
        <v>3958</v>
      </c>
      <c r="C235" s="787" t="s">
        <v>11</v>
      </c>
      <c r="D235" t="s">
        <v>13</v>
      </c>
      <c r="E235" s="118"/>
      <c r="F235" s="118">
        <v>4.5</v>
      </c>
      <c r="G235" s="4">
        <f t="shared" si="3"/>
        <v>9.2370555648813024E-14</v>
      </c>
    </row>
    <row r="236" spans="1:7">
      <c r="A236" s="41">
        <v>43890</v>
      </c>
      <c r="B236" s="786" t="s">
        <v>10</v>
      </c>
      <c r="C236" s="786" t="s">
        <v>15</v>
      </c>
      <c r="D236" t="s">
        <v>12</v>
      </c>
      <c r="E236" s="118">
        <v>21.7</v>
      </c>
      <c r="F236" s="118"/>
      <c r="G236" s="4">
        <f t="shared" si="3"/>
        <v>21.700000000000092</v>
      </c>
    </row>
    <row r="237" spans="1:7">
      <c r="A237" s="41"/>
      <c r="B237" s="786"/>
      <c r="C237" s="786"/>
      <c r="D237" t="s">
        <v>13</v>
      </c>
      <c r="E237" s="118">
        <v>4.8</v>
      </c>
      <c r="F237" s="118"/>
      <c r="G237" s="4">
        <f t="shared" si="3"/>
        <v>26.500000000000092</v>
      </c>
    </row>
    <row r="238" spans="1:7">
      <c r="A238" s="41"/>
      <c r="B238" s="786"/>
      <c r="C238" s="786"/>
      <c r="D238" t="s">
        <v>14</v>
      </c>
      <c r="E238" s="118">
        <v>500</v>
      </c>
      <c r="F238" s="118"/>
      <c r="G238" s="4">
        <f t="shared" si="3"/>
        <v>526.50000000000011</v>
      </c>
    </row>
    <row r="239" spans="1:7">
      <c r="A239" s="39">
        <v>43878</v>
      </c>
      <c r="B239" s="787" t="s">
        <v>3957</v>
      </c>
      <c r="C239" s="787" t="s">
        <v>15</v>
      </c>
      <c r="D239" t="s">
        <v>14</v>
      </c>
      <c r="E239" s="118"/>
      <c r="F239" s="118">
        <v>500</v>
      </c>
      <c r="G239" s="4">
        <f t="shared" si="3"/>
        <v>26.500000000000114</v>
      </c>
    </row>
    <row r="240" spans="1:7">
      <c r="A240" s="39">
        <v>43978</v>
      </c>
      <c r="B240" s="787" t="s">
        <v>3958</v>
      </c>
      <c r="C240" s="787" t="s">
        <v>15</v>
      </c>
      <c r="D240" t="s">
        <v>12</v>
      </c>
      <c r="E240" s="118"/>
      <c r="F240" s="118">
        <v>21.7</v>
      </c>
      <c r="G240" s="4">
        <f t="shared" si="3"/>
        <v>4.8000000000001144</v>
      </c>
    </row>
    <row r="241" spans="1:10">
      <c r="A241" s="39">
        <v>43978</v>
      </c>
      <c r="B241" s="787" t="s">
        <v>3958</v>
      </c>
      <c r="C241" s="787" t="s">
        <v>15</v>
      </c>
      <c r="D241" t="s">
        <v>13</v>
      </c>
      <c r="E241" s="118"/>
      <c r="F241" s="118">
        <v>4.8</v>
      </c>
      <c r="G241" s="4">
        <f t="shared" si="3"/>
        <v>1.1457501614131615E-13</v>
      </c>
    </row>
    <row r="242" spans="1:10">
      <c r="A242" s="41">
        <v>43921</v>
      </c>
      <c r="B242" s="786" t="s">
        <v>10</v>
      </c>
      <c r="C242" s="786" t="s">
        <v>16</v>
      </c>
      <c r="D242" t="s">
        <v>12</v>
      </c>
      <c r="E242" s="118">
        <v>19.600000000000001</v>
      </c>
      <c r="G242" s="4">
        <f t="shared" si="3"/>
        <v>19.600000000000115</v>
      </c>
    </row>
    <row r="243" spans="1:10">
      <c r="B243" s="787"/>
      <c r="C243" s="787"/>
      <c r="D243" t="s">
        <v>13</v>
      </c>
      <c r="E243" s="118">
        <v>4.9000000000000004</v>
      </c>
      <c r="F243" s="118"/>
      <c r="G243" s="4">
        <f t="shared" si="3"/>
        <v>24.500000000000114</v>
      </c>
    </row>
    <row r="244" spans="1:10">
      <c r="B244" s="787"/>
      <c r="C244" s="787"/>
      <c r="D244" t="s">
        <v>14</v>
      </c>
      <c r="E244" s="118"/>
      <c r="F244" s="118"/>
      <c r="G244" s="4">
        <f t="shared" si="3"/>
        <v>24.500000000000114</v>
      </c>
    </row>
    <row r="245" spans="1:10">
      <c r="A245" s="39">
        <v>44042</v>
      </c>
      <c r="B245" s="787" t="s">
        <v>3959</v>
      </c>
      <c r="C245" s="787" t="s">
        <v>16</v>
      </c>
      <c r="D245" t="s">
        <v>12</v>
      </c>
      <c r="E245" s="118"/>
      <c r="F245" s="118">
        <v>19.600000000000001</v>
      </c>
      <c r="G245" s="4">
        <f t="shared" si="3"/>
        <v>4.9000000000001123</v>
      </c>
    </row>
    <row r="246" spans="1:10">
      <c r="A246" s="39">
        <v>44042</v>
      </c>
      <c r="B246" s="787" t="s">
        <v>3959</v>
      </c>
      <c r="C246" s="787" t="s">
        <v>16</v>
      </c>
      <c r="D246" t="s">
        <v>13</v>
      </c>
      <c r="E246" s="118"/>
      <c r="F246" s="118">
        <v>4.9000000000000004</v>
      </c>
      <c r="G246" s="4">
        <f t="shared" si="3"/>
        <v>1.1191048088221578E-13</v>
      </c>
    </row>
    <row r="247" spans="1:10">
      <c r="A247" s="41">
        <v>43954</v>
      </c>
      <c r="B247" s="786" t="s">
        <v>10</v>
      </c>
      <c r="C247" s="786" t="s">
        <v>17</v>
      </c>
      <c r="D247" t="s">
        <v>12</v>
      </c>
      <c r="E247" s="118">
        <v>13.1</v>
      </c>
      <c r="F247" s="118"/>
      <c r="G247" s="4">
        <f t="shared" si="3"/>
        <v>13.100000000000112</v>
      </c>
    </row>
    <row r="248" spans="1:10">
      <c r="B248" s="787"/>
      <c r="C248" s="787"/>
      <c r="D248" t="s">
        <v>13</v>
      </c>
      <c r="E248" s="154">
        <v>7.7</v>
      </c>
      <c r="F248" s="118"/>
      <c r="G248" s="4">
        <f t="shared" si="3"/>
        <v>20.800000000000111</v>
      </c>
    </row>
    <row r="249" spans="1:10">
      <c r="B249" s="787"/>
      <c r="C249" s="787"/>
      <c r="D249" t="s">
        <v>14</v>
      </c>
      <c r="E249" s="118"/>
      <c r="F249" s="118"/>
      <c r="G249" s="4">
        <f t="shared" si="3"/>
        <v>20.800000000000111</v>
      </c>
    </row>
    <row r="250" spans="1:10">
      <c r="A250" s="39">
        <v>44042</v>
      </c>
      <c r="B250" s="787" t="s">
        <v>3959</v>
      </c>
      <c r="C250" s="787" t="s">
        <v>17</v>
      </c>
      <c r="D250" t="s">
        <v>12</v>
      </c>
      <c r="E250" s="118"/>
      <c r="F250" s="118">
        <v>12</v>
      </c>
      <c r="G250" s="4">
        <f t="shared" si="3"/>
        <v>8.8000000000001108</v>
      </c>
      <c r="J250" s="26"/>
    </row>
    <row r="251" spans="1:10">
      <c r="A251" s="39">
        <v>44042</v>
      </c>
      <c r="B251" s="787" t="s">
        <v>3959</v>
      </c>
      <c r="C251" s="787" t="s">
        <v>17</v>
      </c>
      <c r="D251" t="s">
        <v>13</v>
      </c>
      <c r="E251" s="118"/>
      <c r="F251" s="154">
        <v>4.8</v>
      </c>
      <c r="G251" s="4">
        <f t="shared" si="3"/>
        <v>4.000000000000111</v>
      </c>
      <c r="I251" s="26"/>
    </row>
    <row r="252" spans="1:10">
      <c r="A252" s="39">
        <v>44077</v>
      </c>
      <c r="B252" s="787" t="s">
        <v>3960</v>
      </c>
      <c r="C252" s="787" t="s">
        <v>17</v>
      </c>
      <c r="D252" t="s">
        <v>12</v>
      </c>
      <c r="E252" s="118"/>
      <c r="F252" s="118">
        <v>1.1000000000000001</v>
      </c>
      <c r="G252" s="4">
        <f t="shared" si="3"/>
        <v>2.9000000000001109</v>
      </c>
    </row>
    <row r="253" spans="1:10">
      <c r="A253" s="39">
        <v>44134</v>
      </c>
      <c r="B253" s="787" t="s">
        <v>3961</v>
      </c>
      <c r="C253" s="787" t="s">
        <v>17</v>
      </c>
      <c r="D253" t="s">
        <v>13</v>
      </c>
      <c r="E253" s="118"/>
      <c r="F253" s="118">
        <v>2.9</v>
      </c>
      <c r="G253" s="4">
        <f t="shared" si="3"/>
        <v>1.1102230246251565E-13</v>
      </c>
    </row>
    <row r="254" spans="1:10">
      <c r="A254" s="41">
        <v>43982</v>
      </c>
      <c r="B254" s="786" t="s">
        <v>10</v>
      </c>
      <c r="C254" s="786" t="s">
        <v>18</v>
      </c>
      <c r="D254" t="s">
        <v>12</v>
      </c>
      <c r="E254" s="118">
        <v>12.1</v>
      </c>
      <c r="F254" s="118"/>
      <c r="G254" s="4">
        <f t="shared" si="3"/>
        <v>12.100000000000112</v>
      </c>
    </row>
    <row r="255" spans="1:10">
      <c r="B255" s="787"/>
      <c r="C255" s="787"/>
      <c r="D255" t="s">
        <v>13</v>
      </c>
      <c r="E255" s="118">
        <v>4.2</v>
      </c>
      <c r="F255" s="118"/>
      <c r="G255" s="4">
        <f t="shared" si="3"/>
        <v>16.300000000000111</v>
      </c>
    </row>
    <row r="256" spans="1:10">
      <c r="B256" s="787"/>
      <c r="C256" s="787"/>
      <c r="D256" t="s">
        <v>14</v>
      </c>
      <c r="E256" s="118">
        <v>500</v>
      </c>
      <c r="F256" s="118"/>
      <c r="G256" s="4">
        <f t="shared" si="3"/>
        <v>516.30000000000007</v>
      </c>
    </row>
    <row r="257" spans="1:9">
      <c r="A257" s="39">
        <v>43978</v>
      </c>
      <c r="B257" s="787" t="s">
        <v>3958</v>
      </c>
      <c r="C257" s="787" t="s">
        <v>18</v>
      </c>
      <c r="D257" t="s">
        <v>14</v>
      </c>
      <c r="E257" s="118"/>
      <c r="F257" s="118">
        <v>500</v>
      </c>
      <c r="G257" s="4">
        <f t="shared" si="3"/>
        <v>16.300000000000068</v>
      </c>
    </row>
    <row r="258" spans="1:9">
      <c r="A258" s="39">
        <v>44097</v>
      </c>
      <c r="B258" s="787" t="s">
        <v>3962</v>
      </c>
      <c r="C258" s="787" t="s">
        <v>18</v>
      </c>
      <c r="D258" t="s">
        <v>12</v>
      </c>
      <c r="E258" s="118"/>
      <c r="F258" s="118">
        <v>12.1</v>
      </c>
      <c r="G258" s="4">
        <f t="shared" si="3"/>
        <v>4.2000000000000686</v>
      </c>
    </row>
    <row r="259" spans="1:9">
      <c r="A259" s="39">
        <v>44097</v>
      </c>
      <c r="B259" s="787" t="s">
        <v>3962</v>
      </c>
      <c r="C259" s="787" t="s">
        <v>18</v>
      </c>
      <c r="D259" t="s">
        <v>13</v>
      </c>
      <c r="E259" s="118"/>
      <c r="F259" s="118">
        <v>4.2</v>
      </c>
      <c r="G259" s="4">
        <f t="shared" si="3"/>
        <v>6.8389738316909643E-14</v>
      </c>
    </row>
    <row r="260" spans="1:9">
      <c r="A260" s="41">
        <v>44012</v>
      </c>
      <c r="B260" s="786" t="s">
        <v>10</v>
      </c>
      <c r="C260" s="786" t="s">
        <v>19</v>
      </c>
      <c r="D260" t="s">
        <v>12</v>
      </c>
      <c r="E260" s="118">
        <v>10.7</v>
      </c>
      <c r="F260" s="118"/>
      <c r="G260" s="4">
        <f t="shared" si="3"/>
        <v>10.700000000000067</v>
      </c>
    </row>
    <row r="261" spans="1:9">
      <c r="B261" s="787"/>
      <c r="C261"/>
      <c r="D261" t="s">
        <v>13</v>
      </c>
      <c r="E261" s="118">
        <v>2</v>
      </c>
      <c r="F261" s="118"/>
      <c r="G261" s="4">
        <f t="shared" si="3"/>
        <v>12.700000000000067</v>
      </c>
    </row>
    <row r="262" spans="1:9">
      <c r="B262" s="787"/>
      <c r="C262"/>
      <c r="D262" t="s">
        <v>14</v>
      </c>
      <c r="E262" s="118">
        <v>500</v>
      </c>
      <c r="F262" s="118"/>
      <c r="G262" s="4">
        <f t="shared" si="3"/>
        <v>512.70000000000005</v>
      </c>
    </row>
    <row r="263" spans="1:9">
      <c r="A263" s="39">
        <v>44020</v>
      </c>
      <c r="B263" s="787" t="s">
        <v>3963</v>
      </c>
      <c r="C263" s="787" t="s">
        <v>19</v>
      </c>
      <c r="D263" t="s">
        <v>14</v>
      </c>
      <c r="E263" s="118"/>
      <c r="F263" s="118">
        <v>500</v>
      </c>
      <c r="G263" s="4">
        <f t="shared" si="3"/>
        <v>12.700000000000045</v>
      </c>
    </row>
    <row r="264" spans="1:9">
      <c r="A264" s="39">
        <v>44097</v>
      </c>
      <c r="B264" s="787" t="s">
        <v>3962</v>
      </c>
      <c r="C264" s="787" t="s">
        <v>19</v>
      </c>
      <c r="D264" t="s">
        <v>12</v>
      </c>
      <c r="E264" s="118"/>
      <c r="F264" s="118">
        <v>10.7</v>
      </c>
      <c r="G264" s="4">
        <f t="shared" si="3"/>
        <v>2.0000000000000462</v>
      </c>
    </row>
    <row r="265" spans="1:9">
      <c r="A265" s="39">
        <v>44097</v>
      </c>
      <c r="B265" s="787" t="s">
        <v>3962</v>
      </c>
      <c r="C265" s="787" t="s">
        <v>19</v>
      </c>
      <c r="D265" t="s">
        <v>13</v>
      </c>
      <c r="E265" s="118"/>
      <c r="F265" s="118">
        <v>2</v>
      </c>
      <c r="G265" s="4">
        <f t="shared" si="3"/>
        <v>4.6185277824406512E-14</v>
      </c>
    </row>
    <row r="266" spans="1:9">
      <c r="A266" s="41">
        <v>44043</v>
      </c>
      <c r="B266" s="786" t="s">
        <v>10</v>
      </c>
      <c r="C266" s="786" t="s">
        <v>20</v>
      </c>
      <c r="D266" t="s">
        <v>12</v>
      </c>
      <c r="E266" s="118">
        <v>14</v>
      </c>
      <c r="F266" s="118"/>
      <c r="G266" s="4">
        <f t="shared" si="3"/>
        <v>14.000000000000046</v>
      </c>
    </row>
    <row r="267" spans="1:9">
      <c r="B267" s="787"/>
      <c r="C267"/>
      <c r="D267" t="s">
        <v>13</v>
      </c>
      <c r="E267" s="118">
        <v>6.2</v>
      </c>
      <c r="F267" s="118"/>
      <c r="G267" s="4">
        <f t="shared" si="3"/>
        <v>20.200000000000045</v>
      </c>
    </row>
    <row r="268" spans="1:9">
      <c r="B268" s="787"/>
      <c r="C268" s="787"/>
      <c r="D268" t="s">
        <v>14</v>
      </c>
      <c r="E268" s="118">
        <v>500</v>
      </c>
      <c r="F268" s="118"/>
      <c r="G268" s="4">
        <f t="shared" si="3"/>
        <v>520.20000000000005</v>
      </c>
    </row>
    <row r="269" spans="1:9">
      <c r="A269" s="39">
        <v>44042</v>
      </c>
      <c r="B269" s="787" t="s">
        <v>3959</v>
      </c>
      <c r="C269" s="787" t="s">
        <v>20</v>
      </c>
      <c r="D269" t="s">
        <v>14</v>
      </c>
      <c r="E269" s="118"/>
      <c r="F269" s="118">
        <v>500</v>
      </c>
      <c r="G269" s="4">
        <f t="shared" si="3"/>
        <v>20.200000000000045</v>
      </c>
    </row>
    <row r="270" spans="1:9">
      <c r="A270" s="39">
        <v>44134</v>
      </c>
      <c r="B270" s="787" t="s">
        <v>3961</v>
      </c>
      <c r="C270" s="787" t="s">
        <v>20</v>
      </c>
      <c r="D270" t="s">
        <v>12</v>
      </c>
      <c r="E270" s="118"/>
      <c r="F270" s="118">
        <v>14</v>
      </c>
      <c r="G270" s="4">
        <f t="shared" si="3"/>
        <v>6.2000000000000455</v>
      </c>
    </row>
    <row r="271" spans="1:9">
      <c r="A271" s="39">
        <v>44134</v>
      </c>
      <c r="B271" s="787" t="s">
        <v>3961</v>
      </c>
      <c r="C271" s="787" t="s">
        <v>20</v>
      </c>
      <c r="D271" t="s">
        <v>13</v>
      </c>
      <c r="E271" s="118"/>
      <c r="F271" s="118">
        <v>6.2</v>
      </c>
      <c r="G271" s="4">
        <f t="shared" si="3"/>
        <v>4.5297099404706387E-14</v>
      </c>
    </row>
    <row r="272" spans="1:9">
      <c r="A272" s="41">
        <v>44074</v>
      </c>
      <c r="B272" s="786" t="s">
        <v>10</v>
      </c>
      <c r="C272" s="786" t="s">
        <v>21</v>
      </c>
      <c r="D272" t="s">
        <v>12</v>
      </c>
      <c r="E272" s="118">
        <v>15.5</v>
      </c>
      <c r="F272" s="118"/>
      <c r="G272" s="4">
        <f t="shared" si="3"/>
        <v>15.500000000000046</v>
      </c>
      <c r="I272" s="12"/>
    </row>
    <row r="273" spans="1:9">
      <c r="B273" s="787"/>
      <c r="C273" s="787"/>
      <c r="D273" t="s">
        <v>13</v>
      </c>
      <c r="E273" s="118">
        <v>4.4000000000000004</v>
      </c>
      <c r="F273" s="118"/>
      <c r="G273" s="4">
        <f t="shared" si="3"/>
        <v>19.900000000000048</v>
      </c>
      <c r="I273" s="12"/>
    </row>
    <row r="274" spans="1:9">
      <c r="B274" s="787"/>
      <c r="C274" s="787"/>
      <c r="D274" t="s">
        <v>14</v>
      </c>
      <c r="E274" s="118">
        <v>500</v>
      </c>
      <c r="F274" s="118"/>
      <c r="G274" s="4">
        <f t="shared" si="3"/>
        <v>519.90000000000009</v>
      </c>
    </row>
    <row r="275" spans="1:9" ht="18" customHeight="1">
      <c r="A275" s="39">
        <v>44077</v>
      </c>
      <c r="B275" s="787" t="s">
        <v>3960</v>
      </c>
      <c r="C275" s="787" t="s">
        <v>21</v>
      </c>
      <c r="D275" t="s">
        <v>14</v>
      </c>
      <c r="E275" s="118"/>
      <c r="F275" s="118">
        <v>500</v>
      </c>
      <c r="G275" s="4">
        <f t="shared" si="3"/>
        <v>19.900000000000091</v>
      </c>
    </row>
    <row r="276" spans="1:9" ht="18" customHeight="1">
      <c r="A276" s="39">
        <v>44134</v>
      </c>
      <c r="B276" s="787" t="s">
        <v>3961</v>
      </c>
      <c r="C276" s="787" t="s">
        <v>21</v>
      </c>
      <c r="D276" t="s">
        <v>12</v>
      </c>
      <c r="E276" s="118"/>
      <c r="F276" s="118">
        <v>15.5</v>
      </c>
      <c r="G276" s="4">
        <f t="shared" si="3"/>
        <v>4.4000000000000909</v>
      </c>
    </row>
    <row r="277" spans="1:9" ht="18" customHeight="1">
      <c r="A277" s="39">
        <v>44134</v>
      </c>
      <c r="B277" s="787" t="s">
        <v>3961</v>
      </c>
      <c r="C277" s="787" t="s">
        <v>21</v>
      </c>
      <c r="D277" t="s">
        <v>13</v>
      </c>
      <c r="E277" s="118"/>
      <c r="F277" s="118">
        <v>4.4000000000000004</v>
      </c>
      <c r="G277" s="4">
        <f t="shared" si="3"/>
        <v>9.0594198809412774E-14</v>
      </c>
    </row>
    <row r="278" spans="1:9">
      <c r="A278" s="41">
        <v>44104</v>
      </c>
      <c r="B278" s="786" t="s">
        <v>10</v>
      </c>
      <c r="C278" s="786" t="s">
        <v>22</v>
      </c>
      <c r="D278" t="s">
        <v>12</v>
      </c>
      <c r="E278" s="118">
        <v>15.9</v>
      </c>
      <c r="F278" s="118"/>
      <c r="G278" s="4">
        <f t="shared" si="3"/>
        <v>15.900000000000091</v>
      </c>
    </row>
    <row r="279" spans="1:9">
      <c r="B279" s="787"/>
      <c r="C279" s="787"/>
      <c r="D279" t="s">
        <v>13</v>
      </c>
      <c r="E279" s="118">
        <v>5.0999999999999996</v>
      </c>
      <c r="F279" s="118"/>
      <c r="G279" s="4">
        <f t="shared" si="3"/>
        <v>21.000000000000092</v>
      </c>
    </row>
    <row r="280" spans="1:9">
      <c r="B280" s="787"/>
      <c r="C280" s="787"/>
      <c r="D280" t="s">
        <v>14</v>
      </c>
      <c r="E280" s="118">
        <v>500</v>
      </c>
      <c r="F280" s="118"/>
      <c r="G280" s="4">
        <f t="shared" si="3"/>
        <v>521.00000000000011</v>
      </c>
    </row>
    <row r="281" spans="1:9">
      <c r="A281" s="39">
        <v>44104</v>
      </c>
      <c r="B281" s="787" t="s">
        <v>3964</v>
      </c>
      <c r="C281" s="787" t="s">
        <v>22</v>
      </c>
      <c r="D281" t="s">
        <v>14</v>
      </c>
      <c r="E281" s="118"/>
      <c r="F281" s="118">
        <v>500</v>
      </c>
      <c r="G281" s="4">
        <f t="shared" si="3"/>
        <v>21.000000000000114</v>
      </c>
    </row>
    <row r="282" spans="1:9">
      <c r="A282" s="39">
        <v>44179</v>
      </c>
      <c r="B282" s="787" t="s">
        <v>3965</v>
      </c>
      <c r="C282" s="787" t="s">
        <v>22</v>
      </c>
      <c r="D282" t="s">
        <v>12</v>
      </c>
      <c r="E282" s="118"/>
      <c r="F282" s="118">
        <v>15.9</v>
      </c>
      <c r="G282" s="4">
        <f t="shared" ref="G282:G348" si="4">+G281+E282-F282</f>
        <v>5.1000000000001133</v>
      </c>
    </row>
    <row r="283" spans="1:9">
      <c r="A283" s="39">
        <v>44179</v>
      </c>
      <c r="B283" s="787" t="s">
        <v>3965</v>
      </c>
      <c r="C283" s="787" t="s">
        <v>22</v>
      </c>
      <c r="D283" t="s">
        <v>13</v>
      </c>
      <c r="E283" s="118"/>
      <c r="F283" s="118">
        <v>5.0999999999999996</v>
      </c>
      <c r="G283" s="4">
        <f t="shared" si="4"/>
        <v>1.1368683772161603E-13</v>
      </c>
    </row>
    <row r="284" spans="1:9">
      <c r="A284" s="41">
        <v>44135</v>
      </c>
      <c r="B284" s="786" t="s">
        <v>10</v>
      </c>
      <c r="C284" s="786" t="s">
        <v>23</v>
      </c>
      <c r="D284" t="s">
        <v>12</v>
      </c>
      <c r="E284" s="118">
        <v>18.7</v>
      </c>
      <c r="F284" s="118"/>
      <c r="G284" s="4">
        <f t="shared" si="4"/>
        <v>18.700000000000113</v>
      </c>
    </row>
    <row r="285" spans="1:9">
      <c r="B285" s="787"/>
      <c r="C285" s="787"/>
      <c r="D285" t="s">
        <v>13</v>
      </c>
      <c r="E285" s="118">
        <v>5.4</v>
      </c>
      <c r="F285" s="118"/>
      <c r="G285" s="4">
        <f t="shared" si="4"/>
        <v>24.100000000000115</v>
      </c>
    </row>
    <row r="286" spans="1:9">
      <c r="B286" s="787"/>
      <c r="C286" s="787"/>
      <c r="D286" t="s">
        <v>14</v>
      </c>
      <c r="E286" s="118">
        <v>500</v>
      </c>
      <c r="F286" s="118"/>
      <c r="G286" s="4">
        <f t="shared" si="4"/>
        <v>524.10000000000014</v>
      </c>
    </row>
    <row r="287" spans="1:9">
      <c r="A287" s="39">
        <v>44134</v>
      </c>
      <c r="B287" s="787" t="s">
        <v>3966</v>
      </c>
      <c r="C287" s="787" t="s">
        <v>23</v>
      </c>
      <c r="D287" t="s">
        <v>14</v>
      </c>
      <c r="E287" s="118"/>
      <c r="F287" s="118">
        <v>500</v>
      </c>
      <c r="G287" s="4">
        <f t="shared" si="4"/>
        <v>24.100000000000136</v>
      </c>
    </row>
    <row r="288" spans="1:9">
      <c r="A288" s="39">
        <v>44179</v>
      </c>
      <c r="B288" s="787" t="s">
        <v>3965</v>
      </c>
      <c r="C288" s="787" t="s">
        <v>23</v>
      </c>
      <c r="D288" t="s">
        <v>12</v>
      </c>
      <c r="E288" s="118"/>
      <c r="F288" s="118">
        <v>18.7</v>
      </c>
      <c r="G288" s="4">
        <f t="shared" si="4"/>
        <v>5.4000000000001371</v>
      </c>
    </row>
    <row r="289" spans="1:7">
      <c r="A289" s="39">
        <v>44179</v>
      </c>
      <c r="B289" s="787" t="s">
        <v>3965</v>
      </c>
      <c r="C289" s="787" t="s">
        <v>23</v>
      </c>
      <c r="D289" t="s">
        <v>13</v>
      </c>
      <c r="E289" s="118"/>
      <c r="F289" s="118">
        <v>5.4</v>
      </c>
      <c r="G289" s="4">
        <f t="shared" si="4"/>
        <v>1.3677947663381929E-13</v>
      </c>
    </row>
    <row r="290" spans="1:7">
      <c r="A290" s="41">
        <v>44165</v>
      </c>
      <c r="B290" s="786" t="s">
        <v>10</v>
      </c>
      <c r="C290" s="786" t="s">
        <v>24</v>
      </c>
      <c r="D290" t="s">
        <v>12</v>
      </c>
      <c r="E290" s="118">
        <v>17.7</v>
      </c>
      <c r="F290" s="118"/>
      <c r="G290" s="4">
        <f t="shared" si="4"/>
        <v>17.700000000000138</v>
      </c>
    </row>
    <row r="291" spans="1:7">
      <c r="B291" s="787"/>
      <c r="C291" s="787"/>
      <c r="D291" t="s">
        <v>13</v>
      </c>
      <c r="E291" s="118">
        <v>5.6</v>
      </c>
      <c r="F291" s="118"/>
      <c r="G291" s="4">
        <f t="shared" si="4"/>
        <v>23.300000000000139</v>
      </c>
    </row>
    <row r="292" spans="1:7">
      <c r="B292" s="787"/>
      <c r="C292" s="787"/>
      <c r="D292" t="s">
        <v>14</v>
      </c>
      <c r="E292" s="118">
        <v>500</v>
      </c>
      <c r="F292" s="118"/>
      <c r="G292" s="4">
        <f t="shared" si="4"/>
        <v>523.30000000000018</v>
      </c>
    </row>
    <row r="293" spans="1:7">
      <c r="A293" s="39">
        <v>44165</v>
      </c>
      <c r="B293" s="787" t="s">
        <v>3967</v>
      </c>
      <c r="C293" s="787" t="s">
        <v>24</v>
      </c>
      <c r="D293" t="s">
        <v>14</v>
      </c>
      <c r="E293" s="118"/>
      <c r="F293" s="118">
        <v>500</v>
      </c>
      <c r="G293" s="4">
        <f t="shared" si="4"/>
        <v>23.300000000000182</v>
      </c>
    </row>
    <row r="294" spans="1:7">
      <c r="A294" s="39">
        <v>44196</v>
      </c>
      <c r="B294" s="787" t="s">
        <v>3968</v>
      </c>
      <c r="C294" s="787" t="s">
        <v>24</v>
      </c>
      <c r="D294" t="s">
        <v>12</v>
      </c>
      <c r="E294" s="118"/>
      <c r="F294" s="118">
        <v>17.7</v>
      </c>
      <c r="G294" s="4">
        <f t="shared" si="4"/>
        <v>5.6000000000001826</v>
      </c>
    </row>
    <row r="295" spans="1:7">
      <c r="A295" s="39">
        <v>44196</v>
      </c>
      <c r="B295" s="787" t="s">
        <v>3968</v>
      </c>
      <c r="C295" s="787" t="s">
        <v>24</v>
      </c>
      <c r="D295" t="s">
        <v>13</v>
      </c>
      <c r="E295" s="118"/>
      <c r="F295" s="118">
        <v>5.6</v>
      </c>
      <c r="G295" s="4">
        <f t="shared" si="4"/>
        <v>1.829647544582258E-13</v>
      </c>
    </row>
    <row r="296" spans="1:7">
      <c r="A296" s="41">
        <v>44196</v>
      </c>
      <c r="B296" s="786" t="s">
        <v>10</v>
      </c>
      <c r="C296" s="786" t="s">
        <v>25</v>
      </c>
      <c r="D296" t="s">
        <v>12</v>
      </c>
      <c r="E296" s="118">
        <v>20.399999999999999</v>
      </c>
      <c r="F296" s="118"/>
      <c r="G296" s="4">
        <f t="shared" si="4"/>
        <v>20.400000000000183</v>
      </c>
    </row>
    <row r="297" spans="1:7">
      <c r="B297" s="787"/>
      <c r="C297" s="787"/>
      <c r="D297" t="s">
        <v>13</v>
      </c>
      <c r="E297" s="118">
        <v>4.9000000000000004</v>
      </c>
      <c r="F297" s="118"/>
      <c r="G297" s="4">
        <f t="shared" si="4"/>
        <v>25.300000000000182</v>
      </c>
    </row>
    <row r="298" spans="1:7">
      <c r="B298" s="787"/>
      <c r="C298" s="787"/>
      <c r="D298" t="s">
        <v>14</v>
      </c>
      <c r="E298" s="118">
        <v>500</v>
      </c>
      <c r="F298" s="118"/>
      <c r="G298" s="4">
        <f t="shared" si="4"/>
        <v>525.30000000000018</v>
      </c>
    </row>
    <row r="299" spans="1:7">
      <c r="A299" s="39">
        <v>44196</v>
      </c>
      <c r="B299" s="787" t="s">
        <v>3969</v>
      </c>
      <c r="C299" s="787" t="s">
        <v>25</v>
      </c>
      <c r="D299" t="s">
        <v>14</v>
      </c>
      <c r="E299" s="118"/>
      <c r="F299" s="118">
        <v>500</v>
      </c>
      <c r="G299" s="4">
        <f t="shared" si="4"/>
        <v>25.300000000000182</v>
      </c>
    </row>
    <row r="300" spans="1:7">
      <c r="A300" s="39">
        <v>44224</v>
      </c>
      <c r="B300" s="787" t="s">
        <v>3970</v>
      </c>
      <c r="C300" s="787" t="s">
        <v>25</v>
      </c>
      <c r="D300" t="s">
        <v>12</v>
      </c>
      <c r="E300" s="118"/>
      <c r="F300" s="118">
        <v>20.399999999999999</v>
      </c>
      <c r="G300" s="4">
        <f t="shared" si="4"/>
        <v>4.9000000000001833</v>
      </c>
    </row>
    <row r="301" spans="1:7">
      <c r="A301" s="39">
        <v>44224</v>
      </c>
      <c r="B301" s="787" t="s">
        <v>3970</v>
      </c>
      <c r="C301" s="787" t="s">
        <v>25</v>
      </c>
      <c r="D301" t="s">
        <v>13</v>
      </c>
      <c r="E301" s="118"/>
      <c r="F301" s="118">
        <v>4.9000000000000004</v>
      </c>
      <c r="G301" s="4">
        <f t="shared" si="4"/>
        <v>1.829647544582258E-13</v>
      </c>
    </row>
    <row r="302" spans="1:7">
      <c r="A302" s="41">
        <v>44227</v>
      </c>
      <c r="B302" s="786" t="s">
        <v>10</v>
      </c>
      <c r="C302" s="786" t="s">
        <v>11</v>
      </c>
      <c r="D302" t="s">
        <v>12</v>
      </c>
      <c r="E302" s="118">
        <v>21.7</v>
      </c>
      <c r="F302" s="118"/>
      <c r="G302" s="4">
        <f t="shared" si="4"/>
        <v>21.70000000000018</v>
      </c>
    </row>
    <row r="303" spans="1:7">
      <c r="B303" s="787"/>
      <c r="C303" s="787"/>
      <c r="D303" t="s">
        <v>13</v>
      </c>
      <c r="E303" s="118">
        <v>6.3</v>
      </c>
      <c r="F303" s="118"/>
      <c r="G303" s="4">
        <f t="shared" si="4"/>
        <v>28.000000000000181</v>
      </c>
    </row>
    <row r="304" spans="1:7">
      <c r="B304" s="787"/>
      <c r="C304" s="787"/>
      <c r="D304" t="s">
        <v>14</v>
      </c>
      <c r="E304" s="118">
        <v>500</v>
      </c>
      <c r="F304" s="118"/>
      <c r="G304" s="4">
        <f t="shared" si="4"/>
        <v>528.00000000000023</v>
      </c>
    </row>
    <row r="305" spans="1:7">
      <c r="A305" s="39">
        <v>44224</v>
      </c>
      <c r="B305" s="787" t="s">
        <v>3971</v>
      </c>
      <c r="C305" s="787" t="s">
        <v>11</v>
      </c>
      <c r="D305" t="s">
        <v>14</v>
      </c>
      <c r="E305" s="118"/>
      <c r="F305" s="118">
        <v>500</v>
      </c>
      <c r="G305" s="4">
        <f t="shared" si="4"/>
        <v>28.000000000000227</v>
      </c>
    </row>
    <row r="306" spans="1:7">
      <c r="A306" s="39">
        <v>44253</v>
      </c>
      <c r="B306" s="787" t="s">
        <v>3972</v>
      </c>
      <c r="C306" s="787" t="s">
        <v>11</v>
      </c>
      <c r="D306" t="s">
        <v>12</v>
      </c>
      <c r="E306" s="118"/>
      <c r="F306" s="118">
        <v>21.7</v>
      </c>
      <c r="G306" s="4">
        <f t="shared" si="4"/>
        <v>6.3000000000002281</v>
      </c>
    </row>
    <row r="307" spans="1:7">
      <c r="A307" s="39">
        <v>44253</v>
      </c>
      <c r="B307" s="787" t="s">
        <v>3972</v>
      </c>
      <c r="C307" s="787" t="s">
        <v>11</v>
      </c>
      <c r="D307" t="s">
        <v>13</v>
      </c>
      <c r="E307" s="118"/>
      <c r="F307" s="118">
        <v>6.3</v>
      </c>
      <c r="G307" s="4">
        <f t="shared" si="4"/>
        <v>2.2826185386293218E-13</v>
      </c>
    </row>
    <row r="308" spans="1:7">
      <c r="A308" s="41">
        <v>44255</v>
      </c>
      <c r="B308" s="786" t="s">
        <v>10</v>
      </c>
      <c r="C308" s="786" t="s">
        <v>15</v>
      </c>
      <c r="D308" t="s">
        <v>12</v>
      </c>
      <c r="E308" s="118">
        <v>19.600000000000001</v>
      </c>
      <c r="F308" s="118"/>
      <c r="G308" s="4">
        <f t="shared" si="4"/>
        <v>19.600000000000229</v>
      </c>
    </row>
    <row r="309" spans="1:7">
      <c r="B309" s="787"/>
      <c r="C309" s="787"/>
      <c r="D309" t="s">
        <v>13</v>
      </c>
      <c r="E309" s="118">
        <v>6.7</v>
      </c>
      <c r="F309" s="118"/>
      <c r="G309" s="4">
        <f t="shared" si="4"/>
        <v>26.300000000000228</v>
      </c>
    </row>
    <row r="310" spans="1:7">
      <c r="B310" s="787"/>
      <c r="C310" s="787"/>
      <c r="D310" t="s">
        <v>14</v>
      </c>
      <c r="E310" s="118">
        <v>500</v>
      </c>
      <c r="F310" s="118"/>
      <c r="G310" s="4">
        <f t="shared" si="4"/>
        <v>526.30000000000018</v>
      </c>
    </row>
    <row r="311" spans="1:7">
      <c r="A311" s="39">
        <v>44253</v>
      </c>
      <c r="B311" s="787" t="s">
        <v>3973</v>
      </c>
      <c r="C311" s="787" t="s">
        <v>15</v>
      </c>
      <c r="D311" t="s">
        <v>14</v>
      </c>
      <c r="E311" s="118"/>
      <c r="F311" s="118">
        <v>500</v>
      </c>
      <c r="G311" s="4">
        <f t="shared" si="4"/>
        <v>26.300000000000182</v>
      </c>
    </row>
    <row r="312" spans="1:7">
      <c r="A312" s="39">
        <v>44347</v>
      </c>
      <c r="B312" s="787" t="s">
        <v>3974</v>
      </c>
      <c r="C312" s="787" t="s">
        <v>15</v>
      </c>
      <c r="D312" t="s">
        <v>12</v>
      </c>
      <c r="E312" s="118"/>
      <c r="F312" s="118">
        <v>19.600000000000001</v>
      </c>
      <c r="G312" s="4">
        <f t="shared" si="4"/>
        <v>6.7000000000001805</v>
      </c>
    </row>
    <row r="313" spans="1:7">
      <c r="A313" s="39">
        <v>44347</v>
      </c>
      <c r="B313" s="787" t="s">
        <v>3974</v>
      </c>
      <c r="C313" s="787" t="s">
        <v>15</v>
      </c>
      <c r="D313" t="s">
        <v>13</v>
      </c>
      <c r="E313" s="118"/>
      <c r="F313" s="118">
        <v>6.7</v>
      </c>
      <c r="G313" s="4">
        <f t="shared" si="4"/>
        <v>1.8030021919912542E-13</v>
      </c>
    </row>
    <row r="314" spans="1:7">
      <c r="A314" s="41">
        <v>44286</v>
      </c>
      <c r="B314" s="786" t="s">
        <v>10</v>
      </c>
      <c r="C314" s="786" t="s">
        <v>16</v>
      </c>
      <c r="D314" t="s">
        <v>12</v>
      </c>
      <c r="E314" s="118">
        <v>21.5</v>
      </c>
      <c r="F314" s="118"/>
      <c r="G314" s="4">
        <f t="shared" si="4"/>
        <v>21.500000000000181</v>
      </c>
    </row>
    <row r="315" spans="1:7">
      <c r="B315" s="787"/>
      <c r="C315" s="787"/>
      <c r="D315" t="s">
        <v>13</v>
      </c>
      <c r="E315" s="118">
        <v>4.8</v>
      </c>
      <c r="F315" s="118"/>
      <c r="G315" s="4">
        <f t="shared" si="4"/>
        <v>26.300000000000182</v>
      </c>
    </row>
    <row r="316" spans="1:7">
      <c r="B316" s="787"/>
      <c r="C316" s="787"/>
      <c r="D316" t="s">
        <v>14</v>
      </c>
      <c r="E316" s="118">
        <v>500</v>
      </c>
      <c r="F316" s="118"/>
      <c r="G316" s="4">
        <f t="shared" si="4"/>
        <v>526.30000000000018</v>
      </c>
    </row>
    <row r="317" spans="1:7">
      <c r="A317" s="39">
        <v>44284</v>
      </c>
      <c r="B317" s="787" t="s">
        <v>3975</v>
      </c>
      <c r="C317" s="787" t="s">
        <v>16</v>
      </c>
      <c r="D317" t="s">
        <v>14</v>
      </c>
      <c r="E317" s="118"/>
      <c r="F317" s="118">
        <v>500</v>
      </c>
      <c r="G317" s="4">
        <f t="shared" si="4"/>
        <v>26.300000000000182</v>
      </c>
    </row>
    <row r="318" spans="1:7">
      <c r="A318" s="39">
        <v>44347</v>
      </c>
      <c r="B318" s="787" t="s">
        <v>3974</v>
      </c>
      <c r="C318" s="787" t="s">
        <v>16</v>
      </c>
      <c r="D318" t="s">
        <v>12</v>
      </c>
      <c r="E318" s="118"/>
      <c r="F318" s="118">
        <v>21.5</v>
      </c>
      <c r="G318" s="4">
        <f t="shared" si="4"/>
        <v>4.8000000000001819</v>
      </c>
    </row>
    <row r="319" spans="1:7">
      <c r="A319" s="39">
        <v>44347</v>
      </c>
      <c r="B319" s="787" t="s">
        <v>3974</v>
      </c>
      <c r="C319" s="787" t="s">
        <v>16</v>
      </c>
      <c r="D319" t="s">
        <v>13</v>
      </c>
      <c r="E319" s="118"/>
      <c r="F319" s="118">
        <v>4.8</v>
      </c>
      <c r="G319" s="4">
        <f t="shared" si="4"/>
        <v>1.8207657603852567E-13</v>
      </c>
    </row>
    <row r="320" spans="1:7">
      <c r="A320" s="41">
        <v>44316</v>
      </c>
      <c r="B320" s="786" t="s">
        <v>10</v>
      </c>
      <c r="C320" s="786" t="s">
        <v>17</v>
      </c>
      <c r="D320" t="s">
        <v>12</v>
      </c>
      <c r="E320" s="118">
        <v>20.8</v>
      </c>
      <c r="F320" s="118"/>
      <c r="G320" s="4">
        <f t="shared" si="4"/>
        <v>20.800000000000182</v>
      </c>
    </row>
    <row r="321" spans="1:7">
      <c r="B321" s="787"/>
      <c r="C321" s="787"/>
      <c r="D321" t="s">
        <v>13</v>
      </c>
      <c r="E321" s="118">
        <v>5.8</v>
      </c>
      <c r="F321" s="118"/>
      <c r="G321" s="4">
        <f t="shared" si="4"/>
        <v>26.600000000000183</v>
      </c>
    </row>
    <row r="322" spans="1:7">
      <c r="B322" s="787"/>
      <c r="C322" s="787"/>
      <c r="D322" t="s">
        <v>14</v>
      </c>
      <c r="E322" s="118">
        <v>500</v>
      </c>
      <c r="F322" s="118"/>
      <c r="G322" s="4">
        <f t="shared" si="4"/>
        <v>526.60000000000014</v>
      </c>
    </row>
    <row r="323" spans="1:7">
      <c r="A323" s="39">
        <v>44319</v>
      </c>
      <c r="B323" s="787" t="s">
        <v>3976</v>
      </c>
      <c r="C323" s="787" t="s">
        <v>17</v>
      </c>
      <c r="D323" t="s">
        <v>14</v>
      </c>
      <c r="E323" s="118"/>
      <c r="F323" s="118">
        <v>500</v>
      </c>
      <c r="G323" s="4">
        <f t="shared" si="4"/>
        <v>26.600000000000136</v>
      </c>
    </row>
    <row r="324" spans="1:7">
      <c r="A324" s="39">
        <v>44410</v>
      </c>
      <c r="B324" s="787" t="s">
        <v>3977</v>
      </c>
      <c r="C324" s="787" t="s">
        <v>17</v>
      </c>
      <c r="D324" t="s">
        <v>12</v>
      </c>
      <c r="E324" s="118"/>
      <c r="F324" s="118">
        <v>20.8</v>
      </c>
      <c r="G324" s="4">
        <f t="shared" si="4"/>
        <v>5.8000000000001357</v>
      </c>
    </row>
    <row r="325" spans="1:7">
      <c r="A325" s="39">
        <v>44410</v>
      </c>
      <c r="B325" s="787" t="s">
        <v>3977</v>
      </c>
      <c r="C325" s="787" t="s">
        <v>17</v>
      </c>
      <c r="D325" t="s">
        <v>13</v>
      </c>
      <c r="E325" s="118"/>
      <c r="F325" s="118">
        <v>5.8</v>
      </c>
      <c r="G325" s="4">
        <f t="shared" si="4"/>
        <v>1.3589129821411916E-13</v>
      </c>
    </row>
    <row r="326" spans="1:7">
      <c r="A326" s="41">
        <v>44347</v>
      </c>
      <c r="B326" s="786" t="s">
        <v>10</v>
      </c>
      <c r="C326" s="786" t="s">
        <v>18</v>
      </c>
      <c r="D326" t="s">
        <v>12</v>
      </c>
      <c r="E326" s="118">
        <v>16.899999999999999</v>
      </c>
      <c r="F326" s="118"/>
      <c r="G326" s="4">
        <f t="shared" si="4"/>
        <v>16.900000000000134</v>
      </c>
    </row>
    <row r="327" spans="1:7">
      <c r="B327" s="787"/>
      <c r="C327" s="787"/>
      <c r="D327" t="s">
        <v>13</v>
      </c>
      <c r="E327" s="118">
        <v>4.5</v>
      </c>
      <c r="F327" s="118"/>
      <c r="G327" s="4">
        <f t="shared" si="4"/>
        <v>21.400000000000134</v>
      </c>
    </row>
    <row r="328" spans="1:7">
      <c r="B328" s="787"/>
      <c r="C328" s="787"/>
      <c r="D328" t="s">
        <v>14</v>
      </c>
      <c r="E328" s="118">
        <v>500</v>
      </c>
      <c r="F328" s="118"/>
      <c r="G328" s="4">
        <f t="shared" si="4"/>
        <v>521.40000000000009</v>
      </c>
    </row>
    <row r="329" spans="1:7">
      <c r="B329" s="787"/>
      <c r="C329" s="787"/>
      <c r="D329" t="s">
        <v>189</v>
      </c>
      <c r="E329" s="118">
        <v>8.5</v>
      </c>
      <c r="F329" s="118"/>
      <c r="G329" s="4">
        <f t="shared" si="4"/>
        <v>529.90000000000009</v>
      </c>
    </row>
    <row r="330" spans="1:7">
      <c r="A330" s="39">
        <v>44347</v>
      </c>
      <c r="B330" s="787" t="s">
        <v>3978</v>
      </c>
      <c r="C330" s="787" t="s">
        <v>18</v>
      </c>
      <c r="D330" t="s">
        <v>14</v>
      </c>
      <c r="E330" s="118"/>
      <c r="F330" s="118">
        <v>500</v>
      </c>
      <c r="G330" s="4">
        <f t="shared" si="4"/>
        <v>29.900000000000091</v>
      </c>
    </row>
    <row r="331" spans="1:7">
      <c r="A331" s="39">
        <v>44410</v>
      </c>
      <c r="B331" s="787" t="s">
        <v>3977</v>
      </c>
      <c r="C331" s="787" t="s">
        <v>18</v>
      </c>
      <c r="D331" t="s">
        <v>12</v>
      </c>
      <c r="E331" s="118"/>
      <c r="F331" s="118">
        <v>16.899999999999999</v>
      </c>
      <c r="G331" s="4">
        <f t="shared" si="4"/>
        <v>13.000000000000092</v>
      </c>
    </row>
    <row r="332" spans="1:7">
      <c r="A332" s="39">
        <v>44410</v>
      </c>
      <c r="B332" s="787" t="s">
        <v>3977</v>
      </c>
      <c r="C332" s="787" t="s">
        <v>18</v>
      </c>
      <c r="D332" t="s">
        <v>13</v>
      </c>
      <c r="E332" s="118"/>
      <c r="F332" s="118">
        <v>4.5</v>
      </c>
      <c r="G332" s="4">
        <f t="shared" si="4"/>
        <v>8.5000000000000924</v>
      </c>
    </row>
    <row r="333" spans="1:7">
      <c r="A333" s="39">
        <v>44816</v>
      </c>
      <c r="B333" s="787" t="s">
        <v>3979</v>
      </c>
      <c r="C333" s="787" t="s">
        <v>18</v>
      </c>
      <c r="D333" t="s">
        <v>189</v>
      </c>
      <c r="E333" s="118"/>
      <c r="F333" s="118">
        <v>8.5</v>
      </c>
      <c r="G333" s="4">
        <f t="shared" si="4"/>
        <v>9.2370555648813024E-14</v>
      </c>
    </row>
    <row r="334" spans="1:7">
      <c r="A334" s="41">
        <v>44377</v>
      </c>
      <c r="B334" s="786" t="s">
        <v>10</v>
      </c>
      <c r="C334" s="786" t="s">
        <v>19</v>
      </c>
      <c r="D334" t="s">
        <v>12</v>
      </c>
      <c r="E334" s="118">
        <v>18.5</v>
      </c>
      <c r="F334" s="118"/>
      <c r="G334" s="4">
        <f t="shared" si="4"/>
        <v>18.500000000000092</v>
      </c>
    </row>
    <row r="335" spans="1:7">
      <c r="B335" s="787"/>
      <c r="C335" s="787"/>
      <c r="D335" t="s">
        <v>13</v>
      </c>
      <c r="E335" s="170">
        <v>6.4</v>
      </c>
      <c r="F335" s="118"/>
      <c r="G335" s="4">
        <f t="shared" si="4"/>
        <v>24.900000000000091</v>
      </c>
    </row>
    <row r="336" spans="1:7">
      <c r="B336" s="787"/>
      <c r="C336" s="787"/>
      <c r="D336" t="s">
        <v>14</v>
      </c>
      <c r="E336" s="118">
        <v>500</v>
      </c>
      <c r="F336" s="118"/>
      <c r="G336" s="4">
        <f t="shared" si="4"/>
        <v>524.90000000000009</v>
      </c>
    </row>
    <row r="337" spans="1:7">
      <c r="A337" s="39">
        <v>44378</v>
      </c>
      <c r="B337" s="787" t="s">
        <v>3980</v>
      </c>
      <c r="C337" s="787" t="s">
        <v>19</v>
      </c>
      <c r="D337" t="s">
        <v>14</v>
      </c>
      <c r="E337" s="118"/>
      <c r="F337" s="118">
        <v>500</v>
      </c>
      <c r="G337" s="4">
        <f t="shared" si="4"/>
        <v>24.900000000000091</v>
      </c>
    </row>
    <row r="338" spans="1:7">
      <c r="A338" s="39">
        <v>44410</v>
      </c>
      <c r="B338" s="787" t="s">
        <v>3977</v>
      </c>
      <c r="C338" s="787" t="s">
        <v>19</v>
      </c>
      <c r="D338" t="s">
        <v>12</v>
      </c>
      <c r="E338" s="118"/>
      <c r="F338" s="118">
        <v>18.5</v>
      </c>
      <c r="G338" s="4">
        <f t="shared" si="4"/>
        <v>6.4000000000000909</v>
      </c>
    </row>
    <row r="339" spans="1:7">
      <c r="A339" s="39">
        <v>44410</v>
      </c>
      <c r="B339" s="787" t="s">
        <v>3977</v>
      </c>
      <c r="C339" s="787" t="s">
        <v>19</v>
      </c>
      <c r="D339" t="s">
        <v>13</v>
      </c>
      <c r="E339" s="118"/>
      <c r="F339" s="170">
        <v>6.4</v>
      </c>
      <c r="G339" s="4">
        <f t="shared" si="4"/>
        <v>9.0594198809412774E-14</v>
      </c>
    </row>
    <row r="340" spans="1:7">
      <c r="A340" s="41">
        <v>44408</v>
      </c>
      <c r="B340" s="786" t="s">
        <v>10</v>
      </c>
      <c r="C340" s="786" t="s">
        <v>20</v>
      </c>
      <c r="D340" t="s">
        <v>12</v>
      </c>
      <c r="E340" s="118">
        <v>16.2</v>
      </c>
      <c r="F340" s="118"/>
      <c r="G340" s="4">
        <f t="shared" si="4"/>
        <v>16.200000000000088</v>
      </c>
    </row>
    <row r="341" spans="1:7">
      <c r="B341" s="787"/>
      <c r="C341" s="787"/>
      <c r="D341" t="s">
        <v>13</v>
      </c>
      <c r="E341" s="118">
        <v>3.8</v>
      </c>
      <c r="F341" s="118"/>
      <c r="G341" s="4">
        <f t="shared" si="4"/>
        <v>20.000000000000089</v>
      </c>
    </row>
    <row r="342" spans="1:7">
      <c r="B342" s="787"/>
      <c r="C342" s="787"/>
      <c r="D342" t="s">
        <v>14</v>
      </c>
      <c r="E342" s="118">
        <v>500</v>
      </c>
      <c r="F342" s="118"/>
      <c r="G342" s="4">
        <f t="shared" si="4"/>
        <v>520.00000000000011</v>
      </c>
    </row>
    <row r="343" spans="1:7">
      <c r="A343" s="39">
        <v>44410</v>
      </c>
      <c r="B343" s="787" t="s">
        <v>3981</v>
      </c>
      <c r="C343" s="787" t="s">
        <v>20</v>
      </c>
      <c r="D343" t="s">
        <v>14</v>
      </c>
      <c r="E343" s="118"/>
      <c r="F343" s="118">
        <v>500</v>
      </c>
      <c r="G343" s="4">
        <f t="shared" si="4"/>
        <v>20.000000000000114</v>
      </c>
    </row>
    <row r="344" spans="1:7">
      <c r="A344" s="39">
        <v>44440</v>
      </c>
      <c r="B344" s="787" t="s">
        <v>3982</v>
      </c>
      <c r="C344" s="787" t="s">
        <v>20</v>
      </c>
      <c r="D344" t="s">
        <v>12</v>
      </c>
      <c r="E344" s="118"/>
      <c r="F344" s="118">
        <v>16.2</v>
      </c>
      <c r="G344" s="4">
        <f t="shared" si="4"/>
        <v>3.8000000000001144</v>
      </c>
    </row>
    <row r="345" spans="1:7">
      <c r="A345" s="39">
        <v>44440</v>
      </c>
      <c r="B345" s="787" t="s">
        <v>3982</v>
      </c>
      <c r="C345" s="787" t="s">
        <v>20</v>
      </c>
      <c r="D345" t="s">
        <v>13</v>
      </c>
      <c r="E345" s="118"/>
      <c r="F345" s="118">
        <v>3.8</v>
      </c>
      <c r="G345" s="4">
        <f t="shared" si="4"/>
        <v>1.1457501614131615E-13</v>
      </c>
    </row>
    <row r="346" spans="1:7">
      <c r="A346" s="41">
        <v>44439</v>
      </c>
      <c r="B346" s="786" t="s">
        <v>10</v>
      </c>
      <c r="C346" s="786" t="s">
        <v>21</v>
      </c>
      <c r="D346" t="s">
        <v>12</v>
      </c>
      <c r="E346" s="118">
        <v>18.3</v>
      </c>
      <c r="F346" s="118"/>
      <c r="G346" s="4">
        <f t="shared" si="4"/>
        <v>18.300000000000114</v>
      </c>
    </row>
    <row r="347" spans="1:7">
      <c r="B347" s="787"/>
      <c r="C347" s="787"/>
      <c r="D347" t="s">
        <v>13</v>
      </c>
      <c r="E347" s="118">
        <v>4.0999999999999996</v>
      </c>
      <c r="F347" s="118"/>
      <c r="G347" s="4">
        <f t="shared" si="4"/>
        <v>22.400000000000112</v>
      </c>
    </row>
    <row r="348" spans="1:7">
      <c r="B348" s="787"/>
      <c r="C348" s="787"/>
      <c r="D348" t="s">
        <v>14</v>
      </c>
      <c r="E348" s="118">
        <v>500</v>
      </c>
      <c r="F348" s="118"/>
      <c r="G348" s="4">
        <f t="shared" si="4"/>
        <v>522.40000000000009</v>
      </c>
    </row>
    <row r="349" spans="1:7">
      <c r="A349" s="39">
        <v>44440</v>
      </c>
      <c r="B349" s="787" t="s">
        <v>3983</v>
      </c>
      <c r="C349" s="787" t="s">
        <v>21</v>
      </c>
      <c r="D349" t="s">
        <v>14</v>
      </c>
      <c r="E349" s="118"/>
      <c r="F349" s="118">
        <v>500</v>
      </c>
      <c r="G349" s="4">
        <f t="shared" ref="G349:G484" si="5">+G348+E349-F349</f>
        <v>22.400000000000091</v>
      </c>
    </row>
    <row r="350" spans="1:7">
      <c r="A350" s="39">
        <v>44469</v>
      </c>
      <c r="B350" s="787" t="s">
        <v>3984</v>
      </c>
      <c r="C350" s="787" t="s">
        <v>21</v>
      </c>
      <c r="D350" t="s">
        <v>12</v>
      </c>
      <c r="E350" s="118"/>
      <c r="F350" s="118">
        <v>18.3</v>
      </c>
      <c r="G350" s="4">
        <f t="shared" si="5"/>
        <v>4.1000000000000902</v>
      </c>
    </row>
    <row r="351" spans="1:7">
      <c r="A351" s="39">
        <v>44469</v>
      </c>
      <c r="B351" s="787" t="s">
        <v>3984</v>
      </c>
      <c r="C351" s="787" t="s">
        <v>21</v>
      </c>
      <c r="D351" t="s">
        <v>13</v>
      </c>
      <c r="E351" s="118"/>
      <c r="F351" s="118">
        <v>4.0999999999999996</v>
      </c>
      <c r="G351" s="4">
        <f t="shared" si="5"/>
        <v>9.0594198809412774E-14</v>
      </c>
    </row>
    <row r="352" spans="1:7">
      <c r="A352" s="41">
        <v>44469</v>
      </c>
      <c r="B352" s="786" t="s">
        <v>10</v>
      </c>
      <c r="C352" s="786" t="s">
        <v>22</v>
      </c>
      <c r="D352" t="s">
        <v>12</v>
      </c>
      <c r="E352" s="118">
        <v>19</v>
      </c>
      <c r="F352" s="118"/>
      <c r="G352" s="4">
        <f t="shared" si="5"/>
        <v>19.000000000000092</v>
      </c>
    </row>
    <row r="353" spans="1:14">
      <c r="B353" s="787"/>
      <c r="C353" s="787"/>
      <c r="D353" t="s">
        <v>13</v>
      </c>
      <c r="E353" s="118">
        <v>5.7</v>
      </c>
      <c r="F353" s="118"/>
      <c r="G353" s="4">
        <f t="shared" si="5"/>
        <v>24.700000000000092</v>
      </c>
    </row>
    <row r="354" spans="1:14">
      <c r="B354" s="787"/>
      <c r="C354" s="787"/>
      <c r="D354" t="s">
        <v>14</v>
      </c>
      <c r="E354" s="118">
        <v>500</v>
      </c>
      <c r="F354" s="118"/>
      <c r="G354" s="4">
        <f t="shared" si="5"/>
        <v>524.70000000000005</v>
      </c>
    </row>
    <row r="355" spans="1:14">
      <c r="A355" s="39">
        <v>44469</v>
      </c>
      <c r="B355" s="787" t="s">
        <v>3985</v>
      </c>
      <c r="C355" s="787" t="s">
        <v>22</v>
      </c>
      <c r="D355" t="s">
        <v>14</v>
      </c>
      <c r="E355" s="118"/>
      <c r="F355" s="118">
        <v>500</v>
      </c>
      <c r="G355" s="4">
        <f t="shared" si="5"/>
        <v>24.700000000000045</v>
      </c>
    </row>
    <row r="356" spans="1:14">
      <c r="A356" s="39">
        <v>44530</v>
      </c>
      <c r="B356" s="787" t="s">
        <v>3986</v>
      </c>
      <c r="C356" s="787" t="s">
        <v>22</v>
      </c>
      <c r="D356" t="s">
        <v>12</v>
      </c>
      <c r="E356" s="118"/>
      <c r="F356" s="118">
        <v>19</v>
      </c>
      <c r="G356" s="4">
        <f t="shared" si="5"/>
        <v>5.7000000000000455</v>
      </c>
    </row>
    <row r="357" spans="1:14">
      <c r="A357" s="39">
        <v>44530</v>
      </c>
      <c r="B357" s="787" t="s">
        <v>3986</v>
      </c>
      <c r="C357" s="787" t="s">
        <v>22</v>
      </c>
      <c r="D357" t="s">
        <v>13</v>
      </c>
      <c r="E357" s="118"/>
      <c r="F357" s="118">
        <v>5.7</v>
      </c>
      <c r="G357" s="4">
        <f t="shared" si="5"/>
        <v>4.5297099404706387E-14</v>
      </c>
    </row>
    <row r="358" spans="1:14">
      <c r="A358" s="207">
        <v>44500</v>
      </c>
      <c r="B358" s="107" t="s">
        <v>10</v>
      </c>
      <c r="C358" s="107" t="s">
        <v>23</v>
      </c>
      <c r="D358" s="108" t="s">
        <v>12</v>
      </c>
      <c r="E358" s="154">
        <v>19.600000000000001</v>
      </c>
      <c r="F358" s="118"/>
      <c r="G358" s="4">
        <f t="shared" si="5"/>
        <v>19.600000000000048</v>
      </c>
    </row>
    <row r="359" spans="1:14">
      <c r="B359" s="787"/>
      <c r="C359" s="787"/>
      <c r="D359" t="s">
        <v>13</v>
      </c>
      <c r="E359" s="154">
        <v>3.6</v>
      </c>
      <c r="F359" s="118"/>
      <c r="G359" s="4">
        <f t="shared" si="5"/>
        <v>23.200000000000049</v>
      </c>
    </row>
    <row r="360" spans="1:14">
      <c r="B360" s="787"/>
      <c r="C360" s="787"/>
      <c r="D360" t="s">
        <v>14</v>
      </c>
      <c r="E360" s="154">
        <v>500</v>
      </c>
      <c r="F360" s="118"/>
      <c r="G360" s="4">
        <f t="shared" si="5"/>
        <v>523.20000000000005</v>
      </c>
    </row>
    <row r="361" spans="1:14">
      <c r="A361" s="39">
        <v>44498</v>
      </c>
      <c r="B361" s="787" t="s">
        <v>3987</v>
      </c>
      <c r="C361" s="787" t="s">
        <v>23</v>
      </c>
      <c r="D361" t="s">
        <v>14</v>
      </c>
      <c r="E361" s="138"/>
      <c r="F361" s="118">
        <v>500</v>
      </c>
      <c r="G361" s="4">
        <f t="shared" si="5"/>
        <v>23.200000000000045</v>
      </c>
      <c r="L361" t="s">
        <v>3988</v>
      </c>
      <c r="M361" t="s">
        <v>12</v>
      </c>
      <c r="N361" s="4">
        <v>21</v>
      </c>
    </row>
    <row r="362" spans="1:14">
      <c r="A362" s="39">
        <v>44530</v>
      </c>
      <c r="B362" s="787" t="s">
        <v>3986</v>
      </c>
      <c r="C362" s="787" t="s">
        <v>23</v>
      </c>
      <c r="D362" t="s">
        <v>12</v>
      </c>
      <c r="E362" s="138"/>
      <c r="F362" s="118">
        <v>19.600000000000001</v>
      </c>
      <c r="G362" s="4">
        <f t="shared" si="5"/>
        <v>3.6000000000000441</v>
      </c>
      <c r="M362" t="s">
        <v>13</v>
      </c>
      <c r="N362" s="4">
        <v>5</v>
      </c>
    </row>
    <row r="363" spans="1:14">
      <c r="A363" s="39">
        <v>44530</v>
      </c>
      <c r="B363" s="787" t="s">
        <v>3986</v>
      </c>
      <c r="C363" s="787" t="s">
        <v>23</v>
      </c>
      <c r="D363" t="s">
        <v>13</v>
      </c>
      <c r="E363" s="138"/>
      <c r="F363" s="118">
        <v>3.6</v>
      </c>
      <c r="G363" s="4">
        <f t="shared" si="5"/>
        <v>4.3964831775156199E-14</v>
      </c>
      <c r="L363" t="s">
        <v>25</v>
      </c>
      <c r="M363" t="s">
        <v>12</v>
      </c>
      <c r="N363" s="4">
        <v>22</v>
      </c>
    </row>
    <row r="364" spans="1:14">
      <c r="A364" s="39">
        <v>44530</v>
      </c>
      <c r="B364" s="786" t="s">
        <v>10</v>
      </c>
      <c r="C364" s="786" t="s">
        <v>24</v>
      </c>
      <c r="D364" t="s">
        <v>14</v>
      </c>
      <c r="E364" s="118">
        <v>500</v>
      </c>
      <c r="F364" s="118"/>
      <c r="G364" s="4">
        <f t="shared" si="5"/>
        <v>500.00000000000006</v>
      </c>
      <c r="M364" t="s">
        <v>13</v>
      </c>
      <c r="N364" s="4">
        <v>5.4</v>
      </c>
    </row>
    <row r="365" spans="1:14">
      <c r="B365" s="786"/>
      <c r="C365" s="786"/>
      <c r="D365" t="s">
        <v>12</v>
      </c>
      <c r="E365" s="118">
        <v>21</v>
      </c>
      <c r="F365" s="118"/>
      <c r="G365" s="4">
        <f t="shared" si="5"/>
        <v>521</v>
      </c>
    </row>
    <row r="366" spans="1:14">
      <c r="B366" s="786"/>
      <c r="C366" s="786"/>
      <c r="D366" t="s">
        <v>13</v>
      </c>
      <c r="E366" s="118">
        <v>5</v>
      </c>
      <c r="F366" s="118"/>
      <c r="G366" s="4">
        <f t="shared" si="5"/>
        <v>526</v>
      </c>
      <c r="N366" s="12">
        <f>SUM(N361:N365)</f>
        <v>53.4</v>
      </c>
    </row>
    <row r="367" spans="1:14">
      <c r="A367" s="39">
        <v>44530</v>
      </c>
      <c r="B367" s="787" t="s">
        <v>3989</v>
      </c>
      <c r="C367" s="787" t="s">
        <v>24</v>
      </c>
      <c r="D367" t="s">
        <v>14</v>
      </c>
      <c r="E367" s="118"/>
      <c r="F367" s="118">
        <v>500</v>
      </c>
      <c r="G367" s="4">
        <f t="shared" si="5"/>
        <v>26</v>
      </c>
    </row>
    <row r="368" spans="1:14">
      <c r="A368" s="39">
        <v>44592</v>
      </c>
      <c r="B368" s="787" t="s">
        <v>3990</v>
      </c>
      <c r="C368" s="787" t="s">
        <v>24</v>
      </c>
      <c r="D368" t="s">
        <v>12</v>
      </c>
      <c r="E368" s="118"/>
      <c r="F368" s="118">
        <v>21</v>
      </c>
      <c r="G368" s="4">
        <f t="shared" si="5"/>
        <v>5</v>
      </c>
    </row>
    <row r="369" spans="1:13">
      <c r="A369" s="39">
        <v>44592</v>
      </c>
      <c r="B369" s="787" t="s">
        <v>3990</v>
      </c>
      <c r="C369" s="787" t="s">
        <v>24</v>
      </c>
      <c r="D369" t="s">
        <v>13</v>
      </c>
      <c r="E369" s="118"/>
      <c r="F369" s="118">
        <v>5</v>
      </c>
      <c r="G369" s="4">
        <f t="shared" si="5"/>
        <v>0</v>
      </c>
    </row>
    <row r="370" spans="1:13">
      <c r="A370" s="41">
        <v>44551</v>
      </c>
      <c r="B370" s="786" t="s">
        <v>10</v>
      </c>
      <c r="C370" s="786" t="s">
        <v>25</v>
      </c>
      <c r="D370" t="s">
        <v>14</v>
      </c>
      <c r="E370" s="118">
        <v>500</v>
      </c>
      <c r="F370" s="118"/>
      <c r="G370" s="4">
        <f t="shared" si="5"/>
        <v>500</v>
      </c>
    </row>
    <row r="371" spans="1:13">
      <c r="A371" s="41"/>
      <c r="B371" s="786"/>
      <c r="C371" s="786"/>
      <c r="D371" t="s">
        <v>12</v>
      </c>
      <c r="E371" s="118">
        <v>22</v>
      </c>
      <c r="F371" s="118"/>
      <c r="G371" s="4">
        <f t="shared" si="5"/>
        <v>522</v>
      </c>
    </row>
    <row r="372" spans="1:13">
      <c r="A372" s="41"/>
      <c r="B372" s="786"/>
      <c r="C372" s="786"/>
      <c r="D372" t="s">
        <v>13</v>
      </c>
      <c r="E372" s="118">
        <v>5.4</v>
      </c>
      <c r="F372" s="118"/>
      <c r="G372" s="4">
        <f t="shared" si="5"/>
        <v>527.4</v>
      </c>
    </row>
    <row r="373" spans="1:13">
      <c r="A373" s="39">
        <v>44553</v>
      </c>
      <c r="B373" s="787" t="s">
        <v>3991</v>
      </c>
      <c r="C373" s="787" t="s">
        <v>25</v>
      </c>
      <c r="D373" t="s">
        <v>14</v>
      </c>
      <c r="E373" s="118"/>
      <c r="F373" s="118">
        <v>500</v>
      </c>
      <c r="G373" s="4">
        <f t="shared" si="5"/>
        <v>27.399999999999977</v>
      </c>
    </row>
    <row r="374" spans="1:13">
      <c r="A374" s="39">
        <v>44592</v>
      </c>
      <c r="B374" s="787" t="s">
        <v>3990</v>
      </c>
      <c r="C374" s="787" t="s">
        <v>25</v>
      </c>
      <c r="D374" t="s">
        <v>12</v>
      </c>
      <c r="E374" s="118"/>
      <c r="F374" s="118">
        <v>22</v>
      </c>
      <c r="G374" s="4">
        <f t="shared" si="5"/>
        <v>5.3999999999999773</v>
      </c>
    </row>
    <row r="375" spans="1:13">
      <c r="A375" s="39">
        <v>44592</v>
      </c>
      <c r="B375" s="787" t="s">
        <v>3990</v>
      </c>
      <c r="C375" s="787" t="s">
        <v>25</v>
      </c>
      <c r="D375" t="s">
        <v>13</v>
      </c>
      <c r="E375" s="118"/>
      <c r="F375" s="118">
        <v>5.4</v>
      </c>
      <c r="G375" s="4">
        <f t="shared" si="5"/>
        <v>-2.3092638912203256E-14</v>
      </c>
    </row>
    <row r="376" spans="1:13">
      <c r="A376" s="41">
        <v>44592</v>
      </c>
      <c r="B376" s="786" t="s">
        <v>10</v>
      </c>
      <c r="C376" s="786" t="s">
        <v>11</v>
      </c>
      <c r="D376" t="s">
        <v>12</v>
      </c>
      <c r="E376" s="118">
        <v>23.3</v>
      </c>
      <c r="F376" s="118"/>
      <c r="G376" s="4">
        <f t="shared" si="5"/>
        <v>23.299999999999976</v>
      </c>
    </row>
    <row r="377" spans="1:13">
      <c r="B377" s="787"/>
      <c r="C377" s="787"/>
      <c r="D377" t="s">
        <v>13</v>
      </c>
      <c r="E377" s="118">
        <v>2.2999999999999998</v>
      </c>
      <c r="F377" s="118"/>
      <c r="G377" s="4">
        <f t="shared" si="5"/>
        <v>25.599999999999977</v>
      </c>
    </row>
    <row r="378" spans="1:13">
      <c r="B378" s="787"/>
      <c r="C378" s="787"/>
      <c r="D378" t="s">
        <v>14</v>
      </c>
      <c r="E378" s="118">
        <v>500</v>
      </c>
      <c r="F378" s="118"/>
      <c r="G378" s="4">
        <f t="shared" si="5"/>
        <v>525.6</v>
      </c>
    </row>
    <row r="379" spans="1:13">
      <c r="A379" s="39">
        <v>44592</v>
      </c>
      <c r="B379" s="787" t="s">
        <v>3992</v>
      </c>
      <c r="C379" s="787" t="s">
        <v>11</v>
      </c>
      <c r="D379" t="s">
        <v>14</v>
      </c>
      <c r="E379" s="118"/>
      <c r="F379" s="118">
        <v>500</v>
      </c>
      <c r="G379" s="4">
        <f t="shared" si="5"/>
        <v>25.600000000000023</v>
      </c>
    </row>
    <row r="380" spans="1:13">
      <c r="A380" s="39">
        <v>44645</v>
      </c>
      <c r="B380" s="787" t="s">
        <v>3993</v>
      </c>
      <c r="C380" s="787" t="s">
        <v>11</v>
      </c>
      <c r="D380" t="s">
        <v>12</v>
      </c>
      <c r="E380" s="118"/>
      <c r="F380" s="118">
        <v>23.3</v>
      </c>
      <c r="G380" s="4">
        <f t="shared" si="5"/>
        <v>2.300000000000022</v>
      </c>
    </row>
    <row r="381" spans="1:13">
      <c r="A381" s="39">
        <v>44645</v>
      </c>
      <c r="B381" s="787" t="s">
        <v>3993</v>
      </c>
      <c r="C381" s="787" t="s">
        <v>11</v>
      </c>
      <c r="D381" t="s">
        <v>13</v>
      </c>
      <c r="E381" s="118"/>
      <c r="F381" s="118">
        <v>2.2999999999999998</v>
      </c>
      <c r="G381" s="4">
        <f t="shared" si="5"/>
        <v>2.2204460492503131E-14</v>
      </c>
    </row>
    <row r="382" spans="1:13">
      <c r="A382" s="41">
        <v>44620</v>
      </c>
      <c r="B382" s="786" t="s">
        <v>10</v>
      </c>
      <c r="C382" s="786" t="s">
        <v>15</v>
      </c>
      <c r="D382" t="s">
        <v>12</v>
      </c>
      <c r="E382" s="118">
        <v>40.5</v>
      </c>
      <c r="F382" s="118"/>
      <c r="G382" s="4">
        <f t="shared" si="5"/>
        <v>40.500000000000021</v>
      </c>
    </row>
    <row r="383" spans="1:13">
      <c r="B383" s="787"/>
      <c r="C383" s="787"/>
      <c r="D383" t="s">
        <v>13</v>
      </c>
      <c r="E383" s="118">
        <v>5.3</v>
      </c>
      <c r="F383" s="118"/>
      <c r="G383" s="4">
        <f t="shared" si="5"/>
        <v>45.800000000000018</v>
      </c>
      <c r="K383" s="786" t="s">
        <v>16</v>
      </c>
      <c r="L383" t="s">
        <v>12</v>
      </c>
      <c r="M383" s="4">
        <v>25.7</v>
      </c>
    </row>
    <row r="384" spans="1:13">
      <c r="B384" s="787"/>
      <c r="C384" s="787"/>
      <c r="D384" t="s">
        <v>14</v>
      </c>
      <c r="E384" s="118">
        <v>500</v>
      </c>
      <c r="F384" s="118"/>
      <c r="G384" s="4">
        <f t="shared" si="5"/>
        <v>545.80000000000007</v>
      </c>
      <c r="K384" s="787"/>
      <c r="L384" t="s">
        <v>13</v>
      </c>
      <c r="M384" s="4">
        <v>6.2</v>
      </c>
    </row>
    <row r="385" spans="1:13">
      <c r="A385" s="39">
        <v>44618</v>
      </c>
      <c r="B385" s="787" t="s">
        <v>3994</v>
      </c>
      <c r="C385" s="787" t="s">
        <v>15</v>
      </c>
      <c r="D385" t="s">
        <v>14</v>
      </c>
      <c r="E385" s="118"/>
      <c r="F385" s="118">
        <v>500</v>
      </c>
      <c r="G385" s="4">
        <f t="shared" si="5"/>
        <v>45.800000000000068</v>
      </c>
      <c r="K385" s="786" t="s">
        <v>17</v>
      </c>
      <c r="L385" t="s">
        <v>12</v>
      </c>
      <c r="M385" s="4">
        <v>25.8</v>
      </c>
    </row>
    <row r="386" spans="1:13">
      <c r="A386" s="39">
        <v>44657</v>
      </c>
      <c r="B386" s="787" t="s">
        <v>3995</v>
      </c>
      <c r="C386" s="787" t="s">
        <v>15</v>
      </c>
      <c r="D386" t="s">
        <v>12</v>
      </c>
      <c r="E386" s="118"/>
      <c r="F386" s="118">
        <v>40.5</v>
      </c>
      <c r="G386" s="4">
        <f t="shared" si="5"/>
        <v>5.3000000000000682</v>
      </c>
      <c r="L386" t="s">
        <v>13</v>
      </c>
      <c r="M386" s="4">
        <v>3.8</v>
      </c>
    </row>
    <row r="387" spans="1:13">
      <c r="A387" s="39">
        <v>44657</v>
      </c>
      <c r="B387" s="787" t="s">
        <v>3995</v>
      </c>
      <c r="C387" s="787" t="s">
        <v>15</v>
      </c>
      <c r="D387" t="s">
        <v>13</v>
      </c>
      <c r="E387" s="118"/>
      <c r="F387" s="118">
        <v>5.3</v>
      </c>
      <c r="G387" s="4">
        <f t="shared" si="5"/>
        <v>6.8389738316909643E-14</v>
      </c>
      <c r="L387" t="s">
        <v>14</v>
      </c>
      <c r="M387" s="4">
        <v>500</v>
      </c>
    </row>
    <row r="388" spans="1:13">
      <c r="A388" s="41">
        <v>44651</v>
      </c>
      <c r="B388" s="786" t="s">
        <v>10</v>
      </c>
      <c r="C388" s="786" t="s">
        <v>16</v>
      </c>
      <c r="D388" t="s">
        <v>12</v>
      </c>
      <c r="E388" s="118">
        <v>25.7</v>
      </c>
      <c r="F388" s="118"/>
      <c r="G388" s="4">
        <f t="shared" si="5"/>
        <v>25.700000000000067</v>
      </c>
    </row>
    <row r="389" spans="1:13">
      <c r="B389" s="787"/>
      <c r="C389" s="787"/>
      <c r="D389" t="s">
        <v>13</v>
      </c>
      <c r="E389" s="118">
        <v>6.2</v>
      </c>
      <c r="F389" s="118"/>
      <c r="G389" s="4">
        <f t="shared" si="5"/>
        <v>31.900000000000066</v>
      </c>
    </row>
    <row r="390" spans="1:13">
      <c r="B390" s="787"/>
      <c r="C390" s="787"/>
      <c r="D390" t="s">
        <v>14</v>
      </c>
      <c r="E390" s="118">
        <v>500</v>
      </c>
      <c r="F390" s="118"/>
      <c r="G390" s="4">
        <f t="shared" si="5"/>
        <v>531.90000000000009</v>
      </c>
      <c r="M390" s="12">
        <f>SUM(M383:M389)</f>
        <v>561.5</v>
      </c>
    </row>
    <row r="391" spans="1:13">
      <c r="A391" s="39">
        <v>44651</v>
      </c>
      <c r="B391" s="787" t="s">
        <v>3996</v>
      </c>
      <c r="C391" s="787" t="s">
        <v>16</v>
      </c>
      <c r="D391" t="s">
        <v>14</v>
      </c>
      <c r="E391" s="118"/>
      <c r="F391" s="118">
        <v>500</v>
      </c>
      <c r="G391" s="4">
        <f t="shared" si="5"/>
        <v>31.900000000000091</v>
      </c>
    </row>
    <row r="392" spans="1:13">
      <c r="A392" s="39">
        <v>44708</v>
      </c>
      <c r="B392" s="787" t="s">
        <v>3997</v>
      </c>
      <c r="C392" s="787" t="s">
        <v>16</v>
      </c>
      <c r="D392" t="s">
        <v>12</v>
      </c>
      <c r="E392" s="118"/>
      <c r="F392" s="118">
        <v>25.7</v>
      </c>
      <c r="G392" s="4">
        <f t="shared" si="5"/>
        <v>6.2000000000000917</v>
      </c>
    </row>
    <row r="393" spans="1:13">
      <c r="A393" s="39">
        <v>44708</v>
      </c>
      <c r="B393" s="787" t="s">
        <v>3997</v>
      </c>
      <c r="C393" s="787" t="s">
        <v>16</v>
      </c>
      <c r="D393" t="s">
        <v>13</v>
      </c>
      <c r="E393" s="118"/>
      <c r="F393" s="118">
        <v>6.2</v>
      </c>
      <c r="G393" s="4">
        <f t="shared" si="5"/>
        <v>9.1482377229112899E-14</v>
      </c>
    </row>
    <row r="394" spans="1:13">
      <c r="A394" s="41">
        <v>44681</v>
      </c>
      <c r="B394" s="786" t="s">
        <v>10</v>
      </c>
      <c r="C394" s="786" t="s">
        <v>17</v>
      </c>
      <c r="D394" t="s">
        <v>14</v>
      </c>
      <c r="E394" s="118">
        <v>500</v>
      </c>
      <c r="F394" s="118"/>
      <c r="G394" s="4">
        <f t="shared" si="5"/>
        <v>500.00000000000011</v>
      </c>
    </row>
    <row r="395" spans="1:13">
      <c r="A395" s="39">
        <v>44681</v>
      </c>
      <c r="B395" s="787" t="s">
        <v>3998</v>
      </c>
      <c r="C395" s="787" t="s">
        <v>17</v>
      </c>
      <c r="D395" t="s">
        <v>14</v>
      </c>
      <c r="E395" s="118"/>
      <c r="F395" s="118">
        <v>500</v>
      </c>
      <c r="G395" s="4">
        <f t="shared" si="5"/>
        <v>0</v>
      </c>
    </row>
    <row r="396" spans="1:13">
      <c r="B396" s="787"/>
      <c r="C396" s="787"/>
      <c r="D396" t="s">
        <v>12</v>
      </c>
      <c r="E396" s="118">
        <v>25.8</v>
      </c>
      <c r="F396" s="118"/>
      <c r="G396" s="4">
        <f t="shared" si="5"/>
        <v>25.8</v>
      </c>
    </row>
    <row r="397" spans="1:13">
      <c r="B397" s="786"/>
      <c r="C397" s="786"/>
      <c r="D397" t="s">
        <v>13</v>
      </c>
      <c r="E397" s="118">
        <v>3.8</v>
      </c>
      <c r="F397" s="118"/>
      <c r="G397" s="4">
        <f t="shared" si="5"/>
        <v>29.6</v>
      </c>
    </row>
    <row r="398" spans="1:13">
      <c r="A398" s="39">
        <v>44708</v>
      </c>
      <c r="B398" s="787" t="s">
        <v>3997</v>
      </c>
      <c r="C398" s="787" t="s">
        <v>17</v>
      </c>
      <c r="D398" t="s">
        <v>12</v>
      </c>
      <c r="E398" s="118"/>
      <c r="F398" s="118">
        <v>25.8</v>
      </c>
      <c r="G398" s="4">
        <f t="shared" si="5"/>
        <v>3.8000000000000007</v>
      </c>
    </row>
    <row r="399" spans="1:13">
      <c r="A399" s="39">
        <v>44708</v>
      </c>
      <c r="B399" s="787" t="s">
        <v>3997</v>
      </c>
      <c r="C399" s="787" t="s">
        <v>17</v>
      </c>
      <c r="D399" t="s">
        <v>13</v>
      </c>
      <c r="E399" s="118"/>
      <c r="F399" s="118">
        <v>3.8</v>
      </c>
      <c r="G399" s="4">
        <f t="shared" si="5"/>
        <v>0</v>
      </c>
    </row>
    <row r="400" spans="1:13">
      <c r="A400" s="41">
        <v>44712</v>
      </c>
      <c r="B400" s="786" t="s">
        <v>10</v>
      </c>
      <c r="C400" s="786" t="s">
        <v>18</v>
      </c>
      <c r="D400" t="s">
        <v>12</v>
      </c>
      <c r="E400" s="118">
        <v>24.7</v>
      </c>
      <c r="F400" s="118"/>
      <c r="G400" s="4">
        <f t="shared" si="5"/>
        <v>24.7</v>
      </c>
    </row>
    <row r="401" spans="1:7">
      <c r="B401" s="786"/>
      <c r="C401" s="786"/>
      <c r="D401" t="s">
        <v>13</v>
      </c>
      <c r="E401" s="118">
        <v>10.1</v>
      </c>
      <c r="F401" s="118"/>
      <c r="G401" s="4">
        <f t="shared" si="5"/>
        <v>34.799999999999997</v>
      </c>
    </row>
    <row r="402" spans="1:7">
      <c r="B402" s="786"/>
      <c r="C402" s="786"/>
      <c r="D402" t="s">
        <v>14</v>
      </c>
      <c r="E402" s="118">
        <v>500</v>
      </c>
      <c r="F402" s="118"/>
      <c r="G402" s="4">
        <f t="shared" si="5"/>
        <v>534.79999999999995</v>
      </c>
    </row>
    <row r="403" spans="1:7">
      <c r="B403" s="786"/>
      <c r="C403" s="786"/>
      <c r="D403" t="s">
        <v>69</v>
      </c>
      <c r="E403" s="118">
        <v>6</v>
      </c>
      <c r="F403" s="118"/>
      <c r="G403" s="4">
        <f t="shared" si="5"/>
        <v>540.79999999999995</v>
      </c>
    </row>
    <row r="404" spans="1:7">
      <c r="A404" s="39">
        <v>44708</v>
      </c>
      <c r="B404" s="787" t="s">
        <v>3999</v>
      </c>
      <c r="C404" s="787" t="s">
        <v>18</v>
      </c>
      <c r="D404" t="s">
        <v>14</v>
      </c>
      <c r="E404" s="118"/>
      <c r="F404" s="118">
        <v>500</v>
      </c>
      <c r="G404" s="4">
        <f t="shared" si="5"/>
        <v>40.799999999999955</v>
      </c>
    </row>
    <row r="405" spans="1:7">
      <c r="A405" s="39">
        <v>44743</v>
      </c>
      <c r="B405" s="787" t="s">
        <v>4000</v>
      </c>
      <c r="C405" s="787" t="s">
        <v>18</v>
      </c>
      <c r="D405" t="s">
        <v>12</v>
      </c>
      <c r="E405" s="118"/>
      <c r="F405" s="118">
        <v>24.7</v>
      </c>
      <c r="G405" s="4">
        <f t="shared" si="5"/>
        <v>16.099999999999955</v>
      </c>
    </row>
    <row r="406" spans="1:7">
      <c r="A406" s="39">
        <v>44743</v>
      </c>
      <c r="B406" s="787" t="s">
        <v>4000</v>
      </c>
      <c r="C406" s="787" t="s">
        <v>18</v>
      </c>
      <c r="D406" t="s">
        <v>13</v>
      </c>
      <c r="E406" s="118"/>
      <c r="F406" s="118">
        <v>10.1</v>
      </c>
      <c r="G406" s="4">
        <f t="shared" si="5"/>
        <v>5.9999999999999556</v>
      </c>
    </row>
    <row r="407" spans="1:7">
      <c r="A407" s="39">
        <v>44816</v>
      </c>
      <c r="B407" s="787" t="s">
        <v>3979</v>
      </c>
      <c r="C407" s="787" t="s">
        <v>18</v>
      </c>
      <c r="D407" t="s">
        <v>69</v>
      </c>
      <c r="E407" s="118"/>
      <c r="F407" s="118">
        <v>6</v>
      </c>
      <c r="G407" s="4">
        <f t="shared" si="5"/>
        <v>-4.4408920985006262E-14</v>
      </c>
    </row>
    <row r="408" spans="1:7">
      <c r="A408" s="41">
        <v>44742</v>
      </c>
      <c r="B408" s="786" t="s">
        <v>10</v>
      </c>
      <c r="C408" s="786" t="s">
        <v>19</v>
      </c>
      <c r="D408" t="s">
        <v>12</v>
      </c>
      <c r="E408" s="118">
        <v>23.9</v>
      </c>
      <c r="F408" s="118"/>
      <c r="G408" s="4">
        <f t="shared" si="5"/>
        <v>23.899999999999956</v>
      </c>
    </row>
    <row r="409" spans="1:7">
      <c r="B409" s="786"/>
      <c r="C409" s="786"/>
      <c r="D409" t="s">
        <v>13</v>
      </c>
      <c r="E409" s="118">
        <v>6.9</v>
      </c>
      <c r="F409" s="118"/>
      <c r="G409" s="4">
        <f t="shared" si="5"/>
        <v>30.799999999999955</v>
      </c>
    </row>
    <row r="410" spans="1:7">
      <c r="B410" s="786"/>
      <c r="C410" s="786"/>
      <c r="D410" t="s">
        <v>14</v>
      </c>
      <c r="E410" s="118">
        <v>500</v>
      </c>
      <c r="F410" s="118"/>
      <c r="G410" s="4">
        <f t="shared" si="5"/>
        <v>530.79999999999995</v>
      </c>
    </row>
    <row r="411" spans="1:7">
      <c r="B411" s="786"/>
      <c r="C411" s="786"/>
      <c r="D411" t="s">
        <v>14</v>
      </c>
      <c r="E411" s="118"/>
      <c r="F411" s="118">
        <v>500</v>
      </c>
      <c r="G411" s="4">
        <f t="shared" si="5"/>
        <v>30.799999999999955</v>
      </c>
    </row>
    <row r="412" spans="1:7">
      <c r="A412" s="39">
        <v>44774</v>
      </c>
      <c r="B412" s="787" t="s">
        <v>4001</v>
      </c>
      <c r="C412" s="787" t="s">
        <v>19</v>
      </c>
      <c r="D412" t="s">
        <v>12</v>
      </c>
      <c r="E412" s="118"/>
      <c r="F412" s="118">
        <v>23.9</v>
      </c>
      <c r="G412" s="4">
        <f t="shared" si="5"/>
        <v>6.8999999999999559</v>
      </c>
    </row>
    <row r="413" spans="1:7">
      <c r="A413" s="39">
        <v>44774</v>
      </c>
      <c r="B413" s="787" t="s">
        <v>4001</v>
      </c>
      <c r="C413" s="787" t="s">
        <v>19</v>
      </c>
      <c r="D413" t="s">
        <v>13</v>
      </c>
      <c r="E413" s="118"/>
      <c r="F413" s="118">
        <v>6.9</v>
      </c>
      <c r="G413" s="4">
        <f t="shared" si="5"/>
        <v>-4.4408920985006262E-14</v>
      </c>
    </row>
    <row r="414" spans="1:7">
      <c r="A414" s="41">
        <v>44752</v>
      </c>
      <c r="B414" s="786" t="s">
        <v>10</v>
      </c>
      <c r="C414" s="786" t="s">
        <v>20</v>
      </c>
      <c r="D414" t="s">
        <v>12</v>
      </c>
      <c r="E414" s="118">
        <v>23.8</v>
      </c>
      <c r="F414" s="118"/>
      <c r="G414" s="4">
        <f t="shared" si="5"/>
        <v>23.799999999999955</v>
      </c>
    </row>
    <row r="415" spans="1:7">
      <c r="B415" s="786"/>
      <c r="C415" s="786"/>
      <c r="D415" t="s">
        <v>13</v>
      </c>
      <c r="E415" s="118">
        <v>9.6999999999999993</v>
      </c>
      <c r="F415" s="118"/>
      <c r="G415" s="4">
        <f t="shared" si="5"/>
        <v>33.499999999999957</v>
      </c>
    </row>
    <row r="416" spans="1:7">
      <c r="B416" s="786"/>
      <c r="C416" s="786"/>
      <c r="D416" t="s">
        <v>14</v>
      </c>
      <c r="E416" s="118">
        <v>500</v>
      </c>
      <c r="F416" s="118"/>
      <c r="G416" s="4">
        <f t="shared" si="5"/>
        <v>533.5</v>
      </c>
    </row>
    <row r="417" spans="1:15">
      <c r="A417" s="39">
        <v>44772</v>
      </c>
      <c r="B417" s="787" t="s">
        <v>4002</v>
      </c>
      <c r="C417" s="787" t="s">
        <v>20</v>
      </c>
      <c r="D417" t="s">
        <v>14</v>
      </c>
      <c r="E417" s="118"/>
      <c r="F417" s="118">
        <v>500</v>
      </c>
      <c r="G417" s="4">
        <f t="shared" si="5"/>
        <v>33.5</v>
      </c>
    </row>
    <row r="418" spans="1:15">
      <c r="A418" s="39">
        <v>44816</v>
      </c>
      <c r="B418" s="787" t="s">
        <v>3979</v>
      </c>
      <c r="C418" s="787" t="s">
        <v>20</v>
      </c>
      <c r="D418" t="s">
        <v>12</v>
      </c>
      <c r="E418" s="118"/>
      <c r="F418" s="118">
        <v>23.8</v>
      </c>
      <c r="G418" s="4">
        <f t="shared" si="5"/>
        <v>9.6999999999999993</v>
      </c>
    </row>
    <row r="419" spans="1:15">
      <c r="A419" s="39">
        <v>44816</v>
      </c>
      <c r="B419" s="787" t="s">
        <v>3979</v>
      </c>
      <c r="C419" s="787" t="s">
        <v>20</v>
      </c>
      <c r="D419" t="s">
        <v>13</v>
      </c>
      <c r="E419" s="118"/>
      <c r="F419" s="118">
        <v>9.6999999999999993</v>
      </c>
      <c r="G419" s="4">
        <f t="shared" si="5"/>
        <v>0</v>
      </c>
    </row>
    <row r="420" spans="1:15">
      <c r="A420" s="41">
        <v>44804</v>
      </c>
      <c r="B420" s="786" t="s">
        <v>10</v>
      </c>
      <c r="C420" s="786" t="s">
        <v>21</v>
      </c>
      <c r="D420" s="111" t="s">
        <v>12</v>
      </c>
      <c r="E420" s="154">
        <v>24</v>
      </c>
      <c r="F420" s="118"/>
      <c r="G420" s="4">
        <f t="shared" si="5"/>
        <v>24</v>
      </c>
    </row>
    <row r="421" spans="1:15">
      <c r="B421" s="787"/>
      <c r="C421" s="787"/>
      <c r="D421" s="111" t="s">
        <v>13</v>
      </c>
      <c r="E421" s="154">
        <v>7</v>
      </c>
      <c r="F421" s="118"/>
      <c r="G421" s="4">
        <f t="shared" si="5"/>
        <v>31</v>
      </c>
    </row>
    <row r="422" spans="1:15">
      <c r="B422" s="787"/>
      <c r="C422" s="787"/>
      <c r="D422" t="s">
        <v>14</v>
      </c>
      <c r="E422" s="118">
        <v>500</v>
      </c>
      <c r="F422" s="118"/>
      <c r="G422" s="4">
        <f t="shared" si="5"/>
        <v>531</v>
      </c>
    </row>
    <row r="423" spans="1:15">
      <c r="A423" s="39">
        <v>44800</v>
      </c>
      <c r="B423" s="787" t="s">
        <v>4003</v>
      </c>
      <c r="C423" s="787" t="s">
        <v>21</v>
      </c>
      <c r="D423" t="s">
        <v>14</v>
      </c>
      <c r="E423" s="118"/>
      <c r="F423" s="118">
        <v>500</v>
      </c>
      <c r="G423" s="4">
        <f t="shared" si="5"/>
        <v>31</v>
      </c>
    </row>
    <row r="424" spans="1:15">
      <c r="A424" s="39">
        <v>44956</v>
      </c>
      <c r="B424" s="787" t="s">
        <v>4004</v>
      </c>
      <c r="C424" s="787" t="s">
        <v>21</v>
      </c>
      <c r="D424" s="111" t="s">
        <v>12</v>
      </c>
      <c r="E424" s="118"/>
      <c r="F424" s="154">
        <v>24</v>
      </c>
      <c r="G424" s="4">
        <f t="shared" si="5"/>
        <v>7</v>
      </c>
    </row>
    <row r="425" spans="1:15">
      <c r="A425" s="39">
        <v>44956</v>
      </c>
      <c r="B425" s="787" t="s">
        <v>4004</v>
      </c>
      <c r="C425" s="787" t="s">
        <v>21</v>
      </c>
      <c r="D425" s="111" t="s">
        <v>13</v>
      </c>
      <c r="E425" s="118"/>
      <c r="F425" s="154">
        <v>7</v>
      </c>
      <c r="G425" s="4">
        <f t="shared" si="5"/>
        <v>0</v>
      </c>
    </row>
    <row r="426" spans="1:15">
      <c r="A426" s="41">
        <v>44834</v>
      </c>
      <c r="B426" s="786" t="s">
        <v>10</v>
      </c>
      <c r="C426" s="786" t="s">
        <v>22</v>
      </c>
      <c r="D426" t="s">
        <v>12</v>
      </c>
      <c r="E426" s="118">
        <v>21.3</v>
      </c>
      <c r="F426" s="118"/>
      <c r="G426" s="4">
        <f t="shared" si="5"/>
        <v>21.3</v>
      </c>
    </row>
    <row r="427" spans="1:15">
      <c r="B427" s="787"/>
      <c r="C427" s="787"/>
      <c r="D427" t="s">
        <v>13</v>
      </c>
      <c r="E427" s="118">
        <v>8.1999999999999993</v>
      </c>
      <c r="F427" s="118"/>
      <c r="G427" s="4">
        <f t="shared" si="5"/>
        <v>29.5</v>
      </c>
    </row>
    <row r="428" spans="1:15">
      <c r="B428" s="787"/>
      <c r="C428" s="787"/>
      <c r="D428" t="s">
        <v>14</v>
      </c>
      <c r="E428" s="118">
        <v>550</v>
      </c>
      <c r="F428" s="118"/>
      <c r="G428" s="4">
        <f t="shared" si="5"/>
        <v>579.5</v>
      </c>
    </row>
    <row r="429" spans="1:15">
      <c r="A429" s="39">
        <v>44837</v>
      </c>
      <c r="B429" s="787" t="s">
        <v>4005</v>
      </c>
      <c r="C429" s="787" t="s">
        <v>22</v>
      </c>
      <c r="D429" t="s">
        <v>14</v>
      </c>
      <c r="E429" s="118"/>
      <c r="F429" s="118">
        <v>500</v>
      </c>
      <c r="G429" s="4">
        <f t="shared" si="5"/>
        <v>79.5</v>
      </c>
      <c r="M429" s="786"/>
      <c r="O429" s="4"/>
    </row>
    <row r="430" spans="1:15">
      <c r="A430" s="39">
        <v>44867</v>
      </c>
      <c r="B430" s="787" t="s">
        <v>4006</v>
      </c>
      <c r="C430" s="787" t="s">
        <v>22</v>
      </c>
      <c r="D430" t="s">
        <v>12</v>
      </c>
      <c r="E430" s="118"/>
      <c r="F430" s="118">
        <v>21.3</v>
      </c>
      <c r="G430" s="4">
        <f t="shared" si="5"/>
        <v>58.2</v>
      </c>
      <c r="M430" s="787"/>
      <c r="O430" s="4"/>
    </row>
    <row r="431" spans="1:15">
      <c r="A431" s="39">
        <v>44867</v>
      </c>
      <c r="B431" s="787" t="s">
        <v>4006</v>
      </c>
      <c r="C431" s="787" t="s">
        <v>22</v>
      </c>
      <c r="D431" t="s">
        <v>13</v>
      </c>
      <c r="E431" s="118"/>
      <c r="F431" s="118">
        <v>8.1999999999999993</v>
      </c>
      <c r="G431" s="4">
        <f t="shared" si="5"/>
        <v>50</v>
      </c>
    </row>
    <row r="432" spans="1:15">
      <c r="A432" s="39">
        <v>44956</v>
      </c>
      <c r="B432" s="787" t="s">
        <v>4007</v>
      </c>
      <c r="C432" s="787" t="s">
        <v>22</v>
      </c>
      <c r="D432" t="s">
        <v>14</v>
      </c>
      <c r="E432" s="118"/>
      <c r="F432" s="118">
        <v>50</v>
      </c>
      <c r="G432" s="4">
        <f t="shared" si="5"/>
        <v>0</v>
      </c>
    </row>
    <row r="433" spans="1:13">
      <c r="A433" s="41">
        <v>44865</v>
      </c>
      <c r="B433" s="786" t="s">
        <v>10</v>
      </c>
      <c r="C433" s="786" t="s">
        <v>23</v>
      </c>
      <c r="D433" t="s">
        <v>12</v>
      </c>
      <c r="E433" s="118">
        <v>21.2</v>
      </c>
      <c r="F433" s="118"/>
      <c r="G433" s="4">
        <f t="shared" si="5"/>
        <v>21.2</v>
      </c>
    </row>
    <row r="434" spans="1:13">
      <c r="B434" s="787"/>
      <c r="C434" s="787"/>
      <c r="D434" t="s">
        <v>13</v>
      </c>
      <c r="E434" s="118">
        <v>4.9000000000000004</v>
      </c>
      <c r="F434" s="118"/>
      <c r="G434" s="4">
        <f t="shared" si="5"/>
        <v>26.1</v>
      </c>
      <c r="J434" s="786" t="s">
        <v>22</v>
      </c>
      <c r="K434" t="s">
        <v>14</v>
      </c>
      <c r="L434" s="4">
        <v>50</v>
      </c>
    </row>
    <row r="435" spans="1:13">
      <c r="B435" s="787"/>
      <c r="C435" s="787"/>
      <c r="D435" t="s">
        <v>14</v>
      </c>
      <c r="E435" s="118">
        <v>550</v>
      </c>
      <c r="F435" s="118"/>
      <c r="G435" s="4">
        <f t="shared" si="5"/>
        <v>576.1</v>
      </c>
      <c r="J435" s="786" t="s">
        <v>21</v>
      </c>
      <c r="K435" t="s">
        <v>12</v>
      </c>
      <c r="L435" s="4">
        <v>24</v>
      </c>
    </row>
    <row r="436" spans="1:13">
      <c r="A436" s="39">
        <v>44867</v>
      </c>
      <c r="B436" s="787" t="s">
        <v>4008</v>
      </c>
      <c r="C436" s="787" t="s">
        <v>23</v>
      </c>
      <c r="D436" t="s">
        <v>14</v>
      </c>
      <c r="E436" s="118"/>
      <c r="F436" s="118">
        <v>550</v>
      </c>
      <c r="G436" s="4">
        <f t="shared" si="5"/>
        <v>26.100000000000023</v>
      </c>
      <c r="J436" s="787"/>
      <c r="K436" t="s">
        <v>13</v>
      </c>
      <c r="L436" s="4">
        <v>7</v>
      </c>
    </row>
    <row r="437" spans="1:13">
      <c r="A437" s="39">
        <v>44895</v>
      </c>
      <c r="B437" s="787" t="s">
        <v>4009</v>
      </c>
      <c r="C437" s="787" t="s">
        <v>23</v>
      </c>
      <c r="D437" t="s">
        <v>12</v>
      </c>
      <c r="E437" s="118"/>
      <c r="F437" s="118">
        <v>21.2</v>
      </c>
      <c r="G437" s="4">
        <f t="shared" si="5"/>
        <v>4.9000000000000234</v>
      </c>
      <c r="J437" s="786" t="s">
        <v>25</v>
      </c>
      <c r="K437" t="s">
        <v>12</v>
      </c>
      <c r="L437" s="4">
        <v>27</v>
      </c>
    </row>
    <row r="438" spans="1:13">
      <c r="A438" s="39">
        <v>44895</v>
      </c>
      <c r="B438" s="787" t="s">
        <v>4009</v>
      </c>
      <c r="C438" s="787" t="s">
        <v>23</v>
      </c>
      <c r="D438" t="s">
        <v>13</v>
      </c>
      <c r="E438" s="118"/>
      <c r="F438" s="118">
        <v>4.9000000000000004</v>
      </c>
      <c r="G438" s="4">
        <f t="shared" si="5"/>
        <v>2.3092638912203256E-14</v>
      </c>
      <c r="J438" s="787"/>
      <c r="K438" t="s">
        <v>13</v>
      </c>
      <c r="L438" s="4">
        <v>5.7</v>
      </c>
    </row>
    <row r="439" spans="1:13">
      <c r="A439" s="41">
        <v>44895</v>
      </c>
      <c r="B439" s="786" t="s">
        <v>10</v>
      </c>
      <c r="C439" s="786" t="s">
        <v>24</v>
      </c>
      <c r="D439" t="s">
        <v>12</v>
      </c>
      <c r="E439" s="118">
        <v>23.7</v>
      </c>
      <c r="F439" s="118"/>
      <c r="G439" s="4">
        <f t="shared" si="5"/>
        <v>23.700000000000024</v>
      </c>
      <c r="J439" s="786" t="s">
        <v>11</v>
      </c>
      <c r="K439" t="s">
        <v>14</v>
      </c>
      <c r="M439" s="4">
        <v>550</v>
      </c>
    </row>
    <row r="440" spans="1:13">
      <c r="B440" s="787"/>
      <c r="C440" s="787"/>
      <c r="D440" t="s">
        <v>13</v>
      </c>
      <c r="E440" s="118">
        <v>6.3</v>
      </c>
      <c r="F440" s="118"/>
      <c r="G440" s="4">
        <f t="shared" si="5"/>
        <v>30.000000000000025</v>
      </c>
    </row>
    <row r="441" spans="1:13">
      <c r="B441" s="787"/>
      <c r="C441" s="787"/>
      <c r="D441" t="s">
        <v>14</v>
      </c>
      <c r="E441" s="118">
        <v>550</v>
      </c>
      <c r="F441" s="118"/>
      <c r="G441" s="4">
        <f t="shared" si="5"/>
        <v>580</v>
      </c>
      <c r="L441" s="12">
        <f>SUM(L434:L440)</f>
        <v>113.7</v>
      </c>
    </row>
    <row r="442" spans="1:13">
      <c r="A442" s="39">
        <v>44895</v>
      </c>
      <c r="B442" s="787" t="s">
        <v>4010</v>
      </c>
      <c r="C442" s="787" t="s">
        <v>24</v>
      </c>
      <c r="D442" t="s">
        <v>14</v>
      </c>
      <c r="E442" s="118"/>
      <c r="F442" s="118">
        <v>550</v>
      </c>
      <c r="G442" s="4">
        <f t="shared" si="5"/>
        <v>30</v>
      </c>
    </row>
    <row r="443" spans="1:13">
      <c r="A443" s="39">
        <v>44921</v>
      </c>
      <c r="B443" s="787" t="s">
        <v>4011</v>
      </c>
      <c r="C443" s="787" t="s">
        <v>24</v>
      </c>
      <c r="D443" t="s">
        <v>12</v>
      </c>
      <c r="E443" s="118"/>
      <c r="F443" s="118">
        <v>23.7</v>
      </c>
      <c r="G443" s="4">
        <f t="shared" si="5"/>
        <v>6.3000000000000007</v>
      </c>
    </row>
    <row r="444" spans="1:13">
      <c r="A444" s="39">
        <v>44921</v>
      </c>
      <c r="B444" s="787" t="s">
        <v>4011</v>
      </c>
      <c r="C444" s="787" t="s">
        <v>24</v>
      </c>
      <c r="D444" t="s">
        <v>13</v>
      </c>
      <c r="E444" s="118"/>
      <c r="F444" s="118">
        <v>6.3</v>
      </c>
      <c r="G444" s="4">
        <f t="shared" si="5"/>
        <v>0</v>
      </c>
    </row>
    <row r="445" spans="1:13">
      <c r="A445" s="41">
        <v>44926</v>
      </c>
      <c r="B445" s="786" t="s">
        <v>10</v>
      </c>
      <c r="C445" s="786" t="s">
        <v>25</v>
      </c>
      <c r="D445" t="s">
        <v>12</v>
      </c>
      <c r="E445" s="118">
        <v>27</v>
      </c>
      <c r="F445" s="118"/>
      <c r="G445" s="4">
        <f t="shared" si="5"/>
        <v>27</v>
      </c>
    </row>
    <row r="446" spans="1:13">
      <c r="B446" s="787"/>
      <c r="C446" s="787"/>
      <c r="D446" t="s">
        <v>13</v>
      </c>
      <c r="E446" s="118">
        <v>5.7</v>
      </c>
      <c r="F446" s="118"/>
      <c r="G446" s="4">
        <f t="shared" si="5"/>
        <v>32.700000000000003</v>
      </c>
    </row>
    <row r="447" spans="1:13">
      <c r="B447" s="787"/>
      <c r="C447" s="787"/>
      <c r="D447" t="s">
        <v>14</v>
      </c>
      <c r="E447" s="118">
        <v>550</v>
      </c>
      <c r="F447" s="118"/>
      <c r="G447" s="4">
        <f t="shared" si="5"/>
        <v>582.70000000000005</v>
      </c>
    </row>
    <row r="448" spans="1:13">
      <c r="A448" s="39">
        <v>44921</v>
      </c>
      <c r="B448" s="787" t="s">
        <v>4012</v>
      </c>
      <c r="C448" s="787" t="s">
        <v>25</v>
      </c>
      <c r="D448" t="s">
        <v>14</v>
      </c>
      <c r="E448" s="118"/>
      <c r="F448" s="118">
        <v>550</v>
      </c>
      <c r="G448" s="4">
        <f t="shared" si="5"/>
        <v>32.700000000000045</v>
      </c>
    </row>
    <row r="449" spans="1:7">
      <c r="A449" s="39">
        <v>44956</v>
      </c>
      <c r="B449" s="787" t="s">
        <v>4004</v>
      </c>
      <c r="C449" s="787" t="s">
        <v>25</v>
      </c>
      <c r="D449" t="s">
        <v>12</v>
      </c>
      <c r="E449" s="118"/>
      <c r="F449" s="118">
        <v>27</v>
      </c>
      <c r="G449" s="4">
        <f t="shared" si="5"/>
        <v>5.7000000000000455</v>
      </c>
    </row>
    <row r="450" spans="1:7">
      <c r="A450" s="39">
        <v>44956</v>
      </c>
      <c r="B450" s="787" t="s">
        <v>4004</v>
      </c>
      <c r="C450" s="787" t="s">
        <v>25</v>
      </c>
      <c r="D450" t="s">
        <v>13</v>
      </c>
      <c r="E450" s="118"/>
      <c r="F450" s="118">
        <v>5.7</v>
      </c>
      <c r="G450" s="4">
        <f t="shared" si="5"/>
        <v>4.5297099404706387E-14</v>
      </c>
    </row>
    <row r="451" spans="1:7">
      <c r="A451" s="41">
        <v>44957</v>
      </c>
      <c r="B451" s="786" t="s">
        <v>10</v>
      </c>
      <c r="C451" s="786" t="s">
        <v>11</v>
      </c>
      <c r="D451" t="s">
        <v>12</v>
      </c>
      <c r="E451" s="118">
        <v>30.6</v>
      </c>
      <c r="F451" s="118"/>
      <c r="G451" s="4">
        <f t="shared" si="5"/>
        <v>30.600000000000048</v>
      </c>
    </row>
    <row r="452" spans="1:7">
      <c r="B452" s="787"/>
      <c r="C452" s="787"/>
      <c r="D452" t="s">
        <v>13</v>
      </c>
      <c r="E452" s="118">
        <v>4.8</v>
      </c>
      <c r="F452" s="118"/>
      <c r="G452" s="4">
        <f t="shared" si="5"/>
        <v>35.400000000000048</v>
      </c>
    </row>
    <row r="453" spans="1:7">
      <c r="B453" s="787"/>
      <c r="C453" s="787"/>
      <c r="D453" t="s">
        <v>14</v>
      </c>
      <c r="E453" s="118">
        <v>550</v>
      </c>
      <c r="F453" s="118"/>
      <c r="G453" s="4">
        <f t="shared" si="5"/>
        <v>585.40000000000009</v>
      </c>
    </row>
    <row r="454" spans="1:7">
      <c r="A454" s="39">
        <v>44956</v>
      </c>
      <c r="B454" s="787" t="s">
        <v>4013</v>
      </c>
      <c r="C454" s="787" t="s">
        <v>11</v>
      </c>
      <c r="D454" t="s">
        <v>14</v>
      </c>
      <c r="E454" s="118"/>
      <c r="F454" s="118">
        <v>550</v>
      </c>
      <c r="G454" s="4">
        <f t="shared" si="5"/>
        <v>35.400000000000091</v>
      </c>
    </row>
    <row r="455" spans="1:7">
      <c r="A455" s="39">
        <v>45009</v>
      </c>
      <c r="B455" s="787" t="s">
        <v>4014</v>
      </c>
      <c r="C455" s="787" t="s">
        <v>11</v>
      </c>
      <c r="D455" t="s">
        <v>12</v>
      </c>
      <c r="E455" s="118"/>
      <c r="F455" s="118">
        <v>30.6</v>
      </c>
      <c r="G455" s="4">
        <f t="shared" si="5"/>
        <v>4.8000000000000895</v>
      </c>
    </row>
    <row r="456" spans="1:7">
      <c r="A456" s="39">
        <v>45009</v>
      </c>
      <c r="B456" s="787" t="s">
        <v>4014</v>
      </c>
      <c r="C456" s="787" t="s">
        <v>11</v>
      </c>
      <c r="D456" t="s">
        <v>13</v>
      </c>
      <c r="E456" s="118"/>
      <c r="F456" s="118">
        <v>4.8</v>
      </c>
      <c r="G456" s="4">
        <f t="shared" si="5"/>
        <v>8.9706020389712648E-14</v>
      </c>
    </row>
    <row r="457" spans="1:7">
      <c r="A457" s="41">
        <v>44985</v>
      </c>
      <c r="B457" s="786" t="s">
        <v>10</v>
      </c>
      <c r="C457" s="786" t="s">
        <v>15</v>
      </c>
      <c r="D457" t="s">
        <v>12</v>
      </c>
      <c r="E457" s="118">
        <v>33.4</v>
      </c>
      <c r="F457" s="118"/>
      <c r="G457" s="4">
        <f t="shared" si="5"/>
        <v>33.400000000000091</v>
      </c>
    </row>
    <row r="458" spans="1:7">
      <c r="B458" s="787"/>
      <c r="C458" s="787"/>
      <c r="D458" t="s">
        <v>13</v>
      </c>
      <c r="E458" s="118">
        <v>1.2</v>
      </c>
      <c r="F458" s="118"/>
      <c r="G458" s="4">
        <f t="shared" si="5"/>
        <v>34.600000000000094</v>
      </c>
    </row>
    <row r="459" spans="1:7">
      <c r="B459" s="787"/>
      <c r="C459" s="787"/>
      <c r="D459" t="s">
        <v>14</v>
      </c>
      <c r="E459" s="118">
        <v>550</v>
      </c>
      <c r="F459" s="118"/>
      <c r="G459" s="4">
        <f t="shared" si="5"/>
        <v>584.60000000000014</v>
      </c>
    </row>
    <row r="460" spans="1:7">
      <c r="A460" s="39">
        <v>44984</v>
      </c>
      <c r="B460" s="787" t="s">
        <v>4015</v>
      </c>
      <c r="C460" s="787" t="s">
        <v>15</v>
      </c>
      <c r="D460" t="s">
        <v>14</v>
      </c>
      <c r="E460" s="118"/>
      <c r="F460" s="118">
        <v>550</v>
      </c>
      <c r="G460" s="4">
        <f t="shared" si="5"/>
        <v>34.600000000000136</v>
      </c>
    </row>
    <row r="461" spans="1:7">
      <c r="A461" s="39">
        <v>45051</v>
      </c>
      <c r="B461" s="787" t="s">
        <v>4016</v>
      </c>
      <c r="C461" s="787" t="s">
        <v>15</v>
      </c>
      <c r="D461" t="s">
        <v>12</v>
      </c>
      <c r="E461" s="118"/>
      <c r="F461" s="118">
        <v>33.4</v>
      </c>
      <c r="G461" s="4">
        <f t="shared" si="5"/>
        <v>1.2000000000001378</v>
      </c>
    </row>
    <row r="462" spans="1:7">
      <c r="A462" s="39">
        <v>45051</v>
      </c>
      <c r="B462" s="787" t="s">
        <v>4016</v>
      </c>
      <c r="C462" s="787" t="s">
        <v>15</v>
      </c>
      <c r="D462" t="s">
        <v>13</v>
      </c>
      <c r="E462" s="118"/>
      <c r="F462" s="118">
        <v>1.2</v>
      </c>
      <c r="G462" s="4">
        <f t="shared" si="5"/>
        <v>1.3788969965844444E-13</v>
      </c>
    </row>
    <row r="463" spans="1:7">
      <c r="A463" s="41">
        <v>44985</v>
      </c>
      <c r="B463" s="786" t="s">
        <v>10</v>
      </c>
      <c r="C463" s="786" t="s">
        <v>16</v>
      </c>
      <c r="D463" t="s">
        <v>12</v>
      </c>
      <c r="E463" s="118">
        <v>30.7</v>
      </c>
      <c r="F463" s="118"/>
      <c r="G463" s="4">
        <f t="shared" si="5"/>
        <v>30.700000000000138</v>
      </c>
    </row>
    <row r="464" spans="1:7">
      <c r="B464" s="787"/>
      <c r="C464" s="787"/>
      <c r="D464" t="s">
        <v>13</v>
      </c>
      <c r="E464" s="118">
        <v>1.3</v>
      </c>
      <c r="F464" s="118"/>
      <c r="G464" s="4">
        <f t="shared" si="5"/>
        <v>32.000000000000135</v>
      </c>
    </row>
    <row r="465" spans="1:12">
      <c r="B465" s="787"/>
      <c r="C465" s="787"/>
      <c r="D465" t="s">
        <v>14</v>
      </c>
      <c r="E465" s="118">
        <v>550</v>
      </c>
      <c r="F465" s="118"/>
      <c r="G465" s="4">
        <f t="shared" si="5"/>
        <v>582.00000000000011</v>
      </c>
    </row>
    <row r="466" spans="1:12">
      <c r="A466" s="39">
        <v>45009</v>
      </c>
      <c r="B466" s="787" t="s">
        <v>4017</v>
      </c>
      <c r="C466" s="787" t="s">
        <v>16</v>
      </c>
      <c r="D466" t="s">
        <v>14</v>
      </c>
      <c r="E466" s="118"/>
      <c r="F466" s="118">
        <v>550</v>
      </c>
      <c r="G466" s="4">
        <f t="shared" si="5"/>
        <v>32.000000000000114</v>
      </c>
    </row>
    <row r="467" spans="1:12">
      <c r="A467" s="39">
        <v>45051</v>
      </c>
      <c r="B467" s="787" t="s">
        <v>4016</v>
      </c>
      <c r="C467" s="787" t="s">
        <v>16</v>
      </c>
      <c r="D467" t="s">
        <v>12</v>
      </c>
      <c r="E467" s="118"/>
      <c r="F467" s="118">
        <v>30.7</v>
      </c>
      <c r="G467" s="4">
        <f t="shared" si="5"/>
        <v>1.3000000000001144</v>
      </c>
    </row>
    <row r="468" spans="1:12">
      <c r="A468" s="39">
        <v>45051</v>
      </c>
      <c r="B468" s="787" t="s">
        <v>4016</v>
      </c>
      <c r="C468" s="787" t="s">
        <v>16</v>
      </c>
      <c r="D468" t="s">
        <v>13</v>
      </c>
      <c r="E468" s="118"/>
      <c r="F468" s="118">
        <v>1.3</v>
      </c>
      <c r="G468" s="4">
        <f t="shared" si="5"/>
        <v>1.1435297153639112E-13</v>
      </c>
    </row>
    <row r="469" spans="1:12">
      <c r="A469" s="41">
        <v>44985</v>
      </c>
      <c r="B469" s="786" t="s">
        <v>10</v>
      </c>
      <c r="C469" s="786" t="s">
        <v>17</v>
      </c>
      <c r="D469" t="s">
        <v>12</v>
      </c>
      <c r="E469" s="118">
        <v>39.9</v>
      </c>
      <c r="F469" s="118"/>
      <c r="G469" s="4">
        <f t="shared" si="5"/>
        <v>39.900000000000112</v>
      </c>
    </row>
    <row r="470" spans="1:12">
      <c r="B470" s="787"/>
      <c r="C470" s="787"/>
      <c r="D470" t="s">
        <v>13</v>
      </c>
      <c r="E470" s="118">
        <v>1.5</v>
      </c>
      <c r="F470" s="118"/>
      <c r="G470" s="4">
        <f t="shared" si="5"/>
        <v>41.400000000000112</v>
      </c>
    </row>
    <row r="471" spans="1:12">
      <c r="B471" s="787"/>
      <c r="C471" s="787"/>
      <c r="D471" t="s">
        <v>14</v>
      </c>
      <c r="E471" s="118">
        <v>550</v>
      </c>
      <c r="F471" s="118"/>
      <c r="G471" s="4">
        <f t="shared" si="5"/>
        <v>591.40000000000009</v>
      </c>
    </row>
    <row r="472" spans="1:12">
      <c r="A472" s="39">
        <v>45049</v>
      </c>
      <c r="B472" s="787" t="s">
        <v>4018</v>
      </c>
      <c r="C472" s="787" t="s">
        <v>17</v>
      </c>
      <c r="D472" t="s">
        <v>14</v>
      </c>
      <c r="E472" s="118"/>
      <c r="F472" s="118">
        <v>550</v>
      </c>
      <c r="G472" s="4">
        <f t="shared" si="5"/>
        <v>41.400000000000091</v>
      </c>
      <c r="J472" s="786"/>
      <c r="L472" s="4"/>
    </row>
    <row r="473" spans="1:12">
      <c r="A473" s="39">
        <v>45124</v>
      </c>
      <c r="B473" s="787" t="s">
        <v>4019</v>
      </c>
      <c r="C473" s="787" t="s">
        <v>17</v>
      </c>
      <c r="D473" t="s">
        <v>12</v>
      </c>
      <c r="E473" s="118"/>
      <c r="F473" s="118">
        <v>39.9</v>
      </c>
      <c r="G473" s="4">
        <f t="shared" si="5"/>
        <v>1.5000000000000924</v>
      </c>
      <c r="J473" s="786"/>
      <c r="L473" s="4"/>
    </row>
    <row r="474" spans="1:12">
      <c r="A474" s="39">
        <v>45124</v>
      </c>
      <c r="B474" s="787" t="s">
        <v>4019</v>
      </c>
      <c r="C474" s="787" t="s">
        <v>17</v>
      </c>
      <c r="D474" t="s">
        <v>13</v>
      </c>
      <c r="E474" s="118"/>
      <c r="F474" s="118">
        <v>1.5</v>
      </c>
      <c r="G474" s="4">
        <f t="shared" si="5"/>
        <v>9.2370555648813024E-14</v>
      </c>
      <c r="J474" s="786"/>
      <c r="L474" s="4"/>
    </row>
    <row r="475" spans="1:12">
      <c r="A475" s="41">
        <v>45077</v>
      </c>
      <c r="B475" s="786" t="s">
        <v>10</v>
      </c>
      <c r="C475" s="786" t="s">
        <v>18</v>
      </c>
      <c r="D475" t="s">
        <v>12</v>
      </c>
      <c r="E475" s="118">
        <v>36.799999999999997</v>
      </c>
      <c r="F475" s="118"/>
      <c r="G475" s="4">
        <f t="shared" si="5"/>
        <v>36.80000000000009</v>
      </c>
      <c r="J475" s="787"/>
      <c r="L475" s="4"/>
    </row>
    <row r="476" spans="1:12">
      <c r="B476" s="787"/>
      <c r="C476" s="787"/>
      <c r="D476" t="s">
        <v>13</v>
      </c>
      <c r="E476" s="118">
        <v>2.1</v>
      </c>
      <c r="F476" s="118"/>
      <c r="G476" s="4">
        <f t="shared" si="5"/>
        <v>38.900000000000091</v>
      </c>
      <c r="J476" s="786"/>
      <c r="L476" s="4"/>
    </row>
    <row r="477" spans="1:12">
      <c r="B477" s="787"/>
      <c r="C477" s="787"/>
      <c r="D477" t="s">
        <v>14</v>
      </c>
      <c r="E477" s="118">
        <v>550</v>
      </c>
      <c r="F477" s="118"/>
      <c r="G477" s="4">
        <f t="shared" si="5"/>
        <v>588.90000000000009</v>
      </c>
      <c r="J477" s="787"/>
      <c r="L477" s="4"/>
    </row>
    <row r="478" spans="1:12">
      <c r="A478" s="39">
        <v>45077</v>
      </c>
      <c r="B478" s="787" t="s">
        <v>4020</v>
      </c>
      <c r="C478" s="787" t="s">
        <v>18</v>
      </c>
      <c r="D478" t="s">
        <v>14</v>
      </c>
      <c r="E478" s="118"/>
      <c r="F478" s="118">
        <v>550</v>
      </c>
      <c r="G478" s="4">
        <f t="shared" si="5"/>
        <v>38.900000000000091</v>
      </c>
      <c r="K478" s="188"/>
      <c r="L478" s="12"/>
    </row>
    <row r="479" spans="1:12">
      <c r="A479" s="39">
        <v>45124</v>
      </c>
      <c r="B479" s="787" t="s">
        <v>4019</v>
      </c>
      <c r="C479" s="787" t="s">
        <v>18</v>
      </c>
      <c r="D479" t="s">
        <v>12</v>
      </c>
      <c r="E479" s="118"/>
      <c r="F479" s="118">
        <v>36.799999999999997</v>
      </c>
      <c r="G479" s="4">
        <f t="shared" si="5"/>
        <v>2.1000000000000938</v>
      </c>
      <c r="K479" s="188"/>
      <c r="L479" s="12"/>
    </row>
    <row r="480" spans="1:12">
      <c r="A480" s="39">
        <v>45124</v>
      </c>
      <c r="B480" s="787" t="s">
        <v>4019</v>
      </c>
      <c r="C480" s="787" t="s">
        <v>18</v>
      </c>
      <c r="D480" t="s">
        <v>13</v>
      </c>
      <c r="E480" s="118"/>
      <c r="F480" s="118">
        <v>2.1</v>
      </c>
      <c r="G480" s="4">
        <f t="shared" si="5"/>
        <v>9.3702823278363212E-14</v>
      </c>
      <c r="K480" s="188"/>
      <c r="L480" s="12"/>
    </row>
    <row r="481" spans="1:14">
      <c r="A481" s="41">
        <v>45107</v>
      </c>
      <c r="B481" s="786" t="s">
        <v>10</v>
      </c>
      <c r="C481" s="786" t="s">
        <v>19</v>
      </c>
      <c r="D481" t="s">
        <v>12</v>
      </c>
      <c r="E481" s="118">
        <v>37.5</v>
      </c>
      <c r="F481" s="118"/>
      <c r="G481" s="4">
        <f t="shared" si="5"/>
        <v>37.500000000000092</v>
      </c>
    </row>
    <row r="482" spans="1:14">
      <c r="B482" s="5"/>
      <c r="C482" s="787"/>
      <c r="D482" t="s">
        <v>13</v>
      </c>
      <c r="E482" s="118">
        <v>2</v>
      </c>
      <c r="F482" s="118"/>
      <c r="G482" s="4">
        <f t="shared" si="5"/>
        <v>39.500000000000092</v>
      </c>
    </row>
    <row r="483" spans="1:14">
      <c r="B483" s="786"/>
      <c r="C483" s="786"/>
      <c r="D483" t="s">
        <v>14</v>
      </c>
      <c r="E483" s="118">
        <v>550</v>
      </c>
      <c r="F483" s="118"/>
      <c r="G483" s="4">
        <f t="shared" si="5"/>
        <v>589.50000000000011</v>
      </c>
    </row>
    <row r="484" spans="1:14">
      <c r="A484" s="39">
        <v>45104</v>
      </c>
      <c r="B484" s="787" t="s">
        <v>4021</v>
      </c>
      <c r="C484" s="787" t="s">
        <v>19</v>
      </c>
      <c r="D484" t="s">
        <v>14</v>
      </c>
      <c r="E484" s="118"/>
      <c r="F484" s="118">
        <v>550</v>
      </c>
      <c r="G484" s="4">
        <f t="shared" si="5"/>
        <v>39.500000000000114</v>
      </c>
    </row>
    <row r="485" spans="1:14">
      <c r="A485" s="39">
        <v>45210</v>
      </c>
      <c r="B485" s="787" t="s">
        <v>4022</v>
      </c>
      <c r="C485" s="787" t="s">
        <v>19</v>
      </c>
      <c r="D485" t="s">
        <v>12</v>
      </c>
      <c r="E485" s="118"/>
      <c r="F485" s="118">
        <v>37.5</v>
      </c>
      <c r="G485" s="4">
        <f t="shared" ref="G485:G548" si="6">+G484+E485-F485</f>
        <v>2.0000000000001137</v>
      </c>
    </row>
    <row r="486" spans="1:14">
      <c r="A486" s="39">
        <v>45210</v>
      </c>
      <c r="B486" s="787" t="s">
        <v>4022</v>
      </c>
      <c r="C486" s="787" t="s">
        <v>19</v>
      </c>
      <c r="D486" t="s">
        <v>13</v>
      </c>
      <c r="E486" s="118"/>
      <c r="F486" s="118">
        <v>2</v>
      </c>
      <c r="G486" s="4">
        <f t="shared" si="6"/>
        <v>1.1368683772161603E-13</v>
      </c>
    </row>
    <row r="487" spans="1:14">
      <c r="A487" s="41">
        <v>45138</v>
      </c>
      <c r="B487" s="786" t="s">
        <v>10</v>
      </c>
      <c r="C487" s="786" t="s">
        <v>20</v>
      </c>
      <c r="D487" t="s">
        <v>12</v>
      </c>
      <c r="E487" s="118">
        <v>35.4</v>
      </c>
      <c r="F487" s="118"/>
      <c r="G487" s="4">
        <f t="shared" si="6"/>
        <v>35.400000000000112</v>
      </c>
    </row>
    <row r="488" spans="1:14">
      <c r="B488" s="786"/>
      <c r="C488" s="786"/>
      <c r="D488" t="s">
        <v>13</v>
      </c>
      <c r="E488" s="118">
        <v>2</v>
      </c>
      <c r="F488" s="118"/>
      <c r="G488" s="4">
        <f t="shared" si="6"/>
        <v>37.400000000000112</v>
      </c>
    </row>
    <row r="489" spans="1:14">
      <c r="B489" s="787"/>
      <c r="C489" s="787"/>
      <c r="D489" t="s">
        <v>14</v>
      </c>
      <c r="E489" s="118">
        <v>550</v>
      </c>
      <c r="F489" s="118"/>
      <c r="G489" s="4">
        <f t="shared" si="6"/>
        <v>587.40000000000009</v>
      </c>
    </row>
    <row r="490" spans="1:14">
      <c r="A490" s="39">
        <v>45134</v>
      </c>
      <c r="B490" s="787" t="s">
        <v>4023</v>
      </c>
      <c r="C490" s="787" t="s">
        <v>20</v>
      </c>
      <c r="D490" t="s">
        <v>14</v>
      </c>
      <c r="F490" s="121">
        <v>550</v>
      </c>
      <c r="G490" s="4">
        <f t="shared" si="6"/>
        <v>37.400000000000091</v>
      </c>
    </row>
    <row r="491" spans="1:14">
      <c r="A491" s="39">
        <v>45210</v>
      </c>
      <c r="B491" s="787" t="s">
        <v>4022</v>
      </c>
      <c r="C491" s="787" t="s">
        <v>20</v>
      </c>
      <c r="D491" t="s">
        <v>12</v>
      </c>
      <c r="F491" s="118">
        <v>35.4</v>
      </c>
      <c r="G491" s="4">
        <f t="shared" si="6"/>
        <v>2.0000000000000924</v>
      </c>
    </row>
    <row r="492" spans="1:14">
      <c r="A492" s="39">
        <v>45210</v>
      </c>
      <c r="B492" s="787" t="s">
        <v>4022</v>
      </c>
      <c r="C492" s="787" t="s">
        <v>20</v>
      </c>
      <c r="D492" t="s">
        <v>13</v>
      </c>
      <c r="F492" s="118">
        <v>2</v>
      </c>
      <c r="G492" s="4">
        <f t="shared" si="6"/>
        <v>9.2370555648813024E-14</v>
      </c>
    </row>
    <row r="493" spans="1:14">
      <c r="A493" s="41">
        <v>45169</v>
      </c>
      <c r="B493" s="786" t="s">
        <v>10</v>
      </c>
      <c r="C493" s="786" t="s">
        <v>21</v>
      </c>
      <c r="D493" t="s">
        <v>12</v>
      </c>
      <c r="E493" s="118">
        <v>33.799999999999997</v>
      </c>
      <c r="F493" s="118"/>
      <c r="G493" s="4">
        <f t="shared" si="6"/>
        <v>33.80000000000009</v>
      </c>
      <c r="I493" s="10"/>
      <c r="J493" s="10"/>
      <c r="K493" s="10"/>
      <c r="L493" s="10"/>
      <c r="M493" s="10"/>
      <c r="N493" s="786"/>
    </row>
    <row r="494" spans="1:14">
      <c r="B494"/>
      <c r="C494"/>
      <c r="D494" t="s">
        <v>13</v>
      </c>
      <c r="E494" s="118">
        <v>2.2999999999999998</v>
      </c>
      <c r="F494" s="118"/>
      <c r="G494" s="4">
        <f t="shared" si="6"/>
        <v>36.100000000000087</v>
      </c>
      <c r="J494" s="786"/>
      <c r="L494" s="4"/>
    </row>
    <row r="495" spans="1:14">
      <c r="B495" s="787"/>
      <c r="C495" s="787"/>
      <c r="D495" t="s">
        <v>14</v>
      </c>
      <c r="E495" s="118">
        <v>550</v>
      </c>
      <c r="F495" s="118"/>
      <c r="G495" s="4">
        <f t="shared" si="6"/>
        <v>586.10000000000014</v>
      </c>
      <c r="L495" s="4"/>
    </row>
    <row r="496" spans="1:14">
      <c r="A496" s="39">
        <v>45162</v>
      </c>
      <c r="B496" s="787" t="s">
        <v>4024</v>
      </c>
      <c r="C496" s="787" t="s">
        <v>21</v>
      </c>
      <c r="D496" t="s">
        <v>14</v>
      </c>
      <c r="F496" s="121">
        <v>550</v>
      </c>
      <c r="G496" s="4">
        <f t="shared" si="6"/>
        <v>36.100000000000136</v>
      </c>
      <c r="J496" s="786"/>
      <c r="L496" s="4"/>
    </row>
    <row r="497" spans="1:12">
      <c r="A497" s="39">
        <v>45210</v>
      </c>
      <c r="B497" s="787" t="s">
        <v>4022</v>
      </c>
      <c r="C497" s="787" t="s">
        <v>21</v>
      </c>
      <c r="D497" t="s">
        <v>12</v>
      </c>
      <c r="F497" s="118">
        <v>33.799999999999997</v>
      </c>
      <c r="G497" s="4">
        <f t="shared" si="6"/>
        <v>2.3000000000001393</v>
      </c>
      <c r="J497" s="786"/>
      <c r="L497" s="4"/>
    </row>
    <row r="498" spans="1:12">
      <c r="A498" s="39">
        <v>45210</v>
      </c>
      <c r="B498" s="787" t="s">
        <v>4022</v>
      </c>
      <c r="C498" s="787" t="s">
        <v>21</v>
      </c>
      <c r="D498" t="s">
        <v>13</v>
      </c>
      <c r="F498" s="118">
        <v>2.2999999999999998</v>
      </c>
      <c r="G498" s="4">
        <f t="shared" si="6"/>
        <v>1.3944401189291966E-13</v>
      </c>
      <c r="J498" s="786"/>
      <c r="L498" s="4"/>
    </row>
    <row r="499" spans="1:12">
      <c r="A499" s="41">
        <v>45199</v>
      </c>
      <c r="B499" s="786" t="s">
        <v>10</v>
      </c>
      <c r="C499" s="786" t="s">
        <v>91</v>
      </c>
      <c r="D499" t="s">
        <v>12</v>
      </c>
      <c r="E499" s="118">
        <v>33.700000000000003</v>
      </c>
      <c r="F499" s="118"/>
      <c r="G499" s="4">
        <f t="shared" si="6"/>
        <v>33.700000000000145</v>
      </c>
      <c r="J499" s="786"/>
      <c r="L499" s="4"/>
    </row>
    <row r="500" spans="1:12">
      <c r="B500" s="787"/>
      <c r="C500" s="787"/>
      <c r="D500" t="s">
        <v>13</v>
      </c>
      <c r="E500" s="118">
        <v>2</v>
      </c>
      <c r="F500" s="118"/>
      <c r="G500" s="4">
        <f t="shared" si="6"/>
        <v>35.700000000000145</v>
      </c>
      <c r="J500" s="786"/>
      <c r="L500" s="4"/>
    </row>
    <row r="501" spans="1:12">
      <c r="B501" s="787"/>
      <c r="C501" s="787"/>
      <c r="D501" t="s">
        <v>14</v>
      </c>
      <c r="E501" s="118">
        <v>550</v>
      </c>
      <c r="F501" s="118"/>
      <c r="G501" s="4">
        <f t="shared" si="6"/>
        <v>585.70000000000016</v>
      </c>
      <c r="L501" s="4"/>
    </row>
    <row r="502" spans="1:12">
      <c r="A502" s="39">
        <v>45201</v>
      </c>
      <c r="B502" s="787" t="s">
        <v>4025</v>
      </c>
      <c r="C502" s="787" t="s">
        <v>91</v>
      </c>
      <c r="D502" t="s">
        <v>14</v>
      </c>
      <c r="E502" s="118"/>
      <c r="F502" s="118">
        <v>550</v>
      </c>
      <c r="G502" s="4">
        <f t="shared" si="6"/>
        <v>35.700000000000159</v>
      </c>
      <c r="L502" s="12"/>
    </row>
    <row r="503" spans="1:12">
      <c r="A503" s="39">
        <v>45260</v>
      </c>
      <c r="B503" s="787" t="s">
        <v>4026</v>
      </c>
      <c r="C503" s="787" t="s">
        <v>91</v>
      </c>
      <c r="D503" t="s">
        <v>12</v>
      </c>
      <c r="E503" s="118"/>
      <c r="F503" s="118">
        <v>33.700000000000003</v>
      </c>
      <c r="G503" s="4">
        <f t="shared" si="6"/>
        <v>2.0000000000001563</v>
      </c>
      <c r="L503" s="12"/>
    </row>
    <row r="504" spans="1:12">
      <c r="A504" s="39">
        <v>45260</v>
      </c>
      <c r="B504" s="787" t="s">
        <v>4026</v>
      </c>
      <c r="C504" s="787" t="s">
        <v>91</v>
      </c>
      <c r="D504" t="s">
        <v>13</v>
      </c>
      <c r="E504" s="118"/>
      <c r="F504" s="118">
        <v>2</v>
      </c>
      <c r="G504" s="4">
        <f t="shared" si="6"/>
        <v>1.5631940186722204E-13</v>
      </c>
      <c r="L504" s="12"/>
    </row>
    <row r="505" spans="1:12">
      <c r="A505" s="41">
        <v>45230</v>
      </c>
      <c r="B505" s="786" t="s">
        <v>10</v>
      </c>
      <c r="C505" s="786" t="s">
        <v>23</v>
      </c>
      <c r="D505" t="s">
        <v>12</v>
      </c>
      <c r="E505" s="118">
        <v>32.700000000000003</v>
      </c>
      <c r="F505" s="118"/>
      <c r="G505" s="4">
        <f t="shared" si="6"/>
        <v>32.700000000000159</v>
      </c>
    </row>
    <row r="506" spans="1:12">
      <c r="B506" s="787"/>
      <c r="C506" s="787"/>
      <c r="D506" t="s">
        <v>13</v>
      </c>
      <c r="E506" s="118">
        <v>2</v>
      </c>
      <c r="F506" s="118"/>
      <c r="G506" s="4">
        <f t="shared" si="6"/>
        <v>34.700000000000159</v>
      </c>
    </row>
    <row r="507" spans="1:12">
      <c r="B507" s="787"/>
      <c r="C507" s="787"/>
      <c r="D507" t="s">
        <v>14</v>
      </c>
      <c r="E507" s="118">
        <v>550</v>
      </c>
      <c r="F507" s="118"/>
      <c r="G507" s="4">
        <f t="shared" si="6"/>
        <v>584.70000000000016</v>
      </c>
    </row>
    <row r="508" spans="1:12">
      <c r="A508" s="39">
        <v>45226</v>
      </c>
      <c r="B508" s="787" t="s">
        <v>4027</v>
      </c>
      <c r="C508" s="787" t="s">
        <v>23</v>
      </c>
      <c r="D508" t="s">
        <v>14</v>
      </c>
      <c r="E508" s="118"/>
      <c r="F508" s="118">
        <v>550</v>
      </c>
      <c r="G508" s="4">
        <f t="shared" si="6"/>
        <v>34.700000000000159</v>
      </c>
    </row>
    <row r="509" spans="1:12">
      <c r="A509" s="39">
        <v>45260</v>
      </c>
      <c r="B509" s="787" t="s">
        <v>4026</v>
      </c>
      <c r="C509" s="787" t="s">
        <v>23</v>
      </c>
      <c r="D509" t="s">
        <v>12</v>
      </c>
      <c r="E509" s="118"/>
      <c r="F509" s="118">
        <v>32.700000000000003</v>
      </c>
      <c r="G509" s="4">
        <f t="shared" si="6"/>
        <v>2.0000000000001563</v>
      </c>
    </row>
    <row r="510" spans="1:12">
      <c r="A510" s="39">
        <v>45260</v>
      </c>
      <c r="B510" s="787" t="s">
        <v>4026</v>
      </c>
      <c r="C510" s="787" t="s">
        <v>23</v>
      </c>
      <c r="D510" t="s">
        <v>13</v>
      </c>
      <c r="E510" s="118"/>
      <c r="F510" s="118">
        <v>2</v>
      </c>
      <c r="G510" s="4">
        <f t="shared" si="6"/>
        <v>1.5631940186722204E-13</v>
      </c>
    </row>
    <row r="511" spans="1:12">
      <c r="A511" s="41">
        <v>45260</v>
      </c>
      <c r="B511" s="786" t="s">
        <v>10</v>
      </c>
      <c r="C511" s="786" t="s">
        <v>24</v>
      </c>
      <c r="D511" t="s">
        <v>12</v>
      </c>
      <c r="E511" s="121">
        <v>35.6</v>
      </c>
      <c r="F511" s="118"/>
      <c r="G511" s="4">
        <f t="shared" si="6"/>
        <v>35.600000000000158</v>
      </c>
    </row>
    <row r="512" spans="1:12">
      <c r="B512" s="787"/>
      <c r="C512" s="787"/>
      <c r="D512" t="s">
        <v>13</v>
      </c>
      <c r="E512" s="118">
        <v>5</v>
      </c>
      <c r="G512" s="4">
        <f t="shared" si="6"/>
        <v>40.600000000000158</v>
      </c>
    </row>
    <row r="513" spans="1:10">
      <c r="B513" s="787"/>
      <c r="C513" s="787"/>
      <c r="D513" t="s">
        <v>14</v>
      </c>
      <c r="E513" s="118">
        <v>550</v>
      </c>
      <c r="G513" s="4">
        <f t="shared" si="6"/>
        <v>590.60000000000014</v>
      </c>
    </row>
    <row r="514" spans="1:10">
      <c r="A514" s="39">
        <v>45260</v>
      </c>
      <c r="B514" s="787" t="s">
        <v>4028</v>
      </c>
      <c r="C514" s="787" t="s">
        <v>24</v>
      </c>
      <c r="D514" t="s">
        <v>14</v>
      </c>
      <c r="F514" s="121">
        <v>550</v>
      </c>
      <c r="G514" s="4">
        <f t="shared" si="6"/>
        <v>40.600000000000136</v>
      </c>
      <c r="J514" s="12"/>
    </row>
    <row r="515" spans="1:10">
      <c r="A515" s="39">
        <v>45297</v>
      </c>
      <c r="B515" s="787" t="s">
        <v>4029</v>
      </c>
      <c r="C515" s="787" t="s">
        <v>24</v>
      </c>
      <c r="D515" t="s">
        <v>12</v>
      </c>
      <c r="F515" s="121">
        <v>35.6</v>
      </c>
      <c r="G515" s="4">
        <f t="shared" si="6"/>
        <v>5.000000000000135</v>
      </c>
      <c r="J515" s="4"/>
    </row>
    <row r="516" spans="1:10">
      <c r="A516" s="39">
        <v>45297</v>
      </c>
      <c r="B516" s="787" t="s">
        <v>4029</v>
      </c>
      <c r="C516" s="787" t="s">
        <v>24</v>
      </c>
      <c r="D516" t="s">
        <v>13</v>
      </c>
      <c r="F516" s="121">
        <v>5</v>
      </c>
      <c r="G516" s="4">
        <f t="shared" si="6"/>
        <v>1.3500311979441904E-13</v>
      </c>
      <c r="J516" s="4"/>
    </row>
    <row r="517" spans="1:10">
      <c r="A517" s="41">
        <v>45291</v>
      </c>
      <c r="B517" s="786" t="s">
        <v>10</v>
      </c>
      <c r="C517" s="786" t="s">
        <v>25</v>
      </c>
      <c r="D517" t="s">
        <v>12</v>
      </c>
      <c r="E517" s="121">
        <v>38</v>
      </c>
      <c r="F517" s="118"/>
      <c r="G517" s="4">
        <f t="shared" si="6"/>
        <v>38.000000000000135</v>
      </c>
      <c r="J517" s="12"/>
    </row>
    <row r="518" spans="1:10">
      <c r="B518" s="787"/>
      <c r="C518" s="787"/>
      <c r="D518" t="s">
        <v>13</v>
      </c>
      <c r="E518" s="118">
        <v>5</v>
      </c>
      <c r="G518" s="4">
        <f t="shared" si="6"/>
        <v>43.000000000000135</v>
      </c>
    </row>
    <row r="519" spans="1:10">
      <c r="B519" s="787"/>
      <c r="C519" s="787"/>
      <c r="D519" t="s">
        <v>14</v>
      </c>
      <c r="E519" s="118">
        <v>550</v>
      </c>
      <c r="G519" s="4">
        <f t="shared" si="6"/>
        <v>593.00000000000011</v>
      </c>
    </row>
    <row r="520" spans="1:10">
      <c r="A520" s="39">
        <v>45289</v>
      </c>
      <c r="B520" s="787" t="s">
        <v>4030</v>
      </c>
      <c r="C520" s="787" t="s">
        <v>25</v>
      </c>
      <c r="D520" t="s">
        <v>14</v>
      </c>
      <c r="F520" s="121">
        <v>550</v>
      </c>
      <c r="G520" s="4">
        <f t="shared" si="6"/>
        <v>43.000000000000114</v>
      </c>
    </row>
    <row r="521" spans="1:10">
      <c r="A521" s="39">
        <v>45322</v>
      </c>
      <c r="B521" s="787" t="s">
        <v>4031</v>
      </c>
      <c r="C521" s="787" t="s">
        <v>25</v>
      </c>
      <c r="D521" t="s">
        <v>12</v>
      </c>
      <c r="F521" s="121">
        <v>38</v>
      </c>
      <c r="G521" s="4">
        <f t="shared" si="6"/>
        <v>5.0000000000001137</v>
      </c>
    </row>
    <row r="522" spans="1:10">
      <c r="A522" s="39">
        <v>45322</v>
      </c>
      <c r="B522" s="787" t="s">
        <v>4031</v>
      </c>
      <c r="C522" s="787" t="s">
        <v>25</v>
      </c>
      <c r="D522" t="s">
        <v>13</v>
      </c>
      <c r="F522" s="121">
        <v>5</v>
      </c>
      <c r="G522" s="4">
        <f t="shared" si="6"/>
        <v>1.1368683772161603E-13</v>
      </c>
    </row>
    <row r="523" spans="1:10">
      <c r="A523" s="41">
        <v>45322</v>
      </c>
      <c r="B523" s="786" t="s">
        <v>10</v>
      </c>
      <c r="C523" s="786" t="s">
        <v>11</v>
      </c>
      <c r="D523" t="s">
        <v>12</v>
      </c>
      <c r="E523" s="121">
        <v>42.4</v>
      </c>
      <c r="G523" s="4">
        <f t="shared" si="6"/>
        <v>42.400000000000112</v>
      </c>
    </row>
    <row r="524" spans="1:10">
      <c r="B524" s="787"/>
      <c r="C524" s="787"/>
      <c r="D524" t="s">
        <v>13</v>
      </c>
      <c r="E524" s="121">
        <v>8.8000000000000007</v>
      </c>
      <c r="G524" s="4">
        <f t="shared" si="6"/>
        <v>51.200000000000117</v>
      </c>
    </row>
    <row r="525" spans="1:10">
      <c r="B525" s="787"/>
      <c r="C525" s="787"/>
      <c r="D525" t="s">
        <v>14</v>
      </c>
      <c r="E525" s="118">
        <v>550</v>
      </c>
      <c r="G525" s="4">
        <f t="shared" si="6"/>
        <v>601.20000000000016</v>
      </c>
    </row>
    <row r="526" spans="1:10" s="365" customFormat="1">
      <c r="A526" s="364">
        <v>45322</v>
      </c>
      <c r="B526" s="807" t="s">
        <v>4032</v>
      </c>
      <c r="C526" s="807" t="s">
        <v>11</v>
      </c>
      <c r="D526" s="365" t="s">
        <v>14</v>
      </c>
      <c r="E526" s="368"/>
      <c r="F526" s="368">
        <v>550</v>
      </c>
      <c r="G526" s="369">
        <f t="shared" si="6"/>
        <v>51.200000000000159</v>
      </c>
      <c r="H526" s="369"/>
    </row>
    <row r="527" spans="1:10">
      <c r="A527" s="39">
        <v>45358</v>
      </c>
      <c r="B527" s="787" t="s">
        <v>4033</v>
      </c>
      <c r="C527" s="787" t="s">
        <v>11</v>
      </c>
      <c r="D527" t="s">
        <v>12</v>
      </c>
      <c r="F527" s="121">
        <v>42.4</v>
      </c>
      <c r="G527" s="4">
        <f t="shared" si="6"/>
        <v>8.8000000000001606</v>
      </c>
    </row>
    <row r="528" spans="1:10">
      <c r="A528" s="39">
        <v>45358</v>
      </c>
      <c r="B528" s="787" t="s">
        <v>4033</v>
      </c>
      <c r="C528" s="787" t="s">
        <v>11</v>
      </c>
      <c r="D528" t="s">
        <v>13</v>
      </c>
      <c r="F528" s="121">
        <v>8.8000000000000007</v>
      </c>
      <c r="G528" s="4">
        <f t="shared" si="6"/>
        <v>1.5987211554602254E-13</v>
      </c>
    </row>
    <row r="529" spans="1:13">
      <c r="A529" s="41">
        <v>45351</v>
      </c>
      <c r="B529" s="786" t="s">
        <v>10</v>
      </c>
      <c r="C529" s="786" t="s">
        <v>15</v>
      </c>
      <c r="D529" t="s">
        <v>12</v>
      </c>
      <c r="E529" s="118">
        <v>44</v>
      </c>
      <c r="G529" s="4">
        <f>+G528+E529-F529</f>
        <v>44.000000000000156</v>
      </c>
      <c r="I529" s="26"/>
    </row>
    <row r="530" spans="1:13">
      <c r="B530" s="787"/>
      <c r="C530" s="787"/>
      <c r="D530" t="s">
        <v>13</v>
      </c>
      <c r="E530" s="118">
        <v>5</v>
      </c>
      <c r="G530" s="4">
        <f>+G529+E530-F530</f>
        <v>49.000000000000156</v>
      </c>
    </row>
    <row r="531" spans="1:13">
      <c r="B531" s="787"/>
      <c r="C531" s="787"/>
      <c r="D531" t="s">
        <v>14</v>
      </c>
      <c r="E531" s="118">
        <v>550</v>
      </c>
      <c r="G531" s="4">
        <f>+G530+E531-F531</f>
        <v>599.00000000000011</v>
      </c>
    </row>
    <row r="532" spans="1:13" s="365" customFormat="1">
      <c r="A532" s="364">
        <v>45349</v>
      </c>
      <c r="B532" s="807" t="s">
        <v>4034</v>
      </c>
      <c r="C532" s="807" t="s">
        <v>15</v>
      </c>
      <c r="D532" s="365" t="s">
        <v>14</v>
      </c>
      <c r="E532" s="368"/>
      <c r="F532" s="368">
        <v>550</v>
      </c>
      <c r="G532" s="369">
        <f>+G531+E532-F532</f>
        <v>49.000000000000114</v>
      </c>
      <c r="H532" s="369"/>
    </row>
    <row r="533" spans="1:13">
      <c r="A533" s="39">
        <v>45386</v>
      </c>
      <c r="B533" s="787" t="s">
        <v>4035</v>
      </c>
      <c r="C533" s="787" t="s">
        <v>15</v>
      </c>
      <c r="D533" t="s">
        <v>12</v>
      </c>
      <c r="F533" s="118">
        <v>44</v>
      </c>
      <c r="G533" s="4">
        <f t="shared" si="6"/>
        <v>5.0000000000001137</v>
      </c>
    </row>
    <row r="534" spans="1:13">
      <c r="A534" s="39">
        <v>45386</v>
      </c>
      <c r="B534" s="787" t="s">
        <v>4035</v>
      </c>
      <c r="C534" s="787" t="s">
        <v>15</v>
      </c>
      <c r="D534" t="s">
        <v>13</v>
      </c>
      <c r="F534" s="118">
        <v>5</v>
      </c>
      <c r="G534" s="4">
        <f t="shared" si="6"/>
        <v>1.1368683772161603E-13</v>
      </c>
    </row>
    <row r="535" spans="1:13">
      <c r="A535" s="41">
        <v>45382</v>
      </c>
      <c r="B535" s="786" t="s">
        <v>10</v>
      </c>
      <c r="C535" s="786" t="s">
        <v>16</v>
      </c>
      <c r="D535" t="s">
        <v>12</v>
      </c>
      <c r="E535" s="118">
        <v>42.6</v>
      </c>
      <c r="G535" s="4">
        <f t="shared" si="6"/>
        <v>42.600000000000115</v>
      </c>
      <c r="J535" s="786" t="s">
        <v>16</v>
      </c>
      <c r="K535" t="s">
        <v>12</v>
      </c>
      <c r="L535" s="4">
        <v>42.6</v>
      </c>
    </row>
    <row r="536" spans="1:13">
      <c r="B536" s="787"/>
      <c r="C536" s="787"/>
      <c r="D536" t="s">
        <v>13</v>
      </c>
      <c r="E536" s="118">
        <v>5</v>
      </c>
      <c r="G536" s="4">
        <f t="shared" si="6"/>
        <v>47.600000000000115</v>
      </c>
      <c r="J536" s="787"/>
      <c r="K536" t="s">
        <v>13</v>
      </c>
      <c r="L536" s="4">
        <v>5</v>
      </c>
    </row>
    <row r="537" spans="1:13">
      <c r="B537" s="787"/>
      <c r="C537" s="787"/>
      <c r="D537" t="s">
        <v>14</v>
      </c>
      <c r="E537" s="118">
        <v>550</v>
      </c>
      <c r="G537" s="4">
        <f t="shared" si="6"/>
        <v>597.60000000000014</v>
      </c>
      <c r="J537" s="786" t="s">
        <v>17</v>
      </c>
      <c r="K537" t="s">
        <v>12</v>
      </c>
      <c r="L537" s="4">
        <v>42.3</v>
      </c>
    </row>
    <row r="538" spans="1:13" s="365" customFormat="1">
      <c r="A538" s="364">
        <v>45386</v>
      </c>
      <c r="B538" s="807" t="s">
        <v>4036</v>
      </c>
      <c r="C538" s="807" t="s">
        <v>16</v>
      </c>
      <c r="D538" s="365" t="s">
        <v>14</v>
      </c>
      <c r="E538" s="368"/>
      <c r="F538" s="368">
        <v>550</v>
      </c>
      <c r="G538" s="369">
        <f t="shared" si="6"/>
        <v>47.600000000000136</v>
      </c>
      <c r="H538" s="369"/>
      <c r="J538" s="807"/>
      <c r="K538" s="365" t="s">
        <v>13</v>
      </c>
      <c r="L538" s="369">
        <v>5</v>
      </c>
    </row>
    <row r="539" spans="1:13">
      <c r="A539" s="39">
        <v>45456</v>
      </c>
      <c r="B539" s="787" t="s">
        <v>4037</v>
      </c>
      <c r="C539" s="787" t="s">
        <v>16</v>
      </c>
      <c r="D539" t="s">
        <v>12</v>
      </c>
      <c r="F539" s="118">
        <v>42.6</v>
      </c>
      <c r="G539" s="4">
        <f t="shared" si="6"/>
        <v>5.000000000000135</v>
      </c>
      <c r="J539" s="787"/>
      <c r="L539" s="4"/>
    </row>
    <row r="540" spans="1:13">
      <c r="A540" s="39">
        <v>45456</v>
      </c>
      <c r="B540" s="787" t="s">
        <v>4037</v>
      </c>
      <c r="C540" s="787" t="s">
        <v>16</v>
      </c>
      <c r="D540" t="s">
        <v>13</v>
      </c>
      <c r="F540" s="118">
        <v>5</v>
      </c>
      <c r="G540" s="4">
        <f t="shared" si="6"/>
        <v>1.3500311979441904E-13</v>
      </c>
      <c r="J540" s="787"/>
      <c r="L540" s="4"/>
    </row>
    <row r="541" spans="1:13">
      <c r="A541" s="41">
        <v>45412</v>
      </c>
      <c r="B541" s="786" t="s">
        <v>10</v>
      </c>
      <c r="C541" s="786" t="s">
        <v>17</v>
      </c>
      <c r="D541" t="s">
        <v>12</v>
      </c>
      <c r="E541" s="118">
        <v>42.3</v>
      </c>
      <c r="G541" s="4">
        <f t="shared" si="6"/>
        <v>42.300000000000132</v>
      </c>
      <c r="L541" s="12">
        <f>SUM(L535:L538)</f>
        <v>94.9</v>
      </c>
    </row>
    <row r="542" spans="1:13">
      <c r="B542" s="787"/>
      <c r="C542" s="787"/>
      <c r="D542" t="s">
        <v>13</v>
      </c>
      <c r="E542" s="118">
        <v>5</v>
      </c>
      <c r="G542" s="4">
        <f t="shared" si="6"/>
        <v>47.300000000000132</v>
      </c>
      <c r="M542" s="26">
        <f>100-L541</f>
        <v>5.0999999999999943</v>
      </c>
    </row>
    <row r="543" spans="1:13">
      <c r="B543" s="787"/>
      <c r="C543" s="787"/>
      <c r="D543" t="s">
        <v>14</v>
      </c>
      <c r="E543" s="118">
        <v>550</v>
      </c>
      <c r="G543" s="4">
        <f t="shared" si="6"/>
        <v>597.30000000000018</v>
      </c>
    </row>
    <row r="544" spans="1:13" s="365" customFormat="1">
      <c r="A544" s="364">
        <v>45409</v>
      </c>
      <c r="B544" s="807" t="s">
        <v>4038</v>
      </c>
      <c r="C544" s="807" t="s">
        <v>17</v>
      </c>
      <c r="D544" s="365" t="s">
        <v>14</v>
      </c>
      <c r="E544" s="368"/>
      <c r="F544" s="368">
        <v>550</v>
      </c>
      <c r="G544" s="369">
        <f t="shared" si="6"/>
        <v>47.300000000000182</v>
      </c>
      <c r="H544" s="369"/>
    </row>
    <row r="545" spans="1:8">
      <c r="A545" s="39">
        <v>45456</v>
      </c>
      <c r="B545" s="787" t="s">
        <v>4037</v>
      </c>
      <c r="C545" s="787" t="s">
        <v>17</v>
      </c>
      <c r="D545" t="s">
        <v>12</v>
      </c>
      <c r="F545" s="118">
        <v>42.3</v>
      </c>
      <c r="G545" s="4">
        <f t="shared" si="6"/>
        <v>5.0000000000001847</v>
      </c>
    </row>
    <row r="546" spans="1:8">
      <c r="A546" s="39">
        <v>45456</v>
      </c>
      <c r="B546" s="787" t="s">
        <v>4037</v>
      </c>
      <c r="C546" s="787" t="s">
        <v>17</v>
      </c>
      <c r="D546" t="s">
        <v>13</v>
      </c>
      <c r="F546" s="118">
        <v>5</v>
      </c>
      <c r="G546" s="4">
        <f t="shared" si="6"/>
        <v>1.8474111129762605E-13</v>
      </c>
    </row>
    <row r="547" spans="1:8">
      <c r="A547" s="41">
        <v>45443</v>
      </c>
      <c r="B547" s="786" t="s">
        <v>10</v>
      </c>
      <c r="C547" s="786" t="s">
        <v>18</v>
      </c>
      <c r="D547" t="s">
        <v>12</v>
      </c>
      <c r="E547" s="121">
        <v>38.5</v>
      </c>
      <c r="F547" s="228"/>
      <c r="G547" s="4">
        <f t="shared" si="6"/>
        <v>38.500000000000185</v>
      </c>
    </row>
    <row r="548" spans="1:8">
      <c r="B548" s="787"/>
      <c r="C548" s="787"/>
      <c r="D548" t="s">
        <v>13</v>
      </c>
      <c r="E548" s="121">
        <v>5</v>
      </c>
      <c r="F548" s="228"/>
      <c r="G548" s="4">
        <f t="shared" si="6"/>
        <v>43.500000000000185</v>
      </c>
    </row>
    <row r="549" spans="1:8">
      <c r="B549" s="787"/>
      <c r="C549" s="787"/>
      <c r="D549" t="s">
        <v>14</v>
      </c>
      <c r="E549" s="121">
        <v>550</v>
      </c>
      <c r="F549" s="228"/>
      <c r="G549" s="4">
        <f t="shared" ref="G549:G567" si="7">+G548+E549-F549</f>
        <v>593.50000000000023</v>
      </c>
    </row>
    <row r="550" spans="1:8" s="365" customFormat="1">
      <c r="A550" s="364">
        <v>45446</v>
      </c>
      <c r="B550" s="807" t="s">
        <v>4039</v>
      </c>
      <c r="C550" s="807" t="s">
        <v>18</v>
      </c>
      <c r="D550" s="365" t="s">
        <v>14</v>
      </c>
      <c r="E550" s="368"/>
      <c r="F550" s="394">
        <v>550</v>
      </c>
      <c r="G550" s="369">
        <f t="shared" si="7"/>
        <v>43.500000000000227</v>
      </c>
      <c r="H550" s="369"/>
    </row>
    <row r="551" spans="1:8">
      <c r="A551" s="39">
        <v>45341</v>
      </c>
      <c r="B551" s="787" t="s">
        <v>4040</v>
      </c>
      <c r="C551" s="787" t="s">
        <v>18</v>
      </c>
      <c r="D551" t="s">
        <v>12</v>
      </c>
      <c r="F551" s="121">
        <v>38.5</v>
      </c>
      <c r="G551" s="4">
        <f t="shared" si="7"/>
        <v>5.0000000000002274</v>
      </c>
    </row>
    <row r="552" spans="1:8">
      <c r="A552" s="39">
        <v>45341</v>
      </c>
      <c r="B552" s="787" t="s">
        <v>4040</v>
      </c>
      <c r="C552" s="787" t="s">
        <v>18</v>
      </c>
      <c r="D552" t="s">
        <v>13</v>
      </c>
      <c r="F552" s="121">
        <v>5</v>
      </c>
      <c r="G552" s="4">
        <f t="shared" si="7"/>
        <v>2.2737367544323206E-13</v>
      </c>
    </row>
    <row r="553" spans="1:8">
      <c r="A553" s="133">
        <v>45473</v>
      </c>
      <c r="B553" s="786" t="s">
        <v>10</v>
      </c>
      <c r="C553" s="786" t="s">
        <v>19</v>
      </c>
      <c r="D553" s="815" t="s">
        <v>12</v>
      </c>
      <c r="E553" s="121">
        <v>37.4</v>
      </c>
      <c r="G553" s="4">
        <f t="shared" si="7"/>
        <v>37.400000000000226</v>
      </c>
    </row>
    <row r="554" spans="1:8">
      <c r="A554" s="787"/>
      <c r="B554" s="787"/>
      <c r="C554" s="787"/>
      <c r="D554" s="815" t="s">
        <v>13</v>
      </c>
      <c r="E554" s="121">
        <v>7</v>
      </c>
      <c r="G554" s="4">
        <f t="shared" si="7"/>
        <v>44.400000000000226</v>
      </c>
    </row>
    <row r="555" spans="1:8">
      <c r="A555" s="787"/>
      <c r="B555" s="787"/>
      <c r="C555" s="787"/>
      <c r="D555" s="815" t="s">
        <v>14</v>
      </c>
      <c r="E555" s="121">
        <v>550</v>
      </c>
      <c r="G555" s="4">
        <f t="shared" si="7"/>
        <v>594.4000000000002</v>
      </c>
    </row>
    <row r="556" spans="1:8" s="365" customFormat="1">
      <c r="A556" s="364">
        <v>45475</v>
      </c>
      <c r="B556" s="807" t="s">
        <v>4041</v>
      </c>
      <c r="C556" s="807" t="s">
        <v>19</v>
      </c>
      <c r="D556" s="374" t="s">
        <v>14</v>
      </c>
      <c r="E556" s="368"/>
      <c r="F556" s="368">
        <v>550</v>
      </c>
      <c r="G556" s="369">
        <f t="shared" si="7"/>
        <v>44.400000000000205</v>
      </c>
      <c r="H556" s="369"/>
    </row>
    <row r="557" spans="1:8">
      <c r="A557" s="39">
        <v>45341</v>
      </c>
      <c r="B557" s="787" t="s">
        <v>4040</v>
      </c>
      <c r="C557" s="787" t="s">
        <v>19</v>
      </c>
      <c r="D557" t="s">
        <v>12</v>
      </c>
      <c r="F557" s="121">
        <v>37.4</v>
      </c>
      <c r="G557" s="4">
        <f t="shared" si="7"/>
        <v>7.0000000000002061</v>
      </c>
    </row>
    <row r="558" spans="1:8">
      <c r="A558" s="39">
        <v>45341</v>
      </c>
      <c r="B558" s="787" t="s">
        <v>4040</v>
      </c>
      <c r="C558" s="787" t="s">
        <v>19</v>
      </c>
      <c r="D558" t="s">
        <v>13</v>
      </c>
      <c r="F558" s="121">
        <v>7</v>
      </c>
      <c r="G558" s="4">
        <f t="shared" si="7"/>
        <v>2.0605739337042905E-13</v>
      </c>
    </row>
    <row r="559" spans="1:8">
      <c r="A559" s="41">
        <v>45504</v>
      </c>
      <c r="B559" s="786" t="s">
        <v>10</v>
      </c>
      <c r="C559" s="786" t="s">
        <v>20</v>
      </c>
      <c r="D559" s="815" t="s">
        <v>12</v>
      </c>
      <c r="E559" s="121">
        <v>36.700000000000003</v>
      </c>
      <c r="G559" s="4">
        <f t="shared" si="7"/>
        <v>36.700000000000209</v>
      </c>
    </row>
    <row r="560" spans="1:8">
      <c r="B560" s="787"/>
      <c r="C560" s="787"/>
      <c r="D560" s="815" t="s">
        <v>13</v>
      </c>
      <c r="E560" s="121">
        <v>7</v>
      </c>
      <c r="G560" s="4">
        <f t="shared" si="7"/>
        <v>43.700000000000209</v>
      </c>
    </row>
    <row r="561" spans="1:11">
      <c r="B561" s="787"/>
      <c r="C561" s="787"/>
      <c r="D561" s="815" t="s">
        <v>14</v>
      </c>
      <c r="E561" s="121">
        <v>550</v>
      </c>
      <c r="G561" s="4">
        <f t="shared" si="7"/>
        <v>593.70000000000016</v>
      </c>
    </row>
    <row r="562" spans="1:11" s="365" customFormat="1">
      <c r="A562" s="364">
        <v>45505</v>
      </c>
      <c r="B562" s="807" t="s">
        <v>4042</v>
      </c>
      <c r="C562" s="807" t="s">
        <v>20</v>
      </c>
      <c r="D562" s="374" t="s">
        <v>14</v>
      </c>
      <c r="E562" s="368"/>
      <c r="F562" s="368">
        <v>550</v>
      </c>
      <c r="G562" s="369">
        <f t="shared" si="7"/>
        <v>43.700000000000159</v>
      </c>
      <c r="H562" s="369"/>
    </row>
    <row r="563" spans="1:11">
      <c r="A563" s="39">
        <v>45341</v>
      </c>
      <c r="B563" s="787" t="s">
        <v>4040</v>
      </c>
      <c r="C563" s="787" t="s">
        <v>20</v>
      </c>
      <c r="D563" t="s">
        <v>12</v>
      </c>
      <c r="F563" s="121">
        <v>36.700000000000003</v>
      </c>
      <c r="G563" s="4">
        <f t="shared" si="7"/>
        <v>7.0000000000001563</v>
      </c>
    </row>
    <row r="564" spans="1:11">
      <c r="A564" s="39">
        <v>45341</v>
      </c>
      <c r="B564" s="787" t="s">
        <v>4040</v>
      </c>
      <c r="C564" s="787" t="s">
        <v>20</v>
      </c>
      <c r="D564" t="s">
        <v>13</v>
      </c>
      <c r="F564" s="121">
        <v>7</v>
      </c>
      <c r="G564" s="4">
        <f t="shared" si="7"/>
        <v>1.5631940186722204E-13</v>
      </c>
    </row>
    <row r="565" spans="1:11">
      <c r="A565" s="41">
        <v>45535</v>
      </c>
      <c r="B565" s="786" t="s">
        <v>10</v>
      </c>
      <c r="C565" s="786" t="s">
        <v>21</v>
      </c>
      <c r="D565" s="815" t="s">
        <v>12</v>
      </c>
      <c r="E565" s="121">
        <v>36.799999999999997</v>
      </c>
      <c r="G565" s="4">
        <f t="shared" si="7"/>
        <v>36.800000000000153</v>
      </c>
    </row>
    <row r="566" spans="1:11">
      <c r="B566" s="787"/>
      <c r="C566" s="787"/>
      <c r="D566" s="815" t="s">
        <v>13</v>
      </c>
      <c r="E566" s="121">
        <v>7</v>
      </c>
      <c r="G566" s="4">
        <f t="shared" si="7"/>
        <v>43.800000000000153</v>
      </c>
      <c r="J566" s="193"/>
      <c r="K566" s="193"/>
    </row>
    <row r="567" spans="1:11">
      <c r="B567" s="787"/>
      <c r="C567" s="787"/>
      <c r="D567" s="815" t="s">
        <v>14</v>
      </c>
      <c r="E567" s="121">
        <v>550</v>
      </c>
      <c r="G567" s="4">
        <f t="shared" si="7"/>
        <v>593.80000000000018</v>
      </c>
    </row>
    <row r="568" spans="1:11" s="365" customFormat="1">
      <c r="A568" s="364">
        <v>45532</v>
      </c>
      <c r="B568" s="807" t="s">
        <v>4043</v>
      </c>
      <c r="C568" s="807" t="s">
        <v>21</v>
      </c>
      <c r="D568" s="374" t="s">
        <v>14</v>
      </c>
      <c r="E568" s="368"/>
      <c r="F568" s="368">
        <v>550</v>
      </c>
      <c r="G568" s="369">
        <f t="shared" ref="G568:G634" si="8">+G567+E568-F568</f>
        <v>43.800000000000182</v>
      </c>
      <c r="H568" s="369"/>
    </row>
    <row r="569" spans="1:11">
      <c r="A569" s="39">
        <v>45341</v>
      </c>
      <c r="B569" s="787" t="s">
        <v>4040</v>
      </c>
      <c r="C569" s="787" t="s">
        <v>21</v>
      </c>
      <c r="D569" t="s">
        <v>12</v>
      </c>
      <c r="F569" s="121">
        <v>36.799999999999997</v>
      </c>
      <c r="G569" s="4">
        <f t="shared" si="8"/>
        <v>7.0000000000001847</v>
      </c>
    </row>
    <row r="570" spans="1:11">
      <c r="A570" s="39">
        <v>45341</v>
      </c>
      <c r="B570" s="787" t="s">
        <v>4040</v>
      </c>
      <c r="C570" s="787" t="s">
        <v>21</v>
      </c>
      <c r="D570" t="s">
        <v>13</v>
      </c>
      <c r="F570" s="121">
        <v>7</v>
      </c>
      <c r="G570" s="4">
        <f t="shared" si="8"/>
        <v>1.8474111129762605E-13</v>
      </c>
    </row>
    <row r="571" spans="1:11">
      <c r="A571" s="41">
        <v>45565</v>
      </c>
      <c r="B571" s="786" t="s">
        <v>10</v>
      </c>
      <c r="C571" s="786" t="s">
        <v>91</v>
      </c>
      <c r="D571" s="815" t="s">
        <v>12</v>
      </c>
      <c r="E571" s="121">
        <v>37</v>
      </c>
      <c r="G571" s="4">
        <f t="shared" si="8"/>
        <v>37.000000000000185</v>
      </c>
    </row>
    <row r="572" spans="1:11">
      <c r="B572" s="787"/>
      <c r="C572" s="787"/>
      <c r="D572" s="815" t="s">
        <v>13</v>
      </c>
      <c r="E572" s="121">
        <v>5</v>
      </c>
      <c r="G572" s="4">
        <f t="shared" si="8"/>
        <v>42.000000000000185</v>
      </c>
    </row>
    <row r="573" spans="1:11">
      <c r="B573" s="787"/>
      <c r="C573" s="787"/>
      <c r="D573" s="815" t="s">
        <v>14</v>
      </c>
      <c r="E573" s="121">
        <v>550</v>
      </c>
      <c r="G573" s="4">
        <f t="shared" si="8"/>
        <v>592.00000000000023</v>
      </c>
    </row>
    <row r="574" spans="1:11" s="365" customFormat="1">
      <c r="A574" s="364">
        <v>45561</v>
      </c>
      <c r="B574" s="807" t="s">
        <v>4044</v>
      </c>
      <c r="C574" s="807" t="s">
        <v>91</v>
      </c>
      <c r="D574" s="374" t="s">
        <v>14</v>
      </c>
      <c r="E574" s="368"/>
      <c r="F574" s="368">
        <v>550</v>
      </c>
      <c r="G574" s="369">
        <f t="shared" si="8"/>
        <v>42.000000000000227</v>
      </c>
      <c r="H574" s="369"/>
    </row>
    <row r="575" spans="1:11">
      <c r="A575" s="39">
        <v>45628</v>
      </c>
      <c r="B575" s="787" t="s">
        <v>4045</v>
      </c>
      <c r="C575" s="787" t="s">
        <v>91</v>
      </c>
      <c r="D575" s="815" t="s">
        <v>12</v>
      </c>
      <c r="F575" s="121">
        <v>37</v>
      </c>
      <c r="G575" s="4">
        <f t="shared" si="8"/>
        <v>5.0000000000002274</v>
      </c>
    </row>
    <row r="576" spans="1:11">
      <c r="A576" s="39">
        <v>45628</v>
      </c>
      <c r="B576" s="787" t="s">
        <v>4045</v>
      </c>
      <c r="C576" s="787" t="s">
        <v>91</v>
      </c>
      <c r="D576" s="815" t="s">
        <v>13</v>
      </c>
      <c r="F576" s="121">
        <v>5</v>
      </c>
      <c r="G576" s="4">
        <f t="shared" si="8"/>
        <v>2.2737367544323206E-13</v>
      </c>
    </row>
    <row r="577" spans="1:13">
      <c r="A577" s="41">
        <v>45596</v>
      </c>
      <c r="B577" s="786" t="s">
        <v>10</v>
      </c>
      <c r="C577" s="786" t="s">
        <v>23</v>
      </c>
      <c r="D577" t="s">
        <v>12</v>
      </c>
      <c r="E577" s="12">
        <v>31.1</v>
      </c>
      <c r="G577" s="4">
        <f t="shared" si="8"/>
        <v>31.100000000000229</v>
      </c>
    </row>
    <row r="578" spans="1:13">
      <c r="B578" s="787"/>
      <c r="C578" s="787"/>
      <c r="D578" t="s">
        <v>13</v>
      </c>
      <c r="E578" s="12">
        <v>7</v>
      </c>
      <c r="G578" s="4">
        <f t="shared" si="8"/>
        <v>38.100000000000229</v>
      </c>
    </row>
    <row r="579" spans="1:13">
      <c r="B579" s="787"/>
      <c r="C579" s="787"/>
      <c r="D579" t="s">
        <v>14</v>
      </c>
      <c r="E579" s="12">
        <v>550</v>
      </c>
      <c r="G579" s="4">
        <f t="shared" si="8"/>
        <v>588.10000000000025</v>
      </c>
      <c r="K579" s="786" t="s">
        <v>24</v>
      </c>
      <c r="L579" t="s">
        <v>12</v>
      </c>
      <c r="M579" s="12">
        <v>30.7</v>
      </c>
    </row>
    <row r="580" spans="1:13" s="378" customFormat="1">
      <c r="A580" s="377">
        <v>45600</v>
      </c>
      <c r="B580" s="801" t="s">
        <v>4046</v>
      </c>
      <c r="C580" s="801" t="s">
        <v>23</v>
      </c>
      <c r="D580" s="378" t="s">
        <v>14</v>
      </c>
      <c r="E580" s="379"/>
      <c r="F580" s="379">
        <v>550</v>
      </c>
      <c r="G580" s="419">
        <f t="shared" si="8"/>
        <v>38.10000000000025</v>
      </c>
      <c r="H580" s="419"/>
      <c r="I580" s="423"/>
      <c r="K580" s="801"/>
      <c r="L580" s="378" t="s">
        <v>13</v>
      </c>
      <c r="M580" s="380">
        <v>7</v>
      </c>
    </row>
    <row r="581" spans="1:13">
      <c r="A581" s="39">
        <v>45628</v>
      </c>
      <c r="B581" s="787" t="s">
        <v>4045</v>
      </c>
      <c r="C581" s="787" t="s">
        <v>23</v>
      </c>
      <c r="D581" s="815" t="s">
        <v>12</v>
      </c>
      <c r="F581" s="121">
        <v>31.1</v>
      </c>
      <c r="G581" s="4">
        <f t="shared" si="8"/>
        <v>7.0000000000002487</v>
      </c>
      <c r="I581" s="26"/>
      <c r="K581" s="787"/>
      <c r="L581" t="s">
        <v>14</v>
      </c>
      <c r="M581" s="12">
        <v>550</v>
      </c>
    </row>
    <row r="582" spans="1:13">
      <c r="A582" s="39">
        <v>45628</v>
      </c>
      <c r="B582" s="787" t="s">
        <v>4045</v>
      </c>
      <c r="C582" s="787" t="s">
        <v>23</v>
      </c>
      <c r="D582" s="815" t="s">
        <v>13</v>
      </c>
      <c r="F582" s="121">
        <v>7</v>
      </c>
      <c r="G582" s="4">
        <f t="shared" si="8"/>
        <v>2.4868995751603507E-13</v>
      </c>
      <c r="I582" s="26"/>
      <c r="M582" s="12">
        <f>SUM(M579:M581)</f>
        <v>587.70000000000005</v>
      </c>
    </row>
    <row r="583" spans="1:13">
      <c r="A583" s="41">
        <v>45626</v>
      </c>
      <c r="B583" s="786" t="s">
        <v>10</v>
      </c>
      <c r="C583" s="786" t="s">
        <v>24</v>
      </c>
      <c r="D583" t="s">
        <v>12</v>
      </c>
      <c r="E583" s="12">
        <v>30.7</v>
      </c>
      <c r="F583" s="65"/>
      <c r="G583" s="4">
        <f t="shared" si="8"/>
        <v>30.700000000000248</v>
      </c>
    </row>
    <row r="584" spans="1:13">
      <c r="B584" s="787"/>
      <c r="C584" s="787"/>
      <c r="D584" t="s">
        <v>13</v>
      </c>
      <c r="E584" s="12">
        <v>7</v>
      </c>
      <c r="F584" s="65"/>
      <c r="G584" s="4">
        <f t="shared" si="8"/>
        <v>37.700000000000244</v>
      </c>
    </row>
    <row r="585" spans="1:13">
      <c r="B585" s="787"/>
      <c r="C585" s="787"/>
      <c r="D585" t="s">
        <v>14</v>
      </c>
      <c r="E585" s="12">
        <v>550</v>
      </c>
      <c r="F585" s="65"/>
      <c r="G585" s="4">
        <f t="shared" si="8"/>
        <v>587.70000000000027</v>
      </c>
      <c r="I585" s="26"/>
    </row>
    <row r="586" spans="1:13" s="378" customFormat="1">
      <c r="A586" s="377">
        <v>45628</v>
      </c>
      <c r="B586" s="801" t="s">
        <v>4047</v>
      </c>
      <c r="C586" s="801" t="s">
        <v>24</v>
      </c>
      <c r="D586" s="378" t="s">
        <v>14</v>
      </c>
      <c r="E586" s="380"/>
      <c r="F586" s="418">
        <v>550</v>
      </c>
      <c r="G586" s="419">
        <f t="shared" si="8"/>
        <v>37.700000000000273</v>
      </c>
      <c r="H586" s="419"/>
    </row>
    <row r="587" spans="1:13">
      <c r="A587" s="39">
        <v>45691</v>
      </c>
      <c r="B587" s="787" t="s">
        <v>4048</v>
      </c>
      <c r="C587" s="787" t="s">
        <v>24</v>
      </c>
      <c r="D587" t="s">
        <v>12</v>
      </c>
      <c r="E587" s="12"/>
      <c r="F587" s="65">
        <v>30.7</v>
      </c>
      <c r="G587" s="4">
        <f t="shared" si="8"/>
        <v>7.0000000000002736</v>
      </c>
    </row>
    <row r="588" spans="1:13">
      <c r="A588" s="39">
        <v>45691</v>
      </c>
      <c r="B588" s="787" t="s">
        <v>4048</v>
      </c>
      <c r="C588" s="787" t="s">
        <v>24</v>
      </c>
      <c r="D588" t="s">
        <v>13</v>
      </c>
      <c r="E588" s="12"/>
      <c r="F588" s="65">
        <v>7</v>
      </c>
      <c r="G588" s="4">
        <f t="shared" si="8"/>
        <v>2.7355895326763857E-13</v>
      </c>
    </row>
    <row r="589" spans="1:13">
      <c r="A589" s="41">
        <v>45657</v>
      </c>
      <c r="B589" s="786" t="s">
        <v>10</v>
      </c>
      <c r="C589" s="786" t="s">
        <v>25</v>
      </c>
      <c r="D589" t="s">
        <v>12</v>
      </c>
      <c r="E589" s="12">
        <v>25.9</v>
      </c>
      <c r="G589" s="4">
        <f t="shared" si="8"/>
        <v>25.900000000000272</v>
      </c>
    </row>
    <row r="590" spans="1:13">
      <c r="B590" s="787"/>
      <c r="C590" s="787"/>
      <c r="D590" t="s">
        <v>13</v>
      </c>
      <c r="E590" s="12">
        <v>3</v>
      </c>
      <c r="G590" s="4">
        <f t="shared" si="8"/>
        <v>28.900000000000272</v>
      </c>
    </row>
    <row r="591" spans="1:13">
      <c r="B591" s="787"/>
      <c r="C591" s="787"/>
      <c r="D591" t="s">
        <v>14</v>
      </c>
      <c r="E591" s="12">
        <v>550</v>
      </c>
      <c r="G591" s="4">
        <f t="shared" si="8"/>
        <v>578.90000000000032</v>
      </c>
    </row>
    <row r="592" spans="1:13" s="127" customFormat="1">
      <c r="A592" s="126">
        <v>45660</v>
      </c>
      <c r="B592" s="797" t="s">
        <v>4049</v>
      </c>
      <c r="C592" s="797" t="s">
        <v>25</v>
      </c>
      <c r="D592" s="127" t="s">
        <v>14</v>
      </c>
      <c r="E592" s="266"/>
      <c r="F592" s="266">
        <v>550</v>
      </c>
      <c r="G592" s="128">
        <f t="shared" si="8"/>
        <v>28.900000000000318</v>
      </c>
      <c r="H592" s="128"/>
    </row>
    <row r="593" spans="1:12">
      <c r="A593" s="39">
        <v>45691</v>
      </c>
      <c r="B593" s="787" t="s">
        <v>4048</v>
      </c>
      <c r="C593" s="787" t="s">
        <v>25</v>
      </c>
      <c r="D593" t="s">
        <v>12</v>
      </c>
      <c r="F593" s="121">
        <v>25.9</v>
      </c>
      <c r="G593" s="4">
        <f t="shared" si="8"/>
        <v>3.0000000000003197</v>
      </c>
    </row>
    <row r="594" spans="1:12">
      <c r="A594" s="39">
        <v>45691</v>
      </c>
      <c r="B594" s="787" t="s">
        <v>4048</v>
      </c>
      <c r="C594" s="787" t="s">
        <v>25</v>
      </c>
      <c r="D594" t="s">
        <v>13</v>
      </c>
      <c r="F594" s="121">
        <v>3</v>
      </c>
      <c r="G594" s="4">
        <f t="shared" si="8"/>
        <v>3.1974423109204508E-13</v>
      </c>
    </row>
    <row r="595" spans="1:12">
      <c r="A595" s="9">
        <v>45688</v>
      </c>
      <c r="B595" s="786" t="s">
        <v>10</v>
      </c>
      <c r="C595" s="786" t="s">
        <v>11</v>
      </c>
      <c r="D595" t="s">
        <v>12</v>
      </c>
      <c r="E595" s="121">
        <v>29.3</v>
      </c>
      <c r="G595" s="4">
        <f t="shared" si="8"/>
        <v>29.30000000000032</v>
      </c>
    </row>
    <row r="596" spans="1:12">
      <c r="A596"/>
      <c r="B596" s="787"/>
      <c r="C596" s="787"/>
      <c r="D596" t="s">
        <v>13</v>
      </c>
      <c r="E596" s="121">
        <v>3</v>
      </c>
      <c r="G596" s="4">
        <f t="shared" si="8"/>
        <v>32.300000000000324</v>
      </c>
    </row>
    <row r="597" spans="1:12">
      <c r="A597"/>
      <c r="B597" s="787"/>
      <c r="C597" s="787"/>
      <c r="D597" t="s">
        <v>14</v>
      </c>
      <c r="E597" s="121">
        <v>550</v>
      </c>
      <c r="G597" s="4">
        <f t="shared" si="8"/>
        <v>582.3000000000003</v>
      </c>
    </row>
    <row r="598" spans="1:12" s="127" customFormat="1">
      <c r="A598" s="126">
        <v>45691</v>
      </c>
      <c r="B598" s="797" t="s">
        <v>278</v>
      </c>
      <c r="C598" s="797" t="s">
        <v>11</v>
      </c>
      <c r="D598" s="127" t="s">
        <v>14</v>
      </c>
      <c r="E598" s="266"/>
      <c r="F598" s="266">
        <v>550</v>
      </c>
      <c r="G598" s="128">
        <f t="shared" si="8"/>
        <v>32.300000000000296</v>
      </c>
      <c r="H598" s="128"/>
    </row>
    <row r="599" spans="1:12">
      <c r="A599" s="39">
        <v>45777</v>
      </c>
      <c r="B599" s="787" t="s">
        <v>4050</v>
      </c>
      <c r="C599" s="787" t="s">
        <v>11</v>
      </c>
      <c r="D599" t="s">
        <v>12</v>
      </c>
      <c r="F599" s="121">
        <v>29.3</v>
      </c>
      <c r="G599" s="4">
        <f t="shared" si="8"/>
        <v>3.0000000000002949</v>
      </c>
    </row>
    <row r="600" spans="1:12">
      <c r="A600" s="39">
        <v>45777</v>
      </c>
      <c r="B600" s="787" t="s">
        <v>4050</v>
      </c>
      <c r="C600" s="787" t="s">
        <v>11</v>
      </c>
      <c r="D600" t="s">
        <v>13</v>
      </c>
      <c r="F600" s="121">
        <v>3</v>
      </c>
      <c r="G600" s="4">
        <f t="shared" si="8"/>
        <v>2.9487523534044158E-13</v>
      </c>
    </row>
    <row r="601" spans="1:12">
      <c r="A601" s="41">
        <v>45716</v>
      </c>
      <c r="B601" s="786" t="s">
        <v>10</v>
      </c>
      <c r="C601" s="786" t="s">
        <v>15</v>
      </c>
      <c r="D601" t="s">
        <v>12</v>
      </c>
      <c r="E601" s="121">
        <v>36.700000000000003</v>
      </c>
      <c r="G601" s="4">
        <f t="shared" si="8"/>
        <v>36.700000000000301</v>
      </c>
      <c r="I601" s="26">
        <f>70-G658</f>
        <v>28.999999999999773</v>
      </c>
    </row>
    <row r="602" spans="1:12">
      <c r="B602" s="787"/>
      <c r="C602" s="787"/>
      <c r="D602" t="s">
        <v>13</v>
      </c>
      <c r="E602" s="121">
        <v>3</v>
      </c>
      <c r="G602" s="4">
        <f t="shared" si="8"/>
        <v>39.700000000000301</v>
      </c>
    </row>
    <row r="603" spans="1:12">
      <c r="B603" s="787"/>
      <c r="C603" s="787"/>
      <c r="D603" t="s">
        <v>14</v>
      </c>
      <c r="E603" s="121">
        <v>550</v>
      </c>
      <c r="G603" s="4">
        <f t="shared" si="8"/>
        <v>589.70000000000027</v>
      </c>
      <c r="J603" s="786" t="s">
        <v>11</v>
      </c>
      <c r="K603" t="s">
        <v>12</v>
      </c>
      <c r="L603" s="121">
        <v>29.3</v>
      </c>
    </row>
    <row r="604" spans="1:12" s="127" customFormat="1">
      <c r="A604" s="126">
        <v>45722</v>
      </c>
      <c r="B604" s="797" t="s">
        <v>4051</v>
      </c>
      <c r="C604" s="797" t="s">
        <v>15</v>
      </c>
      <c r="D604" s="127" t="s">
        <v>14</v>
      </c>
      <c r="E604" s="266"/>
      <c r="F604" s="266">
        <v>550</v>
      </c>
      <c r="G604" s="128">
        <f t="shared" si="8"/>
        <v>39.700000000000273</v>
      </c>
      <c r="H604" s="128"/>
      <c r="J604" s="797"/>
      <c r="K604" s="127" t="s">
        <v>13</v>
      </c>
      <c r="L604" s="266">
        <v>3</v>
      </c>
    </row>
    <row r="605" spans="1:12">
      <c r="A605" s="39">
        <v>45777</v>
      </c>
      <c r="B605" s="787" t="s">
        <v>4050</v>
      </c>
      <c r="C605" s="787" t="s">
        <v>15</v>
      </c>
      <c r="D605" t="s">
        <v>12</v>
      </c>
      <c r="F605" s="121">
        <v>36.700000000000003</v>
      </c>
      <c r="G605" s="4">
        <f t="shared" si="8"/>
        <v>3.00000000000027</v>
      </c>
      <c r="J605" s="787"/>
      <c r="L605" s="121"/>
    </row>
    <row r="606" spans="1:12">
      <c r="A606" s="39">
        <v>45777</v>
      </c>
      <c r="B606" s="787" t="s">
        <v>4050</v>
      </c>
      <c r="C606" s="787" t="s">
        <v>15</v>
      </c>
      <c r="D606" t="s">
        <v>13</v>
      </c>
      <c r="F606" s="121">
        <v>3</v>
      </c>
      <c r="G606" s="4">
        <f t="shared" si="8"/>
        <v>2.7000623958883807E-13</v>
      </c>
      <c r="J606" s="787"/>
      <c r="L606" s="121"/>
    </row>
    <row r="607" spans="1:12">
      <c r="A607" s="41">
        <v>45747</v>
      </c>
      <c r="B607" s="786" t="s">
        <v>10</v>
      </c>
      <c r="C607" s="786" t="s">
        <v>16</v>
      </c>
      <c r="D607" t="s">
        <v>12</v>
      </c>
      <c r="E607" s="121">
        <v>36</v>
      </c>
      <c r="G607" s="4">
        <f t="shared" si="8"/>
        <v>36.00000000000027</v>
      </c>
      <c r="J607" s="786" t="s">
        <v>15</v>
      </c>
      <c r="K607" t="s">
        <v>12</v>
      </c>
      <c r="L607" s="121">
        <v>36.700000000000003</v>
      </c>
    </row>
    <row r="608" spans="1:12">
      <c r="B608" s="787"/>
      <c r="C608" s="787"/>
      <c r="D608" t="s">
        <v>13</v>
      </c>
      <c r="E608" s="121">
        <v>3</v>
      </c>
      <c r="G608" s="4">
        <f t="shared" si="8"/>
        <v>39.00000000000027</v>
      </c>
      <c r="J608" s="787"/>
      <c r="K608" t="s">
        <v>13</v>
      </c>
      <c r="L608" s="121">
        <v>3</v>
      </c>
    </row>
    <row r="609" spans="1:12">
      <c r="B609" s="787"/>
      <c r="C609" s="787"/>
      <c r="D609" t="s">
        <v>14</v>
      </c>
      <c r="E609" s="121">
        <v>550</v>
      </c>
      <c r="G609" s="4">
        <f t="shared" si="8"/>
        <v>589.00000000000023</v>
      </c>
      <c r="J609" s="786" t="s">
        <v>16</v>
      </c>
      <c r="K609" t="s">
        <v>12</v>
      </c>
      <c r="L609" s="121">
        <v>36</v>
      </c>
    </row>
    <row r="610" spans="1:12" s="233" customFormat="1">
      <c r="A610" s="269">
        <v>45748</v>
      </c>
      <c r="B610" s="270" t="s">
        <v>4052</v>
      </c>
      <c r="C610" s="270" t="s">
        <v>16</v>
      </c>
      <c r="D610" s="233" t="s">
        <v>14</v>
      </c>
      <c r="E610" s="273"/>
      <c r="F610" s="273">
        <v>550</v>
      </c>
      <c r="G610" s="271">
        <f t="shared" si="8"/>
        <v>39.000000000000227</v>
      </c>
      <c r="H610" s="271">
        <f>+F610</f>
        <v>550</v>
      </c>
      <c r="I610" s="233" t="s">
        <v>265</v>
      </c>
      <c r="J610" s="270"/>
      <c r="K610" s="233" t="s">
        <v>13</v>
      </c>
      <c r="L610" s="273">
        <v>3</v>
      </c>
    </row>
    <row r="611" spans="1:12">
      <c r="A611" s="39">
        <v>45777</v>
      </c>
      <c r="B611" s="787" t="s">
        <v>4050</v>
      </c>
      <c r="C611" s="787" t="s">
        <v>16</v>
      </c>
      <c r="D611" t="s">
        <v>12</v>
      </c>
      <c r="F611" s="121">
        <v>36</v>
      </c>
      <c r="G611" s="4">
        <f t="shared" si="8"/>
        <v>3.0000000000002274</v>
      </c>
      <c r="J611" s="787"/>
      <c r="L611" s="121"/>
    </row>
    <row r="612" spans="1:12">
      <c r="A612" s="39">
        <v>45777</v>
      </c>
      <c r="B612" s="787" t="s">
        <v>4050</v>
      </c>
      <c r="C612" s="787" t="s">
        <v>16</v>
      </c>
      <c r="D612" t="s">
        <v>13</v>
      </c>
      <c r="F612" s="121">
        <v>3</v>
      </c>
      <c r="G612" s="4">
        <f t="shared" si="8"/>
        <v>2.2737367544323206E-13</v>
      </c>
      <c r="J612" s="787"/>
      <c r="L612" s="121"/>
    </row>
    <row r="613" spans="1:12">
      <c r="A613" s="41">
        <v>45777</v>
      </c>
      <c r="B613" s="786" t="s">
        <v>10</v>
      </c>
      <c r="C613" s="786" t="s">
        <v>17</v>
      </c>
      <c r="D613" t="s">
        <v>12</v>
      </c>
      <c r="E613" s="121">
        <v>36</v>
      </c>
      <c r="G613" s="4">
        <f t="shared" si="8"/>
        <v>36.000000000000227</v>
      </c>
      <c r="L613" s="121">
        <f>SUM(L603:L610)</f>
        <v>111</v>
      </c>
    </row>
    <row r="614" spans="1:12">
      <c r="B614" s="787"/>
      <c r="C614" s="787"/>
      <c r="D614" t="s">
        <v>13</v>
      </c>
      <c r="E614" s="121">
        <v>3</v>
      </c>
      <c r="G614" s="4">
        <f t="shared" si="8"/>
        <v>39.000000000000227</v>
      </c>
    </row>
    <row r="615" spans="1:12">
      <c r="B615" s="787"/>
      <c r="C615" s="787"/>
      <c r="D615" t="s">
        <v>14</v>
      </c>
      <c r="E615" s="121">
        <v>550</v>
      </c>
      <c r="G615" s="4">
        <f t="shared" si="8"/>
        <v>589.00000000000023</v>
      </c>
    </row>
    <row r="616" spans="1:12" s="233" customFormat="1">
      <c r="A616" s="269">
        <v>45775</v>
      </c>
      <c r="B616" s="270" t="s">
        <v>4053</v>
      </c>
      <c r="C616" s="270" t="s">
        <v>17</v>
      </c>
      <c r="D616" s="233" t="s">
        <v>14</v>
      </c>
      <c r="E616" s="273"/>
      <c r="F616" s="273">
        <v>550</v>
      </c>
      <c r="G616" s="271">
        <f t="shared" si="8"/>
        <v>39.000000000000227</v>
      </c>
      <c r="H616" s="271">
        <f>+F616</f>
        <v>550</v>
      </c>
      <c r="I616" s="233" t="s">
        <v>272</v>
      </c>
    </row>
    <row r="617" spans="1:12">
      <c r="A617" s="39">
        <v>45869</v>
      </c>
      <c r="B617" s="787" t="s">
        <v>4054</v>
      </c>
      <c r="C617" s="787" t="s">
        <v>17</v>
      </c>
      <c r="D617" t="s">
        <v>12</v>
      </c>
      <c r="F617" s="121">
        <v>36</v>
      </c>
      <c r="G617" s="4">
        <f t="shared" si="8"/>
        <v>3.0000000000002274</v>
      </c>
    </row>
    <row r="618" spans="1:12">
      <c r="A618" s="39">
        <v>45869</v>
      </c>
      <c r="B618" s="787" t="s">
        <v>4054</v>
      </c>
      <c r="C618" s="787" t="s">
        <v>17</v>
      </c>
      <c r="D618" t="s">
        <v>13</v>
      </c>
      <c r="F618" s="121">
        <v>3</v>
      </c>
      <c r="G618" s="4">
        <f t="shared" si="8"/>
        <v>2.2737367544323206E-13</v>
      </c>
    </row>
    <row r="619" spans="1:12">
      <c r="A619" s="41">
        <v>45808</v>
      </c>
      <c r="B619" s="786" t="s">
        <v>10</v>
      </c>
      <c r="C619" s="786" t="s">
        <v>237</v>
      </c>
      <c r="D619" t="s">
        <v>12</v>
      </c>
      <c r="E619" s="118">
        <v>36</v>
      </c>
      <c r="G619" s="4">
        <f t="shared" si="8"/>
        <v>36.000000000000227</v>
      </c>
    </row>
    <row r="620" spans="1:12">
      <c r="B620" s="787"/>
      <c r="C620" s="787"/>
      <c r="D620" t="s">
        <v>13</v>
      </c>
      <c r="E620" s="118">
        <v>5</v>
      </c>
      <c r="G620" s="4">
        <f t="shared" si="8"/>
        <v>41.000000000000227</v>
      </c>
    </row>
    <row r="621" spans="1:12">
      <c r="B621" s="787"/>
      <c r="C621" s="787"/>
      <c r="D621" t="s">
        <v>14</v>
      </c>
      <c r="E621" s="121">
        <v>550</v>
      </c>
      <c r="G621" s="4">
        <f t="shared" si="8"/>
        <v>591.00000000000023</v>
      </c>
    </row>
    <row r="622" spans="1:12" s="127" customFormat="1">
      <c r="A622" s="126">
        <v>45810</v>
      </c>
      <c r="B622" s="797" t="s">
        <v>4055</v>
      </c>
      <c r="C622" s="797" t="s">
        <v>237</v>
      </c>
      <c r="D622" s="127" t="s">
        <v>14</v>
      </c>
      <c r="E622" s="266"/>
      <c r="F622" s="266">
        <v>550</v>
      </c>
      <c r="G622" s="128">
        <f t="shared" si="8"/>
        <v>41.000000000000227</v>
      </c>
      <c r="H622" s="128"/>
    </row>
    <row r="623" spans="1:12">
      <c r="A623" s="39">
        <v>45869</v>
      </c>
      <c r="B623" s="787" t="s">
        <v>4054</v>
      </c>
      <c r="C623" s="787" t="s">
        <v>237</v>
      </c>
      <c r="D623" t="s">
        <v>12</v>
      </c>
      <c r="F623" s="121">
        <v>36</v>
      </c>
      <c r="G623" s="4">
        <f t="shared" si="8"/>
        <v>5.0000000000002274</v>
      </c>
    </row>
    <row r="624" spans="1:12">
      <c r="A624" s="39">
        <v>45869</v>
      </c>
      <c r="B624" s="787" t="s">
        <v>4054</v>
      </c>
      <c r="C624" s="787" t="s">
        <v>237</v>
      </c>
      <c r="D624" t="s">
        <v>13</v>
      </c>
      <c r="F624" s="121">
        <v>5</v>
      </c>
      <c r="G624" s="4">
        <f t="shared" si="8"/>
        <v>2.2737367544323206E-13</v>
      </c>
    </row>
    <row r="625" spans="1:16">
      <c r="A625" s="41">
        <v>45838</v>
      </c>
      <c r="B625" s="786" t="s">
        <v>10</v>
      </c>
      <c r="C625" s="786" t="s">
        <v>19</v>
      </c>
      <c r="D625" t="s">
        <v>12</v>
      </c>
      <c r="E625" s="118">
        <v>36</v>
      </c>
      <c r="G625" s="4">
        <f t="shared" si="8"/>
        <v>36.000000000000227</v>
      </c>
      <c r="J625" s="786" t="s">
        <v>17</v>
      </c>
      <c r="K625" t="s">
        <v>12</v>
      </c>
      <c r="L625" s="121">
        <v>36</v>
      </c>
    </row>
    <row r="626" spans="1:16">
      <c r="B626" s="787"/>
      <c r="C626" s="787"/>
      <c r="D626" t="s">
        <v>13</v>
      </c>
      <c r="E626" s="118">
        <v>4</v>
      </c>
      <c r="G626" s="4">
        <f t="shared" si="8"/>
        <v>40.000000000000227</v>
      </c>
      <c r="J626" s="787"/>
      <c r="K626" t="s">
        <v>13</v>
      </c>
      <c r="L626" s="121">
        <v>3</v>
      </c>
      <c r="O626">
        <v>29.5</v>
      </c>
    </row>
    <row r="627" spans="1:16">
      <c r="B627" s="787"/>
      <c r="C627" s="787"/>
      <c r="D627" t="s">
        <v>14</v>
      </c>
      <c r="E627" s="121">
        <v>550</v>
      </c>
      <c r="G627" s="4">
        <f t="shared" si="8"/>
        <v>590.00000000000023</v>
      </c>
      <c r="J627" s="786" t="s">
        <v>237</v>
      </c>
      <c r="K627" t="s">
        <v>12</v>
      </c>
      <c r="L627" s="118">
        <v>36</v>
      </c>
      <c r="O627">
        <v>34</v>
      </c>
    </row>
    <row r="628" spans="1:16" s="127" customFormat="1">
      <c r="A628" s="126">
        <v>45838</v>
      </c>
      <c r="B628" s="797" t="s">
        <v>4056</v>
      </c>
      <c r="C628" s="797" t="s">
        <v>19</v>
      </c>
      <c r="D628" s="127" t="s">
        <v>14</v>
      </c>
      <c r="E628" s="266"/>
      <c r="F628" s="266">
        <v>550</v>
      </c>
      <c r="G628" s="128">
        <f t="shared" si="8"/>
        <v>40.000000000000227</v>
      </c>
      <c r="H628" s="128"/>
      <c r="J628" s="797"/>
      <c r="K628" s="127" t="s">
        <v>13</v>
      </c>
      <c r="L628" s="301">
        <v>5</v>
      </c>
      <c r="O628" s="127">
        <v>6</v>
      </c>
    </row>
    <row r="629" spans="1:16">
      <c r="A629" s="39">
        <v>45869</v>
      </c>
      <c r="B629" s="787" t="s">
        <v>4054</v>
      </c>
      <c r="C629" s="787" t="s">
        <v>19</v>
      </c>
      <c r="D629" t="s">
        <v>12</v>
      </c>
      <c r="F629" s="121">
        <v>36</v>
      </c>
      <c r="G629" s="4">
        <f t="shared" si="8"/>
        <v>4.0000000000002274</v>
      </c>
      <c r="J629" s="786" t="s">
        <v>19</v>
      </c>
      <c r="K629" t="s">
        <v>12</v>
      </c>
      <c r="L629" s="118">
        <v>36</v>
      </c>
      <c r="O629">
        <f>SUM(O626:O628)</f>
        <v>69.5</v>
      </c>
      <c r="P629">
        <f>O629-77.5</f>
        <v>-8</v>
      </c>
    </row>
    <row r="630" spans="1:16">
      <c r="A630" s="39">
        <v>45869</v>
      </c>
      <c r="B630" s="787" t="s">
        <v>4054</v>
      </c>
      <c r="C630" s="787" t="s">
        <v>19</v>
      </c>
      <c r="D630" t="s">
        <v>13</v>
      </c>
      <c r="F630" s="121">
        <v>4</v>
      </c>
      <c r="G630" s="4">
        <f t="shared" si="8"/>
        <v>2.2737367544323206E-13</v>
      </c>
      <c r="J630" s="787"/>
      <c r="K630" t="s">
        <v>13</v>
      </c>
      <c r="L630" s="118">
        <v>4</v>
      </c>
    </row>
    <row r="631" spans="1:16">
      <c r="A631" s="41">
        <v>45869</v>
      </c>
      <c r="B631" s="786" t="s">
        <v>10</v>
      </c>
      <c r="C631" s="786" t="s">
        <v>20</v>
      </c>
      <c r="D631" t="s">
        <v>12</v>
      </c>
      <c r="E631" s="121">
        <v>36</v>
      </c>
      <c r="G631" s="4">
        <f t="shared" si="8"/>
        <v>36.000000000000227</v>
      </c>
      <c r="L631" s="121">
        <f>SUM(L625:L630)</f>
        <v>120</v>
      </c>
    </row>
    <row r="632" spans="1:16">
      <c r="B632" s="787"/>
      <c r="C632" s="787"/>
      <c r="D632" t="s">
        <v>13</v>
      </c>
      <c r="E632" s="121">
        <v>4</v>
      </c>
      <c r="G632" s="4">
        <f t="shared" si="8"/>
        <v>40.000000000000227</v>
      </c>
      <c r="L632">
        <v>550</v>
      </c>
    </row>
    <row r="633" spans="1:16">
      <c r="B633" s="787"/>
      <c r="C633" s="787"/>
      <c r="D633" t="s">
        <v>14</v>
      </c>
      <c r="E633" s="121">
        <v>550</v>
      </c>
      <c r="G633" s="4">
        <f t="shared" si="8"/>
        <v>590.00000000000023</v>
      </c>
    </row>
    <row r="634" spans="1:16" s="127" customFormat="1">
      <c r="A634" s="126">
        <v>45869</v>
      </c>
      <c r="B634" s="797" t="s">
        <v>4057</v>
      </c>
      <c r="C634" s="797" t="s">
        <v>20</v>
      </c>
      <c r="D634" s="127" t="s">
        <v>14</v>
      </c>
      <c r="E634" s="266"/>
      <c r="F634" s="266">
        <v>550</v>
      </c>
      <c r="G634" s="4">
        <f>+G633+E634-F634</f>
        <v>40.000000000000227</v>
      </c>
      <c r="H634" s="128"/>
    </row>
    <row r="635" spans="1:16" s="527" customFormat="1" ht="17.25" customHeight="1">
      <c r="A635" s="525">
        <v>45993</v>
      </c>
      <c r="B635" s="526" t="s">
        <v>4058</v>
      </c>
      <c r="C635" s="526" t="s">
        <v>20</v>
      </c>
      <c r="D635" t="s">
        <v>12</v>
      </c>
      <c r="E635" s="528"/>
      <c r="F635" s="121">
        <v>36</v>
      </c>
      <c r="G635" s="4">
        <f>+G634+E635-F635</f>
        <v>4.0000000000002274</v>
      </c>
      <c r="H635" s="46"/>
    </row>
    <row r="636" spans="1:16" s="527" customFormat="1">
      <c r="A636" s="525">
        <v>45993</v>
      </c>
      <c r="B636" s="526" t="s">
        <v>4058</v>
      </c>
      <c r="C636" s="526" t="s">
        <v>20</v>
      </c>
      <c r="D636" t="s">
        <v>13</v>
      </c>
      <c r="E636" s="528"/>
      <c r="F636" s="121">
        <v>4</v>
      </c>
      <c r="G636" s="4">
        <f>+G635+E636-F636</f>
        <v>2.2737367544323206E-13</v>
      </c>
      <c r="H636" s="46"/>
    </row>
    <row r="637" spans="1:16">
      <c r="A637" s="41">
        <v>45900</v>
      </c>
      <c r="B637" s="786" t="s">
        <v>10</v>
      </c>
      <c r="C637" s="786" t="s">
        <v>21</v>
      </c>
      <c r="D637" t="s">
        <v>12</v>
      </c>
      <c r="E637" s="121">
        <v>36</v>
      </c>
      <c r="G637" s="4">
        <f>+G636+E637-F637</f>
        <v>36.000000000000227</v>
      </c>
    </row>
    <row r="638" spans="1:16">
      <c r="B638" s="787"/>
      <c r="C638" s="787"/>
      <c r="D638" t="s">
        <v>13</v>
      </c>
      <c r="E638" s="121">
        <v>8</v>
      </c>
      <c r="G638" s="4">
        <f>+G637+E638-F638</f>
        <v>44.000000000000227</v>
      </c>
    </row>
    <row r="639" spans="1:16">
      <c r="B639" s="787"/>
      <c r="C639" s="787"/>
      <c r="D639" t="s">
        <v>14</v>
      </c>
      <c r="E639" s="121">
        <v>550</v>
      </c>
      <c r="G639" s="4">
        <f>+G638+E639-F639</f>
        <v>594.00000000000023</v>
      </c>
    </row>
    <row r="640" spans="1:16" s="233" customFormat="1">
      <c r="A640" s="269">
        <v>45871</v>
      </c>
      <c r="B640" s="270" t="s">
        <v>1117</v>
      </c>
      <c r="C640" s="270" t="s">
        <v>21</v>
      </c>
      <c r="D640" s="233" t="s">
        <v>14</v>
      </c>
      <c r="E640" s="273"/>
      <c r="F640" s="273">
        <v>550</v>
      </c>
      <c r="G640" s="4">
        <f>+G639+E640-F640</f>
        <v>44.000000000000227</v>
      </c>
      <c r="H640" s="271">
        <f>+F640</f>
        <v>550</v>
      </c>
      <c r="I640" s="233" t="s">
        <v>4059</v>
      </c>
    </row>
    <row r="641" spans="1:13" s="527" customFormat="1">
      <c r="A641" s="525">
        <v>45993</v>
      </c>
      <c r="B641" s="526" t="s">
        <v>4058</v>
      </c>
      <c r="C641" s="526" t="s">
        <v>21</v>
      </c>
      <c r="D641" t="s">
        <v>12</v>
      </c>
      <c r="E641" s="528"/>
      <c r="F641" s="121">
        <v>36</v>
      </c>
      <c r="G641" s="4">
        <f>+G640+E641-F641</f>
        <v>8.0000000000002274</v>
      </c>
      <c r="H641" s="46"/>
    </row>
    <row r="642" spans="1:13" s="527" customFormat="1">
      <c r="A642" s="525">
        <v>45993</v>
      </c>
      <c r="B642" s="526" t="s">
        <v>4058</v>
      </c>
      <c r="C642" s="526" t="s">
        <v>21</v>
      </c>
      <c r="D642" t="s">
        <v>13</v>
      </c>
      <c r="E642" s="528"/>
      <c r="F642" s="121">
        <v>8</v>
      </c>
      <c r="G642" s="4">
        <f>+G641+E642-F642</f>
        <v>2.2737367544323206E-13</v>
      </c>
      <c r="H642" s="46"/>
    </row>
    <row r="643" spans="1:13">
      <c r="A643" s="133" t="s">
        <v>136</v>
      </c>
      <c r="B643" s="786" t="s">
        <v>10</v>
      </c>
      <c r="C643" s="786" t="s">
        <v>91</v>
      </c>
      <c r="D643" t="s">
        <v>12</v>
      </c>
      <c r="E643" s="121">
        <v>36</v>
      </c>
      <c r="G643" s="4">
        <f>+G642+E643-F643</f>
        <v>36.000000000000227</v>
      </c>
    </row>
    <row r="644" spans="1:13">
      <c r="A644" s="106"/>
      <c r="B644" s="787"/>
      <c r="C644" s="787"/>
      <c r="D644" t="s">
        <v>13</v>
      </c>
      <c r="E644" s="121">
        <v>6</v>
      </c>
      <c r="G644" s="4">
        <f>+G643+E644-F644</f>
        <v>42.000000000000227</v>
      </c>
    </row>
    <row r="645" spans="1:13">
      <c r="A645" s="106"/>
      <c r="B645" s="787"/>
      <c r="C645" s="787"/>
      <c r="D645" t="s">
        <v>14</v>
      </c>
      <c r="E645" s="121">
        <v>550</v>
      </c>
      <c r="G645" s="4">
        <f>+G644+E645-F645</f>
        <v>592.00000000000023</v>
      </c>
    </row>
    <row r="646" spans="1:13">
      <c r="A646" s="39">
        <v>45933</v>
      </c>
      <c r="B646" s="498" t="s">
        <v>4060</v>
      </c>
      <c r="C646" s="787" t="s">
        <v>91</v>
      </c>
      <c r="D646" t="s">
        <v>14</v>
      </c>
      <c r="F646" s="121">
        <v>550</v>
      </c>
      <c r="G646" s="4">
        <f>+G645+E646-F646</f>
        <v>42.000000000000227</v>
      </c>
      <c r="K646" s="786" t="s">
        <v>20</v>
      </c>
      <c r="L646" t="s">
        <v>12</v>
      </c>
      <c r="M646" s="121">
        <v>36</v>
      </c>
    </row>
    <row r="647" spans="1:13">
      <c r="A647" s="39">
        <v>45993</v>
      </c>
      <c r="B647" s="787" t="s">
        <v>4058</v>
      </c>
      <c r="C647" s="787" t="s">
        <v>91</v>
      </c>
      <c r="D647" t="s">
        <v>12</v>
      </c>
      <c r="F647" s="121">
        <v>36</v>
      </c>
      <c r="G647" s="4">
        <f>+G646+E647-F647</f>
        <v>6.0000000000002274</v>
      </c>
      <c r="K647" s="786"/>
      <c r="M647" s="121"/>
    </row>
    <row r="648" spans="1:13">
      <c r="A648" s="39">
        <v>45993</v>
      </c>
      <c r="B648" s="787" t="s">
        <v>4058</v>
      </c>
      <c r="C648" s="787" t="s">
        <v>91</v>
      </c>
      <c r="D648" t="s">
        <v>13</v>
      </c>
      <c r="F648" s="121">
        <v>6</v>
      </c>
      <c r="G648" s="4">
        <f>+G647+E648-F648</f>
        <v>2.2737367544323206E-13</v>
      </c>
      <c r="K648" s="786"/>
      <c r="M648" s="121"/>
    </row>
    <row r="649" spans="1:13">
      <c r="A649" s="133">
        <v>45961</v>
      </c>
      <c r="B649" s="786" t="s">
        <v>10</v>
      </c>
      <c r="C649" s="786" t="s">
        <v>23</v>
      </c>
      <c r="D649" t="s">
        <v>12</v>
      </c>
      <c r="E649" s="121">
        <v>36</v>
      </c>
      <c r="G649" s="4">
        <f>+G648+E649-F649</f>
        <v>36.000000000000227</v>
      </c>
      <c r="K649" s="787"/>
      <c r="L649" t="s">
        <v>13</v>
      </c>
      <c r="M649" s="121">
        <v>4</v>
      </c>
    </row>
    <row r="650" spans="1:13">
      <c r="B650" s="787"/>
      <c r="C650" s="787"/>
      <c r="D650" t="s">
        <v>13</v>
      </c>
      <c r="E650" s="121">
        <v>6</v>
      </c>
      <c r="G650" s="4">
        <f>+G649+E650-F650</f>
        <v>42.000000000000227</v>
      </c>
      <c r="K650" s="786" t="s">
        <v>21</v>
      </c>
      <c r="L650" t="s">
        <v>12</v>
      </c>
      <c r="M650" s="121">
        <v>36</v>
      </c>
    </row>
    <row r="651" spans="1:13">
      <c r="B651" s="787"/>
      <c r="C651" s="787"/>
      <c r="D651" t="s">
        <v>14</v>
      </c>
      <c r="E651" s="121">
        <v>550</v>
      </c>
      <c r="G651" s="4">
        <f>+G650+E651-F651</f>
        <v>592.00000000000023</v>
      </c>
      <c r="K651" s="787"/>
      <c r="L651" t="s">
        <v>13</v>
      </c>
      <c r="M651" s="121">
        <v>8</v>
      </c>
    </row>
    <row r="652" spans="1:13">
      <c r="A652" s="39">
        <v>45960</v>
      </c>
      <c r="B652" s="787" t="s">
        <v>4061</v>
      </c>
      <c r="C652" s="787" t="s">
        <v>23</v>
      </c>
      <c r="D652" t="s">
        <v>14</v>
      </c>
      <c r="F652" s="121">
        <v>550</v>
      </c>
      <c r="G652" s="4">
        <f>+G651+E652-F652</f>
        <v>42.000000000000227</v>
      </c>
      <c r="K652" s="786" t="s">
        <v>91</v>
      </c>
      <c r="L652" t="s">
        <v>12</v>
      </c>
      <c r="M652" s="121">
        <v>36</v>
      </c>
    </row>
    <row r="653" spans="1:13">
      <c r="A653" s="39">
        <v>45993</v>
      </c>
      <c r="B653" s="787" t="s">
        <v>4058</v>
      </c>
      <c r="C653" s="787" t="s">
        <v>23</v>
      </c>
      <c r="D653" t="s">
        <v>12</v>
      </c>
      <c r="F653" s="121">
        <v>36</v>
      </c>
      <c r="G653" s="4">
        <f>+G652+E653-F653</f>
        <v>6.0000000000002274</v>
      </c>
      <c r="K653" s="786"/>
      <c r="M653" s="121"/>
    </row>
    <row r="654" spans="1:13">
      <c r="A654" s="39">
        <v>45993</v>
      </c>
      <c r="B654" s="787" t="s">
        <v>4058</v>
      </c>
      <c r="C654" s="787" t="s">
        <v>23</v>
      </c>
      <c r="D654" t="s">
        <v>13</v>
      </c>
      <c r="F654" s="121">
        <v>6</v>
      </c>
      <c r="G654" s="4">
        <f>+G653+E654-F654</f>
        <v>2.2737367544323206E-13</v>
      </c>
      <c r="K654" s="786"/>
      <c r="M654" s="121"/>
    </row>
    <row r="655" spans="1:13">
      <c r="A655" s="41">
        <v>45991</v>
      </c>
      <c r="B655" s="786" t="s">
        <v>10</v>
      </c>
      <c r="C655" s="786" t="s">
        <v>24</v>
      </c>
      <c r="D655" t="s">
        <v>12</v>
      </c>
      <c r="E655" s="121">
        <v>36</v>
      </c>
      <c r="G655" s="4">
        <f>+G654+E655-F655</f>
        <v>36.000000000000227</v>
      </c>
      <c r="K655" s="787"/>
      <c r="L655" t="s">
        <v>13</v>
      </c>
      <c r="M655" s="121">
        <v>6</v>
      </c>
    </row>
    <row r="656" spans="1:13">
      <c r="B656" s="787"/>
      <c r="C656" s="787"/>
      <c r="D656" t="s">
        <v>13</v>
      </c>
      <c r="E656" s="121">
        <v>5</v>
      </c>
      <c r="G656" s="4">
        <f>+G655+E656-F656</f>
        <v>41.000000000000227</v>
      </c>
      <c r="K656" s="786" t="s">
        <v>23</v>
      </c>
      <c r="L656" t="s">
        <v>12</v>
      </c>
      <c r="M656" s="121">
        <v>36</v>
      </c>
    </row>
    <row r="657" spans="1:13">
      <c r="B657" s="787"/>
      <c r="C657" s="787"/>
      <c r="D657" t="s">
        <v>14</v>
      </c>
      <c r="E657" s="121">
        <v>550</v>
      </c>
      <c r="G657" s="4">
        <f t="shared" ref="G657:G727" si="9">+G656+E657-F657</f>
        <v>591.00000000000023</v>
      </c>
      <c r="K657" s="787"/>
      <c r="L657" t="s">
        <v>13</v>
      </c>
      <c r="M657" s="121">
        <v>6</v>
      </c>
    </row>
    <row r="658" spans="1:13">
      <c r="A658" s="39">
        <v>45993</v>
      </c>
      <c r="B658" s="787" t="s">
        <v>4062</v>
      </c>
      <c r="C658" s="787" t="s">
        <v>24</v>
      </c>
      <c r="D658" t="s">
        <v>14</v>
      </c>
      <c r="F658" s="121">
        <v>550</v>
      </c>
      <c r="G658" s="4">
        <f t="shared" si="9"/>
        <v>41.000000000000227</v>
      </c>
      <c r="H658" s="457">
        <f>SUM(H526:H655)</f>
        <v>1650</v>
      </c>
      <c r="I658" s="458" t="s">
        <v>1120</v>
      </c>
      <c r="M658" s="121">
        <f>SUM(M646:M657)</f>
        <v>168</v>
      </c>
    </row>
    <row r="659" spans="1:13">
      <c r="A659" s="39">
        <v>46053</v>
      </c>
      <c r="B659" s="787">
        <v>3222</v>
      </c>
      <c r="C659" s="787" t="s">
        <v>24</v>
      </c>
      <c r="D659" t="s">
        <v>12</v>
      </c>
      <c r="F659" s="121">
        <v>36</v>
      </c>
      <c r="G659" s="4">
        <f t="shared" si="9"/>
        <v>5.0000000000002274</v>
      </c>
      <c r="H659" s="457"/>
      <c r="I659" s="458"/>
      <c r="M659" s="121"/>
    </row>
    <row r="660" spans="1:13">
      <c r="A660" s="39">
        <v>46053</v>
      </c>
      <c r="B660" s="787">
        <v>3222</v>
      </c>
      <c r="C660" s="787" t="s">
        <v>24</v>
      </c>
      <c r="D660" t="s">
        <v>13</v>
      </c>
      <c r="F660" s="121">
        <v>5</v>
      </c>
      <c r="G660" s="4">
        <f t="shared" si="9"/>
        <v>2.2737367544323206E-13</v>
      </c>
      <c r="H660" s="457"/>
      <c r="I660" s="458"/>
      <c r="M660" s="121"/>
    </row>
    <row r="661" spans="1:13">
      <c r="A661" s="41">
        <v>46022</v>
      </c>
      <c r="B661" s="786" t="s">
        <v>10</v>
      </c>
      <c r="C661" s="786" t="s">
        <v>25</v>
      </c>
      <c r="D661" t="s">
        <v>12</v>
      </c>
      <c r="E661" s="121">
        <v>36</v>
      </c>
      <c r="G661" s="4">
        <f t="shared" si="9"/>
        <v>36.000000000000227</v>
      </c>
    </row>
    <row r="662" spans="1:13">
      <c r="A662" s="41"/>
      <c r="B662" s="786"/>
      <c r="C662" s="786"/>
      <c r="D662" t="s">
        <v>13</v>
      </c>
      <c r="E662" s="121">
        <v>5</v>
      </c>
      <c r="G662" s="4">
        <f t="shared" si="9"/>
        <v>41.000000000000227</v>
      </c>
    </row>
    <row r="663" spans="1:13">
      <c r="A663" s="41"/>
      <c r="B663" s="786"/>
      <c r="C663" s="786"/>
      <c r="D663" t="s">
        <v>14</v>
      </c>
      <c r="E663" s="121">
        <v>550</v>
      </c>
      <c r="G663" s="4">
        <f t="shared" si="9"/>
        <v>591.00000000000023</v>
      </c>
      <c r="K663" s="820" t="s">
        <v>4063</v>
      </c>
      <c r="L663" s="820"/>
      <c r="M663" s="820"/>
    </row>
    <row r="664" spans="1:13">
      <c r="A664" s="39">
        <v>46020</v>
      </c>
      <c r="B664" s="787" t="s">
        <v>4064</v>
      </c>
      <c r="C664" s="787" t="s">
        <v>25</v>
      </c>
      <c r="D664" t="s">
        <v>14</v>
      </c>
      <c r="F664" s="121">
        <v>550</v>
      </c>
      <c r="G664" s="4">
        <f t="shared" si="9"/>
        <v>41.000000000000227</v>
      </c>
      <c r="J664" s="786">
        <v>2026</v>
      </c>
      <c r="K664" s="786" t="s">
        <v>11</v>
      </c>
      <c r="L664" t="s">
        <v>12</v>
      </c>
      <c r="M664" s="121">
        <v>36</v>
      </c>
    </row>
    <row r="665" spans="1:13">
      <c r="A665" s="39">
        <v>46053</v>
      </c>
      <c r="B665" s="787">
        <v>3222</v>
      </c>
      <c r="C665" s="787" t="s">
        <v>25</v>
      </c>
      <c r="D665" t="s">
        <v>12</v>
      </c>
      <c r="F665" s="121">
        <v>36</v>
      </c>
      <c r="G665" s="4">
        <f t="shared" si="9"/>
        <v>5.0000000000002274</v>
      </c>
      <c r="J665" s="786"/>
      <c r="L665" t="s">
        <v>13</v>
      </c>
      <c r="M665" s="121">
        <v>8</v>
      </c>
    </row>
    <row r="666" spans="1:13">
      <c r="A666" s="39">
        <v>46053</v>
      </c>
      <c r="B666" s="787">
        <v>3222</v>
      </c>
      <c r="C666" s="787" t="s">
        <v>25</v>
      </c>
      <c r="D666" t="s">
        <v>13</v>
      </c>
      <c r="F666" s="121">
        <v>5</v>
      </c>
      <c r="G666" s="4">
        <f t="shared" si="9"/>
        <v>2.2737367544323206E-13</v>
      </c>
      <c r="J666" s="786"/>
      <c r="L666" s="683" t="s">
        <v>147</v>
      </c>
      <c r="M666" s="684">
        <v>28.3</v>
      </c>
    </row>
    <row r="667" spans="1:13">
      <c r="A667" s="41">
        <v>46053</v>
      </c>
      <c r="B667" s="786" t="s">
        <v>10</v>
      </c>
      <c r="C667" s="786" t="s">
        <v>11</v>
      </c>
      <c r="D667" t="s">
        <v>12</v>
      </c>
      <c r="E667" s="121">
        <v>36</v>
      </c>
      <c r="G667" s="4">
        <f t="shared" si="9"/>
        <v>36.000000000000227</v>
      </c>
      <c r="M667" s="161">
        <f>SUM(M664:M666)</f>
        <v>72.3</v>
      </c>
    </row>
    <row r="668" spans="1:13">
      <c r="A668" s="41"/>
      <c r="B668" s="786"/>
      <c r="C668" s="786"/>
      <c r="D668" t="s">
        <v>13</v>
      </c>
      <c r="E668" s="121">
        <v>8</v>
      </c>
      <c r="G668" s="4">
        <f t="shared" si="9"/>
        <v>44.000000000000227</v>
      </c>
    </row>
    <row r="669" spans="1:13">
      <c r="B669" s="787"/>
      <c r="C669" s="787"/>
      <c r="D669" t="s">
        <v>14</v>
      </c>
      <c r="E669" s="121">
        <v>550</v>
      </c>
      <c r="G669" s="4">
        <f t="shared" si="9"/>
        <v>594.00000000000023</v>
      </c>
    </row>
    <row r="670" spans="1:13">
      <c r="B670" s="787"/>
      <c r="C670" s="787"/>
      <c r="D670" s="683" t="s">
        <v>147</v>
      </c>
      <c r="E670" s="684">
        <v>28.3</v>
      </c>
      <c r="G670" s="4">
        <f t="shared" si="9"/>
        <v>622.30000000000018</v>
      </c>
    </row>
    <row r="671" spans="1:13">
      <c r="A671" s="39">
        <v>46052</v>
      </c>
      <c r="B671" s="787" t="s">
        <v>4065</v>
      </c>
      <c r="C671" s="787" t="s">
        <v>11</v>
      </c>
      <c r="D671" t="s">
        <v>14</v>
      </c>
      <c r="F671" s="121">
        <v>550</v>
      </c>
      <c r="G671" s="4">
        <f t="shared" si="9"/>
        <v>72.300000000000182</v>
      </c>
    </row>
    <row r="672" spans="1:13">
      <c r="A672" s="39">
        <v>46141</v>
      </c>
      <c r="B672" s="787" t="s">
        <v>4066</v>
      </c>
      <c r="C672" s="787" t="s">
        <v>11</v>
      </c>
      <c r="D672" t="s">
        <v>12</v>
      </c>
      <c r="F672" s="121">
        <v>36</v>
      </c>
      <c r="G672" s="4">
        <f t="shared" si="9"/>
        <v>36.300000000000182</v>
      </c>
    </row>
    <row r="673" spans="1:14">
      <c r="A673" s="39">
        <v>46141</v>
      </c>
      <c r="B673" s="787" t="s">
        <v>4066</v>
      </c>
      <c r="C673" s="787" t="s">
        <v>11</v>
      </c>
      <c r="D673" t="s">
        <v>13</v>
      </c>
      <c r="F673" s="121">
        <v>8</v>
      </c>
      <c r="G673" s="4">
        <f t="shared" si="9"/>
        <v>28.300000000000182</v>
      </c>
    </row>
    <row r="674" spans="1:14">
      <c r="A674" s="41">
        <v>46081</v>
      </c>
      <c r="B674" s="786" t="s">
        <v>10</v>
      </c>
      <c r="C674" s="786" t="s">
        <v>15</v>
      </c>
      <c r="D674" t="s">
        <v>12</v>
      </c>
      <c r="E674" s="121">
        <v>36</v>
      </c>
      <c r="G674" s="4">
        <f t="shared" si="9"/>
        <v>64.300000000000182</v>
      </c>
      <c r="K674" s="820" t="s">
        <v>4063</v>
      </c>
      <c r="L674" s="820"/>
      <c r="M674" s="820"/>
    </row>
    <row r="675" spans="1:14">
      <c r="B675" s="787"/>
      <c r="C675" s="787"/>
      <c r="D675" t="s">
        <v>13</v>
      </c>
      <c r="E675" s="121">
        <v>8</v>
      </c>
      <c r="G675" s="4">
        <f t="shared" si="9"/>
        <v>72.300000000000182</v>
      </c>
      <c r="K675" s="786" t="s">
        <v>11</v>
      </c>
      <c r="L675" t="s">
        <v>12</v>
      </c>
      <c r="M675" s="121">
        <v>36</v>
      </c>
    </row>
    <row r="676" spans="1:14">
      <c r="B676" s="787"/>
      <c r="C676" s="787"/>
      <c r="D676" t="s">
        <v>14</v>
      </c>
      <c r="E676" s="121">
        <v>550</v>
      </c>
      <c r="G676" s="4">
        <f t="shared" si="9"/>
        <v>622.30000000000018</v>
      </c>
      <c r="K676" s="786"/>
      <c r="L676" t="s">
        <v>13</v>
      </c>
      <c r="M676" s="121">
        <v>8</v>
      </c>
    </row>
    <row r="677" spans="1:14">
      <c r="A677" s="39">
        <v>46080</v>
      </c>
      <c r="B677" s="631" t="s">
        <v>4067</v>
      </c>
      <c r="C677" s="787" t="s">
        <v>15</v>
      </c>
      <c r="D677" t="s">
        <v>14</v>
      </c>
      <c r="F677" s="121">
        <v>550</v>
      </c>
      <c r="G677" s="4">
        <f t="shared" si="9"/>
        <v>72.300000000000182</v>
      </c>
      <c r="H677" s="670" t="s">
        <v>140</v>
      </c>
      <c r="I677" s="671">
        <v>8030473</v>
      </c>
      <c r="K677" s="786" t="s">
        <v>16</v>
      </c>
      <c r="L677" t="s">
        <v>12</v>
      </c>
      <c r="M677" s="121">
        <v>36</v>
      </c>
    </row>
    <row r="678" spans="1:14">
      <c r="A678" s="39">
        <v>46104</v>
      </c>
      <c r="B678" s="787" t="s">
        <v>4068</v>
      </c>
      <c r="C678" s="787" t="s">
        <v>15</v>
      </c>
      <c r="D678" t="s">
        <v>12</v>
      </c>
      <c r="F678" s="121">
        <v>36</v>
      </c>
      <c r="G678" s="4">
        <f t="shared" si="9"/>
        <v>36.300000000000182</v>
      </c>
      <c r="K678" s="787"/>
      <c r="L678" t="s">
        <v>13</v>
      </c>
      <c r="M678" s="121">
        <v>15</v>
      </c>
      <c r="N678" s="121"/>
    </row>
    <row r="679" spans="1:14">
      <c r="A679" s="39">
        <v>46104</v>
      </c>
      <c r="B679" s="787" t="s">
        <v>4068</v>
      </c>
      <c r="C679" s="787" t="s">
        <v>15</v>
      </c>
      <c r="D679" t="s">
        <v>13</v>
      </c>
      <c r="F679" s="121">
        <v>8</v>
      </c>
      <c r="G679" s="4">
        <f t="shared" si="9"/>
        <v>28.300000000000182</v>
      </c>
      <c r="M679" s="121">
        <f>SUM(M675:M678)</f>
        <v>95</v>
      </c>
    </row>
    <row r="680" spans="1:14">
      <c r="A680" s="41">
        <v>46112</v>
      </c>
      <c r="B680" s="786" t="s">
        <v>10</v>
      </c>
      <c r="C680" s="786" t="s">
        <v>16</v>
      </c>
      <c r="D680" t="s">
        <v>12</v>
      </c>
      <c r="E680" s="121">
        <v>36</v>
      </c>
      <c r="G680" s="4">
        <f t="shared" si="9"/>
        <v>64.300000000000182</v>
      </c>
    </row>
    <row r="681" spans="1:14">
      <c r="B681" s="787"/>
      <c r="C681" s="787"/>
      <c r="D681" t="s">
        <v>13</v>
      </c>
      <c r="E681" s="121">
        <v>15</v>
      </c>
      <c r="G681" s="4">
        <f t="shared" si="9"/>
        <v>79.300000000000182</v>
      </c>
    </row>
    <row r="682" spans="1:14">
      <c r="B682" s="787"/>
      <c r="C682" s="787"/>
      <c r="D682" t="s">
        <v>14</v>
      </c>
      <c r="E682" s="121">
        <v>550</v>
      </c>
      <c r="G682" s="4">
        <f t="shared" si="9"/>
        <v>629.30000000000018</v>
      </c>
    </row>
    <row r="683" spans="1:14">
      <c r="A683" s="39">
        <v>46104</v>
      </c>
      <c r="B683" s="631" t="s">
        <v>4069</v>
      </c>
      <c r="C683" s="787" t="s">
        <v>16</v>
      </c>
      <c r="D683" t="s">
        <v>14</v>
      </c>
      <c r="F683" s="121">
        <v>550</v>
      </c>
      <c r="G683" s="4">
        <f t="shared" si="9"/>
        <v>79.300000000000182</v>
      </c>
    </row>
    <row r="684" spans="1:14">
      <c r="A684" s="39">
        <v>46141</v>
      </c>
      <c r="B684" s="787" t="s">
        <v>4066</v>
      </c>
      <c r="C684" s="787" t="s">
        <v>16</v>
      </c>
      <c r="D684" t="s">
        <v>12</v>
      </c>
      <c r="F684" s="121">
        <v>36</v>
      </c>
      <c r="G684" s="4">
        <f t="shared" si="9"/>
        <v>43.300000000000182</v>
      </c>
    </row>
    <row r="685" spans="1:14">
      <c r="A685" s="39">
        <v>46141</v>
      </c>
      <c r="B685" s="787" t="s">
        <v>4066</v>
      </c>
      <c r="C685" s="787" t="s">
        <v>16</v>
      </c>
      <c r="D685" t="s">
        <v>13</v>
      </c>
      <c r="F685" s="121">
        <v>15</v>
      </c>
      <c r="G685" s="4">
        <f t="shared" si="9"/>
        <v>28.300000000000182</v>
      </c>
    </row>
    <row r="686" spans="1:14">
      <c r="A686" s="41">
        <v>46142</v>
      </c>
      <c r="B686" s="786" t="s">
        <v>10</v>
      </c>
      <c r="C686" s="786" t="s">
        <v>1880</v>
      </c>
      <c r="D686" t="s">
        <v>12</v>
      </c>
      <c r="G686" s="4">
        <f>+G685+E688-F688</f>
        <v>578.30000000000018</v>
      </c>
    </row>
    <row r="687" spans="1:14">
      <c r="B687" s="787"/>
      <c r="C687" s="787"/>
      <c r="D687" t="s">
        <v>13</v>
      </c>
      <c r="G687" s="4">
        <f>+G686+E689-F689</f>
        <v>28.300000000000182</v>
      </c>
    </row>
    <row r="688" spans="1:14">
      <c r="B688" s="787"/>
      <c r="C688" s="787"/>
      <c r="D688" t="s">
        <v>14</v>
      </c>
      <c r="E688" s="121">
        <v>550</v>
      </c>
      <c r="G688" s="4">
        <f t="shared" ref="G688:G692" si="10">+G687+E690-F690</f>
        <v>28.300000000000182</v>
      </c>
    </row>
    <row r="689" spans="1:7">
      <c r="A689" s="39">
        <v>46141</v>
      </c>
      <c r="B689" s="787" t="s">
        <v>4070</v>
      </c>
      <c r="C689" s="787" t="s">
        <v>1880</v>
      </c>
      <c r="D689" t="s">
        <v>14</v>
      </c>
      <c r="F689" s="121">
        <v>550</v>
      </c>
      <c r="G689" s="4">
        <f t="shared" si="10"/>
        <v>28.300000000000182</v>
      </c>
    </row>
    <row r="690" spans="1:7">
      <c r="B690" s="787"/>
      <c r="C690" s="787"/>
      <c r="G690" s="4">
        <f t="shared" si="10"/>
        <v>28.300000000000182</v>
      </c>
    </row>
    <row r="691" spans="1:7">
      <c r="B691" s="787"/>
      <c r="C691" s="787"/>
      <c r="G691" s="4">
        <f t="shared" si="10"/>
        <v>28.300000000000182</v>
      </c>
    </row>
    <row r="692" spans="1:7">
      <c r="B692" s="787"/>
      <c r="C692" s="787"/>
      <c r="G692" s="4">
        <f t="shared" si="10"/>
        <v>28.300000000000182</v>
      </c>
    </row>
    <row r="693" spans="1:7">
      <c r="B693" s="787"/>
      <c r="C693" s="787"/>
      <c r="G693" s="4">
        <f t="shared" si="9"/>
        <v>28.300000000000182</v>
      </c>
    </row>
    <row r="694" spans="1:7">
      <c r="B694" s="787"/>
      <c r="C694" s="787"/>
      <c r="G694" s="4">
        <f t="shared" si="9"/>
        <v>28.300000000000182</v>
      </c>
    </row>
    <row r="695" spans="1:7">
      <c r="B695" s="787"/>
      <c r="C695" s="787"/>
      <c r="G695" s="4">
        <f t="shared" si="9"/>
        <v>28.300000000000182</v>
      </c>
    </row>
    <row r="696" spans="1:7">
      <c r="B696" s="787"/>
      <c r="C696" s="787"/>
      <c r="G696" s="4">
        <f t="shared" si="9"/>
        <v>28.300000000000182</v>
      </c>
    </row>
    <row r="697" spans="1:7">
      <c r="B697" s="787"/>
      <c r="C697" s="787"/>
      <c r="G697" s="4">
        <f t="shared" si="9"/>
        <v>28.300000000000182</v>
      </c>
    </row>
    <row r="698" spans="1:7">
      <c r="B698" s="787"/>
      <c r="C698" s="787"/>
      <c r="G698" s="4">
        <f t="shared" si="9"/>
        <v>28.300000000000182</v>
      </c>
    </row>
    <row r="699" spans="1:7">
      <c r="B699" s="787"/>
      <c r="C699" s="787"/>
      <c r="G699" s="4">
        <f t="shared" si="9"/>
        <v>28.300000000000182</v>
      </c>
    </row>
    <row r="700" spans="1:7">
      <c r="B700" s="787"/>
      <c r="C700" s="787"/>
      <c r="G700" s="4">
        <f t="shared" si="9"/>
        <v>28.300000000000182</v>
      </c>
    </row>
    <row r="701" spans="1:7">
      <c r="B701" s="787"/>
      <c r="C701" s="787"/>
      <c r="G701" s="4">
        <f t="shared" si="9"/>
        <v>28.300000000000182</v>
      </c>
    </row>
    <row r="702" spans="1:7">
      <c r="B702" s="787"/>
      <c r="C702" s="787"/>
      <c r="G702" s="4">
        <f t="shared" si="9"/>
        <v>28.300000000000182</v>
      </c>
    </row>
    <row r="703" spans="1:7">
      <c r="B703" s="787"/>
      <c r="C703" s="787"/>
      <c r="G703" s="4">
        <f t="shared" si="9"/>
        <v>28.300000000000182</v>
      </c>
    </row>
    <row r="704" spans="1:7">
      <c r="B704" s="787"/>
      <c r="C704" s="787"/>
      <c r="G704" s="4">
        <f t="shared" si="9"/>
        <v>28.300000000000182</v>
      </c>
    </row>
    <row r="705" spans="2:7">
      <c r="B705" s="787"/>
      <c r="C705" s="787"/>
      <c r="G705" s="4">
        <f t="shared" si="9"/>
        <v>28.300000000000182</v>
      </c>
    </row>
    <row r="706" spans="2:7">
      <c r="B706" s="787"/>
      <c r="C706" s="787"/>
      <c r="G706" s="4">
        <f t="shared" si="9"/>
        <v>28.300000000000182</v>
      </c>
    </row>
    <row r="707" spans="2:7">
      <c r="B707" s="787"/>
      <c r="C707" s="787"/>
      <c r="G707" s="4">
        <f t="shared" si="9"/>
        <v>28.300000000000182</v>
      </c>
    </row>
    <row r="708" spans="2:7">
      <c r="B708" s="787"/>
      <c r="C708" s="787"/>
      <c r="G708" s="4">
        <f t="shared" si="9"/>
        <v>28.300000000000182</v>
      </c>
    </row>
    <row r="709" spans="2:7">
      <c r="B709" s="787"/>
      <c r="C709" s="787"/>
      <c r="G709" s="4">
        <f t="shared" si="9"/>
        <v>28.300000000000182</v>
      </c>
    </row>
    <row r="710" spans="2:7">
      <c r="B710" s="787"/>
      <c r="C710" s="787"/>
      <c r="G710" s="4">
        <f t="shared" si="9"/>
        <v>28.300000000000182</v>
      </c>
    </row>
    <row r="711" spans="2:7">
      <c r="B711" s="787"/>
      <c r="C711" s="787"/>
      <c r="G711" s="4">
        <f t="shared" si="9"/>
        <v>28.300000000000182</v>
      </c>
    </row>
    <row r="712" spans="2:7">
      <c r="B712" s="787"/>
      <c r="C712" s="787"/>
      <c r="G712" s="4">
        <f t="shared" si="9"/>
        <v>28.300000000000182</v>
      </c>
    </row>
    <row r="713" spans="2:7">
      <c r="B713" s="787"/>
      <c r="C713" s="787"/>
      <c r="G713" s="4">
        <f t="shared" si="9"/>
        <v>28.300000000000182</v>
      </c>
    </row>
    <row r="714" spans="2:7">
      <c r="B714" s="787"/>
      <c r="C714" s="787"/>
      <c r="G714" s="4">
        <f t="shared" si="9"/>
        <v>28.300000000000182</v>
      </c>
    </row>
    <row r="715" spans="2:7">
      <c r="B715" s="787"/>
      <c r="C715" s="787"/>
      <c r="G715" s="4">
        <f t="shared" si="9"/>
        <v>28.300000000000182</v>
      </c>
    </row>
    <row r="716" spans="2:7">
      <c r="B716" s="787"/>
      <c r="C716" s="787"/>
      <c r="G716" s="4">
        <f t="shared" si="9"/>
        <v>28.300000000000182</v>
      </c>
    </row>
    <row r="717" spans="2:7">
      <c r="B717" s="787"/>
      <c r="C717" s="787"/>
      <c r="G717" s="4">
        <f t="shared" si="9"/>
        <v>28.300000000000182</v>
      </c>
    </row>
    <row r="718" spans="2:7">
      <c r="B718" s="787"/>
      <c r="C718" s="787"/>
      <c r="G718" s="4">
        <f t="shared" si="9"/>
        <v>28.300000000000182</v>
      </c>
    </row>
    <row r="719" spans="2:7">
      <c r="B719" s="787"/>
      <c r="C719" s="787"/>
      <c r="G719" s="4">
        <f t="shared" si="9"/>
        <v>28.300000000000182</v>
      </c>
    </row>
    <row r="720" spans="2:7">
      <c r="B720" s="787"/>
      <c r="C720" s="787"/>
      <c r="G720" s="4">
        <f t="shared" si="9"/>
        <v>28.300000000000182</v>
      </c>
    </row>
    <row r="721" spans="2:7">
      <c r="B721" s="787"/>
      <c r="C721" s="787"/>
      <c r="G721" s="4">
        <f t="shared" si="9"/>
        <v>28.300000000000182</v>
      </c>
    </row>
    <row r="722" spans="2:7">
      <c r="B722" s="787"/>
      <c r="C722" s="787"/>
      <c r="G722" s="4">
        <f t="shared" si="9"/>
        <v>28.300000000000182</v>
      </c>
    </row>
    <row r="723" spans="2:7">
      <c r="B723" s="787"/>
      <c r="C723" s="787"/>
      <c r="G723" s="4">
        <f t="shared" si="9"/>
        <v>28.300000000000182</v>
      </c>
    </row>
    <row r="724" spans="2:7">
      <c r="B724" s="787"/>
      <c r="C724" s="787"/>
      <c r="G724" s="4">
        <f t="shared" si="9"/>
        <v>28.300000000000182</v>
      </c>
    </row>
    <row r="725" spans="2:7">
      <c r="B725" s="787"/>
      <c r="C725" s="787"/>
      <c r="G725" s="4">
        <f t="shared" si="9"/>
        <v>28.300000000000182</v>
      </c>
    </row>
    <row r="726" spans="2:7">
      <c r="B726" s="787"/>
      <c r="C726" s="787"/>
      <c r="G726" s="4">
        <f t="shared" si="9"/>
        <v>28.300000000000182</v>
      </c>
    </row>
    <row r="727" spans="2:7">
      <c r="B727" s="787"/>
      <c r="C727" s="787"/>
      <c r="G727" s="4">
        <f t="shared" si="9"/>
        <v>28.300000000000182</v>
      </c>
    </row>
    <row r="728" spans="2:7">
      <c r="B728" s="787"/>
      <c r="C728" s="787"/>
      <c r="G728" s="4">
        <f t="shared" ref="G728:G791" si="11">+G727+E728-F728</f>
        <v>28.300000000000182</v>
      </c>
    </row>
    <row r="729" spans="2:7">
      <c r="B729" s="787"/>
      <c r="C729" s="787"/>
      <c r="G729" s="4">
        <f t="shared" si="11"/>
        <v>28.300000000000182</v>
      </c>
    </row>
    <row r="730" spans="2:7">
      <c r="B730" s="787"/>
      <c r="C730" s="787"/>
      <c r="G730" s="4">
        <f t="shared" si="11"/>
        <v>28.300000000000182</v>
      </c>
    </row>
    <row r="731" spans="2:7">
      <c r="B731" s="787"/>
      <c r="C731" s="787"/>
      <c r="G731" s="4">
        <f t="shared" si="11"/>
        <v>28.300000000000182</v>
      </c>
    </row>
    <row r="732" spans="2:7">
      <c r="B732" s="787"/>
      <c r="C732" s="787"/>
      <c r="G732" s="4">
        <f t="shared" si="11"/>
        <v>28.300000000000182</v>
      </c>
    </row>
    <row r="733" spans="2:7">
      <c r="B733" s="787"/>
      <c r="C733" s="787"/>
      <c r="G733" s="4">
        <f t="shared" si="11"/>
        <v>28.300000000000182</v>
      </c>
    </row>
    <row r="734" spans="2:7">
      <c r="B734" s="787"/>
      <c r="C734" s="787"/>
      <c r="G734" s="4">
        <f t="shared" si="11"/>
        <v>28.300000000000182</v>
      </c>
    </row>
    <row r="735" spans="2:7">
      <c r="B735" s="787"/>
      <c r="C735" s="787"/>
      <c r="G735" s="4">
        <f t="shared" si="11"/>
        <v>28.300000000000182</v>
      </c>
    </row>
    <row r="736" spans="2:7">
      <c r="B736" s="787"/>
      <c r="C736" s="787"/>
      <c r="G736" s="4">
        <f t="shared" si="11"/>
        <v>28.300000000000182</v>
      </c>
    </row>
    <row r="737" spans="2:7">
      <c r="B737" s="787"/>
      <c r="C737" s="787"/>
      <c r="G737" s="4">
        <f t="shared" si="11"/>
        <v>28.300000000000182</v>
      </c>
    </row>
    <row r="738" spans="2:7">
      <c r="B738" s="787"/>
      <c r="C738" s="787"/>
      <c r="G738" s="4">
        <f t="shared" si="11"/>
        <v>28.300000000000182</v>
      </c>
    </row>
    <row r="739" spans="2:7">
      <c r="B739" s="787"/>
      <c r="C739" s="787"/>
      <c r="G739" s="4">
        <f t="shared" si="11"/>
        <v>28.300000000000182</v>
      </c>
    </row>
    <row r="740" spans="2:7">
      <c r="B740" s="787"/>
      <c r="C740" s="787"/>
      <c r="G740" s="4">
        <f t="shared" si="11"/>
        <v>28.300000000000182</v>
      </c>
    </row>
    <row r="741" spans="2:7">
      <c r="B741" s="787"/>
      <c r="C741" s="787"/>
      <c r="G741" s="4">
        <f t="shared" si="11"/>
        <v>28.300000000000182</v>
      </c>
    </row>
    <row r="742" spans="2:7">
      <c r="B742" s="787"/>
      <c r="C742" s="787"/>
      <c r="G742" s="4">
        <f t="shared" si="11"/>
        <v>28.300000000000182</v>
      </c>
    </row>
    <row r="743" spans="2:7">
      <c r="B743" s="787"/>
      <c r="C743" s="787"/>
      <c r="G743" s="4">
        <f t="shared" si="11"/>
        <v>28.300000000000182</v>
      </c>
    </row>
    <row r="744" spans="2:7">
      <c r="B744" s="787"/>
      <c r="C744" s="787"/>
      <c r="G744" s="4">
        <f t="shared" si="11"/>
        <v>28.300000000000182</v>
      </c>
    </row>
    <row r="745" spans="2:7">
      <c r="B745" s="787"/>
      <c r="C745" s="787"/>
      <c r="G745" s="4">
        <f t="shared" si="11"/>
        <v>28.300000000000182</v>
      </c>
    </row>
    <row r="746" spans="2:7">
      <c r="B746" s="787"/>
      <c r="C746" s="787"/>
      <c r="G746" s="4">
        <f t="shared" si="11"/>
        <v>28.300000000000182</v>
      </c>
    </row>
    <row r="747" spans="2:7">
      <c r="B747" s="787"/>
      <c r="C747" s="787"/>
      <c r="G747" s="4">
        <f t="shared" si="11"/>
        <v>28.300000000000182</v>
      </c>
    </row>
    <row r="748" spans="2:7">
      <c r="B748" s="787"/>
      <c r="C748" s="787"/>
      <c r="G748" s="4">
        <f t="shared" si="11"/>
        <v>28.300000000000182</v>
      </c>
    </row>
    <row r="749" spans="2:7">
      <c r="B749" s="787"/>
      <c r="C749" s="787"/>
      <c r="G749" s="4">
        <f t="shared" si="11"/>
        <v>28.300000000000182</v>
      </c>
    </row>
    <row r="750" spans="2:7">
      <c r="B750" s="787"/>
      <c r="C750" s="787"/>
      <c r="G750" s="4">
        <f t="shared" si="11"/>
        <v>28.300000000000182</v>
      </c>
    </row>
    <row r="751" spans="2:7">
      <c r="B751" s="787"/>
      <c r="C751" s="787"/>
      <c r="G751" s="4">
        <f t="shared" si="11"/>
        <v>28.300000000000182</v>
      </c>
    </row>
    <row r="752" spans="2:7">
      <c r="B752" s="787"/>
      <c r="C752" s="787"/>
      <c r="G752" s="4">
        <f t="shared" si="11"/>
        <v>28.300000000000182</v>
      </c>
    </row>
    <row r="753" spans="2:7">
      <c r="B753" s="787"/>
      <c r="C753" s="787"/>
      <c r="G753" s="4">
        <f t="shared" si="11"/>
        <v>28.300000000000182</v>
      </c>
    </row>
    <row r="754" spans="2:7">
      <c r="B754" s="787"/>
      <c r="C754" s="787"/>
      <c r="G754" s="4">
        <f t="shared" si="11"/>
        <v>28.300000000000182</v>
      </c>
    </row>
    <row r="755" spans="2:7">
      <c r="B755" s="787"/>
      <c r="C755" s="787"/>
      <c r="G755" s="4">
        <f t="shared" si="11"/>
        <v>28.300000000000182</v>
      </c>
    </row>
    <row r="756" spans="2:7">
      <c r="B756" s="787"/>
      <c r="C756" s="787"/>
      <c r="G756" s="4">
        <f t="shared" si="11"/>
        <v>28.300000000000182</v>
      </c>
    </row>
    <row r="757" spans="2:7">
      <c r="B757" s="787"/>
      <c r="C757" s="787"/>
      <c r="G757" s="4">
        <f t="shared" si="11"/>
        <v>28.300000000000182</v>
      </c>
    </row>
    <row r="758" spans="2:7">
      <c r="B758" s="787"/>
      <c r="C758" s="787"/>
      <c r="G758" s="4">
        <f t="shared" si="11"/>
        <v>28.300000000000182</v>
      </c>
    </row>
    <row r="759" spans="2:7">
      <c r="B759" s="787"/>
      <c r="C759" s="787"/>
      <c r="G759" s="4">
        <f t="shared" si="11"/>
        <v>28.300000000000182</v>
      </c>
    </row>
    <row r="760" spans="2:7">
      <c r="B760" s="787"/>
      <c r="C760" s="787"/>
      <c r="G760" s="4">
        <f t="shared" si="11"/>
        <v>28.300000000000182</v>
      </c>
    </row>
    <row r="761" spans="2:7">
      <c r="B761" s="787"/>
      <c r="C761" s="787"/>
      <c r="G761" s="4">
        <f t="shared" si="11"/>
        <v>28.300000000000182</v>
      </c>
    </row>
    <row r="762" spans="2:7">
      <c r="B762" s="787"/>
      <c r="C762" s="787"/>
      <c r="G762" s="4">
        <f t="shared" si="11"/>
        <v>28.300000000000182</v>
      </c>
    </row>
    <row r="763" spans="2:7">
      <c r="B763" s="787"/>
      <c r="C763" s="787"/>
      <c r="G763" s="4">
        <f t="shared" si="11"/>
        <v>28.300000000000182</v>
      </c>
    </row>
    <row r="764" spans="2:7">
      <c r="B764" s="787"/>
      <c r="C764" s="787"/>
      <c r="G764" s="4">
        <f t="shared" si="11"/>
        <v>28.300000000000182</v>
      </c>
    </row>
    <row r="765" spans="2:7">
      <c r="B765" s="787"/>
      <c r="C765" s="787"/>
      <c r="G765" s="4">
        <f t="shared" si="11"/>
        <v>28.300000000000182</v>
      </c>
    </row>
    <row r="766" spans="2:7">
      <c r="B766" s="787"/>
      <c r="C766" s="787"/>
      <c r="G766" s="4">
        <f t="shared" si="11"/>
        <v>28.300000000000182</v>
      </c>
    </row>
    <row r="767" spans="2:7">
      <c r="B767" s="787"/>
      <c r="C767" s="787"/>
      <c r="G767" s="4">
        <f t="shared" si="11"/>
        <v>28.300000000000182</v>
      </c>
    </row>
    <row r="768" spans="2:7">
      <c r="B768" s="787"/>
      <c r="C768" s="787"/>
      <c r="G768" s="4">
        <f t="shared" si="11"/>
        <v>28.300000000000182</v>
      </c>
    </row>
    <row r="769" spans="2:7">
      <c r="B769" s="787"/>
      <c r="C769" s="787"/>
      <c r="G769" s="4">
        <f t="shared" si="11"/>
        <v>28.300000000000182</v>
      </c>
    </row>
    <row r="770" spans="2:7">
      <c r="B770" s="787"/>
      <c r="C770" s="787"/>
      <c r="G770" s="4">
        <f t="shared" si="11"/>
        <v>28.300000000000182</v>
      </c>
    </row>
    <row r="771" spans="2:7">
      <c r="B771" s="787"/>
      <c r="C771" s="787"/>
      <c r="G771" s="4">
        <f t="shared" si="11"/>
        <v>28.300000000000182</v>
      </c>
    </row>
    <row r="772" spans="2:7">
      <c r="B772" s="787"/>
      <c r="C772" s="787"/>
      <c r="G772" s="4">
        <f t="shared" si="11"/>
        <v>28.300000000000182</v>
      </c>
    </row>
    <row r="773" spans="2:7">
      <c r="B773" s="787"/>
      <c r="C773" s="787"/>
      <c r="G773" s="4">
        <f t="shared" si="11"/>
        <v>28.300000000000182</v>
      </c>
    </row>
    <row r="774" spans="2:7">
      <c r="B774" s="787"/>
      <c r="C774" s="787"/>
      <c r="G774" s="4">
        <f t="shared" si="11"/>
        <v>28.300000000000182</v>
      </c>
    </row>
    <row r="775" spans="2:7">
      <c r="B775" s="787"/>
      <c r="C775" s="787"/>
      <c r="G775" s="4">
        <f t="shared" si="11"/>
        <v>28.300000000000182</v>
      </c>
    </row>
    <row r="776" spans="2:7">
      <c r="B776" s="787"/>
      <c r="C776" s="787"/>
      <c r="G776" s="4">
        <f t="shared" si="11"/>
        <v>28.300000000000182</v>
      </c>
    </row>
    <row r="777" spans="2:7">
      <c r="B777" s="787"/>
      <c r="C777" s="787"/>
      <c r="G777" s="4">
        <f t="shared" si="11"/>
        <v>28.300000000000182</v>
      </c>
    </row>
    <row r="778" spans="2:7">
      <c r="B778" s="787"/>
      <c r="C778" s="787"/>
      <c r="G778" s="4">
        <f t="shared" si="11"/>
        <v>28.300000000000182</v>
      </c>
    </row>
    <row r="779" spans="2:7">
      <c r="B779" s="787"/>
      <c r="C779" s="787"/>
      <c r="G779" s="4">
        <f t="shared" si="11"/>
        <v>28.300000000000182</v>
      </c>
    </row>
    <row r="780" spans="2:7">
      <c r="B780" s="787"/>
      <c r="C780" s="787"/>
      <c r="G780" s="4">
        <f t="shared" si="11"/>
        <v>28.300000000000182</v>
      </c>
    </row>
    <row r="781" spans="2:7">
      <c r="B781" s="787"/>
      <c r="C781" s="787"/>
      <c r="G781" s="4">
        <f t="shared" si="11"/>
        <v>28.300000000000182</v>
      </c>
    </row>
    <row r="782" spans="2:7">
      <c r="B782" s="787"/>
      <c r="C782" s="787"/>
      <c r="G782" s="4">
        <f t="shared" si="11"/>
        <v>28.300000000000182</v>
      </c>
    </row>
    <row r="783" spans="2:7">
      <c r="B783" s="787"/>
      <c r="C783" s="787"/>
      <c r="G783" s="4">
        <f t="shared" si="11"/>
        <v>28.300000000000182</v>
      </c>
    </row>
    <row r="784" spans="2:7">
      <c r="B784" s="787"/>
      <c r="C784" s="787"/>
      <c r="G784" s="4">
        <f t="shared" si="11"/>
        <v>28.300000000000182</v>
      </c>
    </row>
    <row r="785" spans="2:7">
      <c r="B785" s="787"/>
      <c r="C785" s="787"/>
      <c r="G785" s="4">
        <f t="shared" si="11"/>
        <v>28.300000000000182</v>
      </c>
    </row>
    <row r="786" spans="2:7">
      <c r="B786" s="787"/>
      <c r="C786" s="787"/>
      <c r="G786" s="4">
        <f t="shared" si="11"/>
        <v>28.300000000000182</v>
      </c>
    </row>
    <row r="787" spans="2:7">
      <c r="B787" s="787"/>
      <c r="C787" s="787"/>
      <c r="G787" s="4">
        <f t="shared" si="11"/>
        <v>28.300000000000182</v>
      </c>
    </row>
    <row r="788" spans="2:7">
      <c r="B788" s="787"/>
      <c r="C788" s="787"/>
      <c r="G788" s="4">
        <f t="shared" si="11"/>
        <v>28.300000000000182</v>
      </c>
    </row>
    <row r="789" spans="2:7">
      <c r="B789" s="787"/>
      <c r="C789" s="787"/>
      <c r="G789" s="4">
        <f t="shared" si="11"/>
        <v>28.300000000000182</v>
      </c>
    </row>
    <row r="790" spans="2:7">
      <c r="B790" s="787"/>
      <c r="C790" s="787"/>
      <c r="G790" s="4">
        <f t="shared" si="11"/>
        <v>28.300000000000182</v>
      </c>
    </row>
    <row r="791" spans="2:7">
      <c r="B791" s="787"/>
      <c r="C791" s="787"/>
      <c r="G791" s="4">
        <f t="shared" si="11"/>
        <v>28.300000000000182</v>
      </c>
    </row>
    <row r="792" spans="2:7">
      <c r="B792" s="787"/>
      <c r="C792" s="787"/>
      <c r="G792" s="4">
        <f t="shared" ref="G792:G855" si="12">+G791+E792-F792</f>
        <v>28.300000000000182</v>
      </c>
    </row>
    <row r="793" spans="2:7">
      <c r="B793" s="787"/>
      <c r="C793" s="787"/>
      <c r="G793" s="4">
        <f t="shared" si="12"/>
        <v>28.300000000000182</v>
      </c>
    </row>
    <row r="794" spans="2:7">
      <c r="B794" s="787"/>
      <c r="C794" s="787"/>
      <c r="G794" s="4">
        <f t="shared" si="12"/>
        <v>28.300000000000182</v>
      </c>
    </row>
    <row r="795" spans="2:7">
      <c r="B795" s="787"/>
      <c r="C795" s="787"/>
      <c r="G795" s="4">
        <f t="shared" si="12"/>
        <v>28.300000000000182</v>
      </c>
    </row>
    <row r="796" spans="2:7">
      <c r="B796" s="787"/>
      <c r="C796" s="787"/>
      <c r="G796" s="4">
        <f t="shared" si="12"/>
        <v>28.300000000000182</v>
      </c>
    </row>
    <row r="797" spans="2:7">
      <c r="B797" s="787"/>
      <c r="C797" s="787"/>
      <c r="G797" s="4">
        <f t="shared" si="12"/>
        <v>28.300000000000182</v>
      </c>
    </row>
    <row r="798" spans="2:7">
      <c r="B798" s="787"/>
      <c r="C798" s="787"/>
      <c r="G798" s="4">
        <f t="shared" si="12"/>
        <v>28.300000000000182</v>
      </c>
    </row>
    <row r="799" spans="2:7">
      <c r="B799" s="787"/>
      <c r="C799" s="787"/>
      <c r="G799" s="4">
        <f t="shared" si="12"/>
        <v>28.300000000000182</v>
      </c>
    </row>
    <row r="800" spans="2:7">
      <c r="B800" s="787"/>
      <c r="C800" s="787"/>
      <c r="G800" s="4">
        <f t="shared" si="12"/>
        <v>28.300000000000182</v>
      </c>
    </row>
    <row r="801" spans="2:7">
      <c r="B801" s="787"/>
      <c r="C801" s="787"/>
      <c r="G801" s="4">
        <f t="shared" si="12"/>
        <v>28.300000000000182</v>
      </c>
    </row>
    <row r="802" spans="2:7">
      <c r="B802" s="787"/>
      <c r="C802" s="787"/>
      <c r="G802" s="4">
        <f t="shared" si="12"/>
        <v>28.300000000000182</v>
      </c>
    </row>
    <row r="803" spans="2:7">
      <c r="B803" s="787"/>
      <c r="C803" s="787"/>
      <c r="G803" s="4">
        <f t="shared" si="12"/>
        <v>28.300000000000182</v>
      </c>
    </row>
    <row r="804" spans="2:7">
      <c r="B804" s="787"/>
      <c r="C804" s="787"/>
      <c r="G804" s="4">
        <f t="shared" si="12"/>
        <v>28.300000000000182</v>
      </c>
    </row>
    <row r="805" spans="2:7">
      <c r="B805" s="787"/>
      <c r="C805" s="787"/>
      <c r="G805" s="4">
        <f t="shared" si="12"/>
        <v>28.300000000000182</v>
      </c>
    </row>
    <row r="806" spans="2:7">
      <c r="B806" s="787"/>
      <c r="C806" s="787"/>
      <c r="G806" s="4">
        <f t="shared" si="12"/>
        <v>28.300000000000182</v>
      </c>
    </row>
    <row r="807" spans="2:7">
      <c r="B807" s="787"/>
      <c r="C807" s="787"/>
      <c r="G807" s="4">
        <f t="shared" si="12"/>
        <v>28.300000000000182</v>
      </c>
    </row>
    <row r="808" spans="2:7">
      <c r="B808" s="787"/>
      <c r="C808" s="787"/>
      <c r="G808" s="4">
        <f t="shared" si="12"/>
        <v>28.300000000000182</v>
      </c>
    </row>
    <row r="809" spans="2:7">
      <c r="B809" s="787"/>
      <c r="C809" s="787"/>
      <c r="G809" s="4">
        <f t="shared" si="12"/>
        <v>28.300000000000182</v>
      </c>
    </row>
    <row r="810" spans="2:7">
      <c r="B810" s="787"/>
      <c r="C810" s="787"/>
      <c r="G810" s="4">
        <f t="shared" si="12"/>
        <v>28.300000000000182</v>
      </c>
    </row>
    <row r="811" spans="2:7">
      <c r="B811" s="787"/>
      <c r="C811" s="787"/>
      <c r="G811" s="4">
        <f t="shared" si="12"/>
        <v>28.300000000000182</v>
      </c>
    </row>
    <row r="812" spans="2:7">
      <c r="B812" s="787"/>
      <c r="C812" s="787"/>
      <c r="G812" s="4">
        <f t="shared" si="12"/>
        <v>28.300000000000182</v>
      </c>
    </row>
    <row r="813" spans="2:7">
      <c r="B813" s="787"/>
      <c r="C813" s="787"/>
      <c r="G813" s="4">
        <f t="shared" si="12"/>
        <v>28.300000000000182</v>
      </c>
    </row>
    <row r="814" spans="2:7">
      <c r="B814" s="787"/>
      <c r="C814" s="787"/>
      <c r="G814" s="4">
        <f t="shared" si="12"/>
        <v>28.300000000000182</v>
      </c>
    </row>
    <row r="815" spans="2:7">
      <c r="B815" s="787"/>
      <c r="C815" s="787"/>
      <c r="G815" s="4">
        <f t="shared" si="12"/>
        <v>28.300000000000182</v>
      </c>
    </row>
    <row r="816" spans="2:7">
      <c r="B816" s="787"/>
      <c r="C816" s="787"/>
      <c r="G816" s="4">
        <f t="shared" si="12"/>
        <v>28.300000000000182</v>
      </c>
    </row>
    <row r="817" spans="2:7">
      <c r="B817" s="787"/>
      <c r="C817" s="787"/>
      <c r="G817" s="4">
        <f t="shared" si="12"/>
        <v>28.300000000000182</v>
      </c>
    </row>
    <row r="818" spans="2:7">
      <c r="B818" s="787"/>
      <c r="C818" s="787"/>
      <c r="G818" s="4">
        <f t="shared" si="12"/>
        <v>28.300000000000182</v>
      </c>
    </row>
    <row r="819" spans="2:7">
      <c r="B819" s="787"/>
      <c r="C819" s="787"/>
      <c r="G819" s="4">
        <f t="shared" si="12"/>
        <v>28.300000000000182</v>
      </c>
    </row>
    <row r="820" spans="2:7">
      <c r="B820" s="787"/>
      <c r="C820" s="787"/>
      <c r="G820" s="4">
        <f t="shared" si="12"/>
        <v>28.300000000000182</v>
      </c>
    </row>
    <row r="821" spans="2:7">
      <c r="B821" s="787"/>
      <c r="C821" s="787"/>
      <c r="G821" s="4">
        <f t="shared" si="12"/>
        <v>28.300000000000182</v>
      </c>
    </row>
    <row r="822" spans="2:7">
      <c r="B822" s="787"/>
      <c r="C822" s="787"/>
      <c r="G822" s="4">
        <f t="shared" si="12"/>
        <v>28.300000000000182</v>
      </c>
    </row>
    <row r="823" spans="2:7">
      <c r="B823" s="787"/>
      <c r="C823" s="787"/>
      <c r="G823" s="4">
        <f t="shared" si="12"/>
        <v>28.300000000000182</v>
      </c>
    </row>
    <row r="824" spans="2:7">
      <c r="B824" s="787"/>
      <c r="C824" s="787"/>
      <c r="G824" s="4">
        <f t="shared" si="12"/>
        <v>28.300000000000182</v>
      </c>
    </row>
    <row r="825" spans="2:7">
      <c r="B825" s="787"/>
      <c r="C825" s="787"/>
      <c r="G825" s="4">
        <f t="shared" si="12"/>
        <v>28.300000000000182</v>
      </c>
    </row>
    <row r="826" spans="2:7">
      <c r="B826" s="787"/>
      <c r="C826" s="787"/>
      <c r="G826" s="4">
        <f t="shared" si="12"/>
        <v>28.300000000000182</v>
      </c>
    </row>
    <row r="827" spans="2:7">
      <c r="B827" s="787"/>
      <c r="C827" s="787"/>
      <c r="G827" s="4">
        <f t="shared" si="12"/>
        <v>28.300000000000182</v>
      </c>
    </row>
    <row r="828" spans="2:7">
      <c r="B828" s="787"/>
      <c r="C828" s="787"/>
      <c r="G828" s="4">
        <f t="shared" si="12"/>
        <v>28.300000000000182</v>
      </c>
    </row>
    <row r="829" spans="2:7">
      <c r="B829" s="787"/>
      <c r="C829" s="787"/>
      <c r="G829" s="4">
        <f t="shared" si="12"/>
        <v>28.300000000000182</v>
      </c>
    </row>
    <row r="830" spans="2:7">
      <c r="B830" s="787"/>
      <c r="C830" s="787"/>
      <c r="G830" s="4">
        <f t="shared" si="12"/>
        <v>28.300000000000182</v>
      </c>
    </row>
    <row r="831" spans="2:7">
      <c r="B831" s="787"/>
      <c r="C831" s="787"/>
      <c r="G831" s="4">
        <f t="shared" si="12"/>
        <v>28.300000000000182</v>
      </c>
    </row>
    <row r="832" spans="2:7">
      <c r="B832" s="787"/>
      <c r="C832" s="787"/>
      <c r="G832" s="4">
        <f t="shared" si="12"/>
        <v>28.300000000000182</v>
      </c>
    </row>
    <row r="833" spans="2:7">
      <c r="B833" s="787"/>
      <c r="C833" s="787"/>
      <c r="G833" s="4">
        <f t="shared" si="12"/>
        <v>28.300000000000182</v>
      </c>
    </row>
    <row r="834" spans="2:7">
      <c r="B834" s="787"/>
      <c r="C834" s="787"/>
      <c r="G834" s="4">
        <f t="shared" si="12"/>
        <v>28.300000000000182</v>
      </c>
    </row>
    <row r="835" spans="2:7">
      <c r="B835" s="787"/>
      <c r="C835" s="787"/>
      <c r="G835" s="4">
        <f t="shared" si="12"/>
        <v>28.300000000000182</v>
      </c>
    </row>
    <row r="836" spans="2:7">
      <c r="B836" s="787"/>
      <c r="C836" s="787"/>
      <c r="G836" s="4">
        <f t="shared" si="12"/>
        <v>28.300000000000182</v>
      </c>
    </row>
    <row r="837" spans="2:7">
      <c r="B837" s="787"/>
      <c r="C837" s="787"/>
      <c r="G837" s="4">
        <f t="shared" si="12"/>
        <v>28.300000000000182</v>
      </c>
    </row>
    <row r="838" spans="2:7">
      <c r="B838" s="787"/>
      <c r="C838" s="787"/>
      <c r="G838" s="4">
        <f t="shared" si="12"/>
        <v>28.300000000000182</v>
      </c>
    </row>
    <row r="839" spans="2:7">
      <c r="B839" s="787"/>
      <c r="C839" s="787"/>
      <c r="G839" s="4">
        <f t="shared" si="12"/>
        <v>28.300000000000182</v>
      </c>
    </row>
    <row r="840" spans="2:7">
      <c r="B840" s="787"/>
      <c r="C840" s="787"/>
      <c r="G840" s="4">
        <f t="shared" si="12"/>
        <v>28.300000000000182</v>
      </c>
    </row>
    <row r="841" spans="2:7">
      <c r="B841" s="787"/>
      <c r="C841" s="787"/>
      <c r="G841" s="4">
        <f t="shared" si="12"/>
        <v>28.300000000000182</v>
      </c>
    </row>
    <row r="842" spans="2:7">
      <c r="B842" s="787"/>
      <c r="C842" s="787"/>
      <c r="G842" s="4">
        <f t="shared" si="12"/>
        <v>28.300000000000182</v>
      </c>
    </row>
    <row r="843" spans="2:7">
      <c r="B843" s="787"/>
      <c r="C843" s="787"/>
      <c r="G843" s="4">
        <f t="shared" si="12"/>
        <v>28.300000000000182</v>
      </c>
    </row>
    <row r="844" spans="2:7">
      <c r="B844" s="787"/>
      <c r="C844" s="787"/>
      <c r="G844" s="4">
        <f t="shared" si="12"/>
        <v>28.300000000000182</v>
      </c>
    </row>
    <row r="845" spans="2:7">
      <c r="B845" s="787"/>
      <c r="C845" s="787"/>
      <c r="G845" s="4">
        <f t="shared" si="12"/>
        <v>28.300000000000182</v>
      </c>
    </row>
    <row r="846" spans="2:7">
      <c r="B846" s="787"/>
      <c r="C846" s="787"/>
      <c r="G846" s="4">
        <f t="shared" si="12"/>
        <v>28.300000000000182</v>
      </c>
    </row>
    <row r="847" spans="2:7">
      <c r="B847" s="787"/>
      <c r="C847" s="787"/>
      <c r="G847" s="4">
        <f t="shared" si="12"/>
        <v>28.300000000000182</v>
      </c>
    </row>
    <row r="848" spans="2:7">
      <c r="B848" s="787"/>
      <c r="C848" s="787"/>
      <c r="G848" s="4">
        <f t="shared" si="12"/>
        <v>28.300000000000182</v>
      </c>
    </row>
    <row r="849" spans="2:7">
      <c r="B849" s="787"/>
      <c r="C849" s="787"/>
      <c r="G849" s="4">
        <f t="shared" si="12"/>
        <v>28.300000000000182</v>
      </c>
    </row>
    <row r="850" spans="2:7">
      <c r="B850" s="787"/>
      <c r="C850" s="787"/>
      <c r="G850" s="4">
        <f t="shared" si="12"/>
        <v>28.300000000000182</v>
      </c>
    </row>
    <row r="851" spans="2:7">
      <c r="B851" s="787"/>
      <c r="C851" s="787"/>
      <c r="G851" s="4">
        <f t="shared" si="12"/>
        <v>28.300000000000182</v>
      </c>
    </row>
    <row r="852" spans="2:7">
      <c r="B852" s="787"/>
      <c r="C852" s="787"/>
      <c r="G852" s="4">
        <f t="shared" si="12"/>
        <v>28.300000000000182</v>
      </c>
    </row>
    <row r="853" spans="2:7">
      <c r="B853" s="787"/>
      <c r="C853" s="787"/>
      <c r="G853" s="4">
        <f t="shared" si="12"/>
        <v>28.300000000000182</v>
      </c>
    </row>
    <row r="854" spans="2:7">
      <c r="B854" s="787"/>
      <c r="C854" s="787"/>
      <c r="G854" s="4">
        <f t="shared" si="12"/>
        <v>28.300000000000182</v>
      </c>
    </row>
    <row r="855" spans="2:7">
      <c r="B855" s="787"/>
      <c r="C855" s="787"/>
      <c r="G855" s="4">
        <f t="shared" si="12"/>
        <v>28.300000000000182</v>
      </c>
    </row>
    <row r="856" spans="2:7">
      <c r="B856" s="787"/>
      <c r="C856" s="787"/>
      <c r="G856" s="4">
        <f t="shared" ref="G856:G919" si="13">+G855+E856-F856</f>
        <v>28.300000000000182</v>
      </c>
    </row>
    <row r="857" spans="2:7">
      <c r="B857" s="787"/>
      <c r="C857" s="787"/>
      <c r="G857" s="4">
        <f t="shared" si="13"/>
        <v>28.300000000000182</v>
      </c>
    </row>
    <row r="858" spans="2:7">
      <c r="B858" s="787"/>
      <c r="C858" s="787"/>
      <c r="G858" s="4">
        <f t="shared" si="13"/>
        <v>28.300000000000182</v>
      </c>
    </row>
    <row r="859" spans="2:7">
      <c r="B859" s="787"/>
      <c r="C859" s="787"/>
      <c r="G859" s="4">
        <f t="shared" si="13"/>
        <v>28.300000000000182</v>
      </c>
    </row>
    <row r="860" spans="2:7">
      <c r="B860" s="787"/>
      <c r="C860" s="787"/>
      <c r="G860" s="4">
        <f t="shared" si="13"/>
        <v>28.300000000000182</v>
      </c>
    </row>
    <row r="861" spans="2:7">
      <c r="B861" s="787"/>
      <c r="C861" s="787"/>
      <c r="G861" s="4">
        <f t="shared" si="13"/>
        <v>28.300000000000182</v>
      </c>
    </row>
    <row r="862" spans="2:7">
      <c r="B862" s="787"/>
      <c r="C862" s="787"/>
      <c r="G862" s="4">
        <f t="shared" si="13"/>
        <v>28.300000000000182</v>
      </c>
    </row>
    <row r="863" spans="2:7">
      <c r="B863" s="787"/>
      <c r="C863" s="787"/>
      <c r="G863" s="4">
        <f t="shared" si="13"/>
        <v>28.300000000000182</v>
      </c>
    </row>
    <row r="864" spans="2:7">
      <c r="B864" s="787"/>
      <c r="C864" s="787"/>
      <c r="G864" s="4">
        <f t="shared" si="13"/>
        <v>28.300000000000182</v>
      </c>
    </row>
    <row r="865" spans="2:7">
      <c r="B865" s="787"/>
      <c r="C865" s="787"/>
      <c r="G865" s="4">
        <f t="shared" si="13"/>
        <v>28.300000000000182</v>
      </c>
    </row>
    <row r="866" spans="2:7">
      <c r="B866" s="787"/>
      <c r="C866" s="787"/>
      <c r="G866" s="4">
        <f t="shared" si="13"/>
        <v>28.300000000000182</v>
      </c>
    </row>
    <row r="867" spans="2:7">
      <c r="B867" s="787"/>
      <c r="C867" s="787"/>
      <c r="G867" s="4">
        <f t="shared" si="13"/>
        <v>28.300000000000182</v>
      </c>
    </row>
    <row r="868" spans="2:7">
      <c r="B868" s="787"/>
      <c r="C868" s="787"/>
      <c r="G868" s="4">
        <f t="shared" si="13"/>
        <v>28.300000000000182</v>
      </c>
    </row>
    <row r="869" spans="2:7">
      <c r="B869" s="787"/>
      <c r="C869" s="787"/>
      <c r="G869" s="4">
        <f t="shared" si="13"/>
        <v>28.300000000000182</v>
      </c>
    </row>
    <row r="870" spans="2:7">
      <c r="B870" s="787"/>
      <c r="C870" s="787"/>
      <c r="G870" s="4">
        <f t="shared" si="13"/>
        <v>28.300000000000182</v>
      </c>
    </row>
    <row r="871" spans="2:7">
      <c r="B871" s="787"/>
      <c r="C871" s="787"/>
      <c r="G871" s="4">
        <f t="shared" si="13"/>
        <v>28.300000000000182</v>
      </c>
    </row>
    <row r="872" spans="2:7">
      <c r="B872" s="787"/>
      <c r="C872" s="787"/>
      <c r="G872" s="4">
        <f t="shared" si="13"/>
        <v>28.300000000000182</v>
      </c>
    </row>
    <row r="873" spans="2:7">
      <c r="B873" s="787"/>
      <c r="C873" s="787"/>
      <c r="G873" s="4">
        <f t="shared" si="13"/>
        <v>28.300000000000182</v>
      </c>
    </row>
    <row r="874" spans="2:7">
      <c r="B874" s="787"/>
      <c r="C874" s="787"/>
      <c r="G874" s="4">
        <f t="shared" si="13"/>
        <v>28.300000000000182</v>
      </c>
    </row>
    <row r="875" spans="2:7">
      <c r="B875" s="787"/>
      <c r="C875" s="787"/>
      <c r="G875" s="4">
        <f t="shared" si="13"/>
        <v>28.300000000000182</v>
      </c>
    </row>
    <row r="876" spans="2:7">
      <c r="B876" s="787"/>
      <c r="C876" s="787"/>
      <c r="G876" s="4">
        <f t="shared" si="13"/>
        <v>28.300000000000182</v>
      </c>
    </row>
    <row r="877" spans="2:7">
      <c r="B877" s="787"/>
      <c r="C877" s="787"/>
      <c r="G877" s="4">
        <f t="shared" si="13"/>
        <v>28.300000000000182</v>
      </c>
    </row>
    <row r="878" spans="2:7">
      <c r="B878" s="787"/>
      <c r="C878" s="787"/>
      <c r="G878" s="4">
        <f t="shared" si="13"/>
        <v>28.300000000000182</v>
      </c>
    </row>
    <row r="879" spans="2:7">
      <c r="B879" s="787"/>
      <c r="C879" s="787"/>
      <c r="G879" s="4">
        <f t="shared" si="13"/>
        <v>28.300000000000182</v>
      </c>
    </row>
    <row r="880" spans="2:7">
      <c r="B880" s="787"/>
      <c r="C880" s="787"/>
      <c r="G880" s="4">
        <f t="shared" si="13"/>
        <v>28.300000000000182</v>
      </c>
    </row>
    <row r="881" spans="2:7">
      <c r="B881" s="787"/>
      <c r="C881" s="787"/>
      <c r="G881" s="4">
        <f t="shared" si="13"/>
        <v>28.300000000000182</v>
      </c>
    </row>
    <row r="882" spans="2:7">
      <c r="B882" s="787"/>
      <c r="C882" s="787"/>
      <c r="G882" s="4">
        <f t="shared" si="13"/>
        <v>28.300000000000182</v>
      </c>
    </row>
    <row r="883" spans="2:7">
      <c r="B883" s="787"/>
      <c r="C883" s="787"/>
      <c r="G883" s="4">
        <f t="shared" si="13"/>
        <v>28.300000000000182</v>
      </c>
    </row>
    <row r="884" spans="2:7">
      <c r="B884" s="787"/>
      <c r="C884" s="787"/>
      <c r="G884" s="4">
        <f t="shared" si="13"/>
        <v>28.300000000000182</v>
      </c>
    </row>
    <row r="885" spans="2:7">
      <c r="B885" s="787"/>
      <c r="C885" s="787"/>
      <c r="G885" s="4">
        <f t="shared" si="13"/>
        <v>28.300000000000182</v>
      </c>
    </row>
    <row r="886" spans="2:7">
      <c r="B886" s="787"/>
      <c r="C886" s="787"/>
      <c r="G886" s="4">
        <f t="shared" si="13"/>
        <v>28.300000000000182</v>
      </c>
    </row>
    <row r="887" spans="2:7">
      <c r="B887" s="787"/>
      <c r="C887" s="787"/>
      <c r="G887" s="4">
        <f t="shared" si="13"/>
        <v>28.300000000000182</v>
      </c>
    </row>
    <row r="888" spans="2:7">
      <c r="B888" s="787"/>
      <c r="C888" s="787"/>
      <c r="G888" s="4">
        <f t="shared" si="13"/>
        <v>28.300000000000182</v>
      </c>
    </row>
    <row r="889" spans="2:7">
      <c r="B889" s="787"/>
      <c r="C889" s="787"/>
      <c r="G889" s="4">
        <f t="shared" si="13"/>
        <v>28.300000000000182</v>
      </c>
    </row>
    <row r="890" spans="2:7">
      <c r="B890" s="787"/>
      <c r="C890" s="787"/>
      <c r="G890" s="4">
        <f t="shared" si="13"/>
        <v>28.300000000000182</v>
      </c>
    </row>
    <row r="891" spans="2:7">
      <c r="B891" s="787"/>
      <c r="C891" s="787"/>
      <c r="G891" s="4">
        <f t="shared" si="13"/>
        <v>28.300000000000182</v>
      </c>
    </row>
    <row r="892" spans="2:7">
      <c r="B892" s="787"/>
      <c r="C892" s="787"/>
      <c r="G892" s="4">
        <f t="shared" si="13"/>
        <v>28.300000000000182</v>
      </c>
    </row>
    <row r="893" spans="2:7">
      <c r="B893" s="787"/>
      <c r="C893" s="787"/>
      <c r="G893" s="4">
        <f t="shared" si="13"/>
        <v>28.300000000000182</v>
      </c>
    </row>
    <row r="894" spans="2:7">
      <c r="B894" s="787"/>
      <c r="C894" s="787"/>
      <c r="G894" s="4">
        <f t="shared" si="13"/>
        <v>28.300000000000182</v>
      </c>
    </row>
    <row r="895" spans="2:7">
      <c r="B895" s="787"/>
      <c r="C895" s="787"/>
      <c r="G895" s="4">
        <f t="shared" si="13"/>
        <v>28.300000000000182</v>
      </c>
    </row>
    <row r="896" spans="2:7">
      <c r="B896" s="787"/>
      <c r="C896" s="787"/>
      <c r="G896" s="4">
        <f t="shared" si="13"/>
        <v>28.300000000000182</v>
      </c>
    </row>
    <row r="897" spans="2:7">
      <c r="B897" s="787"/>
      <c r="C897" s="787"/>
      <c r="G897" s="4">
        <f t="shared" si="13"/>
        <v>28.300000000000182</v>
      </c>
    </row>
    <row r="898" spans="2:7">
      <c r="B898" s="787"/>
      <c r="C898" s="787"/>
      <c r="G898" s="4">
        <f t="shared" si="13"/>
        <v>28.300000000000182</v>
      </c>
    </row>
    <row r="899" spans="2:7">
      <c r="B899" s="787"/>
      <c r="C899" s="787"/>
      <c r="G899" s="4">
        <f t="shared" si="13"/>
        <v>28.300000000000182</v>
      </c>
    </row>
    <row r="900" spans="2:7">
      <c r="B900" s="787"/>
      <c r="C900" s="787"/>
      <c r="G900" s="4">
        <f t="shared" si="13"/>
        <v>28.300000000000182</v>
      </c>
    </row>
    <row r="901" spans="2:7">
      <c r="B901" s="787"/>
      <c r="C901" s="787"/>
      <c r="G901" s="4">
        <f t="shared" si="13"/>
        <v>28.300000000000182</v>
      </c>
    </row>
    <row r="902" spans="2:7">
      <c r="B902" s="787"/>
      <c r="C902" s="787"/>
      <c r="G902" s="4">
        <f t="shared" si="13"/>
        <v>28.300000000000182</v>
      </c>
    </row>
    <row r="903" spans="2:7">
      <c r="B903" s="787"/>
      <c r="C903" s="787"/>
      <c r="G903" s="4">
        <f t="shared" si="13"/>
        <v>28.300000000000182</v>
      </c>
    </row>
    <row r="904" spans="2:7">
      <c r="B904" s="787"/>
      <c r="C904" s="787"/>
      <c r="G904" s="4">
        <f t="shared" si="13"/>
        <v>28.300000000000182</v>
      </c>
    </row>
    <row r="905" spans="2:7">
      <c r="B905" s="787"/>
      <c r="C905" s="787"/>
      <c r="G905" s="4">
        <f t="shared" si="13"/>
        <v>28.300000000000182</v>
      </c>
    </row>
    <row r="906" spans="2:7">
      <c r="B906" s="787"/>
      <c r="C906" s="787"/>
      <c r="G906" s="4">
        <f t="shared" si="13"/>
        <v>28.300000000000182</v>
      </c>
    </row>
    <row r="907" spans="2:7">
      <c r="B907" s="787"/>
      <c r="C907" s="787"/>
      <c r="G907" s="4">
        <f t="shared" si="13"/>
        <v>28.300000000000182</v>
      </c>
    </row>
    <row r="908" spans="2:7">
      <c r="B908" s="787"/>
      <c r="C908" s="787"/>
      <c r="G908" s="4">
        <f t="shared" si="13"/>
        <v>28.300000000000182</v>
      </c>
    </row>
    <row r="909" spans="2:7">
      <c r="B909" s="787"/>
      <c r="C909" s="787"/>
      <c r="G909" s="4">
        <f t="shared" si="13"/>
        <v>28.300000000000182</v>
      </c>
    </row>
    <row r="910" spans="2:7">
      <c r="B910" s="787"/>
      <c r="C910" s="787"/>
      <c r="G910" s="4">
        <f t="shared" si="13"/>
        <v>28.300000000000182</v>
      </c>
    </row>
    <row r="911" spans="2:7">
      <c r="B911" s="787"/>
      <c r="C911" s="787"/>
      <c r="G911" s="4">
        <f t="shared" si="13"/>
        <v>28.300000000000182</v>
      </c>
    </row>
    <row r="912" spans="2:7">
      <c r="B912" s="787"/>
      <c r="C912" s="787"/>
      <c r="G912" s="4">
        <f t="shared" si="13"/>
        <v>28.300000000000182</v>
      </c>
    </row>
    <row r="913" spans="2:7">
      <c r="B913" s="787"/>
      <c r="C913" s="787"/>
      <c r="G913" s="4">
        <f t="shared" si="13"/>
        <v>28.300000000000182</v>
      </c>
    </row>
    <row r="914" spans="2:7">
      <c r="B914" s="787"/>
      <c r="C914" s="787"/>
      <c r="G914" s="4">
        <f t="shared" si="13"/>
        <v>28.300000000000182</v>
      </c>
    </row>
    <row r="915" spans="2:7">
      <c r="B915" s="787"/>
      <c r="C915" s="787"/>
      <c r="G915" s="4">
        <f t="shared" si="13"/>
        <v>28.300000000000182</v>
      </c>
    </row>
    <row r="916" spans="2:7">
      <c r="B916" s="787"/>
      <c r="C916" s="787"/>
      <c r="G916" s="4">
        <f t="shared" si="13"/>
        <v>28.300000000000182</v>
      </c>
    </row>
    <row r="917" spans="2:7">
      <c r="B917" s="787"/>
      <c r="C917" s="787"/>
      <c r="G917" s="4">
        <f t="shared" si="13"/>
        <v>28.300000000000182</v>
      </c>
    </row>
    <row r="918" spans="2:7">
      <c r="B918" s="787"/>
      <c r="C918" s="787"/>
      <c r="G918" s="4">
        <f t="shared" si="13"/>
        <v>28.300000000000182</v>
      </c>
    </row>
    <row r="919" spans="2:7">
      <c r="B919" s="787"/>
      <c r="C919" s="787"/>
      <c r="G919" s="4">
        <f t="shared" si="13"/>
        <v>28.300000000000182</v>
      </c>
    </row>
    <row r="920" spans="2:7">
      <c r="B920" s="787"/>
      <c r="C920" s="787"/>
      <c r="G920" s="4">
        <f t="shared" ref="G920:G983" si="14">+G919+E920-F920</f>
        <v>28.300000000000182</v>
      </c>
    </row>
    <row r="921" spans="2:7">
      <c r="B921" s="787"/>
      <c r="C921" s="787"/>
      <c r="G921" s="4">
        <f t="shared" si="14"/>
        <v>28.300000000000182</v>
      </c>
    </row>
    <row r="922" spans="2:7">
      <c r="B922" s="787"/>
      <c r="C922" s="787"/>
      <c r="G922" s="4">
        <f t="shared" si="14"/>
        <v>28.300000000000182</v>
      </c>
    </row>
    <row r="923" spans="2:7">
      <c r="B923" s="787"/>
      <c r="C923" s="787"/>
      <c r="G923" s="4">
        <f t="shared" si="14"/>
        <v>28.300000000000182</v>
      </c>
    </row>
    <row r="924" spans="2:7">
      <c r="B924" s="787"/>
      <c r="C924" s="787"/>
      <c r="G924" s="4">
        <f t="shared" si="14"/>
        <v>28.300000000000182</v>
      </c>
    </row>
    <row r="925" spans="2:7">
      <c r="B925" s="787"/>
      <c r="C925" s="787"/>
      <c r="G925" s="4">
        <f t="shared" si="14"/>
        <v>28.300000000000182</v>
      </c>
    </row>
    <row r="926" spans="2:7">
      <c r="B926" s="787"/>
      <c r="C926" s="787"/>
      <c r="G926" s="4">
        <f t="shared" si="14"/>
        <v>28.300000000000182</v>
      </c>
    </row>
    <row r="927" spans="2:7">
      <c r="B927" s="787"/>
      <c r="C927" s="787"/>
      <c r="G927" s="4">
        <f t="shared" si="14"/>
        <v>28.300000000000182</v>
      </c>
    </row>
    <row r="928" spans="2:7">
      <c r="B928" s="787"/>
      <c r="C928" s="787"/>
      <c r="G928" s="4">
        <f t="shared" si="14"/>
        <v>28.300000000000182</v>
      </c>
    </row>
    <row r="929" spans="2:7">
      <c r="B929" s="787"/>
      <c r="C929" s="787"/>
      <c r="G929" s="4">
        <f t="shared" si="14"/>
        <v>28.300000000000182</v>
      </c>
    </row>
    <row r="930" spans="2:7">
      <c r="B930" s="787"/>
      <c r="C930" s="787"/>
      <c r="G930" s="4">
        <f t="shared" si="14"/>
        <v>28.300000000000182</v>
      </c>
    </row>
    <row r="931" spans="2:7">
      <c r="B931" s="787"/>
      <c r="C931" s="787"/>
      <c r="G931" s="4">
        <f t="shared" si="14"/>
        <v>28.300000000000182</v>
      </c>
    </row>
    <row r="932" spans="2:7">
      <c r="B932" s="787"/>
      <c r="C932" s="787"/>
      <c r="G932" s="4">
        <f t="shared" si="14"/>
        <v>28.300000000000182</v>
      </c>
    </row>
    <row r="933" spans="2:7">
      <c r="B933" s="787"/>
      <c r="C933" s="787"/>
      <c r="G933" s="4">
        <f t="shared" si="14"/>
        <v>28.300000000000182</v>
      </c>
    </row>
    <row r="934" spans="2:7">
      <c r="B934" s="787"/>
      <c r="C934" s="787"/>
      <c r="G934" s="4">
        <f t="shared" si="14"/>
        <v>28.300000000000182</v>
      </c>
    </row>
    <row r="935" spans="2:7">
      <c r="B935" s="787"/>
      <c r="C935" s="787"/>
      <c r="G935" s="4">
        <f t="shared" si="14"/>
        <v>28.300000000000182</v>
      </c>
    </row>
    <row r="936" spans="2:7">
      <c r="B936" s="787"/>
      <c r="C936" s="787"/>
      <c r="G936" s="4">
        <f t="shared" si="14"/>
        <v>28.300000000000182</v>
      </c>
    </row>
    <row r="937" spans="2:7">
      <c r="B937" s="787"/>
      <c r="C937" s="787"/>
      <c r="G937" s="4">
        <f t="shared" si="14"/>
        <v>28.300000000000182</v>
      </c>
    </row>
    <row r="938" spans="2:7">
      <c r="B938" s="787"/>
      <c r="C938" s="787"/>
      <c r="G938" s="4">
        <f t="shared" si="14"/>
        <v>28.300000000000182</v>
      </c>
    </row>
    <row r="939" spans="2:7">
      <c r="B939" s="787"/>
      <c r="C939" s="787"/>
      <c r="G939" s="4">
        <f t="shared" si="14"/>
        <v>28.300000000000182</v>
      </c>
    </row>
    <row r="940" spans="2:7">
      <c r="B940" s="787"/>
      <c r="C940" s="787"/>
      <c r="G940" s="4">
        <f t="shared" si="14"/>
        <v>28.300000000000182</v>
      </c>
    </row>
    <row r="941" spans="2:7">
      <c r="B941" s="787"/>
      <c r="C941" s="787"/>
      <c r="G941" s="4">
        <f t="shared" si="14"/>
        <v>28.300000000000182</v>
      </c>
    </row>
    <row r="942" spans="2:7">
      <c r="B942" s="787"/>
      <c r="C942" s="787"/>
      <c r="G942" s="4">
        <f t="shared" si="14"/>
        <v>28.300000000000182</v>
      </c>
    </row>
    <row r="943" spans="2:7">
      <c r="B943" s="787"/>
      <c r="C943" s="787"/>
      <c r="G943" s="4">
        <f t="shared" si="14"/>
        <v>28.300000000000182</v>
      </c>
    </row>
    <row r="944" spans="2:7">
      <c r="B944" s="787"/>
      <c r="C944" s="787"/>
      <c r="G944" s="4">
        <f t="shared" si="14"/>
        <v>28.300000000000182</v>
      </c>
    </row>
    <row r="945" spans="2:7">
      <c r="B945" s="787"/>
      <c r="C945" s="787"/>
      <c r="G945" s="4">
        <f t="shared" si="14"/>
        <v>28.300000000000182</v>
      </c>
    </row>
    <row r="946" spans="2:7">
      <c r="B946" s="787"/>
      <c r="C946" s="787"/>
      <c r="G946" s="4">
        <f t="shared" si="14"/>
        <v>28.300000000000182</v>
      </c>
    </row>
    <row r="947" spans="2:7">
      <c r="B947" s="787"/>
      <c r="C947" s="787"/>
      <c r="G947" s="4">
        <f t="shared" si="14"/>
        <v>28.300000000000182</v>
      </c>
    </row>
    <row r="948" spans="2:7">
      <c r="B948" s="787"/>
      <c r="C948" s="787"/>
      <c r="G948" s="4">
        <f t="shared" si="14"/>
        <v>28.300000000000182</v>
      </c>
    </row>
    <row r="949" spans="2:7">
      <c r="B949" s="787"/>
      <c r="C949" s="787"/>
      <c r="G949" s="4">
        <f t="shared" si="14"/>
        <v>28.300000000000182</v>
      </c>
    </row>
    <row r="950" spans="2:7">
      <c r="B950" s="787"/>
      <c r="C950" s="787"/>
      <c r="G950" s="4">
        <f t="shared" si="14"/>
        <v>28.300000000000182</v>
      </c>
    </row>
    <row r="951" spans="2:7">
      <c r="B951" s="787"/>
      <c r="C951" s="787"/>
      <c r="G951" s="4">
        <f t="shared" si="14"/>
        <v>28.300000000000182</v>
      </c>
    </row>
    <row r="952" spans="2:7">
      <c r="B952" s="787"/>
      <c r="C952" s="787"/>
      <c r="G952" s="4">
        <f t="shared" si="14"/>
        <v>28.300000000000182</v>
      </c>
    </row>
    <row r="953" spans="2:7">
      <c r="B953" s="787"/>
      <c r="C953" s="787"/>
      <c r="G953" s="4">
        <f t="shared" si="14"/>
        <v>28.300000000000182</v>
      </c>
    </row>
    <row r="954" spans="2:7">
      <c r="B954" s="787"/>
      <c r="C954" s="787"/>
      <c r="G954" s="4">
        <f t="shared" si="14"/>
        <v>28.300000000000182</v>
      </c>
    </row>
    <row r="955" spans="2:7">
      <c r="B955" s="787"/>
      <c r="C955" s="787"/>
      <c r="G955" s="4">
        <f t="shared" si="14"/>
        <v>28.300000000000182</v>
      </c>
    </row>
    <row r="956" spans="2:7">
      <c r="B956" s="787"/>
      <c r="C956" s="787"/>
      <c r="G956" s="4">
        <f t="shared" si="14"/>
        <v>28.300000000000182</v>
      </c>
    </row>
    <row r="957" spans="2:7">
      <c r="B957" s="787"/>
      <c r="C957" s="787"/>
      <c r="G957" s="4">
        <f t="shared" si="14"/>
        <v>28.300000000000182</v>
      </c>
    </row>
    <row r="958" spans="2:7">
      <c r="B958" s="787"/>
      <c r="C958" s="787"/>
      <c r="G958" s="4">
        <f t="shared" si="14"/>
        <v>28.300000000000182</v>
      </c>
    </row>
    <row r="959" spans="2:7">
      <c r="B959" s="787"/>
      <c r="C959" s="787"/>
      <c r="G959" s="4">
        <f t="shared" si="14"/>
        <v>28.300000000000182</v>
      </c>
    </row>
    <row r="960" spans="2:7">
      <c r="B960" s="787"/>
      <c r="C960" s="787"/>
      <c r="G960" s="4">
        <f t="shared" si="14"/>
        <v>28.300000000000182</v>
      </c>
    </row>
    <row r="961" spans="2:7">
      <c r="B961" s="787"/>
      <c r="C961" s="787"/>
      <c r="G961" s="4">
        <f t="shared" si="14"/>
        <v>28.300000000000182</v>
      </c>
    </row>
    <row r="962" spans="2:7">
      <c r="B962" s="787"/>
      <c r="C962" s="787"/>
      <c r="G962" s="4">
        <f t="shared" si="14"/>
        <v>28.300000000000182</v>
      </c>
    </row>
    <row r="963" spans="2:7">
      <c r="B963" s="787"/>
      <c r="C963" s="787"/>
      <c r="G963" s="4">
        <f t="shared" si="14"/>
        <v>28.300000000000182</v>
      </c>
    </row>
    <row r="964" spans="2:7">
      <c r="B964" s="787"/>
      <c r="C964" s="787"/>
      <c r="G964" s="4">
        <f t="shared" si="14"/>
        <v>28.300000000000182</v>
      </c>
    </row>
    <row r="965" spans="2:7">
      <c r="B965" s="787"/>
      <c r="C965" s="787"/>
      <c r="G965" s="4">
        <f t="shared" si="14"/>
        <v>28.300000000000182</v>
      </c>
    </row>
    <row r="966" spans="2:7">
      <c r="B966" s="787"/>
      <c r="C966" s="787"/>
      <c r="G966" s="4">
        <f t="shared" si="14"/>
        <v>28.300000000000182</v>
      </c>
    </row>
    <row r="967" spans="2:7">
      <c r="B967" s="787"/>
      <c r="C967" s="787"/>
      <c r="G967" s="4">
        <f t="shared" si="14"/>
        <v>28.300000000000182</v>
      </c>
    </row>
    <row r="968" spans="2:7">
      <c r="B968" s="787"/>
      <c r="C968" s="787"/>
      <c r="G968" s="4">
        <f t="shared" si="14"/>
        <v>28.300000000000182</v>
      </c>
    </row>
    <row r="969" spans="2:7">
      <c r="B969" s="787"/>
      <c r="C969" s="787"/>
      <c r="G969" s="4">
        <f t="shared" si="14"/>
        <v>28.300000000000182</v>
      </c>
    </row>
    <row r="970" spans="2:7">
      <c r="B970" s="787"/>
      <c r="C970" s="787"/>
      <c r="G970" s="4">
        <f t="shared" si="14"/>
        <v>28.300000000000182</v>
      </c>
    </row>
    <row r="971" spans="2:7">
      <c r="B971" s="787"/>
      <c r="C971" s="787"/>
      <c r="G971" s="4">
        <f t="shared" si="14"/>
        <v>28.300000000000182</v>
      </c>
    </row>
    <row r="972" spans="2:7">
      <c r="B972" s="787"/>
      <c r="C972" s="787"/>
      <c r="G972" s="4">
        <f t="shared" si="14"/>
        <v>28.300000000000182</v>
      </c>
    </row>
    <row r="973" spans="2:7">
      <c r="B973" s="787"/>
      <c r="C973" s="787"/>
      <c r="G973" s="4">
        <f t="shared" si="14"/>
        <v>28.300000000000182</v>
      </c>
    </row>
    <row r="974" spans="2:7">
      <c r="B974" s="787"/>
      <c r="C974" s="787"/>
      <c r="G974" s="4">
        <f t="shared" si="14"/>
        <v>28.300000000000182</v>
      </c>
    </row>
    <row r="975" spans="2:7">
      <c r="B975" s="787"/>
      <c r="C975" s="787"/>
      <c r="G975" s="4">
        <f t="shared" si="14"/>
        <v>28.300000000000182</v>
      </c>
    </row>
    <row r="976" spans="2:7">
      <c r="B976" s="787"/>
      <c r="C976" s="787"/>
      <c r="G976" s="4">
        <f t="shared" si="14"/>
        <v>28.300000000000182</v>
      </c>
    </row>
    <row r="977" spans="2:7">
      <c r="B977" s="787"/>
      <c r="C977" s="787"/>
      <c r="G977" s="4">
        <f t="shared" si="14"/>
        <v>28.300000000000182</v>
      </c>
    </row>
    <row r="978" spans="2:7">
      <c r="B978" s="787"/>
      <c r="C978" s="787"/>
      <c r="G978" s="4">
        <f t="shared" si="14"/>
        <v>28.300000000000182</v>
      </c>
    </row>
    <row r="979" spans="2:7">
      <c r="B979" s="787"/>
      <c r="C979" s="787"/>
      <c r="G979" s="4">
        <f t="shared" si="14"/>
        <v>28.300000000000182</v>
      </c>
    </row>
    <row r="980" spans="2:7">
      <c r="B980" s="787"/>
      <c r="C980" s="787"/>
      <c r="G980" s="4">
        <f t="shared" si="14"/>
        <v>28.300000000000182</v>
      </c>
    </row>
    <row r="981" spans="2:7">
      <c r="B981" s="787"/>
      <c r="C981" s="787"/>
      <c r="G981" s="4">
        <f t="shared" si="14"/>
        <v>28.300000000000182</v>
      </c>
    </row>
    <row r="982" spans="2:7">
      <c r="B982" s="787"/>
      <c r="C982" s="787"/>
      <c r="G982" s="4">
        <f t="shared" si="14"/>
        <v>28.300000000000182</v>
      </c>
    </row>
    <row r="983" spans="2:7">
      <c r="B983" s="787"/>
      <c r="C983" s="787"/>
      <c r="G983" s="4">
        <f t="shared" si="14"/>
        <v>28.300000000000182</v>
      </c>
    </row>
    <row r="984" spans="2:7">
      <c r="B984" s="787"/>
      <c r="C984" s="787"/>
      <c r="G984" s="4">
        <f t="shared" ref="G984:G1015" si="15">+G983+E984-F984</f>
        <v>28.300000000000182</v>
      </c>
    </row>
    <row r="985" spans="2:7">
      <c r="B985" s="787"/>
      <c r="C985" s="787"/>
      <c r="G985" s="4">
        <f t="shared" si="15"/>
        <v>28.300000000000182</v>
      </c>
    </row>
    <row r="986" spans="2:7">
      <c r="B986" s="787"/>
      <c r="C986" s="787"/>
      <c r="G986" s="4">
        <f t="shared" si="15"/>
        <v>28.300000000000182</v>
      </c>
    </row>
    <row r="987" spans="2:7">
      <c r="B987" s="787"/>
      <c r="C987" s="787"/>
      <c r="G987" s="4">
        <f t="shared" si="15"/>
        <v>28.300000000000182</v>
      </c>
    </row>
    <row r="988" spans="2:7">
      <c r="B988" s="787"/>
      <c r="C988" s="787"/>
      <c r="G988" s="4">
        <f t="shared" si="15"/>
        <v>28.300000000000182</v>
      </c>
    </row>
    <row r="989" spans="2:7">
      <c r="B989" s="787"/>
      <c r="C989" s="787"/>
      <c r="G989" s="4">
        <f t="shared" si="15"/>
        <v>28.300000000000182</v>
      </c>
    </row>
    <row r="990" spans="2:7">
      <c r="B990" s="787"/>
      <c r="C990" s="787"/>
      <c r="G990" s="4">
        <f t="shared" si="15"/>
        <v>28.300000000000182</v>
      </c>
    </row>
    <row r="991" spans="2:7">
      <c r="B991" s="787"/>
      <c r="C991" s="787"/>
      <c r="G991" s="4">
        <f t="shared" si="15"/>
        <v>28.300000000000182</v>
      </c>
    </row>
    <row r="992" spans="2:7">
      <c r="B992" s="787"/>
      <c r="C992" s="787"/>
      <c r="G992" s="4">
        <f t="shared" si="15"/>
        <v>28.300000000000182</v>
      </c>
    </row>
    <row r="993" spans="2:7">
      <c r="B993" s="787"/>
      <c r="C993" s="787"/>
      <c r="G993" s="4">
        <f t="shared" si="15"/>
        <v>28.300000000000182</v>
      </c>
    </row>
    <row r="994" spans="2:7">
      <c r="B994" s="787"/>
      <c r="C994" s="787"/>
      <c r="G994" s="4">
        <f t="shared" si="15"/>
        <v>28.300000000000182</v>
      </c>
    </row>
    <row r="995" spans="2:7">
      <c r="B995" s="787"/>
      <c r="C995" s="787"/>
      <c r="G995" s="4">
        <f t="shared" si="15"/>
        <v>28.300000000000182</v>
      </c>
    </row>
    <row r="996" spans="2:7">
      <c r="B996" s="787"/>
      <c r="C996" s="787"/>
      <c r="G996" s="4">
        <f t="shared" si="15"/>
        <v>28.300000000000182</v>
      </c>
    </row>
    <row r="997" spans="2:7">
      <c r="B997" s="787"/>
      <c r="C997" s="787"/>
      <c r="G997" s="4">
        <f t="shared" si="15"/>
        <v>28.300000000000182</v>
      </c>
    </row>
    <row r="998" spans="2:7">
      <c r="B998" s="787"/>
      <c r="C998" s="787"/>
      <c r="G998" s="4">
        <f t="shared" si="15"/>
        <v>28.300000000000182</v>
      </c>
    </row>
    <row r="999" spans="2:7">
      <c r="B999" s="787"/>
      <c r="C999" s="787"/>
      <c r="G999" s="4">
        <f t="shared" si="15"/>
        <v>28.300000000000182</v>
      </c>
    </row>
    <row r="1000" spans="2:7">
      <c r="B1000" s="787"/>
      <c r="C1000" s="787"/>
      <c r="G1000" s="4">
        <f t="shared" si="15"/>
        <v>28.300000000000182</v>
      </c>
    </row>
    <row r="1001" spans="2:7">
      <c r="B1001" s="787"/>
      <c r="C1001" s="787"/>
      <c r="G1001" s="4">
        <f t="shared" si="15"/>
        <v>28.300000000000182</v>
      </c>
    </row>
    <row r="1002" spans="2:7">
      <c r="B1002" s="787"/>
      <c r="C1002" s="787"/>
      <c r="G1002" s="4">
        <f t="shared" si="15"/>
        <v>28.300000000000182</v>
      </c>
    </row>
    <row r="1003" spans="2:7">
      <c r="B1003" s="787"/>
      <c r="C1003" s="787"/>
      <c r="G1003" s="4">
        <f t="shared" si="15"/>
        <v>28.300000000000182</v>
      </c>
    </row>
    <row r="1004" spans="2:7">
      <c r="B1004" s="787"/>
      <c r="C1004" s="787"/>
      <c r="G1004" s="4">
        <f t="shared" si="15"/>
        <v>28.300000000000182</v>
      </c>
    </row>
    <row r="1005" spans="2:7">
      <c r="B1005" s="787"/>
      <c r="C1005" s="787"/>
      <c r="G1005" s="4">
        <f t="shared" si="15"/>
        <v>28.300000000000182</v>
      </c>
    </row>
    <row r="1006" spans="2:7">
      <c r="B1006" s="787"/>
      <c r="C1006" s="787"/>
      <c r="G1006" s="4">
        <f t="shared" si="15"/>
        <v>28.300000000000182</v>
      </c>
    </row>
    <row r="1007" spans="2:7">
      <c r="B1007" s="787"/>
      <c r="C1007" s="787"/>
      <c r="G1007" s="4">
        <f t="shared" si="15"/>
        <v>28.300000000000182</v>
      </c>
    </row>
    <row r="1008" spans="2:7">
      <c r="B1008" s="787"/>
      <c r="C1008" s="787"/>
      <c r="G1008" s="4">
        <f t="shared" si="15"/>
        <v>28.300000000000182</v>
      </c>
    </row>
    <row r="1009" spans="2:7">
      <c r="B1009" s="787"/>
      <c r="C1009" s="787"/>
      <c r="G1009" s="4">
        <f t="shared" si="15"/>
        <v>28.300000000000182</v>
      </c>
    </row>
    <row r="1010" spans="2:7">
      <c r="B1010" s="787"/>
      <c r="C1010" s="787"/>
      <c r="G1010" s="4">
        <f t="shared" si="15"/>
        <v>28.300000000000182</v>
      </c>
    </row>
    <row r="1011" spans="2:7">
      <c r="B1011" s="787"/>
      <c r="C1011" s="787"/>
      <c r="G1011" s="4">
        <f t="shared" si="15"/>
        <v>28.300000000000182</v>
      </c>
    </row>
    <row r="1012" spans="2:7">
      <c r="B1012" s="787"/>
      <c r="C1012" s="787"/>
      <c r="G1012" s="4">
        <f t="shared" si="15"/>
        <v>28.300000000000182</v>
      </c>
    </row>
    <row r="1013" spans="2:7">
      <c r="B1013" s="787"/>
      <c r="C1013" s="787"/>
      <c r="G1013" s="4">
        <f t="shared" si="15"/>
        <v>28.300000000000182</v>
      </c>
    </row>
    <row r="1014" spans="2:7">
      <c r="B1014" s="787"/>
      <c r="C1014" s="787"/>
      <c r="G1014" s="4">
        <f t="shared" si="15"/>
        <v>28.300000000000182</v>
      </c>
    </row>
    <row r="1015" spans="2:7">
      <c r="B1015" s="787"/>
      <c r="C1015" s="787"/>
      <c r="G1015" s="4">
        <f t="shared" si="15"/>
        <v>28.300000000000182</v>
      </c>
    </row>
    <row r="1016" spans="2:7">
      <c r="B1016" s="787"/>
      <c r="C1016" s="787"/>
    </row>
    <row r="1017" spans="2:7">
      <c r="B1017" s="787"/>
      <c r="C1017" s="787"/>
    </row>
  </sheetData>
  <autoFilter ref="A5:P658" xr:uid="{00000000-0001-0000-1800-000000000000}"/>
  <mergeCells count="3">
    <mergeCell ref="B3:F3"/>
    <mergeCell ref="K663:M663"/>
    <mergeCell ref="K674:M674"/>
  </mergeCells>
  <pageMargins left="0.7" right="0.7" top="0.75" bottom="0.75" header="0.3" footer="0.3"/>
  <pageSetup paperSize="9" orientation="portrait" r:id="rId1"/>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5F98-5224-4D4B-BDA0-2E6275E1AF95}">
  <sheetPr>
    <tabColor rgb="FF00B0F0"/>
  </sheetPr>
  <dimension ref="A1:P316"/>
  <sheetViews>
    <sheetView topLeftCell="A139" workbookViewId="0">
      <selection activeCell="E162" sqref="E162"/>
    </sheetView>
  </sheetViews>
  <sheetFormatPr defaultColWidth="9.140625" defaultRowHeight="15"/>
  <cols>
    <col min="1" max="1" width="11.7109375" style="39" bestFit="1" customWidth="1"/>
    <col min="2" max="2" width="16.42578125" style="6" customWidth="1"/>
    <col min="3" max="3" width="12.140625" style="88" bestFit="1" customWidth="1"/>
    <col min="4" max="4" width="12.85546875" customWidth="1"/>
    <col min="5" max="5" width="13.5703125" style="121" customWidth="1"/>
    <col min="6" max="6" width="8.7109375" style="121" bestFit="1" customWidth="1"/>
    <col min="7" max="7" width="10" customWidth="1"/>
    <col min="8" max="8" width="9.5703125" bestFit="1" customWidth="1"/>
    <col min="10" max="10" width="10.28515625" bestFit="1" customWidth="1"/>
    <col min="11" max="11" width="11.85546875" bestFit="1" customWidth="1"/>
    <col min="12" max="12" width="11.5703125" customWidth="1"/>
  </cols>
  <sheetData>
    <row r="1" spans="1:13">
      <c r="A1" s="825" t="s">
        <v>4071</v>
      </c>
      <c r="B1" s="825"/>
      <c r="C1" s="825"/>
      <c r="D1" s="825"/>
      <c r="E1" s="825"/>
      <c r="F1" s="825"/>
      <c r="G1" s="825"/>
      <c r="H1" s="10"/>
      <c r="I1" t="s">
        <v>4072</v>
      </c>
    </row>
    <row r="2" spans="1:13">
      <c r="A2" s="825"/>
      <c r="B2" s="825"/>
      <c r="C2" s="825"/>
      <c r="D2" s="825"/>
      <c r="E2" s="825"/>
      <c r="F2" s="825"/>
      <c r="G2" s="825"/>
      <c r="I2" t="s">
        <v>1293</v>
      </c>
      <c r="J2">
        <v>9369721</v>
      </c>
      <c r="M2" t="s">
        <v>4073</v>
      </c>
    </row>
    <row r="3" spans="1:13" ht="45">
      <c r="A3" s="40" t="s">
        <v>1</v>
      </c>
      <c r="B3" s="804" t="s">
        <v>2</v>
      </c>
      <c r="C3" s="804" t="s">
        <v>3</v>
      </c>
      <c r="D3" s="804" t="s">
        <v>4</v>
      </c>
      <c r="E3" s="204" t="s">
        <v>5</v>
      </c>
      <c r="F3" s="204" t="s">
        <v>6</v>
      </c>
      <c r="G3" s="205" t="s">
        <v>7</v>
      </c>
      <c r="H3" s="205"/>
    </row>
    <row r="5" spans="1:13">
      <c r="A5" s="41">
        <v>45351</v>
      </c>
      <c r="B5" s="786" t="s">
        <v>10</v>
      </c>
      <c r="C5" s="790" t="s">
        <v>15</v>
      </c>
      <c r="D5" t="s">
        <v>338</v>
      </c>
      <c r="E5" s="187">
        <v>1000</v>
      </c>
      <c r="F5" s="187"/>
      <c r="G5" s="188">
        <f t="shared" ref="G5:G45" si="0">+G4+E5-F5</f>
        <v>1000</v>
      </c>
      <c r="H5" s="188"/>
    </row>
    <row r="6" spans="1:13">
      <c r="B6" s="787"/>
      <c r="C6" s="803"/>
      <c r="D6" t="s">
        <v>14</v>
      </c>
      <c r="E6" s="187">
        <v>500</v>
      </c>
      <c r="F6" s="187"/>
      <c r="G6" s="188">
        <f t="shared" si="0"/>
        <v>1500</v>
      </c>
      <c r="H6" s="188"/>
    </row>
    <row r="7" spans="1:13" s="365" customFormat="1">
      <c r="A7" s="364">
        <v>45345</v>
      </c>
      <c r="B7" s="807" t="s">
        <v>4074</v>
      </c>
      <c r="C7" s="406" t="s">
        <v>15</v>
      </c>
      <c r="D7" s="365" t="s">
        <v>338</v>
      </c>
      <c r="E7" s="405"/>
      <c r="F7" s="405">
        <v>1000</v>
      </c>
      <c r="G7" s="382">
        <f t="shared" si="0"/>
        <v>500</v>
      </c>
      <c r="H7" s="382"/>
    </row>
    <row r="8" spans="1:13" s="365" customFormat="1">
      <c r="A8" s="364">
        <v>45345</v>
      </c>
      <c r="B8" s="807" t="s">
        <v>4075</v>
      </c>
      <c r="C8" s="406" t="s">
        <v>15</v>
      </c>
      <c r="D8" s="365" t="s">
        <v>14</v>
      </c>
      <c r="E8" s="405"/>
      <c r="F8" s="405">
        <v>500</v>
      </c>
      <c r="G8" s="382">
        <f t="shared" si="0"/>
        <v>0</v>
      </c>
      <c r="H8" s="382"/>
    </row>
    <row r="9" spans="1:13">
      <c r="A9" s="41">
        <v>45382</v>
      </c>
      <c r="B9" s="786" t="s">
        <v>10</v>
      </c>
      <c r="C9" s="790" t="s">
        <v>16</v>
      </c>
      <c r="D9" t="s">
        <v>12</v>
      </c>
      <c r="E9" s="121">
        <v>31.6</v>
      </c>
      <c r="G9" s="188">
        <f t="shared" si="0"/>
        <v>31.6</v>
      </c>
      <c r="H9" s="188"/>
    </row>
    <row r="10" spans="1:13">
      <c r="B10" s="787"/>
      <c r="C10" s="803"/>
      <c r="D10" t="s">
        <v>13</v>
      </c>
      <c r="E10" s="121">
        <v>5</v>
      </c>
      <c r="G10" s="188">
        <f t="shared" si="0"/>
        <v>36.6</v>
      </c>
      <c r="H10" s="188"/>
    </row>
    <row r="11" spans="1:13">
      <c r="B11" s="787"/>
      <c r="C11" s="803"/>
      <c r="D11" t="s">
        <v>14</v>
      </c>
      <c r="E11" s="121">
        <v>500</v>
      </c>
      <c r="G11" s="188">
        <f t="shared" si="0"/>
        <v>536.6</v>
      </c>
      <c r="H11" s="188"/>
    </row>
    <row r="12" spans="1:13" s="365" customFormat="1">
      <c r="A12" s="364">
        <v>45398</v>
      </c>
      <c r="B12" s="807" t="s">
        <v>4076</v>
      </c>
      <c r="C12" s="406" t="s">
        <v>16</v>
      </c>
      <c r="D12" s="365" t="s">
        <v>14</v>
      </c>
      <c r="E12" s="368"/>
      <c r="F12" s="368">
        <v>500</v>
      </c>
      <c r="G12" s="382">
        <f t="shared" si="0"/>
        <v>36.600000000000023</v>
      </c>
      <c r="H12" s="382"/>
    </row>
    <row r="13" spans="1:13">
      <c r="A13" s="39">
        <v>45461</v>
      </c>
      <c r="B13" s="787" t="s">
        <v>4077</v>
      </c>
      <c r="C13" s="803" t="s">
        <v>16</v>
      </c>
      <c r="D13" t="s">
        <v>12</v>
      </c>
      <c r="F13" s="121">
        <v>31.6</v>
      </c>
      <c r="G13" s="188">
        <f t="shared" si="0"/>
        <v>5.0000000000000213</v>
      </c>
      <c r="H13" s="188"/>
    </row>
    <row r="14" spans="1:13">
      <c r="A14" s="39">
        <v>45461</v>
      </c>
      <c r="B14" s="787" t="s">
        <v>4077</v>
      </c>
      <c r="C14" s="803" t="s">
        <v>16</v>
      </c>
      <c r="D14" t="s">
        <v>13</v>
      </c>
      <c r="F14" s="121">
        <v>5</v>
      </c>
      <c r="G14" s="188">
        <f t="shared" si="0"/>
        <v>2.1316282072803006E-14</v>
      </c>
      <c r="H14" s="188"/>
    </row>
    <row r="15" spans="1:13">
      <c r="A15" s="41">
        <v>45412</v>
      </c>
      <c r="B15" s="786" t="s">
        <v>10</v>
      </c>
      <c r="C15" s="790" t="s">
        <v>17</v>
      </c>
      <c r="D15" t="s">
        <v>12</v>
      </c>
      <c r="E15" s="118">
        <v>31.4</v>
      </c>
      <c r="G15" s="188">
        <f t="shared" si="0"/>
        <v>31.40000000000002</v>
      </c>
      <c r="H15" s="188"/>
    </row>
    <row r="16" spans="1:13">
      <c r="B16" s="787"/>
      <c r="C16" s="803"/>
      <c r="D16" t="s">
        <v>13</v>
      </c>
      <c r="E16" s="118">
        <v>5</v>
      </c>
      <c r="G16" s="188">
        <f t="shared" si="0"/>
        <v>36.40000000000002</v>
      </c>
      <c r="H16" s="188"/>
    </row>
    <row r="17" spans="1:14">
      <c r="B17" s="787"/>
      <c r="C17" s="803"/>
      <c r="D17" t="s">
        <v>14</v>
      </c>
      <c r="E17" s="118">
        <v>500</v>
      </c>
      <c r="G17" s="188">
        <f t="shared" si="0"/>
        <v>536.4</v>
      </c>
      <c r="H17" s="188"/>
    </row>
    <row r="18" spans="1:14" s="365" customFormat="1">
      <c r="A18" s="364">
        <v>45430</v>
      </c>
      <c r="B18" s="807" t="s">
        <v>4078</v>
      </c>
      <c r="C18" s="406" t="s">
        <v>17</v>
      </c>
      <c r="D18" s="365" t="s">
        <v>14</v>
      </c>
      <c r="E18" s="368"/>
      <c r="F18" s="368">
        <v>500</v>
      </c>
      <c r="G18" s="382">
        <f t="shared" si="0"/>
        <v>36.399999999999977</v>
      </c>
      <c r="H18" s="382"/>
    </row>
    <row r="19" spans="1:14">
      <c r="A19" s="39">
        <v>45461</v>
      </c>
      <c r="B19" s="787" t="s">
        <v>4077</v>
      </c>
      <c r="C19" s="803" t="s">
        <v>17</v>
      </c>
      <c r="D19" t="s">
        <v>12</v>
      </c>
      <c r="F19" s="121">
        <v>31.4</v>
      </c>
      <c r="G19" s="188">
        <f t="shared" si="0"/>
        <v>4.9999999999999787</v>
      </c>
      <c r="H19" s="188"/>
    </row>
    <row r="20" spans="1:14">
      <c r="A20" s="39">
        <v>45461</v>
      </c>
      <c r="B20" s="787" t="s">
        <v>4077</v>
      </c>
      <c r="C20" s="803" t="s">
        <v>17</v>
      </c>
      <c r="D20" t="s">
        <v>13</v>
      </c>
      <c r="F20" s="121">
        <v>5</v>
      </c>
      <c r="G20" s="188">
        <f t="shared" si="0"/>
        <v>-2.1316282072803006E-14</v>
      </c>
      <c r="H20" s="188"/>
    </row>
    <row r="21" spans="1:14">
      <c r="A21" s="41">
        <v>45443</v>
      </c>
      <c r="B21" s="786" t="s">
        <v>10</v>
      </c>
      <c r="C21" s="790" t="s">
        <v>18</v>
      </c>
      <c r="D21" t="s">
        <v>12</v>
      </c>
      <c r="E21" s="121">
        <v>28.6</v>
      </c>
      <c r="G21" s="188">
        <f t="shared" si="0"/>
        <v>28.59999999999998</v>
      </c>
      <c r="H21" s="188"/>
    </row>
    <row r="22" spans="1:14">
      <c r="B22" s="787"/>
      <c r="C22" s="803"/>
      <c r="D22" t="s">
        <v>13</v>
      </c>
      <c r="E22" s="121">
        <v>5</v>
      </c>
      <c r="G22" s="188">
        <f t="shared" si="0"/>
        <v>33.59999999999998</v>
      </c>
      <c r="H22" s="188"/>
    </row>
    <row r="23" spans="1:14">
      <c r="B23" s="787"/>
      <c r="C23" s="803"/>
      <c r="D23" t="s">
        <v>14</v>
      </c>
      <c r="E23" s="121">
        <v>500</v>
      </c>
      <c r="G23" s="188">
        <f t="shared" si="0"/>
        <v>533.6</v>
      </c>
      <c r="H23" s="188"/>
      <c r="L23" s="786" t="s">
        <v>18</v>
      </c>
      <c r="M23" t="s">
        <v>12</v>
      </c>
      <c r="N23" s="12">
        <v>28.6</v>
      </c>
    </row>
    <row r="24" spans="1:14" s="365" customFormat="1">
      <c r="A24" s="364">
        <v>45461</v>
      </c>
      <c r="B24" s="807" t="s">
        <v>4079</v>
      </c>
      <c r="C24" s="406" t="s">
        <v>18</v>
      </c>
      <c r="D24" s="365" t="s">
        <v>14</v>
      </c>
      <c r="E24" s="368"/>
      <c r="F24" s="368">
        <v>500</v>
      </c>
      <c r="G24" s="382">
        <f t="shared" si="0"/>
        <v>33.600000000000023</v>
      </c>
      <c r="H24" s="382"/>
      <c r="L24" s="807"/>
      <c r="M24" s="365" t="s">
        <v>13</v>
      </c>
      <c r="N24" s="370">
        <v>5</v>
      </c>
    </row>
    <row r="25" spans="1:14">
      <c r="A25" s="39">
        <v>45489</v>
      </c>
      <c r="B25" s="787" t="s">
        <v>4080</v>
      </c>
      <c r="C25" s="803" t="s">
        <v>18</v>
      </c>
      <c r="D25" t="s">
        <v>12</v>
      </c>
      <c r="F25" s="121">
        <v>28.6</v>
      </c>
      <c r="G25" s="188">
        <f t="shared" si="0"/>
        <v>5.0000000000000213</v>
      </c>
      <c r="H25" s="188"/>
      <c r="L25" s="787"/>
      <c r="N25" s="12"/>
    </row>
    <row r="26" spans="1:14">
      <c r="A26" s="39">
        <v>45489</v>
      </c>
      <c r="B26" s="787" t="s">
        <v>4080</v>
      </c>
      <c r="C26" s="803" t="s">
        <v>18</v>
      </c>
      <c r="D26" t="s">
        <v>13</v>
      </c>
      <c r="F26" s="121">
        <v>5</v>
      </c>
      <c r="G26" s="188">
        <f t="shared" si="0"/>
        <v>2.1316282072803006E-14</v>
      </c>
      <c r="H26" s="188"/>
      <c r="L26" s="787"/>
      <c r="N26" s="12"/>
    </row>
    <row r="27" spans="1:14">
      <c r="A27" s="133">
        <v>45473</v>
      </c>
      <c r="B27" s="786" t="s">
        <v>10</v>
      </c>
      <c r="C27" s="790" t="s">
        <v>19</v>
      </c>
      <c r="D27" s="815" t="s">
        <v>12</v>
      </c>
      <c r="E27" s="121">
        <v>27.7</v>
      </c>
      <c r="G27" s="188">
        <f t="shared" si="0"/>
        <v>27.700000000000021</v>
      </c>
      <c r="H27" s="188"/>
      <c r="L27" s="786" t="s">
        <v>19</v>
      </c>
      <c r="M27" s="815" t="s">
        <v>14</v>
      </c>
      <c r="N27" s="12">
        <v>500</v>
      </c>
    </row>
    <row r="28" spans="1:14">
      <c r="A28" s="106"/>
      <c r="B28" s="787"/>
      <c r="C28" s="803"/>
      <c r="D28" s="815" t="s">
        <v>13</v>
      </c>
      <c r="E28" s="121">
        <v>7</v>
      </c>
      <c r="G28" s="188">
        <f t="shared" si="0"/>
        <v>34.700000000000017</v>
      </c>
      <c r="H28" s="188"/>
      <c r="N28" s="12">
        <f>SUM(N23:N27)</f>
        <v>533.6</v>
      </c>
    </row>
    <row r="29" spans="1:14">
      <c r="A29" s="106"/>
      <c r="B29" s="787"/>
      <c r="C29" s="803"/>
      <c r="D29" s="815" t="s">
        <v>14</v>
      </c>
      <c r="E29" s="121">
        <v>500</v>
      </c>
      <c r="G29" s="188">
        <f t="shared" si="0"/>
        <v>534.70000000000005</v>
      </c>
      <c r="H29" s="188"/>
    </row>
    <row r="30" spans="1:14" s="365" customFormat="1">
      <c r="A30" s="364">
        <v>45489</v>
      </c>
      <c r="B30" s="807" t="s">
        <v>4081</v>
      </c>
      <c r="C30" s="406" t="s">
        <v>19</v>
      </c>
      <c r="D30" s="374" t="s">
        <v>14</v>
      </c>
      <c r="E30" s="368"/>
      <c r="F30" s="368">
        <v>500</v>
      </c>
      <c r="G30" s="382">
        <f t="shared" si="0"/>
        <v>34.700000000000045</v>
      </c>
      <c r="H30" s="382"/>
      <c r="N30" s="383">
        <f>550-N28</f>
        <v>16.399999999999977</v>
      </c>
    </row>
    <row r="31" spans="1:14">
      <c r="A31" s="39">
        <v>45521</v>
      </c>
      <c r="B31" s="787" t="s">
        <v>4082</v>
      </c>
      <c r="C31" s="803" t="s">
        <v>19</v>
      </c>
      <c r="D31" s="815" t="s">
        <v>12</v>
      </c>
      <c r="F31" s="121">
        <v>27.7</v>
      </c>
      <c r="G31" s="188">
        <f t="shared" si="0"/>
        <v>7.0000000000000462</v>
      </c>
      <c r="H31" s="188"/>
      <c r="N31" s="26"/>
    </row>
    <row r="32" spans="1:14">
      <c r="A32" s="39">
        <v>45521</v>
      </c>
      <c r="B32" s="787" t="s">
        <v>4082</v>
      </c>
      <c r="C32" s="803" t="s">
        <v>19</v>
      </c>
      <c r="D32" s="815" t="s">
        <v>13</v>
      </c>
      <c r="F32" s="121">
        <v>7</v>
      </c>
      <c r="G32" s="188">
        <f t="shared" si="0"/>
        <v>4.6185277824406512E-14</v>
      </c>
      <c r="H32" s="188"/>
      <c r="N32" s="26"/>
    </row>
    <row r="33" spans="1:9">
      <c r="A33" s="41">
        <v>45504</v>
      </c>
      <c r="B33" s="786" t="s">
        <v>10</v>
      </c>
      <c r="C33" s="786" t="s">
        <v>20</v>
      </c>
      <c r="D33" t="s">
        <v>12</v>
      </c>
      <c r="E33" s="121">
        <v>27.2</v>
      </c>
      <c r="G33" s="188">
        <f t="shared" si="0"/>
        <v>27.200000000000045</v>
      </c>
      <c r="H33" s="188"/>
    </row>
    <row r="34" spans="1:9">
      <c r="B34" s="787"/>
      <c r="C34" s="787"/>
      <c r="D34" t="s">
        <v>13</v>
      </c>
      <c r="E34" s="121">
        <v>7</v>
      </c>
      <c r="G34" s="188">
        <f t="shared" si="0"/>
        <v>34.200000000000045</v>
      </c>
      <c r="H34" s="188"/>
    </row>
    <row r="35" spans="1:9">
      <c r="B35" s="787"/>
      <c r="C35" s="787"/>
      <c r="D35" t="s">
        <v>14</v>
      </c>
      <c r="E35" s="121">
        <v>500</v>
      </c>
      <c r="G35" s="188">
        <f t="shared" si="0"/>
        <v>534.20000000000005</v>
      </c>
      <c r="H35" s="188"/>
    </row>
    <row r="36" spans="1:9" s="365" customFormat="1">
      <c r="A36" s="364">
        <v>45521</v>
      </c>
      <c r="B36" s="807" t="s">
        <v>4083</v>
      </c>
      <c r="C36" s="406" t="s">
        <v>20</v>
      </c>
      <c r="D36" s="365" t="s">
        <v>14</v>
      </c>
      <c r="E36" s="368"/>
      <c r="F36" s="368">
        <v>500</v>
      </c>
      <c r="G36" s="382">
        <f t="shared" si="0"/>
        <v>34.200000000000045</v>
      </c>
      <c r="H36" s="382"/>
    </row>
    <row r="37" spans="1:9">
      <c r="A37" s="39">
        <v>45551</v>
      </c>
      <c r="B37" s="787" t="s">
        <v>4084</v>
      </c>
      <c r="C37" s="803" t="s">
        <v>20</v>
      </c>
      <c r="D37" t="s">
        <v>12</v>
      </c>
      <c r="F37" s="121">
        <v>27.2</v>
      </c>
      <c r="G37" s="188">
        <f t="shared" si="0"/>
        <v>7.0000000000000462</v>
      </c>
      <c r="H37" s="188"/>
    </row>
    <row r="38" spans="1:9">
      <c r="A38" s="39">
        <v>45551</v>
      </c>
      <c r="B38" s="787" t="s">
        <v>4084</v>
      </c>
      <c r="C38" s="803" t="s">
        <v>20</v>
      </c>
      <c r="D38" t="s">
        <v>13</v>
      </c>
      <c r="F38" s="121">
        <v>7</v>
      </c>
      <c r="G38" s="188">
        <f t="shared" si="0"/>
        <v>4.6185277824406512E-14</v>
      </c>
      <c r="H38" s="188"/>
    </row>
    <row r="39" spans="1:9">
      <c r="A39" s="41">
        <v>45535</v>
      </c>
      <c r="B39" s="786" t="s">
        <v>10</v>
      </c>
      <c r="C39" s="786" t="s">
        <v>21</v>
      </c>
      <c r="D39" t="s">
        <v>12</v>
      </c>
      <c r="E39" s="121">
        <v>27.3</v>
      </c>
      <c r="G39" s="188">
        <f t="shared" si="0"/>
        <v>27.300000000000047</v>
      </c>
      <c r="H39" s="188"/>
    </row>
    <row r="40" spans="1:9">
      <c r="B40" s="787"/>
      <c r="C40" s="787"/>
      <c r="D40" t="s">
        <v>13</v>
      </c>
      <c r="E40" s="121">
        <v>7</v>
      </c>
      <c r="G40" s="188">
        <f t="shared" si="0"/>
        <v>34.300000000000047</v>
      </c>
      <c r="H40" s="188"/>
      <c r="I40" s="26"/>
    </row>
    <row r="41" spans="1:9">
      <c r="B41" s="787"/>
      <c r="C41" s="787"/>
      <c r="D41" t="s">
        <v>14</v>
      </c>
      <c r="E41" s="121">
        <v>500</v>
      </c>
      <c r="G41" s="188">
        <f t="shared" si="0"/>
        <v>534.30000000000007</v>
      </c>
      <c r="H41" s="188"/>
    </row>
    <row r="42" spans="1:9" s="365" customFormat="1">
      <c r="A42" s="364">
        <v>45551</v>
      </c>
      <c r="B42" s="807" t="s">
        <v>4085</v>
      </c>
      <c r="C42" s="406" t="s">
        <v>21</v>
      </c>
      <c r="D42" s="365" t="s">
        <v>14</v>
      </c>
      <c r="E42" s="368"/>
      <c r="F42" s="368">
        <v>500</v>
      </c>
      <c r="G42" s="382">
        <f t="shared" si="0"/>
        <v>34.300000000000068</v>
      </c>
      <c r="H42" s="382"/>
    </row>
    <row r="43" spans="1:9">
      <c r="A43" s="39">
        <v>45583</v>
      </c>
      <c r="B43" s="787" t="s">
        <v>4086</v>
      </c>
      <c r="C43" s="803" t="s">
        <v>21</v>
      </c>
      <c r="D43" t="s">
        <v>12</v>
      </c>
      <c r="F43" s="121">
        <v>27.3</v>
      </c>
      <c r="G43" s="188">
        <f t="shared" si="0"/>
        <v>7.0000000000000675</v>
      </c>
      <c r="H43" s="188"/>
    </row>
    <row r="44" spans="1:9">
      <c r="A44" s="39">
        <v>45583</v>
      </c>
      <c r="B44" s="787" t="s">
        <v>4086</v>
      </c>
      <c r="C44" s="803" t="s">
        <v>21</v>
      </c>
      <c r="D44" t="s">
        <v>13</v>
      </c>
      <c r="F44" s="121">
        <v>7</v>
      </c>
      <c r="G44" s="188">
        <f t="shared" si="0"/>
        <v>6.7501559897209518E-14</v>
      </c>
      <c r="H44" s="188"/>
    </row>
    <row r="45" spans="1:9">
      <c r="A45" s="41">
        <v>45565</v>
      </c>
      <c r="B45" s="786" t="s">
        <v>10</v>
      </c>
      <c r="C45" s="786" t="s">
        <v>91</v>
      </c>
      <c r="D45" t="s">
        <v>12</v>
      </c>
      <c r="E45" s="121">
        <v>27.5</v>
      </c>
      <c r="G45" s="188">
        <f t="shared" si="0"/>
        <v>27.500000000000068</v>
      </c>
      <c r="H45" s="188"/>
    </row>
    <row r="46" spans="1:9">
      <c r="B46" s="787"/>
      <c r="C46" s="787"/>
      <c r="D46" t="s">
        <v>13</v>
      </c>
      <c r="E46" s="121">
        <v>5</v>
      </c>
      <c r="G46" s="188">
        <f t="shared" ref="G46:G109" si="1">+G45+E46-F46</f>
        <v>32.500000000000071</v>
      </c>
      <c r="H46" s="188"/>
    </row>
    <row r="47" spans="1:9">
      <c r="B47" s="787"/>
      <c r="C47" s="787"/>
      <c r="D47" t="s">
        <v>14</v>
      </c>
      <c r="E47" s="121">
        <v>500</v>
      </c>
      <c r="G47" s="188">
        <f t="shared" si="1"/>
        <v>532.50000000000011</v>
      </c>
      <c r="H47" s="188"/>
    </row>
    <row r="48" spans="1:9" s="365" customFormat="1">
      <c r="A48" s="364">
        <v>45583</v>
      </c>
      <c r="B48" s="807" t="s">
        <v>4087</v>
      </c>
      <c r="C48" s="406" t="s">
        <v>91</v>
      </c>
      <c r="D48" s="365" t="s">
        <v>14</v>
      </c>
      <c r="E48" s="368"/>
      <c r="F48" s="368">
        <v>500</v>
      </c>
      <c r="G48" s="382">
        <f t="shared" si="1"/>
        <v>32.500000000000114</v>
      </c>
      <c r="H48" s="382"/>
    </row>
    <row r="49" spans="1:16">
      <c r="A49" s="39">
        <v>45615</v>
      </c>
      <c r="B49" s="787" t="s">
        <v>4088</v>
      </c>
      <c r="C49" s="803" t="s">
        <v>91</v>
      </c>
      <c r="D49" t="s">
        <v>12</v>
      </c>
      <c r="F49" s="121">
        <v>27.5</v>
      </c>
      <c r="G49" s="188">
        <f t="shared" si="1"/>
        <v>5.0000000000001137</v>
      </c>
      <c r="H49" s="188"/>
    </row>
    <row r="50" spans="1:16">
      <c r="A50" s="39">
        <v>45615</v>
      </c>
      <c r="B50" s="787" t="s">
        <v>4088</v>
      </c>
      <c r="C50" s="803" t="s">
        <v>91</v>
      </c>
      <c r="D50" t="s">
        <v>13</v>
      </c>
      <c r="F50" s="121">
        <v>5</v>
      </c>
      <c r="G50" s="188">
        <f t="shared" si="1"/>
        <v>1.1368683772161603E-13</v>
      </c>
      <c r="H50" s="188"/>
    </row>
    <row r="51" spans="1:16">
      <c r="A51" s="41">
        <v>45596</v>
      </c>
      <c r="B51" s="786" t="s">
        <v>10</v>
      </c>
      <c r="C51" s="786" t="s">
        <v>23</v>
      </c>
      <c r="D51" t="s">
        <v>12</v>
      </c>
      <c r="E51" s="121">
        <v>7</v>
      </c>
      <c r="G51" s="188">
        <f t="shared" si="1"/>
        <v>7.0000000000001137</v>
      </c>
      <c r="H51" s="188"/>
    </row>
    <row r="52" spans="1:16">
      <c r="B52" s="787"/>
      <c r="C52" s="787"/>
      <c r="D52" t="s">
        <v>13</v>
      </c>
      <c r="E52" s="121">
        <v>7</v>
      </c>
      <c r="G52" s="188">
        <f t="shared" si="1"/>
        <v>14.000000000000114</v>
      </c>
      <c r="H52" s="188"/>
    </row>
    <row r="53" spans="1:16">
      <c r="B53" s="787"/>
      <c r="C53" s="787"/>
      <c r="D53" t="s">
        <v>14</v>
      </c>
      <c r="E53" s="121">
        <v>500</v>
      </c>
      <c r="G53" s="188">
        <f t="shared" si="1"/>
        <v>514.00000000000011</v>
      </c>
      <c r="H53" s="188"/>
    </row>
    <row r="54" spans="1:16" s="365" customFormat="1">
      <c r="A54" s="364">
        <v>45615</v>
      </c>
      <c r="B54" s="807" t="s">
        <v>4089</v>
      </c>
      <c r="C54" s="406" t="s">
        <v>23</v>
      </c>
      <c r="D54" s="365" t="s">
        <v>14</v>
      </c>
      <c r="E54" s="368"/>
      <c r="F54" s="368">
        <v>500</v>
      </c>
      <c r="G54" s="382">
        <f t="shared" si="1"/>
        <v>14.000000000000114</v>
      </c>
      <c r="H54" s="382"/>
    </row>
    <row r="55" spans="1:16">
      <c r="A55" s="39">
        <v>45645</v>
      </c>
      <c r="B55" s="787" t="s">
        <v>4090</v>
      </c>
      <c r="C55" s="803" t="s">
        <v>23</v>
      </c>
      <c r="D55" t="s">
        <v>12</v>
      </c>
      <c r="F55" s="121">
        <v>7</v>
      </c>
      <c r="G55" s="188">
        <f t="shared" si="1"/>
        <v>7.0000000000001137</v>
      </c>
      <c r="H55" s="188"/>
    </row>
    <row r="56" spans="1:16">
      <c r="A56" s="39">
        <v>45645</v>
      </c>
      <c r="B56" s="787" t="s">
        <v>4090</v>
      </c>
      <c r="C56" s="803" t="s">
        <v>23</v>
      </c>
      <c r="D56" t="s">
        <v>13</v>
      </c>
      <c r="F56" s="121">
        <v>7</v>
      </c>
      <c r="G56" s="188">
        <f t="shared" si="1"/>
        <v>1.1368683772161603E-13</v>
      </c>
      <c r="H56" s="188"/>
    </row>
    <row r="57" spans="1:16">
      <c r="A57" s="41">
        <v>45626</v>
      </c>
      <c r="B57" s="786" t="s">
        <v>10</v>
      </c>
      <c r="C57" s="786" t="s">
        <v>24</v>
      </c>
      <c r="D57" t="s">
        <v>12</v>
      </c>
      <c r="E57" s="121">
        <v>8</v>
      </c>
      <c r="G57" s="188">
        <f t="shared" si="1"/>
        <v>8.0000000000001137</v>
      </c>
      <c r="H57" s="188"/>
    </row>
    <row r="58" spans="1:16">
      <c r="B58" s="787"/>
      <c r="C58" s="787"/>
      <c r="D58" t="s">
        <v>13</v>
      </c>
      <c r="E58" s="121">
        <v>7</v>
      </c>
      <c r="G58" s="188">
        <f t="shared" si="1"/>
        <v>15.000000000000114</v>
      </c>
      <c r="H58" s="188"/>
    </row>
    <row r="59" spans="1:16">
      <c r="B59" s="787"/>
      <c r="C59" s="787"/>
      <c r="D59" t="s">
        <v>14</v>
      </c>
      <c r="E59" s="121">
        <v>500</v>
      </c>
      <c r="G59" s="188">
        <f t="shared" si="1"/>
        <v>515.00000000000011</v>
      </c>
      <c r="H59" s="188"/>
    </row>
    <row r="60" spans="1:16">
      <c r="A60" s="39">
        <v>45645</v>
      </c>
      <c r="B60" s="787" t="s">
        <v>4090</v>
      </c>
      <c r="C60" s="787" t="s">
        <v>24</v>
      </c>
      <c r="D60" t="s">
        <v>12</v>
      </c>
      <c r="F60" s="121">
        <v>8</v>
      </c>
      <c r="G60" s="188">
        <f t="shared" si="1"/>
        <v>507.00000000000011</v>
      </c>
      <c r="H60" s="188"/>
    </row>
    <row r="61" spans="1:16">
      <c r="A61" s="39">
        <v>45645</v>
      </c>
      <c r="B61" s="787" t="s">
        <v>4090</v>
      </c>
      <c r="C61" s="787" t="s">
        <v>24</v>
      </c>
      <c r="D61" t="s">
        <v>13</v>
      </c>
      <c r="F61" s="121">
        <v>7</v>
      </c>
      <c r="G61" s="188">
        <f t="shared" si="1"/>
        <v>500.00000000000011</v>
      </c>
      <c r="H61" s="188"/>
    </row>
    <row r="62" spans="1:16" s="378" customFormat="1">
      <c r="A62" s="377">
        <v>45645</v>
      </c>
      <c r="B62" s="801" t="s">
        <v>4091</v>
      </c>
      <c r="C62" s="801" t="s">
        <v>24</v>
      </c>
      <c r="D62" s="378" t="s">
        <v>14</v>
      </c>
      <c r="E62" s="379"/>
      <c r="F62" s="379">
        <v>500</v>
      </c>
      <c r="G62" s="449">
        <f t="shared" si="1"/>
        <v>0</v>
      </c>
      <c r="H62" s="449"/>
    </row>
    <row r="63" spans="1:16">
      <c r="A63" s="41">
        <v>45657</v>
      </c>
      <c r="B63" s="786" t="s">
        <v>10</v>
      </c>
      <c r="C63" s="786" t="s">
        <v>25</v>
      </c>
      <c r="D63" t="s">
        <v>12</v>
      </c>
      <c r="E63" s="121">
        <v>10.5</v>
      </c>
      <c r="G63" s="188">
        <f t="shared" si="1"/>
        <v>10.5</v>
      </c>
      <c r="H63" s="188"/>
    </row>
    <row r="64" spans="1:16">
      <c r="B64" s="787"/>
      <c r="C64" s="787"/>
      <c r="D64" t="s">
        <v>13</v>
      </c>
      <c r="E64" s="121">
        <v>3</v>
      </c>
      <c r="G64" s="188">
        <f t="shared" si="1"/>
        <v>13.5</v>
      </c>
      <c r="H64" s="188"/>
      <c r="P64">
        <v>150</v>
      </c>
    </row>
    <row r="65" spans="1:16">
      <c r="B65" s="787"/>
      <c r="C65" s="787"/>
      <c r="D65" t="s">
        <v>14</v>
      </c>
      <c r="E65" s="121">
        <v>500</v>
      </c>
      <c r="G65" s="188">
        <f t="shared" si="1"/>
        <v>513.5</v>
      </c>
      <c r="H65" s="188"/>
      <c r="P65">
        <v>650</v>
      </c>
    </row>
    <row r="66" spans="1:16">
      <c r="A66" s="39">
        <v>45673</v>
      </c>
      <c r="B66" s="787" t="s">
        <v>4092</v>
      </c>
      <c r="C66" s="803" t="s">
        <v>25</v>
      </c>
      <c r="D66" t="s">
        <v>12</v>
      </c>
      <c r="F66" s="121">
        <v>10.5</v>
      </c>
      <c r="G66" s="188">
        <f t="shared" si="1"/>
        <v>503</v>
      </c>
      <c r="H66" s="188"/>
      <c r="P66">
        <v>50</v>
      </c>
    </row>
    <row r="67" spans="1:16">
      <c r="A67" s="39">
        <v>45673</v>
      </c>
      <c r="B67" s="787" t="s">
        <v>4092</v>
      </c>
      <c r="C67" s="803" t="s">
        <v>25</v>
      </c>
      <c r="D67" t="s">
        <v>13</v>
      </c>
      <c r="F67" s="121">
        <v>3</v>
      </c>
      <c r="G67" s="188">
        <f t="shared" si="1"/>
        <v>500</v>
      </c>
      <c r="H67" s="188"/>
    </row>
    <row r="68" spans="1:16" s="127" customFormat="1">
      <c r="A68" s="126">
        <v>45673</v>
      </c>
      <c r="B68" s="797" t="s">
        <v>4093</v>
      </c>
      <c r="C68" s="315" t="s">
        <v>25</v>
      </c>
      <c r="D68" s="127" t="s">
        <v>14</v>
      </c>
      <c r="E68" s="266"/>
      <c r="F68" s="266">
        <v>500</v>
      </c>
      <c r="G68" s="286">
        <f t="shared" si="1"/>
        <v>0</v>
      </c>
      <c r="H68" s="286"/>
    </row>
    <row r="69" spans="1:16">
      <c r="A69" s="41">
        <v>45688</v>
      </c>
      <c r="B69" s="786" t="s">
        <v>10</v>
      </c>
      <c r="C69" s="786" t="s">
        <v>11</v>
      </c>
      <c r="D69" t="s">
        <v>12</v>
      </c>
      <c r="E69" s="121">
        <v>8</v>
      </c>
      <c r="G69" s="188">
        <f t="shared" si="1"/>
        <v>8</v>
      </c>
      <c r="H69" s="188"/>
    </row>
    <row r="70" spans="1:16">
      <c r="B70" s="787"/>
      <c r="C70" s="787"/>
      <c r="D70" t="s">
        <v>13</v>
      </c>
      <c r="E70" s="121">
        <v>3</v>
      </c>
      <c r="G70" s="188">
        <f t="shared" si="1"/>
        <v>11</v>
      </c>
      <c r="H70" s="188"/>
    </row>
    <row r="71" spans="1:16">
      <c r="B71" s="787"/>
      <c r="C71" s="787"/>
      <c r="D71" t="s">
        <v>14</v>
      </c>
      <c r="E71" s="121">
        <v>500</v>
      </c>
      <c r="G71" s="188">
        <f t="shared" si="1"/>
        <v>511</v>
      </c>
      <c r="H71" s="188"/>
    </row>
    <row r="72" spans="1:16" s="233" customFormat="1">
      <c r="A72" s="269">
        <v>45705</v>
      </c>
      <c r="B72" s="270" t="s">
        <v>4094</v>
      </c>
      <c r="C72" s="316" t="s">
        <v>11</v>
      </c>
      <c r="D72" s="233" t="s">
        <v>14</v>
      </c>
      <c r="E72" s="273"/>
      <c r="F72" s="273">
        <v>500</v>
      </c>
      <c r="G72" s="287">
        <f t="shared" si="1"/>
        <v>11</v>
      </c>
      <c r="H72" s="287">
        <f>+F72</f>
        <v>500</v>
      </c>
      <c r="I72" s="233" t="s">
        <v>272</v>
      </c>
    </row>
    <row r="73" spans="1:16">
      <c r="A73" s="39">
        <v>45713</v>
      </c>
      <c r="B73" s="787" t="s">
        <v>4095</v>
      </c>
      <c r="C73" s="803" t="s">
        <v>11</v>
      </c>
      <c r="D73" t="s">
        <v>12</v>
      </c>
      <c r="F73" s="121">
        <v>8</v>
      </c>
      <c r="G73" s="188">
        <f t="shared" si="1"/>
        <v>3</v>
      </c>
      <c r="H73" s="188"/>
    </row>
    <row r="74" spans="1:16">
      <c r="A74" s="39">
        <v>45713</v>
      </c>
      <c r="B74" s="787" t="s">
        <v>4095</v>
      </c>
      <c r="C74" s="803" t="s">
        <v>11</v>
      </c>
      <c r="D74" t="s">
        <v>13</v>
      </c>
      <c r="F74" s="121">
        <v>3</v>
      </c>
      <c r="G74" s="188">
        <f t="shared" si="1"/>
        <v>0</v>
      </c>
      <c r="H74" s="188"/>
    </row>
    <row r="75" spans="1:16">
      <c r="A75" s="41">
        <v>45716</v>
      </c>
      <c r="B75" s="786" t="s">
        <v>10</v>
      </c>
      <c r="C75" s="786" t="s">
        <v>15</v>
      </c>
      <c r="D75" t="s">
        <v>12</v>
      </c>
      <c r="E75" s="121">
        <v>31</v>
      </c>
      <c r="F75" s="4"/>
      <c r="G75" s="188">
        <f t="shared" si="1"/>
        <v>31</v>
      </c>
      <c r="H75" s="188"/>
    </row>
    <row r="76" spans="1:16">
      <c r="B76" s="787"/>
      <c r="C76" s="787"/>
      <c r="D76" t="s">
        <v>13</v>
      </c>
      <c r="E76" s="121">
        <v>3</v>
      </c>
      <c r="F76" s="4"/>
      <c r="G76" s="188">
        <f t="shared" si="1"/>
        <v>34</v>
      </c>
      <c r="H76" s="188"/>
    </row>
    <row r="77" spans="1:16">
      <c r="B77" s="787"/>
      <c r="C77" s="803"/>
      <c r="D77" t="s">
        <v>14</v>
      </c>
      <c r="E77" s="121">
        <v>500</v>
      </c>
      <c r="G77" s="188">
        <f t="shared" si="1"/>
        <v>534</v>
      </c>
      <c r="H77" s="188"/>
    </row>
    <row r="78" spans="1:16" s="233" customFormat="1">
      <c r="A78" s="269">
        <v>45734</v>
      </c>
      <c r="B78" s="270" t="s">
        <v>4096</v>
      </c>
      <c r="C78" s="316" t="s">
        <v>15</v>
      </c>
      <c r="D78" s="233" t="s">
        <v>14</v>
      </c>
      <c r="E78" s="273"/>
      <c r="F78" s="273">
        <v>500</v>
      </c>
      <c r="G78" s="287">
        <f t="shared" si="1"/>
        <v>34</v>
      </c>
      <c r="H78" s="287">
        <f>+F78</f>
        <v>500</v>
      </c>
      <c r="I78" s="233" t="s">
        <v>272</v>
      </c>
    </row>
    <row r="79" spans="1:16">
      <c r="A79" s="39">
        <v>45740</v>
      </c>
      <c r="B79" s="787" t="s">
        <v>4097</v>
      </c>
      <c r="C79" s="803" t="s">
        <v>15</v>
      </c>
      <c r="D79" t="s">
        <v>12</v>
      </c>
      <c r="F79" s="4">
        <v>31</v>
      </c>
      <c r="G79" s="188">
        <f t="shared" si="1"/>
        <v>3</v>
      </c>
      <c r="H79" s="188"/>
    </row>
    <row r="80" spans="1:16">
      <c r="A80" s="39">
        <v>45740</v>
      </c>
      <c r="B80" s="787" t="s">
        <v>4097</v>
      </c>
      <c r="C80" s="803" t="s">
        <v>15</v>
      </c>
      <c r="D80" t="s">
        <v>13</v>
      </c>
      <c r="F80" s="4">
        <v>3</v>
      </c>
      <c r="G80" s="188">
        <f t="shared" si="1"/>
        <v>0</v>
      </c>
      <c r="H80" s="188"/>
    </row>
    <row r="81" spans="1:15">
      <c r="A81" s="41">
        <v>45747</v>
      </c>
      <c r="B81" s="786" t="s">
        <v>10</v>
      </c>
      <c r="C81" s="786" t="s">
        <v>16</v>
      </c>
      <c r="D81" t="s">
        <v>12</v>
      </c>
      <c r="E81" s="121">
        <v>29</v>
      </c>
      <c r="G81" s="188">
        <f t="shared" si="1"/>
        <v>29</v>
      </c>
      <c r="H81" s="188"/>
    </row>
    <row r="82" spans="1:15">
      <c r="B82" s="787"/>
      <c r="C82" s="787"/>
      <c r="D82" t="s">
        <v>13</v>
      </c>
      <c r="E82" s="121">
        <v>3</v>
      </c>
      <c r="G82" s="188">
        <f t="shared" si="1"/>
        <v>32</v>
      </c>
      <c r="H82" s="188"/>
    </row>
    <row r="83" spans="1:15">
      <c r="B83" s="787"/>
      <c r="C83" s="787"/>
      <c r="D83" t="s">
        <v>14</v>
      </c>
      <c r="E83" s="121">
        <v>500</v>
      </c>
      <c r="G83" s="188">
        <f t="shared" si="1"/>
        <v>532</v>
      </c>
      <c r="H83" s="188"/>
    </row>
    <row r="84" spans="1:15" s="233" customFormat="1">
      <c r="A84" s="269">
        <v>45771</v>
      </c>
      <c r="B84" s="270" t="s">
        <v>4098</v>
      </c>
      <c r="C84" s="316" t="s">
        <v>16</v>
      </c>
      <c r="D84" s="233" t="s">
        <v>14</v>
      </c>
      <c r="E84" s="273"/>
      <c r="F84" s="273">
        <v>500</v>
      </c>
      <c r="G84" s="287">
        <f t="shared" si="1"/>
        <v>32</v>
      </c>
      <c r="H84" s="287">
        <f>+F84</f>
        <v>500</v>
      </c>
      <c r="I84" s="233" t="s">
        <v>265</v>
      </c>
    </row>
    <row r="85" spans="1:15">
      <c r="A85" s="39">
        <v>45794</v>
      </c>
      <c r="B85" s="787" t="s">
        <v>4099</v>
      </c>
      <c r="C85" s="803" t="s">
        <v>16</v>
      </c>
      <c r="D85" t="s">
        <v>12</v>
      </c>
      <c r="F85" s="121">
        <v>29</v>
      </c>
      <c r="G85" s="188">
        <f t="shared" si="1"/>
        <v>3</v>
      </c>
      <c r="H85" s="188"/>
    </row>
    <row r="86" spans="1:15">
      <c r="A86" s="39">
        <v>45794</v>
      </c>
      <c r="B86" s="787" t="s">
        <v>4099</v>
      </c>
      <c r="C86" s="803" t="s">
        <v>16</v>
      </c>
      <c r="D86" t="s">
        <v>13</v>
      </c>
      <c r="F86" s="121">
        <v>3</v>
      </c>
      <c r="G86" s="188">
        <f t="shared" si="1"/>
        <v>0</v>
      </c>
      <c r="H86" s="188"/>
    </row>
    <row r="87" spans="1:15">
      <c r="A87" s="41">
        <v>45777</v>
      </c>
      <c r="B87" s="786" t="s">
        <v>10</v>
      </c>
      <c r="C87" s="786" t="s">
        <v>17</v>
      </c>
      <c r="D87" t="s">
        <v>12</v>
      </c>
      <c r="E87" s="121">
        <v>29</v>
      </c>
      <c r="G87" s="188">
        <f t="shared" si="1"/>
        <v>29</v>
      </c>
      <c r="H87" s="188"/>
    </row>
    <row r="88" spans="1:15">
      <c r="B88" s="787"/>
      <c r="C88" s="787"/>
      <c r="D88" t="s">
        <v>13</v>
      </c>
      <c r="E88" s="121">
        <v>3</v>
      </c>
      <c r="G88" s="188">
        <f t="shared" si="1"/>
        <v>32</v>
      </c>
      <c r="H88" s="188"/>
    </row>
    <row r="89" spans="1:15">
      <c r="B89" s="787"/>
      <c r="C89" s="787"/>
      <c r="D89" t="s">
        <v>14</v>
      </c>
      <c r="E89" s="121">
        <v>500</v>
      </c>
      <c r="G89" s="188">
        <f t="shared" si="1"/>
        <v>532</v>
      </c>
      <c r="H89" s="188"/>
    </row>
    <row r="90" spans="1:15" s="233" customFormat="1">
      <c r="A90" s="269">
        <v>45793</v>
      </c>
      <c r="B90" s="270" t="s">
        <v>3306</v>
      </c>
      <c r="C90" s="316" t="s">
        <v>17</v>
      </c>
      <c r="D90" s="233" t="s">
        <v>14</v>
      </c>
      <c r="E90" s="273"/>
      <c r="F90" s="273">
        <v>500</v>
      </c>
      <c r="G90" s="287">
        <f t="shared" si="1"/>
        <v>32</v>
      </c>
      <c r="H90" s="287">
        <f>+F90</f>
        <v>500</v>
      </c>
      <c r="I90" s="233" t="s">
        <v>265</v>
      </c>
    </row>
    <row r="91" spans="1:15">
      <c r="A91" s="39">
        <v>45800</v>
      </c>
      <c r="B91" s="787" t="s">
        <v>4100</v>
      </c>
      <c r="C91" s="803" t="s">
        <v>17</v>
      </c>
      <c r="D91" t="s">
        <v>12</v>
      </c>
      <c r="F91" s="121">
        <v>29</v>
      </c>
      <c r="G91" s="188">
        <f t="shared" si="1"/>
        <v>3</v>
      </c>
      <c r="H91" s="188"/>
    </row>
    <row r="92" spans="1:15">
      <c r="A92" s="39">
        <v>45800</v>
      </c>
      <c r="B92" s="787" t="s">
        <v>4100</v>
      </c>
      <c r="C92" s="803" t="s">
        <v>17</v>
      </c>
      <c r="D92" t="s">
        <v>13</v>
      </c>
      <c r="F92" s="121">
        <v>3</v>
      </c>
      <c r="G92" s="188">
        <f t="shared" si="1"/>
        <v>0</v>
      </c>
      <c r="H92" s="188"/>
    </row>
    <row r="93" spans="1:15">
      <c r="A93" s="41">
        <v>45808</v>
      </c>
      <c r="B93" s="786" t="s">
        <v>10</v>
      </c>
      <c r="C93" s="786" t="s">
        <v>18</v>
      </c>
      <c r="D93" t="s">
        <v>12</v>
      </c>
      <c r="E93" s="118">
        <v>29</v>
      </c>
      <c r="G93" s="188">
        <f t="shared" si="1"/>
        <v>29</v>
      </c>
      <c r="H93" s="188"/>
    </row>
    <row r="94" spans="1:15">
      <c r="B94" s="787"/>
      <c r="C94" s="787"/>
      <c r="D94" t="s">
        <v>13</v>
      </c>
      <c r="E94" s="118">
        <v>5</v>
      </c>
      <c r="G94" s="188">
        <f t="shared" si="1"/>
        <v>34</v>
      </c>
      <c r="H94" s="188"/>
    </row>
    <row r="95" spans="1:15">
      <c r="B95" s="787"/>
      <c r="C95" s="787"/>
      <c r="D95" t="s">
        <v>14</v>
      </c>
      <c r="E95" s="121">
        <v>500</v>
      </c>
      <c r="G95" s="188">
        <f t="shared" si="1"/>
        <v>534</v>
      </c>
      <c r="H95" s="188"/>
      <c r="M95" s="786"/>
      <c r="O95" s="4"/>
    </row>
    <row r="96" spans="1:15">
      <c r="A96" s="39">
        <v>45833</v>
      </c>
      <c r="B96" s="787" t="s">
        <v>4101</v>
      </c>
      <c r="C96" s="803" t="s">
        <v>18</v>
      </c>
      <c r="D96" t="s">
        <v>12</v>
      </c>
      <c r="F96" s="121">
        <v>29</v>
      </c>
      <c r="G96" s="188">
        <f t="shared" si="1"/>
        <v>505</v>
      </c>
      <c r="H96" s="188"/>
      <c r="M96" s="787"/>
      <c r="O96" s="4"/>
    </row>
    <row r="97" spans="1:15">
      <c r="A97" s="39">
        <v>45833</v>
      </c>
      <c r="B97" s="787" t="s">
        <v>4101</v>
      </c>
      <c r="C97" s="803" t="s">
        <v>18</v>
      </c>
      <c r="D97" t="s">
        <v>13</v>
      </c>
      <c r="F97" s="121">
        <v>5</v>
      </c>
      <c r="G97" s="188">
        <f t="shared" si="1"/>
        <v>500</v>
      </c>
      <c r="H97" s="188"/>
      <c r="M97" s="787"/>
    </row>
    <row r="98" spans="1:15" s="127" customFormat="1">
      <c r="A98" s="126">
        <v>45833</v>
      </c>
      <c r="B98" s="797" t="s">
        <v>4102</v>
      </c>
      <c r="C98" s="315" t="s">
        <v>18</v>
      </c>
      <c r="D98" s="127" t="s">
        <v>14</v>
      </c>
      <c r="E98" s="266"/>
      <c r="F98" s="266">
        <v>500</v>
      </c>
      <c r="G98" s="286">
        <f t="shared" si="1"/>
        <v>0</v>
      </c>
      <c r="H98" s="286"/>
      <c r="O98" s="129"/>
    </row>
    <row r="99" spans="1:15">
      <c r="A99" s="41">
        <v>45838</v>
      </c>
      <c r="B99" s="786" t="s">
        <v>10</v>
      </c>
      <c r="C99" s="786" t="s">
        <v>19</v>
      </c>
      <c r="D99" t="s">
        <v>12</v>
      </c>
      <c r="E99" s="121">
        <v>25</v>
      </c>
      <c r="G99" s="188">
        <f t="shared" si="1"/>
        <v>25</v>
      </c>
      <c r="H99" s="188"/>
    </row>
    <row r="100" spans="1:15">
      <c r="B100" s="787"/>
      <c r="C100" s="787"/>
      <c r="D100" t="s">
        <v>13</v>
      </c>
      <c r="E100" s="121">
        <v>4</v>
      </c>
      <c r="G100" s="188">
        <f t="shared" si="1"/>
        <v>29</v>
      </c>
      <c r="H100" s="188"/>
    </row>
    <row r="101" spans="1:15">
      <c r="B101" s="787"/>
      <c r="C101" s="787"/>
      <c r="D101" t="s">
        <v>14</v>
      </c>
      <c r="E101" s="121">
        <v>500</v>
      </c>
      <c r="G101" s="188">
        <f t="shared" si="1"/>
        <v>529</v>
      </c>
      <c r="H101" s="188"/>
    </row>
    <row r="102" spans="1:15" s="233" customFormat="1">
      <c r="A102" s="269">
        <v>45862</v>
      </c>
      <c r="B102" s="270" t="s">
        <v>4103</v>
      </c>
      <c r="C102" s="316" t="s">
        <v>19</v>
      </c>
      <c r="D102" s="233" t="s">
        <v>14</v>
      </c>
      <c r="E102" s="273"/>
      <c r="F102" s="273">
        <v>500</v>
      </c>
      <c r="G102" s="287">
        <f t="shared" si="1"/>
        <v>29</v>
      </c>
      <c r="H102" s="287">
        <f>+F102</f>
        <v>500</v>
      </c>
      <c r="I102" s="233" t="s">
        <v>4104</v>
      </c>
    </row>
    <row r="103" spans="1:15">
      <c r="A103" s="39">
        <v>45862</v>
      </c>
      <c r="B103" s="787" t="s">
        <v>4105</v>
      </c>
      <c r="C103" s="803" t="s">
        <v>19</v>
      </c>
      <c r="D103" t="s">
        <v>12</v>
      </c>
      <c r="F103" s="121">
        <v>25</v>
      </c>
      <c r="G103" s="188">
        <f t="shared" si="1"/>
        <v>4</v>
      </c>
      <c r="H103" s="188"/>
    </row>
    <row r="104" spans="1:15">
      <c r="A104" s="39">
        <v>45862</v>
      </c>
      <c r="B104" s="787" t="s">
        <v>4105</v>
      </c>
      <c r="C104" s="803" t="s">
        <v>19</v>
      </c>
      <c r="D104" t="s">
        <v>13</v>
      </c>
      <c r="F104" s="121">
        <v>4</v>
      </c>
      <c r="G104" s="188">
        <f t="shared" si="1"/>
        <v>0</v>
      </c>
      <c r="H104" s="188"/>
      <c r="L104" s="786" t="s">
        <v>20</v>
      </c>
      <c r="M104" t="s">
        <v>12</v>
      </c>
      <c r="N104" s="121">
        <v>25</v>
      </c>
    </row>
    <row r="105" spans="1:15">
      <c r="A105" s="41">
        <v>45869</v>
      </c>
      <c r="B105" s="786" t="s">
        <v>10</v>
      </c>
      <c r="C105" s="786" t="s">
        <v>20</v>
      </c>
      <c r="D105" t="s">
        <v>12</v>
      </c>
      <c r="E105" s="121">
        <v>25</v>
      </c>
      <c r="G105" s="188">
        <f t="shared" si="1"/>
        <v>25</v>
      </c>
      <c r="H105" s="188"/>
      <c r="L105" s="787"/>
      <c r="M105" t="s">
        <v>13</v>
      </c>
      <c r="N105" s="121">
        <v>4</v>
      </c>
    </row>
    <row r="106" spans="1:15">
      <c r="B106" s="787"/>
      <c r="C106" s="787"/>
      <c r="D106" t="s">
        <v>13</v>
      </c>
      <c r="E106" s="121">
        <v>4</v>
      </c>
      <c r="G106" s="188">
        <f t="shared" si="1"/>
        <v>29</v>
      </c>
      <c r="H106" s="188"/>
      <c r="L106" s="787"/>
      <c r="M106" t="s">
        <v>14</v>
      </c>
      <c r="N106">
        <v>500</v>
      </c>
    </row>
    <row r="107" spans="1:15">
      <c r="B107" s="787"/>
      <c r="C107" s="787"/>
      <c r="D107" t="s">
        <v>14</v>
      </c>
      <c r="E107" s="121">
        <v>500</v>
      </c>
      <c r="G107" s="188">
        <f t="shared" si="1"/>
        <v>529</v>
      </c>
      <c r="H107" s="188"/>
      <c r="N107" s="121">
        <f>SUM(N104:N106)</f>
        <v>529</v>
      </c>
    </row>
    <row r="108" spans="1:15">
      <c r="A108" s="39">
        <v>45902</v>
      </c>
      <c r="B108" s="787" t="s">
        <v>4106</v>
      </c>
      <c r="C108" s="803" t="s">
        <v>20</v>
      </c>
      <c r="D108" t="s">
        <v>12</v>
      </c>
      <c r="F108" s="121">
        <v>25</v>
      </c>
      <c r="G108" s="188">
        <f t="shared" si="1"/>
        <v>504</v>
      </c>
      <c r="H108" s="188"/>
    </row>
    <row r="109" spans="1:15">
      <c r="A109" s="39">
        <v>45902</v>
      </c>
      <c r="B109" s="787" t="s">
        <v>4106</v>
      </c>
      <c r="C109" s="803" t="s">
        <v>20</v>
      </c>
      <c r="D109" t="s">
        <v>13</v>
      </c>
      <c r="F109" s="121">
        <v>4</v>
      </c>
      <c r="G109" s="188">
        <f t="shared" si="1"/>
        <v>500</v>
      </c>
      <c r="H109" s="188"/>
    </row>
    <row r="110" spans="1:15" s="233" customFormat="1">
      <c r="A110" s="269">
        <v>45871</v>
      </c>
      <c r="B110" s="270" t="s">
        <v>4107</v>
      </c>
      <c r="C110" s="316" t="s">
        <v>20</v>
      </c>
      <c r="D110" s="233" t="s">
        <v>14</v>
      </c>
      <c r="E110" s="273"/>
      <c r="F110" s="273">
        <v>500</v>
      </c>
      <c r="G110" s="287">
        <f t="shared" ref="G110:G181" si="2">+G109+E110-F110</f>
        <v>0</v>
      </c>
      <c r="H110" s="287">
        <f>+F110</f>
        <v>500</v>
      </c>
      <c r="I110" s="233" t="s">
        <v>4108</v>
      </c>
    </row>
    <row r="111" spans="1:15">
      <c r="A111" s="41">
        <v>45900</v>
      </c>
      <c r="B111" s="786" t="s">
        <v>10</v>
      </c>
      <c r="C111" s="786" t="s">
        <v>21</v>
      </c>
      <c r="D111" t="s">
        <v>12</v>
      </c>
      <c r="E111" s="121">
        <v>25</v>
      </c>
      <c r="G111" s="188">
        <f t="shared" si="2"/>
        <v>25</v>
      </c>
      <c r="H111" s="188"/>
    </row>
    <row r="112" spans="1:15">
      <c r="B112" s="787"/>
      <c r="C112" s="787"/>
      <c r="D112" t="s">
        <v>13</v>
      </c>
      <c r="E112" s="121">
        <v>6</v>
      </c>
      <c r="G112" s="188">
        <f t="shared" si="2"/>
        <v>31</v>
      </c>
      <c r="H112" s="188"/>
    </row>
    <row r="113" spans="1:14">
      <c r="B113" s="787"/>
      <c r="C113" s="787"/>
      <c r="D113" t="s">
        <v>14</v>
      </c>
      <c r="E113" s="121">
        <v>500</v>
      </c>
      <c r="G113" s="188">
        <f t="shared" si="2"/>
        <v>531</v>
      </c>
      <c r="H113" s="188"/>
      <c r="K113" s="820" t="s">
        <v>4109</v>
      </c>
      <c r="L113" s="820"/>
      <c r="M113" s="820"/>
    </row>
    <row r="114" spans="1:14">
      <c r="A114" s="39">
        <v>45925</v>
      </c>
      <c r="B114" s="787" t="s">
        <v>4110</v>
      </c>
      <c r="C114" s="787" t="s">
        <v>21</v>
      </c>
      <c r="D114" t="s">
        <v>12</v>
      </c>
      <c r="F114" s="121">
        <v>25</v>
      </c>
      <c r="G114" s="188">
        <f t="shared" si="2"/>
        <v>506</v>
      </c>
      <c r="H114" s="188"/>
      <c r="J114" s="10">
        <v>2025</v>
      </c>
      <c r="K114" s="786" t="s">
        <v>21</v>
      </c>
      <c r="L114" t="s">
        <v>14</v>
      </c>
      <c r="M114" s="121">
        <v>500</v>
      </c>
    </row>
    <row r="115" spans="1:14">
      <c r="A115" s="39">
        <v>45925</v>
      </c>
      <c r="B115" s="787" t="s">
        <v>4110</v>
      </c>
      <c r="C115" s="787" t="s">
        <v>21</v>
      </c>
      <c r="D115" t="s">
        <v>13</v>
      </c>
      <c r="F115" s="121">
        <v>6</v>
      </c>
      <c r="G115" s="188">
        <f t="shared" si="2"/>
        <v>500</v>
      </c>
      <c r="H115" s="188"/>
    </row>
    <row r="116" spans="1:14">
      <c r="A116" s="133" t="s">
        <v>136</v>
      </c>
      <c r="B116" s="786" t="s">
        <v>10</v>
      </c>
      <c r="C116" s="786" t="s">
        <v>91</v>
      </c>
      <c r="D116" t="s">
        <v>12</v>
      </c>
      <c r="E116" s="121">
        <v>25</v>
      </c>
      <c r="G116" s="188">
        <f t="shared" si="2"/>
        <v>525</v>
      </c>
      <c r="H116" s="188"/>
    </row>
    <row r="117" spans="1:14">
      <c r="A117" s="106"/>
      <c r="B117" s="787"/>
      <c r="C117" s="787"/>
      <c r="D117" t="s">
        <v>13</v>
      </c>
      <c r="E117" s="121">
        <v>4</v>
      </c>
      <c r="G117" s="188">
        <f t="shared" si="2"/>
        <v>529</v>
      </c>
      <c r="H117" s="188"/>
    </row>
    <row r="118" spans="1:14">
      <c r="A118" s="106"/>
      <c r="B118" s="787"/>
      <c r="C118" s="787"/>
      <c r="D118" t="s">
        <v>14</v>
      </c>
      <c r="E118" s="121">
        <v>500</v>
      </c>
      <c r="G118" s="188">
        <f t="shared" si="2"/>
        <v>1029</v>
      </c>
      <c r="H118" s="188"/>
    </row>
    <row r="119" spans="1:14">
      <c r="A119" s="39">
        <v>45925</v>
      </c>
      <c r="B119" s="499" t="s">
        <v>4111</v>
      </c>
      <c r="C119" s="803" t="s">
        <v>91</v>
      </c>
      <c r="D119" t="s">
        <v>14</v>
      </c>
      <c r="F119" s="121">
        <v>500</v>
      </c>
      <c r="G119" s="188">
        <f t="shared" si="2"/>
        <v>529</v>
      </c>
      <c r="H119" s="188"/>
    </row>
    <row r="120" spans="1:14">
      <c r="A120" s="39">
        <v>45960</v>
      </c>
      <c r="B120" s="787" t="s">
        <v>4112</v>
      </c>
      <c r="C120" s="803" t="s">
        <v>91</v>
      </c>
      <c r="D120" t="s">
        <v>12</v>
      </c>
      <c r="F120" s="121">
        <v>25</v>
      </c>
      <c r="G120" s="188">
        <f t="shared" si="2"/>
        <v>504</v>
      </c>
      <c r="H120" s="188"/>
      <c r="J120" t="s">
        <v>12</v>
      </c>
      <c r="K120" s="121">
        <v>25</v>
      </c>
    </row>
    <row r="121" spans="1:14">
      <c r="A121" s="39">
        <v>45960</v>
      </c>
      <c r="B121" s="787" t="s">
        <v>4112</v>
      </c>
      <c r="C121" s="803" t="s">
        <v>91</v>
      </c>
      <c r="D121" t="s">
        <v>13</v>
      </c>
      <c r="F121" s="121">
        <v>4</v>
      </c>
      <c r="G121" s="188">
        <f t="shared" si="2"/>
        <v>500</v>
      </c>
      <c r="H121" s="188"/>
      <c r="J121" t="s">
        <v>13</v>
      </c>
      <c r="K121" s="121">
        <v>4</v>
      </c>
    </row>
    <row r="122" spans="1:14">
      <c r="A122" s="41">
        <v>45961</v>
      </c>
      <c r="B122" s="786" t="s">
        <v>10</v>
      </c>
      <c r="C122" s="786" t="s">
        <v>23</v>
      </c>
      <c r="D122" t="s">
        <v>12</v>
      </c>
      <c r="E122" s="121">
        <v>25</v>
      </c>
      <c r="G122" s="188">
        <f t="shared" si="2"/>
        <v>525</v>
      </c>
      <c r="H122" s="188"/>
      <c r="K122" s="121">
        <f>SUM(K120:K121)</f>
        <v>29</v>
      </c>
    </row>
    <row r="123" spans="1:14">
      <c r="B123" s="787"/>
      <c r="C123" s="803"/>
      <c r="D123" t="s">
        <v>13</v>
      </c>
      <c r="E123" s="121">
        <v>6</v>
      </c>
      <c r="G123" s="188">
        <f t="shared" si="2"/>
        <v>531</v>
      </c>
      <c r="H123" s="188"/>
    </row>
    <row r="124" spans="1:14">
      <c r="B124" s="787"/>
      <c r="C124" s="803"/>
      <c r="D124" t="s">
        <v>14</v>
      </c>
      <c r="E124" s="121">
        <v>500</v>
      </c>
      <c r="G124" s="188">
        <f>+G123+E124-F124</f>
        <v>1031</v>
      </c>
      <c r="H124" s="188"/>
    </row>
    <row r="125" spans="1:14">
      <c r="A125" s="39">
        <v>45960</v>
      </c>
      <c r="B125" s="787" t="s">
        <v>4113</v>
      </c>
      <c r="C125" s="803" t="s">
        <v>23</v>
      </c>
      <c r="D125" t="s">
        <v>14</v>
      </c>
      <c r="F125" s="121">
        <v>500</v>
      </c>
      <c r="G125" s="188">
        <f>+G124+E125-F125</f>
        <v>531</v>
      </c>
      <c r="H125" s="188"/>
    </row>
    <row r="126" spans="1:14">
      <c r="A126" s="39">
        <v>45993</v>
      </c>
      <c r="B126" s="787" t="s">
        <v>4114</v>
      </c>
      <c r="C126" s="803" t="s">
        <v>23</v>
      </c>
      <c r="D126" t="s">
        <v>12</v>
      </c>
      <c r="F126" s="121">
        <v>25</v>
      </c>
      <c r="G126" s="188">
        <f>+G125+E126-F126</f>
        <v>506</v>
      </c>
      <c r="H126" s="188"/>
      <c r="K126" s="820" t="s">
        <v>4109</v>
      </c>
      <c r="L126" s="820"/>
      <c r="M126" s="820"/>
    </row>
    <row r="127" spans="1:14">
      <c r="A127" s="39">
        <v>45993</v>
      </c>
      <c r="B127" s="787" t="s">
        <v>4114</v>
      </c>
      <c r="C127" s="803" t="s">
        <v>23</v>
      </c>
      <c r="D127" t="s">
        <v>13</v>
      </c>
      <c r="F127" s="121">
        <v>6</v>
      </c>
      <c r="G127" s="188">
        <f>+G126+E127-F127</f>
        <v>500</v>
      </c>
      <c r="H127" s="188"/>
      <c r="J127" s="10">
        <v>2025</v>
      </c>
      <c r="K127" s="786" t="s">
        <v>21</v>
      </c>
      <c r="L127" t="s">
        <v>14</v>
      </c>
      <c r="M127" s="121">
        <v>500</v>
      </c>
      <c r="N127" s="123" t="s">
        <v>620</v>
      </c>
    </row>
    <row r="128" spans="1:14">
      <c r="A128" s="41">
        <v>45991</v>
      </c>
      <c r="B128" s="786" t="s">
        <v>10</v>
      </c>
      <c r="C128" s="786" t="s">
        <v>24</v>
      </c>
      <c r="D128" t="s">
        <v>12</v>
      </c>
      <c r="E128" s="121">
        <v>25</v>
      </c>
      <c r="G128" s="188">
        <f>+G127+E128-F128</f>
        <v>525</v>
      </c>
      <c r="H128" s="188"/>
      <c r="M128" s="161">
        <f>SUM(M127:M127)</f>
        <v>500</v>
      </c>
    </row>
    <row r="129" spans="1:14">
      <c r="B129" s="787"/>
      <c r="C129" s="787"/>
      <c r="D129" t="s">
        <v>13</v>
      </c>
      <c r="E129" s="121">
        <v>5</v>
      </c>
      <c r="G129" s="188">
        <f>+G128+E129-F129</f>
        <v>530</v>
      </c>
      <c r="H129" s="188"/>
    </row>
    <row r="130" spans="1:14">
      <c r="B130" s="787"/>
      <c r="C130" s="787"/>
      <c r="D130" t="s">
        <v>14</v>
      </c>
      <c r="E130" s="121">
        <v>500</v>
      </c>
      <c r="G130" s="188">
        <f>+G129+E130-F130</f>
        <v>1030</v>
      </c>
      <c r="H130" s="188"/>
    </row>
    <row r="131" spans="1:14">
      <c r="A131" s="39">
        <v>45993</v>
      </c>
      <c r="B131" s="787" t="s">
        <v>4115</v>
      </c>
      <c r="C131" s="803" t="s">
        <v>24</v>
      </c>
      <c r="D131" t="s">
        <v>14</v>
      </c>
      <c r="F131" s="121">
        <v>500</v>
      </c>
      <c r="G131" s="188">
        <f>+G130+E131-F131</f>
        <v>530</v>
      </c>
      <c r="H131" s="469">
        <f>SUM(H5:H130)</f>
        <v>3000</v>
      </c>
      <c r="I131" s="458" t="s">
        <v>1120</v>
      </c>
    </row>
    <row r="132" spans="1:14">
      <c r="A132" s="39">
        <v>46029</v>
      </c>
      <c r="B132" s="787" t="s">
        <v>4116</v>
      </c>
      <c r="C132" s="803" t="s">
        <v>24</v>
      </c>
      <c r="D132" t="s">
        <v>12</v>
      </c>
      <c r="F132" s="121">
        <v>25</v>
      </c>
      <c r="G132" s="188">
        <f t="shared" ref="G132:G136" si="3">+G131+E132-F132</f>
        <v>505</v>
      </c>
      <c r="H132" s="469"/>
      <c r="I132" s="458"/>
      <c r="J132" s="787"/>
      <c r="K132" s="820" t="s">
        <v>4109</v>
      </c>
      <c r="L132" s="820"/>
      <c r="M132" s="820"/>
    </row>
    <row r="133" spans="1:14">
      <c r="A133" s="39">
        <v>46029</v>
      </c>
      <c r="B133" s="787" t="s">
        <v>4116</v>
      </c>
      <c r="C133" s="803" t="s">
        <v>24</v>
      </c>
      <c r="D133" t="s">
        <v>13</v>
      </c>
      <c r="F133" s="121">
        <v>5</v>
      </c>
      <c r="G133" s="188">
        <f t="shared" si="3"/>
        <v>500</v>
      </c>
      <c r="H133" s="469"/>
      <c r="I133" s="458"/>
    </row>
    <row r="134" spans="1:14">
      <c r="A134" s="41">
        <v>46022</v>
      </c>
      <c r="B134" s="786" t="s">
        <v>10</v>
      </c>
      <c r="C134" s="786" t="s">
        <v>25</v>
      </c>
      <c r="D134" t="s">
        <v>12</v>
      </c>
      <c r="E134" s="121">
        <v>25</v>
      </c>
      <c r="G134" s="188">
        <f t="shared" si="3"/>
        <v>525</v>
      </c>
      <c r="K134" s="786" t="s">
        <v>11</v>
      </c>
      <c r="L134" t="s">
        <v>12</v>
      </c>
      <c r="M134" s="121">
        <v>30</v>
      </c>
    </row>
    <row r="135" spans="1:14">
      <c r="A135" s="41"/>
      <c r="B135" s="786"/>
      <c r="C135" s="786"/>
      <c r="D135" t="s">
        <v>13</v>
      </c>
      <c r="E135" s="121">
        <v>5</v>
      </c>
      <c r="G135" s="188">
        <f t="shared" si="3"/>
        <v>530</v>
      </c>
      <c r="J135" s="787"/>
      <c r="K135" s="786"/>
      <c r="L135" t="s">
        <v>13</v>
      </c>
      <c r="M135" s="121">
        <v>3</v>
      </c>
    </row>
    <row r="136" spans="1:14">
      <c r="B136" s="787"/>
      <c r="C136" s="787"/>
      <c r="D136" t="s">
        <v>14</v>
      </c>
      <c r="E136" s="121">
        <v>500</v>
      </c>
      <c r="G136" s="188">
        <f t="shared" si="3"/>
        <v>1030</v>
      </c>
      <c r="J136" s="787"/>
      <c r="M136" s="161">
        <f>SUM(M133:M135)</f>
        <v>33</v>
      </c>
    </row>
    <row r="137" spans="1:14">
      <c r="A137" s="39">
        <v>46029</v>
      </c>
      <c r="B137" s="787" t="s">
        <v>4117</v>
      </c>
      <c r="C137" s="803" t="s">
        <v>25</v>
      </c>
      <c r="D137" t="s">
        <v>14</v>
      </c>
      <c r="F137" s="121">
        <v>500</v>
      </c>
      <c r="G137" s="188">
        <f>+G136+E137-F137</f>
        <v>530</v>
      </c>
    </row>
    <row r="138" spans="1:14">
      <c r="A138" s="39">
        <v>46057</v>
      </c>
      <c r="B138" s="787" t="s">
        <v>4118</v>
      </c>
      <c r="C138" s="803" t="s">
        <v>25</v>
      </c>
      <c r="D138" t="s">
        <v>12</v>
      </c>
      <c r="F138" s="121">
        <v>25</v>
      </c>
      <c r="G138" s="188">
        <f t="shared" ref="G138:G141" si="4">+G137+E138-F138</f>
        <v>505</v>
      </c>
    </row>
    <row r="139" spans="1:14">
      <c r="A139" s="39">
        <v>46057</v>
      </c>
      <c r="B139" s="787" t="s">
        <v>4118</v>
      </c>
      <c r="C139" s="803" t="s">
        <v>25</v>
      </c>
      <c r="D139" t="s">
        <v>13</v>
      </c>
      <c r="F139" s="121">
        <v>5</v>
      </c>
      <c r="G139" s="188">
        <f t="shared" si="4"/>
        <v>500</v>
      </c>
    </row>
    <row r="140" spans="1:14">
      <c r="A140" s="41">
        <v>46053</v>
      </c>
      <c r="B140" s="786" t="s">
        <v>10</v>
      </c>
      <c r="C140" s="786" t="s">
        <v>11</v>
      </c>
      <c r="D140" t="s">
        <v>12</v>
      </c>
      <c r="E140" s="121">
        <v>30</v>
      </c>
      <c r="G140" s="188">
        <f t="shared" si="4"/>
        <v>530</v>
      </c>
      <c r="K140" s="820" t="s">
        <v>4109</v>
      </c>
      <c r="L140" s="820"/>
      <c r="M140" s="820"/>
    </row>
    <row r="141" spans="1:14">
      <c r="A141" s="41"/>
      <c r="B141" s="786"/>
      <c r="C141" s="786"/>
      <c r="D141" t="s">
        <v>13</v>
      </c>
      <c r="E141" s="121">
        <v>3</v>
      </c>
      <c r="G141" s="188">
        <f t="shared" si="4"/>
        <v>533</v>
      </c>
      <c r="J141" s="715">
        <v>2025</v>
      </c>
      <c r="K141" s="715" t="s">
        <v>21</v>
      </c>
      <c r="L141" s="716" t="s">
        <v>14</v>
      </c>
      <c r="M141" s="717">
        <v>500</v>
      </c>
      <c r="N141" s="715" t="s">
        <v>620</v>
      </c>
    </row>
    <row r="142" spans="1:14">
      <c r="B142" s="787"/>
      <c r="C142" s="787"/>
      <c r="D142" t="s">
        <v>14</v>
      </c>
      <c r="E142" s="121">
        <v>500</v>
      </c>
      <c r="G142" s="188">
        <f>+G141+E142-F142</f>
        <v>1033</v>
      </c>
      <c r="J142" s="786">
        <v>2026</v>
      </c>
      <c r="K142" s="786" t="s">
        <v>16</v>
      </c>
      <c r="L142" t="s">
        <v>14</v>
      </c>
      <c r="M142" s="121">
        <v>500</v>
      </c>
    </row>
    <row r="143" spans="1:14">
      <c r="A143" s="39">
        <v>46057</v>
      </c>
      <c r="B143" s="787" t="s">
        <v>4119</v>
      </c>
      <c r="C143" s="803" t="s">
        <v>11</v>
      </c>
      <c r="D143" t="s">
        <v>14</v>
      </c>
      <c r="F143" s="121">
        <v>500</v>
      </c>
      <c r="G143" s="188">
        <f>+G142+E143-F143</f>
        <v>533</v>
      </c>
      <c r="K143" s="786"/>
      <c r="M143" s="154">
        <f>SUM(M141:M142)</f>
        <v>1000</v>
      </c>
    </row>
    <row r="144" spans="1:14">
      <c r="A144" s="39">
        <v>46104</v>
      </c>
      <c r="B144" s="787" t="s">
        <v>4120</v>
      </c>
      <c r="C144" s="803" t="s">
        <v>11</v>
      </c>
      <c r="D144" t="s">
        <v>12</v>
      </c>
      <c r="F144" s="121">
        <v>30</v>
      </c>
      <c r="G144" s="188">
        <f t="shared" ref="G144:G148" si="5">+G143+E144-F144</f>
        <v>503</v>
      </c>
      <c r="K144" s="786"/>
      <c r="M144" s="118"/>
    </row>
    <row r="145" spans="1:14">
      <c r="A145" s="39">
        <v>46104</v>
      </c>
      <c r="B145" s="787" t="s">
        <v>4120</v>
      </c>
      <c r="C145" s="803" t="s">
        <v>11</v>
      </c>
      <c r="D145" t="s">
        <v>13</v>
      </c>
      <c r="F145" s="121">
        <v>3</v>
      </c>
      <c r="G145" s="188">
        <f t="shared" si="5"/>
        <v>500</v>
      </c>
      <c r="K145" s="786"/>
      <c r="M145" s="118"/>
    </row>
    <row r="146" spans="1:14">
      <c r="A146" s="41">
        <v>46081</v>
      </c>
      <c r="B146" s="786" t="s">
        <v>10</v>
      </c>
      <c r="C146" s="786" t="s">
        <v>15</v>
      </c>
      <c r="D146" t="s">
        <v>12</v>
      </c>
      <c r="E146" s="118">
        <v>29</v>
      </c>
      <c r="G146" s="188">
        <f t="shared" si="5"/>
        <v>529</v>
      </c>
      <c r="K146" s="787"/>
      <c r="M146" s="118"/>
    </row>
    <row r="147" spans="1:14">
      <c r="B147" s="787"/>
      <c r="C147" s="787"/>
      <c r="D147" t="s">
        <v>13</v>
      </c>
      <c r="E147" s="118">
        <v>6</v>
      </c>
      <c r="G147" s="188">
        <f t="shared" si="5"/>
        <v>535</v>
      </c>
      <c r="K147" s="787"/>
      <c r="M147" s="118"/>
    </row>
    <row r="148" spans="1:14">
      <c r="B148" s="787"/>
      <c r="C148" s="787"/>
      <c r="D148" t="s">
        <v>14</v>
      </c>
      <c r="E148" s="118">
        <v>500</v>
      </c>
      <c r="G148" s="188">
        <f t="shared" si="5"/>
        <v>1035</v>
      </c>
      <c r="M148" s="121"/>
    </row>
    <row r="149" spans="1:14">
      <c r="A149" s="39">
        <v>46104</v>
      </c>
      <c r="B149" s="787" t="s">
        <v>4120</v>
      </c>
      <c r="C149" s="803" t="s">
        <v>15</v>
      </c>
      <c r="D149" t="s">
        <v>12</v>
      </c>
      <c r="F149" s="121">
        <v>17</v>
      </c>
      <c r="G149" s="188">
        <f>+G148+E149-F149</f>
        <v>1018</v>
      </c>
    </row>
    <row r="150" spans="1:14">
      <c r="A150" s="39">
        <v>46104</v>
      </c>
      <c r="B150" s="787" t="s">
        <v>4121</v>
      </c>
      <c r="C150" s="803" t="s">
        <v>15</v>
      </c>
      <c r="D150" t="s">
        <v>12</v>
      </c>
      <c r="F150" s="121">
        <v>12</v>
      </c>
      <c r="G150" s="188">
        <f>+G149+E150-F150</f>
        <v>1006</v>
      </c>
    </row>
    <row r="151" spans="1:14">
      <c r="A151" s="39">
        <v>46104</v>
      </c>
      <c r="B151" s="787" t="s">
        <v>4121</v>
      </c>
      <c r="C151" s="803" t="s">
        <v>15</v>
      </c>
      <c r="D151" t="s">
        <v>13</v>
      </c>
      <c r="F151" s="121">
        <v>6</v>
      </c>
      <c r="G151" s="188">
        <f t="shared" si="2"/>
        <v>1000</v>
      </c>
      <c r="K151" s="786"/>
      <c r="M151" s="121"/>
    </row>
    <row r="152" spans="1:14">
      <c r="A152" s="39">
        <v>46104</v>
      </c>
      <c r="B152" s="787" t="s">
        <v>4122</v>
      </c>
      <c r="C152" s="803" t="s">
        <v>15</v>
      </c>
      <c r="D152" t="s">
        <v>14</v>
      </c>
      <c r="F152" s="121">
        <v>500</v>
      </c>
      <c r="G152" s="188">
        <f t="shared" si="2"/>
        <v>500</v>
      </c>
      <c r="K152" s="786"/>
      <c r="M152" s="121"/>
    </row>
    <row r="153" spans="1:14">
      <c r="A153" s="41">
        <v>46112</v>
      </c>
      <c r="B153" s="786" t="s">
        <v>10</v>
      </c>
      <c r="C153" s="786" t="s">
        <v>16</v>
      </c>
      <c r="D153" t="s">
        <v>12</v>
      </c>
      <c r="E153" s="121">
        <v>29</v>
      </c>
      <c r="G153" s="188">
        <f t="shared" si="2"/>
        <v>529</v>
      </c>
      <c r="K153" s="786"/>
      <c r="M153" s="118"/>
    </row>
    <row r="154" spans="1:14">
      <c r="B154" s="787"/>
      <c r="C154" s="787"/>
      <c r="D154" t="s">
        <v>13</v>
      </c>
      <c r="E154" s="121">
        <v>6</v>
      </c>
      <c r="G154" s="188">
        <f t="shared" si="2"/>
        <v>535</v>
      </c>
      <c r="K154" s="787"/>
      <c r="M154" s="118"/>
    </row>
    <row r="155" spans="1:14">
      <c r="B155" s="787"/>
      <c r="C155" s="787"/>
      <c r="D155" t="s">
        <v>14</v>
      </c>
      <c r="E155" s="121">
        <v>500</v>
      </c>
      <c r="G155" s="188">
        <f t="shared" si="2"/>
        <v>1035</v>
      </c>
    </row>
    <row r="156" spans="1:14">
      <c r="A156" s="39">
        <v>46135</v>
      </c>
      <c r="B156" s="787" t="s">
        <v>4123</v>
      </c>
      <c r="C156" s="803" t="s">
        <v>16</v>
      </c>
      <c r="D156" t="s">
        <v>12</v>
      </c>
      <c r="F156" s="121">
        <v>29</v>
      </c>
      <c r="G156" s="188">
        <f t="shared" si="2"/>
        <v>1006</v>
      </c>
      <c r="M156" s="121"/>
      <c r="N156" s="121"/>
    </row>
    <row r="157" spans="1:14">
      <c r="A157" s="39">
        <v>46135</v>
      </c>
      <c r="B157" s="787" t="s">
        <v>4123</v>
      </c>
      <c r="C157" s="803" t="s">
        <v>16</v>
      </c>
      <c r="D157" t="s">
        <v>13</v>
      </c>
      <c r="F157" s="121">
        <v>6</v>
      </c>
      <c r="G157" s="188">
        <f t="shared" si="2"/>
        <v>1000</v>
      </c>
    </row>
    <row r="158" spans="1:14">
      <c r="A158" s="39">
        <v>46135</v>
      </c>
      <c r="B158" s="787" t="s">
        <v>4124</v>
      </c>
      <c r="C158" s="803" t="s">
        <v>16</v>
      </c>
      <c r="D158" t="s">
        <v>14</v>
      </c>
      <c r="F158" s="121">
        <v>500</v>
      </c>
      <c r="G158" s="188">
        <f t="shared" si="2"/>
        <v>500</v>
      </c>
    </row>
    <row r="159" spans="1:14">
      <c r="A159" s="41">
        <v>46142</v>
      </c>
      <c r="B159" s="786" t="s">
        <v>10</v>
      </c>
      <c r="C159" s="786" t="s">
        <v>1880</v>
      </c>
      <c r="D159" t="s">
        <v>12</v>
      </c>
      <c r="G159" s="188">
        <f t="shared" si="2"/>
        <v>500</v>
      </c>
    </row>
    <row r="160" spans="1:14">
      <c r="B160" s="787"/>
      <c r="C160" s="787"/>
      <c r="D160" t="s">
        <v>13</v>
      </c>
      <c r="G160" s="188">
        <f t="shared" si="2"/>
        <v>500</v>
      </c>
    </row>
    <row r="161" spans="2:7">
      <c r="B161" s="787"/>
      <c r="C161" s="787"/>
      <c r="D161" t="s">
        <v>14</v>
      </c>
      <c r="E161" s="121">
        <v>500</v>
      </c>
      <c r="G161" s="188">
        <f t="shared" si="2"/>
        <v>1000</v>
      </c>
    </row>
    <row r="162" spans="2:7">
      <c r="B162" s="787"/>
      <c r="C162" s="803"/>
      <c r="G162" s="188">
        <f t="shared" si="2"/>
        <v>1000</v>
      </c>
    </row>
    <row r="163" spans="2:7">
      <c r="B163" s="787"/>
      <c r="C163" s="803"/>
      <c r="G163" s="188">
        <f t="shared" si="2"/>
        <v>1000</v>
      </c>
    </row>
    <row r="164" spans="2:7">
      <c r="B164" s="787"/>
      <c r="C164" s="803"/>
      <c r="G164" s="188">
        <f t="shared" si="2"/>
        <v>1000</v>
      </c>
    </row>
    <row r="165" spans="2:7">
      <c r="B165" s="787"/>
      <c r="C165" s="803"/>
      <c r="G165" s="188">
        <f t="shared" si="2"/>
        <v>1000</v>
      </c>
    </row>
    <row r="166" spans="2:7">
      <c r="B166" s="787"/>
      <c r="C166" s="803"/>
      <c r="G166" s="188">
        <f t="shared" si="2"/>
        <v>1000</v>
      </c>
    </row>
    <row r="167" spans="2:7">
      <c r="B167" s="787"/>
      <c r="C167" s="803"/>
      <c r="G167" s="188">
        <f t="shared" si="2"/>
        <v>1000</v>
      </c>
    </row>
    <row r="168" spans="2:7">
      <c r="B168" s="787"/>
      <c r="C168" s="803"/>
      <c r="G168" s="188">
        <f t="shared" si="2"/>
        <v>1000</v>
      </c>
    </row>
    <row r="169" spans="2:7">
      <c r="B169" s="787"/>
      <c r="C169" s="803"/>
      <c r="G169" s="188">
        <f t="shared" si="2"/>
        <v>1000</v>
      </c>
    </row>
    <row r="170" spans="2:7">
      <c r="B170" s="787"/>
      <c r="C170" s="803"/>
      <c r="G170" s="188">
        <f t="shared" si="2"/>
        <v>1000</v>
      </c>
    </row>
    <row r="171" spans="2:7">
      <c r="B171" s="787"/>
      <c r="C171" s="803"/>
      <c r="G171" s="188">
        <f t="shared" si="2"/>
        <v>1000</v>
      </c>
    </row>
    <row r="172" spans="2:7">
      <c r="B172" s="787"/>
      <c r="C172" s="803"/>
      <c r="G172" s="188">
        <f t="shared" si="2"/>
        <v>1000</v>
      </c>
    </row>
    <row r="173" spans="2:7">
      <c r="B173" s="787"/>
      <c r="C173" s="803"/>
      <c r="G173" s="188">
        <f t="shared" si="2"/>
        <v>1000</v>
      </c>
    </row>
    <row r="174" spans="2:7">
      <c r="B174" s="787"/>
      <c r="C174" s="803"/>
      <c r="G174" s="188">
        <f t="shared" si="2"/>
        <v>1000</v>
      </c>
    </row>
    <row r="175" spans="2:7">
      <c r="B175" s="787"/>
      <c r="C175" s="803"/>
      <c r="G175" s="188">
        <f t="shared" si="2"/>
        <v>1000</v>
      </c>
    </row>
    <row r="176" spans="2:7">
      <c r="B176" s="787"/>
      <c r="C176" s="803"/>
      <c r="G176" s="188">
        <f t="shared" si="2"/>
        <v>1000</v>
      </c>
    </row>
    <row r="177" spans="2:7">
      <c r="B177" s="787"/>
      <c r="C177" s="803"/>
      <c r="G177" s="188">
        <f t="shared" si="2"/>
        <v>1000</v>
      </c>
    </row>
    <row r="178" spans="2:7">
      <c r="B178" s="787"/>
      <c r="C178" s="803"/>
      <c r="G178" s="188">
        <f t="shared" si="2"/>
        <v>1000</v>
      </c>
    </row>
    <row r="179" spans="2:7">
      <c r="B179" s="787"/>
      <c r="C179" s="803"/>
      <c r="G179" s="188">
        <f t="shared" si="2"/>
        <v>1000</v>
      </c>
    </row>
    <row r="180" spans="2:7">
      <c r="B180" s="787"/>
      <c r="C180" s="803"/>
      <c r="G180" s="188">
        <f t="shared" si="2"/>
        <v>1000</v>
      </c>
    </row>
    <row r="181" spans="2:7">
      <c r="B181" s="787"/>
      <c r="C181" s="803"/>
      <c r="G181" s="188">
        <f t="shared" si="2"/>
        <v>1000</v>
      </c>
    </row>
    <row r="182" spans="2:7">
      <c r="B182" s="787"/>
      <c r="C182" s="803"/>
      <c r="G182" s="188">
        <f t="shared" ref="G182:G245" si="6">+G181+E182-F182</f>
        <v>1000</v>
      </c>
    </row>
    <row r="183" spans="2:7">
      <c r="B183" s="787"/>
      <c r="C183" s="803"/>
      <c r="G183" s="188">
        <f t="shared" si="6"/>
        <v>1000</v>
      </c>
    </row>
    <row r="184" spans="2:7">
      <c r="B184" s="787"/>
      <c r="C184" s="803"/>
      <c r="G184" s="188">
        <f t="shared" si="6"/>
        <v>1000</v>
      </c>
    </row>
    <row r="185" spans="2:7">
      <c r="B185" s="787"/>
      <c r="C185" s="803"/>
      <c r="G185" s="188">
        <f t="shared" si="6"/>
        <v>1000</v>
      </c>
    </row>
    <row r="186" spans="2:7">
      <c r="B186" s="787"/>
      <c r="C186" s="803"/>
      <c r="G186" s="188">
        <f t="shared" si="6"/>
        <v>1000</v>
      </c>
    </row>
    <row r="187" spans="2:7">
      <c r="B187" s="787"/>
      <c r="C187" s="803"/>
      <c r="G187" s="188">
        <f t="shared" si="6"/>
        <v>1000</v>
      </c>
    </row>
    <row r="188" spans="2:7">
      <c r="B188" s="787"/>
      <c r="C188" s="803"/>
      <c r="G188" s="188">
        <f t="shared" si="6"/>
        <v>1000</v>
      </c>
    </row>
    <row r="189" spans="2:7">
      <c r="B189" s="787"/>
      <c r="C189" s="803"/>
      <c r="G189" s="188">
        <f t="shared" si="6"/>
        <v>1000</v>
      </c>
    </row>
    <row r="190" spans="2:7">
      <c r="B190" s="787"/>
      <c r="C190" s="803"/>
      <c r="G190" s="188">
        <f t="shared" si="6"/>
        <v>1000</v>
      </c>
    </row>
    <row r="191" spans="2:7">
      <c r="B191" s="787"/>
      <c r="C191" s="803"/>
      <c r="G191" s="188">
        <f t="shared" si="6"/>
        <v>1000</v>
      </c>
    </row>
    <row r="192" spans="2:7">
      <c r="B192" s="787"/>
      <c r="C192" s="803"/>
      <c r="G192" s="188">
        <f t="shared" si="6"/>
        <v>1000</v>
      </c>
    </row>
    <row r="193" spans="2:7">
      <c r="B193" s="787"/>
      <c r="C193" s="803"/>
      <c r="G193" s="188">
        <f t="shared" si="6"/>
        <v>1000</v>
      </c>
    </row>
    <row r="194" spans="2:7">
      <c r="B194" s="787"/>
      <c r="C194" s="803"/>
      <c r="G194" s="188">
        <f t="shared" si="6"/>
        <v>1000</v>
      </c>
    </row>
    <row r="195" spans="2:7">
      <c r="B195" s="787"/>
      <c r="C195" s="803"/>
      <c r="G195" s="188">
        <f t="shared" si="6"/>
        <v>1000</v>
      </c>
    </row>
    <row r="196" spans="2:7">
      <c r="B196" s="787"/>
      <c r="C196" s="803"/>
      <c r="G196" s="188">
        <f t="shared" si="6"/>
        <v>1000</v>
      </c>
    </row>
    <row r="197" spans="2:7">
      <c r="B197" s="787"/>
      <c r="C197" s="803"/>
      <c r="G197" s="188">
        <f t="shared" si="6"/>
        <v>1000</v>
      </c>
    </row>
    <row r="198" spans="2:7">
      <c r="B198" s="787"/>
      <c r="C198" s="803"/>
      <c r="G198" s="188">
        <f t="shared" si="6"/>
        <v>1000</v>
      </c>
    </row>
    <row r="199" spans="2:7">
      <c r="B199" s="787"/>
      <c r="C199" s="803"/>
      <c r="G199" s="188">
        <f t="shared" si="6"/>
        <v>1000</v>
      </c>
    </row>
    <row r="200" spans="2:7">
      <c r="B200" s="787"/>
      <c r="C200" s="803"/>
      <c r="G200" s="188">
        <f t="shared" si="6"/>
        <v>1000</v>
      </c>
    </row>
    <row r="201" spans="2:7">
      <c r="B201" s="787"/>
      <c r="C201" s="803"/>
      <c r="G201" s="188">
        <f t="shared" si="6"/>
        <v>1000</v>
      </c>
    </row>
    <row r="202" spans="2:7">
      <c r="B202" s="787"/>
      <c r="C202" s="803"/>
      <c r="G202" s="188">
        <f t="shared" si="6"/>
        <v>1000</v>
      </c>
    </row>
    <row r="203" spans="2:7">
      <c r="B203" s="787"/>
      <c r="C203" s="803"/>
      <c r="G203" s="188">
        <f t="shared" si="6"/>
        <v>1000</v>
      </c>
    </row>
    <row r="204" spans="2:7">
      <c r="B204" s="787"/>
      <c r="C204" s="803"/>
      <c r="G204" s="188">
        <f t="shared" si="6"/>
        <v>1000</v>
      </c>
    </row>
    <row r="205" spans="2:7">
      <c r="B205" s="787"/>
      <c r="C205" s="803"/>
      <c r="G205" s="188">
        <f t="shared" si="6"/>
        <v>1000</v>
      </c>
    </row>
    <row r="206" spans="2:7">
      <c r="B206" s="787"/>
      <c r="C206" s="803"/>
      <c r="G206" s="188">
        <f t="shared" si="6"/>
        <v>1000</v>
      </c>
    </row>
    <row r="207" spans="2:7">
      <c r="B207" s="787"/>
      <c r="C207" s="803"/>
      <c r="G207" s="188">
        <f t="shared" si="6"/>
        <v>1000</v>
      </c>
    </row>
    <row r="208" spans="2:7">
      <c r="B208" s="787"/>
      <c r="C208" s="803"/>
      <c r="G208" s="188">
        <f t="shared" si="6"/>
        <v>1000</v>
      </c>
    </row>
    <row r="209" spans="2:7">
      <c r="B209" s="787"/>
      <c r="C209" s="803"/>
      <c r="G209" s="188">
        <f t="shared" si="6"/>
        <v>1000</v>
      </c>
    </row>
    <row r="210" spans="2:7">
      <c r="B210" s="787"/>
      <c r="C210" s="803"/>
      <c r="G210" s="188">
        <f t="shared" si="6"/>
        <v>1000</v>
      </c>
    </row>
    <row r="211" spans="2:7">
      <c r="B211" s="787"/>
      <c r="C211" s="803"/>
      <c r="G211" s="188">
        <f t="shared" si="6"/>
        <v>1000</v>
      </c>
    </row>
    <row r="212" spans="2:7">
      <c r="B212" s="787"/>
      <c r="C212" s="803"/>
      <c r="G212" s="188">
        <f t="shared" si="6"/>
        <v>1000</v>
      </c>
    </row>
    <row r="213" spans="2:7">
      <c r="B213" s="787"/>
      <c r="C213" s="803"/>
      <c r="G213" s="188">
        <f t="shared" si="6"/>
        <v>1000</v>
      </c>
    </row>
    <row r="214" spans="2:7">
      <c r="B214" s="787"/>
      <c r="C214" s="803"/>
      <c r="G214" s="188">
        <f t="shared" si="6"/>
        <v>1000</v>
      </c>
    </row>
    <row r="215" spans="2:7">
      <c r="B215" s="787"/>
      <c r="C215" s="803"/>
      <c r="G215" s="188">
        <f t="shared" si="6"/>
        <v>1000</v>
      </c>
    </row>
    <row r="216" spans="2:7">
      <c r="B216" s="787"/>
      <c r="C216" s="803"/>
      <c r="G216" s="188">
        <f t="shared" si="6"/>
        <v>1000</v>
      </c>
    </row>
    <row r="217" spans="2:7">
      <c r="B217" s="787"/>
      <c r="C217" s="803"/>
      <c r="G217" s="188">
        <f t="shared" si="6"/>
        <v>1000</v>
      </c>
    </row>
    <row r="218" spans="2:7">
      <c r="B218" s="787"/>
      <c r="C218" s="803"/>
      <c r="G218" s="188">
        <f t="shared" si="6"/>
        <v>1000</v>
      </c>
    </row>
    <row r="219" spans="2:7">
      <c r="B219" s="787"/>
      <c r="C219" s="803"/>
      <c r="G219" s="188">
        <f t="shared" si="6"/>
        <v>1000</v>
      </c>
    </row>
    <row r="220" spans="2:7">
      <c r="B220" s="787"/>
      <c r="C220" s="803"/>
      <c r="G220" s="188">
        <f t="shared" si="6"/>
        <v>1000</v>
      </c>
    </row>
    <row r="221" spans="2:7">
      <c r="B221" s="787"/>
      <c r="C221" s="803"/>
      <c r="G221" s="188">
        <f t="shared" si="6"/>
        <v>1000</v>
      </c>
    </row>
    <row r="222" spans="2:7">
      <c r="B222" s="787"/>
      <c r="C222" s="803"/>
      <c r="G222" s="188">
        <f t="shared" si="6"/>
        <v>1000</v>
      </c>
    </row>
    <row r="223" spans="2:7">
      <c r="B223" s="787"/>
      <c r="C223" s="803"/>
      <c r="G223" s="188">
        <f t="shared" si="6"/>
        <v>1000</v>
      </c>
    </row>
    <row r="224" spans="2:7">
      <c r="B224" s="787"/>
      <c r="C224" s="803"/>
      <c r="G224" s="188">
        <f t="shared" si="6"/>
        <v>1000</v>
      </c>
    </row>
    <row r="225" spans="2:7">
      <c r="B225" s="787"/>
      <c r="C225" s="803"/>
      <c r="G225" s="188">
        <f t="shared" si="6"/>
        <v>1000</v>
      </c>
    </row>
    <row r="226" spans="2:7">
      <c r="B226" s="787"/>
      <c r="C226" s="803"/>
      <c r="G226" s="188">
        <f t="shared" si="6"/>
        <v>1000</v>
      </c>
    </row>
    <row r="227" spans="2:7">
      <c r="B227" s="787"/>
      <c r="C227" s="803"/>
      <c r="G227" s="188">
        <f t="shared" si="6"/>
        <v>1000</v>
      </c>
    </row>
    <row r="228" spans="2:7">
      <c r="B228" s="787"/>
      <c r="C228" s="803"/>
      <c r="G228" s="188">
        <f t="shared" si="6"/>
        <v>1000</v>
      </c>
    </row>
    <row r="229" spans="2:7">
      <c r="B229" s="787"/>
      <c r="C229" s="803"/>
      <c r="G229" s="188">
        <f t="shared" si="6"/>
        <v>1000</v>
      </c>
    </row>
    <row r="230" spans="2:7">
      <c r="B230" s="787"/>
      <c r="C230" s="803"/>
      <c r="G230" s="188">
        <f t="shared" si="6"/>
        <v>1000</v>
      </c>
    </row>
    <row r="231" spans="2:7">
      <c r="B231" s="787"/>
      <c r="C231" s="803"/>
      <c r="G231" s="188">
        <f t="shared" si="6"/>
        <v>1000</v>
      </c>
    </row>
    <row r="232" spans="2:7">
      <c r="B232" s="787"/>
      <c r="C232" s="803"/>
      <c r="G232" s="188">
        <f t="shared" si="6"/>
        <v>1000</v>
      </c>
    </row>
    <row r="233" spans="2:7">
      <c r="B233" s="787"/>
      <c r="C233" s="803"/>
      <c r="G233" s="188">
        <f t="shared" si="6"/>
        <v>1000</v>
      </c>
    </row>
    <row r="234" spans="2:7">
      <c r="B234" s="787"/>
      <c r="C234" s="803"/>
      <c r="G234" s="188">
        <f t="shared" si="6"/>
        <v>1000</v>
      </c>
    </row>
    <row r="235" spans="2:7">
      <c r="B235" s="787"/>
      <c r="C235" s="803"/>
      <c r="G235" s="188">
        <f t="shared" si="6"/>
        <v>1000</v>
      </c>
    </row>
    <row r="236" spans="2:7">
      <c r="B236" s="787"/>
      <c r="C236" s="803"/>
      <c r="G236" s="188">
        <f t="shared" si="6"/>
        <v>1000</v>
      </c>
    </row>
    <row r="237" spans="2:7">
      <c r="B237" s="787"/>
      <c r="C237" s="803"/>
      <c r="G237" s="188">
        <f t="shared" si="6"/>
        <v>1000</v>
      </c>
    </row>
    <row r="238" spans="2:7">
      <c r="B238" s="787"/>
      <c r="C238" s="803"/>
      <c r="G238" s="188">
        <f t="shared" si="6"/>
        <v>1000</v>
      </c>
    </row>
    <row r="239" spans="2:7">
      <c r="B239" s="787"/>
      <c r="C239" s="803"/>
      <c r="G239" s="188">
        <f t="shared" si="6"/>
        <v>1000</v>
      </c>
    </row>
    <row r="240" spans="2:7">
      <c r="B240" s="787"/>
      <c r="C240" s="803"/>
      <c r="G240" s="188">
        <f t="shared" si="6"/>
        <v>1000</v>
      </c>
    </row>
    <row r="241" spans="2:7">
      <c r="B241" s="787"/>
      <c r="C241" s="803"/>
      <c r="G241" s="188">
        <f t="shared" si="6"/>
        <v>1000</v>
      </c>
    </row>
    <row r="242" spans="2:7">
      <c r="B242" s="787"/>
      <c r="C242" s="803"/>
      <c r="G242" s="188">
        <f t="shared" si="6"/>
        <v>1000</v>
      </c>
    </row>
    <row r="243" spans="2:7">
      <c r="B243" s="787"/>
      <c r="C243" s="803"/>
      <c r="G243" s="188">
        <f t="shared" si="6"/>
        <v>1000</v>
      </c>
    </row>
    <row r="244" spans="2:7">
      <c r="B244" s="787"/>
      <c r="C244" s="803"/>
      <c r="G244" s="188">
        <f t="shared" si="6"/>
        <v>1000</v>
      </c>
    </row>
    <row r="245" spans="2:7">
      <c r="B245" s="787"/>
      <c r="C245" s="803"/>
      <c r="G245" s="188">
        <f t="shared" si="6"/>
        <v>1000</v>
      </c>
    </row>
    <row r="246" spans="2:7">
      <c r="B246" s="787"/>
      <c r="C246" s="803"/>
      <c r="G246" s="188">
        <f t="shared" ref="G246:G309" si="7">+G245+E246-F246</f>
        <v>1000</v>
      </c>
    </row>
    <row r="247" spans="2:7">
      <c r="B247" s="787"/>
      <c r="C247" s="803"/>
      <c r="G247" s="188">
        <f t="shared" si="7"/>
        <v>1000</v>
      </c>
    </row>
    <row r="248" spans="2:7">
      <c r="B248" s="787"/>
      <c r="C248" s="803"/>
      <c r="G248" s="188">
        <f t="shared" si="7"/>
        <v>1000</v>
      </c>
    </row>
    <row r="249" spans="2:7">
      <c r="B249" s="787"/>
      <c r="C249" s="803"/>
      <c r="G249" s="188">
        <f t="shared" si="7"/>
        <v>1000</v>
      </c>
    </row>
    <row r="250" spans="2:7">
      <c r="B250" s="787"/>
      <c r="C250" s="803"/>
      <c r="G250" s="188">
        <f t="shared" si="7"/>
        <v>1000</v>
      </c>
    </row>
    <row r="251" spans="2:7">
      <c r="B251" s="787"/>
      <c r="C251" s="803"/>
      <c r="G251" s="188">
        <f t="shared" si="7"/>
        <v>1000</v>
      </c>
    </row>
    <row r="252" spans="2:7">
      <c r="B252" s="787"/>
      <c r="C252" s="803"/>
      <c r="G252" s="188">
        <f t="shared" si="7"/>
        <v>1000</v>
      </c>
    </row>
    <row r="253" spans="2:7">
      <c r="B253" s="787"/>
      <c r="C253" s="803"/>
      <c r="G253" s="188">
        <f t="shared" si="7"/>
        <v>1000</v>
      </c>
    </row>
    <row r="254" spans="2:7">
      <c r="B254" s="787"/>
      <c r="C254" s="803"/>
      <c r="G254" s="188">
        <f t="shared" si="7"/>
        <v>1000</v>
      </c>
    </row>
    <row r="255" spans="2:7">
      <c r="B255" s="787"/>
      <c r="C255" s="803"/>
      <c r="G255" s="188">
        <f t="shared" si="7"/>
        <v>1000</v>
      </c>
    </row>
    <row r="256" spans="2:7">
      <c r="B256" s="787"/>
      <c r="C256" s="803"/>
      <c r="G256" s="188">
        <f t="shared" si="7"/>
        <v>1000</v>
      </c>
    </row>
    <row r="257" spans="2:7">
      <c r="B257" s="787"/>
      <c r="C257" s="803"/>
      <c r="G257" s="188">
        <f t="shared" si="7"/>
        <v>1000</v>
      </c>
    </row>
    <row r="258" spans="2:7">
      <c r="B258" s="787"/>
      <c r="C258" s="803"/>
      <c r="G258" s="188">
        <f t="shared" si="7"/>
        <v>1000</v>
      </c>
    </row>
    <row r="259" spans="2:7">
      <c r="B259" s="787"/>
      <c r="C259" s="803"/>
      <c r="G259" s="188">
        <f t="shared" si="7"/>
        <v>1000</v>
      </c>
    </row>
    <row r="260" spans="2:7">
      <c r="B260" s="787"/>
      <c r="C260" s="803"/>
      <c r="G260" s="188">
        <f t="shared" si="7"/>
        <v>1000</v>
      </c>
    </row>
    <row r="261" spans="2:7">
      <c r="B261" s="787"/>
      <c r="C261" s="803"/>
      <c r="G261" s="188">
        <f t="shared" si="7"/>
        <v>1000</v>
      </c>
    </row>
    <row r="262" spans="2:7">
      <c r="B262" s="787"/>
      <c r="C262" s="803"/>
      <c r="G262" s="188">
        <f t="shared" si="7"/>
        <v>1000</v>
      </c>
    </row>
    <row r="263" spans="2:7">
      <c r="B263" s="787"/>
      <c r="C263" s="803"/>
      <c r="G263" s="188">
        <f t="shared" si="7"/>
        <v>1000</v>
      </c>
    </row>
    <row r="264" spans="2:7">
      <c r="B264" s="787"/>
      <c r="C264" s="803"/>
      <c r="G264" s="188">
        <f t="shared" si="7"/>
        <v>1000</v>
      </c>
    </row>
    <row r="265" spans="2:7">
      <c r="B265" s="787"/>
      <c r="C265" s="803"/>
      <c r="G265" s="188">
        <f t="shared" si="7"/>
        <v>1000</v>
      </c>
    </row>
    <row r="266" spans="2:7">
      <c r="B266" s="787"/>
      <c r="C266" s="803"/>
      <c r="G266" s="188">
        <f t="shared" si="7"/>
        <v>1000</v>
      </c>
    </row>
    <row r="267" spans="2:7">
      <c r="B267" s="787"/>
      <c r="C267" s="803"/>
      <c r="G267" s="188">
        <f t="shared" si="7"/>
        <v>1000</v>
      </c>
    </row>
    <row r="268" spans="2:7">
      <c r="B268" s="787"/>
      <c r="C268" s="803"/>
      <c r="G268" s="188">
        <f t="shared" si="7"/>
        <v>1000</v>
      </c>
    </row>
    <row r="269" spans="2:7">
      <c r="B269" s="787"/>
      <c r="C269" s="803"/>
      <c r="G269" s="188">
        <f t="shared" si="7"/>
        <v>1000</v>
      </c>
    </row>
    <row r="270" spans="2:7">
      <c r="B270" s="787"/>
      <c r="C270" s="803"/>
      <c r="G270" s="188">
        <f t="shared" si="7"/>
        <v>1000</v>
      </c>
    </row>
    <row r="271" spans="2:7">
      <c r="B271" s="787"/>
      <c r="C271" s="803"/>
      <c r="G271" s="188">
        <f t="shared" si="7"/>
        <v>1000</v>
      </c>
    </row>
    <row r="272" spans="2:7">
      <c r="B272" s="787"/>
      <c r="C272" s="803"/>
      <c r="G272" s="188">
        <f t="shared" si="7"/>
        <v>1000</v>
      </c>
    </row>
    <row r="273" spans="2:7">
      <c r="B273" s="787"/>
      <c r="C273" s="803"/>
      <c r="G273" s="188">
        <f t="shared" si="7"/>
        <v>1000</v>
      </c>
    </row>
    <row r="274" spans="2:7">
      <c r="B274" s="787"/>
      <c r="C274" s="803"/>
      <c r="G274" s="188">
        <f t="shared" si="7"/>
        <v>1000</v>
      </c>
    </row>
    <row r="275" spans="2:7">
      <c r="B275" s="787"/>
      <c r="C275" s="803"/>
      <c r="G275" s="188">
        <f t="shared" si="7"/>
        <v>1000</v>
      </c>
    </row>
    <row r="276" spans="2:7">
      <c r="B276" s="787"/>
      <c r="C276" s="803"/>
      <c r="G276" s="188">
        <f t="shared" si="7"/>
        <v>1000</v>
      </c>
    </row>
    <row r="277" spans="2:7">
      <c r="B277" s="787"/>
      <c r="C277" s="803"/>
      <c r="G277" s="188">
        <f t="shared" si="7"/>
        <v>1000</v>
      </c>
    </row>
    <row r="278" spans="2:7">
      <c r="B278" s="787"/>
      <c r="C278" s="803"/>
      <c r="G278" s="188">
        <f t="shared" si="7"/>
        <v>1000</v>
      </c>
    </row>
    <row r="279" spans="2:7">
      <c r="B279" s="787"/>
      <c r="C279" s="803"/>
      <c r="G279" s="188">
        <f t="shared" si="7"/>
        <v>1000</v>
      </c>
    </row>
    <row r="280" spans="2:7">
      <c r="B280" s="787"/>
      <c r="C280" s="803"/>
      <c r="G280" s="188">
        <f t="shared" si="7"/>
        <v>1000</v>
      </c>
    </row>
    <row r="281" spans="2:7">
      <c r="B281" s="787"/>
      <c r="C281" s="803"/>
      <c r="G281" s="188">
        <f t="shared" si="7"/>
        <v>1000</v>
      </c>
    </row>
    <row r="282" spans="2:7">
      <c r="B282" s="787"/>
      <c r="C282" s="803"/>
      <c r="G282" s="188">
        <f t="shared" si="7"/>
        <v>1000</v>
      </c>
    </row>
    <row r="283" spans="2:7">
      <c r="B283" s="787"/>
      <c r="C283" s="803"/>
      <c r="G283" s="188">
        <f t="shared" si="7"/>
        <v>1000</v>
      </c>
    </row>
    <row r="284" spans="2:7">
      <c r="B284" s="787"/>
      <c r="C284" s="803"/>
      <c r="G284" s="188">
        <f t="shared" si="7"/>
        <v>1000</v>
      </c>
    </row>
    <row r="285" spans="2:7">
      <c r="B285" s="787"/>
      <c r="C285" s="803"/>
      <c r="G285" s="188">
        <f t="shared" si="7"/>
        <v>1000</v>
      </c>
    </row>
    <row r="286" spans="2:7">
      <c r="B286" s="787"/>
      <c r="C286" s="803"/>
      <c r="G286" s="188">
        <f t="shared" si="7"/>
        <v>1000</v>
      </c>
    </row>
    <row r="287" spans="2:7">
      <c r="B287" s="787"/>
      <c r="C287" s="803"/>
      <c r="G287" s="188">
        <f t="shared" si="7"/>
        <v>1000</v>
      </c>
    </row>
    <row r="288" spans="2:7">
      <c r="B288" s="787"/>
      <c r="C288" s="803"/>
      <c r="G288" s="188">
        <f t="shared" si="7"/>
        <v>1000</v>
      </c>
    </row>
    <row r="289" spans="2:7">
      <c r="B289" s="787"/>
      <c r="C289" s="803"/>
      <c r="G289" s="188">
        <f t="shared" si="7"/>
        <v>1000</v>
      </c>
    </row>
    <row r="290" spans="2:7">
      <c r="B290" s="787"/>
      <c r="C290" s="803"/>
      <c r="G290" s="188">
        <f t="shared" si="7"/>
        <v>1000</v>
      </c>
    </row>
    <row r="291" spans="2:7">
      <c r="B291" s="787"/>
      <c r="C291" s="803"/>
      <c r="G291" s="188">
        <f t="shared" si="7"/>
        <v>1000</v>
      </c>
    </row>
    <row r="292" spans="2:7">
      <c r="B292" s="787"/>
      <c r="C292" s="803"/>
      <c r="G292" s="188">
        <f t="shared" si="7"/>
        <v>1000</v>
      </c>
    </row>
    <row r="293" spans="2:7">
      <c r="B293" s="787"/>
      <c r="C293" s="803"/>
      <c r="G293" s="188">
        <f t="shared" si="7"/>
        <v>1000</v>
      </c>
    </row>
    <row r="294" spans="2:7">
      <c r="B294" s="787"/>
      <c r="C294" s="803"/>
      <c r="G294" s="188">
        <f t="shared" si="7"/>
        <v>1000</v>
      </c>
    </row>
    <row r="295" spans="2:7">
      <c r="B295" s="787"/>
      <c r="C295" s="803"/>
      <c r="G295" s="188">
        <f t="shared" si="7"/>
        <v>1000</v>
      </c>
    </row>
    <row r="296" spans="2:7">
      <c r="B296" s="787"/>
      <c r="C296" s="803"/>
      <c r="G296" s="188">
        <f t="shared" si="7"/>
        <v>1000</v>
      </c>
    </row>
    <row r="297" spans="2:7">
      <c r="B297" s="787"/>
      <c r="C297" s="803"/>
      <c r="G297" s="188">
        <f t="shared" si="7"/>
        <v>1000</v>
      </c>
    </row>
    <row r="298" spans="2:7">
      <c r="B298" s="787"/>
      <c r="C298" s="803"/>
      <c r="G298" s="188">
        <f t="shared" si="7"/>
        <v>1000</v>
      </c>
    </row>
    <row r="299" spans="2:7">
      <c r="B299" s="787"/>
      <c r="C299" s="803"/>
      <c r="G299" s="188">
        <f t="shared" si="7"/>
        <v>1000</v>
      </c>
    </row>
    <row r="300" spans="2:7">
      <c r="B300" s="787"/>
      <c r="C300" s="803"/>
      <c r="G300" s="188">
        <f t="shared" si="7"/>
        <v>1000</v>
      </c>
    </row>
    <row r="301" spans="2:7">
      <c r="B301" s="787"/>
      <c r="C301" s="803"/>
      <c r="G301" s="188">
        <f t="shared" si="7"/>
        <v>1000</v>
      </c>
    </row>
    <row r="302" spans="2:7">
      <c r="B302" s="787"/>
      <c r="C302" s="803"/>
      <c r="G302" s="188">
        <f t="shared" si="7"/>
        <v>1000</v>
      </c>
    </row>
    <row r="303" spans="2:7">
      <c r="B303" s="787"/>
      <c r="C303" s="803"/>
      <c r="G303" s="188">
        <f t="shared" si="7"/>
        <v>1000</v>
      </c>
    </row>
    <row r="304" spans="2:7">
      <c r="B304" s="787"/>
      <c r="C304" s="803"/>
      <c r="G304" s="188">
        <f t="shared" si="7"/>
        <v>1000</v>
      </c>
    </row>
    <row r="305" spans="2:7">
      <c r="B305" s="787"/>
      <c r="C305" s="803"/>
      <c r="G305" s="188">
        <f t="shared" si="7"/>
        <v>1000</v>
      </c>
    </row>
    <row r="306" spans="2:7">
      <c r="B306" s="787"/>
      <c r="C306" s="803"/>
      <c r="G306" s="188">
        <f t="shared" si="7"/>
        <v>1000</v>
      </c>
    </row>
    <row r="307" spans="2:7">
      <c r="B307" s="787"/>
      <c r="C307" s="803"/>
      <c r="G307" s="188">
        <f t="shared" si="7"/>
        <v>1000</v>
      </c>
    </row>
    <row r="308" spans="2:7">
      <c r="B308" s="787"/>
      <c r="C308" s="803"/>
      <c r="G308" s="188">
        <f t="shared" si="7"/>
        <v>1000</v>
      </c>
    </row>
    <row r="309" spans="2:7">
      <c r="B309" s="787"/>
      <c r="C309" s="803"/>
      <c r="G309" s="188">
        <f t="shared" si="7"/>
        <v>1000</v>
      </c>
    </row>
    <row r="310" spans="2:7">
      <c r="B310" s="787"/>
      <c r="C310" s="803"/>
      <c r="G310" s="188">
        <f t="shared" ref="G310:G315" si="8">+G309+E310-F310</f>
        <v>1000</v>
      </c>
    </row>
    <row r="311" spans="2:7">
      <c r="B311" s="787"/>
      <c r="C311" s="803"/>
      <c r="G311" s="188">
        <f t="shared" si="8"/>
        <v>1000</v>
      </c>
    </row>
    <row r="312" spans="2:7">
      <c r="B312" s="787"/>
      <c r="C312" s="803"/>
      <c r="G312" s="188">
        <f t="shared" si="8"/>
        <v>1000</v>
      </c>
    </row>
    <row r="313" spans="2:7">
      <c r="B313" s="787"/>
      <c r="C313" s="803"/>
      <c r="G313" s="188">
        <f t="shared" si="8"/>
        <v>1000</v>
      </c>
    </row>
    <row r="314" spans="2:7">
      <c r="B314" s="787"/>
      <c r="C314" s="803"/>
      <c r="G314" s="188">
        <f t="shared" si="8"/>
        <v>1000</v>
      </c>
    </row>
    <row r="315" spans="2:7">
      <c r="B315" s="787"/>
      <c r="C315" s="803"/>
      <c r="G315" s="188">
        <f t="shared" si="8"/>
        <v>1000</v>
      </c>
    </row>
    <row r="316" spans="2:7">
      <c r="B316" s="787"/>
      <c r="C316" s="803"/>
    </row>
  </sheetData>
  <mergeCells count="5">
    <mergeCell ref="K113:M113"/>
    <mergeCell ref="A1:G2"/>
    <mergeCell ref="K126:M126"/>
    <mergeCell ref="K132:M132"/>
    <mergeCell ref="K140:M140"/>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9">
    <tabColor rgb="FF92D050"/>
  </sheetPr>
  <dimension ref="A3:N813"/>
  <sheetViews>
    <sheetView topLeftCell="A473" zoomScaleNormal="100" workbookViewId="0">
      <selection activeCell="F494" sqref="F494"/>
    </sheetView>
  </sheetViews>
  <sheetFormatPr defaultColWidth="11.42578125" defaultRowHeight="15"/>
  <cols>
    <col min="1" max="1" width="11.42578125" style="39" bestFit="1" customWidth="1"/>
    <col min="2" max="2" width="15.140625" style="6" customWidth="1"/>
    <col min="3" max="3" width="18" style="6" bestFit="1" customWidth="1"/>
    <col min="4" max="4" width="28.7109375" bestFit="1" customWidth="1"/>
    <col min="5" max="5" width="11.42578125" style="12"/>
    <col min="6" max="6" width="11.42578125" style="121"/>
    <col min="7" max="7" width="12.42578125" style="4" bestFit="1" customWidth="1"/>
    <col min="8" max="8" width="12.42578125" style="4" customWidth="1"/>
    <col min="12" max="12" width="22" customWidth="1"/>
  </cols>
  <sheetData>
    <row r="3" spans="1:8">
      <c r="B3" s="820" t="s">
        <v>4125</v>
      </c>
      <c r="C3" s="820"/>
      <c r="D3" s="820"/>
      <c r="E3" s="820"/>
      <c r="F3" s="820"/>
      <c r="G3" s="10"/>
      <c r="H3" s="10"/>
    </row>
    <row r="5" spans="1:8" s="6" customFormat="1" ht="30">
      <c r="A5" s="40" t="s">
        <v>1</v>
      </c>
      <c r="B5" s="804" t="s">
        <v>2</v>
      </c>
      <c r="C5" s="804" t="s">
        <v>3</v>
      </c>
      <c r="D5" s="804" t="s">
        <v>4</v>
      </c>
      <c r="E5" s="13" t="s">
        <v>5</v>
      </c>
      <c r="F5" s="131" t="s">
        <v>6</v>
      </c>
      <c r="G5" s="14" t="s">
        <v>7</v>
      </c>
      <c r="H5" s="14"/>
    </row>
    <row r="6" spans="1:8">
      <c r="B6" s="787"/>
      <c r="C6" s="787"/>
      <c r="E6" s="4"/>
      <c r="F6" s="118"/>
      <c r="G6" s="4">
        <v>0</v>
      </c>
    </row>
    <row r="7" spans="1:8">
      <c r="A7" s="41">
        <v>43724</v>
      </c>
      <c r="B7" s="786" t="s">
        <v>10</v>
      </c>
      <c r="C7" s="786" t="s">
        <v>22</v>
      </c>
      <c r="D7" t="s">
        <v>12</v>
      </c>
      <c r="E7" s="4">
        <v>15.9</v>
      </c>
      <c r="F7" s="118"/>
      <c r="G7" s="4">
        <f>+G6+E7-F7</f>
        <v>15.9</v>
      </c>
    </row>
    <row r="8" spans="1:8">
      <c r="B8" s="787"/>
      <c r="C8" s="787"/>
      <c r="D8" t="s">
        <v>13</v>
      </c>
      <c r="E8" s="4">
        <v>2.2999999999999998</v>
      </c>
      <c r="F8" s="118"/>
      <c r="G8" s="4">
        <f t="shared" ref="G8:G81" si="0">+G7+E8-F8</f>
        <v>18.2</v>
      </c>
    </row>
    <row r="9" spans="1:8">
      <c r="B9" s="787"/>
      <c r="C9" s="787"/>
      <c r="D9" s="111" t="s">
        <v>338</v>
      </c>
      <c r="E9" s="81">
        <v>500</v>
      </c>
      <c r="F9" s="118"/>
      <c r="G9" s="4">
        <f t="shared" si="0"/>
        <v>518.20000000000005</v>
      </c>
    </row>
    <row r="10" spans="1:8">
      <c r="B10" s="787"/>
      <c r="C10" s="787"/>
      <c r="D10" t="s">
        <v>14</v>
      </c>
      <c r="E10" s="4">
        <v>500</v>
      </c>
      <c r="F10" s="118"/>
      <c r="G10" s="4">
        <f t="shared" si="0"/>
        <v>1018.2</v>
      </c>
    </row>
    <row r="11" spans="1:8">
      <c r="A11" s="39">
        <v>43724</v>
      </c>
      <c r="B11" s="787" t="s">
        <v>4126</v>
      </c>
      <c r="C11" s="787" t="s">
        <v>22</v>
      </c>
      <c r="D11" t="s">
        <v>14</v>
      </c>
      <c r="E11" s="4"/>
      <c r="F11" s="118">
        <v>500</v>
      </c>
      <c r="G11" s="4">
        <f t="shared" si="0"/>
        <v>518.20000000000005</v>
      </c>
    </row>
    <row r="12" spans="1:8">
      <c r="A12" s="112">
        <v>43724</v>
      </c>
      <c r="B12" s="110" t="s">
        <v>4126</v>
      </c>
      <c r="C12" s="110" t="s">
        <v>22</v>
      </c>
      <c r="D12" s="111" t="s">
        <v>338</v>
      </c>
      <c r="E12" s="81"/>
      <c r="F12" s="154">
        <v>500</v>
      </c>
      <c r="G12" s="4">
        <f t="shared" si="0"/>
        <v>18.200000000000045</v>
      </c>
    </row>
    <row r="13" spans="1:8">
      <c r="A13" s="39">
        <v>43769</v>
      </c>
      <c r="B13" s="787" t="s">
        <v>4127</v>
      </c>
      <c r="C13" s="787" t="s">
        <v>22</v>
      </c>
      <c r="D13" t="s">
        <v>12</v>
      </c>
      <c r="E13" s="4"/>
      <c r="F13" s="118">
        <v>15.9</v>
      </c>
      <c r="G13" s="4">
        <f t="shared" si="0"/>
        <v>2.3000000000000451</v>
      </c>
    </row>
    <row r="14" spans="1:8">
      <c r="A14" s="39">
        <v>43769</v>
      </c>
      <c r="B14" s="787" t="s">
        <v>4127</v>
      </c>
      <c r="C14" s="787" t="s">
        <v>22</v>
      </c>
      <c r="D14" t="s">
        <v>13</v>
      </c>
      <c r="E14" s="4"/>
      <c r="F14" s="118">
        <v>2.2999999999999998</v>
      </c>
      <c r="G14" s="4">
        <f t="shared" si="0"/>
        <v>4.5297099404706387E-14</v>
      </c>
    </row>
    <row r="15" spans="1:8">
      <c r="A15" s="41">
        <v>43755</v>
      </c>
      <c r="B15" s="786" t="s">
        <v>10</v>
      </c>
      <c r="C15" s="786" t="s">
        <v>23</v>
      </c>
      <c r="D15" t="s">
        <v>12</v>
      </c>
      <c r="E15" s="4">
        <v>25.3</v>
      </c>
      <c r="F15" s="118"/>
      <c r="G15" s="4">
        <f t="shared" si="0"/>
        <v>25.300000000000047</v>
      </c>
    </row>
    <row r="16" spans="1:8">
      <c r="B16" s="787"/>
      <c r="C16" s="787"/>
      <c r="D16" t="s">
        <v>13</v>
      </c>
      <c r="E16" s="4">
        <v>4.5</v>
      </c>
      <c r="F16" s="118"/>
      <c r="G16" s="4">
        <f t="shared" si="0"/>
        <v>29.800000000000047</v>
      </c>
    </row>
    <row r="17" spans="1:7">
      <c r="B17" s="787"/>
      <c r="C17" s="787"/>
      <c r="D17" t="s">
        <v>14</v>
      </c>
      <c r="E17" s="4">
        <v>500</v>
      </c>
      <c r="F17" s="118"/>
      <c r="G17" s="4">
        <f t="shared" si="0"/>
        <v>529.80000000000007</v>
      </c>
    </row>
    <row r="18" spans="1:7">
      <c r="A18" s="39">
        <v>43755</v>
      </c>
      <c r="B18" s="787" t="s">
        <v>4128</v>
      </c>
      <c r="C18" s="787" t="s">
        <v>23</v>
      </c>
      <c r="D18" t="s">
        <v>14</v>
      </c>
      <c r="E18" s="4"/>
      <c r="F18" s="118">
        <v>500</v>
      </c>
      <c r="G18" s="4">
        <f t="shared" si="0"/>
        <v>29.800000000000068</v>
      </c>
    </row>
    <row r="19" spans="1:7">
      <c r="A19" s="39">
        <v>43803</v>
      </c>
      <c r="B19" s="787" t="s">
        <v>4129</v>
      </c>
      <c r="C19" s="787" t="s">
        <v>23</v>
      </c>
      <c r="D19" t="s">
        <v>12</v>
      </c>
      <c r="E19" s="4"/>
      <c r="F19" s="118">
        <v>25.3</v>
      </c>
      <c r="G19" s="4">
        <f t="shared" si="0"/>
        <v>4.5000000000000675</v>
      </c>
    </row>
    <row r="20" spans="1:7">
      <c r="A20" s="39">
        <v>43803</v>
      </c>
      <c r="B20" s="787" t="s">
        <v>4129</v>
      </c>
      <c r="C20" s="787" t="s">
        <v>23</v>
      </c>
      <c r="D20" t="s">
        <v>13</v>
      </c>
      <c r="E20" s="4"/>
      <c r="F20" s="118">
        <v>4.5</v>
      </c>
      <c r="G20" s="4">
        <f t="shared" si="0"/>
        <v>6.7501559897209518E-14</v>
      </c>
    </row>
    <row r="21" spans="1:7">
      <c r="A21" s="41">
        <v>43787</v>
      </c>
      <c r="B21" s="786" t="s">
        <v>10</v>
      </c>
      <c r="C21" s="786" t="s">
        <v>24</v>
      </c>
      <c r="D21" t="s">
        <v>12</v>
      </c>
      <c r="E21" s="4">
        <v>28.3</v>
      </c>
      <c r="F21" s="118"/>
      <c r="G21" s="4">
        <f t="shared" si="0"/>
        <v>28.300000000000068</v>
      </c>
    </row>
    <row r="22" spans="1:7">
      <c r="B22" s="787"/>
      <c r="C22" s="787"/>
      <c r="D22" t="s">
        <v>13</v>
      </c>
      <c r="E22" s="4">
        <v>4.7</v>
      </c>
      <c r="F22" s="118"/>
      <c r="G22" s="4">
        <f t="shared" si="0"/>
        <v>33.000000000000071</v>
      </c>
    </row>
    <row r="23" spans="1:7">
      <c r="B23" s="787"/>
      <c r="C23" s="787"/>
      <c r="D23" t="s">
        <v>14</v>
      </c>
      <c r="E23" s="4">
        <v>500</v>
      </c>
      <c r="F23" s="118"/>
      <c r="G23" s="4">
        <f t="shared" si="0"/>
        <v>533.00000000000011</v>
      </c>
    </row>
    <row r="24" spans="1:7">
      <c r="A24" s="39">
        <v>43787</v>
      </c>
      <c r="B24" s="787" t="s">
        <v>4130</v>
      </c>
      <c r="C24" s="787" t="s">
        <v>24</v>
      </c>
      <c r="D24" t="s">
        <v>14</v>
      </c>
      <c r="E24" s="4"/>
      <c r="F24" s="118">
        <v>500</v>
      </c>
      <c r="G24" s="4">
        <f t="shared" si="0"/>
        <v>33.000000000000114</v>
      </c>
    </row>
    <row r="25" spans="1:7">
      <c r="A25" s="39">
        <v>43829</v>
      </c>
      <c r="B25" s="787" t="s">
        <v>4131</v>
      </c>
      <c r="C25" s="787" t="s">
        <v>24</v>
      </c>
      <c r="D25" t="s">
        <v>12</v>
      </c>
      <c r="E25" s="4"/>
      <c r="F25" s="118">
        <v>28.3</v>
      </c>
      <c r="G25" s="4">
        <f t="shared" si="0"/>
        <v>4.700000000000113</v>
      </c>
    </row>
    <row r="26" spans="1:7">
      <c r="A26" s="39">
        <v>43829</v>
      </c>
      <c r="B26" s="787" t="s">
        <v>4131</v>
      </c>
      <c r="C26" s="787" t="s">
        <v>24</v>
      </c>
      <c r="D26" t="s">
        <v>13</v>
      </c>
      <c r="E26" s="4"/>
      <c r="F26" s="118">
        <v>4.7</v>
      </c>
      <c r="G26" s="4">
        <f t="shared" si="0"/>
        <v>1.127986593019159E-13</v>
      </c>
    </row>
    <row r="27" spans="1:7">
      <c r="A27" s="41">
        <v>43817</v>
      </c>
      <c r="B27" s="786" t="s">
        <v>10</v>
      </c>
      <c r="C27" s="786" t="s">
        <v>25</v>
      </c>
      <c r="D27" t="s">
        <v>12</v>
      </c>
      <c r="E27" s="4">
        <v>29</v>
      </c>
      <c r="F27" s="118"/>
      <c r="G27" s="4">
        <f t="shared" si="0"/>
        <v>29.000000000000114</v>
      </c>
    </row>
    <row r="28" spans="1:7">
      <c r="B28" s="787"/>
      <c r="C28" s="787"/>
      <c r="D28" t="s">
        <v>13</v>
      </c>
      <c r="E28" s="4">
        <v>4.7</v>
      </c>
      <c r="F28" s="118"/>
      <c r="G28" s="4">
        <f t="shared" si="0"/>
        <v>33.700000000000117</v>
      </c>
    </row>
    <row r="29" spans="1:7">
      <c r="B29" s="787"/>
      <c r="C29" s="787"/>
      <c r="D29" t="s">
        <v>14</v>
      </c>
      <c r="E29" s="4">
        <v>500</v>
      </c>
      <c r="F29" s="118"/>
      <c r="G29" s="4">
        <f t="shared" si="0"/>
        <v>533.70000000000016</v>
      </c>
    </row>
    <row r="30" spans="1:7">
      <c r="A30" s="39">
        <v>43816</v>
      </c>
      <c r="B30" s="787" t="s">
        <v>4132</v>
      </c>
      <c r="C30" s="787" t="s">
        <v>25</v>
      </c>
      <c r="D30" t="s">
        <v>14</v>
      </c>
      <c r="E30" s="4"/>
      <c r="F30" s="118">
        <v>500</v>
      </c>
      <c r="G30" s="4">
        <f t="shared" si="0"/>
        <v>33.700000000000159</v>
      </c>
    </row>
    <row r="31" spans="1:7">
      <c r="A31" s="39">
        <v>43861</v>
      </c>
      <c r="B31" s="787" t="s">
        <v>4133</v>
      </c>
      <c r="C31" s="787" t="s">
        <v>25</v>
      </c>
      <c r="D31" t="s">
        <v>12</v>
      </c>
      <c r="E31" s="4"/>
      <c r="F31" s="118">
        <v>29</v>
      </c>
      <c r="G31" s="4">
        <f t="shared" si="0"/>
        <v>4.7000000000001592</v>
      </c>
    </row>
    <row r="32" spans="1:7">
      <c r="A32" s="39">
        <v>43861</v>
      </c>
      <c r="B32" s="787" t="s">
        <v>4133</v>
      </c>
      <c r="C32" s="787" t="s">
        <v>25</v>
      </c>
      <c r="D32" t="s">
        <v>13</v>
      </c>
      <c r="E32" s="4"/>
      <c r="F32" s="118">
        <v>4.7</v>
      </c>
      <c r="G32" s="4">
        <f t="shared" si="0"/>
        <v>1.5898393712632242E-13</v>
      </c>
    </row>
    <row r="33" spans="1:7">
      <c r="A33" s="41">
        <v>43848</v>
      </c>
      <c r="B33" s="786" t="s">
        <v>10</v>
      </c>
      <c r="C33" s="786" t="s">
        <v>11</v>
      </c>
      <c r="D33" t="s">
        <v>12</v>
      </c>
      <c r="E33" s="4">
        <v>32.5</v>
      </c>
      <c r="F33" s="118"/>
      <c r="G33" s="4">
        <f t="shared" si="0"/>
        <v>32.500000000000156</v>
      </c>
    </row>
    <row r="34" spans="1:7">
      <c r="B34" s="787"/>
      <c r="C34" s="787"/>
      <c r="D34" t="s">
        <v>13</v>
      </c>
      <c r="E34" s="4">
        <v>4.5</v>
      </c>
      <c r="F34" s="118"/>
      <c r="G34" s="4">
        <f t="shared" si="0"/>
        <v>37.000000000000156</v>
      </c>
    </row>
    <row r="35" spans="1:7">
      <c r="B35" s="787"/>
      <c r="C35" s="787"/>
      <c r="D35" t="s">
        <v>14</v>
      </c>
      <c r="E35" s="4">
        <v>500</v>
      </c>
      <c r="F35" s="118"/>
      <c r="G35" s="4">
        <f t="shared" si="0"/>
        <v>537.00000000000011</v>
      </c>
    </row>
    <row r="36" spans="1:7">
      <c r="A36" s="39">
        <v>43847</v>
      </c>
      <c r="B36" s="787" t="s">
        <v>4134</v>
      </c>
      <c r="C36" s="787" t="s">
        <v>11</v>
      </c>
      <c r="D36" t="s">
        <v>14</v>
      </c>
      <c r="E36" s="4"/>
      <c r="F36" s="118">
        <v>500</v>
      </c>
      <c r="G36" s="4">
        <f t="shared" si="0"/>
        <v>37.000000000000114</v>
      </c>
    </row>
    <row r="37" spans="1:7">
      <c r="A37" s="39">
        <v>43893</v>
      </c>
      <c r="B37" s="787" t="s">
        <v>4135</v>
      </c>
      <c r="C37" s="787" t="s">
        <v>11</v>
      </c>
      <c r="D37" t="s">
        <v>12</v>
      </c>
      <c r="E37" s="4"/>
      <c r="F37" s="118">
        <v>32.5</v>
      </c>
      <c r="G37" s="4">
        <f t="shared" si="0"/>
        <v>4.5000000000001137</v>
      </c>
    </row>
    <row r="38" spans="1:7">
      <c r="A38" s="39">
        <v>43893</v>
      </c>
      <c r="B38" s="787" t="s">
        <v>4135</v>
      </c>
      <c r="C38" s="787" t="s">
        <v>11</v>
      </c>
      <c r="D38" t="s">
        <v>13</v>
      </c>
      <c r="E38" s="4"/>
      <c r="F38" s="118">
        <v>4.5</v>
      </c>
      <c r="G38" s="4">
        <f t="shared" si="0"/>
        <v>1.1368683772161603E-13</v>
      </c>
    </row>
    <row r="39" spans="1:7">
      <c r="A39" s="41">
        <v>43879</v>
      </c>
      <c r="B39" s="786" t="s">
        <v>10</v>
      </c>
      <c r="C39" s="786" t="s">
        <v>15</v>
      </c>
      <c r="D39" t="s">
        <v>12</v>
      </c>
      <c r="E39" s="4">
        <v>33.700000000000003</v>
      </c>
      <c r="F39" s="118"/>
      <c r="G39" s="4">
        <f t="shared" si="0"/>
        <v>33.700000000000117</v>
      </c>
    </row>
    <row r="40" spans="1:7">
      <c r="A40" s="41"/>
      <c r="B40" s="786"/>
      <c r="C40" s="786"/>
      <c r="D40" t="s">
        <v>13</v>
      </c>
      <c r="E40" s="4">
        <v>4.8</v>
      </c>
      <c r="F40" s="118"/>
      <c r="G40" s="4">
        <f t="shared" si="0"/>
        <v>38.500000000000114</v>
      </c>
    </row>
    <row r="41" spans="1:7">
      <c r="A41" s="41"/>
      <c r="B41" s="786"/>
      <c r="C41" s="786"/>
      <c r="D41" t="s">
        <v>14</v>
      </c>
      <c r="E41" s="4">
        <v>500</v>
      </c>
      <c r="F41" s="118"/>
      <c r="G41" s="4">
        <f t="shared" si="0"/>
        <v>538.50000000000011</v>
      </c>
    </row>
    <row r="42" spans="1:7">
      <c r="A42" s="39">
        <v>43878</v>
      </c>
      <c r="B42" s="787" t="s">
        <v>4136</v>
      </c>
      <c r="C42" s="787" t="s">
        <v>15</v>
      </c>
      <c r="D42" t="s">
        <v>14</v>
      </c>
      <c r="E42" s="4"/>
      <c r="F42" s="118">
        <v>500</v>
      </c>
      <c r="G42" s="4">
        <f t="shared" si="0"/>
        <v>38.500000000000114</v>
      </c>
    </row>
    <row r="43" spans="1:7">
      <c r="A43" s="39">
        <v>44053</v>
      </c>
      <c r="B43" s="787" t="s">
        <v>4137</v>
      </c>
      <c r="C43" s="787" t="s">
        <v>15</v>
      </c>
      <c r="D43" t="s">
        <v>12</v>
      </c>
      <c r="E43" s="4"/>
      <c r="F43" s="118">
        <v>33.700000000000003</v>
      </c>
      <c r="G43" s="4">
        <f t="shared" si="0"/>
        <v>4.8000000000001108</v>
      </c>
    </row>
    <row r="44" spans="1:7">
      <c r="A44" s="39">
        <v>44053</v>
      </c>
      <c r="B44" s="787" t="s">
        <v>4137</v>
      </c>
      <c r="C44" s="787" t="s">
        <v>15</v>
      </c>
      <c r="D44" t="s">
        <v>13</v>
      </c>
      <c r="E44" s="4"/>
      <c r="F44" s="118">
        <v>4.8</v>
      </c>
      <c r="G44" s="4">
        <f t="shared" si="0"/>
        <v>1.1102230246251565E-13</v>
      </c>
    </row>
    <row r="45" spans="1:7">
      <c r="A45" s="41">
        <v>43921</v>
      </c>
      <c r="B45" s="786" t="s">
        <v>10</v>
      </c>
      <c r="C45" s="786" t="s">
        <v>16</v>
      </c>
      <c r="D45" t="s">
        <v>12</v>
      </c>
      <c r="E45" s="4">
        <v>28.5</v>
      </c>
      <c r="F45" s="118"/>
      <c r="G45" s="4">
        <f t="shared" si="0"/>
        <v>28.50000000000011</v>
      </c>
    </row>
    <row r="46" spans="1:7">
      <c r="B46" s="787"/>
      <c r="C46" s="787"/>
      <c r="D46" t="s">
        <v>13</v>
      </c>
      <c r="E46" s="4">
        <v>4.8</v>
      </c>
      <c r="F46" s="118"/>
      <c r="G46" s="4">
        <f t="shared" si="0"/>
        <v>33.300000000000111</v>
      </c>
    </row>
    <row r="47" spans="1:7">
      <c r="B47" s="787"/>
      <c r="C47" s="787"/>
      <c r="D47" t="s">
        <v>14</v>
      </c>
      <c r="E47" s="4">
        <v>500</v>
      </c>
      <c r="F47" s="118"/>
      <c r="G47" s="4">
        <f t="shared" si="0"/>
        <v>533.30000000000007</v>
      </c>
    </row>
    <row r="48" spans="1:7">
      <c r="A48" s="39">
        <v>44007</v>
      </c>
      <c r="B48" s="787" t="s">
        <v>4138</v>
      </c>
      <c r="C48" s="787" t="s">
        <v>16</v>
      </c>
      <c r="D48" t="s">
        <v>14</v>
      </c>
      <c r="E48" s="4"/>
      <c r="F48" s="118">
        <v>500</v>
      </c>
      <c r="G48" s="4">
        <f t="shared" si="0"/>
        <v>33.300000000000068</v>
      </c>
    </row>
    <row r="49" spans="1:9">
      <c r="A49" s="39">
        <v>44053</v>
      </c>
      <c r="B49" s="787" t="s">
        <v>4137</v>
      </c>
      <c r="C49" s="787" t="s">
        <v>16</v>
      </c>
      <c r="D49" t="s">
        <v>12</v>
      </c>
      <c r="E49" s="4"/>
      <c r="F49" s="118">
        <v>28.5</v>
      </c>
      <c r="G49" s="4">
        <f t="shared" si="0"/>
        <v>4.8000000000000682</v>
      </c>
    </row>
    <row r="50" spans="1:9">
      <c r="A50" s="39">
        <v>44053</v>
      </c>
      <c r="B50" s="787" t="s">
        <v>4137</v>
      </c>
      <c r="C50" s="787" t="s">
        <v>16</v>
      </c>
      <c r="D50" t="s">
        <v>13</v>
      </c>
      <c r="E50" s="4"/>
      <c r="F50" s="118">
        <v>4.8</v>
      </c>
      <c r="G50" s="4">
        <f t="shared" si="0"/>
        <v>6.8389738316909643E-14</v>
      </c>
    </row>
    <row r="51" spans="1:9">
      <c r="A51" s="41">
        <v>43951</v>
      </c>
      <c r="B51" s="786" t="s">
        <v>10</v>
      </c>
      <c r="C51" s="786" t="s">
        <v>17</v>
      </c>
      <c r="D51" t="s">
        <v>12</v>
      </c>
      <c r="E51" s="46">
        <v>13.1</v>
      </c>
      <c r="F51" s="138"/>
      <c r="G51" s="4">
        <f t="shared" si="0"/>
        <v>13.100000000000069</v>
      </c>
    </row>
    <row r="52" spans="1:9">
      <c r="B52" s="787"/>
      <c r="C52" s="787"/>
      <c r="D52" t="s">
        <v>13</v>
      </c>
      <c r="E52" s="46">
        <v>7.7</v>
      </c>
      <c r="F52" s="138"/>
      <c r="G52" s="4">
        <f t="shared" si="0"/>
        <v>20.800000000000068</v>
      </c>
    </row>
    <row r="53" spans="1:9">
      <c r="B53" s="787"/>
      <c r="C53" s="787"/>
      <c r="D53" t="s">
        <v>14</v>
      </c>
      <c r="E53" s="46"/>
      <c r="F53" s="138"/>
      <c r="G53" s="4">
        <f t="shared" si="0"/>
        <v>20.800000000000068</v>
      </c>
    </row>
    <row r="54" spans="1:9">
      <c r="A54" s="39">
        <v>44053</v>
      </c>
      <c r="B54" s="787" t="s">
        <v>4137</v>
      </c>
      <c r="C54" s="787" t="s">
        <v>17</v>
      </c>
      <c r="D54" t="s">
        <v>12</v>
      </c>
      <c r="E54" s="46"/>
      <c r="F54" s="138">
        <v>12</v>
      </c>
      <c r="G54" s="4">
        <f t="shared" si="0"/>
        <v>8.8000000000000682</v>
      </c>
    </row>
    <row r="55" spans="1:9">
      <c r="A55" s="39">
        <v>44053</v>
      </c>
      <c r="B55" s="787" t="s">
        <v>4137</v>
      </c>
      <c r="C55" s="787" t="s">
        <v>17</v>
      </c>
      <c r="D55" t="s">
        <v>13</v>
      </c>
      <c r="E55" s="46"/>
      <c r="F55" s="138">
        <v>4.8</v>
      </c>
      <c r="G55" s="4">
        <f t="shared" si="0"/>
        <v>4.0000000000000684</v>
      </c>
      <c r="I55" s="26"/>
    </row>
    <row r="56" spans="1:9">
      <c r="A56" s="39">
        <v>44187</v>
      </c>
      <c r="B56" s="787" t="s">
        <v>4139</v>
      </c>
      <c r="C56" s="787" t="s">
        <v>17</v>
      </c>
      <c r="D56" t="s">
        <v>12</v>
      </c>
      <c r="E56" s="46"/>
      <c r="F56" s="138">
        <v>1.1000000000000001</v>
      </c>
      <c r="G56" s="4">
        <f t="shared" si="0"/>
        <v>2.9000000000000683</v>
      </c>
      <c r="I56" s="26"/>
    </row>
    <row r="57" spans="1:9">
      <c r="A57" s="39">
        <v>44187</v>
      </c>
      <c r="B57" s="787" t="s">
        <v>4139</v>
      </c>
      <c r="C57" s="787" t="s">
        <v>17</v>
      </c>
      <c r="D57" t="s">
        <v>13</v>
      </c>
      <c r="E57" s="46"/>
      <c r="F57" s="138">
        <v>2.9</v>
      </c>
      <c r="G57" s="4">
        <f t="shared" si="0"/>
        <v>6.8389738316909643E-14</v>
      </c>
      <c r="I57" s="26"/>
    </row>
    <row r="58" spans="1:9">
      <c r="A58" s="41">
        <v>43982</v>
      </c>
      <c r="B58" s="786" t="s">
        <v>10</v>
      </c>
      <c r="C58" s="786" t="s">
        <v>18</v>
      </c>
      <c r="D58" t="s">
        <v>12</v>
      </c>
      <c r="E58" s="4">
        <v>12.1</v>
      </c>
      <c r="F58" s="118"/>
      <c r="G58" s="4">
        <f t="shared" si="0"/>
        <v>12.100000000000069</v>
      </c>
      <c r="I58" s="26"/>
    </row>
    <row r="59" spans="1:9">
      <c r="B59" s="787"/>
      <c r="C59" s="787"/>
      <c r="D59" t="s">
        <v>13</v>
      </c>
      <c r="E59" s="4">
        <v>4.2</v>
      </c>
      <c r="F59" s="118"/>
      <c r="G59" s="4">
        <f t="shared" si="0"/>
        <v>16.300000000000068</v>
      </c>
    </row>
    <row r="60" spans="1:9">
      <c r="B60" s="787"/>
      <c r="C60" s="787"/>
      <c r="D60" t="s">
        <v>14</v>
      </c>
      <c r="E60" s="4"/>
      <c r="F60" s="118"/>
      <c r="G60" s="4">
        <f t="shared" si="0"/>
        <v>16.300000000000068</v>
      </c>
    </row>
    <row r="61" spans="1:9">
      <c r="A61" s="39">
        <v>44124</v>
      </c>
      <c r="B61" s="787" t="s">
        <v>4140</v>
      </c>
      <c r="C61" s="787" t="s">
        <v>18</v>
      </c>
      <c r="D61" t="s">
        <v>12</v>
      </c>
      <c r="E61" s="4"/>
      <c r="F61" s="118">
        <v>12.1</v>
      </c>
      <c r="G61" s="4">
        <f t="shared" si="0"/>
        <v>4.2000000000000686</v>
      </c>
    </row>
    <row r="62" spans="1:9">
      <c r="A62" s="39">
        <v>44124</v>
      </c>
      <c r="B62" s="787" t="s">
        <v>4140</v>
      </c>
      <c r="C62" s="787" t="s">
        <v>18</v>
      </c>
      <c r="D62" t="s">
        <v>13</v>
      </c>
      <c r="E62" s="4"/>
      <c r="F62" s="118">
        <v>4.2</v>
      </c>
      <c r="G62" s="4">
        <f t="shared" si="0"/>
        <v>6.8389738316909643E-14</v>
      </c>
    </row>
    <row r="63" spans="1:9">
      <c r="A63" s="41">
        <v>44012</v>
      </c>
      <c r="B63" s="786" t="s">
        <v>10</v>
      </c>
      <c r="C63" s="786" t="s">
        <v>19</v>
      </c>
      <c r="D63" t="s">
        <v>12</v>
      </c>
      <c r="E63" s="4">
        <v>10.7</v>
      </c>
      <c r="F63" s="118"/>
      <c r="G63" s="4">
        <f t="shared" si="0"/>
        <v>10.700000000000067</v>
      </c>
    </row>
    <row r="64" spans="1:9">
      <c r="B64" s="787"/>
      <c r="C64" s="787"/>
      <c r="D64" t="s">
        <v>13</v>
      </c>
      <c r="E64" s="4">
        <v>2</v>
      </c>
      <c r="F64" s="118"/>
      <c r="G64" s="4">
        <f t="shared" si="0"/>
        <v>12.700000000000067</v>
      </c>
    </row>
    <row r="65" spans="1:7">
      <c r="B65" s="787"/>
      <c r="C65" s="787"/>
      <c r="D65" t="s">
        <v>14</v>
      </c>
      <c r="E65" s="4"/>
      <c r="F65" s="118"/>
      <c r="G65" s="4">
        <f t="shared" si="0"/>
        <v>12.700000000000067</v>
      </c>
    </row>
    <row r="66" spans="1:7">
      <c r="A66" s="39">
        <v>44124</v>
      </c>
      <c r="B66" s="787" t="s">
        <v>4140</v>
      </c>
      <c r="C66" s="787" t="s">
        <v>19</v>
      </c>
      <c r="D66" t="s">
        <v>12</v>
      </c>
      <c r="E66" s="4"/>
      <c r="F66" s="118">
        <v>10.7</v>
      </c>
      <c r="G66" s="4">
        <f t="shared" si="0"/>
        <v>2.0000000000000675</v>
      </c>
    </row>
    <row r="67" spans="1:7">
      <c r="A67" s="39">
        <v>44124</v>
      </c>
      <c r="B67" s="787" t="s">
        <v>4140</v>
      </c>
      <c r="C67" s="787" t="s">
        <v>19</v>
      </c>
      <c r="D67" t="s">
        <v>13</v>
      </c>
      <c r="E67" s="4"/>
      <c r="F67" s="118">
        <v>2</v>
      </c>
      <c r="G67" s="4">
        <f t="shared" si="0"/>
        <v>6.7501559897209518E-14</v>
      </c>
    </row>
    <row r="68" spans="1:7">
      <c r="A68" s="41">
        <v>44043</v>
      </c>
      <c r="B68" s="786" t="s">
        <v>10</v>
      </c>
      <c r="C68" s="786" t="s">
        <v>20</v>
      </c>
      <c r="D68" t="s">
        <v>12</v>
      </c>
      <c r="E68" s="4">
        <v>25.2</v>
      </c>
      <c r="F68" s="118"/>
      <c r="G68" s="4">
        <f t="shared" si="0"/>
        <v>25.200000000000067</v>
      </c>
    </row>
    <row r="69" spans="1:7">
      <c r="B69" s="787"/>
      <c r="C69" s="787"/>
      <c r="D69" t="s">
        <v>13</v>
      </c>
      <c r="E69" s="4">
        <v>6.2</v>
      </c>
      <c r="F69" s="118"/>
      <c r="G69" s="4">
        <f t="shared" si="0"/>
        <v>31.400000000000066</v>
      </c>
    </row>
    <row r="70" spans="1:7">
      <c r="B70" s="787"/>
      <c r="C70" s="787"/>
      <c r="D70" t="s">
        <v>14</v>
      </c>
      <c r="E70" s="4">
        <v>500</v>
      </c>
      <c r="F70" s="118"/>
      <c r="G70" s="4">
        <f t="shared" si="0"/>
        <v>531.40000000000009</v>
      </c>
    </row>
    <row r="71" spans="1:7">
      <c r="A71" s="39">
        <v>44049</v>
      </c>
      <c r="B71" s="787" t="s">
        <v>4141</v>
      </c>
      <c r="C71" s="787" t="s">
        <v>20</v>
      </c>
      <c r="D71" t="s">
        <v>14</v>
      </c>
      <c r="E71" s="4"/>
      <c r="F71" s="118">
        <v>500</v>
      </c>
      <c r="G71" s="4">
        <f t="shared" si="0"/>
        <v>31.400000000000091</v>
      </c>
    </row>
    <row r="72" spans="1:7">
      <c r="A72" s="39">
        <v>44124</v>
      </c>
      <c r="B72" s="787" t="s">
        <v>4140</v>
      </c>
      <c r="C72" s="787" t="s">
        <v>20</v>
      </c>
      <c r="D72" t="s">
        <v>12</v>
      </c>
      <c r="E72" s="4"/>
      <c r="F72" s="118">
        <v>25.2</v>
      </c>
      <c r="G72" s="4">
        <f t="shared" si="0"/>
        <v>6.2000000000000917</v>
      </c>
    </row>
    <row r="73" spans="1:7">
      <c r="A73" s="39">
        <v>44124</v>
      </c>
      <c r="B73" s="787" t="s">
        <v>4140</v>
      </c>
      <c r="C73" s="787" t="s">
        <v>20</v>
      </c>
      <c r="D73" t="s">
        <v>13</v>
      </c>
      <c r="E73" s="4"/>
      <c r="F73" s="118">
        <v>6.2</v>
      </c>
      <c r="G73" s="4">
        <f t="shared" si="0"/>
        <v>9.1482377229112899E-14</v>
      </c>
    </row>
    <row r="74" spans="1:7">
      <c r="A74" s="41">
        <v>44074</v>
      </c>
      <c r="B74" s="786" t="s">
        <v>10</v>
      </c>
      <c r="C74" s="786" t="s">
        <v>21</v>
      </c>
      <c r="D74" t="s">
        <v>12</v>
      </c>
      <c r="E74" s="4">
        <v>24.2</v>
      </c>
      <c r="F74" s="118"/>
      <c r="G74" s="4">
        <f t="shared" si="0"/>
        <v>24.200000000000092</v>
      </c>
    </row>
    <row r="75" spans="1:7">
      <c r="B75" s="787"/>
      <c r="C75" s="787"/>
      <c r="D75" t="s">
        <v>13</v>
      </c>
      <c r="E75" s="4">
        <v>4.4000000000000004</v>
      </c>
      <c r="F75" s="118"/>
      <c r="G75" s="4">
        <f t="shared" si="0"/>
        <v>28.600000000000094</v>
      </c>
    </row>
    <row r="76" spans="1:7">
      <c r="B76" s="787"/>
      <c r="C76" s="787"/>
      <c r="D76" t="s">
        <v>14</v>
      </c>
      <c r="E76" s="4">
        <v>300</v>
      </c>
      <c r="F76" s="118"/>
      <c r="G76" s="4">
        <f t="shared" si="0"/>
        <v>328.60000000000008</v>
      </c>
    </row>
    <row r="77" spans="1:7">
      <c r="A77" s="39">
        <v>44081</v>
      </c>
      <c r="B77" s="787" t="s">
        <v>4142</v>
      </c>
      <c r="C77" s="787" t="s">
        <v>21</v>
      </c>
      <c r="D77" t="s">
        <v>14</v>
      </c>
      <c r="E77" s="4"/>
      <c r="F77" s="118">
        <v>300</v>
      </c>
      <c r="G77" s="4">
        <f t="shared" si="0"/>
        <v>28.60000000000008</v>
      </c>
    </row>
    <row r="78" spans="1:7">
      <c r="A78" s="39">
        <v>44134</v>
      </c>
      <c r="B78" s="787" t="s">
        <v>4143</v>
      </c>
      <c r="C78" s="787" t="s">
        <v>21</v>
      </c>
      <c r="D78" t="s">
        <v>12</v>
      </c>
      <c r="E78" s="4"/>
      <c r="F78" s="118">
        <v>24.2</v>
      </c>
      <c r="G78" s="4">
        <f t="shared" si="0"/>
        <v>4.4000000000000803</v>
      </c>
    </row>
    <row r="79" spans="1:7">
      <c r="A79" s="39">
        <v>44134</v>
      </c>
      <c r="B79" s="787" t="s">
        <v>4143</v>
      </c>
      <c r="C79" s="787" t="s">
        <v>21</v>
      </c>
      <c r="D79" t="s">
        <v>13</v>
      </c>
      <c r="E79" s="4"/>
      <c r="F79" s="118">
        <v>4.4000000000000004</v>
      </c>
      <c r="G79" s="4">
        <f t="shared" si="0"/>
        <v>7.9936057773011271E-14</v>
      </c>
    </row>
    <row r="80" spans="1:7">
      <c r="A80" s="41">
        <v>44104</v>
      </c>
      <c r="B80" s="786" t="s">
        <v>10</v>
      </c>
      <c r="C80" s="786" t="s">
        <v>91</v>
      </c>
      <c r="D80" t="s">
        <v>12</v>
      </c>
      <c r="E80" s="4">
        <v>25.8</v>
      </c>
      <c r="F80" s="118"/>
      <c r="G80" s="4">
        <f t="shared" si="0"/>
        <v>25.800000000000082</v>
      </c>
    </row>
    <row r="81" spans="1:10">
      <c r="B81" s="787"/>
      <c r="C81" s="787"/>
      <c r="D81" t="s">
        <v>13</v>
      </c>
      <c r="E81" s="4">
        <v>5.0999999999999996</v>
      </c>
      <c r="F81" s="118"/>
      <c r="G81" s="4">
        <f t="shared" si="0"/>
        <v>30.900000000000084</v>
      </c>
    </row>
    <row r="82" spans="1:10">
      <c r="B82" s="787"/>
      <c r="C82" s="787"/>
      <c r="D82" t="s">
        <v>14</v>
      </c>
      <c r="E82" s="4">
        <v>300</v>
      </c>
      <c r="F82" s="118"/>
      <c r="G82" s="4">
        <f t="shared" ref="G82:G126" si="1">+G81+E82-F82</f>
        <v>330.90000000000009</v>
      </c>
    </row>
    <row r="83" spans="1:10">
      <c r="A83" s="39">
        <v>44104</v>
      </c>
      <c r="B83" s="787" t="s">
        <v>4144</v>
      </c>
      <c r="C83" s="787" t="s">
        <v>91</v>
      </c>
      <c r="D83" t="s">
        <v>14</v>
      </c>
      <c r="E83" s="4"/>
      <c r="F83" s="118">
        <v>300</v>
      </c>
      <c r="G83" s="4">
        <f t="shared" si="1"/>
        <v>30.900000000000091</v>
      </c>
    </row>
    <row r="84" spans="1:10">
      <c r="A84" s="39">
        <v>44187</v>
      </c>
      <c r="B84" s="787" t="s">
        <v>4139</v>
      </c>
      <c r="C84" s="787" t="s">
        <v>91</v>
      </c>
      <c r="D84" t="s">
        <v>12</v>
      </c>
      <c r="E84" s="4"/>
      <c r="F84" s="118">
        <v>25.8</v>
      </c>
      <c r="G84" s="4">
        <f t="shared" si="1"/>
        <v>5.1000000000000902</v>
      </c>
      <c r="I84" s="26"/>
      <c r="J84" s="26"/>
    </row>
    <row r="85" spans="1:10">
      <c r="A85" s="39">
        <v>44187</v>
      </c>
      <c r="B85" s="787" t="s">
        <v>4139</v>
      </c>
      <c r="C85" s="787" t="s">
        <v>91</v>
      </c>
      <c r="D85" t="s">
        <v>13</v>
      </c>
      <c r="E85" s="4"/>
      <c r="F85" s="118">
        <v>5.0999999999999996</v>
      </c>
      <c r="G85" s="4">
        <f t="shared" si="1"/>
        <v>9.0594198809412774E-14</v>
      </c>
    </row>
    <row r="86" spans="1:10">
      <c r="A86" s="41">
        <v>44135</v>
      </c>
      <c r="B86" s="786" t="s">
        <v>10</v>
      </c>
      <c r="C86" s="786" t="s">
        <v>23</v>
      </c>
      <c r="D86" t="s">
        <v>12</v>
      </c>
      <c r="E86" s="4">
        <v>29.7</v>
      </c>
      <c r="F86" s="118"/>
      <c r="G86" s="4">
        <f t="shared" si="1"/>
        <v>29.700000000000088</v>
      </c>
    </row>
    <row r="87" spans="1:10">
      <c r="B87" s="787"/>
      <c r="C87" s="787"/>
      <c r="D87" t="s">
        <v>13</v>
      </c>
      <c r="E87" s="4">
        <v>5.4</v>
      </c>
      <c r="F87" s="118"/>
      <c r="G87" s="4">
        <f t="shared" si="1"/>
        <v>35.100000000000087</v>
      </c>
    </row>
    <row r="88" spans="1:10">
      <c r="B88" s="787"/>
      <c r="C88" s="787"/>
      <c r="D88" t="s">
        <v>14</v>
      </c>
      <c r="E88" s="4">
        <v>300</v>
      </c>
      <c r="F88" s="118"/>
      <c r="G88" s="4">
        <f t="shared" si="1"/>
        <v>335.10000000000008</v>
      </c>
    </row>
    <row r="89" spans="1:10">
      <c r="A89" s="39">
        <v>44134</v>
      </c>
      <c r="B89" s="787" t="s">
        <v>4145</v>
      </c>
      <c r="C89" s="787" t="s">
        <v>23</v>
      </c>
      <c r="D89" t="s">
        <v>14</v>
      </c>
      <c r="E89" s="4"/>
      <c r="F89" s="118">
        <v>300</v>
      </c>
      <c r="G89" s="4">
        <f t="shared" si="1"/>
        <v>35.10000000000008</v>
      </c>
    </row>
    <row r="90" spans="1:10">
      <c r="A90" s="39">
        <v>44187</v>
      </c>
      <c r="B90" s="787" t="s">
        <v>4139</v>
      </c>
      <c r="C90" s="787" t="s">
        <v>23</v>
      </c>
      <c r="D90" t="s">
        <v>12</v>
      </c>
      <c r="E90" s="4"/>
      <c r="F90" s="118">
        <v>29.7</v>
      </c>
      <c r="G90" s="4">
        <f t="shared" si="1"/>
        <v>5.4000000000000803</v>
      </c>
    </row>
    <row r="91" spans="1:10">
      <c r="A91" s="39">
        <v>44187</v>
      </c>
      <c r="B91" s="787" t="s">
        <v>4139</v>
      </c>
      <c r="C91" s="787" t="s">
        <v>23</v>
      </c>
      <c r="D91" t="s">
        <v>13</v>
      </c>
      <c r="E91" s="4"/>
      <c r="F91" s="118">
        <v>5.4</v>
      </c>
      <c r="G91" s="4">
        <f t="shared" si="1"/>
        <v>7.9936057773011271E-14</v>
      </c>
    </row>
    <row r="92" spans="1:10">
      <c r="A92" s="41">
        <v>44165</v>
      </c>
      <c r="B92" s="786" t="s">
        <v>10</v>
      </c>
      <c r="C92" s="786" t="s">
        <v>24</v>
      </c>
      <c r="D92" t="s">
        <v>12</v>
      </c>
      <c r="E92" s="4">
        <v>27.6</v>
      </c>
      <c r="F92" s="118"/>
      <c r="G92" s="4">
        <f t="shared" si="1"/>
        <v>27.60000000000008</v>
      </c>
    </row>
    <row r="93" spans="1:10">
      <c r="B93" s="787"/>
      <c r="C93" s="787"/>
      <c r="D93" t="s">
        <v>13</v>
      </c>
      <c r="E93" s="4">
        <v>5.6</v>
      </c>
      <c r="F93" s="118"/>
      <c r="G93" s="4">
        <f t="shared" si="1"/>
        <v>33.200000000000081</v>
      </c>
    </row>
    <row r="94" spans="1:10">
      <c r="B94" s="787"/>
      <c r="C94" s="787"/>
      <c r="D94" t="s">
        <v>14</v>
      </c>
      <c r="E94" s="4">
        <v>300</v>
      </c>
      <c r="F94" s="118"/>
      <c r="G94" s="4">
        <f t="shared" si="1"/>
        <v>333.2000000000001</v>
      </c>
    </row>
    <row r="95" spans="1:10">
      <c r="A95" s="39">
        <v>44165</v>
      </c>
      <c r="B95" s="787" t="s">
        <v>4146</v>
      </c>
      <c r="C95" s="787" t="s">
        <v>24</v>
      </c>
      <c r="D95" t="s">
        <v>14</v>
      </c>
      <c r="E95" s="4"/>
      <c r="F95" s="118">
        <v>300</v>
      </c>
      <c r="G95" s="4">
        <f t="shared" si="1"/>
        <v>33.200000000000102</v>
      </c>
    </row>
    <row r="96" spans="1:10">
      <c r="A96" s="39">
        <v>44224</v>
      </c>
      <c r="B96" s="787" t="s">
        <v>4147</v>
      </c>
      <c r="C96" s="787" t="s">
        <v>24</v>
      </c>
      <c r="D96" t="s">
        <v>12</v>
      </c>
      <c r="E96" s="4"/>
      <c r="F96" s="118">
        <v>27.6</v>
      </c>
      <c r="G96" s="4">
        <f t="shared" si="1"/>
        <v>5.6000000000001009</v>
      </c>
    </row>
    <row r="97" spans="1:7">
      <c r="A97" s="39">
        <v>44224</v>
      </c>
      <c r="B97" s="787" t="s">
        <v>4147</v>
      </c>
      <c r="C97" s="787" t="s">
        <v>24</v>
      </c>
      <c r="D97" t="s">
        <v>13</v>
      </c>
      <c r="E97" s="4"/>
      <c r="F97" s="118">
        <v>5.6</v>
      </c>
      <c r="G97" s="4">
        <f t="shared" si="1"/>
        <v>1.0125233984581428E-13</v>
      </c>
    </row>
    <row r="98" spans="1:7">
      <c r="A98" s="41">
        <v>44196</v>
      </c>
      <c r="B98" s="786" t="s">
        <v>10</v>
      </c>
      <c r="C98" s="786" t="s">
        <v>25</v>
      </c>
      <c r="D98" t="s">
        <v>12</v>
      </c>
      <c r="E98" s="4">
        <v>31.7</v>
      </c>
      <c r="F98" s="118"/>
      <c r="G98" s="4">
        <f t="shared" si="1"/>
        <v>31.700000000000102</v>
      </c>
    </row>
    <row r="99" spans="1:7">
      <c r="B99" s="787"/>
      <c r="C99" s="787"/>
      <c r="D99" t="s">
        <v>13</v>
      </c>
      <c r="E99" s="4">
        <v>4.9000000000000004</v>
      </c>
      <c r="F99" s="118"/>
      <c r="G99" s="4">
        <f t="shared" si="1"/>
        <v>36.600000000000101</v>
      </c>
    </row>
    <row r="100" spans="1:7">
      <c r="B100" s="787"/>
      <c r="C100" s="787"/>
      <c r="D100" t="s">
        <v>14</v>
      </c>
      <c r="E100" s="4">
        <v>300</v>
      </c>
      <c r="F100" s="118"/>
      <c r="G100" s="4">
        <f t="shared" si="1"/>
        <v>336.60000000000008</v>
      </c>
    </row>
    <row r="101" spans="1:7">
      <c r="A101" s="39">
        <v>44194</v>
      </c>
      <c r="B101" s="787" t="s">
        <v>4148</v>
      </c>
      <c r="C101" s="787" t="s">
        <v>25</v>
      </c>
      <c r="D101" t="s">
        <v>14</v>
      </c>
      <c r="E101" s="4"/>
      <c r="F101" s="118">
        <v>300</v>
      </c>
      <c r="G101" s="4">
        <f t="shared" si="1"/>
        <v>36.60000000000008</v>
      </c>
    </row>
    <row r="102" spans="1:7">
      <c r="A102" s="39">
        <v>44224</v>
      </c>
      <c r="B102" s="787" t="s">
        <v>4147</v>
      </c>
      <c r="C102" s="787" t="s">
        <v>25</v>
      </c>
      <c r="D102" t="s">
        <v>12</v>
      </c>
      <c r="E102" s="4"/>
      <c r="F102" s="118">
        <v>31.7</v>
      </c>
      <c r="G102" s="4">
        <f t="shared" si="1"/>
        <v>4.9000000000000803</v>
      </c>
    </row>
    <row r="103" spans="1:7">
      <c r="A103" s="39">
        <v>44224</v>
      </c>
      <c r="B103" s="787" t="s">
        <v>4147</v>
      </c>
      <c r="C103" s="787" t="s">
        <v>25</v>
      </c>
      <c r="D103" t="s">
        <v>13</v>
      </c>
      <c r="E103" s="4"/>
      <c r="F103" s="118">
        <v>4.9000000000000004</v>
      </c>
      <c r="G103" s="4">
        <f t="shared" si="1"/>
        <v>7.9936057773011271E-14</v>
      </c>
    </row>
    <row r="104" spans="1:7">
      <c r="A104" s="41">
        <v>44227</v>
      </c>
      <c r="B104" s="786" t="s">
        <v>10</v>
      </c>
      <c r="C104" s="786" t="s">
        <v>11</v>
      </c>
      <c r="D104" t="s">
        <v>12</v>
      </c>
      <c r="E104" s="4">
        <v>33.700000000000003</v>
      </c>
      <c r="F104" s="118"/>
      <c r="G104" s="4">
        <f t="shared" si="1"/>
        <v>33.700000000000081</v>
      </c>
    </row>
    <row r="105" spans="1:7">
      <c r="B105" s="787"/>
      <c r="C105" s="787"/>
      <c r="D105" t="s">
        <v>13</v>
      </c>
      <c r="E105" s="4">
        <v>6.3</v>
      </c>
      <c r="F105" s="118"/>
      <c r="G105" s="4">
        <f t="shared" si="1"/>
        <v>40.000000000000078</v>
      </c>
    </row>
    <row r="106" spans="1:7">
      <c r="B106" s="787"/>
      <c r="C106" s="787"/>
      <c r="D106" t="s">
        <v>14</v>
      </c>
      <c r="E106" s="4">
        <v>300</v>
      </c>
      <c r="F106" s="118"/>
      <c r="G106" s="4">
        <f t="shared" si="1"/>
        <v>340.00000000000006</v>
      </c>
    </row>
    <row r="107" spans="1:7">
      <c r="A107" s="39">
        <v>44224</v>
      </c>
      <c r="B107" s="787" t="s">
        <v>4149</v>
      </c>
      <c r="C107" s="787" t="s">
        <v>11</v>
      </c>
      <c r="D107" t="s">
        <v>14</v>
      </c>
      <c r="E107" s="4"/>
      <c r="F107" s="118">
        <v>300</v>
      </c>
      <c r="G107" s="4">
        <f t="shared" si="1"/>
        <v>40.000000000000057</v>
      </c>
    </row>
    <row r="108" spans="1:7">
      <c r="A108" s="39">
        <v>44253</v>
      </c>
      <c r="B108" s="787" t="s">
        <v>4150</v>
      </c>
      <c r="C108" s="787" t="s">
        <v>11</v>
      </c>
      <c r="D108" t="s">
        <v>12</v>
      </c>
      <c r="E108" s="4"/>
      <c r="F108" s="118">
        <v>33.700000000000003</v>
      </c>
      <c r="G108" s="4">
        <f t="shared" si="1"/>
        <v>6.300000000000054</v>
      </c>
    </row>
    <row r="109" spans="1:7">
      <c r="A109" s="39">
        <v>44253</v>
      </c>
      <c r="B109" s="787" t="s">
        <v>4150</v>
      </c>
      <c r="C109" s="787" t="s">
        <v>11</v>
      </c>
      <c r="D109" t="s">
        <v>13</v>
      </c>
      <c r="E109" s="4"/>
      <c r="F109" s="118">
        <v>6.3</v>
      </c>
      <c r="G109" s="4">
        <f t="shared" si="1"/>
        <v>5.4178883601707639E-14</v>
      </c>
    </row>
    <row r="110" spans="1:7">
      <c r="A110" s="41">
        <v>44255</v>
      </c>
      <c r="B110" s="786" t="s">
        <v>10</v>
      </c>
      <c r="C110" s="786" t="s">
        <v>15</v>
      </c>
      <c r="D110" t="s">
        <v>12</v>
      </c>
      <c r="E110" s="4">
        <v>30.5</v>
      </c>
      <c r="F110" s="118"/>
      <c r="G110" s="4">
        <f t="shared" si="1"/>
        <v>30.500000000000053</v>
      </c>
    </row>
    <row r="111" spans="1:7">
      <c r="B111" s="787"/>
      <c r="C111" s="787"/>
      <c r="D111" t="s">
        <v>13</v>
      </c>
      <c r="E111" s="4">
        <v>6.7</v>
      </c>
      <c r="F111" s="118"/>
      <c r="G111" s="4">
        <f t="shared" si="1"/>
        <v>37.200000000000053</v>
      </c>
    </row>
    <row r="112" spans="1:7">
      <c r="B112" s="787"/>
      <c r="C112" s="787"/>
      <c r="D112" t="s">
        <v>14</v>
      </c>
      <c r="E112" s="4">
        <v>300</v>
      </c>
      <c r="F112" s="118"/>
      <c r="G112" s="4">
        <f t="shared" si="1"/>
        <v>337.20000000000005</v>
      </c>
    </row>
    <row r="113" spans="1:7">
      <c r="A113" s="39">
        <v>44253</v>
      </c>
      <c r="B113" s="787" t="s">
        <v>4151</v>
      </c>
      <c r="C113" s="787" t="s">
        <v>15</v>
      </c>
      <c r="D113" t="s">
        <v>14</v>
      </c>
      <c r="E113" s="4"/>
      <c r="F113" s="118">
        <v>300</v>
      </c>
      <c r="G113" s="4">
        <f t="shared" si="1"/>
        <v>37.200000000000045</v>
      </c>
    </row>
    <row r="114" spans="1:7">
      <c r="A114" s="39">
        <v>44295</v>
      </c>
      <c r="B114" s="787" t="s">
        <v>4152</v>
      </c>
      <c r="C114" s="787" t="s">
        <v>15</v>
      </c>
      <c r="D114" t="s">
        <v>12</v>
      </c>
      <c r="E114" s="4"/>
      <c r="F114" s="118">
        <v>30.5</v>
      </c>
      <c r="G114" s="4">
        <f t="shared" si="1"/>
        <v>6.7000000000000455</v>
      </c>
    </row>
    <row r="115" spans="1:7">
      <c r="A115" s="39">
        <v>44295</v>
      </c>
      <c r="B115" s="787" t="s">
        <v>4152</v>
      </c>
      <c r="C115" s="787" t="s">
        <v>15</v>
      </c>
      <c r="D115" t="s">
        <v>13</v>
      </c>
      <c r="E115" s="4"/>
      <c r="F115" s="118">
        <v>6.7</v>
      </c>
      <c r="G115" s="4">
        <f t="shared" si="1"/>
        <v>4.5297099404706387E-14</v>
      </c>
    </row>
    <row r="116" spans="1:7">
      <c r="A116" s="41">
        <v>44286</v>
      </c>
      <c r="B116" s="786" t="s">
        <v>10</v>
      </c>
      <c r="C116" s="786" t="s">
        <v>16</v>
      </c>
      <c r="D116" t="s">
        <v>12</v>
      </c>
      <c r="E116" s="4">
        <v>33.5</v>
      </c>
      <c r="F116" s="118"/>
      <c r="G116" s="4">
        <f t="shared" si="1"/>
        <v>33.500000000000043</v>
      </c>
    </row>
    <row r="117" spans="1:7">
      <c r="B117" s="787"/>
      <c r="C117" s="787"/>
      <c r="D117" t="s">
        <v>13</v>
      </c>
      <c r="E117" s="4">
        <v>4.8</v>
      </c>
      <c r="F117" s="118"/>
      <c r="G117" s="4">
        <f t="shared" si="1"/>
        <v>38.30000000000004</v>
      </c>
    </row>
    <row r="118" spans="1:7">
      <c r="B118" s="787"/>
      <c r="C118" s="787"/>
      <c r="D118" t="s">
        <v>14</v>
      </c>
      <c r="E118" s="4">
        <v>300</v>
      </c>
      <c r="F118" s="118"/>
      <c r="G118" s="4">
        <f t="shared" si="1"/>
        <v>338.30000000000007</v>
      </c>
    </row>
    <row r="119" spans="1:7">
      <c r="A119" s="39">
        <v>44285</v>
      </c>
      <c r="B119" s="787" t="s">
        <v>4153</v>
      </c>
      <c r="C119" s="787" t="s">
        <v>16</v>
      </c>
      <c r="D119" t="s">
        <v>14</v>
      </c>
      <c r="E119" s="4"/>
      <c r="F119" s="118">
        <v>300</v>
      </c>
      <c r="G119" s="4">
        <f t="shared" si="1"/>
        <v>38.300000000000068</v>
      </c>
    </row>
    <row r="120" spans="1:7">
      <c r="A120" s="39">
        <v>44326</v>
      </c>
      <c r="B120" s="787" t="s">
        <v>4154</v>
      </c>
      <c r="C120" s="787" t="s">
        <v>16</v>
      </c>
      <c r="D120" t="s">
        <v>12</v>
      </c>
      <c r="E120" s="4"/>
      <c r="F120" s="118">
        <v>33.5</v>
      </c>
      <c r="G120" s="4">
        <f t="shared" si="1"/>
        <v>4.8000000000000682</v>
      </c>
    </row>
    <row r="121" spans="1:7">
      <c r="A121" s="39">
        <v>44326</v>
      </c>
      <c r="B121" s="787" t="s">
        <v>4154</v>
      </c>
      <c r="C121" s="787" t="s">
        <v>16</v>
      </c>
      <c r="D121" t="s">
        <v>13</v>
      </c>
      <c r="E121" s="4"/>
      <c r="F121" s="118">
        <v>4.8</v>
      </c>
      <c r="G121" s="4">
        <f t="shared" si="1"/>
        <v>6.8389738316909643E-14</v>
      </c>
    </row>
    <row r="122" spans="1:7">
      <c r="A122" s="41">
        <v>44316</v>
      </c>
      <c r="B122" s="786" t="s">
        <v>10</v>
      </c>
      <c r="C122" s="786" t="s">
        <v>17</v>
      </c>
      <c r="D122" t="s">
        <v>12</v>
      </c>
      <c r="E122" s="4">
        <v>32.299999999999997</v>
      </c>
      <c r="F122" s="118"/>
      <c r="G122" s="4">
        <f t="shared" si="1"/>
        <v>32.300000000000068</v>
      </c>
    </row>
    <row r="123" spans="1:7">
      <c r="B123" s="787"/>
      <c r="C123" s="787"/>
      <c r="D123" t="s">
        <v>13</v>
      </c>
      <c r="E123" s="4">
        <v>5.8</v>
      </c>
      <c r="F123" s="118"/>
      <c r="G123" s="4">
        <f t="shared" si="1"/>
        <v>38.100000000000065</v>
      </c>
    </row>
    <row r="124" spans="1:7">
      <c r="B124" s="787"/>
      <c r="C124" s="787"/>
      <c r="D124" t="s">
        <v>14</v>
      </c>
      <c r="E124" s="4">
        <v>300</v>
      </c>
      <c r="F124" s="118"/>
      <c r="G124" s="4">
        <f t="shared" si="1"/>
        <v>338.10000000000008</v>
      </c>
    </row>
    <row r="125" spans="1:7">
      <c r="A125" s="39">
        <v>44316</v>
      </c>
      <c r="B125" s="787" t="s">
        <v>4155</v>
      </c>
      <c r="C125" s="787" t="s">
        <v>17</v>
      </c>
      <c r="D125" t="s">
        <v>14</v>
      </c>
      <c r="E125" s="4"/>
      <c r="F125" s="118">
        <v>300</v>
      </c>
      <c r="G125" s="4">
        <f t="shared" si="1"/>
        <v>38.10000000000008</v>
      </c>
    </row>
    <row r="126" spans="1:7">
      <c r="A126" s="39">
        <v>44362</v>
      </c>
      <c r="B126" s="787" t="s">
        <v>4156</v>
      </c>
      <c r="C126" s="787" t="s">
        <v>17</v>
      </c>
      <c r="D126" t="s">
        <v>12</v>
      </c>
      <c r="E126" s="4"/>
      <c r="F126" s="118">
        <v>32.299999999999997</v>
      </c>
      <c r="G126" s="4">
        <f t="shared" si="1"/>
        <v>5.8000000000000824</v>
      </c>
    </row>
    <row r="127" spans="1:7">
      <c r="A127" s="39">
        <v>44362</v>
      </c>
      <c r="B127" s="787" t="s">
        <v>4156</v>
      </c>
      <c r="C127" s="787" t="s">
        <v>17</v>
      </c>
      <c r="D127" t="s">
        <v>13</v>
      </c>
      <c r="E127" s="4"/>
      <c r="F127" s="118">
        <v>5.8</v>
      </c>
      <c r="G127" s="4">
        <f t="shared" ref="G127:G136" si="2">+G126+E127-F127</f>
        <v>8.2600593032111647E-14</v>
      </c>
    </row>
    <row r="128" spans="1:7">
      <c r="A128" s="41">
        <v>44347</v>
      </c>
      <c r="B128" s="786" t="s">
        <v>10</v>
      </c>
      <c r="C128" s="786" t="s">
        <v>18</v>
      </c>
      <c r="D128" t="s">
        <v>12</v>
      </c>
      <c r="E128" s="4">
        <v>26.2</v>
      </c>
      <c r="F128" s="118"/>
      <c r="G128" s="4">
        <f t="shared" si="2"/>
        <v>26.200000000000081</v>
      </c>
    </row>
    <row r="129" spans="1:7">
      <c r="B129" s="787"/>
      <c r="C129" s="787"/>
      <c r="D129" t="s">
        <v>13</v>
      </c>
      <c r="E129" s="4">
        <v>4.5</v>
      </c>
      <c r="F129" s="118"/>
      <c r="G129" s="4">
        <f t="shared" si="2"/>
        <v>30.700000000000081</v>
      </c>
    </row>
    <row r="130" spans="1:7">
      <c r="B130" s="787"/>
      <c r="C130" s="787"/>
      <c r="D130" t="s">
        <v>14</v>
      </c>
      <c r="E130" s="4">
        <v>300</v>
      </c>
      <c r="F130" s="118"/>
      <c r="G130" s="4">
        <f t="shared" si="2"/>
        <v>330.7000000000001</v>
      </c>
    </row>
    <row r="131" spans="1:7">
      <c r="B131" s="787"/>
      <c r="C131" s="787"/>
      <c r="D131" t="s">
        <v>189</v>
      </c>
      <c r="E131" s="4">
        <v>8.5</v>
      </c>
      <c r="F131" s="118"/>
      <c r="G131" s="4">
        <f t="shared" si="2"/>
        <v>339.2000000000001</v>
      </c>
    </row>
    <row r="132" spans="1:7">
      <c r="A132" s="39">
        <v>44347</v>
      </c>
      <c r="B132" s="787" t="s">
        <v>4157</v>
      </c>
      <c r="C132" s="787" t="s">
        <v>18</v>
      </c>
      <c r="D132" t="s">
        <v>14</v>
      </c>
      <c r="E132" s="4"/>
      <c r="F132" s="118">
        <v>300</v>
      </c>
      <c r="G132" s="4">
        <f t="shared" si="2"/>
        <v>39.200000000000102</v>
      </c>
    </row>
    <row r="133" spans="1:7">
      <c r="A133" s="39">
        <v>44377</v>
      </c>
      <c r="B133" s="787" t="s">
        <v>4158</v>
      </c>
      <c r="C133" s="787" t="s">
        <v>18</v>
      </c>
      <c r="D133" t="s">
        <v>189</v>
      </c>
      <c r="E133" s="4"/>
      <c r="F133" s="118">
        <v>8.5</v>
      </c>
      <c r="G133" s="4">
        <f t="shared" si="2"/>
        <v>30.700000000000102</v>
      </c>
    </row>
    <row r="134" spans="1:7">
      <c r="A134" s="39">
        <v>44407</v>
      </c>
      <c r="B134" s="787" t="s">
        <v>4159</v>
      </c>
      <c r="C134" s="787" t="s">
        <v>18</v>
      </c>
      <c r="D134" t="s">
        <v>12</v>
      </c>
      <c r="E134" s="4"/>
      <c r="F134" s="118">
        <v>26.2</v>
      </c>
      <c r="G134" s="4">
        <f t="shared" si="2"/>
        <v>4.500000000000103</v>
      </c>
    </row>
    <row r="135" spans="1:7">
      <c r="A135" s="39">
        <v>44407</v>
      </c>
      <c r="B135" s="787" t="s">
        <v>4159</v>
      </c>
      <c r="C135" s="787" t="s">
        <v>18</v>
      </c>
      <c r="D135" t="s">
        <v>13</v>
      </c>
      <c r="E135" s="4"/>
      <c r="F135" s="118">
        <v>4.5</v>
      </c>
      <c r="G135" s="4">
        <f t="shared" si="2"/>
        <v>1.0302869668521453E-13</v>
      </c>
    </row>
    <row r="136" spans="1:7">
      <c r="A136" s="41">
        <v>44377</v>
      </c>
      <c r="B136" s="786" t="s">
        <v>10</v>
      </c>
      <c r="C136" s="786" t="s">
        <v>19</v>
      </c>
      <c r="D136" t="s">
        <v>12</v>
      </c>
      <c r="E136" s="4">
        <v>28.7</v>
      </c>
      <c r="F136" s="118"/>
      <c r="G136" s="4">
        <f t="shared" si="2"/>
        <v>28.700000000000102</v>
      </c>
    </row>
    <row r="137" spans="1:7">
      <c r="B137" s="787"/>
      <c r="C137" s="787"/>
      <c r="D137" t="s">
        <v>13</v>
      </c>
      <c r="E137" s="102">
        <v>6.4</v>
      </c>
      <c r="F137" s="118"/>
      <c r="G137" s="4">
        <f t="shared" ref="G137:G283" si="3">+G136+E137-F137</f>
        <v>35.100000000000101</v>
      </c>
    </row>
    <row r="138" spans="1:7">
      <c r="B138" s="787"/>
      <c r="C138" s="787"/>
      <c r="D138" t="s">
        <v>14</v>
      </c>
      <c r="E138" s="4">
        <v>300</v>
      </c>
      <c r="F138" s="118"/>
      <c r="G138" s="4">
        <f t="shared" si="3"/>
        <v>335.10000000000008</v>
      </c>
    </row>
    <row r="139" spans="1:7">
      <c r="A139" s="39">
        <v>44377</v>
      </c>
      <c r="B139" s="787" t="s">
        <v>4160</v>
      </c>
      <c r="C139" s="787" t="s">
        <v>19</v>
      </c>
      <c r="D139" t="s">
        <v>14</v>
      </c>
      <c r="E139" s="4"/>
      <c r="F139" s="118">
        <v>300</v>
      </c>
      <c r="G139" s="4">
        <f t="shared" si="3"/>
        <v>35.10000000000008</v>
      </c>
    </row>
    <row r="140" spans="1:7">
      <c r="A140" s="39">
        <v>44407</v>
      </c>
      <c r="B140" s="787" t="s">
        <v>4159</v>
      </c>
      <c r="C140" s="787" t="s">
        <v>19</v>
      </c>
      <c r="D140" t="s">
        <v>12</v>
      </c>
      <c r="E140" s="4"/>
      <c r="F140" s="118">
        <v>28.7</v>
      </c>
      <c r="G140" s="4">
        <f t="shared" si="3"/>
        <v>6.4000000000000803</v>
      </c>
    </row>
    <row r="141" spans="1:7">
      <c r="A141" s="39">
        <v>44407</v>
      </c>
      <c r="B141" s="787" t="s">
        <v>4159</v>
      </c>
      <c r="C141" s="787" t="s">
        <v>19</v>
      </c>
      <c r="D141" t="s">
        <v>13</v>
      </c>
      <c r="E141" s="4"/>
      <c r="F141" s="170">
        <v>6.4</v>
      </c>
      <c r="G141" s="4">
        <f t="shared" si="3"/>
        <v>7.9936057773011271E-14</v>
      </c>
    </row>
    <row r="142" spans="1:7">
      <c r="A142" s="41">
        <v>44408</v>
      </c>
      <c r="B142" s="786" t="s">
        <v>10</v>
      </c>
      <c r="C142" s="786" t="s">
        <v>20</v>
      </c>
      <c r="D142" t="s">
        <v>12</v>
      </c>
      <c r="E142" s="4">
        <v>25.2</v>
      </c>
      <c r="F142" s="118"/>
      <c r="G142" s="4">
        <f t="shared" si="3"/>
        <v>25.200000000000081</v>
      </c>
    </row>
    <row r="143" spans="1:7">
      <c r="B143" s="787"/>
      <c r="C143" s="787"/>
      <c r="D143" t="s">
        <v>13</v>
      </c>
      <c r="E143" s="4">
        <v>3.8</v>
      </c>
      <c r="F143" s="118"/>
      <c r="G143" s="4">
        <f t="shared" si="3"/>
        <v>29.000000000000082</v>
      </c>
    </row>
    <row r="144" spans="1:7">
      <c r="B144" s="787"/>
      <c r="C144" s="787"/>
      <c r="D144" t="s">
        <v>14</v>
      </c>
      <c r="E144" s="4">
        <v>300</v>
      </c>
      <c r="F144" s="118"/>
      <c r="G144" s="4">
        <f t="shared" si="3"/>
        <v>329.00000000000006</v>
      </c>
    </row>
    <row r="145" spans="1:7">
      <c r="A145" s="39">
        <v>44407</v>
      </c>
      <c r="B145" s="787" t="s">
        <v>4161</v>
      </c>
      <c r="C145" s="787" t="s">
        <v>20</v>
      </c>
      <c r="D145" t="s">
        <v>14</v>
      </c>
      <c r="E145" s="4"/>
      <c r="F145" s="118">
        <v>300</v>
      </c>
      <c r="G145" s="4">
        <f t="shared" si="3"/>
        <v>29.000000000000057</v>
      </c>
    </row>
    <row r="146" spans="1:7">
      <c r="A146" s="39">
        <v>44466</v>
      </c>
      <c r="B146" s="787" t="s">
        <v>4162</v>
      </c>
      <c r="C146" s="787" t="s">
        <v>20</v>
      </c>
      <c r="D146" t="s">
        <v>12</v>
      </c>
      <c r="E146" s="4"/>
      <c r="F146" s="118">
        <v>25.2</v>
      </c>
      <c r="G146" s="4">
        <f t="shared" si="3"/>
        <v>3.8000000000000576</v>
      </c>
    </row>
    <row r="147" spans="1:7">
      <c r="A147" s="39">
        <v>44466</v>
      </c>
      <c r="B147" s="787" t="s">
        <v>4162</v>
      </c>
      <c r="C147" s="787" t="s">
        <v>20</v>
      </c>
      <c r="D147" t="s">
        <v>13</v>
      </c>
      <c r="E147" s="4"/>
      <c r="F147" s="118">
        <v>3.8</v>
      </c>
      <c r="G147" s="4">
        <f t="shared" si="3"/>
        <v>5.773159728050814E-14</v>
      </c>
    </row>
    <row r="148" spans="1:7">
      <c r="A148" s="41">
        <v>44439</v>
      </c>
      <c r="B148" s="786" t="s">
        <v>10</v>
      </c>
      <c r="C148" s="786" t="s">
        <v>21</v>
      </c>
      <c r="D148" t="s">
        <v>12</v>
      </c>
      <c r="E148" s="4">
        <v>28.5</v>
      </c>
      <c r="F148" s="118"/>
      <c r="G148" s="4">
        <f t="shared" si="3"/>
        <v>28.500000000000057</v>
      </c>
    </row>
    <row r="149" spans="1:7">
      <c r="B149" s="787"/>
      <c r="C149" s="787"/>
      <c r="D149" t="s">
        <v>13</v>
      </c>
      <c r="E149" s="4">
        <v>4.0999999999999996</v>
      </c>
      <c r="F149" s="118"/>
      <c r="G149" s="4">
        <f t="shared" si="3"/>
        <v>32.600000000000058</v>
      </c>
    </row>
    <row r="150" spans="1:7">
      <c r="B150" s="787"/>
      <c r="C150" s="787"/>
      <c r="D150" t="s">
        <v>14</v>
      </c>
      <c r="E150" s="4">
        <v>300</v>
      </c>
      <c r="F150" s="118"/>
      <c r="G150" s="4">
        <f t="shared" si="3"/>
        <v>332.60000000000008</v>
      </c>
    </row>
    <row r="151" spans="1:7">
      <c r="A151" s="39">
        <v>44439</v>
      </c>
      <c r="B151" s="787" t="s">
        <v>4163</v>
      </c>
      <c r="C151" s="787" t="s">
        <v>21</v>
      </c>
      <c r="D151" t="s">
        <v>14</v>
      </c>
      <c r="E151" s="4"/>
      <c r="F151" s="118">
        <v>300</v>
      </c>
      <c r="G151" s="4">
        <f t="shared" si="3"/>
        <v>32.60000000000008</v>
      </c>
    </row>
    <row r="152" spans="1:7">
      <c r="A152" s="39">
        <v>44484</v>
      </c>
      <c r="B152" s="787" t="s">
        <v>4164</v>
      </c>
      <c r="C152" s="787" t="s">
        <v>21</v>
      </c>
      <c r="D152" t="s">
        <v>12</v>
      </c>
      <c r="E152" s="4"/>
      <c r="F152" s="118">
        <v>28.5</v>
      </c>
      <c r="G152" s="4">
        <f t="shared" si="3"/>
        <v>4.1000000000000796</v>
      </c>
    </row>
    <row r="153" spans="1:7">
      <c r="A153" s="39">
        <v>44484</v>
      </c>
      <c r="B153" s="787" t="s">
        <v>4164</v>
      </c>
      <c r="C153" s="787" t="s">
        <v>21</v>
      </c>
      <c r="D153" t="s">
        <v>13</v>
      </c>
      <c r="E153" s="4"/>
      <c r="F153" s="118">
        <v>4.0999999999999996</v>
      </c>
      <c r="G153" s="4">
        <f t="shared" si="3"/>
        <v>7.9936057773011271E-14</v>
      </c>
    </row>
    <row r="154" spans="1:7">
      <c r="A154" s="41">
        <v>44469</v>
      </c>
      <c r="B154" s="786" t="s">
        <v>10</v>
      </c>
      <c r="C154" s="786" t="s">
        <v>22</v>
      </c>
      <c r="D154" t="s">
        <v>12</v>
      </c>
      <c r="E154" s="4">
        <v>29.5</v>
      </c>
      <c r="F154" s="118"/>
      <c r="G154" s="4">
        <f t="shared" si="3"/>
        <v>29.500000000000078</v>
      </c>
    </row>
    <row r="155" spans="1:7">
      <c r="B155" s="787"/>
      <c r="C155" s="787"/>
      <c r="D155" t="s">
        <v>13</v>
      </c>
      <c r="E155" s="4">
        <v>5.4</v>
      </c>
      <c r="F155" s="118"/>
      <c r="G155" s="4">
        <f t="shared" si="3"/>
        <v>34.900000000000077</v>
      </c>
    </row>
    <row r="156" spans="1:7">
      <c r="B156" s="787"/>
      <c r="C156" s="787"/>
      <c r="D156" t="s">
        <v>14</v>
      </c>
      <c r="E156" s="4">
        <v>300</v>
      </c>
      <c r="F156" s="118"/>
      <c r="G156" s="4">
        <f>+G155+E156-F156</f>
        <v>334.90000000000009</v>
      </c>
    </row>
    <row r="157" spans="1:7">
      <c r="A157" s="39">
        <v>44513</v>
      </c>
      <c r="B157" s="787" t="s">
        <v>4165</v>
      </c>
      <c r="C157" s="787" t="s">
        <v>22</v>
      </c>
      <c r="D157" t="s">
        <v>12</v>
      </c>
      <c r="E157" s="4"/>
      <c r="F157" s="118">
        <v>29.5</v>
      </c>
      <c r="G157" s="4">
        <f t="shared" si="3"/>
        <v>305.40000000000009</v>
      </c>
    </row>
    <row r="158" spans="1:7">
      <c r="A158" s="39">
        <v>44513</v>
      </c>
      <c r="B158" s="787" t="s">
        <v>4165</v>
      </c>
      <c r="C158" s="787" t="s">
        <v>22</v>
      </c>
      <c r="D158" t="s">
        <v>13</v>
      </c>
      <c r="E158" s="4"/>
      <c r="F158" s="118">
        <v>5.4</v>
      </c>
      <c r="G158" s="4">
        <f t="shared" si="3"/>
        <v>300.00000000000011</v>
      </c>
    </row>
    <row r="159" spans="1:7">
      <c r="A159" s="39">
        <v>44466</v>
      </c>
      <c r="B159" s="787" t="s">
        <v>4166</v>
      </c>
      <c r="C159" s="787" t="s">
        <v>22</v>
      </c>
      <c r="D159" t="s">
        <v>14</v>
      </c>
      <c r="E159" s="4"/>
      <c r="F159" s="118">
        <v>300</v>
      </c>
      <c r="G159" s="4">
        <f t="shared" si="3"/>
        <v>0</v>
      </c>
    </row>
    <row r="160" spans="1:7">
      <c r="A160" s="39">
        <v>44500</v>
      </c>
      <c r="B160" s="786" t="s">
        <v>10</v>
      </c>
      <c r="C160" s="786" t="s">
        <v>23</v>
      </c>
      <c r="D160" t="s">
        <v>14</v>
      </c>
      <c r="E160" s="4">
        <v>300</v>
      </c>
      <c r="F160" s="118"/>
      <c r="G160" s="4">
        <f t="shared" si="3"/>
        <v>300</v>
      </c>
    </row>
    <row r="161" spans="1:7">
      <c r="B161" s="786"/>
      <c r="C161" s="786"/>
      <c r="D161" t="s">
        <v>12</v>
      </c>
      <c r="E161" s="4">
        <v>30.6</v>
      </c>
      <c r="F161" s="118"/>
      <c r="G161" s="4">
        <f t="shared" si="3"/>
        <v>330.6</v>
      </c>
    </row>
    <row r="162" spans="1:7">
      <c r="B162" s="786"/>
      <c r="C162" s="786"/>
      <c r="D162" t="s">
        <v>13</v>
      </c>
      <c r="E162" s="4">
        <v>3.6</v>
      </c>
      <c r="F162" s="118"/>
      <c r="G162" s="4">
        <f t="shared" si="3"/>
        <v>334.20000000000005</v>
      </c>
    </row>
    <row r="163" spans="1:7">
      <c r="A163" s="39">
        <v>44530</v>
      </c>
      <c r="B163" s="787" t="s">
        <v>4167</v>
      </c>
      <c r="C163" s="787" t="s">
        <v>23</v>
      </c>
      <c r="D163" t="s">
        <v>12</v>
      </c>
      <c r="E163" s="4"/>
      <c r="F163" s="118">
        <v>30.6</v>
      </c>
      <c r="G163" s="4">
        <f t="shared" si="3"/>
        <v>303.60000000000002</v>
      </c>
    </row>
    <row r="164" spans="1:7">
      <c r="A164" s="39">
        <v>44530</v>
      </c>
      <c r="B164" s="787" t="s">
        <v>4167</v>
      </c>
      <c r="C164" s="787" t="s">
        <v>23</v>
      </c>
      <c r="D164" t="s">
        <v>13</v>
      </c>
      <c r="E164" s="4"/>
      <c r="F164" s="118">
        <v>3.6</v>
      </c>
      <c r="G164" s="4">
        <f t="shared" si="3"/>
        <v>300</v>
      </c>
    </row>
    <row r="165" spans="1:7">
      <c r="A165" s="39">
        <v>44499</v>
      </c>
      <c r="B165" s="787" t="s">
        <v>4168</v>
      </c>
      <c r="C165" s="787" t="s">
        <v>23</v>
      </c>
      <c r="D165" t="s">
        <v>14</v>
      </c>
      <c r="E165" s="4"/>
      <c r="F165" s="118">
        <v>300</v>
      </c>
      <c r="G165" s="4">
        <f t="shared" si="3"/>
        <v>0</v>
      </c>
    </row>
    <row r="166" spans="1:7">
      <c r="A166" s="39">
        <v>44530</v>
      </c>
      <c r="B166" s="786" t="s">
        <v>10</v>
      </c>
      <c r="C166" s="786" t="s">
        <v>24</v>
      </c>
      <c r="D166" t="s">
        <v>14</v>
      </c>
      <c r="E166" s="4">
        <v>300</v>
      </c>
      <c r="G166" s="4">
        <f t="shared" si="3"/>
        <v>300</v>
      </c>
    </row>
    <row r="167" spans="1:7">
      <c r="B167" s="786"/>
      <c r="C167" s="786"/>
      <c r="D167" t="s">
        <v>12</v>
      </c>
      <c r="E167" s="4">
        <v>32.6</v>
      </c>
      <c r="G167" s="4">
        <f t="shared" si="3"/>
        <v>332.6</v>
      </c>
    </row>
    <row r="168" spans="1:7">
      <c r="B168" s="786"/>
      <c r="C168" s="786"/>
      <c r="D168" t="s">
        <v>13</v>
      </c>
      <c r="E168" s="4">
        <v>5</v>
      </c>
      <c r="G168" s="4">
        <f t="shared" si="3"/>
        <v>337.6</v>
      </c>
    </row>
    <row r="169" spans="1:7">
      <c r="A169" s="39">
        <v>44530</v>
      </c>
      <c r="B169" s="787" t="s">
        <v>4169</v>
      </c>
      <c r="C169" s="787" t="s">
        <v>24</v>
      </c>
      <c r="D169" t="s">
        <v>14</v>
      </c>
      <c r="F169" s="118">
        <v>300</v>
      </c>
      <c r="G169" s="4">
        <f t="shared" si="3"/>
        <v>37.600000000000023</v>
      </c>
    </row>
    <row r="170" spans="1:7">
      <c r="A170" s="39">
        <v>44578</v>
      </c>
      <c r="B170" s="787" t="s">
        <v>4170</v>
      </c>
      <c r="C170" s="787" t="s">
        <v>24</v>
      </c>
      <c r="D170" t="s">
        <v>12</v>
      </c>
      <c r="F170" s="118">
        <v>32.6</v>
      </c>
      <c r="G170" s="4">
        <f t="shared" si="3"/>
        <v>5.0000000000000213</v>
      </c>
    </row>
    <row r="171" spans="1:7">
      <c r="A171" s="39">
        <v>44578</v>
      </c>
      <c r="B171" s="787" t="s">
        <v>4170</v>
      </c>
      <c r="C171" s="787" t="s">
        <v>24</v>
      </c>
      <c r="D171" t="s">
        <v>13</v>
      </c>
      <c r="F171" s="118">
        <v>5</v>
      </c>
      <c r="G171" s="4">
        <f t="shared" si="3"/>
        <v>2.1316282072803006E-14</v>
      </c>
    </row>
    <row r="172" spans="1:7">
      <c r="A172" s="41">
        <v>44561</v>
      </c>
      <c r="B172" s="786" t="s">
        <v>10</v>
      </c>
      <c r="C172" s="786" t="s">
        <v>25</v>
      </c>
      <c r="D172" t="s">
        <v>14</v>
      </c>
      <c r="E172" s="12">
        <v>300</v>
      </c>
      <c r="F172" s="118"/>
      <c r="G172" s="4">
        <f t="shared" si="3"/>
        <v>300</v>
      </c>
    </row>
    <row r="173" spans="1:7">
      <c r="B173" s="787"/>
      <c r="C173" s="787"/>
      <c r="D173" t="s">
        <v>12</v>
      </c>
      <c r="E173" s="12">
        <v>34.200000000000003</v>
      </c>
      <c r="F173" s="118"/>
      <c r="G173" s="4">
        <f t="shared" si="3"/>
        <v>334.2</v>
      </c>
    </row>
    <row r="174" spans="1:7">
      <c r="B174" s="787"/>
      <c r="C174" s="787"/>
      <c r="D174" t="s">
        <v>13</v>
      </c>
      <c r="E174" s="12">
        <v>5.4</v>
      </c>
      <c r="F174" s="118"/>
      <c r="G174" s="4">
        <f t="shared" si="3"/>
        <v>339.59999999999997</v>
      </c>
    </row>
    <row r="175" spans="1:7">
      <c r="A175" s="39">
        <v>44560</v>
      </c>
      <c r="B175" s="787" t="s">
        <v>4171</v>
      </c>
      <c r="C175" s="787" t="s">
        <v>25</v>
      </c>
      <c r="D175" t="s">
        <v>14</v>
      </c>
      <c r="F175" s="118">
        <v>300</v>
      </c>
      <c r="G175" s="4">
        <f t="shared" si="3"/>
        <v>39.599999999999966</v>
      </c>
    </row>
    <row r="176" spans="1:7">
      <c r="A176" s="39">
        <v>44592</v>
      </c>
      <c r="B176" s="787" t="s">
        <v>4172</v>
      </c>
      <c r="C176" s="787" t="s">
        <v>25</v>
      </c>
      <c r="D176" t="s">
        <v>12</v>
      </c>
      <c r="F176" s="118">
        <v>34.200000000000003</v>
      </c>
      <c r="G176" s="4">
        <f t="shared" si="3"/>
        <v>5.3999999999999631</v>
      </c>
    </row>
    <row r="177" spans="1:7">
      <c r="A177" s="39">
        <v>44592</v>
      </c>
      <c r="B177" s="787" t="s">
        <v>4172</v>
      </c>
      <c r="C177" s="787" t="s">
        <v>25</v>
      </c>
      <c r="D177" t="s">
        <v>13</v>
      </c>
      <c r="F177" s="118">
        <v>5.4</v>
      </c>
      <c r="G177" s="4">
        <f t="shared" si="3"/>
        <v>-3.730349362740526E-14</v>
      </c>
    </row>
    <row r="178" spans="1:7">
      <c r="A178" s="41">
        <v>44592</v>
      </c>
      <c r="B178" s="786" t="s">
        <v>10</v>
      </c>
      <c r="C178" s="786" t="s">
        <v>11</v>
      </c>
      <c r="D178" t="s">
        <v>12</v>
      </c>
      <c r="E178" s="12">
        <v>36.200000000000003</v>
      </c>
      <c r="F178" s="118"/>
      <c r="G178" s="4">
        <f t="shared" si="3"/>
        <v>36.199999999999967</v>
      </c>
    </row>
    <row r="179" spans="1:7">
      <c r="B179" s="787"/>
      <c r="C179" s="787"/>
      <c r="D179" t="s">
        <v>13</v>
      </c>
      <c r="E179" s="12">
        <v>2.2999999999999998</v>
      </c>
      <c r="F179" s="118"/>
      <c r="G179" s="4">
        <f t="shared" si="3"/>
        <v>38.499999999999964</v>
      </c>
    </row>
    <row r="180" spans="1:7">
      <c r="B180" s="787"/>
      <c r="C180" s="787"/>
      <c r="D180" t="s">
        <v>14</v>
      </c>
      <c r="E180" s="12">
        <v>300</v>
      </c>
      <c r="F180" s="118"/>
      <c r="G180" s="4">
        <f t="shared" si="3"/>
        <v>338.49999999999994</v>
      </c>
    </row>
    <row r="181" spans="1:7">
      <c r="A181" s="39">
        <v>44592</v>
      </c>
      <c r="B181" s="787" t="s">
        <v>4173</v>
      </c>
      <c r="C181" s="787" t="s">
        <v>11</v>
      </c>
      <c r="D181" t="s">
        <v>14</v>
      </c>
      <c r="F181" s="118">
        <v>300</v>
      </c>
      <c r="G181" s="4">
        <f t="shared" si="3"/>
        <v>38.499999999999943</v>
      </c>
    </row>
    <row r="182" spans="1:7">
      <c r="A182" s="39">
        <v>44625</v>
      </c>
      <c r="B182" s="787" t="s">
        <v>4174</v>
      </c>
      <c r="C182" s="787" t="s">
        <v>11</v>
      </c>
      <c r="D182" t="s">
        <v>12</v>
      </c>
      <c r="F182" s="121">
        <v>36.200000000000003</v>
      </c>
      <c r="G182" s="4">
        <f t="shared" si="3"/>
        <v>2.2999999999999403</v>
      </c>
    </row>
    <row r="183" spans="1:7">
      <c r="A183" s="39">
        <v>44625</v>
      </c>
      <c r="B183" s="787" t="s">
        <v>4174</v>
      </c>
      <c r="C183" s="787" t="s">
        <v>11</v>
      </c>
      <c r="D183" t="s">
        <v>13</v>
      </c>
      <c r="F183" s="121">
        <v>2.2999999999999998</v>
      </c>
      <c r="G183" s="4">
        <f t="shared" si="3"/>
        <v>-5.9507954119908391E-14</v>
      </c>
    </row>
    <row r="184" spans="1:7">
      <c r="A184" s="41">
        <v>44620</v>
      </c>
      <c r="B184" s="786" t="s">
        <v>10</v>
      </c>
      <c r="C184" s="786" t="s">
        <v>15</v>
      </c>
      <c r="D184" t="s">
        <v>12</v>
      </c>
      <c r="E184" s="12">
        <v>35.6</v>
      </c>
      <c r="G184" s="4">
        <f t="shared" si="3"/>
        <v>35.599999999999945</v>
      </c>
    </row>
    <row r="185" spans="1:7">
      <c r="B185" s="787"/>
      <c r="C185" s="787"/>
      <c r="D185" t="s">
        <v>13</v>
      </c>
      <c r="E185" s="12">
        <v>5.3</v>
      </c>
      <c r="G185" s="4">
        <f t="shared" si="3"/>
        <v>40.899999999999942</v>
      </c>
    </row>
    <row r="186" spans="1:7">
      <c r="B186" s="787"/>
      <c r="C186" s="787"/>
      <c r="D186" t="s">
        <v>14</v>
      </c>
      <c r="E186" s="12">
        <v>300</v>
      </c>
      <c r="G186" s="4">
        <f t="shared" si="3"/>
        <v>340.89999999999992</v>
      </c>
    </row>
    <row r="187" spans="1:7">
      <c r="A187" s="39">
        <v>44623</v>
      </c>
      <c r="B187" s="787" t="s">
        <v>4175</v>
      </c>
      <c r="C187" s="787" t="s">
        <v>15</v>
      </c>
      <c r="D187" t="s">
        <v>14</v>
      </c>
      <c r="F187" s="121">
        <v>300</v>
      </c>
      <c r="G187" s="4">
        <f t="shared" si="3"/>
        <v>40.89999999999992</v>
      </c>
    </row>
    <row r="188" spans="1:7">
      <c r="A188" s="39">
        <v>44651</v>
      </c>
      <c r="B188" s="787" t="s">
        <v>4176</v>
      </c>
      <c r="C188" s="787" t="s">
        <v>15</v>
      </c>
      <c r="D188" t="s">
        <v>12</v>
      </c>
      <c r="F188" s="121">
        <v>35.6</v>
      </c>
      <c r="G188" s="4">
        <f t="shared" si="3"/>
        <v>5.299999999999919</v>
      </c>
    </row>
    <row r="189" spans="1:7">
      <c r="A189" s="39">
        <v>44651</v>
      </c>
      <c r="B189" s="787" t="s">
        <v>4176</v>
      </c>
      <c r="C189" s="787" t="s">
        <v>15</v>
      </c>
      <c r="D189" t="s">
        <v>13</v>
      </c>
      <c r="F189" s="121">
        <v>5.3</v>
      </c>
      <c r="G189" s="4">
        <f t="shared" si="3"/>
        <v>-8.0824236192711396E-14</v>
      </c>
    </row>
    <row r="190" spans="1:7">
      <c r="A190" s="41">
        <v>44651</v>
      </c>
      <c r="B190" s="786" t="s">
        <v>10</v>
      </c>
      <c r="C190" s="786" t="s">
        <v>16</v>
      </c>
      <c r="D190" t="s">
        <v>12</v>
      </c>
      <c r="E190" s="12">
        <v>35.700000000000003</v>
      </c>
      <c r="G190" s="4">
        <f t="shared" si="3"/>
        <v>35.699999999999925</v>
      </c>
    </row>
    <row r="191" spans="1:7">
      <c r="B191" s="787"/>
      <c r="C191" s="787"/>
      <c r="D191" t="s">
        <v>13</v>
      </c>
      <c r="E191" s="12">
        <v>6.2</v>
      </c>
      <c r="G191" s="4">
        <f t="shared" si="3"/>
        <v>41.899999999999928</v>
      </c>
    </row>
    <row r="192" spans="1:7">
      <c r="B192" s="787"/>
      <c r="C192" s="787"/>
      <c r="D192" t="s">
        <v>14</v>
      </c>
      <c r="E192" s="12">
        <v>300</v>
      </c>
      <c r="G192" s="4">
        <f t="shared" si="3"/>
        <v>341.89999999999992</v>
      </c>
    </row>
    <row r="193" spans="1:7">
      <c r="A193" s="39">
        <v>44651</v>
      </c>
      <c r="B193" s="787" t="s">
        <v>4177</v>
      </c>
      <c r="C193" s="787" t="s">
        <v>16</v>
      </c>
      <c r="D193" t="s">
        <v>14</v>
      </c>
      <c r="F193" s="121">
        <v>300</v>
      </c>
      <c r="G193" s="4">
        <f t="shared" si="3"/>
        <v>41.89999999999992</v>
      </c>
    </row>
    <row r="194" spans="1:7">
      <c r="A194" s="39">
        <v>44681</v>
      </c>
      <c r="B194" s="787" t="s">
        <v>4178</v>
      </c>
      <c r="C194" s="787" t="s">
        <v>16</v>
      </c>
      <c r="D194" t="s">
        <v>12</v>
      </c>
      <c r="F194" s="121">
        <v>35.700000000000003</v>
      </c>
      <c r="G194" s="4">
        <f t="shared" si="3"/>
        <v>6.1999999999999176</v>
      </c>
    </row>
    <row r="195" spans="1:7">
      <c r="A195" s="39">
        <v>44681</v>
      </c>
      <c r="B195" s="787" t="s">
        <v>4178</v>
      </c>
      <c r="C195" s="787" t="s">
        <v>16</v>
      </c>
      <c r="D195" t="s">
        <v>13</v>
      </c>
      <c r="F195" s="121">
        <v>6.2</v>
      </c>
      <c r="G195" s="4">
        <f t="shared" si="3"/>
        <v>-8.2600593032111647E-14</v>
      </c>
    </row>
    <row r="196" spans="1:7">
      <c r="A196" s="41">
        <v>44650</v>
      </c>
      <c r="B196" s="786" t="s">
        <v>10</v>
      </c>
      <c r="C196" s="786" t="s">
        <v>17</v>
      </c>
      <c r="D196" t="s">
        <v>12</v>
      </c>
      <c r="E196" s="12">
        <v>36.200000000000003</v>
      </c>
      <c r="G196" s="4">
        <f t="shared" si="3"/>
        <v>36.199999999999918</v>
      </c>
    </row>
    <row r="197" spans="1:7">
      <c r="B197" s="787"/>
      <c r="C197" s="787"/>
      <c r="D197" t="s">
        <v>13</v>
      </c>
      <c r="E197" s="12">
        <v>3.8</v>
      </c>
      <c r="G197" s="4">
        <f t="shared" si="3"/>
        <v>39.999999999999915</v>
      </c>
    </row>
    <row r="198" spans="1:7">
      <c r="B198" s="787"/>
      <c r="C198" s="787"/>
      <c r="D198" t="s">
        <v>14</v>
      </c>
      <c r="E198" s="12">
        <v>300</v>
      </c>
      <c r="G198" s="4">
        <f t="shared" si="3"/>
        <v>339.99999999999989</v>
      </c>
    </row>
    <row r="199" spans="1:7">
      <c r="A199" s="39">
        <v>44681</v>
      </c>
      <c r="B199" s="787" t="s">
        <v>4179</v>
      </c>
      <c r="C199" s="787" t="s">
        <v>17</v>
      </c>
      <c r="D199" t="s">
        <v>14</v>
      </c>
      <c r="F199" s="121">
        <v>300</v>
      </c>
      <c r="G199" s="4">
        <f t="shared" si="3"/>
        <v>39.999999999999886</v>
      </c>
    </row>
    <row r="200" spans="1:7">
      <c r="A200" s="39">
        <v>44712</v>
      </c>
      <c r="B200" s="787" t="s">
        <v>4180</v>
      </c>
      <c r="C200" s="787" t="s">
        <v>17</v>
      </c>
      <c r="D200" t="s">
        <v>12</v>
      </c>
      <c r="F200" s="121">
        <v>36.200000000000003</v>
      </c>
      <c r="G200" s="4">
        <f t="shared" si="3"/>
        <v>3.7999999999998835</v>
      </c>
    </row>
    <row r="201" spans="1:7">
      <c r="A201" s="39">
        <v>44712</v>
      </c>
      <c r="B201" s="787" t="s">
        <v>4180</v>
      </c>
      <c r="C201" s="787" t="s">
        <v>17</v>
      </c>
      <c r="D201" t="s">
        <v>13</v>
      </c>
      <c r="F201" s="121">
        <v>3.8</v>
      </c>
      <c r="G201" s="4">
        <f t="shared" si="3"/>
        <v>-1.1635137298071641E-13</v>
      </c>
    </row>
    <row r="202" spans="1:7">
      <c r="A202" s="41">
        <v>44712</v>
      </c>
      <c r="B202" s="786" t="s">
        <v>10</v>
      </c>
      <c r="C202" s="786" t="s">
        <v>18</v>
      </c>
      <c r="D202" t="s">
        <v>12</v>
      </c>
      <c r="E202" s="12">
        <v>34.6</v>
      </c>
      <c r="G202" s="4">
        <f t="shared" si="3"/>
        <v>34.599999999999888</v>
      </c>
    </row>
    <row r="203" spans="1:7">
      <c r="B203" s="787"/>
      <c r="C203" s="787"/>
      <c r="D203" t="s">
        <v>13</v>
      </c>
      <c r="E203" s="12">
        <v>10.1</v>
      </c>
      <c r="G203" s="4">
        <f t="shared" si="3"/>
        <v>44.699999999999889</v>
      </c>
    </row>
    <row r="204" spans="1:7">
      <c r="B204" s="787"/>
      <c r="C204" s="787"/>
      <c r="D204" t="s">
        <v>14</v>
      </c>
      <c r="E204" s="12">
        <v>300</v>
      </c>
      <c r="G204" s="4">
        <f t="shared" si="3"/>
        <v>344.69999999999987</v>
      </c>
    </row>
    <row r="205" spans="1:7">
      <c r="B205" s="787"/>
      <c r="C205" s="787"/>
      <c r="D205" t="s">
        <v>691</v>
      </c>
      <c r="E205" s="12">
        <v>6</v>
      </c>
      <c r="G205" s="4">
        <f t="shared" si="3"/>
        <v>350.69999999999987</v>
      </c>
    </row>
    <row r="206" spans="1:7">
      <c r="A206" s="39">
        <v>44712</v>
      </c>
      <c r="B206" s="787" t="s">
        <v>4181</v>
      </c>
      <c r="C206" s="787" t="s">
        <v>18</v>
      </c>
      <c r="D206" t="s">
        <v>14</v>
      </c>
      <c r="F206" s="121">
        <v>300</v>
      </c>
      <c r="G206" s="4">
        <f t="shared" si="3"/>
        <v>50.699999999999875</v>
      </c>
    </row>
    <row r="207" spans="1:7">
      <c r="A207" s="39">
        <v>44744</v>
      </c>
      <c r="B207" s="787" t="s">
        <v>4182</v>
      </c>
      <c r="C207" s="787" t="s">
        <v>18</v>
      </c>
      <c r="D207" t="s">
        <v>12</v>
      </c>
      <c r="F207" s="121">
        <v>34.6</v>
      </c>
      <c r="G207" s="4">
        <f t="shared" si="3"/>
        <v>16.099999999999874</v>
      </c>
    </row>
    <row r="208" spans="1:7">
      <c r="A208" s="39">
        <v>44744</v>
      </c>
      <c r="B208" s="787" t="s">
        <v>4182</v>
      </c>
      <c r="C208" s="787" t="s">
        <v>18</v>
      </c>
      <c r="D208" t="s">
        <v>13</v>
      </c>
      <c r="F208" s="121">
        <v>10.1</v>
      </c>
      <c r="G208" s="4">
        <f t="shared" si="3"/>
        <v>5.9999999999998739</v>
      </c>
    </row>
    <row r="209" spans="1:14">
      <c r="A209" s="39">
        <v>44807</v>
      </c>
      <c r="B209" s="787" t="s">
        <v>4183</v>
      </c>
      <c r="C209" s="787" t="s">
        <v>18</v>
      </c>
      <c r="D209" t="s">
        <v>691</v>
      </c>
      <c r="F209" s="121">
        <v>6</v>
      </c>
      <c r="G209" s="4">
        <f t="shared" si="3"/>
        <v>-1.2612133559741778E-13</v>
      </c>
    </row>
    <row r="210" spans="1:14">
      <c r="A210" s="41">
        <v>44742</v>
      </c>
      <c r="B210" s="786" t="s">
        <v>10</v>
      </c>
      <c r="C210" s="786" t="s">
        <v>19</v>
      </c>
      <c r="D210" t="s">
        <v>12</v>
      </c>
      <c r="E210" s="12">
        <v>33.5</v>
      </c>
      <c r="G210" s="4">
        <f t="shared" si="3"/>
        <v>33.499999999999872</v>
      </c>
    </row>
    <row r="211" spans="1:14">
      <c r="B211" s="787"/>
      <c r="C211" s="787"/>
      <c r="D211" t="s">
        <v>13</v>
      </c>
      <c r="E211" s="12">
        <v>6.9</v>
      </c>
      <c r="G211" s="4">
        <f t="shared" si="3"/>
        <v>40.399999999999871</v>
      </c>
    </row>
    <row r="212" spans="1:14">
      <c r="B212" s="787"/>
      <c r="C212" s="787"/>
      <c r="D212" t="s">
        <v>14</v>
      </c>
      <c r="E212" s="12">
        <v>300</v>
      </c>
      <c r="G212" s="4">
        <f t="shared" si="3"/>
        <v>340.39999999999986</v>
      </c>
    </row>
    <row r="213" spans="1:14">
      <c r="A213" s="39">
        <v>44743</v>
      </c>
      <c r="B213" s="787" t="s">
        <v>4184</v>
      </c>
      <c r="C213" s="787" t="s">
        <v>19</v>
      </c>
      <c r="D213" t="s">
        <v>14</v>
      </c>
      <c r="F213" s="118">
        <v>300</v>
      </c>
      <c r="G213" s="4">
        <f t="shared" si="3"/>
        <v>40.399999999999864</v>
      </c>
    </row>
    <row r="214" spans="1:14">
      <c r="A214" s="39">
        <v>44807</v>
      </c>
      <c r="B214" s="787" t="s">
        <v>4183</v>
      </c>
      <c r="C214" s="787" t="s">
        <v>19</v>
      </c>
      <c r="D214" t="s">
        <v>12</v>
      </c>
      <c r="F214" s="121">
        <v>33.5</v>
      </c>
      <c r="G214" s="4">
        <f t="shared" si="3"/>
        <v>6.8999999999998636</v>
      </c>
    </row>
    <row r="215" spans="1:14">
      <c r="A215" s="39">
        <v>44807</v>
      </c>
      <c r="B215" s="787" t="s">
        <v>4183</v>
      </c>
      <c r="C215" s="787" t="s">
        <v>19</v>
      </c>
      <c r="D215" t="s">
        <v>13</v>
      </c>
      <c r="F215" s="121">
        <v>6.9</v>
      </c>
      <c r="G215" s="4">
        <f t="shared" si="3"/>
        <v>-1.3677947663381929E-13</v>
      </c>
    </row>
    <row r="216" spans="1:14">
      <c r="A216" s="41">
        <v>44773</v>
      </c>
      <c r="B216" s="786" t="s">
        <v>10</v>
      </c>
      <c r="C216" s="786" t="s">
        <v>20</v>
      </c>
      <c r="D216" t="s">
        <v>12</v>
      </c>
      <c r="E216" s="12">
        <v>33.299999999999997</v>
      </c>
      <c r="G216" s="4">
        <f t="shared" si="3"/>
        <v>33.299999999999862</v>
      </c>
    </row>
    <row r="217" spans="1:14">
      <c r="B217" s="787"/>
      <c r="C217" s="787"/>
      <c r="D217" t="s">
        <v>13</v>
      </c>
      <c r="E217" s="12">
        <v>9.6999999999999993</v>
      </c>
      <c r="G217" s="4">
        <f t="shared" si="3"/>
        <v>42.999999999999858</v>
      </c>
    </row>
    <row r="218" spans="1:14">
      <c r="B218" s="787"/>
      <c r="C218" s="787"/>
      <c r="D218" t="s">
        <v>14</v>
      </c>
      <c r="E218" s="12">
        <v>300</v>
      </c>
      <c r="G218" s="4">
        <f t="shared" si="3"/>
        <v>342.99999999999989</v>
      </c>
    </row>
    <row r="219" spans="1:14">
      <c r="A219" s="39">
        <v>44772</v>
      </c>
      <c r="B219" s="787" t="s">
        <v>4185</v>
      </c>
      <c r="C219" s="787" t="s">
        <v>20</v>
      </c>
      <c r="D219" t="s">
        <v>14</v>
      </c>
      <c r="F219" s="118">
        <v>300</v>
      </c>
      <c r="G219" s="4">
        <f t="shared" si="3"/>
        <v>42.999999999999886</v>
      </c>
    </row>
    <row r="220" spans="1:14">
      <c r="A220" s="39">
        <v>44807</v>
      </c>
      <c r="B220" s="787" t="s">
        <v>4183</v>
      </c>
      <c r="C220" s="787" t="s">
        <v>20</v>
      </c>
      <c r="D220" t="s">
        <v>12</v>
      </c>
      <c r="F220" s="121">
        <v>33.299999999999997</v>
      </c>
      <c r="G220" s="4">
        <f t="shared" si="3"/>
        <v>9.6999999999998892</v>
      </c>
    </row>
    <row r="221" spans="1:14">
      <c r="A221" s="39">
        <v>44807</v>
      </c>
      <c r="B221" s="787" t="s">
        <v>4183</v>
      </c>
      <c r="C221" s="787" t="s">
        <v>20</v>
      </c>
      <c r="D221" t="s">
        <v>13</v>
      </c>
      <c r="F221" s="121">
        <v>9.6999999999999993</v>
      </c>
      <c r="G221" s="4">
        <f t="shared" si="3"/>
        <v>-1.1013412404281553E-13</v>
      </c>
    </row>
    <row r="222" spans="1:14">
      <c r="A222" s="41">
        <v>44804</v>
      </c>
      <c r="B222" s="786" t="s">
        <v>10</v>
      </c>
      <c r="C222" s="786" t="s">
        <v>21</v>
      </c>
      <c r="D222" t="s">
        <v>12</v>
      </c>
      <c r="E222" s="12">
        <v>33.5</v>
      </c>
      <c r="G222" s="4">
        <f t="shared" si="3"/>
        <v>33.499999999999886</v>
      </c>
      <c r="L222" s="786"/>
      <c r="N222" s="12"/>
    </row>
    <row r="223" spans="1:14">
      <c r="B223" s="787"/>
      <c r="C223" s="787"/>
      <c r="D223" t="s">
        <v>13</v>
      </c>
      <c r="E223" s="12">
        <v>7</v>
      </c>
      <c r="G223" s="4">
        <f t="shared" si="3"/>
        <v>40.499999999999886</v>
      </c>
      <c r="L223" s="787"/>
      <c r="N223" s="12"/>
    </row>
    <row r="224" spans="1:14">
      <c r="B224" s="787"/>
      <c r="C224" s="787"/>
      <c r="D224" t="s">
        <v>14</v>
      </c>
      <c r="E224" s="12">
        <v>300</v>
      </c>
      <c r="G224" s="4">
        <f t="shared" si="3"/>
        <v>340.49999999999989</v>
      </c>
      <c r="N224" s="12"/>
    </row>
    <row r="225" spans="1:14">
      <c r="B225" s="787"/>
      <c r="C225" s="787"/>
      <c r="D225" t="s">
        <v>223</v>
      </c>
      <c r="E225" s="12">
        <v>10</v>
      </c>
      <c r="G225" s="4">
        <f t="shared" si="3"/>
        <v>350.49999999999989</v>
      </c>
      <c r="L225" s="786"/>
      <c r="N225" s="12"/>
    </row>
    <row r="226" spans="1:14">
      <c r="A226" s="39">
        <v>44804</v>
      </c>
      <c r="B226" s="787" t="s">
        <v>4186</v>
      </c>
      <c r="C226" s="787" t="s">
        <v>21</v>
      </c>
      <c r="D226" t="s">
        <v>14</v>
      </c>
      <c r="F226" s="118">
        <v>300</v>
      </c>
      <c r="G226" s="4">
        <f t="shared" si="3"/>
        <v>50.499999999999886</v>
      </c>
      <c r="L226" s="787"/>
      <c r="N226" s="12"/>
    </row>
    <row r="227" spans="1:14">
      <c r="A227" s="39">
        <v>44895</v>
      </c>
      <c r="B227" s="787" t="s">
        <v>4187</v>
      </c>
      <c r="C227" s="787" t="s">
        <v>21</v>
      </c>
      <c r="D227" t="s">
        <v>12</v>
      </c>
      <c r="F227" s="121">
        <v>33.5</v>
      </c>
      <c r="G227" s="4">
        <f t="shared" si="3"/>
        <v>16.999999999999886</v>
      </c>
      <c r="L227" s="787"/>
      <c r="N227" s="12"/>
    </row>
    <row r="228" spans="1:14">
      <c r="A228" s="39">
        <v>44895</v>
      </c>
      <c r="B228" s="787" t="s">
        <v>4187</v>
      </c>
      <c r="C228" s="787" t="s">
        <v>21</v>
      </c>
      <c r="D228" t="s">
        <v>13</v>
      </c>
      <c r="F228" s="121">
        <v>7</v>
      </c>
      <c r="G228" s="4">
        <f t="shared" si="3"/>
        <v>9.9999999999998863</v>
      </c>
      <c r="L228" s="787"/>
      <c r="N228" s="12"/>
    </row>
    <row r="229" spans="1:14">
      <c r="A229" s="39">
        <v>44895</v>
      </c>
      <c r="B229" s="787" t="s">
        <v>4187</v>
      </c>
      <c r="C229" s="787" t="s">
        <v>21</v>
      </c>
      <c r="D229" t="s">
        <v>223</v>
      </c>
      <c r="F229" s="121">
        <v>10</v>
      </c>
      <c r="G229" s="4">
        <f t="shared" si="3"/>
        <v>-1.1368683772161603E-13</v>
      </c>
      <c r="L229" s="787"/>
      <c r="N229" s="12"/>
    </row>
    <row r="230" spans="1:14">
      <c r="A230" s="41">
        <v>44834</v>
      </c>
      <c r="B230" s="786" t="s">
        <v>10</v>
      </c>
      <c r="C230" s="786" t="s">
        <v>91</v>
      </c>
      <c r="D230" t="s">
        <v>12</v>
      </c>
      <c r="E230" s="12">
        <v>29.8</v>
      </c>
      <c r="F230" s="118"/>
      <c r="G230" s="4">
        <f t="shared" si="3"/>
        <v>29.799999999999887</v>
      </c>
      <c r="N230" s="12"/>
    </row>
    <row r="231" spans="1:14">
      <c r="B231" s="787"/>
      <c r="C231" s="787"/>
      <c r="D231" t="s">
        <v>13</v>
      </c>
      <c r="E231" s="12">
        <v>8.1999999999999993</v>
      </c>
      <c r="F231" s="118"/>
      <c r="G231" s="4">
        <f t="shared" si="3"/>
        <v>37.999999999999886</v>
      </c>
    </row>
    <row r="232" spans="1:14">
      <c r="B232" s="787"/>
      <c r="C232" s="787"/>
      <c r="D232" t="s">
        <v>14</v>
      </c>
      <c r="E232" s="12">
        <v>350</v>
      </c>
      <c r="F232" s="118"/>
      <c r="G232" s="4">
        <f t="shared" si="3"/>
        <v>387.99999999999989</v>
      </c>
      <c r="N232" s="12"/>
    </row>
    <row r="233" spans="1:14">
      <c r="A233" s="39">
        <v>44837</v>
      </c>
      <c r="B233" s="787" t="s">
        <v>4188</v>
      </c>
      <c r="C233" s="787" t="s">
        <v>91</v>
      </c>
      <c r="D233" t="s">
        <v>14</v>
      </c>
      <c r="F233" s="118">
        <v>300</v>
      </c>
      <c r="G233" s="4">
        <f t="shared" si="3"/>
        <v>87.999999999999886</v>
      </c>
    </row>
    <row r="234" spans="1:14">
      <c r="A234" s="39">
        <v>44863</v>
      </c>
      <c r="B234" s="787" t="s">
        <v>4189</v>
      </c>
      <c r="C234" s="787" t="s">
        <v>91</v>
      </c>
      <c r="D234" t="s">
        <v>14</v>
      </c>
      <c r="F234" s="118">
        <v>50</v>
      </c>
      <c r="G234" s="4">
        <f t="shared" si="3"/>
        <v>37.999999999999886</v>
      </c>
    </row>
    <row r="235" spans="1:14">
      <c r="A235" s="39">
        <v>44895</v>
      </c>
      <c r="B235" s="787" t="s">
        <v>4187</v>
      </c>
      <c r="C235" s="787" t="s">
        <v>91</v>
      </c>
      <c r="D235" t="s">
        <v>12</v>
      </c>
      <c r="F235" s="121">
        <v>29.8</v>
      </c>
      <c r="G235" s="4">
        <f t="shared" si="3"/>
        <v>8.1999999999998856</v>
      </c>
    </row>
    <row r="236" spans="1:14">
      <c r="A236" s="39">
        <v>44895</v>
      </c>
      <c r="B236" s="787" t="s">
        <v>4187</v>
      </c>
      <c r="C236" s="787" t="s">
        <v>91</v>
      </c>
      <c r="D236" t="s">
        <v>13</v>
      </c>
      <c r="F236" s="121">
        <v>8.1999999999999993</v>
      </c>
      <c r="G236" s="4">
        <f t="shared" si="3"/>
        <v>-1.1368683772161603E-13</v>
      </c>
    </row>
    <row r="237" spans="1:14">
      <c r="A237" s="41">
        <v>44865</v>
      </c>
      <c r="B237" s="786" t="s">
        <v>10</v>
      </c>
      <c r="C237" s="786" t="s">
        <v>23</v>
      </c>
      <c r="D237" t="s">
        <v>12</v>
      </c>
      <c r="E237" s="12">
        <v>29.7</v>
      </c>
      <c r="F237" s="118"/>
      <c r="G237" s="4">
        <f t="shared" si="3"/>
        <v>29.699999999999886</v>
      </c>
    </row>
    <row r="238" spans="1:14">
      <c r="B238" s="787"/>
      <c r="C238" s="787"/>
      <c r="D238" t="s">
        <v>13</v>
      </c>
      <c r="E238" s="12">
        <v>4.9000000000000004</v>
      </c>
      <c r="F238" s="118"/>
      <c r="G238" s="4">
        <f t="shared" si="3"/>
        <v>34.599999999999888</v>
      </c>
    </row>
    <row r="239" spans="1:14">
      <c r="B239" s="787"/>
      <c r="C239" s="787"/>
      <c r="D239" t="s">
        <v>14</v>
      </c>
      <c r="E239" s="12">
        <v>350</v>
      </c>
      <c r="F239" s="118"/>
      <c r="G239" s="4">
        <f t="shared" si="3"/>
        <v>384.59999999999991</v>
      </c>
    </row>
    <row r="240" spans="1:14">
      <c r="A240" s="39">
        <v>44863</v>
      </c>
      <c r="B240" s="787" t="s">
        <v>4189</v>
      </c>
      <c r="C240" s="787" t="s">
        <v>23</v>
      </c>
      <c r="D240" t="s">
        <v>14</v>
      </c>
      <c r="F240" s="118">
        <v>350</v>
      </c>
      <c r="G240" s="4">
        <f t="shared" si="3"/>
        <v>34.599999999999909</v>
      </c>
    </row>
    <row r="241" spans="1:13">
      <c r="A241" s="39">
        <v>44929</v>
      </c>
      <c r="B241" s="787" t="s">
        <v>4190</v>
      </c>
      <c r="C241" s="787" t="s">
        <v>23</v>
      </c>
      <c r="D241" t="s">
        <v>12</v>
      </c>
      <c r="F241" s="121">
        <v>29.7</v>
      </c>
      <c r="G241" s="4">
        <f t="shared" si="3"/>
        <v>4.8999999999999098</v>
      </c>
      <c r="K241" s="786" t="s">
        <v>24</v>
      </c>
      <c r="L241" t="s">
        <v>12</v>
      </c>
      <c r="M241" s="12">
        <v>33.1</v>
      </c>
    </row>
    <row r="242" spans="1:13">
      <c r="A242" s="39">
        <v>44929</v>
      </c>
      <c r="B242" s="787" t="s">
        <v>4190</v>
      </c>
      <c r="C242" s="787" t="s">
        <v>23</v>
      </c>
      <c r="D242" t="s">
        <v>13</v>
      </c>
      <c r="F242" s="121">
        <v>4.9000000000000004</v>
      </c>
      <c r="G242" s="4">
        <f t="shared" si="3"/>
        <v>-9.0594198809412774E-14</v>
      </c>
      <c r="K242" s="787"/>
      <c r="L242" t="s">
        <v>13</v>
      </c>
      <c r="M242" s="12">
        <v>6.3</v>
      </c>
    </row>
    <row r="243" spans="1:13">
      <c r="A243" s="39">
        <v>44895</v>
      </c>
      <c r="B243" s="786" t="s">
        <v>10</v>
      </c>
      <c r="C243" s="786" t="s">
        <v>24</v>
      </c>
      <c r="D243" t="s">
        <v>12</v>
      </c>
      <c r="E243" s="12">
        <v>33.1</v>
      </c>
      <c r="F243" s="118"/>
      <c r="G243" s="4">
        <f t="shared" si="3"/>
        <v>33.099999999999909</v>
      </c>
    </row>
    <row r="244" spans="1:13">
      <c r="B244" s="786"/>
      <c r="C244" s="787"/>
      <c r="D244" t="s">
        <v>13</v>
      </c>
      <c r="E244" s="12">
        <v>6.3</v>
      </c>
      <c r="F244" s="118"/>
      <c r="G244" s="4">
        <f t="shared" si="3"/>
        <v>39.399999999999906</v>
      </c>
    </row>
    <row r="245" spans="1:13">
      <c r="B245" s="787"/>
      <c r="C245" s="787"/>
      <c r="D245" t="s">
        <v>14</v>
      </c>
      <c r="E245" s="12">
        <v>350</v>
      </c>
      <c r="F245" s="118"/>
      <c r="G245" s="4">
        <f t="shared" si="3"/>
        <v>389.39999999999992</v>
      </c>
    </row>
    <row r="246" spans="1:13">
      <c r="A246" s="39">
        <v>44895</v>
      </c>
      <c r="B246" s="787" t="s">
        <v>4191</v>
      </c>
      <c r="C246" s="787" t="s">
        <v>24</v>
      </c>
      <c r="D246" t="s">
        <v>14</v>
      </c>
      <c r="F246" s="118">
        <v>350</v>
      </c>
      <c r="G246" s="4">
        <f t="shared" si="3"/>
        <v>39.39999999999992</v>
      </c>
    </row>
    <row r="247" spans="1:13">
      <c r="A247" s="39">
        <v>44957</v>
      </c>
      <c r="B247" s="787" t="s">
        <v>4192</v>
      </c>
      <c r="C247" s="787" t="s">
        <v>24</v>
      </c>
      <c r="D247" t="s">
        <v>12</v>
      </c>
      <c r="F247" s="121">
        <v>33.1</v>
      </c>
      <c r="G247" s="4">
        <f t="shared" si="3"/>
        <v>6.299999999999919</v>
      </c>
    </row>
    <row r="248" spans="1:13">
      <c r="A248" s="39">
        <v>44957</v>
      </c>
      <c r="B248" s="787" t="s">
        <v>4192</v>
      </c>
      <c r="C248" s="787" t="s">
        <v>24</v>
      </c>
      <c r="D248" t="s">
        <v>13</v>
      </c>
      <c r="F248" s="121">
        <v>6.3</v>
      </c>
      <c r="G248" s="4">
        <f t="shared" si="3"/>
        <v>-8.0824236192711396E-14</v>
      </c>
    </row>
    <row r="249" spans="1:13">
      <c r="A249" s="41">
        <v>44926</v>
      </c>
      <c r="B249" s="786" t="s">
        <v>10</v>
      </c>
      <c r="C249" s="786" t="s">
        <v>25</v>
      </c>
      <c r="D249" t="s">
        <v>12</v>
      </c>
      <c r="E249" s="4">
        <v>37.9</v>
      </c>
      <c r="F249" s="118"/>
      <c r="G249" s="4">
        <f t="shared" si="3"/>
        <v>37.89999999999992</v>
      </c>
    </row>
    <row r="250" spans="1:13">
      <c r="B250" s="787"/>
      <c r="C250" s="787"/>
      <c r="D250" t="s">
        <v>13</v>
      </c>
      <c r="E250" s="4">
        <v>5.7</v>
      </c>
      <c r="F250" s="118"/>
      <c r="G250" s="4">
        <f t="shared" si="3"/>
        <v>43.599999999999923</v>
      </c>
      <c r="I250">
        <v>43.6</v>
      </c>
    </row>
    <row r="251" spans="1:13">
      <c r="B251" s="787"/>
      <c r="C251" s="787"/>
      <c r="D251" t="s">
        <v>14</v>
      </c>
      <c r="E251" s="4">
        <v>350</v>
      </c>
      <c r="F251" s="118"/>
      <c r="G251" s="4">
        <f t="shared" si="3"/>
        <v>393.59999999999991</v>
      </c>
      <c r="I251">
        <v>350</v>
      </c>
    </row>
    <row r="252" spans="1:13">
      <c r="A252" s="39">
        <v>44929</v>
      </c>
      <c r="B252" s="787" t="s">
        <v>4193</v>
      </c>
      <c r="C252" s="787" t="s">
        <v>25</v>
      </c>
      <c r="D252" t="s">
        <v>14</v>
      </c>
      <c r="F252" s="118">
        <v>350</v>
      </c>
      <c r="G252" s="4">
        <f t="shared" si="3"/>
        <v>43.599999999999909</v>
      </c>
    </row>
    <row r="253" spans="1:13">
      <c r="A253" s="39">
        <v>44989</v>
      </c>
      <c r="B253" s="787" t="s">
        <v>701</v>
      </c>
      <c r="C253" s="787" t="s">
        <v>25</v>
      </c>
      <c r="D253" t="s">
        <v>12</v>
      </c>
      <c r="F253" s="118">
        <v>37.9</v>
      </c>
      <c r="G253" s="4">
        <f t="shared" si="3"/>
        <v>5.6999999999999105</v>
      </c>
    </row>
    <row r="254" spans="1:13">
      <c r="A254" s="39">
        <v>44989</v>
      </c>
      <c r="B254" s="787" t="s">
        <v>701</v>
      </c>
      <c r="C254" s="787" t="s">
        <v>25</v>
      </c>
      <c r="D254" t="s">
        <v>13</v>
      </c>
      <c r="F254" s="118">
        <v>5.7</v>
      </c>
      <c r="G254" s="4">
        <f t="shared" si="3"/>
        <v>-8.9706020389712648E-14</v>
      </c>
    </row>
    <row r="255" spans="1:13">
      <c r="A255" s="41">
        <v>44957</v>
      </c>
      <c r="B255" s="786" t="s">
        <v>10</v>
      </c>
      <c r="C255" s="786" t="s">
        <v>11</v>
      </c>
      <c r="D255" t="s">
        <v>12</v>
      </c>
      <c r="E255" s="4">
        <v>40.4</v>
      </c>
      <c r="F255" s="118"/>
      <c r="G255" s="4">
        <f t="shared" si="3"/>
        <v>40.399999999999906</v>
      </c>
    </row>
    <row r="256" spans="1:13">
      <c r="B256" s="787"/>
      <c r="C256" s="787"/>
      <c r="D256" t="s">
        <v>13</v>
      </c>
      <c r="E256" s="4">
        <v>4.8</v>
      </c>
      <c r="F256" s="118"/>
      <c r="G256" s="4">
        <f t="shared" si="3"/>
        <v>45.199999999999903</v>
      </c>
    </row>
    <row r="257" spans="1:7">
      <c r="B257" s="787"/>
      <c r="C257" s="787"/>
      <c r="D257" t="s">
        <v>14</v>
      </c>
      <c r="E257" s="4">
        <v>350</v>
      </c>
      <c r="F257" s="118"/>
      <c r="G257" s="4">
        <f t="shared" si="3"/>
        <v>395.19999999999993</v>
      </c>
    </row>
    <row r="258" spans="1:7">
      <c r="A258" s="39">
        <v>44957</v>
      </c>
      <c r="B258" s="787" t="s">
        <v>4194</v>
      </c>
      <c r="C258" s="787" t="s">
        <v>11</v>
      </c>
      <c r="D258" t="s">
        <v>14</v>
      </c>
      <c r="F258" s="118">
        <v>350</v>
      </c>
      <c r="G258" s="4">
        <f t="shared" si="3"/>
        <v>45.199999999999932</v>
      </c>
    </row>
    <row r="259" spans="1:7">
      <c r="A259" s="39">
        <v>45016</v>
      </c>
      <c r="B259" s="787" t="s">
        <v>4195</v>
      </c>
      <c r="C259" s="787" t="s">
        <v>11</v>
      </c>
      <c r="D259" t="s">
        <v>12</v>
      </c>
      <c r="F259" s="118">
        <v>40.4</v>
      </c>
      <c r="G259" s="4">
        <f t="shared" si="3"/>
        <v>4.7999999999999332</v>
      </c>
    </row>
    <row r="260" spans="1:7">
      <c r="A260" s="39">
        <v>45016</v>
      </c>
      <c r="B260" s="787" t="s">
        <v>4195</v>
      </c>
      <c r="C260" s="787" t="s">
        <v>11</v>
      </c>
      <c r="D260" t="s">
        <v>13</v>
      </c>
      <c r="F260" s="118">
        <v>4.8</v>
      </c>
      <c r="G260" s="4">
        <f t="shared" si="3"/>
        <v>-6.6613381477509392E-14</v>
      </c>
    </row>
    <row r="261" spans="1:7">
      <c r="A261" s="41">
        <v>44985</v>
      </c>
      <c r="B261" s="786" t="s">
        <v>10</v>
      </c>
      <c r="C261" s="786" t="s">
        <v>15</v>
      </c>
      <c r="D261" t="s">
        <v>12</v>
      </c>
      <c r="E261" s="12">
        <v>44.1</v>
      </c>
      <c r="F261" s="118"/>
      <c r="G261" s="4">
        <f t="shared" si="3"/>
        <v>44.099999999999937</v>
      </c>
    </row>
    <row r="262" spans="1:7">
      <c r="B262" s="787"/>
      <c r="C262" s="787"/>
      <c r="D262" t="s">
        <v>13</v>
      </c>
      <c r="E262" s="12">
        <v>1.2</v>
      </c>
      <c r="F262" s="118"/>
      <c r="G262" s="4">
        <f t="shared" si="3"/>
        <v>45.29999999999994</v>
      </c>
    </row>
    <row r="263" spans="1:7">
      <c r="B263" s="787"/>
      <c r="C263" s="787"/>
      <c r="D263" t="s">
        <v>14</v>
      </c>
      <c r="E263" s="12">
        <v>350</v>
      </c>
      <c r="F263" s="118"/>
      <c r="G263" s="4">
        <f t="shared" si="3"/>
        <v>395.29999999999995</v>
      </c>
    </row>
    <row r="264" spans="1:7">
      <c r="A264" s="39">
        <v>44989</v>
      </c>
      <c r="B264" s="787" t="s">
        <v>4196</v>
      </c>
      <c r="C264" s="787" t="s">
        <v>15</v>
      </c>
      <c r="D264" t="s">
        <v>14</v>
      </c>
      <c r="F264" s="118">
        <v>350</v>
      </c>
      <c r="G264" s="4">
        <f t="shared" si="3"/>
        <v>45.299999999999955</v>
      </c>
    </row>
    <row r="265" spans="1:7">
      <c r="A265" s="39">
        <v>45048</v>
      </c>
      <c r="B265" s="787" t="s">
        <v>4197</v>
      </c>
      <c r="C265" s="787" t="s">
        <v>15</v>
      </c>
      <c r="D265" t="s">
        <v>12</v>
      </c>
      <c r="F265" s="121">
        <v>44.1</v>
      </c>
      <c r="G265" s="4">
        <f t="shared" si="3"/>
        <v>1.1999999999999531</v>
      </c>
    </row>
    <row r="266" spans="1:7">
      <c r="A266" s="39">
        <v>45048</v>
      </c>
      <c r="B266" s="787" t="s">
        <v>4197</v>
      </c>
      <c r="C266" s="787" t="s">
        <v>15</v>
      </c>
      <c r="D266" t="s">
        <v>13</v>
      </c>
      <c r="F266" s="121">
        <v>1.2</v>
      </c>
      <c r="G266" s="4">
        <f t="shared" si="3"/>
        <v>-4.6851411639181606E-14</v>
      </c>
    </row>
    <row r="267" spans="1:7">
      <c r="A267" s="41">
        <v>44985</v>
      </c>
      <c r="B267" s="786" t="s">
        <v>10</v>
      </c>
      <c r="C267" s="786" t="s">
        <v>16</v>
      </c>
      <c r="D267" t="s">
        <v>12</v>
      </c>
      <c r="E267" s="12">
        <v>40.6</v>
      </c>
      <c r="F267" s="118"/>
      <c r="G267" s="4">
        <f t="shared" si="3"/>
        <v>40.599999999999952</v>
      </c>
    </row>
    <row r="268" spans="1:7">
      <c r="B268" s="787"/>
      <c r="C268" s="787"/>
      <c r="D268" t="s">
        <v>13</v>
      </c>
      <c r="E268" s="12">
        <v>1.3</v>
      </c>
      <c r="F268" s="118"/>
      <c r="G268" s="4">
        <f t="shared" si="3"/>
        <v>41.899999999999949</v>
      </c>
    </row>
    <row r="269" spans="1:7">
      <c r="B269" s="787"/>
      <c r="C269" s="787"/>
      <c r="D269" t="s">
        <v>14</v>
      </c>
      <c r="E269" s="12">
        <v>350</v>
      </c>
      <c r="F269" s="118"/>
      <c r="G269" s="4">
        <f t="shared" si="3"/>
        <v>391.9</v>
      </c>
    </row>
    <row r="270" spans="1:7">
      <c r="A270" s="39">
        <v>45016</v>
      </c>
      <c r="B270" s="787" t="s">
        <v>4198</v>
      </c>
      <c r="C270" s="787" t="s">
        <v>16</v>
      </c>
      <c r="D270" t="s">
        <v>14</v>
      </c>
      <c r="F270" s="121">
        <v>350</v>
      </c>
      <c r="G270" s="4">
        <f t="shared" si="3"/>
        <v>41.899999999999977</v>
      </c>
    </row>
    <row r="271" spans="1:7">
      <c r="A271" s="39">
        <v>45075</v>
      </c>
      <c r="B271" s="787" t="s">
        <v>4199</v>
      </c>
      <c r="C271" s="787" t="s">
        <v>16</v>
      </c>
      <c r="D271" t="s">
        <v>12</v>
      </c>
      <c r="F271" s="121">
        <v>40.6</v>
      </c>
      <c r="G271" s="4">
        <f t="shared" si="3"/>
        <v>1.2999999999999758</v>
      </c>
    </row>
    <row r="272" spans="1:7">
      <c r="A272" s="39">
        <v>45075</v>
      </c>
      <c r="B272" s="787" t="s">
        <v>4199</v>
      </c>
      <c r="C272" s="787" t="s">
        <v>16</v>
      </c>
      <c r="D272" t="s">
        <v>13</v>
      </c>
      <c r="F272" s="121">
        <v>1.3</v>
      </c>
      <c r="G272" s="4">
        <f t="shared" si="3"/>
        <v>-2.4202861936828413E-14</v>
      </c>
    </row>
    <row r="273" spans="1:14">
      <c r="A273" s="41">
        <v>45046</v>
      </c>
      <c r="B273" s="786" t="s">
        <v>10</v>
      </c>
      <c r="C273" s="786" t="s">
        <v>17</v>
      </c>
      <c r="D273" t="s">
        <v>12</v>
      </c>
      <c r="E273" s="12">
        <v>50.1</v>
      </c>
      <c r="F273" s="118"/>
      <c r="G273" s="4">
        <f t="shared" si="3"/>
        <v>50.09999999999998</v>
      </c>
    </row>
    <row r="274" spans="1:14">
      <c r="B274" s="787"/>
      <c r="C274" s="787"/>
      <c r="D274" t="s">
        <v>13</v>
      </c>
      <c r="E274" s="12">
        <v>1.5</v>
      </c>
      <c r="F274" s="118"/>
      <c r="G274" s="4">
        <f t="shared" si="3"/>
        <v>51.59999999999998</v>
      </c>
    </row>
    <row r="275" spans="1:14">
      <c r="B275" s="787"/>
      <c r="C275" s="787"/>
      <c r="D275" t="s">
        <v>14</v>
      </c>
      <c r="E275" s="12">
        <v>350</v>
      </c>
      <c r="F275" s="118"/>
      <c r="G275" s="4">
        <f t="shared" si="3"/>
        <v>401.59999999999997</v>
      </c>
    </row>
    <row r="276" spans="1:14">
      <c r="A276" s="39">
        <v>45048</v>
      </c>
      <c r="B276" s="787" t="s">
        <v>4200</v>
      </c>
      <c r="C276" s="787" t="s">
        <v>17</v>
      </c>
      <c r="D276" t="s">
        <v>14</v>
      </c>
      <c r="F276" s="121">
        <v>350</v>
      </c>
      <c r="G276" s="4">
        <f t="shared" si="3"/>
        <v>51.599999999999966</v>
      </c>
    </row>
    <row r="277" spans="1:14">
      <c r="A277" s="39">
        <v>45107</v>
      </c>
      <c r="B277" s="787" t="s">
        <v>4201</v>
      </c>
      <c r="C277" s="787" t="s">
        <v>17</v>
      </c>
      <c r="D277" t="s">
        <v>12</v>
      </c>
      <c r="F277" s="121">
        <v>50.1</v>
      </c>
      <c r="G277" s="4">
        <f t="shared" si="3"/>
        <v>1.4999999999999645</v>
      </c>
    </row>
    <row r="278" spans="1:14">
      <c r="A278" s="39">
        <v>45107</v>
      </c>
      <c r="B278" s="787" t="s">
        <v>4201</v>
      </c>
      <c r="C278" s="787" t="s">
        <v>17</v>
      </c>
      <c r="D278" t="s">
        <v>13</v>
      </c>
      <c r="F278" s="121">
        <v>1.5</v>
      </c>
      <c r="G278" s="4">
        <f t="shared" si="3"/>
        <v>-3.5527136788005009E-14</v>
      </c>
    </row>
    <row r="279" spans="1:14">
      <c r="A279" s="41">
        <v>45077</v>
      </c>
      <c r="B279" s="786" t="s">
        <v>10</v>
      </c>
      <c r="C279" s="786" t="s">
        <v>18</v>
      </c>
      <c r="D279" t="s">
        <v>12</v>
      </c>
      <c r="E279" s="12">
        <v>46.4</v>
      </c>
      <c r="F279" s="118"/>
      <c r="G279" s="4">
        <f t="shared" si="3"/>
        <v>46.399999999999963</v>
      </c>
    </row>
    <row r="280" spans="1:14">
      <c r="B280" s="787"/>
      <c r="C280" s="787"/>
      <c r="D280" t="s">
        <v>13</v>
      </c>
      <c r="E280" s="12">
        <v>2.1</v>
      </c>
      <c r="F280" s="118"/>
      <c r="G280" s="4">
        <f t="shared" si="3"/>
        <v>48.499999999999964</v>
      </c>
      <c r="K280" s="786"/>
      <c r="L280" s="12"/>
    </row>
    <row r="281" spans="1:14">
      <c r="B281" s="787"/>
      <c r="C281" s="787"/>
      <c r="D281" t="s">
        <v>14</v>
      </c>
      <c r="E281" s="12">
        <v>350</v>
      </c>
      <c r="F281" s="118"/>
      <c r="G281" s="4">
        <f t="shared" si="3"/>
        <v>398.49999999999994</v>
      </c>
      <c r="L281" s="12"/>
    </row>
    <row r="282" spans="1:14">
      <c r="A282" s="39">
        <v>45073</v>
      </c>
      <c r="B282" s="787" t="s">
        <v>4202</v>
      </c>
      <c r="C282" s="787" t="s">
        <v>18</v>
      </c>
      <c r="D282" t="s">
        <v>14</v>
      </c>
      <c r="F282" s="121">
        <v>350</v>
      </c>
      <c r="G282" s="4">
        <f t="shared" si="3"/>
        <v>48.499999999999943</v>
      </c>
      <c r="L282" s="12"/>
    </row>
    <row r="283" spans="1:14">
      <c r="B283" s="787"/>
      <c r="C283" s="787"/>
      <c r="D283" s="188" t="s">
        <v>81</v>
      </c>
      <c r="E283" s="12">
        <v>10</v>
      </c>
      <c r="G283" s="4">
        <f t="shared" si="3"/>
        <v>58.499999999999943</v>
      </c>
      <c r="L283" s="12"/>
    </row>
    <row r="284" spans="1:14">
      <c r="A284" s="39">
        <v>45140</v>
      </c>
      <c r="B284" s="787" t="s">
        <v>4203</v>
      </c>
      <c r="C284" s="787" t="s">
        <v>18</v>
      </c>
      <c r="D284" t="s">
        <v>12</v>
      </c>
      <c r="F284" s="121">
        <v>46.4</v>
      </c>
      <c r="G284" s="4">
        <f t="shared" ref="G284:G336" si="4">+G283+E284-F284</f>
        <v>12.099999999999945</v>
      </c>
      <c r="L284" s="12"/>
    </row>
    <row r="285" spans="1:14">
      <c r="A285" s="39">
        <v>45140</v>
      </c>
      <c r="B285" s="787" t="s">
        <v>4203</v>
      </c>
      <c r="C285" s="787" t="s">
        <v>18</v>
      </c>
      <c r="D285" t="s">
        <v>13</v>
      </c>
      <c r="F285" s="121">
        <v>2.1</v>
      </c>
      <c r="G285" s="4">
        <f t="shared" si="4"/>
        <v>9.9999999999999449</v>
      </c>
      <c r="L285" s="12"/>
    </row>
    <row r="286" spans="1:14">
      <c r="A286" s="41">
        <v>45107</v>
      </c>
      <c r="B286" s="786" t="s">
        <v>10</v>
      </c>
      <c r="C286" s="786" t="s">
        <v>19</v>
      </c>
      <c r="D286" t="s">
        <v>12</v>
      </c>
      <c r="E286" s="12">
        <v>47.2</v>
      </c>
      <c r="G286" s="4">
        <f t="shared" si="4"/>
        <v>57.199999999999946</v>
      </c>
      <c r="M286" s="26"/>
    </row>
    <row r="287" spans="1:14" s="4" customFormat="1">
      <c r="A287" s="39"/>
      <c r="B287" s="787"/>
      <c r="C287" s="787"/>
      <c r="D287" t="s">
        <v>13</v>
      </c>
      <c r="E287" s="4">
        <v>2</v>
      </c>
      <c r="F287" s="118"/>
      <c r="G287" s="4">
        <f t="shared" si="4"/>
        <v>59.199999999999946</v>
      </c>
      <c r="I287"/>
      <c r="J287"/>
      <c r="L287" s="786"/>
      <c r="M287"/>
      <c r="N287" s="12"/>
    </row>
    <row r="288" spans="1:14" s="4" customFormat="1">
      <c r="A288" s="39"/>
      <c r="B288" s="787"/>
      <c r="C288" s="787"/>
      <c r="D288" t="s">
        <v>14</v>
      </c>
      <c r="E288" s="4">
        <v>350</v>
      </c>
      <c r="F288" s="118"/>
      <c r="G288" s="4">
        <f t="shared" si="4"/>
        <v>409.19999999999993</v>
      </c>
      <c r="I288"/>
      <c r="J288"/>
      <c r="L288" s="787"/>
      <c r="M288"/>
    </row>
    <row r="289" spans="1:13" s="4" customFormat="1">
      <c r="A289" s="39">
        <v>45107</v>
      </c>
      <c r="B289" s="787" t="s">
        <v>4204</v>
      </c>
      <c r="C289" s="787" t="s">
        <v>19</v>
      </c>
      <c r="D289" t="s">
        <v>14</v>
      </c>
      <c r="F289" s="118">
        <v>350</v>
      </c>
      <c r="G289" s="4">
        <f t="shared" si="4"/>
        <v>59.199999999999932</v>
      </c>
      <c r="I289"/>
      <c r="J289"/>
    </row>
    <row r="290" spans="1:13" s="4" customFormat="1">
      <c r="A290" s="39">
        <v>45171</v>
      </c>
      <c r="B290" s="787" t="s">
        <v>4205</v>
      </c>
      <c r="C290" s="787" t="s">
        <v>19</v>
      </c>
      <c r="D290" t="s">
        <v>12</v>
      </c>
      <c r="F290" s="118">
        <v>47.2</v>
      </c>
      <c r="G290" s="4">
        <f t="shared" si="4"/>
        <v>11.999999999999929</v>
      </c>
      <c r="I290"/>
      <c r="J290"/>
    </row>
    <row r="291" spans="1:13" s="4" customFormat="1">
      <c r="A291" s="39">
        <v>45171</v>
      </c>
      <c r="B291" s="787" t="s">
        <v>4205</v>
      </c>
      <c r="C291" s="787" t="s">
        <v>19</v>
      </c>
      <c r="D291" t="s">
        <v>13</v>
      </c>
      <c r="F291" s="118">
        <v>2</v>
      </c>
      <c r="G291" s="4">
        <f t="shared" si="4"/>
        <v>9.9999999999999289</v>
      </c>
      <c r="I291"/>
      <c r="J291"/>
    </row>
    <row r="292" spans="1:13" s="4" customFormat="1">
      <c r="A292" s="41">
        <v>45138</v>
      </c>
      <c r="B292" s="786" t="s">
        <v>10</v>
      </c>
      <c r="C292" s="786" t="s">
        <v>20</v>
      </c>
      <c r="D292" t="s">
        <v>12</v>
      </c>
      <c r="E292" s="12">
        <v>44.5</v>
      </c>
      <c r="F292" s="121"/>
      <c r="G292" s="4">
        <f t="shared" si="4"/>
        <v>54.499999999999929</v>
      </c>
      <c r="I292"/>
      <c r="J292"/>
    </row>
    <row r="293" spans="1:13" s="4" customFormat="1">
      <c r="A293" s="39"/>
      <c r="B293" s="787"/>
      <c r="C293" s="787"/>
      <c r="D293" t="s">
        <v>13</v>
      </c>
      <c r="E293" s="4">
        <v>2</v>
      </c>
      <c r="F293" s="118"/>
      <c r="G293" s="4">
        <f t="shared" si="4"/>
        <v>56.499999999999929</v>
      </c>
      <c r="I293"/>
      <c r="J293"/>
    </row>
    <row r="294" spans="1:13" s="4" customFormat="1">
      <c r="A294" s="39"/>
      <c r="B294" s="787"/>
      <c r="C294" s="787"/>
      <c r="D294" t="s">
        <v>14</v>
      </c>
      <c r="E294" s="4">
        <v>350</v>
      </c>
      <c r="F294" s="118"/>
      <c r="G294" s="4">
        <f t="shared" si="4"/>
        <v>406.49999999999994</v>
      </c>
      <c r="I294"/>
      <c r="J294"/>
    </row>
    <row r="295" spans="1:13">
      <c r="A295" s="39">
        <v>45140</v>
      </c>
      <c r="B295" s="787" t="s">
        <v>4206</v>
      </c>
      <c r="C295" s="787" t="s">
        <v>20</v>
      </c>
      <c r="D295" t="s">
        <v>14</v>
      </c>
      <c r="E295" s="4"/>
      <c r="F295" s="118">
        <v>350</v>
      </c>
      <c r="G295" s="4">
        <f t="shared" si="4"/>
        <v>56.499999999999943</v>
      </c>
    </row>
    <row r="296" spans="1:13">
      <c r="A296" s="39">
        <v>45201</v>
      </c>
      <c r="B296" s="787" t="s">
        <v>4207</v>
      </c>
      <c r="C296" s="787" t="s">
        <v>20</v>
      </c>
      <c r="D296" t="s">
        <v>12</v>
      </c>
      <c r="E296" s="4"/>
      <c r="F296" s="121">
        <v>44.5</v>
      </c>
      <c r="G296" s="4">
        <f t="shared" si="4"/>
        <v>11.999999999999943</v>
      </c>
    </row>
    <row r="297" spans="1:13">
      <c r="A297" s="39">
        <v>45201</v>
      </c>
      <c r="B297" s="787" t="s">
        <v>4207</v>
      </c>
      <c r="C297" s="787" t="s">
        <v>20</v>
      </c>
      <c r="D297" t="s">
        <v>13</v>
      </c>
      <c r="E297" s="4"/>
      <c r="F297" s="118">
        <v>2</v>
      </c>
      <c r="G297" s="4">
        <f t="shared" si="4"/>
        <v>9.9999999999999432</v>
      </c>
    </row>
    <row r="298" spans="1:13">
      <c r="A298" s="41">
        <v>45169</v>
      </c>
      <c r="B298" s="786" t="s">
        <v>10</v>
      </c>
      <c r="C298" s="786" t="s">
        <v>21</v>
      </c>
      <c r="D298" t="s">
        <v>12</v>
      </c>
      <c r="E298" s="12">
        <v>42.5</v>
      </c>
      <c r="G298" s="4">
        <f t="shared" si="4"/>
        <v>52.499999999999943</v>
      </c>
    </row>
    <row r="299" spans="1:13">
      <c r="B299" s="787"/>
      <c r="C299" s="787"/>
      <c r="D299" t="s">
        <v>13</v>
      </c>
      <c r="E299" s="4">
        <v>2.2999999999999998</v>
      </c>
      <c r="F299" s="118"/>
      <c r="G299" s="4">
        <f t="shared" si="4"/>
        <v>54.79999999999994</v>
      </c>
      <c r="K299" s="786"/>
      <c r="M299" s="12"/>
    </row>
    <row r="300" spans="1:13">
      <c r="B300" s="787"/>
      <c r="C300" s="787"/>
      <c r="D300" t="s">
        <v>14</v>
      </c>
      <c r="E300" s="4">
        <v>350</v>
      </c>
      <c r="F300" s="118"/>
      <c r="G300" s="4">
        <f t="shared" si="4"/>
        <v>404.79999999999995</v>
      </c>
      <c r="K300" s="787"/>
      <c r="M300" s="4"/>
    </row>
    <row r="301" spans="1:13">
      <c r="B301" s="787"/>
      <c r="C301" s="787"/>
      <c r="D301" t="s">
        <v>223</v>
      </c>
      <c r="E301" s="4">
        <v>10</v>
      </c>
      <c r="F301" s="118"/>
      <c r="G301" s="4">
        <f t="shared" si="4"/>
        <v>414.79999999999995</v>
      </c>
      <c r="K301" s="12"/>
      <c r="M301" s="4"/>
    </row>
    <row r="302" spans="1:13">
      <c r="A302" s="39">
        <v>45171</v>
      </c>
      <c r="B302" s="787" t="s">
        <v>4208</v>
      </c>
      <c r="C302" s="787" t="s">
        <v>21</v>
      </c>
      <c r="D302" t="s">
        <v>14</v>
      </c>
      <c r="E302" s="4"/>
      <c r="F302" s="118">
        <v>350</v>
      </c>
      <c r="G302" s="4">
        <f t="shared" si="4"/>
        <v>64.799999999999955</v>
      </c>
      <c r="K302" s="4"/>
    </row>
    <row r="303" spans="1:13">
      <c r="A303" s="39">
        <v>45230</v>
      </c>
      <c r="B303" s="787" t="s">
        <v>4209</v>
      </c>
      <c r="C303" s="787" t="s">
        <v>21</v>
      </c>
      <c r="D303" t="s">
        <v>12</v>
      </c>
      <c r="E303" s="4"/>
      <c r="F303" s="121">
        <v>42.5</v>
      </c>
      <c r="G303" s="4">
        <f t="shared" si="4"/>
        <v>22.299999999999955</v>
      </c>
      <c r="K303" s="4"/>
    </row>
    <row r="304" spans="1:13">
      <c r="A304" s="39">
        <v>45230</v>
      </c>
      <c r="B304" s="787" t="s">
        <v>4209</v>
      </c>
      <c r="C304" s="787" t="s">
        <v>21</v>
      </c>
      <c r="D304" t="s">
        <v>13</v>
      </c>
      <c r="E304" s="4"/>
      <c r="F304" s="118">
        <v>2.2999999999999998</v>
      </c>
      <c r="G304" s="4">
        <f t="shared" si="4"/>
        <v>19.999999999999954</v>
      </c>
      <c r="K304" s="4"/>
    </row>
    <row r="305" spans="1:14">
      <c r="A305" s="39">
        <v>45230</v>
      </c>
      <c r="B305" s="787" t="s">
        <v>4209</v>
      </c>
      <c r="C305" s="787" t="s">
        <v>21</v>
      </c>
      <c r="D305" t="s">
        <v>223</v>
      </c>
      <c r="E305" s="4"/>
      <c r="F305" s="118">
        <v>10</v>
      </c>
      <c r="G305" s="4">
        <f t="shared" si="4"/>
        <v>9.9999999999999538</v>
      </c>
      <c r="K305" s="4"/>
    </row>
    <row r="306" spans="1:14">
      <c r="A306" s="41">
        <v>45199</v>
      </c>
      <c r="B306" s="786" t="s">
        <v>10</v>
      </c>
      <c r="C306" s="786" t="s">
        <v>91</v>
      </c>
      <c r="D306" t="s">
        <v>12</v>
      </c>
      <c r="E306" s="12">
        <v>42.3</v>
      </c>
      <c r="F306" s="118"/>
      <c r="G306" s="4">
        <f t="shared" si="4"/>
        <v>52.299999999999955</v>
      </c>
      <c r="K306" s="4"/>
    </row>
    <row r="307" spans="1:14">
      <c r="B307" s="787"/>
      <c r="C307" s="787"/>
      <c r="D307" t="s">
        <v>13</v>
      </c>
      <c r="E307" s="4">
        <v>2</v>
      </c>
      <c r="G307" s="4">
        <f t="shared" si="4"/>
        <v>54.299999999999955</v>
      </c>
      <c r="K307" s="4"/>
    </row>
    <row r="308" spans="1:14">
      <c r="B308" s="787"/>
      <c r="C308" s="787"/>
      <c r="D308" t="s">
        <v>14</v>
      </c>
      <c r="E308" s="4">
        <v>350</v>
      </c>
      <c r="G308" s="4">
        <f t="shared" si="4"/>
        <v>404.29999999999995</v>
      </c>
      <c r="K308" s="12"/>
      <c r="L308" s="26"/>
    </row>
    <row r="309" spans="1:14">
      <c r="A309" s="39">
        <v>45201</v>
      </c>
      <c r="B309" s="787" t="s">
        <v>4210</v>
      </c>
      <c r="C309" s="787" t="s">
        <v>91</v>
      </c>
      <c r="D309" t="s">
        <v>14</v>
      </c>
      <c r="F309" s="121">
        <v>350</v>
      </c>
      <c r="G309" s="4">
        <f t="shared" si="4"/>
        <v>54.299999999999955</v>
      </c>
    </row>
    <row r="310" spans="1:14">
      <c r="A310" s="39">
        <v>45260</v>
      </c>
      <c r="B310" s="787" t="s">
        <v>4211</v>
      </c>
      <c r="C310" s="787" t="s">
        <v>91</v>
      </c>
      <c r="D310" t="s">
        <v>12</v>
      </c>
      <c r="F310" s="12">
        <v>42.3</v>
      </c>
      <c r="G310" s="4">
        <f t="shared" si="4"/>
        <v>11.999999999999957</v>
      </c>
    </row>
    <row r="311" spans="1:14">
      <c r="A311" s="39">
        <v>45260</v>
      </c>
      <c r="B311" s="787" t="s">
        <v>4211</v>
      </c>
      <c r="C311" s="787" t="s">
        <v>91</v>
      </c>
      <c r="D311" t="s">
        <v>13</v>
      </c>
      <c r="F311" s="4">
        <v>2</v>
      </c>
      <c r="G311" s="4">
        <f t="shared" si="4"/>
        <v>9.9999999999999574</v>
      </c>
    </row>
    <row r="312" spans="1:14">
      <c r="A312" s="41">
        <v>45230</v>
      </c>
      <c r="B312" s="786" t="s">
        <v>10</v>
      </c>
      <c r="C312" s="786" t="s">
        <v>23</v>
      </c>
      <c r="D312" t="s">
        <v>12</v>
      </c>
      <c r="E312" s="12">
        <v>41.2</v>
      </c>
      <c r="F312" s="118"/>
      <c r="G312" s="4">
        <f t="shared" si="4"/>
        <v>51.19999999999996</v>
      </c>
    </row>
    <row r="313" spans="1:14">
      <c r="B313" s="787"/>
      <c r="C313" s="787"/>
      <c r="D313" t="s">
        <v>13</v>
      </c>
      <c r="E313" s="4">
        <v>2</v>
      </c>
      <c r="G313" s="4">
        <f t="shared" si="4"/>
        <v>53.19999999999996</v>
      </c>
    </row>
    <row r="314" spans="1:14">
      <c r="B314" s="787"/>
      <c r="C314" s="787"/>
      <c r="D314" t="s">
        <v>14</v>
      </c>
      <c r="E314" s="4">
        <v>350</v>
      </c>
      <c r="G314" s="4">
        <f t="shared" si="4"/>
        <v>403.19999999999993</v>
      </c>
      <c r="L314" s="786"/>
      <c r="N314" s="12"/>
    </row>
    <row r="315" spans="1:14">
      <c r="A315" s="39">
        <v>45230</v>
      </c>
      <c r="B315" s="787" t="s">
        <v>4212</v>
      </c>
      <c r="C315" s="787" t="s">
        <v>23</v>
      </c>
      <c r="D315" t="s">
        <v>14</v>
      </c>
      <c r="F315" s="121">
        <v>350</v>
      </c>
      <c r="G315" s="4">
        <f t="shared" si="4"/>
        <v>53.199999999999932</v>
      </c>
      <c r="L315" s="787"/>
      <c r="N315" s="4"/>
    </row>
    <row r="316" spans="1:14">
      <c r="A316" s="39">
        <v>44929</v>
      </c>
      <c r="B316" s="787" t="s">
        <v>4213</v>
      </c>
      <c r="C316" s="787" t="s">
        <v>24</v>
      </c>
      <c r="D316" t="s">
        <v>12</v>
      </c>
      <c r="F316" s="12">
        <v>41.2</v>
      </c>
      <c r="G316" s="4">
        <f t="shared" si="4"/>
        <v>11.999999999999929</v>
      </c>
      <c r="L316" s="787"/>
      <c r="N316" s="4"/>
    </row>
    <row r="317" spans="1:14">
      <c r="A317" s="39">
        <v>44929</v>
      </c>
      <c r="B317" s="787" t="s">
        <v>4213</v>
      </c>
      <c r="C317" s="787" t="s">
        <v>24</v>
      </c>
      <c r="D317" t="s">
        <v>13</v>
      </c>
      <c r="F317" s="4">
        <v>2</v>
      </c>
      <c r="G317" s="4">
        <f t="shared" si="4"/>
        <v>9.9999999999999289</v>
      </c>
      <c r="L317" s="787"/>
      <c r="N317" s="4"/>
    </row>
    <row r="318" spans="1:14">
      <c r="A318" s="41">
        <v>45260</v>
      </c>
      <c r="B318" s="786" t="s">
        <v>10</v>
      </c>
      <c r="C318" s="786" t="s">
        <v>24</v>
      </c>
      <c r="D318" t="s">
        <v>12</v>
      </c>
      <c r="E318" s="12">
        <v>44.7</v>
      </c>
      <c r="F318" s="118"/>
      <c r="G318" s="4">
        <f t="shared" si="4"/>
        <v>54.699999999999932</v>
      </c>
      <c r="N318" s="12"/>
    </row>
    <row r="319" spans="1:14">
      <c r="B319" s="787"/>
      <c r="C319" s="787"/>
      <c r="D319" t="s">
        <v>13</v>
      </c>
      <c r="E319" s="4">
        <v>10</v>
      </c>
      <c r="G319" s="4">
        <f t="shared" si="4"/>
        <v>64.699999999999932</v>
      </c>
    </row>
    <row r="320" spans="1:14">
      <c r="B320" s="787"/>
      <c r="C320" s="787"/>
      <c r="D320" t="s">
        <v>14</v>
      </c>
      <c r="E320" s="4">
        <v>350</v>
      </c>
      <c r="G320" s="4">
        <f t="shared" si="4"/>
        <v>414.69999999999993</v>
      </c>
    </row>
    <row r="321" spans="1:12">
      <c r="A321" s="39">
        <v>45260</v>
      </c>
      <c r="B321" s="787" t="s">
        <v>4214</v>
      </c>
      <c r="C321" s="787" t="s">
        <v>24</v>
      </c>
      <c r="D321" t="s">
        <v>14</v>
      </c>
      <c r="F321" s="121">
        <v>350</v>
      </c>
      <c r="G321" s="4">
        <f t="shared" si="4"/>
        <v>64.699999999999932</v>
      </c>
    </row>
    <row r="322" spans="1:12">
      <c r="A322" s="39">
        <v>45322</v>
      </c>
      <c r="B322" s="787" t="s">
        <v>4215</v>
      </c>
      <c r="C322" s="787" t="s">
        <v>24</v>
      </c>
      <c r="D322" t="s">
        <v>12</v>
      </c>
      <c r="F322" s="12">
        <v>44.7</v>
      </c>
      <c r="G322" s="4">
        <f t="shared" si="4"/>
        <v>19.999999999999929</v>
      </c>
    </row>
    <row r="323" spans="1:12">
      <c r="A323" s="39">
        <v>45322</v>
      </c>
      <c r="B323" s="787" t="s">
        <v>4215</v>
      </c>
      <c r="C323" s="787" t="s">
        <v>24</v>
      </c>
      <c r="D323" t="s">
        <v>13</v>
      </c>
      <c r="F323" s="4">
        <v>10</v>
      </c>
      <c r="G323" s="4">
        <f t="shared" si="4"/>
        <v>9.9999999999999289</v>
      </c>
    </row>
    <row r="324" spans="1:12">
      <c r="A324" s="41">
        <v>45291</v>
      </c>
      <c r="B324" s="786" t="s">
        <v>10</v>
      </c>
      <c r="C324" s="786" t="s">
        <v>25</v>
      </c>
      <c r="D324" t="s">
        <v>12</v>
      </c>
      <c r="E324" s="12">
        <v>47.8</v>
      </c>
      <c r="G324" s="4">
        <f t="shared" si="4"/>
        <v>57.799999999999926</v>
      </c>
    </row>
    <row r="325" spans="1:12">
      <c r="B325" s="787"/>
      <c r="C325" s="787"/>
      <c r="D325" t="s">
        <v>13</v>
      </c>
      <c r="E325" s="4">
        <v>5</v>
      </c>
      <c r="G325" s="4">
        <f t="shared" si="4"/>
        <v>62.799999999999926</v>
      </c>
    </row>
    <row r="326" spans="1:12">
      <c r="B326" s="787"/>
      <c r="C326" s="787"/>
      <c r="D326" t="s">
        <v>14</v>
      </c>
      <c r="E326" s="4">
        <v>350</v>
      </c>
      <c r="G326" s="4">
        <f t="shared" si="4"/>
        <v>412.79999999999995</v>
      </c>
    </row>
    <row r="327" spans="1:12" s="365" customFormat="1">
      <c r="A327" s="364">
        <v>45294</v>
      </c>
      <c r="B327" s="807" t="s">
        <v>4216</v>
      </c>
      <c r="C327" s="807" t="s">
        <v>25</v>
      </c>
      <c r="D327" s="365" t="s">
        <v>14</v>
      </c>
      <c r="E327" s="370"/>
      <c r="F327" s="368">
        <v>350</v>
      </c>
      <c r="G327" s="369">
        <f t="shared" si="4"/>
        <v>62.799999999999955</v>
      </c>
      <c r="H327" s="369"/>
    </row>
    <row r="328" spans="1:12">
      <c r="A328" s="39">
        <v>45352</v>
      </c>
      <c r="B328" s="787" t="s">
        <v>4217</v>
      </c>
      <c r="C328" s="787" t="s">
        <v>25</v>
      </c>
      <c r="D328" t="s">
        <v>12</v>
      </c>
      <c r="F328" s="12">
        <v>47.8</v>
      </c>
      <c r="G328" s="4">
        <f t="shared" si="4"/>
        <v>14.999999999999957</v>
      </c>
    </row>
    <row r="329" spans="1:12">
      <c r="A329" s="39">
        <v>45352</v>
      </c>
      <c r="B329" s="787" t="s">
        <v>4217</v>
      </c>
      <c r="C329" s="787" t="s">
        <v>25</v>
      </c>
      <c r="D329" t="s">
        <v>13</v>
      </c>
      <c r="F329" s="4">
        <v>5</v>
      </c>
      <c r="G329" s="4">
        <f t="shared" si="4"/>
        <v>9.9999999999999574</v>
      </c>
    </row>
    <row r="330" spans="1:12">
      <c r="A330" s="41">
        <v>45322</v>
      </c>
      <c r="B330" s="786" t="s">
        <v>10</v>
      </c>
      <c r="C330" s="786" t="s">
        <v>11</v>
      </c>
      <c r="D330" t="s">
        <v>12</v>
      </c>
      <c r="E330" s="12">
        <v>53.4</v>
      </c>
      <c r="G330" s="4">
        <f t="shared" si="4"/>
        <v>63.399999999999956</v>
      </c>
      <c r="K330" s="12"/>
    </row>
    <row r="331" spans="1:12">
      <c r="B331" s="787"/>
      <c r="C331" s="787"/>
      <c r="D331" t="s">
        <v>13</v>
      </c>
      <c r="E331" s="4">
        <v>8.8000000000000007</v>
      </c>
      <c r="G331" s="4">
        <f t="shared" si="4"/>
        <v>72.19999999999996</v>
      </c>
      <c r="K331" s="4"/>
    </row>
    <row r="332" spans="1:12">
      <c r="B332" s="787"/>
      <c r="C332" s="787"/>
      <c r="D332" t="s">
        <v>14</v>
      </c>
      <c r="E332" s="4">
        <v>350</v>
      </c>
      <c r="G332" s="4">
        <f t="shared" si="4"/>
        <v>422.19999999999993</v>
      </c>
      <c r="K332" s="4"/>
    </row>
    <row r="333" spans="1:12" s="365" customFormat="1">
      <c r="A333" s="364">
        <v>45322</v>
      </c>
      <c r="B333" s="807" t="s">
        <v>4218</v>
      </c>
      <c r="C333" s="807" t="s">
        <v>11</v>
      </c>
      <c r="D333" s="365" t="s">
        <v>14</v>
      </c>
      <c r="E333" s="370"/>
      <c r="F333" s="368">
        <v>350</v>
      </c>
      <c r="G333" s="369">
        <f t="shared" si="4"/>
        <v>72.199999999999932</v>
      </c>
      <c r="H333" s="369"/>
      <c r="K333" s="370"/>
      <c r="L333" s="383"/>
    </row>
    <row r="334" spans="1:12">
      <c r="A334" s="39">
        <v>45385</v>
      </c>
      <c r="B334" s="787" t="s">
        <v>4219</v>
      </c>
      <c r="C334" s="787" t="s">
        <v>11</v>
      </c>
      <c r="D334" t="s">
        <v>12</v>
      </c>
      <c r="F334" s="12">
        <v>53.4</v>
      </c>
      <c r="G334" s="4">
        <f t="shared" si="4"/>
        <v>18.799999999999933</v>
      </c>
      <c r="K334" s="12"/>
      <c r="L334" s="26"/>
    </row>
    <row r="335" spans="1:12">
      <c r="A335" s="39">
        <v>45385</v>
      </c>
      <c r="B335" s="787" t="s">
        <v>4219</v>
      </c>
      <c r="C335" s="787" t="s">
        <v>11</v>
      </c>
      <c r="D335" t="s">
        <v>13</v>
      </c>
      <c r="F335" s="4">
        <v>8.8000000000000007</v>
      </c>
      <c r="G335" s="4">
        <f t="shared" si="4"/>
        <v>9.9999999999999325</v>
      </c>
      <c r="K335" s="12"/>
      <c r="L335" s="26"/>
    </row>
    <row r="336" spans="1:12">
      <c r="A336" s="41">
        <v>45351</v>
      </c>
      <c r="B336" s="786" t="s">
        <v>10</v>
      </c>
      <c r="C336" s="786" t="s">
        <v>15</v>
      </c>
      <c r="D336" t="s">
        <v>12</v>
      </c>
      <c r="E336">
        <v>55.3</v>
      </c>
      <c r="G336" s="4">
        <f t="shared" si="4"/>
        <v>65.299999999999926</v>
      </c>
    </row>
    <row r="337" spans="1:12">
      <c r="B337" s="787"/>
      <c r="C337" s="787"/>
      <c r="D337" t="s">
        <v>13</v>
      </c>
      <c r="E337">
        <v>5</v>
      </c>
      <c r="G337" s="4">
        <f>+G336+E337-F337</f>
        <v>70.299999999999926</v>
      </c>
    </row>
    <row r="338" spans="1:12">
      <c r="B338" s="787"/>
      <c r="C338" s="787"/>
      <c r="D338" t="s">
        <v>14</v>
      </c>
      <c r="E338" s="4">
        <v>350</v>
      </c>
      <c r="G338" s="4">
        <f>+G337+E338-F338</f>
        <v>420.29999999999995</v>
      </c>
    </row>
    <row r="339" spans="1:12" s="365" customFormat="1">
      <c r="A339" s="364">
        <v>45352</v>
      </c>
      <c r="B339" s="807" t="s">
        <v>4220</v>
      </c>
      <c r="C339" s="807" t="s">
        <v>15</v>
      </c>
      <c r="D339" s="365" t="s">
        <v>14</v>
      </c>
      <c r="F339" s="368">
        <v>350</v>
      </c>
      <c r="G339" s="369">
        <f>+G338+E339-F339</f>
        <v>70.299999999999955</v>
      </c>
      <c r="H339" s="369"/>
    </row>
    <row r="340" spans="1:12">
      <c r="A340" s="39">
        <v>45412</v>
      </c>
      <c r="B340" s="787" t="s">
        <v>4221</v>
      </c>
      <c r="C340" s="787" t="s">
        <v>15</v>
      </c>
      <c r="D340" t="s">
        <v>12</v>
      </c>
      <c r="E340"/>
      <c r="F340" s="121">
        <v>55.3</v>
      </c>
      <c r="G340" s="4">
        <f>+G339+E340-F340</f>
        <v>14.999999999999957</v>
      </c>
    </row>
    <row r="341" spans="1:12">
      <c r="A341" s="39">
        <v>45412</v>
      </c>
      <c r="B341" s="787" t="s">
        <v>4221</v>
      </c>
      <c r="C341" s="787" t="s">
        <v>15</v>
      </c>
      <c r="D341" t="s">
        <v>13</v>
      </c>
      <c r="E341"/>
      <c r="F341" s="121">
        <v>5</v>
      </c>
      <c r="G341" s="4">
        <f>+G340+E341-F341</f>
        <v>9.9999999999999574</v>
      </c>
    </row>
    <row r="342" spans="1:12">
      <c r="A342" s="41">
        <v>45382</v>
      </c>
      <c r="B342" s="786" t="s">
        <v>10</v>
      </c>
      <c r="C342" s="786" t="s">
        <v>16</v>
      </c>
      <c r="D342" t="s">
        <v>12</v>
      </c>
      <c r="E342" s="121">
        <v>53.5</v>
      </c>
      <c r="F342" s="12"/>
      <c r="G342" s="4">
        <f t="shared" ref="G342:G354" si="5">+G341+E342-F342</f>
        <v>63.499999999999957</v>
      </c>
    </row>
    <row r="343" spans="1:12">
      <c r="B343" s="787"/>
      <c r="C343" s="787"/>
      <c r="D343" t="s">
        <v>13</v>
      </c>
      <c r="E343" s="121">
        <v>5</v>
      </c>
      <c r="F343" s="12"/>
      <c r="G343" s="4">
        <f t="shared" si="5"/>
        <v>68.499999999999957</v>
      </c>
    </row>
    <row r="344" spans="1:12">
      <c r="B344" s="787"/>
      <c r="C344" s="787"/>
      <c r="D344" t="s">
        <v>14</v>
      </c>
      <c r="E344" s="121">
        <v>350</v>
      </c>
      <c r="F344" s="12"/>
      <c r="G344" s="4">
        <f t="shared" si="5"/>
        <v>418.49999999999994</v>
      </c>
    </row>
    <row r="345" spans="1:12" s="365" customFormat="1">
      <c r="A345" s="364">
        <v>45385</v>
      </c>
      <c r="B345" s="807" t="s">
        <v>4222</v>
      </c>
      <c r="C345" s="807" t="s">
        <v>16</v>
      </c>
      <c r="D345" s="365" t="s">
        <v>14</v>
      </c>
      <c r="E345" s="368"/>
      <c r="F345" s="370">
        <v>350</v>
      </c>
      <c r="G345" s="369">
        <f t="shared" si="5"/>
        <v>68.499999999999943</v>
      </c>
      <c r="H345" s="369"/>
    </row>
    <row r="346" spans="1:12">
      <c r="A346" s="39">
        <v>45442</v>
      </c>
      <c r="B346" s="787" t="s">
        <v>4223</v>
      </c>
      <c r="C346" s="787" t="s">
        <v>16</v>
      </c>
      <c r="D346" t="s">
        <v>12</v>
      </c>
      <c r="E346" s="121"/>
      <c r="F346" s="12">
        <v>53.5</v>
      </c>
      <c r="G346" s="4">
        <f t="shared" si="5"/>
        <v>14.999999999999943</v>
      </c>
    </row>
    <row r="347" spans="1:12">
      <c r="A347" s="39">
        <v>45442</v>
      </c>
      <c r="B347" s="787" t="s">
        <v>4223</v>
      </c>
      <c r="C347" s="787" t="s">
        <v>16</v>
      </c>
      <c r="D347" t="s">
        <v>13</v>
      </c>
      <c r="E347" s="121"/>
      <c r="F347" s="12">
        <v>5</v>
      </c>
      <c r="G347" s="4">
        <f t="shared" si="5"/>
        <v>9.9999999999999432</v>
      </c>
    </row>
    <row r="348" spans="1:12">
      <c r="A348" s="41">
        <v>45412</v>
      </c>
      <c r="B348" s="786" t="s">
        <v>10</v>
      </c>
      <c r="C348" s="786" t="s">
        <v>17</v>
      </c>
      <c r="D348" t="s">
        <v>12</v>
      </c>
      <c r="E348" s="121">
        <v>53.2</v>
      </c>
      <c r="F348" s="12"/>
      <c r="G348" s="4">
        <f t="shared" si="5"/>
        <v>63.199999999999946</v>
      </c>
      <c r="L348" s="121"/>
    </row>
    <row r="349" spans="1:12">
      <c r="B349" s="787"/>
      <c r="C349" s="787"/>
      <c r="D349" t="s">
        <v>13</v>
      </c>
      <c r="E349" s="121">
        <v>5</v>
      </c>
      <c r="F349" s="12"/>
      <c r="G349" s="4">
        <f t="shared" si="5"/>
        <v>68.199999999999946</v>
      </c>
      <c r="L349" s="121"/>
    </row>
    <row r="350" spans="1:12">
      <c r="B350" s="787"/>
      <c r="C350" s="787"/>
      <c r="D350" t="s">
        <v>14</v>
      </c>
      <c r="E350" s="121">
        <v>350</v>
      </c>
      <c r="F350" s="12"/>
      <c r="G350" s="4">
        <f t="shared" si="5"/>
        <v>418.19999999999993</v>
      </c>
      <c r="L350" s="121"/>
    </row>
    <row r="351" spans="1:12" s="365" customFormat="1">
      <c r="A351" s="364">
        <v>45412</v>
      </c>
      <c r="B351" s="807" t="s">
        <v>4224</v>
      </c>
      <c r="C351" s="807" t="s">
        <v>17</v>
      </c>
      <c r="D351" s="365" t="s">
        <v>14</v>
      </c>
      <c r="E351" s="368"/>
      <c r="F351" s="370">
        <v>350</v>
      </c>
      <c r="G351" s="369">
        <f t="shared" si="5"/>
        <v>68.199999999999932</v>
      </c>
      <c r="H351" s="369"/>
      <c r="L351" s="368"/>
    </row>
    <row r="352" spans="1:12">
      <c r="A352" s="39">
        <v>45475</v>
      </c>
      <c r="B352" s="787" t="s">
        <v>4225</v>
      </c>
      <c r="C352" s="787" t="s">
        <v>17</v>
      </c>
      <c r="D352" t="s">
        <v>12</v>
      </c>
      <c r="E352" s="121"/>
      <c r="F352" s="12">
        <v>53.2</v>
      </c>
      <c r="G352" s="4">
        <f t="shared" si="5"/>
        <v>14.999999999999929</v>
      </c>
      <c r="L352" s="121"/>
    </row>
    <row r="353" spans="1:12">
      <c r="A353" s="39">
        <v>45475</v>
      </c>
      <c r="B353" s="787" t="s">
        <v>4225</v>
      </c>
      <c r="C353" s="787" t="s">
        <v>17</v>
      </c>
      <c r="D353" t="s">
        <v>13</v>
      </c>
      <c r="E353" s="121"/>
      <c r="F353" s="12">
        <v>5</v>
      </c>
      <c r="G353" s="4">
        <f t="shared" si="5"/>
        <v>9.9999999999999289</v>
      </c>
      <c r="L353" s="121"/>
    </row>
    <row r="354" spans="1:12">
      <c r="A354" s="41">
        <v>45442</v>
      </c>
      <c r="B354" s="786" t="s">
        <v>10</v>
      </c>
      <c r="C354" s="786" t="s">
        <v>18</v>
      </c>
      <c r="D354" t="s">
        <v>12</v>
      </c>
      <c r="E354" s="12">
        <v>48.4</v>
      </c>
      <c r="G354" s="4">
        <f t="shared" si="5"/>
        <v>58.399999999999928</v>
      </c>
      <c r="L354" s="121"/>
    </row>
    <row r="355" spans="1:12">
      <c r="B355" s="787"/>
      <c r="C355" s="787"/>
      <c r="D355" t="s">
        <v>13</v>
      </c>
      <c r="E355" s="12">
        <v>5</v>
      </c>
      <c r="G355" s="4">
        <f>+G354+E355-F355</f>
        <v>63.399999999999928</v>
      </c>
    </row>
    <row r="356" spans="1:12">
      <c r="B356" s="787"/>
      <c r="C356" s="787"/>
      <c r="D356" t="s">
        <v>14</v>
      </c>
      <c r="E356" s="12">
        <v>350</v>
      </c>
      <c r="G356" s="4">
        <f t="shared" ref="G356:G377" si="6">+G355+E356-F356</f>
        <v>413.39999999999992</v>
      </c>
    </row>
    <row r="357" spans="1:12" s="365" customFormat="1">
      <c r="A357" s="364">
        <v>45442</v>
      </c>
      <c r="B357" s="807" t="s">
        <v>4226</v>
      </c>
      <c r="C357" s="807" t="s">
        <v>17</v>
      </c>
      <c r="D357" s="365" t="s">
        <v>14</v>
      </c>
      <c r="E357" s="370"/>
      <c r="F357" s="368">
        <v>350</v>
      </c>
      <c r="G357" s="369">
        <f t="shared" si="6"/>
        <v>63.39999999999992</v>
      </c>
      <c r="H357" s="369"/>
      <c r="J357" s="370"/>
    </row>
    <row r="358" spans="1:12">
      <c r="A358" s="39">
        <v>45506</v>
      </c>
      <c r="B358" s="787" t="s">
        <v>4227</v>
      </c>
      <c r="C358" s="787" t="s">
        <v>17</v>
      </c>
      <c r="D358" t="s">
        <v>12</v>
      </c>
      <c r="F358" s="121">
        <v>48.4</v>
      </c>
      <c r="G358" s="4">
        <f t="shared" si="6"/>
        <v>14.999999999999922</v>
      </c>
      <c r="J358" s="12"/>
    </row>
    <row r="359" spans="1:12">
      <c r="A359" s="39">
        <v>45506</v>
      </c>
      <c r="B359" s="787" t="s">
        <v>4227</v>
      </c>
      <c r="C359" s="787" t="s">
        <v>17</v>
      </c>
      <c r="D359" t="s">
        <v>13</v>
      </c>
      <c r="F359" s="121">
        <v>5</v>
      </c>
      <c r="G359" s="4">
        <f t="shared" si="6"/>
        <v>9.9999999999999218</v>
      </c>
      <c r="J359" s="12"/>
    </row>
    <row r="360" spans="1:12">
      <c r="A360" s="133">
        <v>45473</v>
      </c>
      <c r="B360" s="786" t="s">
        <v>10</v>
      </c>
      <c r="C360" s="786" t="s">
        <v>19</v>
      </c>
      <c r="D360" s="815" t="s">
        <v>12</v>
      </c>
      <c r="E360" s="12">
        <v>47</v>
      </c>
      <c r="G360" s="4">
        <f t="shared" si="6"/>
        <v>56.999999999999922</v>
      </c>
      <c r="J360" s="12"/>
    </row>
    <row r="361" spans="1:12">
      <c r="A361" s="787"/>
      <c r="B361" s="787"/>
      <c r="C361" s="787"/>
      <c r="D361" s="815" t="s">
        <v>13</v>
      </c>
      <c r="E361" s="12">
        <v>7</v>
      </c>
      <c r="G361" s="4">
        <f t="shared" si="6"/>
        <v>63.999999999999922</v>
      </c>
      <c r="J361" s="12"/>
    </row>
    <row r="362" spans="1:12">
      <c r="A362" s="787"/>
      <c r="B362" s="787"/>
      <c r="C362" s="787"/>
      <c r="D362" s="815" t="s">
        <v>14</v>
      </c>
      <c r="E362" s="12">
        <v>350</v>
      </c>
      <c r="G362" s="4">
        <f t="shared" si="6"/>
        <v>413.99999999999994</v>
      </c>
      <c r="J362" s="12"/>
    </row>
    <row r="363" spans="1:12" s="365" customFormat="1">
      <c r="A363" s="364">
        <v>45475</v>
      </c>
      <c r="B363" s="807" t="s">
        <v>4228</v>
      </c>
      <c r="C363" s="807" t="s">
        <v>19</v>
      </c>
      <c r="D363" s="374" t="s">
        <v>14</v>
      </c>
      <c r="E363" s="370"/>
      <c r="F363" s="368">
        <v>350</v>
      </c>
      <c r="G363" s="369">
        <f t="shared" si="6"/>
        <v>63.999999999999943</v>
      </c>
      <c r="H363" s="369"/>
      <c r="J363" s="383"/>
    </row>
    <row r="364" spans="1:12">
      <c r="A364" s="39">
        <v>45540</v>
      </c>
      <c r="B364" s="787" t="s">
        <v>4229</v>
      </c>
      <c r="C364" s="787" t="s">
        <v>19</v>
      </c>
      <c r="D364" s="815" t="s">
        <v>12</v>
      </c>
      <c r="F364" s="121">
        <v>47</v>
      </c>
      <c r="G364" s="4">
        <f t="shared" si="6"/>
        <v>16.999999999999943</v>
      </c>
      <c r="J364" s="26"/>
    </row>
    <row r="365" spans="1:12">
      <c r="A365" s="39">
        <v>45540</v>
      </c>
      <c r="B365" s="787" t="s">
        <v>4229</v>
      </c>
      <c r="C365" s="787" t="s">
        <v>19</v>
      </c>
      <c r="D365" s="815" t="s">
        <v>13</v>
      </c>
      <c r="F365" s="121">
        <v>7</v>
      </c>
      <c r="G365" s="4">
        <f t="shared" si="6"/>
        <v>9.9999999999999432</v>
      </c>
      <c r="J365" s="26"/>
    </row>
    <row r="366" spans="1:12">
      <c r="A366" s="41">
        <v>45504</v>
      </c>
      <c r="B366" s="786" t="s">
        <v>10</v>
      </c>
      <c r="C366" s="786" t="s">
        <v>20</v>
      </c>
      <c r="D366" s="815" t="s">
        <v>12</v>
      </c>
      <c r="E366" s="12">
        <v>46.2</v>
      </c>
      <c r="G366" s="4">
        <f t="shared" si="6"/>
        <v>56.199999999999946</v>
      </c>
    </row>
    <row r="367" spans="1:12">
      <c r="B367" s="787"/>
      <c r="C367" s="787"/>
      <c r="D367" s="815" t="s">
        <v>13</v>
      </c>
      <c r="E367" s="12">
        <v>7</v>
      </c>
      <c r="G367" s="4">
        <f t="shared" si="6"/>
        <v>63.199999999999946</v>
      </c>
    </row>
    <row r="368" spans="1:12">
      <c r="B368" s="787"/>
      <c r="C368" s="787"/>
      <c r="D368" s="815" t="s">
        <v>14</v>
      </c>
      <c r="E368" s="12">
        <v>350</v>
      </c>
      <c r="G368" s="4">
        <f t="shared" si="6"/>
        <v>413.19999999999993</v>
      </c>
    </row>
    <row r="369" spans="1:12" s="233" customFormat="1">
      <c r="A369" s="269">
        <v>45506</v>
      </c>
      <c r="B369" s="270" t="s">
        <v>4230</v>
      </c>
      <c r="C369" s="270" t="s">
        <v>20</v>
      </c>
      <c r="D369" s="376" t="s">
        <v>14</v>
      </c>
      <c r="E369" s="234"/>
      <c r="F369" s="273">
        <v>350</v>
      </c>
      <c r="G369" s="271">
        <f t="shared" si="6"/>
        <v>63.199999999999932</v>
      </c>
      <c r="H369" s="271">
        <f>+F369</f>
        <v>350</v>
      </c>
      <c r="I369" s="233" t="s">
        <v>265</v>
      </c>
    </row>
    <row r="370" spans="1:12">
      <c r="A370" s="39">
        <v>45567</v>
      </c>
      <c r="B370" s="787" t="s">
        <v>4231</v>
      </c>
      <c r="C370" s="787" t="s">
        <v>20</v>
      </c>
      <c r="D370" s="815" t="s">
        <v>12</v>
      </c>
      <c r="F370" s="121">
        <v>46.2</v>
      </c>
      <c r="G370" s="4">
        <f t="shared" si="6"/>
        <v>16.999999999999929</v>
      </c>
    </row>
    <row r="371" spans="1:12">
      <c r="A371" s="39">
        <v>45567</v>
      </c>
      <c r="B371" s="787" t="s">
        <v>4231</v>
      </c>
      <c r="C371" s="787" t="s">
        <v>20</v>
      </c>
      <c r="D371" s="815" t="s">
        <v>13</v>
      </c>
      <c r="F371" s="121">
        <v>7</v>
      </c>
      <c r="G371" s="4">
        <f t="shared" si="6"/>
        <v>9.9999999999999289</v>
      </c>
    </row>
    <row r="372" spans="1:12">
      <c r="A372" s="41">
        <v>45535</v>
      </c>
      <c r="B372" s="786" t="s">
        <v>10</v>
      </c>
      <c r="C372" s="786" t="s">
        <v>21</v>
      </c>
      <c r="D372" s="815" t="s">
        <v>12</v>
      </c>
      <c r="E372">
        <v>46.3</v>
      </c>
      <c r="G372" s="4">
        <f t="shared" si="6"/>
        <v>56.299999999999926</v>
      </c>
    </row>
    <row r="373" spans="1:12">
      <c r="B373" s="787"/>
      <c r="C373" s="787"/>
      <c r="D373" s="815" t="s">
        <v>13</v>
      </c>
      <c r="E373">
        <v>7</v>
      </c>
      <c r="G373" s="4">
        <f t="shared" si="6"/>
        <v>63.299999999999926</v>
      </c>
    </row>
    <row r="374" spans="1:12">
      <c r="B374" s="787"/>
      <c r="C374" s="787"/>
      <c r="D374" s="815" t="s">
        <v>14</v>
      </c>
      <c r="E374" s="12">
        <v>350</v>
      </c>
      <c r="G374" s="4">
        <f t="shared" si="6"/>
        <v>413.29999999999995</v>
      </c>
    </row>
    <row r="375" spans="1:12" s="365" customFormat="1">
      <c r="A375" s="364">
        <v>45540</v>
      </c>
      <c r="B375" s="807" t="s">
        <v>4232</v>
      </c>
      <c r="C375" s="807" t="s">
        <v>21</v>
      </c>
      <c r="D375" s="374" t="s">
        <v>14</v>
      </c>
      <c r="F375" s="368">
        <v>350</v>
      </c>
      <c r="G375" s="369">
        <f t="shared" si="6"/>
        <v>63.299999999999955</v>
      </c>
      <c r="H375" s="369"/>
    </row>
    <row r="376" spans="1:12">
      <c r="A376" s="39">
        <v>45609</v>
      </c>
      <c r="B376" s="787" t="s">
        <v>4233</v>
      </c>
      <c r="C376" s="787" t="s">
        <v>21</v>
      </c>
      <c r="D376" s="815" t="s">
        <v>12</v>
      </c>
      <c r="E376"/>
      <c r="F376" s="121">
        <v>46.3</v>
      </c>
      <c r="G376" s="4">
        <f t="shared" si="6"/>
        <v>16.999999999999957</v>
      </c>
    </row>
    <row r="377" spans="1:12">
      <c r="A377" s="39">
        <v>45609</v>
      </c>
      <c r="B377" s="787" t="s">
        <v>4233</v>
      </c>
      <c r="C377" s="787" t="s">
        <v>21</v>
      </c>
      <c r="D377" s="815" t="s">
        <v>13</v>
      </c>
      <c r="E377"/>
      <c r="F377" s="121">
        <v>7</v>
      </c>
      <c r="G377" s="4">
        <f t="shared" si="6"/>
        <v>9.9999999999999574</v>
      </c>
      <c r="K377" s="786"/>
      <c r="L377" s="815"/>
    </row>
    <row r="378" spans="1:12">
      <c r="A378" s="41">
        <v>45565</v>
      </c>
      <c r="B378" s="786" t="s">
        <v>10</v>
      </c>
      <c r="C378" s="786" t="s">
        <v>91</v>
      </c>
      <c r="D378" s="815" t="s">
        <v>12</v>
      </c>
      <c r="E378">
        <v>46.6</v>
      </c>
      <c r="G378" s="4">
        <f t="shared" ref="G378:G384" si="7">+G377+E378-F378</f>
        <v>56.599999999999959</v>
      </c>
      <c r="K378" s="787"/>
      <c r="L378" s="815"/>
    </row>
    <row r="379" spans="1:12">
      <c r="B379" s="787"/>
      <c r="C379" s="787"/>
      <c r="D379" s="815" t="s">
        <v>13</v>
      </c>
      <c r="E379">
        <v>5</v>
      </c>
      <c r="G379" s="4">
        <f t="shared" si="7"/>
        <v>61.599999999999959</v>
      </c>
    </row>
    <row r="380" spans="1:12">
      <c r="B380" s="787"/>
      <c r="C380" s="787"/>
      <c r="D380" s="815" t="s">
        <v>14</v>
      </c>
      <c r="E380" s="12">
        <v>350</v>
      </c>
      <c r="G380" s="4">
        <f t="shared" si="7"/>
        <v>411.59999999999997</v>
      </c>
    </row>
    <row r="381" spans="1:12" s="365" customFormat="1">
      <c r="A381" s="364">
        <v>45567</v>
      </c>
      <c r="B381" s="807" t="s">
        <v>4234</v>
      </c>
      <c r="C381" s="807" t="s">
        <v>91</v>
      </c>
      <c r="D381" s="374" t="s">
        <v>14</v>
      </c>
      <c r="F381" s="368">
        <v>350</v>
      </c>
      <c r="G381" s="369">
        <f t="shared" si="7"/>
        <v>61.599999999999966</v>
      </c>
      <c r="H381" s="369"/>
    </row>
    <row r="382" spans="1:12">
      <c r="A382" s="39">
        <v>45626</v>
      </c>
      <c r="B382" s="787" t="s">
        <v>4235</v>
      </c>
      <c r="C382" s="787" t="s">
        <v>91</v>
      </c>
      <c r="D382" s="815" t="s">
        <v>12</v>
      </c>
      <c r="E382"/>
      <c r="F382" s="121">
        <v>46.6</v>
      </c>
      <c r="G382" s="4">
        <f t="shared" si="7"/>
        <v>14.999999999999964</v>
      </c>
    </row>
    <row r="383" spans="1:12">
      <c r="A383" s="39">
        <v>45626</v>
      </c>
      <c r="B383" s="787" t="s">
        <v>4235</v>
      </c>
      <c r="C383" s="787" t="s">
        <v>91</v>
      </c>
      <c r="D383" s="815" t="s">
        <v>13</v>
      </c>
      <c r="E383"/>
      <c r="F383" s="121">
        <v>5</v>
      </c>
      <c r="G383" s="4">
        <f t="shared" si="7"/>
        <v>9.9999999999999645</v>
      </c>
    </row>
    <row r="384" spans="1:12">
      <c r="A384" s="41">
        <v>45596</v>
      </c>
      <c r="B384" s="786" t="s">
        <v>10</v>
      </c>
      <c r="C384" s="786" t="s">
        <v>23</v>
      </c>
      <c r="D384" t="s">
        <v>12</v>
      </c>
      <c r="E384" s="12">
        <v>39.1</v>
      </c>
      <c r="G384" s="4">
        <f t="shared" si="7"/>
        <v>49.099999999999966</v>
      </c>
    </row>
    <row r="385" spans="1:13">
      <c r="B385" s="787"/>
      <c r="C385" s="787"/>
      <c r="D385" t="s">
        <v>13</v>
      </c>
      <c r="E385" s="12">
        <v>7</v>
      </c>
      <c r="G385" s="4">
        <f t="shared" ref="G385:G453" si="8">+G384+E385-F385</f>
        <v>56.099999999999966</v>
      </c>
    </row>
    <row r="386" spans="1:13">
      <c r="B386" s="787"/>
      <c r="C386" s="787"/>
      <c r="D386" t="s">
        <v>14</v>
      </c>
      <c r="E386" s="12">
        <v>350</v>
      </c>
      <c r="G386" s="4">
        <f t="shared" si="8"/>
        <v>406.09999999999997</v>
      </c>
    </row>
    <row r="387" spans="1:13" s="233" customFormat="1">
      <c r="A387" s="269">
        <v>45609</v>
      </c>
      <c r="B387" s="270" t="s">
        <v>4236</v>
      </c>
      <c r="C387" s="270" t="s">
        <v>23</v>
      </c>
      <c r="D387" s="233" t="s">
        <v>14</v>
      </c>
      <c r="E387" s="234"/>
      <c r="F387" s="273">
        <v>350</v>
      </c>
      <c r="G387" s="271">
        <f t="shared" si="8"/>
        <v>56.099999999999966</v>
      </c>
      <c r="H387" s="271">
        <f>+F387</f>
        <v>350</v>
      </c>
      <c r="I387" s="233" t="s">
        <v>265</v>
      </c>
    </row>
    <row r="388" spans="1:13">
      <c r="A388" s="39">
        <v>45660</v>
      </c>
      <c r="B388" s="787" t="s">
        <v>4237</v>
      </c>
      <c r="C388" s="787" t="s">
        <v>23</v>
      </c>
      <c r="D388" t="s">
        <v>12</v>
      </c>
      <c r="F388" s="121">
        <v>39.1</v>
      </c>
      <c r="G388" s="4">
        <f t="shared" si="8"/>
        <v>16.999999999999964</v>
      </c>
    </row>
    <row r="389" spans="1:13">
      <c r="A389" s="39">
        <v>45660</v>
      </c>
      <c r="B389" s="787" t="s">
        <v>4237</v>
      </c>
      <c r="C389" s="787" t="s">
        <v>23</v>
      </c>
      <c r="D389" t="s">
        <v>13</v>
      </c>
      <c r="F389" s="121">
        <v>7</v>
      </c>
      <c r="G389" s="4">
        <f t="shared" si="8"/>
        <v>9.9999999999999645</v>
      </c>
    </row>
    <row r="390" spans="1:13">
      <c r="B390" s="787"/>
      <c r="C390" s="787"/>
      <c r="G390" s="4">
        <f t="shared" si="8"/>
        <v>9.9999999999999645</v>
      </c>
    </row>
    <row r="391" spans="1:13">
      <c r="A391" s="41">
        <v>45626</v>
      </c>
      <c r="B391" s="786" t="s">
        <v>10</v>
      </c>
      <c r="C391" s="786" t="s">
        <v>24</v>
      </c>
      <c r="D391" t="s">
        <v>12</v>
      </c>
      <c r="E391" s="12">
        <v>38.6</v>
      </c>
      <c r="G391" s="4">
        <f t="shared" si="8"/>
        <v>48.599999999999966</v>
      </c>
    </row>
    <row r="392" spans="1:13">
      <c r="B392" s="787"/>
      <c r="C392" s="787"/>
      <c r="D392" t="s">
        <v>13</v>
      </c>
      <c r="E392" s="12">
        <v>7</v>
      </c>
      <c r="G392" s="4">
        <f t="shared" si="8"/>
        <v>55.599999999999966</v>
      </c>
    </row>
    <row r="393" spans="1:13">
      <c r="B393" s="787"/>
      <c r="C393" s="787"/>
      <c r="D393" t="s">
        <v>14</v>
      </c>
      <c r="E393" s="12">
        <v>350</v>
      </c>
      <c r="G393" s="4">
        <f t="shared" si="8"/>
        <v>405.59999999999997</v>
      </c>
    </row>
    <row r="394" spans="1:13" s="378" customFormat="1">
      <c r="A394" s="377">
        <v>45625</v>
      </c>
      <c r="B394" s="801" t="s">
        <v>4238</v>
      </c>
      <c r="C394" s="801" t="s">
        <v>24</v>
      </c>
      <c r="D394" s="378" t="s">
        <v>14</v>
      </c>
      <c r="E394" s="380"/>
      <c r="F394" s="379">
        <v>350</v>
      </c>
      <c r="G394" s="419">
        <f t="shared" si="8"/>
        <v>55.599999999999966</v>
      </c>
      <c r="H394" s="419"/>
      <c r="L394" s="380">
        <v>39.1</v>
      </c>
    </row>
    <row r="395" spans="1:13">
      <c r="A395" s="39">
        <v>45692</v>
      </c>
      <c r="B395" s="787" t="s">
        <v>4239</v>
      </c>
      <c r="C395" s="787" t="s">
        <v>24</v>
      </c>
      <c r="D395" t="s">
        <v>12</v>
      </c>
      <c r="F395" s="121">
        <v>38.6</v>
      </c>
      <c r="G395" s="4">
        <f t="shared" si="8"/>
        <v>16.999999999999964</v>
      </c>
      <c r="L395" s="12"/>
    </row>
    <row r="396" spans="1:13">
      <c r="A396" s="39">
        <v>45692</v>
      </c>
      <c r="B396" s="787" t="s">
        <v>4239</v>
      </c>
      <c r="C396" s="787" t="s">
        <v>24</v>
      </c>
      <c r="D396" t="s">
        <v>13</v>
      </c>
      <c r="F396" s="121">
        <v>7</v>
      </c>
      <c r="G396" s="4">
        <f t="shared" si="8"/>
        <v>9.9999999999999645</v>
      </c>
      <c r="L396" s="12"/>
    </row>
    <row r="397" spans="1:13">
      <c r="A397" s="41">
        <v>45657</v>
      </c>
      <c r="B397" s="786" t="s">
        <v>10</v>
      </c>
      <c r="C397" s="786" t="s">
        <v>25</v>
      </c>
      <c r="D397" t="s">
        <v>12</v>
      </c>
      <c r="E397" s="12">
        <v>32.6</v>
      </c>
      <c r="G397" s="4">
        <f t="shared" si="8"/>
        <v>42.599999999999966</v>
      </c>
      <c r="L397" s="12">
        <v>7</v>
      </c>
    </row>
    <row r="398" spans="1:13">
      <c r="B398" s="787"/>
      <c r="C398" s="787"/>
      <c r="D398" t="s">
        <v>13</v>
      </c>
      <c r="E398" s="12">
        <v>3</v>
      </c>
      <c r="G398" s="4">
        <f t="shared" si="8"/>
        <v>45.599999999999966</v>
      </c>
      <c r="L398" s="12">
        <v>350</v>
      </c>
    </row>
    <row r="399" spans="1:13">
      <c r="B399" s="787"/>
      <c r="C399" s="787"/>
      <c r="D399" t="s">
        <v>14</v>
      </c>
      <c r="E399" s="12">
        <v>350</v>
      </c>
      <c r="G399" s="4">
        <f t="shared" si="8"/>
        <v>395.59999999999997</v>
      </c>
      <c r="L399" s="12">
        <f>SUM(L394:L398)</f>
        <v>396.1</v>
      </c>
    </row>
    <row r="400" spans="1:13" s="127" customFormat="1">
      <c r="A400" s="126">
        <v>45660</v>
      </c>
      <c r="B400" s="797" t="s">
        <v>4240</v>
      </c>
      <c r="C400" s="797" t="s">
        <v>24</v>
      </c>
      <c r="D400" s="127" t="s">
        <v>14</v>
      </c>
      <c r="E400" s="129"/>
      <c r="F400" s="266">
        <v>350</v>
      </c>
      <c r="G400" s="128">
        <f t="shared" si="8"/>
        <v>45.599999999999966</v>
      </c>
      <c r="H400" s="128"/>
      <c r="M400" s="127">
        <f>401.1</f>
        <v>401.1</v>
      </c>
    </row>
    <row r="401" spans="1:13">
      <c r="A401" s="39">
        <v>45716</v>
      </c>
      <c r="B401" s="787" t="s">
        <v>4241</v>
      </c>
      <c r="C401" s="787" t="s">
        <v>24</v>
      </c>
      <c r="D401" t="s">
        <v>12</v>
      </c>
      <c r="F401" s="121">
        <v>32.6</v>
      </c>
      <c r="G401" s="4">
        <f t="shared" si="8"/>
        <v>12.999999999999964</v>
      </c>
    </row>
    <row r="402" spans="1:13">
      <c r="A402" s="39">
        <v>45716</v>
      </c>
      <c r="B402" s="787" t="s">
        <v>4241</v>
      </c>
      <c r="C402" s="787" t="s">
        <v>24</v>
      </c>
      <c r="D402" t="s">
        <v>13</v>
      </c>
      <c r="F402" s="121">
        <v>3</v>
      </c>
      <c r="G402" s="4">
        <f t="shared" si="8"/>
        <v>9.9999999999999645</v>
      </c>
      <c r="K402" s="121">
        <v>36.9</v>
      </c>
    </row>
    <row r="403" spans="1:13">
      <c r="A403" s="9">
        <v>45688</v>
      </c>
      <c r="B403" s="786" t="s">
        <v>10</v>
      </c>
      <c r="C403" s="786" t="s">
        <v>11</v>
      </c>
      <c r="D403" t="s">
        <v>12</v>
      </c>
      <c r="E403" s="121">
        <v>36.9</v>
      </c>
      <c r="G403" s="4">
        <f t="shared" si="8"/>
        <v>46.899999999999963</v>
      </c>
      <c r="K403" s="121">
        <v>3</v>
      </c>
      <c r="M403" s="26">
        <f>M400-L399</f>
        <v>5</v>
      </c>
    </row>
    <row r="404" spans="1:13">
      <c r="A404"/>
      <c r="B404" s="787"/>
      <c r="C404" s="787"/>
      <c r="D404" t="s">
        <v>13</v>
      </c>
      <c r="E404" s="121">
        <v>3</v>
      </c>
      <c r="G404" s="4">
        <f t="shared" si="8"/>
        <v>49.899999999999963</v>
      </c>
      <c r="K404" s="121">
        <v>350</v>
      </c>
    </row>
    <row r="405" spans="1:13">
      <c r="A405"/>
      <c r="B405" s="787"/>
      <c r="C405" s="787"/>
      <c r="D405" t="s">
        <v>14</v>
      </c>
      <c r="E405" s="121">
        <v>350</v>
      </c>
      <c r="G405" s="4">
        <f t="shared" si="8"/>
        <v>399.9</v>
      </c>
      <c r="K405" s="12">
        <f>SUM(K402:K404)</f>
        <v>389.9</v>
      </c>
    </row>
    <row r="406" spans="1:13" s="127" customFormat="1">
      <c r="A406" s="126">
        <v>45692</v>
      </c>
      <c r="B406" s="797" t="s">
        <v>4242</v>
      </c>
      <c r="C406" s="797" t="s">
        <v>11</v>
      </c>
      <c r="D406" s="127" t="s">
        <v>14</v>
      </c>
      <c r="E406" s="129"/>
      <c r="F406" s="266">
        <v>350</v>
      </c>
      <c r="G406" s="128">
        <f t="shared" si="8"/>
        <v>49.899999999999977</v>
      </c>
      <c r="H406" s="128"/>
      <c r="K406" s="275">
        <f>400-K405</f>
        <v>10.100000000000023</v>
      </c>
    </row>
    <row r="407" spans="1:13">
      <c r="A407" s="39">
        <v>45748</v>
      </c>
      <c r="B407" s="787" t="s">
        <v>4243</v>
      </c>
      <c r="C407" s="787" t="s">
        <v>11</v>
      </c>
      <c r="D407" t="s">
        <v>12</v>
      </c>
      <c r="F407" s="121">
        <v>36.9</v>
      </c>
      <c r="G407" s="4">
        <f t="shared" si="8"/>
        <v>12.999999999999979</v>
      </c>
      <c r="K407" s="26"/>
    </row>
    <row r="408" spans="1:13">
      <c r="A408" s="39">
        <v>45748</v>
      </c>
      <c r="B408" s="787" t="s">
        <v>4243</v>
      </c>
      <c r="C408" s="787" t="s">
        <v>11</v>
      </c>
      <c r="D408" t="s">
        <v>13</v>
      </c>
      <c r="F408" s="121">
        <v>3</v>
      </c>
      <c r="G408" s="4">
        <f t="shared" si="8"/>
        <v>9.9999999999999787</v>
      </c>
      <c r="K408" s="26"/>
    </row>
    <row r="409" spans="1:13">
      <c r="A409" s="41">
        <v>45716</v>
      </c>
      <c r="B409" s="786" t="s">
        <v>10</v>
      </c>
      <c r="C409" s="786" t="s">
        <v>15</v>
      </c>
      <c r="D409" t="s">
        <v>12</v>
      </c>
      <c r="E409" s="121">
        <v>44.9</v>
      </c>
      <c r="G409" s="4">
        <f t="shared" si="8"/>
        <v>54.899999999999977</v>
      </c>
    </row>
    <row r="410" spans="1:13">
      <c r="B410" s="787"/>
      <c r="C410" s="787"/>
      <c r="D410" t="s">
        <v>13</v>
      </c>
      <c r="E410" s="121">
        <v>3</v>
      </c>
      <c r="G410" s="4">
        <f t="shared" si="8"/>
        <v>57.899999999999977</v>
      </c>
    </row>
    <row r="411" spans="1:13">
      <c r="B411" s="787"/>
      <c r="C411" s="787"/>
      <c r="D411" t="s">
        <v>14</v>
      </c>
      <c r="E411" s="121">
        <v>350</v>
      </c>
      <c r="G411" s="4">
        <f t="shared" si="8"/>
        <v>407.9</v>
      </c>
    </row>
    <row r="412" spans="1:13" s="127" customFormat="1">
      <c r="A412" s="126">
        <v>45716</v>
      </c>
      <c r="B412" s="797" t="s">
        <v>4244</v>
      </c>
      <c r="C412" s="797" t="s">
        <v>15</v>
      </c>
      <c r="D412" s="127" t="s">
        <v>14</v>
      </c>
      <c r="E412" s="129"/>
      <c r="F412" s="266">
        <v>350</v>
      </c>
      <c r="G412" s="128">
        <f t="shared" si="8"/>
        <v>57.899999999999977</v>
      </c>
      <c r="H412" s="128"/>
    </row>
    <row r="413" spans="1:13">
      <c r="A413" s="39">
        <v>45812</v>
      </c>
      <c r="B413" s="787" t="s">
        <v>4245</v>
      </c>
      <c r="C413" s="787" t="s">
        <v>15</v>
      </c>
      <c r="D413" t="s">
        <v>12</v>
      </c>
      <c r="F413" s="121">
        <v>44.9</v>
      </c>
      <c r="G413" s="4">
        <f t="shared" si="8"/>
        <v>12.999999999999979</v>
      </c>
    </row>
    <row r="414" spans="1:13">
      <c r="A414" s="39">
        <v>45812</v>
      </c>
      <c r="B414" s="787" t="s">
        <v>4245</v>
      </c>
      <c r="C414" s="787" t="s">
        <v>15</v>
      </c>
      <c r="D414" t="s">
        <v>13</v>
      </c>
      <c r="F414" s="121">
        <v>3</v>
      </c>
      <c r="G414" s="4">
        <f t="shared" si="8"/>
        <v>9.9999999999999787</v>
      </c>
    </row>
    <row r="415" spans="1:13">
      <c r="A415" s="41">
        <v>45747</v>
      </c>
      <c r="B415" s="786" t="s">
        <v>10</v>
      </c>
      <c r="C415" s="786" t="s">
        <v>16</v>
      </c>
      <c r="D415" t="s">
        <v>12</v>
      </c>
      <c r="E415" s="121">
        <v>44</v>
      </c>
      <c r="G415" s="4">
        <f t="shared" si="8"/>
        <v>53.999999999999979</v>
      </c>
    </row>
    <row r="416" spans="1:13">
      <c r="B416" s="787"/>
      <c r="C416" s="787"/>
      <c r="D416" t="s">
        <v>13</v>
      </c>
      <c r="E416" s="121">
        <v>3</v>
      </c>
      <c r="G416" s="4">
        <f t="shared" si="8"/>
        <v>56.999999999999979</v>
      </c>
    </row>
    <row r="417" spans="1:13">
      <c r="B417" s="787"/>
      <c r="C417" s="787"/>
      <c r="D417" t="s">
        <v>14</v>
      </c>
      <c r="E417" s="121">
        <v>350</v>
      </c>
      <c r="G417" s="4">
        <f t="shared" si="8"/>
        <v>407</v>
      </c>
      <c r="L417" s="12"/>
    </row>
    <row r="418" spans="1:13" s="233" customFormat="1">
      <c r="A418" s="269">
        <v>45748</v>
      </c>
      <c r="B418" s="270" t="s">
        <v>4246</v>
      </c>
      <c r="C418" s="270" t="s">
        <v>16</v>
      </c>
      <c r="D418" s="233" t="s">
        <v>14</v>
      </c>
      <c r="E418" s="234"/>
      <c r="F418" s="273">
        <v>350</v>
      </c>
      <c r="G418" s="271">
        <f t="shared" si="8"/>
        <v>57</v>
      </c>
      <c r="H418" s="271">
        <f>+F418</f>
        <v>350</v>
      </c>
      <c r="I418" s="233" t="s">
        <v>265</v>
      </c>
      <c r="J418" s="284"/>
      <c r="L418" s="273"/>
    </row>
    <row r="419" spans="1:13">
      <c r="A419" s="39">
        <v>45811</v>
      </c>
      <c r="B419" s="787" t="s">
        <v>4247</v>
      </c>
      <c r="C419" s="787" t="s">
        <v>16</v>
      </c>
      <c r="D419" t="s">
        <v>12</v>
      </c>
      <c r="F419" s="121">
        <v>44</v>
      </c>
      <c r="G419" s="4">
        <f t="shared" si="8"/>
        <v>13</v>
      </c>
      <c r="J419" s="786"/>
      <c r="L419" s="121"/>
    </row>
    <row r="420" spans="1:13">
      <c r="A420" s="39">
        <v>45811</v>
      </c>
      <c r="B420" s="787" t="s">
        <v>4247</v>
      </c>
      <c r="C420" s="787" t="s">
        <v>16</v>
      </c>
      <c r="D420" t="s">
        <v>13</v>
      </c>
      <c r="F420" s="121">
        <v>3</v>
      </c>
      <c r="G420" s="4">
        <f t="shared" si="8"/>
        <v>10</v>
      </c>
      <c r="J420" s="786"/>
      <c r="L420" s="121"/>
    </row>
    <row r="421" spans="1:13">
      <c r="A421" s="41">
        <v>45777</v>
      </c>
      <c r="B421" s="786" t="s">
        <v>10</v>
      </c>
      <c r="C421" s="786" t="s">
        <v>17</v>
      </c>
      <c r="D421" t="s">
        <v>12</v>
      </c>
      <c r="E421" s="12">
        <v>44</v>
      </c>
      <c r="G421" s="4">
        <f t="shared" si="8"/>
        <v>54</v>
      </c>
      <c r="J421" s="787"/>
      <c r="L421" s="121"/>
    </row>
    <row r="422" spans="1:13">
      <c r="B422" s="787"/>
      <c r="C422" s="787"/>
      <c r="D422" t="s">
        <v>13</v>
      </c>
      <c r="E422" s="12">
        <v>3</v>
      </c>
      <c r="G422" s="4">
        <f t="shared" si="8"/>
        <v>57</v>
      </c>
      <c r="L422" s="121"/>
      <c r="M422" s="26"/>
    </row>
    <row r="423" spans="1:13">
      <c r="B423" s="787"/>
      <c r="C423" s="787"/>
      <c r="D423" t="s">
        <v>14</v>
      </c>
      <c r="E423" s="121">
        <v>350</v>
      </c>
      <c r="G423" s="4">
        <f t="shared" si="8"/>
        <v>407</v>
      </c>
      <c r="K423" s="121"/>
      <c r="L423" s="121"/>
    </row>
    <row r="424" spans="1:13" s="233" customFormat="1">
      <c r="A424" s="269">
        <v>45792</v>
      </c>
      <c r="B424" s="270" t="s">
        <v>4248</v>
      </c>
      <c r="C424" s="270" t="s">
        <v>17</v>
      </c>
      <c r="D424" s="233" t="s">
        <v>14</v>
      </c>
      <c r="E424" s="234"/>
      <c r="F424" s="273">
        <v>350</v>
      </c>
      <c r="G424" s="271">
        <f t="shared" si="8"/>
        <v>57</v>
      </c>
      <c r="H424" s="271">
        <f>+F424</f>
        <v>350</v>
      </c>
      <c r="I424" s="233" t="s">
        <v>265</v>
      </c>
      <c r="K424" s="273"/>
    </row>
    <row r="425" spans="1:13">
      <c r="A425" s="39">
        <v>45840</v>
      </c>
      <c r="B425" s="787" t="s">
        <v>4249</v>
      </c>
      <c r="C425" s="787" t="s">
        <v>17</v>
      </c>
      <c r="D425" t="s">
        <v>12</v>
      </c>
      <c r="F425" s="121">
        <v>44</v>
      </c>
      <c r="G425" s="4">
        <f t="shared" si="8"/>
        <v>13</v>
      </c>
      <c r="K425" s="121"/>
    </row>
    <row r="426" spans="1:13">
      <c r="A426" s="39">
        <v>45840</v>
      </c>
      <c r="B426" s="787" t="s">
        <v>4249</v>
      </c>
      <c r="C426" s="787" t="s">
        <v>17</v>
      </c>
      <c r="D426" t="s">
        <v>13</v>
      </c>
      <c r="F426" s="121">
        <v>3</v>
      </c>
      <c r="G426" s="4">
        <f t="shared" si="8"/>
        <v>10</v>
      </c>
      <c r="K426" s="121"/>
    </row>
    <row r="427" spans="1:13">
      <c r="A427" s="41">
        <v>45808</v>
      </c>
      <c r="B427" s="786" t="s">
        <v>10</v>
      </c>
      <c r="C427" s="786" t="s">
        <v>237</v>
      </c>
      <c r="D427" t="s">
        <v>12</v>
      </c>
      <c r="E427" s="12">
        <v>44</v>
      </c>
      <c r="G427" s="4">
        <f t="shared" si="8"/>
        <v>54</v>
      </c>
      <c r="K427" s="121"/>
    </row>
    <row r="428" spans="1:13">
      <c r="B428" s="787"/>
      <c r="C428" s="787"/>
      <c r="D428" t="s">
        <v>13</v>
      </c>
      <c r="E428" s="12">
        <v>5</v>
      </c>
      <c r="G428" s="4">
        <f t="shared" si="8"/>
        <v>59</v>
      </c>
      <c r="K428" s="121"/>
    </row>
    <row r="429" spans="1:13">
      <c r="B429" s="787"/>
      <c r="C429" s="787"/>
      <c r="D429" t="s">
        <v>14</v>
      </c>
      <c r="E429" s="121">
        <v>350</v>
      </c>
      <c r="G429" s="4">
        <f t="shared" si="8"/>
        <v>409</v>
      </c>
      <c r="K429" s="786"/>
      <c r="M429" s="121"/>
    </row>
    <row r="430" spans="1:13" s="233" customFormat="1">
      <c r="A430" s="269">
        <v>45811</v>
      </c>
      <c r="B430" s="270" t="s">
        <v>4250</v>
      </c>
      <c r="C430" s="270" t="s">
        <v>237</v>
      </c>
      <c r="D430" s="233" t="s">
        <v>14</v>
      </c>
      <c r="E430" s="234"/>
      <c r="F430" s="273">
        <v>350</v>
      </c>
      <c r="G430" s="271">
        <f t="shared" si="8"/>
        <v>59</v>
      </c>
      <c r="H430" s="271">
        <f>+F430</f>
        <v>350</v>
      </c>
      <c r="I430" s="233" t="s">
        <v>265</v>
      </c>
      <c r="K430" s="270"/>
      <c r="M430" s="273"/>
    </row>
    <row r="431" spans="1:13">
      <c r="A431" s="39">
        <v>45880</v>
      </c>
      <c r="B431" s="787" t="s">
        <v>4251</v>
      </c>
      <c r="C431" s="787" t="s">
        <v>237</v>
      </c>
      <c r="D431" t="s">
        <v>12</v>
      </c>
      <c r="F431" s="12">
        <v>44</v>
      </c>
      <c r="G431" s="4">
        <f t="shared" si="8"/>
        <v>15</v>
      </c>
      <c r="K431" s="787"/>
      <c r="M431" s="121"/>
    </row>
    <row r="432" spans="1:13">
      <c r="A432" s="39">
        <v>45880</v>
      </c>
      <c r="B432" s="787" t="s">
        <v>4251</v>
      </c>
      <c r="C432" s="787" t="s">
        <v>237</v>
      </c>
      <c r="D432" t="s">
        <v>13</v>
      </c>
      <c r="F432" s="12">
        <v>5</v>
      </c>
      <c r="G432" s="4">
        <f t="shared" si="8"/>
        <v>10</v>
      </c>
      <c r="K432" s="787"/>
      <c r="M432" s="121"/>
    </row>
    <row r="433" spans="1:13">
      <c r="A433" s="41">
        <v>45838</v>
      </c>
      <c r="B433" s="786" t="s">
        <v>10</v>
      </c>
      <c r="C433" s="786" t="s">
        <v>19</v>
      </c>
      <c r="D433" t="s">
        <v>12</v>
      </c>
      <c r="E433" s="12">
        <v>44</v>
      </c>
      <c r="G433" s="4">
        <f t="shared" si="8"/>
        <v>54</v>
      </c>
      <c r="K433" s="12">
        <v>44</v>
      </c>
      <c r="M433" s="121"/>
    </row>
    <row r="434" spans="1:13">
      <c r="B434" s="787"/>
      <c r="C434" s="787"/>
      <c r="D434" t="s">
        <v>13</v>
      </c>
      <c r="E434" s="12">
        <v>4</v>
      </c>
      <c r="G434" s="4">
        <f t="shared" si="8"/>
        <v>58</v>
      </c>
      <c r="K434" s="12">
        <v>5</v>
      </c>
      <c r="M434" s="121"/>
    </row>
    <row r="435" spans="1:13">
      <c r="B435" s="787"/>
      <c r="C435" s="787"/>
      <c r="D435" t="s">
        <v>14</v>
      </c>
      <c r="E435" s="12">
        <v>350</v>
      </c>
      <c r="G435" s="4">
        <f t="shared" si="8"/>
        <v>408</v>
      </c>
      <c r="K435" s="121">
        <v>350</v>
      </c>
    </row>
    <row r="436" spans="1:13" s="127" customFormat="1">
      <c r="A436" s="126">
        <v>45840</v>
      </c>
      <c r="B436" s="797" t="s">
        <v>4252</v>
      </c>
      <c r="C436" s="797" t="s">
        <v>19</v>
      </c>
      <c r="D436" s="127" t="s">
        <v>14</v>
      </c>
      <c r="E436" s="129"/>
      <c r="F436" s="266">
        <v>350</v>
      </c>
      <c r="G436" s="128">
        <f t="shared" si="8"/>
        <v>58</v>
      </c>
      <c r="H436" s="128"/>
      <c r="K436" s="129">
        <f>SUM(K433:K435)</f>
        <v>399</v>
      </c>
    </row>
    <row r="437" spans="1:13">
      <c r="A437" s="41">
        <v>45869</v>
      </c>
      <c r="B437" s="786" t="s">
        <v>10</v>
      </c>
      <c r="C437" s="786" t="s">
        <v>20</v>
      </c>
      <c r="D437" t="s">
        <v>12</v>
      </c>
      <c r="E437" s="12">
        <v>44</v>
      </c>
      <c r="G437" s="4">
        <f t="shared" si="8"/>
        <v>102</v>
      </c>
    </row>
    <row r="438" spans="1:13">
      <c r="B438" s="787"/>
      <c r="C438" s="787"/>
      <c r="D438" t="s">
        <v>13</v>
      </c>
      <c r="E438" s="12">
        <v>4</v>
      </c>
      <c r="G438" s="4">
        <f t="shared" si="8"/>
        <v>106</v>
      </c>
    </row>
    <row r="439" spans="1:13">
      <c r="B439" s="787"/>
      <c r="C439" s="787"/>
      <c r="D439" t="s">
        <v>14</v>
      </c>
      <c r="E439" s="12">
        <v>350</v>
      </c>
      <c r="G439" s="4">
        <f t="shared" si="8"/>
        <v>456</v>
      </c>
    </row>
    <row r="440" spans="1:13" s="233" customFormat="1">
      <c r="A440" s="269">
        <v>45874</v>
      </c>
      <c r="B440" s="270" t="s">
        <v>465</v>
      </c>
      <c r="C440" s="270" t="s">
        <v>20</v>
      </c>
      <c r="D440" s="233" t="s">
        <v>14</v>
      </c>
      <c r="E440" s="234"/>
      <c r="F440" s="273">
        <v>350</v>
      </c>
      <c r="G440" s="271">
        <f t="shared" si="8"/>
        <v>106</v>
      </c>
      <c r="H440" s="271">
        <f>+F440</f>
        <v>350</v>
      </c>
      <c r="I440" s="233" t="s">
        <v>265</v>
      </c>
    </row>
    <row r="441" spans="1:13">
      <c r="A441" s="41">
        <v>45900</v>
      </c>
      <c r="B441" s="786" t="s">
        <v>10</v>
      </c>
      <c r="C441" s="786" t="s">
        <v>21</v>
      </c>
      <c r="D441" t="s">
        <v>12</v>
      </c>
      <c r="E441" s="121">
        <v>44</v>
      </c>
      <c r="G441" s="4">
        <f t="shared" si="8"/>
        <v>150</v>
      </c>
    </row>
    <row r="442" spans="1:13">
      <c r="B442" s="787"/>
      <c r="C442" s="787"/>
      <c r="D442" t="s">
        <v>13</v>
      </c>
      <c r="E442" s="121">
        <v>8</v>
      </c>
      <c r="G442" s="4">
        <f t="shared" si="8"/>
        <v>158</v>
      </c>
    </row>
    <row r="443" spans="1:13">
      <c r="B443" s="787"/>
      <c r="C443" s="787"/>
      <c r="D443" t="s">
        <v>14</v>
      </c>
      <c r="E443" s="12">
        <v>350</v>
      </c>
      <c r="G443" s="4">
        <f t="shared" si="8"/>
        <v>508</v>
      </c>
    </row>
    <row r="444" spans="1:13">
      <c r="B444" s="787"/>
      <c r="C444" s="787"/>
      <c r="D444" s="378" t="s">
        <v>223</v>
      </c>
      <c r="E444" s="379">
        <v>15</v>
      </c>
      <c r="G444" s="4">
        <f t="shared" si="8"/>
        <v>523</v>
      </c>
    </row>
    <row r="445" spans="1:13">
      <c r="A445" s="39">
        <v>45933</v>
      </c>
      <c r="B445" s="787" t="s">
        <v>4253</v>
      </c>
      <c r="C445" s="787" t="s">
        <v>21</v>
      </c>
      <c r="D445" t="s">
        <v>12</v>
      </c>
      <c r="F445" s="121">
        <v>44</v>
      </c>
      <c r="G445" s="4">
        <f t="shared" si="8"/>
        <v>479</v>
      </c>
    </row>
    <row r="446" spans="1:13">
      <c r="A446" s="39">
        <v>45933</v>
      </c>
      <c r="B446" s="787" t="s">
        <v>4253</v>
      </c>
      <c r="C446" s="787" t="s">
        <v>21</v>
      </c>
      <c r="D446" t="s">
        <v>13</v>
      </c>
      <c r="F446" s="121">
        <v>8</v>
      </c>
      <c r="G446" s="4">
        <f t="shared" si="8"/>
        <v>471</v>
      </c>
    </row>
    <row r="447" spans="1:13">
      <c r="A447" s="133" t="s">
        <v>136</v>
      </c>
      <c r="B447" s="786" t="s">
        <v>10</v>
      </c>
      <c r="C447" s="786" t="s">
        <v>91</v>
      </c>
      <c r="D447" t="s">
        <v>12</v>
      </c>
      <c r="E447" s="121">
        <v>44</v>
      </c>
      <c r="G447" s="4">
        <f t="shared" si="8"/>
        <v>515</v>
      </c>
      <c r="L447" t="s">
        <v>12</v>
      </c>
      <c r="M447" s="121">
        <v>44</v>
      </c>
    </row>
    <row r="448" spans="1:13">
      <c r="A448" s="106"/>
      <c r="B448" s="787"/>
      <c r="C448" s="787"/>
      <c r="D448" t="s">
        <v>13</v>
      </c>
      <c r="E448" s="12">
        <v>6</v>
      </c>
      <c r="G448" s="4">
        <f t="shared" si="8"/>
        <v>521</v>
      </c>
      <c r="L448" t="s">
        <v>13</v>
      </c>
      <c r="M448" s="12">
        <v>6</v>
      </c>
    </row>
    <row r="449" spans="1:13">
      <c r="A449" s="106"/>
      <c r="B449" s="787"/>
      <c r="C449" s="787"/>
      <c r="D449" t="s">
        <v>14</v>
      </c>
      <c r="E449" s="12">
        <v>350</v>
      </c>
      <c r="G449" s="4">
        <f t="shared" si="8"/>
        <v>871</v>
      </c>
      <c r="M449" s="121">
        <f>SUM(M447:M448)</f>
        <v>50</v>
      </c>
    </row>
    <row r="450" spans="1:13">
      <c r="A450" s="39">
        <v>45933</v>
      </c>
      <c r="B450" s="499" t="s">
        <v>4254</v>
      </c>
      <c r="C450" s="499" t="s">
        <v>91</v>
      </c>
      <c r="D450" t="s">
        <v>14</v>
      </c>
      <c r="F450" s="121">
        <v>350</v>
      </c>
      <c r="G450" s="4">
        <f t="shared" si="8"/>
        <v>521</v>
      </c>
    </row>
    <row r="451" spans="1:13">
      <c r="A451" s="39">
        <v>45964</v>
      </c>
      <c r="B451" s="787" t="s">
        <v>4255</v>
      </c>
      <c r="C451" s="499" t="s">
        <v>91</v>
      </c>
      <c r="D451" t="s">
        <v>12</v>
      </c>
      <c r="F451" s="121">
        <v>44</v>
      </c>
      <c r="G451" s="4">
        <f t="shared" si="8"/>
        <v>477</v>
      </c>
    </row>
    <row r="452" spans="1:13">
      <c r="A452" s="39">
        <v>45964</v>
      </c>
      <c r="B452" s="787" t="s">
        <v>4255</v>
      </c>
      <c r="C452" s="499" t="s">
        <v>91</v>
      </c>
      <c r="D452" t="s">
        <v>13</v>
      </c>
      <c r="F452" s="121">
        <v>6</v>
      </c>
      <c r="G452" s="4">
        <f t="shared" si="8"/>
        <v>471</v>
      </c>
    </row>
    <row r="453" spans="1:13">
      <c r="A453" s="41">
        <v>45961</v>
      </c>
      <c r="B453" s="786" t="s">
        <v>10</v>
      </c>
      <c r="C453" s="786" t="s">
        <v>23</v>
      </c>
      <c r="D453" t="s">
        <v>12</v>
      </c>
      <c r="E453" s="121">
        <v>44</v>
      </c>
      <c r="G453" s="4">
        <f t="shared" si="8"/>
        <v>515</v>
      </c>
    </row>
    <row r="454" spans="1:13">
      <c r="B454" s="787"/>
      <c r="C454" s="787"/>
      <c r="D454" t="s">
        <v>13</v>
      </c>
      <c r="E454" s="12">
        <v>6</v>
      </c>
      <c r="G454" s="4">
        <f t="shared" ref="G454:G524" si="9">+G453+E454-F454</f>
        <v>521</v>
      </c>
    </row>
    <row r="455" spans="1:13">
      <c r="B455" s="787"/>
      <c r="C455" s="787"/>
      <c r="D455" t="s">
        <v>14</v>
      </c>
      <c r="E455" s="12">
        <v>350</v>
      </c>
      <c r="F455" s="12"/>
      <c r="G455" s="4">
        <f t="shared" si="9"/>
        <v>871</v>
      </c>
    </row>
    <row r="456" spans="1:13">
      <c r="A456" s="39">
        <v>45964</v>
      </c>
      <c r="B456" s="787" t="s">
        <v>4256</v>
      </c>
      <c r="C456" s="787" t="s">
        <v>23</v>
      </c>
      <c r="D456" t="s">
        <v>14</v>
      </c>
      <c r="F456" s="12">
        <v>350</v>
      </c>
      <c r="G456" s="4">
        <f t="shared" si="9"/>
        <v>521</v>
      </c>
    </row>
    <row r="457" spans="1:13">
      <c r="A457" s="39">
        <v>45993</v>
      </c>
      <c r="B457" s="787" t="s">
        <v>4257</v>
      </c>
      <c r="C457" s="787" t="s">
        <v>23</v>
      </c>
      <c r="D457" t="s">
        <v>12</v>
      </c>
      <c r="F457" s="12">
        <v>44</v>
      </c>
      <c r="G457" s="4">
        <f t="shared" si="9"/>
        <v>477</v>
      </c>
    </row>
    <row r="458" spans="1:13">
      <c r="A458" s="39">
        <v>45993</v>
      </c>
      <c r="B458" s="787" t="s">
        <v>4257</v>
      </c>
      <c r="C458" s="787" t="s">
        <v>23</v>
      </c>
      <c r="D458" t="s">
        <v>13</v>
      </c>
      <c r="F458" s="12">
        <v>6</v>
      </c>
      <c r="G458" s="4">
        <f t="shared" si="9"/>
        <v>471</v>
      </c>
    </row>
    <row r="459" spans="1:13">
      <c r="A459" s="41">
        <v>45991</v>
      </c>
      <c r="B459" s="786" t="s">
        <v>10</v>
      </c>
      <c r="C459" s="786" t="s">
        <v>24</v>
      </c>
      <c r="D459" t="s">
        <v>12</v>
      </c>
      <c r="E459" s="12">
        <v>44</v>
      </c>
      <c r="G459" s="4">
        <f t="shared" si="9"/>
        <v>515</v>
      </c>
      <c r="H459" s="457">
        <f>SUM(H327:H456)</f>
        <v>2100</v>
      </c>
      <c r="I459" s="458" t="s">
        <v>1120</v>
      </c>
    </row>
    <row r="460" spans="1:13">
      <c r="B460" s="787"/>
      <c r="C460" s="787"/>
      <c r="D460" t="s">
        <v>13</v>
      </c>
      <c r="E460" s="12">
        <v>5</v>
      </c>
      <c r="G460" s="4">
        <f t="shared" si="9"/>
        <v>520</v>
      </c>
    </row>
    <row r="461" spans="1:13">
      <c r="B461" s="787"/>
      <c r="C461" s="787"/>
      <c r="D461" t="s">
        <v>14</v>
      </c>
      <c r="E461" s="12">
        <v>350</v>
      </c>
      <c r="G461" s="4">
        <f t="shared" si="9"/>
        <v>870</v>
      </c>
    </row>
    <row r="462" spans="1:13">
      <c r="A462" s="39">
        <v>45993</v>
      </c>
      <c r="B462" s="787" t="s">
        <v>4258</v>
      </c>
      <c r="C462" s="803" t="s">
        <v>24</v>
      </c>
      <c r="D462" t="s">
        <v>14</v>
      </c>
      <c r="F462" s="121">
        <v>350</v>
      </c>
      <c r="G462" s="4">
        <f t="shared" si="9"/>
        <v>520</v>
      </c>
      <c r="J462" s="723" t="s">
        <v>140</v>
      </c>
      <c r="K462" s="724">
        <v>8899417</v>
      </c>
    </row>
    <row r="463" spans="1:13">
      <c r="A463" s="39">
        <v>46024</v>
      </c>
      <c r="B463" s="787" t="s">
        <v>4259</v>
      </c>
      <c r="C463" s="803" t="s">
        <v>24</v>
      </c>
      <c r="D463" t="s">
        <v>12</v>
      </c>
      <c r="F463" s="121">
        <v>44</v>
      </c>
      <c r="G463" s="4">
        <f t="shared" si="9"/>
        <v>476</v>
      </c>
    </row>
    <row r="464" spans="1:13">
      <c r="A464" s="39">
        <v>46024</v>
      </c>
      <c r="B464" s="787" t="s">
        <v>4259</v>
      </c>
      <c r="C464" s="803" t="s">
        <v>24</v>
      </c>
      <c r="D464" t="s">
        <v>13</v>
      </c>
      <c r="F464" s="121">
        <v>5</v>
      </c>
      <c r="G464" s="4">
        <f t="shared" si="9"/>
        <v>471</v>
      </c>
    </row>
    <row r="465" spans="1:14">
      <c r="A465" s="41">
        <v>46022</v>
      </c>
      <c r="B465" s="786" t="s">
        <v>10</v>
      </c>
      <c r="C465" s="786" t="s">
        <v>25</v>
      </c>
      <c r="D465" t="s">
        <v>12</v>
      </c>
      <c r="E465" s="12">
        <v>44</v>
      </c>
      <c r="G465" s="4">
        <f t="shared" si="9"/>
        <v>515</v>
      </c>
      <c r="J465" s="786"/>
      <c r="L465" s="12"/>
    </row>
    <row r="466" spans="1:14">
      <c r="A466" s="41"/>
      <c r="B466" s="786"/>
      <c r="C466" s="786"/>
      <c r="D466" t="s">
        <v>13</v>
      </c>
      <c r="E466" s="12">
        <v>5</v>
      </c>
      <c r="G466" s="4">
        <f t="shared" si="9"/>
        <v>520</v>
      </c>
      <c r="J466" s="786"/>
      <c r="L466" s="12"/>
    </row>
    <row r="467" spans="1:14">
      <c r="B467" s="787"/>
      <c r="C467" s="787"/>
      <c r="D467" t="s">
        <v>14</v>
      </c>
      <c r="E467" s="12">
        <v>350</v>
      </c>
      <c r="G467" s="4">
        <f t="shared" si="9"/>
        <v>870</v>
      </c>
      <c r="J467" s="786"/>
      <c r="L467" s="12"/>
    </row>
    <row r="468" spans="1:14">
      <c r="A468" s="39">
        <v>46024</v>
      </c>
      <c r="B468" s="691" t="s">
        <v>4260</v>
      </c>
      <c r="C468" s="787" t="s">
        <v>25</v>
      </c>
      <c r="D468" t="s">
        <v>14</v>
      </c>
      <c r="F468" s="121">
        <v>350</v>
      </c>
      <c r="G468" s="4">
        <f t="shared" si="9"/>
        <v>520</v>
      </c>
      <c r="J468" s="786"/>
      <c r="K468" s="820" t="s">
        <v>4261</v>
      </c>
      <c r="L468" s="820"/>
      <c r="M468" s="820"/>
    </row>
    <row r="469" spans="1:14">
      <c r="A469" s="39">
        <v>46056</v>
      </c>
      <c r="B469" s="691" t="s">
        <v>4262</v>
      </c>
      <c r="C469" s="787" t="s">
        <v>25</v>
      </c>
      <c r="D469" t="s">
        <v>12</v>
      </c>
      <c r="F469" s="121">
        <v>44</v>
      </c>
      <c r="G469" s="4">
        <f t="shared" si="9"/>
        <v>476</v>
      </c>
      <c r="J469" s="715">
        <v>2023</v>
      </c>
      <c r="K469" s="715" t="s">
        <v>18</v>
      </c>
      <c r="L469" s="772" t="s">
        <v>81</v>
      </c>
      <c r="M469" s="773">
        <v>10</v>
      </c>
      <c r="N469" s="868" t="s">
        <v>620</v>
      </c>
    </row>
    <row r="470" spans="1:14">
      <c r="A470" s="39">
        <v>46056</v>
      </c>
      <c r="B470" s="691" t="s">
        <v>4262</v>
      </c>
      <c r="C470" s="787" t="s">
        <v>25</v>
      </c>
      <c r="D470" t="s">
        <v>13</v>
      </c>
      <c r="F470" s="121">
        <v>5</v>
      </c>
      <c r="G470" s="4">
        <f t="shared" si="9"/>
        <v>471</v>
      </c>
      <c r="J470" s="715">
        <v>2025</v>
      </c>
      <c r="K470" s="715" t="s">
        <v>19</v>
      </c>
      <c r="L470" s="716" t="s">
        <v>12</v>
      </c>
      <c r="M470" s="773">
        <v>44</v>
      </c>
      <c r="N470" s="868"/>
    </row>
    <row r="471" spans="1:14">
      <c r="A471" s="133">
        <v>46053</v>
      </c>
      <c r="B471" s="786" t="s">
        <v>10</v>
      </c>
      <c r="C471" s="786" t="s">
        <v>11</v>
      </c>
      <c r="D471" t="s">
        <v>12</v>
      </c>
      <c r="E471" s="12">
        <v>44</v>
      </c>
      <c r="G471" s="4">
        <f t="shared" si="9"/>
        <v>515</v>
      </c>
      <c r="J471" s="715"/>
      <c r="K471" s="774"/>
      <c r="L471" s="716" t="s">
        <v>13</v>
      </c>
      <c r="M471" s="773">
        <v>4</v>
      </c>
      <c r="N471" s="868"/>
    </row>
    <row r="472" spans="1:14">
      <c r="A472" s="106"/>
      <c r="B472" s="787"/>
      <c r="C472" s="787"/>
      <c r="D472" t="s">
        <v>13</v>
      </c>
      <c r="E472" s="12">
        <v>8</v>
      </c>
      <c r="G472" s="4">
        <f t="shared" si="9"/>
        <v>523</v>
      </c>
      <c r="J472" s="774"/>
      <c r="K472" s="715" t="s">
        <v>20</v>
      </c>
      <c r="L472" s="716" t="s">
        <v>12</v>
      </c>
      <c r="M472" s="773">
        <v>44</v>
      </c>
      <c r="N472" s="868"/>
    </row>
    <row r="473" spans="1:14">
      <c r="A473" s="106"/>
      <c r="B473" s="787"/>
      <c r="C473" s="787"/>
      <c r="D473" t="s">
        <v>14</v>
      </c>
      <c r="E473" s="12">
        <v>350</v>
      </c>
      <c r="G473" s="4">
        <f t="shared" si="9"/>
        <v>873</v>
      </c>
      <c r="J473" s="715"/>
      <c r="K473" s="774"/>
      <c r="L473" s="716" t="s">
        <v>13</v>
      </c>
      <c r="M473" s="773">
        <v>4</v>
      </c>
      <c r="N473" s="868"/>
    </row>
    <row r="474" spans="1:14">
      <c r="B474" s="787"/>
      <c r="C474" s="787"/>
      <c r="D474" s="683" t="s">
        <v>147</v>
      </c>
      <c r="E474" s="684">
        <v>28.3</v>
      </c>
      <c r="G474" s="4">
        <f t="shared" si="9"/>
        <v>901.3</v>
      </c>
      <c r="J474" s="716"/>
      <c r="K474" s="715" t="s">
        <v>21</v>
      </c>
      <c r="L474" s="716" t="s">
        <v>14</v>
      </c>
      <c r="M474" s="773">
        <v>350</v>
      </c>
      <c r="N474" s="868"/>
    </row>
    <row r="475" spans="1:14">
      <c r="A475" s="39">
        <v>46056</v>
      </c>
      <c r="B475" s="787" t="s">
        <v>4263</v>
      </c>
      <c r="C475" s="787" t="s">
        <v>11</v>
      </c>
      <c r="D475" t="s">
        <v>14</v>
      </c>
      <c r="F475" s="121">
        <v>350</v>
      </c>
      <c r="G475" s="4">
        <f t="shared" si="9"/>
        <v>551.29999999999995</v>
      </c>
      <c r="L475" s="378" t="s">
        <v>223</v>
      </c>
      <c r="M475" s="379">
        <v>15</v>
      </c>
    </row>
    <row r="476" spans="1:14">
      <c r="A476" s="39">
        <v>46083</v>
      </c>
      <c r="B476" s="787" t="s">
        <v>4264</v>
      </c>
      <c r="C476" s="787" t="s">
        <v>11</v>
      </c>
      <c r="D476" t="s">
        <v>12</v>
      </c>
      <c r="F476" s="121">
        <v>44</v>
      </c>
      <c r="G476" s="4">
        <f t="shared" si="9"/>
        <v>507.29999999999995</v>
      </c>
      <c r="J476" s="786">
        <v>2026</v>
      </c>
      <c r="K476" s="786" t="s">
        <v>11</v>
      </c>
      <c r="L476" s="683" t="s">
        <v>147</v>
      </c>
      <c r="M476" s="684">
        <v>28.3</v>
      </c>
    </row>
    <row r="477" spans="1:14">
      <c r="A477" s="39">
        <v>46083</v>
      </c>
      <c r="B477" s="787" t="s">
        <v>4264</v>
      </c>
      <c r="C477" s="787" t="s">
        <v>11</v>
      </c>
      <c r="D477" t="s">
        <v>13</v>
      </c>
      <c r="F477" s="121">
        <v>8</v>
      </c>
      <c r="G477" s="4">
        <f t="shared" si="9"/>
        <v>499.29999999999995</v>
      </c>
      <c r="K477" s="786" t="s">
        <v>16</v>
      </c>
      <c r="L477" t="s">
        <v>12</v>
      </c>
      <c r="M477" s="12">
        <v>44</v>
      </c>
    </row>
    <row r="478" spans="1:14">
      <c r="A478" s="41">
        <v>46081</v>
      </c>
      <c r="B478" s="786" t="s">
        <v>10</v>
      </c>
      <c r="C478" s="786" t="s">
        <v>15</v>
      </c>
      <c r="D478" t="s">
        <v>12</v>
      </c>
      <c r="E478" s="12">
        <v>44</v>
      </c>
      <c r="G478" s="4">
        <f t="shared" si="9"/>
        <v>543.29999999999995</v>
      </c>
      <c r="K478" s="787"/>
      <c r="L478" t="s">
        <v>13</v>
      </c>
      <c r="M478" s="12">
        <v>10</v>
      </c>
    </row>
    <row r="479" spans="1:14">
      <c r="B479" s="787"/>
      <c r="C479" s="787"/>
      <c r="D479" t="s">
        <v>13</v>
      </c>
      <c r="E479" s="12">
        <v>8</v>
      </c>
      <c r="G479" s="4">
        <f t="shared" si="9"/>
        <v>551.29999999999995</v>
      </c>
      <c r="M479" s="135">
        <f>SUM(M469:M478)</f>
        <v>553.29999999999995</v>
      </c>
    </row>
    <row r="480" spans="1:14">
      <c r="B480" s="787"/>
      <c r="C480" s="787"/>
      <c r="D480" t="s">
        <v>14</v>
      </c>
      <c r="E480" s="118">
        <v>350</v>
      </c>
      <c r="G480" s="4">
        <f t="shared" si="9"/>
        <v>901.3</v>
      </c>
    </row>
    <row r="481" spans="1:13">
      <c r="A481" s="39">
        <v>46083</v>
      </c>
      <c r="B481" s="787" t="s">
        <v>4265</v>
      </c>
      <c r="C481" s="787" t="s">
        <v>15</v>
      </c>
      <c r="D481" t="s">
        <v>14</v>
      </c>
      <c r="F481" s="121">
        <v>350</v>
      </c>
      <c r="G481" s="4">
        <f t="shared" si="9"/>
        <v>551.29999999999995</v>
      </c>
    </row>
    <row r="482" spans="1:13">
      <c r="A482" s="39">
        <v>46111</v>
      </c>
      <c r="B482" s="787" t="s">
        <v>4266</v>
      </c>
      <c r="C482" s="787" t="s">
        <v>15</v>
      </c>
      <c r="D482" t="s">
        <v>12</v>
      </c>
      <c r="F482" s="121">
        <v>44</v>
      </c>
      <c r="G482" s="4">
        <f t="shared" si="9"/>
        <v>507.29999999999995</v>
      </c>
    </row>
    <row r="483" spans="1:13">
      <c r="A483" s="39">
        <v>46111</v>
      </c>
      <c r="B483" s="787" t="s">
        <v>4266</v>
      </c>
      <c r="C483" s="787" t="s">
        <v>15</v>
      </c>
      <c r="D483" t="s">
        <v>13</v>
      </c>
      <c r="F483" s="121">
        <v>8</v>
      </c>
      <c r="G483" s="4">
        <f t="shared" si="9"/>
        <v>499.29999999999995</v>
      </c>
    </row>
    <row r="484" spans="1:13">
      <c r="A484" s="41">
        <v>46112</v>
      </c>
      <c r="B484" s="786" t="s">
        <v>10</v>
      </c>
      <c r="C484" s="786" t="s">
        <v>16</v>
      </c>
      <c r="D484" t="s">
        <v>12</v>
      </c>
      <c r="E484" s="12">
        <v>44</v>
      </c>
      <c r="G484" s="4">
        <f t="shared" si="9"/>
        <v>543.29999999999995</v>
      </c>
    </row>
    <row r="485" spans="1:13">
      <c r="B485" s="787"/>
      <c r="C485" s="787"/>
      <c r="D485" t="s">
        <v>13</v>
      </c>
      <c r="E485" s="12">
        <v>10</v>
      </c>
      <c r="G485" s="4">
        <f t="shared" si="9"/>
        <v>553.29999999999995</v>
      </c>
      <c r="J485" s="786" t="s">
        <v>16</v>
      </c>
      <c r="K485" t="s">
        <v>12</v>
      </c>
      <c r="L485" s="12">
        <v>44</v>
      </c>
    </row>
    <row r="486" spans="1:13">
      <c r="B486" s="787"/>
      <c r="C486" s="787"/>
      <c r="D486" t="s">
        <v>14</v>
      </c>
      <c r="E486" s="12">
        <v>350</v>
      </c>
      <c r="G486" s="4">
        <f t="shared" si="9"/>
        <v>903.3</v>
      </c>
      <c r="J486" s="787"/>
      <c r="K486" t="s">
        <v>13</v>
      </c>
      <c r="L486" s="12">
        <v>10</v>
      </c>
    </row>
    <row r="487" spans="1:13">
      <c r="A487" s="39">
        <v>46111</v>
      </c>
      <c r="B487" s="787" t="s">
        <v>4267</v>
      </c>
      <c r="C487" s="787" t="s">
        <v>16</v>
      </c>
      <c r="D487" t="s">
        <v>14</v>
      </c>
      <c r="F487" s="121">
        <v>350</v>
      </c>
      <c r="G487" s="4">
        <f t="shared" si="9"/>
        <v>553.29999999999995</v>
      </c>
      <c r="L487" s="12">
        <v>350</v>
      </c>
    </row>
    <row r="488" spans="1:13">
      <c r="A488" s="39">
        <v>46141</v>
      </c>
      <c r="B488" s="787" t="s">
        <v>4268</v>
      </c>
      <c r="C488" s="787" t="s">
        <v>16</v>
      </c>
      <c r="D488" t="s">
        <v>12</v>
      </c>
      <c r="F488" s="121">
        <v>44</v>
      </c>
      <c r="G488" s="4">
        <f t="shared" si="9"/>
        <v>509.29999999999995</v>
      </c>
      <c r="L488" s="12">
        <f>SUM(L485:L487)</f>
        <v>404</v>
      </c>
    </row>
    <row r="489" spans="1:13">
      <c r="A489" s="39">
        <v>46141</v>
      </c>
      <c r="B489" s="787" t="s">
        <v>4268</v>
      </c>
      <c r="C489" s="787" t="s">
        <v>16</v>
      </c>
      <c r="D489" t="s">
        <v>13</v>
      </c>
      <c r="F489" s="121">
        <v>10</v>
      </c>
      <c r="G489" s="4">
        <f t="shared" si="9"/>
        <v>499.29999999999995</v>
      </c>
      <c r="L489">
        <v>15</v>
      </c>
    </row>
    <row r="490" spans="1:13">
      <c r="A490" s="41">
        <v>46142</v>
      </c>
      <c r="B490" s="786" t="s">
        <v>10</v>
      </c>
      <c r="C490" s="786" t="s">
        <v>1880</v>
      </c>
      <c r="D490" t="s">
        <v>12</v>
      </c>
      <c r="G490" s="4">
        <f t="shared" si="9"/>
        <v>499.29999999999995</v>
      </c>
      <c r="K490">
        <v>450</v>
      </c>
      <c r="L490" s="12">
        <f>SUM(L488:L489)</f>
        <v>419</v>
      </c>
      <c r="M490" s="26">
        <f>K490-L490</f>
        <v>31</v>
      </c>
    </row>
    <row r="491" spans="1:13">
      <c r="B491" s="787"/>
      <c r="C491" s="787"/>
      <c r="D491" t="s">
        <v>13</v>
      </c>
      <c r="G491" s="4">
        <f t="shared" si="9"/>
        <v>499.29999999999995</v>
      </c>
    </row>
    <row r="492" spans="1:13">
      <c r="B492" s="787"/>
      <c r="C492" s="787"/>
      <c r="D492" t="s">
        <v>14</v>
      </c>
      <c r="E492" s="12">
        <v>350</v>
      </c>
      <c r="G492" s="4">
        <f t="shared" si="9"/>
        <v>849.3</v>
      </c>
    </row>
    <row r="493" spans="1:13">
      <c r="A493" s="39">
        <v>46142</v>
      </c>
      <c r="B493" s="787" t="s">
        <v>4269</v>
      </c>
      <c r="C493" s="787" t="s">
        <v>1880</v>
      </c>
      <c r="D493" t="s">
        <v>14</v>
      </c>
      <c r="F493" s="121">
        <v>350</v>
      </c>
      <c r="G493" s="4">
        <f t="shared" si="9"/>
        <v>499.29999999999995</v>
      </c>
    </row>
    <row r="494" spans="1:13">
      <c r="B494" s="787"/>
      <c r="C494" s="787"/>
      <c r="G494" s="4">
        <f t="shared" si="9"/>
        <v>499.29999999999995</v>
      </c>
    </row>
    <row r="495" spans="1:13">
      <c r="B495" s="787"/>
      <c r="C495" s="787"/>
      <c r="G495" s="4">
        <f t="shared" si="9"/>
        <v>499.29999999999995</v>
      </c>
    </row>
    <row r="496" spans="1:13">
      <c r="B496" s="787"/>
      <c r="C496" s="787"/>
      <c r="G496" s="4">
        <f t="shared" si="9"/>
        <v>499.29999999999995</v>
      </c>
    </row>
    <row r="497" spans="2:7">
      <c r="B497" s="787"/>
      <c r="C497" s="787"/>
      <c r="G497" s="4">
        <f t="shared" si="9"/>
        <v>499.29999999999995</v>
      </c>
    </row>
    <row r="498" spans="2:7">
      <c r="B498" s="787"/>
      <c r="C498" s="787"/>
      <c r="G498" s="4">
        <f t="shared" si="9"/>
        <v>499.29999999999995</v>
      </c>
    </row>
    <row r="499" spans="2:7">
      <c r="B499" s="787"/>
      <c r="C499" s="787"/>
      <c r="G499" s="4">
        <f t="shared" si="9"/>
        <v>499.29999999999995</v>
      </c>
    </row>
    <row r="500" spans="2:7">
      <c r="B500" s="787"/>
      <c r="C500" s="787"/>
      <c r="G500" s="4">
        <f t="shared" si="9"/>
        <v>499.29999999999995</v>
      </c>
    </row>
    <row r="501" spans="2:7">
      <c r="B501" s="787"/>
      <c r="C501" s="787"/>
      <c r="G501" s="4">
        <f t="shared" si="9"/>
        <v>499.29999999999995</v>
      </c>
    </row>
    <row r="502" spans="2:7">
      <c r="B502" s="787"/>
      <c r="C502" s="787"/>
      <c r="G502" s="4">
        <f t="shared" si="9"/>
        <v>499.29999999999995</v>
      </c>
    </row>
    <row r="503" spans="2:7">
      <c r="B503" s="787"/>
      <c r="C503" s="787"/>
      <c r="G503" s="4">
        <f t="shared" si="9"/>
        <v>499.29999999999995</v>
      </c>
    </row>
    <row r="504" spans="2:7">
      <c r="B504" s="787"/>
      <c r="C504" s="787"/>
      <c r="G504" s="4">
        <f t="shared" si="9"/>
        <v>499.29999999999995</v>
      </c>
    </row>
    <row r="505" spans="2:7">
      <c r="B505" s="787"/>
      <c r="C505" s="787"/>
      <c r="G505" s="4">
        <f t="shared" si="9"/>
        <v>499.29999999999995</v>
      </c>
    </row>
    <row r="506" spans="2:7">
      <c r="B506" s="787"/>
      <c r="C506" s="787"/>
      <c r="G506" s="4">
        <f t="shared" si="9"/>
        <v>499.29999999999995</v>
      </c>
    </row>
    <row r="507" spans="2:7">
      <c r="B507" s="787"/>
      <c r="C507" s="787"/>
      <c r="G507" s="4">
        <f t="shared" si="9"/>
        <v>499.29999999999995</v>
      </c>
    </row>
    <row r="508" spans="2:7">
      <c r="B508" s="787"/>
      <c r="C508" s="787"/>
      <c r="G508" s="4">
        <f t="shared" si="9"/>
        <v>499.29999999999995</v>
      </c>
    </row>
    <row r="509" spans="2:7">
      <c r="B509" s="787"/>
      <c r="C509" s="787"/>
      <c r="G509" s="4">
        <f t="shared" si="9"/>
        <v>499.29999999999995</v>
      </c>
    </row>
    <row r="510" spans="2:7">
      <c r="B510" s="787"/>
      <c r="C510" s="787"/>
      <c r="G510" s="4">
        <f t="shared" si="9"/>
        <v>499.29999999999995</v>
      </c>
    </row>
    <row r="511" spans="2:7">
      <c r="B511" s="787"/>
      <c r="C511" s="787"/>
      <c r="G511" s="4">
        <f t="shared" si="9"/>
        <v>499.29999999999995</v>
      </c>
    </row>
    <row r="512" spans="2:7">
      <c r="B512" s="787"/>
      <c r="C512" s="787"/>
      <c r="G512" s="4">
        <f t="shared" si="9"/>
        <v>499.29999999999995</v>
      </c>
    </row>
    <row r="513" spans="2:7">
      <c r="B513" s="787"/>
      <c r="C513" s="787"/>
      <c r="G513" s="4">
        <f t="shared" si="9"/>
        <v>499.29999999999995</v>
      </c>
    </row>
    <row r="514" spans="2:7">
      <c r="B514" s="787"/>
      <c r="C514" s="787"/>
      <c r="G514" s="4">
        <f t="shared" si="9"/>
        <v>499.29999999999995</v>
      </c>
    </row>
    <row r="515" spans="2:7">
      <c r="B515" s="787"/>
      <c r="C515" s="787"/>
      <c r="G515" s="4">
        <f t="shared" si="9"/>
        <v>499.29999999999995</v>
      </c>
    </row>
    <row r="516" spans="2:7">
      <c r="B516" s="787"/>
      <c r="C516" s="787"/>
      <c r="G516" s="4">
        <f t="shared" si="9"/>
        <v>499.29999999999995</v>
      </c>
    </row>
    <row r="517" spans="2:7">
      <c r="B517" s="787"/>
      <c r="C517" s="787"/>
      <c r="G517" s="4">
        <f t="shared" si="9"/>
        <v>499.29999999999995</v>
      </c>
    </row>
    <row r="518" spans="2:7">
      <c r="B518" s="787"/>
      <c r="C518" s="787"/>
      <c r="G518" s="4">
        <f t="shared" si="9"/>
        <v>499.29999999999995</v>
      </c>
    </row>
    <row r="519" spans="2:7">
      <c r="B519" s="787"/>
      <c r="C519" s="787"/>
      <c r="G519" s="4">
        <f t="shared" si="9"/>
        <v>499.29999999999995</v>
      </c>
    </row>
    <row r="520" spans="2:7">
      <c r="B520" s="787"/>
      <c r="C520" s="787"/>
      <c r="G520" s="4">
        <f t="shared" si="9"/>
        <v>499.29999999999995</v>
      </c>
    </row>
    <row r="521" spans="2:7">
      <c r="B521" s="787"/>
      <c r="C521" s="787"/>
      <c r="G521" s="4">
        <f t="shared" si="9"/>
        <v>499.29999999999995</v>
      </c>
    </row>
    <row r="522" spans="2:7">
      <c r="B522" s="787"/>
      <c r="C522" s="787"/>
      <c r="G522" s="4">
        <f t="shared" si="9"/>
        <v>499.29999999999995</v>
      </c>
    </row>
    <row r="523" spans="2:7">
      <c r="B523" s="787"/>
      <c r="C523" s="787"/>
      <c r="G523" s="4">
        <f t="shared" si="9"/>
        <v>499.29999999999995</v>
      </c>
    </row>
    <row r="524" spans="2:7">
      <c r="B524" s="787"/>
      <c r="C524" s="787"/>
      <c r="G524" s="4">
        <f t="shared" si="9"/>
        <v>499.29999999999995</v>
      </c>
    </row>
    <row r="525" spans="2:7">
      <c r="B525" s="787"/>
      <c r="C525" s="787"/>
      <c r="G525" s="4">
        <f t="shared" ref="G525:G588" si="10">+G524+E525-F525</f>
        <v>499.29999999999995</v>
      </c>
    </row>
    <row r="526" spans="2:7">
      <c r="B526" s="787"/>
      <c r="C526" s="787"/>
      <c r="G526" s="4">
        <f t="shared" si="10"/>
        <v>499.29999999999995</v>
      </c>
    </row>
    <row r="527" spans="2:7">
      <c r="B527" s="787"/>
      <c r="C527" s="787"/>
      <c r="G527" s="4">
        <f t="shared" si="10"/>
        <v>499.29999999999995</v>
      </c>
    </row>
    <row r="528" spans="2:7">
      <c r="B528" s="787"/>
      <c r="C528" s="787"/>
      <c r="G528" s="4">
        <f t="shared" si="10"/>
        <v>499.29999999999995</v>
      </c>
    </row>
    <row r="529" spans="2:7">
      <c r="B529" s="787"/>
      <c r="C529" s="787"/>
      <c r="G529" s="4">
        <f t="shared" si="10"/>
        <v>499.29999999999995</v>
      </c>
    </row>
    <row r="530" spans="2:7">
      <c r="B530" s="787"/>
      <c r="C530" s="787"/>
      <c r="G530" s="4">
        <f t="shared" si="10"/>
        <v>499.29999999999995</v>
      </c>
    </row>
    <row r="531" spans="2:7">
      <c r="B531" s="787"/>
      <c r="C531" s="787"/>
      <c r="G531" s="4">
        <f t="shared" si="10"/>
        <v>499.29999999999995</v>
      </c>
    </row>
    <row r="532" spans="2:7">
      <c r="B532" s="787"/>
      <c r="C532" s="787"/>
      <c r="G532" s="4">
        <f t="shared" si="10"/>
        <v>499.29999999999995</v>
      </c>
    </row>
    <row r="533" spans="2:7">
      <c r="B533" s="787"/>
      <c r="C533" s="787"/>
      <c r="G533" s="4">
        <f t="shared" si="10"/>
        <v>499.29999999999995</v>
      </c>
    </row>
    <row r="534" spans="2:7">
      <c r="B534" s="787"/>
      <c r="C534" s="787"/>
      <c r="G534" s="4">
        <f t="shared" si="10"/>
        <v>499.29999999999995</v>
      </c>
    </row>
    <row r="535" spans="2:7">
      <c r="B535" s="787"/>
      <c r="C535" s="787"/>
      <c r="G535" s="4">
        <f t="shared" si="10"/>
        <v>499.29999999999995</v>
      </c>
    </row>
    <row r="536" spans="2:7">
      <c r="B536" s="787"/>
      <c r="C536" s="787"/>
      <c r="G536" s="4">
        <f t="shared" si="10"/>
        <v>499.29999999999995</v>
      </c>
    </row>
    <row r="537" spans="2:7">
      <c r="B537" s="787"/>
      <c r="C537" s="787"/>
      <c r="G537" s="4">
        <f t="shared" si="10"/>
        <v>499.29999999999995</v>
      </c>
    </row>
    <row r="538" spans="2:7">
      <c r="B538" s="787"/>
      <c r="C538" s="787"/>
      <c r="G538" s="4">
        <f t="shared" si="10"/>
        <v>499.29999999999995</v>
      </c>
    </row>
    <row r="539" spans="2:7">
      <c r="B539" s="787"/>
      <c r="C539" s="787"/>
      <c r="G539" s="4">
        <f t="shared" si="10"/>
        <v>499.29999999999995</v>
      </c>
    </row>
    <row r="540" spans="2:7">
      <c r="B540" s="787"/>
      <c r="C540" s="787"/>
      <c r="G540" s="4">
        <f t="shared" si="10"/>
        <v>499.29999999999995</v>
      </c>
    </row>
    <row r="541" spans="2:7">
      <c r="B541" s="787"/>
      <c r="C541" s="787"/>
      <c r="G541" s="4">
        <f t="shared" si="10"/>
        <v>499.29999999999995</v>
      </c>
    </row>
    <row r="542" spans="2:7">
      <c r="B542" s="787"/>
      <c r="C542" s="787"/>
      <c r="G542" s="4">
        <f t="shared" si="10"/>
        <v>499.29999999999995</v>
      </c>
    </row>
    <row r="543" spans="2:7">
      <c r="B543" s="787"/>
      <c r="C543" s="787"/>
      <c r="G543" s="4">
        <f t="shared" si="10"/>
        <v>499.29999999999995</v>
      </c>
    </row>
    <row r="544" spans="2:7">
      <c r="B544" s="787"/>
      <c r="C544" s="787"/>
      <c r="G544" s="4">
        <f t="shared" si="10"/>
        <v>499.29999999999995</v>
      </c>
    </row>
    <row r="545" spans="2:7">
      <c r="B545" s="787"/>
      <c r="C545" s="787"/>
      <c r="G545" s="4">
        <f t="shared" si="10"/>
        <v>499.29999999999995</v>
      </c>
    </row>
    <row r="546" spans="2:7">
      <c r="B546" s="787"/>
      <c r="C546" s="787"/>
      <c r="G546" s="4">
        <f t="shared" si="10"/>
        <v>499.29999999999995</v>
      </c>
    </row>
    <row r="547" spans="2:7">
      <c r="B547" s="787"/>
      <c r="C547" s="787"/>
      <c r="G547" s="4">
        <f t="shared" si="10"/>
        <v>499.29999999999995</v>
      </c>
    </row>
    <row r="548" spans="2:7">
      <c r="B548" s="787"/>
      <c r="C548" s="787"/>
      <c r="G548" s="4">
        <f t="shared" si="10"/>
        <v>499.29999999999995</v>
      </c>
    </row>
    <row r="549" spans="2:7">
      <c r="B549" s="787"/>
      <c r="C549" s="787"/>
      <c r="G549" s="4">
        <f t="shared" si="10"/>
        <v>499.29999999999995</v>
      </c>
    </row>
    <row r="550" spans="2:7">
      <c r="B550" s="787"/>
      <c r="C550" s="787"/>
      <c r="G550" s="4">
        <f t="shared" si="10"/>
        <v>499.29999999999995</v>
      </c>
    </row>
    <row r="551" spans="2:7">
      <c r="B551" s="787"/>
      <c r="C551" s="787"/>
      <c r="G551" s="4">
        <f t="shared" si="10"/>
        <v>499.29999999999995</v>
      </c>
    </row>
    <row r="552" spans="2:7">
      <c r="B552" s="787"/>
      <c r="C552" s="787"/>
      <c r="G552" s="4">
        <f t="shared" si="10"/>
        <v>499.29999999999995</v>
      </c>
    </row>
    <row r="553" spans="2:7">
      <c r="B553" s="787"/>
      <c r="C553" s="787"/>
      <c r="G553" s="4">
        <f t="shared" si="10"/>
        <v>499.29999999999995</v>
      </c>
    </row>
    <row r="554" spans="2:7">
      <c r="B554" s="787"/>
      <c r="C554" s="787"/>
      <c r="G554" s="4">
        <f t="shared" si="10"/>
        <v>499.29999999999995</v>
      </c>
    </row>
    <row r="555" spans="2:7">
      <c r="B555" s="787"/>
      <c r="C555" s="787"/>
      <c r="G555" s="4">
        <f t="shared" si="10"/>
        <v>499.29999999999995</v>
      </c>
    </row>
    <row r="556" spans="2:7">
      <c r="B556" s="787"/>
      <c r="C556" s="787"/>
      <c r="G556" s="4">
        <f t="shared" si="10"/>
        <v>499.29999999999995</v>
      </c>
    </row>
    <row r="557" spans="2:7">
      <c r="B557" s="787"/>
      <c r="C557" s="787"/>
      <c r="G557" s="4">
        <f t="shared" si="10"/>
        <v>499.29999999999995</v>
      </c>
    </row>
    <row r="558" spans="2:7">
      <c r="B558" s="787"/>
      <c r="C558" s="787"/>
      <c r="G558" s="4">
        <f t="shared" si="10"/>
        <v>499.29999999999995</v>
      </c>
    </row>
    <row r="559" spans="2:7">
      <c r="B559" s="787"/>
      <c r="C559" s="787"/>
      <c r="G559" s="4">
        <f t="shared" si="10"/>
        <v>499.29999999999995</v>
      </c>
    </row>
    <row r="560" spans="2:7">
      <c r="B560" s="787"/>
      <c r="C560" s="787"/>
      <c r="G560" s="4">
        <f t="shared" si="10"/>
        <v>499.29999999999995</v>
      </c>
    </row>
    <row r="561" spans="2:7">
      <c r="B561" s="787"/>
      <c r="C561" s="787"/>
      <c r="G561" s="4">
        <f t="shared" si="10"/>
        <v>499.29999999999995</v>
      </c>
    </row>
    <row r="562" spans="2:7">
      <c r="B562" s="787"/>
      <c r="C562" s="787"/>
      <c r="G562" s="4">
        <f t="shared" si="10"/>
        <v>499.29999999999995</v>
      </c>
    </row>
    <row r="563" spans="2:7">
      <c r="B563" s="787"/>
      <c r="C563" s="787"/>
      <c r="G563" s="4">
        <f t="shared" si="10"/>
        <v>499.29999999999995</v>
      </c>
    </row>
    <row r="564" spans="2:7">
      <c r="B564" s="787"/>
      <c r="C564" s="787"/>
      <c r="G564" s="4">
        <f t="shared" si="10"/>
        <v>499.29999999999995</v>
      </c>
    </row>
    <row r="565" spans="2:7">
      <c r="B565" s="787"/>
      <c r="C565" s="787"/>
      <c r="G565" s="4">
        <f t="shared" si="10"/>
        <v>499.29999999999995</v>
      </c>
    </row>
    <row r="566" spans="2:7">
      <c r="B566" s="787"/>
      <c r="C566" s="787"/>
      <c r="G566" s="4">
        <f t="shared" si="10"/>
        <v>499.29999999999995</v>
      </c>
    </row>
    <row r="567" spans="2:7">
      <c r="B567" s="787"/>
      <c r="C567" s="787"/>
      <c r="G567" s="4">
        <f t="shared" si="10"/>
        <v>499.29999999999995</v>
      </c>
    </row>
    <row r="568" spans="2:7">
      <c r="B568" s="787"/>
      <c r="C568" s="787"/>
      <c r="G568" s="4">
        <f t="shared" si="10"/>
        <v>499.29999999999995</v>
      </c>
    </row>
    <row r="569" spans="2:7">
      <c r="B569" s="787"/>
      <c r="C569" s="787"/>
      <c r="G569" s="4">
        <f t="shared" si="10"/>
        <v>499.29999999999995</v>
      </c>
    </row>
    <row r="570" spans="2:7">
      <c r="B570" s="787"/>
      <c r="C570" s="787"/>
      <c r="G570" s="4">
        <f t="shared" si="10"/>
        <v>499.29999999999995</v>
      </c>
    </row>
    <row r="571" spans="2:7">
      <c r="B571" s="787"/>
      <c r="C571" s="787"/>
      <c r="G571" s="4">
        <f t="shared" si="10"/>
        <v>499.29999999999995</v>
      </c>
    </row>
    <row r="572" spans="2:7">
      <c r="B572" s="787"/>
      <c r="C572" s="787"/>
      <c r="G572" s="4">
        <f t="shared" si="10"/>
        <v>499.29999999999995</v>
      </c>
    </row>
    <row r="573" spans="2:7">
      <c r="B573" s="787"/>
      <c r="C573" s="787"/>
      <c r="G573" s="4">
        <f t="shared" si="10"/>
        <v>499.29999999999995</v>
      </c>
    </row>
    <row r="574" spans="2:7">
      <c r="B574" s="787"/>
      <c r="C574" s="787"/>
      <c r="G574" s="4">
        <f t="shared" si="10"/>
        <v>499.29999999999995</v>
      </c>
    </row>
    <row r="575" spans="2:7">
      <c r="B575" s="787"/>
      <c r="C575" s="787"/>
      <c r="G575" s="4">
        <f t="shared" si="10"/>
        <v>499.29999999999995</v>
      </c>
    </row>
    <row r="576" spans="2:7">
      <c r="B576" s="787"/>
      <c r="C576" s="787"/>
      <c r="G576" s="4">
        <f t="shared" si="10"/>
        <v>499.29999999999995</v>
      </c>
    </row>
    <row r="577" spans="2:7">
      <c r="B577" s="787"/>
      <c r="C577" s="787"/>
      <c r="G577" s="4">
        <f t="shared" si="10"/>
        <v>499.29999999999995</v>
      </c>
    </row>
    <row r="578" spans="2:7">
      <c r="B578" s="787"/>
      <c r="C578" s="787"/>
      <c r="G578" s="4">
        <f t="shared" si="10"/>
        <v>499.29999999999995</v>
      </c>
    </row>
    <row r="579" spans="2:7">
      <c r="B579" s="787"/>
      <c r="C579" s="787"/>
      <c r="G579" s="4">
        <f t="shared" si="10"/>
        <v>499.29999999999995</v>
      </c>
    </row>
    <row r="580" spans="2:7">
      <c r="B580" s="787"/>
      <c r="C580" s="787"/>
      <c r="G580" s="4">
        <f t="shared" si="10"/>
        <v>499.29999999999995</v>
      </c>
    </row>
    <row r="581" spans="2:7">
      <c r="B581" s="787"/>
      <c r="C581" s="787"/>
      <c r="G581" s="4">
        <f t="shared" si="10"/>
        <v>499.29999999999995</v>
      </c>
    </row>
    <row r="582" spans="2:7">
      <c r="B582" s="787"/>
      <c r="C582" s="787"/>
      <c r="G582" s="4">
        <f t="shared" si="10"/>
        <v>499.29999999999995</v>
      </c>
    </row>
    <row r="583" spans="2:7">
      <c r="B583" s="787"/>
      <c r="C583" s="787"/>
      <c r="G583" s="4">
        <f t="shared" si="10"/>
        <v>499.29999999999995</v>
      </c>
    </row>
    <row r="584" spans="2:7">
      <c r="B584" s="787"/>
      <c r="C584" s="787"/>
      <c r="G584" s="4">
        <f t="shared" si="10"/>
        <v>499.29999999999995</v>
      </c>
    </row>
    <row r="585" spans="2:7">
      <c r="B585" s="787"/>
      <c r="C585" s="787"/>
      <c r="G585" s="4">
        <f t="shared" si="10"/>
        <v>499.29999999999995</v>
      </c>
    </row>
    <row r="586" spans="2:7">
      <c r="B586" s="787"/>
      <c r="C586" s="787"/>
      <c r="G586" s="4">
        <f t="shared" si="10"/>
        <v>499.29999999999995</v>
      </c>
    </row>
    <row r="587" spans="2:7">
      <c r="B587" s="787"/>
      <c r="C587" s="787"/>
      <c r="G587" s="4">
        <f t="shared" si="10"/>
        <v>499.29999999999995</v>
      </c>
    </row>
    <row r="588" spans="2:7">
      <c r="B588" s="787"/>
      <c r="C588" s="787"/>
      <c r="G588" s="4">
        <f t="shared" si="10"/>
        <v>499.29999999999995</v>
      </c>
    </row>
    <row r="589" spans="2:7">
      <c r="B589" s="787"/>
      <c r="C589" s="787"/>
      <c r="G589" s="4">
        <f t="shared" ref="G589:G652" si="11">+G588+E589-F589</f>
        <v>499.29999999999995</v>
      </c>
    </row>
    <row r="590" spans="2:7">
      <c r="B590" s="787"/>
      <c r="C590" s="787"/>
      <c r="G590" s="4">
        <f t="shared" si="11"/>
        <v>499.29999999999995</v>
      </c>
    </row>
    <row r="591" spans="2:7">
      <c r="B591" s="787"/>
      <c r="C591" s="787"/>
      <c r="G591" s="4">
        <f t="shared" si="11"/>
        <v>499.29999999999995</v>
      </c>
    </row>
    <row r="592" spans="2:7">
      <c r="B592" s="787"/>
      <c r="C592" s="787"/>
      <c r="G592" s="4">
        <f t="shared" si="11"/>
        <v>499.29999999999995</v>
      </c>
    </row>
    <row r="593" spans="2:7">
      <c r="B593" s="787"/>
      <c r="C593" s="787"/>
      <c r="G593" s="4">
        <f t="shared" si="11"/>
        <v>499.29999999999995</v>
      </c>
    </row>
    <row r="594" spans="2:7">
      <c r="B594" s="787"/>
      <c r="C594" s="787"/>
      <c r="G594" s="4">
        <f t="shared" si="11"/>
        <v>499.29999999999995</v>
      </c>
    </row>
    <row r="595" spans="2:7">
      <c r="B595" s="787"/>
      <c r="C595" s="787"/>
      <c r="G595" s="4">
        <f t="shared" si="11"/>
        <v>499.29999999999995</v>
      </c>
    </row>
    <row r="596" spans="2:7">
      <c r="B596" s="787"/>
      <c r="C596" s="787"/>
      <c r="G596" s="4">
        <f t="shared" si="11"/>
        <v>499.29999999999995</v>
      </c>
    </row>
    <row r="597" spans="2:7">
      <c r="B597" s="787"/>
      <c r="C597" s="787"/>
      <c r="G597" s="4">
        <f t="shared" si="11"/>
        <v>499.29999999999995</v>
      </c>
    </row>
    <row r="598" spans="2:7">
      <c r="B598" s="787"/>
      <c r="C598" s="787"/>
      <c r="G598" s="4">
        <f t="shared" si="11"/>
        <v>499.29999999999995</v>
      </c>
    </row>
    <row r="599" spans="2:7">
      <c r="B599" s="787"/>
      <c r="C599" s="787"/>
      <c r="G599" s="4">
        <f t="shared" si="11"/>
        <v>499.29999999999995</v>
      </c>
    </row>
    <row r="600" spans="2:7">
      <c r="B600" s="787"/>
      <c r="C600" s="787"/>
      <c r="G600" s="4">
        <f t="shared" si="11"/>
        <v>499.29999999999995</v>
      </c>
    </row>
    <row r="601" spans="2:7">
      <c r="B601" s="787"/>
      <c r="C601" s="787"/>
      <c r="G601" s="4">
        <f t="shared" si="11"/>
        <v>499.29999999999995</v>
      </c>
    </row>
    <row r="602" spans="2:7">
      <c r="B602" s="787"/>
      <c r="C602" s="787"/>
      <c r="G602" s="4">
        <f t="shared" si="11"/>
        <v>499.29999999999995</v>
      </c>
    </row>
    <row r="603" spans="2:7">
      <c r="B603" s="787"/>
      <c r="C603" s="787"/>
      <c r="G603" s="4">
        <f t="shared" si="11"/>
        <v>499.29999999999995</v>
      </c>
    </row>
    <row r="604" spans="2:7">
      <c r="B604" s="787"/>
      <c r="C604" s="787"/>
      <c r="G604" s="4">
        <f t="shared" si="11"/>
        <v>499.29999999999995</v>
      </c>
    </row>
    <row r="605" spans="2:7">
      <c r="B605" s="787"/>
      <c r="C605" s="787"/>
      <c r="G605" s="4">
        <f t="shared" si="11"/>
        <v>499.29999999999995</v>
      </c>
    </row>
    <row r="606" spans="2:7">
      <c r="B606" s="787"/>
      <c r="C606" s="787"/>
      <c r="G606" s="4">
        <f t="shared" si="11"/>
        <v>499.29999999999995</v>
      </c>
    </row>
    <row r="607" spans="2:7">
      <c r="B607" s="787"/>
      <c r="C607" s="787"/>
      <c r="G607" s="4">
        <f t="shared" si="11"/>
        <v>499.29999999999995</v>
      </c>
    </row>
    <row r="608" spans="2:7">
      <c r="B608" s="787"/>
      <c r="C608" s="787"/>
      <c r="G608" s="4">
        <f t="shared" si="11"/>
        <v>499.29999999999995</v>
      </c>
    </row>
    <row r="609" spans="2:7">
      <c r="B609" s="787"/>
      <c r="C609" s="787"/>
      <c r="G609" s="4">
        <f t="shared" si="11"/>
        <v>499.29999999999995</v>
      </c>
    </row>
    <row r="610" spans="2:7">
      <c r="B610" s="787"/>
      <c r="C610" s="787"/>
      <c r="G610" s="4">
        <f t="shared" si="11"/>
        <v>499.29999999999995</v>
      </c>
    </row>
    <row r="611" spans="2:7">
      <c r="B611" s="787"/>
      <c r="C611" s="787"/>
      <c r="G611" s="4">
        <f t="shared" si="11"/>
        <v>499.29999999999995</v>
      </c>
    </row>
    <row r="612" spans="2:7">
      <c r="B612" s="787"/>
      <c r="C612" s="787"/>
      <c r="G612" s="4">
        <f t="shared" si="11"/>
        <v>499.29999999999995</v>
      </c>
    </row>
    <row r="613" spans="2:7">
      <c r="B613" s="787"/>
      <c r="C613" s="787"/>
      <c r="G613" s="4">
        <f t="shared" si="11"/>
        <v>499.29999999999995</v>
      </c>
    </row>
    <row r="614" spans="2:7">
      <c r="B614" s="787"/>
      <c r="C614" s="787"/>
      <c r="G614" s="4">
        <f t="shared" si="11"/>
        <v>499.29999999999995</v>
      </c>
    </row>
    <row r="615" spans="2:7">
      <c r="B615" s="787"/>
      <c r="C615" s="787"/>
      <c r="G615" s="4">
        <f t="shared" si="11"/>
        <v>499.29999999999995</v>
      </c>
    </row>
    <row r="616" spans="2:7">
      <c r="B616" s="787"/>
      <c r="C616" s="787"/>
      <c r="G616" s="4">
        <f t="shared" si="11"/>
        <v>499.29999999999995</v>
      </c>
    </row>
    <row r="617" spans="2:7">
      <c r="B617" s="787"/>
      <c r="C617" s="787"/>
      <c r="G617" s="4">
        <f t="shared" si="11"/>
        <v>499.29999999999995</v>
      </c>
    </row>
    <row r="618" spans="2:7">
      <c r="B618" s="787"/>
      <c r="C618" s="787"/>
      <c r="G618" s="4">
        <f t="shared" si="11"/>
        <v>499.29999999999995</v>
      </c>
    </row>
    <row r="619" spans="2:7">
      <c r="B619" s="787"/>
      <c r="C619" s="787"/>
      <c r="G619" s="4">
        <f t="shared" si="11"/>
        <v>499.29999999999995</v>
      </c>
    </row>
    <row r="620" spans="2:7">
      <c r="B620" s="787"/>
      <c r="C620" s="787"/>
      <c r="G620" s="4">
        <f t="shared" si="11"/>
        <v>499.29999999999995</v>
      </c>
    </row>
    <row r="621" spans="2:7">
      <c r="B621" s="787"/>
      <c r="C621" s="787"/>
      <c r="G621" s="4">
        <f t="shared" si="11"/>
        <v>499.29999999999995</v>
      </c>
    </row>
    <row r="622" spans="2:7">
      <c r="B622" s="787"/>
      <c r="C622" s="787"/>
      <c r="G622" s="4">
        <f t="shared" si="11"/>
        <v>499.29999999999995</v>
      </c>
    </row>
    <row r="623" spans="2:7">
      <c r="B623" s="787"/>
      <c r="C623" s="787"/>
      <c r="G623" s="4">
        <f t="shared" si="11"/>
        <v>499.29999999999995</v>
      </c>
    </row>
    <row r="624" spans="2:7">
      <c r="B624" s="787"/>
      <c r="C624" s="787"/>
      <c r="G624" s="4">
        <f t="shared" si="11"/>
        <v>499.29999999999995</v>
      </c>
    </row>
    <row r="625" spans="2:7">
      <c r="B625" s="787"/>
      <c r="C625" s="787"/>
      <c r="G625" s="4">
        <f t="shared" si="11"/>
        <v>499.29999999999995</v>
      </c>
    </row>
    <row r="626" spans="2:7">
      <c r="B626" s="787"/>
      <c r="C626" s="787"/>
      <c r="G626" s="4">
        <f t="shared" si="11"/>
        <v>499.29999999999995</v>
      </c>
    </row>
    <row r="627" spans="2:7">
      <c r="B627" s="787"/>
      <c r="C627" s="787"/>
      <c r="G627" s="4">
        <f t="shared" si="11"/>
        <v>499.29999999999995</v>
      </c>
    </row>
    <row r="628" spans="2:7">
      <c r="B628" s="787"/>
      <c r="C628" s="787"/>
      <c r="G628" s="4">
        <f t="shared" si="11"/>
        <v>499.29999999999995</v>
      </c>
    </row>
    <row r="629" spans="2:7">
      <c r="B629" s="787"/>
      <c r="C629" s="787"/>
      <c r="G629" s="4">
        <f t="shared" si="11"/>
        <v>499.29999999999995</v>
      </c>
    </row>
    <row r="630" spans="2:7">
      <c r="B630" s="787"/>
      <c r="C630" s="787"/>
      <c r="G630" s="4">
        <f t="shared" si="11"/>
        <v>499.29999999999995</v>
      </c>
    </row>
    <row r="631" spans="2:7">
      <c r="B631" s="787"/>
      <c r="C631" s="787"/>
      <c r="G631" s="4">
        <f t="shared" si="11"/>
        <v>499.29999999999995</v>
      </c>
    </row>
    <row r="632" spans="2:7">
      <c r="B632" s="787"/>
      <c r="C632" s="787"/>
      <c r="G632" s="4">
        <f t="shared" si="11"/>
        <v>499.29999999999995</v>
      </c>
    </row>
    <row r="633" spans="2:7">
      <c r="B633" s="787"/>
      <c r="C633" s="787"/>
      <c r="G633" s="4">
        <f t="shared" si="11"/>
        <v>499.29999999999995</v>
      </c>
    </row>
    <row r="634" spans="2:7">
      <c r="B634" s="787"/>
      <c r="C634" s="787"/>
      <c r="G634" s="4">
        <f t="shared" si="11"/>
        <v>499.29999999999995</v>
      </c>
    </row>
    <row r="635" spans="2:7">
      <c r="B635" s="787"/>
      <c r="C635" s="787"/>
      <c r="G635" s="4">
        <f t="shared" si="11"/>
        <v>499.29999999999995</v>
      </c>
    </row>
    <row r="636" spans="2:7">
      <c r="B636" s="787"/>
      <c r="C636" s="787"/>
      <c r="G636" s="4">
        <f t="shared" si="11"/>
        <v>499.29999999999995</v>
      </c>
    </row>
    <row r="637" spans="2:7">
      <c r="B637" s="787"/>
      <c r="C637" s="787"/>
      <c r="G637" s="4">
        <f t="shared" si="11"/>
        <v>499.29999999999995</v>
      </c>
    </row>
    <row r="638" spans="2:7">
      <c r="B638" s="787"/>
      <c r="C638" s="787"/>
      <c r="G638" s="4">
        <f t="shared" si="11"/>
        <v>499.29999999999995</v>
      </c>
    </row>
    <row r="639" spans="2:7">
      <c r="B639" s="787"/>
      <c r="C639" s="787"/>
      <c r="G639" s="4">
        <f t="shared" si="11"/>
        <v>499.29999999999995</v>
      </c>
    </row>
    <row r="640" spans="2:7">
      <c r="B640" s="787"/>
      <c r="C640" s="787"/>
      <c r="G640" s="4">
        <f t="shared" si="11"/>
        <v>499.29999999999995</v>
      </c>
    </row>
    <row r="641" spans="2:7">
      <c r="B641" s="787"/>
      <c r="C641" s="787"/>
      <c r="G641" s="4">
        <f t="shared" si="11"/>
        <v>499.29999999999995</v>
      </c>
    </row>
    <row r="642" spans="2:7">
      <c r="B642" s="787"/>
      <c r="C642" s="787"/>
      <c r="G642" s="4">
        <f t="shared" si="11"/>
        <v>499.29999999999995</v>
      </c>
    </row>
    <row r="643" spans="2:7">
      <c r="B643" s="787"/>
      <c r="C643" s="787"/>
      <c r="G643" s="4">
        <f t="shared" si="11"/>
        <v>499.29999999999995</v>
      </c>
    </row>
    <row r="644" spans="2:7">
      <c r="B644" s="787"/>
      <c r="C644" s="787"/>
      <c r="G644" s="4">
        <f t="shared" si="11"/>
        <v>499.29999999999995</v>
      </c>
    </row>
    <row r="645" spans="2:7">
      <c r="B645" s="787"/>
      <c r="C645" s="787"/>
      <c r="G645" s="4">
        <f t="shared" si="11"/>
        <v>499.29999999999995</v>
      </c>
    </row>
    <row r="646" spans="2:7">
      <c r="B646" s="787"/>
      <c r="C646" s="787"/>
      <c r="G646" s="4">
        <f t="shared" si="11"/>
        <v>499.29999999999995</v>
      </c>
    </row>
    <row r="647" spans="2:7">
      <c r="B647" s="787"/>
      <c r="C647" s="787"/>
      <c r="G647" s="4">
        <f t="shared" si="11"/>
        <v>499.29999999999995</v>
      </c>
    </row>
    <row r="648" spans="2:7">
      <c r="B648" s="787"/>
      <c r="C648" s="787"/>
      <c r="G648" s="4">
        <f t="shared" si="11"/>
        <v>499.29999999999995</v>
      </c>
    </row>
    <row r="649" spans="2:7">
      <c r="B649" s="787"/>
      <c r="C649" s="787"/>
      <c r="G649" s="4">
        <f t="shared" si="11"/>
        <v>499.29999999999995</v>
      </c>
    </row>
    <row r="650" spans="2:7">
      <c r="B650" s="787"/>
      <c r="C650" s="787"/>
      <c r="G650" s="4">
        <f t="shared" si="11"/>
        <v>499.29999999999995</v>
      </c>
    </row>
    <row r="651" spans="2:7">
      <c r="B651" s="787"/>
      <c r="C651" s="787"/>
      <c r="G651" s="4">
        <f t="shared" si="11"/>
        <v>499.29999999999995</v>
      </c>
    </row>
    <row r="652" spans="2:7">
      <c r="B652" s="787"/>
      <c r="C652" s="787"/>
      <c r="G652" s="4">
        <f t="shared" si="11"/>
        <v>499.29999999999995</v>
      </c>
    </row>
    <row r="653" spans="2:7">
      <c r="B653" s="787"/>
      <c r="C653" s="787"/>
      <c r="G653" s="4">
        <f t="shared" ref="G653:G716" si="12">+G652+E653-F653</f>
        <v>499.29999999999995</v>
      </c>
    </row>
    <row r="654" spans="2:7">
      <c r="B654" s="787"/>
      <c r="C654" s="787"/>
      <c r="G654" s="4">
        <f t="shared" si="12"/>
        <v>499.29999999999995</v>
      </c>
    </row>
    <row r="655" spans="2:7">
      <c r="B655" s="787"/>
      <c r="C655" s="787"/>
      <c r="G655" s="4">
        <f t="shared" si="12"/>
        <v>499.29999999999995</v>
      </c>
    </row>
    <row r="656" spans="2:7">
      <c r="B656" s="787"/>
      <c r="C656" s="787"/>
      <c r="G656" s="4">
        <f t="shared" si="12"/>
        <v>499.29999999999995</v>
      </c>
    </row>
    <row r="657" spans="2:7">
      <c r="B657" s="787"/>
      <c r="C657" s="787"/>
      <c r="G657" s="4">
        <f t="shared" si="12"/>
        <v>499.29999999999995</v>
      </c>
    </row>
    <row r="658" spans="2:7">
      <c r="B658" s="787"/>
      <c r="C658" s="787"/>
      <c r="G658" s="4">
        <f t="shared" si="12"/>
        <v>499.29999999999995</v>
      </c>
    </row>
    <row r="659" spans="2:7">
      <c r="B659" s="787"/>
      <c r="C659" s="787"/>
      <c r="G659" s="4">
        <f t="shared" si="12"/>
        <v>499.29999999999995</v>
      </c>
    </row>
    <row r="660" spans="2:7">
      <c r="B660" s="787"/>
      <c r="C660" s="787"/>
      <c r="G660" s="4">
        <f t="shared" si="12"/>
        <v>499.29999999999995</v>
      </c>
    </row>
    <row r="661" spans="2:7">
      <c r="B661" s="787"/>
      <c r="C661" s="787"/>
      <c r="G661" s="4">
        <f t="shared" si="12"/>
        <v>499.29999999999995</v>
      </c>
    </row>
    <row r="662" spans="2:7">
      <c r="B662" s="787"/>
      <c r="C662" s="787"/>
      <c r="G662" s="4">
        <f t="shared" si="12"/>
        <v>499.29999999999995</v>
      </c>
    </row>
    <row r="663" spans="2:7">
      <c r="B663" s="787"/>
      <c r="C663" s="787"/>
      <c r="G663" s="4">
        <f t="shared" si="12"/>
        <v>499.29999999999995</v>
      </c>
    </row>
    <row r="664" spans="2:7">
      <c r="B664" s="787"/>
      <c r="C664" s="787"/>
      <c r="G664" s="4">
        <f t="shared" si="12"/>
        <v>499.29999999999995</v>
      </c>
    </row>
    <row r="665" spans="2:7">
      <c r="B665" s="787"/>
      <c r="C665" s="787"/>
      <c r="G665" s="4">
        <f t="shared" si="12"/>
        <v>499.29999999999995</v>
      </c>
    </row>
    <row r="666" spans="2:7">
      <c r="B666" s="787"/>
      <c r="C666" s="787"/>
      <c r="G666" s="4">
        <f t="shared" si="12"/>
        <v>499.29999999999995</v>
      </c>
    </row>
    <row r="667" spans="2:7">
      <c r="B667" s="787"/>
      <c r="C667" s="787"/>
      <c r="G667" s="4">
        <f t="shared" si="12"/>
        <v>499.29999999999995</v>
      </c>
    </row>
    <row r="668" spans="2:7">
      <c r="B668" s="787"/>
      <c r="C668" s="787"/>
      <c r="G668" s="4">
        <f t="shared" si="12"/>
        <v>499.29999999999995</v>
      </c>
    </row>
    <row r="669" spans="2:7">
      <c r="B669" s="787"/>
      <c r="C669" s="787"/>
      <c r="G669" s="4">
        <f t="shared" si="12"/>
        <v>499.29999999999995</v>
      </c>
    </row>
    <row r="670" spans="2:7">
      <c r="B670" s="787"/>
      <c r="C670" s="787"/>
      <c r="G670" s="4">
        <f t="shared" si="12"/>
        <v>499.29999999999995</v>
      </c>
    </row>
    <row r="671" spans="2:7">
      <c r="B671" s="787"/>
      <c r="C671" s="787"/>
      <c r="G671" s="4">
        <f t="shared" si="12"/>
        <v>499.29999999999995</v>
      </c>
    </row>
    <row r="672" spans="2:7">
      <c r="B672" s="787"/>
      <c r="C672" s="787"/>
      <c r="G672" s="4">
        <f t="shared" si="12"/>
        <v>499.29999999999995</v>
      </c>
    </row>
    <row r="673" spans="2:7">
      <c r="B673" s="787"/>
      <c r="C673" s="787"/>
      <c r="G673" s="4">
        <f t="shared" si="12"/>
        <v>499.29999999999995</v>
      </c>
    </row>
    <row r="674" spans="2:7">
      <c r="B674" s="787"/>
      <c r="C674" s="787"/>
      <c r="G674" s="4">
        <f t="shared" si="12"/>
        <v>499.29999999999995</v>
      </c>
    </row>
    <row r="675" spans="2:7">
      <c r="B675" s="787"/>
      <c r="C675" s="787"/>
      <c r="G675" s="4">
        <f t="shared" si="12"/>
        <v>499.29999999999995</v>
      </c>
    </row>
    <row r="676" spans="2:7">
      <c r="B676" s="787"/>
      <c r="C676" s="787"/>
      <c r="G676" s="4">
        <f t="shared" si="12"/>
        <v>499.29999999999995</v>
      </c>
    </row>
    <row r="677" spans="2:7">
      <c r="B677" s="787"/>
      <c r="C677" s="787"/>
      <c r="G677" s="4">
        <f t="shared" si="12"/>
        <v>499.29999999999995</v>
      </c>
    </row>
    <row r="678" spans="2:7">
      <c r="B678" s="787"/>
      <c r="C678" s="787"/>
      <c r="G678" s="4">
        <f t="shared" si="12"/>
        <v>499.29999999999995</v>
      </c>
    </row>
    <row r="679" spans="2:7">
      <c r="B679" s="787"/>
      <c r="C679" s="787"/>
      <c r="G679" s="4">
        <f t="shared" si="12"/>
        <v>499.29999999999995</v>
      </c>
    </row>
    <row r="680" spans="2:7">
      <c r="B680" s="787"/>
      <c r="C680" s="787"/>
      <c r="G680" s="4">
        <f t="shared" si="12"/>
        <v>499.29999999999995</v>
      </c>
    </row>
    <row r="681" spans="2:7">
      <c r="B681" s="787"/>
      <c r="C681" s="787"/>
      <c r="G681" s="4">
        <f t="shared" si="12"/>
        <v>499.29999999999995</v>
      </c>
    </row>
    <row r="682" spans="2:7">
      <c r="B682" s="787"/>
      <c r="C682" s="787"/>
      <c r="G682" s="4">
        <f t="shared" si="12"/>
        <v>499.29999999999995</v>
      </c>
    </row>
    <row r="683" spans="2:7">
      <c r="B683" s="787"/>
      <c r="C683" s="787"/>
      <c r="G683" s="4">
        <f t="shared" si="12"/>
        <v>499.29999999999995</v>
      </c>
    </row>
    <row r="684" spans="2:7">
      <c r="B684" s="787"/>
      <c r="C684" s="787"/>
      <c r="G684" s="4">
        <f t="shared" si="12"/>
        <v>499.29999999999995</v>
      </c>
    </row>
    <row r="685" spans="2:7">
      <c r="B685" s="787"/>
      <c r="C685" s="787"/>
      <c r="G685" s="4">
        <f t="shared" si="12"/>
        <v>499.29999999999995</v>
      </c>
    </row>
    <row r="686" spans="2:7">
      <c r="B686" s="787"/>
      <c r="C686" s="787"/>
      <c r="G686" s="4">
        <f t="shared" si="12"/>
        <v>499.29999999999995</v>
      </c>
    </row>
    <row r="687" spans="2:7">
      <c r="B687" s="787"/>
      <c r="C687" s="787"/>
      <c r="G687" s="4">
        <f t="shared" si="12"/>
        <v>499.29999999999995</v>
      </c>
    </row>
    <row r="688" spans="2:7">
      <c r="B688" s="787"/>
      <c r="C688" s="787"/>
      <c r="G688" s="4">
        <f t="shared" si="12"/>
        <v>499.29999999999995</v>
      </c>
    </row>
    <row r="689" spans="2:7">
      <c r="B689" s="787"/>
      <c r="C689" s="787"/>
      <c r="G689" s="4">
        <f t="shared" si="12"/>
        <v>499.29999999999995</v>
      </c>
    </row>
    <row r="690" spans="2:7">
      <c r="B690" s="787"/>
      <c r="C690" s="787"/>
      <c r="G690" s="4">
        <f t="shared" si="12"/>
        <v>499.29999999999995</v>
      </c>
    </row>
    <row r="691" spans="2:7">
      <c r="B691" s="787"/>
      <c r="C691" s="787"/>
      <c r="G691" s="4">
        <f t="shared" si="12"/>
        <v>499.29999999999995</v>
      </c>
    </row>
    <row r="692" spans="2:7">
      <c r="B692" s="787"/>
      <c r="C692" s="787"/>
      <c r="G692" s="4">
        <f t="shared" si="12"/>
        <v>499.29999999999995</v>
      </c>
    </row>
    <row r="693" spans="2:7">
      <c r="B693" s="787"/>
      <c r="C693" s="787"/>
      <c r="G693" s="4">
        <f t="shared" si="12"/>
        <v>499.29999999999995</v>
      </c>
    </row>
    <row r="694" spans="2:7">
      <c r="B694" s="787"/>
      <c r="C694" s="787"/>
      <c r="G694" s="4">
        <f t="shared" si="12"/>
        <v>499.29999999999995</v>
      </c>
    </row>
    <row r="695" spans="2:7">
      <c r="B695" s="787"/>
      <c r="C695" s="787"/>
      <c r="G695" s="4">
        <f t="shared" si="12"/>
        <v>499.29999999999995</v>
      </c>
    </row>
    <row r="696" spans="2:7">
      <c r="B696" s="787"/>
      <c r="C696" s="787"/>
      <c r="G696" s="4">
        <f t="shared" si="12"/>
        <v>499.29999999999995</v>
      </c>
    </row>
    <row r="697" spans="2:7">
      <c r="B697" s="787"/>
      <c r="C697" s="787"/>
      <c r="G697" s="4">
        <f t="shared" si="12"/>
        <v>499.29999999999995</v>
      </c>
    </row>
    <row r="698" spans="2:7">
      <c r="B698" s="787"/>
      <c r="C698" s="787"/>
      <c r="G698" s="4">
        <f t="shared" si="12"/>
        <v>499.29999999999995</v>
      </c>
    </row>
    <row r="699" spans="2:7">
      <c r="B699" s="787"/>
      <c r="C699" s="787"/>
      <c r="G699" s="4">
        <f t="shared" si="12"/>
        <v>499.29999999999995</v>
      </c>
    </row>
    <row r="700" spans="2:7">
      <c r="B700" s="787"/>
      <c r="C700" s="787"/>
      <c r="G700" s="4">
        <f t="shared" si="12"/>
        <v>499.29999999999995</v>
      </c>
    </row>
    <row r="701" spans="2:7">
      <c r="B701" s="787"/>
      <c r="C701" s="787"/>
      <c r="G701" s="4">
        <f t="shared" si="12"/>
        <v>499.29999999999995</v>
      </c>
    </row>
    <row r="702" spans="2:7">
      <c r="B702" s="787"/>
      <c r="C702" s="787"/>
      <c r="G702" s="4">
        <f t="shared" si="12"/>
        <v>499.29999999999995</v>
      </c>
    </row>
    <row r="703" spans="2:7">
      <c r="B703" s="787"/>
      <c r="C703" s="787"/>
      <c r="G703" s="4">
        <f t="shared" si="12"/>
        <v>499.29999999999995</v>
      </c>
    </row>
    <row r="704" spans="2:7">
      <c r="B704" s="787"/>
      <c r="C704" s="787"/>
      <c r="G704" s="4">
        <f t="shared" si="12"/>
        <v>499.29999999999995</v>
      </c>
    </row>
    <row r="705" spans="2:7">
      <c r="B705" s="787"/>
      <c r="C705" s="787"/>
      <c r="G705" s="4">
        <f t="shared" si="12"/>
        <v>499.29999999999995</v>
      </c>
    </row>
    <row r="706" spans="2:7">
      <c r="B706" s="787"/>
      <c r="C706" s="787"/>
      <c r="G706" s="4">
        <f t="shared" si="12"/>
        <v>499.29999999999995</v>
      </c>
    </row>
    <row r="707" spans="2:7">
      <c r="B707" s="787"/>
      <c r="C707" s="787"/>
      <c r="G707" s="4">
        <f t="shared" si="12"/>
        <v>499.29999999999995</v>
      </c>
    </row>
    <row r="708" spans="2:7">
      <c r="B708" s="787"/>
      <c r="C708" s="787"/>
      <c r="G708" s="4">
        <f t="shared" si="12"/>
        <v>499.29999999999995</v>
      </c>
    </row>
    <row r="709" spans="2:7">
      <c r="B709" s="787"/>
      <c r="C709" s="787"/>
      <c r="G709" s="4">
        <f t="shared" si="12"/>
        <v>499.29999999999995</v>
      </c>
    </row>
    <row r="710" spans="2:7">
      <c r="B710" s="787"/>
      <c r="C710" s="787"/>
      <c r="G710" s="4">
        <f t="shared" si="12"/>
        <v>499.29999999999995</v>
      </c>
    </row>
    <row r="711" spans="2:7">
      <c r="B711" s="787"/>
      <c r="C711" s="787"/>
      <c r="G711" s="4">
        <f t="shared" si="12"/>
        <v>499.29999999999995</v>
      </c>
    </row>
    <row r="712" spans="2:7">
      <c r="B712" s="787"/>
      <c r="C712" s="787"/>
      <c r="G712" s="4">
        <f t="shared" si="12"/>
        <v>499.29999999999995</v>
      </c>
    </row>
    <row r="713" spans="2:7">
      <c r="B713" s="787"/>
      <c r="C713" s="787"/>
      <c r="G713" s="4">
        <f t="shared" si="12"/>
        <v>499.29999999999995</v>
      </c>
    </row>
    <row r="714" spans="2:7">
      <c r="B714" s="787"/>
      <c r="C714" s="787"/>
      <c r="G714" s="4">
        <f t="shared" si="12"/>
        <v>499.29999999999995</v>
      </c>
    </row>
    <row r="715" spans="2:7">
      <c r="B715" s="787"/>
      <c r="C715" s="787"/>
      <c r="G715" s="4">
        <f t="shared" si="12"/>
        <v>499.29999999999995</v>
      </c>
    </row>
    <row r="716" spans="2:7">
      <c r="B716" s="787"/>
      <c r="C716" s="787"/>
      <c r="G716" s="4">
        <f t="shared" si="12"/>
        <v>499.29999999999995</v>
      </c>
    </row>
    <row r="717" spans="2:7">
      <c r="B717" s="787"/>
      <c r="C717" s="787"/>
      <c r="G717" s="4">
        <f t="shared" ref="G717:G780" si="13">+G716+E717-F717</f>
        <v>499.29999999999995</v>
      </c>
    </row>
    <row r="718" spans="2:7">
      <c r="B718" s="787"/>
      <c r="C718" s="787"/>
      <c r="G718" s="4">
        <f t="shared" si="13"/>
        <v>499.29999999999995</v>
      </c>
    </row>
    <row r="719" spans="2:7">
      <c r="B719" s="787"/>
      <c r="C719" s="787"/>
      <c r="G719" s="4">
        <f t="shared" si="13"/>
        <v>499.29999999999995</v>
      </c>
    </row>
    <row r="720" spans="2:7">
      <c r="B720" s="787"/>
      <c r="C720" s="787"/>
      <c r="G720" s="4">
        <f t="shared" si="13"/>
        <v>499.29999999999995</v>
      </c>
    </row>
    <row r="721" spans="2:7">
      <c r="B721" s="787"/>
      <c r="C721" s="787"/>
      <c r="G721" s="4">
        <f t="shared" si="13"/>
        <v>499.29999999999995</v>
      </c>
    </row>
    <row r="722" spans="2:7">
      <c r="B722" s="787"/>
      <c r="C722" s="787"/>
      <c r="G722" s="4">
        <f t="shared" si="13"/>
        <v>499.29999999999995</v>
      </c>
    </row>
    <row r="723" spans="2:7">
      <c r="B723" s="787"/>
      <c r="C723" s="787"/>
      <c r="G723" s="4">
        <f t="shared" si="13"/>
        <v>499.29999999999995</v>
      </c>
    </row>
    <row r="724" spans="2:7">
      <c r="B724" s="787"/>
      <c r="C724" s="787"/>
      <c r="G724" s="4">
        <f t="shared" si="13"/>
        <v>499.29999999999995</v>
      </c>
    </row>
    <row r="725" spans="2:7">
      <c r="B725" s="787"/>
      <c r="C725" s="787"/>
      <c r="G725" s="4">
        <f t="shared" si="13"/>
        <v>499.29999999999995</v>
      </c>
    </row>
    <row r="726" spans="2:7">
      <c r="B726" s="787"/>
      <c r="C726" s="787"/>
      <c r="G726" s="4">
        <f t="shared" si="13"/>
        <v>499.29999999999995</v>
      </c>
    </row>
    <row r="727" spans="2:7">
      <c r="B727" s="787"/>
      <c r="C727" s="787"/>
      <c r="G727" s="4">
        <f t="shared" si="13"/>
        <v>499.29999999999995</v>
      </c>
    </row>
    <row r="728" spans="2:7">
      <c r="B728" s="787"/>
      <c r="C728" s="787"/>
      <c r="G728" s="4">
        <f t="shared" si="13"/>
        <v>499.29999999999995</v>
      </c>
    </row>
    <row r="729" spans="2:7">
      <c r="B729" s="787"/>
      <c r="C729" s="787"/>
      <c r="G729" s="4">
        <f t="shared" si="13"/>
        <v>499.29999999999995</v>
      </c>
    </row>
    <row r="730" spans="2:7">
      <c r="B730" s="787"/>
      <c r="C730" s="787"/>
      <c r="G730" s="4">
        <f t="shared" si="13"/>
        <v>499.29999999999995</v>
      </c>
    </row>
    <row r="731" spans="2:7">
      <c r="B731" s="787"/>
      <c r="C731" s="787"/>
      <c r="G731" s="4">
        <f t="shared" si="13"/>
        <v>499.29999999999995</v>
      </c>
    </row>
    <row r="732" spans="2:7">
      <c r="B732" s="787"/>
      <c r="C732" s="787"/>
      <c r="G732" s="4">
        <f t="shared" si="13"/>
        <v>499.29999999999995</v>
      </c>
    </row>
    <row r="733" spans="2:7">
      <c r="B733" s="787"/>
      <c r="C733" s="787"/>
      <c r="G733" s="4">
        <f t="shared" si="13"/>
        <v>499.29999999999995</v>
      </c>
    </row>
    <row r="734" spans="2:7">
      <c r="B734" s="787"/>
      <c r="C734" s="787"/>
      <c r="G734" s="4">
        <f t="shared" si="13"/>
        <v>499.29999999999995</v>
      </c>
    </row>
    <row r="735" spans="2:7">
      <c r="B735" s="787"/>
      <c r="C735" s="787"/>
      <c r="G735" s="4">
        <f t="shared" si="13"/>
        <v>499.29999999999995</v>
      </c>
    </row>
    <row r="736" spans="2:7">
      <c r="B736" s="787"/>
      <c r="C736" s="787"/>
      <c r="G736" s="4">
        <f t="shared" si="13"/>
        <v>499.29999999999995</v>
      </c>
    </row>
    <row r="737" spans="2:7">
      <c r="B737" s="787"/>
      <c r="C737" s="787"/>
      <c r="G737" s="4">
        <f t="shared" si="13"/>
        <v>499.29999999999995</v>
      </c>
    </row>
    <row r="738" spans="2:7">
      <c r="B738" s="787"/>
      <c r="C738" s="787"/>
      <c r="G738" s="4">
        <f t="shared" si="13"/>
        <v>499.29999999999995</v>
      </c>
    </row>
    <row r="739" spans="2:7">
      <c r="B739" s="787"/>
      <c r="C739" s="787"/>
      <c r="G739" s="4">
        <f t="shared" si="13"/>
        <v>499.29999999999995</v>
      </c>
    </row>
    <row r="740" spans="2:7">
      <c r="B740" s="787"/>
      <c r="C740" s="787"/>
      <c r="G740" s="4">
        <f t="shared" si="13"/>
        <v>499.29999999999995</v>
      </c>
    </row>
    <row r="741" spans="2:7">
      <c r="B741" s="787"/>
      <c r="C741" s="787"/>
      <c r="G741" s="4">
        <f t="shared" si="13"/>
        <v>499.29999999999995</v>
      </c>
    </row>
    <row r="742" spans="2:7">
      <c r="B742" s="787"/>
      <c r="C742" s="787"/>
      <c r="G742" s="4">
        <f t="shared" si="13"/>
        <v>499.29999999999995</v>
      </c>
    </row>
    <row r="743" spans="2:7">
      <c r="B743" s="787"/>
      <c r="C743" s="787"/>
      <c r="G743" s="4">
        <f t="shared" si="13"/>
        <v>499.29999999999995</v>
      </c>
    </row>
    <row r="744" spans="2:7">
      <c r="B744" s="787"/>
      <c r="C744" s="787"/>
      <c r="G744" s="4">
        <f t="shared" si="13"/>
        <v>499.29999999999995</v>
      </c>
    </row>
    <row r="745" spans="2:7">
      <c r="B745" s="787"/>
      <c r="C745" s="787"/>
      <c r="G745" s="4">
        <f t="shared" si="13"/>
        <v>499.29999999999995</v>
      </c>
    </row>
    <row r="746" spans="2:7">
      <c r="B746" s="787"/>
      <c r="C746" s="787"/>
      <c r="G746" s="4">
        <f t="shared" si="13"/>
        <v>499.29999999999995</v>
      </c>
    </row>
    <row r="747" spans="2:7">
      <c r="B747" s="787"/>
      <c r="C747" s="787"/>
      <c r="G747" s="4">
        <f t="shared" si="13"/>
        <v>499.29999999999995</v>
      </c>
    </row>
    <row r="748" spans="2:7">
      <c r="B748" s="787"/>
      <c r="C748" s="787"/>
      <c r="G748" s="4">
        <f t="shared" si="13"/>
        <v>499.29999999999995</v>
      </c>
    </row>
    <row r="749" spans="2:7">
      <c r="B749" s="787"/>
      <c r="C749" s="787"/>
      <c r="G749" s="4">
        <f t="shared" si="13"/>
        <v>499.29999999999995</v>
      </c>
    </row>
    <row r="750" spans="2:7">
      <c r="B750" s="787"/>
      <c r="C750" s="787"/>
      <c r="G750" s="4">
        <f t="shared" si="13"/>
        <v>499.29999999999995</v>
      </c>
    </row>
    <row r="751" spans="2:7">
      <c r="B751" s="787"/>
      <c r="C751" s="787"/>
      <c r="G751" s="4">
        <f t="shared" si="13"/>
        <v>499.29999999999995</v>
      </c>
    </row>
    <row r="752" spans="2:7">
      <c r="B752" s="787"/>
      <c r="C752" s="787"/>
      <c r="G752" s="4">
        <f t="shared" si="13"/>
        <v>499.29999999999995</v>
      </c>
    </row>
    <row r="753" spans="2:7">
      <c r="B753" s="787"/>
      <c r="C753" s="787"/>
      <c r="G753" s="4">
        <f t="shared" si="13"/>
        <v>499.29999999999995</v>
      </c>
    </row>
    <row r="754" spans="2:7">
      <c r="B754" s="787"/>
      <c r="C754" s="787"/>
      <c r="G754" s="4">
        <f t="shared" si="13"/>
        <v>499.29999999999995</v>
      </c>
    </row>
    <row r="755" spans="2:7">
      <c r="B755" s="787"/>
      <c r="C755" s="787"/>
      <c r="G755" s="4">
        <f t="shared" si="13"/>
        <v>499.29999999999995</v>
      </c>
    </row>
    <row r="756" spans="2:7">
      <c r="B756" s="787"/>
      <c r="C756" s="787"/>
      <c r="G756" s="4">
        <f t="shared" si="13"/>
        <v>499.29999999999995</v>
      </c>
    </row>
    <row r="757" spans="2:7">
      <c r="B757" s="787"/>
      <c r="C757" s="787"/>
      <c r="G757" s="4">
        <f t="shared" si="13"/>
        <v>499.29999999999995</v>
      </c>
    </row>
    <row r="758" spans="2:7">
      <c r="B758" s="787"/>
      <c r="C758" s="787"/>
      <c r="G758" s="4">
        <f t="shared" si="13"/>
        <v>499.29999999999995</v>
      </c>
    </row>
    <row r="759" spans="2:7">
      <c r="B759" s="787"/>
      <c r="C759" s="787"/>
      <c r="G759" s="4">
        <f t="shared" si="13"/>
        <v>499.29999999999995</v>
      </c>
    </row>
    <row r="760" spans="2:7">
      <c r="B760" s="787"/>
      <c r="C760" s="787"/>
      <c r="G760" s="4">
        <f t="shared" si="13"/>
        <v>499.29999999999995</v>
      </c>
    </row>
    <row r="761" spans="2:7">
      <c r="B761" s="787"/>
      <c r="C761" s="787"/>
      <c r="G761" s="4">
        <f t="shared" si="13"/>
        <v>499.29999999999995</v>
      </c>
    </row>
    <row r="762" spans="2:7">
      <c r="B762" s="787"/>
      <c r="C762" s="787"/>
      <c r="G762" s="4">
        <f t="shared" si="13"/>
        <v>499.29999999999995</v>
      </c>
    </row>
    <row r="763" spans="2:7">
      <c r="B763" s="787"/>
      <c r="C763" s="787"/>
      <c r="G763" s="4">
        <f t="shared" si="13"/>
        <v>499.29999999999995</v>
      </c>
    </row>
    <row r="764" spans="2:7">
      <c r="B764" s="787"/>
      <c r="C764" s="787"/>
      <c r="G764" s="4">
        <f t="shared" si="13"/>
        <v>499.29999999999995</v>
      </c>
    </row>
    <row r="765" spans="2:7">
      <c r="B765" s="787"/>
      <c r="C765" s="787"/>
      <c r="G765" s="4">
        <f t="shared" si="13"/>
        <v>499.29999999999995</v>
      </c>
    </row>
    <row r="766" spans="2:7">
      <c r="B766" s="787"/>
      <c r="C766" s="787"/>
      <c r="G766" s="4">
        <f t="shared" si="13"/>
        <v>499.29999999999995</v>
      </c>
    </row>
    <row r="767" spans="2:7">
      <c r="B767" s="787"/>
      <c r="C767" s="787"/>
      <c r="G767" s="4">
        <f t="shared" si="13"/>
        <v>499.29999999999995</v>
      </c>
    </row>
    <row r="768" spans="2:7">
      <c r="B768" s="787"/>
      <c r="C768" s="787"/>
      <c r="G768" s="4">
        <f t="shared" si="13"/>
        <v>499.29999999999995</v>
      </c>
    </row>
    <row r="769" spans="2:7">
      <c r="B769" s="787"/>
      <c r="C769" s="787"/>
      <c r="G769" s="4">
        <f t="shared" si="13"/>
        <v>499.29999999999995</v>
      </c>
    </row>
    <row r="770" spans="2:7">
      <c r="B770" s="787"/>
      <c r="C770" s="787"/>
      <c r="G770" s="4">
        <f t="shared" si="13"/>
        <v>499.29999999999995</v>
      </c>
    </row>
    <row r="771" spans="2:7">
      <c r="B771" s="787"/>
      <c r="C771" s="787"/>
      <c r="G771" s="4">
        <f t="shared" si="13"/>
        <v>499.29999999999995</v>
      </c>
    </row>
    <row r="772" spans="2:7">
      <c r="B772" s="787"/>
      <c r="C772" s="787"/>
      <c r="G772" s="4">
        <f t="shared" si="13"/>
        <v>499.29999999999995</v>
      </c>
    </row>
    <row r="773" spans="2:7">
      <c r="B773" s="787"/>
      <c r="C773" s="787"/>
      <c r="G773" s="4">
        <f t="shared" si="13"/>
        <v>499.29999999999995</v>
      </c>
    </row>
    <row r="774" spans="2:7">
      <c r="B774" s="787"/>
      <c r="C774" s="787"/>
      <c r="G774" s="4">
        <f t="shared" si="13"/>
        <v>499.29999999999995</v>
      </c>
    </row>
    <row r="775" spans="2:7">
      <c r="B775" s="787"/>
      <c r="C775" s="787"/>
      <c r="G775" s="4">
        <f t="shared" si="13"/>
        <v>499.29999999999995</v>
      </c>
    </row>
    <row r="776" spans="2:7">
      <c r="B776" s="787"/>
      <c r="C776" s="787"/>
      <c r="G776" s="4">
        <f t="shared" si="13"/>
        <v>499.29999999999995</v>
      </c>
    </row>
    <row r="777" spans="2:7">
      <c r="B777" s="787"/>
      <c r="C777" s="787"/>
      <c r="G777" s="4">
        <f t="shared" si="13"/>
        <v>499.29999999999995</v>
      </c>
    </row>
    <row r="778" spans="2:7">
      <c r="B778" s="787"/>
      <c r="C778" s="787"/>
      <c r="G778" s="4">
        <f t="shared" si="13"/>
        <v>499.29999999999995</v>
      </c>
    </row>
    <row r="779" spans="2:7">
      <c r="B779" s="787"/>
      <c r="C779" s="787"/>
      <c r="G779" s="4">
        <f t="shared" si="13"/>
        <v>499.29999999999995</v>
      </c>
    </row>
    <row r="780" spans="2:7">
      <c r="B780" s="787"/>
      <c r="C780" s="787"/>
      <c r="G780" s="4">
        <f t="shared" si="13"/>
        <v>499.29999999999995</v>
      </c>
    </row>
    <row r="781" spans="2:7">
      <c r="B781" s="787"/>
      <c r="C781" s="787"/>
      <c r="G781" s="4">
        <f t="shared" ref="G781:G813" si="14">+G780+E781-F781</f>
        <v>499.29999999999995</v>
      </c>
    </row>
    <row r="782" spans="2:7">
      <c r="B782" s="787"/>
      <c r="C782" s="787"/>
      <c r="G782" s="4">
        <f t="shared" si="14"/>
        <v>499.29999999999995</v>
      </c>
    </row>
    <row r="783" spans="2:7">
      <c r="B783" s="787"/>
      <c r="C783" s="787"/>
      <c r="G783" s="4">
        <f t="shared" si="14"/>
        <v>499.29999999999995</v>
      </c>
    </row>
    <row r="784" spans="2:7">
      <c r="B784" s="787"/>
      <c r="C784" s="787"/>
      <c r="G784" s="4">
        <f t="shared" si="14"/>
        <v>499.29999999999995</v>
      </c>
    </row>
    <row r="785" spans="2:7">
      <c r="B785" s="787"/>
      <c r="C785" s="787"/>
      <c r="G785" s="4">
        <f t="shared" si="14"/>
        <v>499.29999999999995</v>
      </c>
    </row>
    <row r="786" spans="2:7">
      <c r="B786" s="787"/>
      <c r="C786" s="787"/>
      <c r="G786" s="4">
        <f t="shared" si="14"/>
        <v>499.29999999999995</v>
      </c>
    </row>
    <row r="787" spans="2:7">
      <c r="B787" s="787"/>
      <c r="C787" s="787"/>
      <c r="G787" s="4">
        <f t="shared" si="14"/>
        <v>499.29999999999995</v>
      </c>
    </row>
    <row r="788" spans="2:7">
      <c r="B788" s="787"/>
      <c r="C788" s="787"/>
      <c r="G788" s="4">
        <f t="shared" si="14"/>
        <v>499.29999999999995</v>
      </c>
    </row>
    <row r="789" spans="2:7">
      <c r="B789" s="787"/>
      <c r="C789" s="787"/>
      <c r="G789" s="4">
        <f t="shared" si="14"/>
        <v>499.29999999999995</v>
      </c>
    </row>
    <row r="790" spans="2:7">
      <c r="B790" s="787"/>
      <c r="C790" s="787"/>
      <c r="G790" s="4">
        <f t="shared" si="14"/>
        <v>499.29999999999995</v>
      </c>
    </row>
    <row r="791" spans="2:7">
      <c r="B791" s="787"/>
      <c r="C791" s="787"/>
      <c r="G791" s="4">
        <f t="shared" si="14"/>
        <v>499.29999999999995</v>
      </c>
    </row>
    <row r="792" spans="2:7">
      <c r="B792" s="787"/>
      <c r="C792" s="787"/>
      <c r="G792" s="4">
        <f t="shared" si="14"/>
        <v>499.29999999999995</v>
      </c>
    </row>
    <row r="793" spans="2:7">
      <c r="B793" s="787"/>
      <c r="C793" s="787"/>
      <c r="G793" s="4">
        <f t="shared" si="14"/>
        <v>499.29999999999995</v>
      </c>
    </row>
    <row r="794" spans="2:7">
      <c r="B794" s="787"/>
      <c r="C794" s="787"/>
      <c r="G794" s="4">
        <f t="shared" si="14"/>
        <v>499.29999999999995</v>
      </c>
    </row>
    <row r="795" spans="2:7">
      <c r="B795" s="787"/>
      <c r="C795" s="787"/>
      <c r="G795" s="4">
        <f t="shared" si="14"/>
        <v>499.29999999999995</v>
      </c>
    </row>
    <row r="796" spans="2:7">
      <c r="B796" s="787"/>
      <c r="C796" s="787"/>
      <c r="G796" s="4">
        <f t="shared" si="14"/>
        <v>499.29999999999995</v>
      </c>
    </row>
    <row r="797" spans="2:7">
      <c r="B797" s="787"/>
      <c r="C797" s="787"/>
      <c r="G797" s="4">
        <f t="shared" si="14"/>
        <v>499.29999999999995</v>
      </c>
    </row>
    <row r="798" spans="2:7">
      <c r="B798" s="787"/>
      <c r="C798" s="787"/>
      <c r="G798" s="4">
        <f t="shared" si="14"/>
        <v>499.29999999999995</v>
      </c>
    </row>
    <row r="799" spans="2:7">
      <c r="B799" s="787"/>
      <c r="C799" s="787"/>
      <c r="G799" s="4">
        <f t="shared" si="14"/>
        <v>499.29999999999995</v>
      </c>
    </row>
    <row r="800" spans="2:7">
      <c r="B800" s="787"/>
      <c r="C800" s="787"/>
      <c r="G800" s="4">
        <f t="shared" si="14"/>
        <v>499.29999999999995</v>
      </c>
    </row>
    <row r="801" spans="2:7">
      <c r="B801" s="787"/>
      <c r="C801" s="787"/>
      <c r="G801" s="4">
        <f t="shared" si="14"/>
        <v>499.29999999999995</v>
      </c>
    </row>
    <row r="802" spans="2:7">
      <c r="B802" s="787"/>
      <c r="C802" s="787"/>
      <c r="G802" s="4">
        <f t="shared" si="14"/>
        <v>499.29999999999995</v>
      </c>
    </row>
    <row r="803" spans="2:7">
      <c r="B803" s="787"/>
      <c r="C803" s="787"/>
      <c r="G803" s="4">
        <f t="shared" si="14"/>
        <v>499.29999999999995</v>
      </c>
    </row>
    <row r="804" spans="2:7">
      <c r="B804" s="787"/>
      <c r="C804" s="787"/>
      <c r="G804" s="4">
        <f t="shared" si="14"/>
        <v>499.29999999999995</v>
      </c>
    </row>
    <row r="805" spans="2:7">
      <c r="B805" s="787"/>
      <c r="C805" s="787"/>
      <c r="G805" s="4">
        <f t="shared" si="14"/>
        <v>499.29999999999995</v>
      </c>
    </row>
    <row r="806" spans="2:7">
      <c r="B806" s="787"/>
      <c r="C806" s="787"/>
      <c r="G806" s="4">
        <f t="shared" si="14"/>
        <v>499.29999999999995</v>
      </c>
    </row>
    <row r="807" spans="2:7">
      <c r="B807" s="787"/>
      <c r="C807" s="787"/>
      <c r="G807" s="4">
        <f t="shared" si="14"/>
        <v>499.29999999999995</v>
      </c>
    </row>
    <row r="808" spans="2:7">
      <c r="B808" s="787"/>
      <c r="C808" s="787"/>
      <c r="G808" s="4">
        <f t="shared" si="14"/>
        <v>499.29999999999995</v>
      </c>
    </row>
    <row r="809" spans="2:7">
      <c r="B809" s="787"/>
      <c r="C809" s="787"/>
      <c r="G809" s="4">
        <f t="shared" si="14"/>
        <v>499.29999999999995</v>
      </c>
    </row>
    <row r="810" spans="2:7">
      <c r="B810" s="787"/>
      <c r="C810" s="787"/>
      <c r="G810" s="4">
        <f t="shared" si="14"/>
        <v>499.29999999999995</v>
      </c>
    </row>
    <row r="811" spans="2:7">
      <c r="B811" s="787"/>
      <c r="C811" s="787"/>
      <c r="G811" s="4">
        <f t="shared" si="14"/>
        <v>499.29999999999995</v>
      </c>
    </row>
    <row r="812" spans="2:7">
      <c r="B812" s="787"/>
      <c r="C812" s="787"/>
      <c r="G812" s="4">
        <f t="shared" si="14"/>
        <v>499.29999999999995</v>
      </c>
    </row>
    <row r="813" spans="2:7">
      <c r="B813" s="787"/>
      <c r="C813" s="787"/>
      <c r="G813" s="4">
        <f t="shared" si="14"/>
        <v>499.29999999999995</v>
      </c>
    </row>
  </sheetData>
  <autoFilter ref="A6:N459" xr:uid="{00000000-0001-0000-1900-000000000000}"/>
  <mergeCells count="3">
    <mergeCell ref="B3:F3"/>
    <mergeCell ref="K468:M468"/>
    <mergeCell ref="N469:N474"/>
  </mergeCells>
  <phoneticPr fontId="14" type="noConversion"/>
  <pageMargins left="0.7" right="0.7" top="0.75" bottom="0.75" header="0.3" footer="0.3"/>
  <pageSetup paperSize="9" scale="82"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3CA5-C289-4FA8-B1C0-B4E99CDE4782}">
  <sheetPr>
    <tabColor theme="9" tint="0.39997558519241921"/>
  </sheetPr>
  <dimension ref="A1:M208"/>
  <sheetViews>
    <sheetView topLeftCell="A21" workbookViewId="0">
      <selection activeCell="M33" sqref="M33"/>
    </sheetView>
  </sheetViews>
  <sheetFormatPr defaultColWidth="9.140625" defaultRowHeight="15"/>
  <cols>
    <col min="1" max="1" width="11.42578125" style="106" bestFit="1" customWidth="1"/>
    <col min="2" max="2" width="12.5703125" style="6" bestFit="1" customWidth="1"/>
    <col min="3" max="3" width="11.85546875" style="6" bestFit="1" customWidth="1"/>
    <col min="4" max="4" width="11.85546875" customWidth="1"/>
    <col min="6" max="6" width="8.7109375" style="121" bestFit="1" customWidth="1"/>
    <col min="7" max="7" width="12.5703125" customWidth="1"/>
    <col min="9" max="9" width="16.140625" customWidth="1"/>
  </cols>
  <sheetData>
    <row r="1" spans="1:9" ht="15.75">
      <c r="A1" s="869" t="s">
        <v>4270</v>
      </c>
      <c r="B1" s="869"/>
      <c r="C1" s="869"/>
      <c r="D1" s="869"/>
      <c r="E1" s="869"/>
      <c r="F1" s="869"/>
      <c r="G1" s="869"/>
      <c r="H1" s="10"/>
    </row>
    <row r="2" spans="1:9">
      <c r="B2" s="787"/>
      <c r="C2" s="787"/>
      <c r="E2" s="121"/>
    </row>
    <row r="3" spans="1:9" ht="36" customHeight="1">
      <c r="A3" s="40" t="s">
        <v>1</v>
      </c>
      <c r="B3" s="804" t="s">
        <v>2</v>
      </c>
      <c r="C3" s="804" t="s">
        <v>3</v>
      </c>
      <c r="D3" s="804" t="s">
        <v>4</v>
      </c>
      <c r="E3" s="204" t="s">
        <v>5</v>
      </c>
      <c r="F3" s="204" t="s">
        <v>6</v>
      </c>
      <c r="G3" s="205" t="s">
        <v>7</v>
      </c>
      <c r="H3" s="205"/>
    </row>
    <row r="4" spans="1:9">
      <c r="B4" s="787"/>
      <c r="C4" s="787"/>
      <c r="E4" s="121"/>
    </row>
    <row r="5" spans="1:9">
      <c r="A5" s="133">
        <v>45626</v>
      </c>
      <c r="B5" s="786" t="s">
        <v>10</v>
      </c>
      <c r="C5" s="786" t="s">
        <v>24</v>
      </c>
      <c r="D5" t="s">
        <v>14</v>
      </c>
      <c r="E5" s="215">
        <v>300</v>
      </c>
      <c r="G5" s="26">
        <f>G4+E5-F5</f>
        <v>300</v>
      </c>
      <c r="H5" s="26"/>
    </row>
    <row r="6" spans="1:9" s="365" customFormat="1">
      <c r="A6" s="385">
        <v>45544</v>
      </c>
      <c r="B6" s="807" t="s">
        <v>4271</v>
      </c>
      <c r="C6" s="807" t="s">
        <v>24</v>
      </c>
      <c r="D6" s="365" t="s">
        <v>14</v>
      </c>
      <c r="E6" s="405"/>
      <c r="F6" s="368">
        <v>300</v>
      </c>
      <c r="G6" s="383">
        <f t="shared" ref="G6:G69" si="0">G5+E6-F6</f>
        <v>0</v>
      </c>
      <c r="H6" s="383"/>
    </row>
    <row r="7" spans="1:9">
      <c r="A7" s="133">
        <v>45657</v>
      </c>
      <c r="B7" s="786" t="s">
        <v>10</v>
      </c>
      <c r="C7" s="786" t="s">
        <v>25</v>
      </c>
      <c r="D7" t="s">
        <v>14</v>
      </c>
      <c r="E7" s="215">
        <v>300</v>
      </c>
      <c r="G7" s="26">
        <f t="shared" si="0"/>
        <v>300</v>
      </c>
      <c r="H7" s="256" t="s">
        <v>4272</v>
      </c>
      <c r="I7" s="10">
        <v>10106511476</v>
      </c>
    </row>
    <row r="8" spans="1:9" s="365" customFormat="1">
      <c r="A8" s="385">
        <v>45632</v>
      </c>
      <c r="B8" s="807" t="s">
        <v>4273</v>
      </c>
      <c r="C8" s="807" t="s">
        <v>25</v>
      </c>
      <c r="D8" s="365" t="s">
        <v>14</v>
      </c>
      <c r="E8" s="405"/>
      <c r="F8" s="368">
        <v>300</v>
      </c>
      <c r="G8" s="383">
        <f t="shared" si="0"/>
        <v>0</v>
      </c>
      <c r="H8" s="383"/>
    </row>
    <row r="9" spans="1:9">
      <c r="A9" s="133">
        <v>45688</v>
      </c>
      <c r="B9" s="786" t="s">
        <v>10</v>
      </c>
      <c r="C9" s="786" t="s">
        <v>11</v>
      </c>
      <c r="D9" t="s">
        <v>14</v>
      </c>
      <c r="E9" s="215">
        <v>300</v>
      </c>
      <c r="G9" s="26">
        <f t="shared" si="0"/>
        <v>300</v>
      </c>
      <c r="H9" s="26"/>
    </row>
    <row r="10" spans="1:9" s="127" customFormat="1">
      <c r="A10" s="279">
        <v>45664</v>
      </c>
      <c r="B10" s="797" t="s">
        <v>4274</v>
      </c>
      <c r="C10" s="797" t="s">
        <v>11</v>
      </c>
      <c r="D10" s="127" t="s">
        <v>14</v>
      </c>
      <c r="E10" s="317"/>
      <c r="F10" s="266">
        <v>300</v>
      </c>
      <c r="G10" s="275">
        <f t="shared" si="0"/>
        <v>0</v>
      </c>
      <c r="H10" s="275"/>
    </row>
    <row r="11" spans="1:9">
      <c r="A11" s="133">
        <v>45716</v>
      </c>
      <c r="B11" s="786" t="s">
        <v>10</v>
      </c>
      <c r="C11" s="786" t="s">
        <v>15</v>
      </c>
      <c r="D11" t="s">
        <v>14</v>
      </c>
      <c r="E11" s="215">
        <v>300</v>
      </c>
      <c r="G11" s="26">
        <f t="shared" si="0"/>
        <v>300</v>
      </c>
      <c r="H11" s="26"/>
    </row>
    <row r="12" spans="1:9" s="127" customFormat="1">
      <c r="A12" s="279">
        <v>45695</v>
      </c>
      <c r="B12" s="797" t="s">
        <v>4275</v>
      </c>
      <c r="C12" s="797" t="s">
        <v>15</v>
      </c>
      <c r="D12" s="127" t="s">
        <v>14</v>
      </c>
      <c r="E12" s="317"/>
      <c r="F12" s="266">
        <v>300</v>
      </c>
      <c r="G12" s="275">
        <f t="shared" si="0"/>
        <v>0</v>
      </c>
      <c r="H12" s="275"/>
    </row>
    <row r="13" spans="1:9">
      <c r="A13" s="133">
        <v>45747</v>
      </c>
      <c r="B13" s="786" t="s">
        <v>10</v>
      </c>
      <c r="C13" s="786" t="s">
        <v>16</v>
      </c>
      <c r="D13" t="s">
        <v>14</v>
      </c>
      <c r="E13" s="215">
        <v>300</v>
      </c>
      <c r="G13" s="26">
        <f t="shared" si="0"/>
        <v>300</v>
      </c>
      <c r="H13" s="26"/>
    </row>
    <row r="14" spans="1:9" s="127" customFormat="1">
      <c r="A14" s="279">
        <v>45722</v>
      </c>
      <c r="B14" s="797" t="s">
        <v>4276</v>
      </c>
      <c r="C14" s="797" t="s">
        <v>4277</v>
      </c>
      <c r="D14" s="127" t="s">
        <v>14</v>
      </c>
      <c r="E14" s="317"/>
      <c r="F14" s="266">
        <v>300</v>
      </c>
      <c r="G14" s="275">
        <f t="shared" si="0"/>
        <v>0</v>
      </c>
      <c r="H14" s="275"/>
    </row>
    <row r="15" spans="1:9">
      <c r="A15" s="133">
        <v>45777</v>
      </c>
      <c r="B15" s="786" t="s">
        <v>10</v>
      </c>
      <c r="C15" s="786" t="s">
        <v>17</v>
      </c>
      <c r="D15" t="s">
        <v>14</v>
      </c>
      <c r="E15" s="215">
        <v>300</v>
      </c>
      <c r="G15" s="26">
        <f t="shared" si="0"/>
        <v>300</v>
      </c>
      <c r="H15" s="26"/>
    </row>
    <row r="16" spans="1:9" s="127" customFormat="1">
      <c r="A16" s="279">
        <v>45752</v>
      </c>
      <c r="B16" s="797" t="s">
        <v>4278</v>
      </c>
      <c r="C16" s="797" t="s">
        <v>17</v>
      </c>
      <c r="D16" s="127" t="s">
        <v>14</v>
      </c>
      <c r="E16" s="317"/>
      <c r="F16" s="266">
        <v>300</v>
      </c>
      <c r="G16" s="275">
        <f t="shared" si="0"/>
        <v>0</v>
      </c>
      <c r="H16" s="275"/>
    </row>
    <row r="17" spans="1:8">
      <c r="A17" s="133">
        <v>45808</v>
      </c>
      <c r="B17" s="786" t="s">
        <v>10</v>
      </c>
      <c r="C17" s="786" t="s">
        <v>18</v>
      </c>
      <c r="D17" t="s">
        <v>14</v>
      </c>
      <c r="E17" s="215">
        <v>300</v>
      </c>
      <c r="G17" s="26">
        <f t="shared" si="0"/>
        <v>300</v>
      </c>
      <c r="H17" s="26"/>
    </row>
    <row r="18" spans="1:8" s="127" customFormat="1">
      <c r="A18" s="279">
        <v>45789</v>
      </c>
      <c r="B18" s="797" t="s">
        <v>4279</v>
      </c>
      <c r="C18" s="797" t="s">
        <v>18</v>
      </c>
      <c r="D18" s="127" t="s">
        <v>14</v>
      </c>
      <c r="E18" s="317"/>
      <c r="F18" s="266">
        <v>300</v>
      </c>
      <c r="G18" s="275">
        <f t="shared" si="0"/>
        <v>0</v>
      </c>
      <c r="H18" s="275"/>
    </row>
    <row r="19" spans="1:8">
      <c r="A19" s="133">
        <v>45838</v>
      </c>
      <c r="B19" s="786" t="s">
        <v>10</v>
      </c>
      <c r="C19" s="786" t="s">
        <v>19</v>
      </c>
      <c r="D19" t="s">
        <v>14</v>
      </c>
      <c r="E19" s="215">
        <v>300</v>
      </c>
      <c r="G19" s="26">
        <f t="shared" si="0"/>
        <v>300</v>
      </c>
      <c r="H19" s="26"/>
    </row>
    <row r="20" spans="1:8" s="127" customFormat="1">
      <c r="A20" s="279">
        <v>45815</v>
      </c>
      <c r="B20" s="797" t="s">
        <v>4280</v>
      </c>
      <c r="C20" s="797" t="s">
        <v>19</v>
      </c>
      <c r="D20" s="127" t="s">
        <v>14</v>
      </c>
      <c r="E20" s="317"/>
      <c r="F20" s="266">
        <v>300</v>
      </c>
      <c r="G20" s="275">
        <f t="shared" si="0"/>
        <v>0</v>
      </c>
      <c r="H20" s="275"/>
    </row>
    <row r="21" spans="1:8">
      <c r="A21" s="133">
        <v>45869</v>
      </c>
      <c r="B21" s="786" t="s">
        <v>10</v>
      </c>
      <c r="C21" s="786" t="s">
        <v>20</v>
      </c>
      <c r="D21" t="s">
        <v>14</v>
      </c>
      <c r="E21" s="187">
        <v>300</v>
      </c>
      <c r="G21" s="26">
        <f t="shared" si="0"/>
        <v>300</v>
      </c>
      <c r="H21" s="26"/>
    </row>
    <row r="22" spans="1:8" s="127" customFormat="1">
      <c r="A22" s="279">
        <v>45846</v>
      </c>
      <c r="B22" s="797" t="s">
        <v>4281</v>
      </c>
      <c r="C22" s="797" t="s">
        <v>20</v>
      </c>
      <c r="D22" s="127" t="s">
        <v>14</v>
      </c>
      <c r="E22" s="317"/>
      <c r="F22" s="266">
        <v>300</v>
      </c>
      <c r="G22" s="275">
        <f t="shared" si="0"/>
        <v>0</v>
      </c>
      <c r="H22" s="275"/>
    </row>
    <row r="23" spans="1:8">
      <c r="A23" s="133">
        <v>45900</v>
      </c>
      <c r="B23" s="786" t="s">
        <v>10</v>
      </c>
      <c r="C23" s="786" t="s">
        <v>21</v>
      </c>
      <c r="D23" t="s">
        <v>14</v>
      </c>
      <c r="E23" s="187">
        <v>300</v>
      </c>
      <c r="G23" s="26">
        <f t="shared" si="0"/>
        <v>300</v>
      </c>
      <c r="H23" s="26"/>
    </row>
    <row r="24" spans="1:8" s="127" customFormat="1">
      <c r="A24" s="279">
        <v>45881</v>
      </c>
      <c r="B24" s="797" t="s">
        <v>4282</v>
      </c>
      <c r="C24" s="797" t="s">
        <v>21</v>
      </c>
      <c r="D24" s="127" t="s">
        <v>14</v>
      </c>
      <c r="E24" s="317"/>
      <c r="F24" s="266">
        <v>300</v>
      </c>
      <c r="G24" s="26">
        <f t="shared" si="0"/>
        <v>0</v>
      </c>
      <c r="H24" s="275"/>
    </row>
    <row r="25" spans="1:8">
      <c r="A25" s="133">
        <v>45930</v>
      </c>
      <c r="B25" s="786" t="s">
        <v>10</v>
      </c>
      <c r="C25" s="786" t="s">
        <v>91</v>
      </c>
      <c r="D25" t="s">
        <v>14</v>
      </c>
      <c r="E25" s="187">
        <v>300</v>
      </c>
      <c r="G25" s="26">
        <f t="shared" si="0"/>
        <v>300</v>
      </c>
      <c r="H25" s="26"/>
    </row>
    <row r="26" spans="1:8" s="127" customFormat="1">
      <c r="A26" s="279">
        <v>45918</v>
      </c>
      <c r="B26" s="797" t="s">
        <v>4283</v>
      </c>
      <c r="C26" s="797" t="s">
        <v>91</v>
      </c>
      <c r="D26" s="127" t="s">
        <v>14</v>
      </c>
      <c r="E26" s="266"/>
      <c r="F26" s="266">
        <v>300</v>
      </c>
      <c r="G26" s="26">
        <f t="shared" si="0"/>
        <v>0</v>
      </c>
      <c r="H26" s="275"/>
    </row>
    <row r="27" spans="1:8">
      <c r="A27" s="133">
        <v>45961</v>
      </c>
      <c r="B27" s="786" t="s">
        <v>10</v>
      </c>
      <c r="C27" s="786" t="s">
        <v>23</v>
      </c>
      <c r="D27" t="s">
        <v>14</v>
      </c>
      <c r="E27" s="187">
        <v>300</v>
      </c>
      <c r="G27" s="26">
        <f t="shared" si="0"/>
        <v>300</v>
      </c>
      <c r="H27" s="26"/>
    </row>
    <row r="28" spans="1:8">
      <c r="A28" s="106">
        <v>45948</v>
      </c>
      <c r="B28" s="787" t="s">
        <v>4284</v>
      </c>
      <c r="C28" s="787" t="s">
        <v>23</v>
      </c>
      <c r="D28" t="s">
        <v>14</v>
      </c>
      <c r="E28" s="121"/>
      <c r="F28" s="187">
        <v>300</v>
      </c>
      <c r="G28" s="26">
        <f t="shared" si="0"/>
        <v>0</v>
      </c>
      <c r="H28" s="26"/>
    </row>
    <row r="29" spans="1:8">
      <c r="A29" s="133">
        <v>45991</v>
      </c>
      <c r="B29" s="786" t="s">
        <v>10</v>
      </c>
      <c r="C29" s="786" t="s">
        <v>24</v>
      </c>
      <c r="D29" t="s">
        <v>14</v>
      </c>
      <c r="E29" s="121">
        <v>300</v>
      </c>
      <c r="G29" s="26">
        <f t="shared" si="0"/>
        <v>300</v>
      </c>
      <c r="H29" s="26"/>
    </row>
    <row r="30" spans="1:8">
      <c r="A30" s="106">
        <v>45983</v>
      </c>
      <c r="B30" s="787" t="s">
        <v>4285</v>
      </c>
      <c r="C30" s="787" t="s">
        <v>24</v>
      </c>
      <c r="D30" t="s">
        <v>14</v>
      </c>
      <c r="E30" s="121"/>
      <c r="F30" s="121">
        <v>300</v>
      </c>
      <c r="G30" s="26">
        <f t="shared" si="0"/>
        <v>0</v>
      </c>
      <c r="H30" s="26"/>
    </row>
    <row r="31" spans="1:8">
      <c r="A31" s="41">
        <v>46022</v>
      </c>
      <c r="B31" s="786" t="s">
        <v>10</v>
      </c>
      <c r="C31" s="786" t="s">
        <v>25</v>
      </c>
      <c r="D31" t="s">
        <v>14</v>
      </c>
      <c r="E31" s="121">
        <v>300</v>
      </c>
      <c r="G31" s="26">
        <f t="shared" si="0"/>
        <v>300</v>
      </c>
      <c r="H31" s="26"/>
    </row>
    <row r="32" spans="1:8">
      <c r="A32" s="39">
        <v>46008</v>
      </c>
      <c r="B32" s="787" t="s">
        <v>4286</v>
      </c>
      <c r="C32" s="787" t="s">
        <v>25</v>
      </c>
      <c r="D32" t="s">
        <v>14</v>
      </c>
      <c r="F32" s="121">
        <v>100</v>
      </c>
      <c r="G32" s="26">
        <f t="shared" si="0"/>
        <v>200</v>
      </c>
      <c r="H32" s="26"/>
    </row>
    <row r="33" spans="1:13">
      <c r="A33" s="39">
        <v>46008</v>
      </c>
      <c r="B33" s="787" t="s">
        <v>4287</v>
      </c>
      <c r="C33" s="787" t="s">
        <v>25</v>
      </c>
      <c r="D33" t="s">
        <v>14</v>
      </c>
      <c r="F33" s="121">
        <v>200</v>
      </c>
      <c r="G33" s="26">
        <f t="shared" si="0"/>
        <v>0</v>
      </c>
      <c r="H33" s="26"/>
    </row>
    <row r="34" spans="1:13">
      <c r="A34" s="133">
        <v>46053</v>
      </c>
      <c r="B34" s="786" t="s">
        <v>10</v>
      </c>
      <c r="C34" s="786" t="s">
        <v>11</v>
      </c>
      <c r="D34" t="s">
        <v>14</v>
      </c>
      <c r="E34" s="121">
        <v>300</v>
      </c>
      <c r="G34" s="26">
        <f t="shared" si="0"/>
        <v>300</v>
      </c>
      <c r="H34" s="26"/>
    </row>
    <row r="35" spans="1:13">
      <c r="A35" s="106">
        <v>46036</v>
      </c>
      <c r="B35" s="787" t="s">
        <v>4288</v>
      </c>
      <c r="C35" s="787" t="s">
        <v>11</v>
      </c>
      <c r="D35" t="s">
        <v>14</v>
      </c>
      <c r="F35" s="121">
        <v>300</v>
      </c>
      <c r="G35" s="26">
        <f t="shared" si="0"/>
        <v>0</v>
      </c>
      <c r="H35" s="26"/>
      <c r="J35" s="820" t="s">
        <v>4289</v>
      </c>
      <c r="K35" s="820"/>
      <c r="L35" s="820"/>
      <c r="M35" s="820"/>
    </row>
    <row r="36" spans="1:13">
      <c r="A36" s="133">
        <v>46081</v>
      </c>
      <c r="B36" s="786" t="s">
        <v>10</v>
      </c>
      <c r="C36" s="786" t="s">
        <v>15</v>
      </c>
      <c r="D36" t="s">
        <v>14</v>
      </c>
      <c r="E36" s="121">
        <v>350</v>
      </c>
      <c r="G36" s="26">
        <f t="shared" si="0"/>
        <v>350</v>
      </c>
      <c r="H36" s="26"/>
      <c r="J36" s="10">
        <v>2026</v>
      </c>
      <c r="K36" s="786" t="s">
        <v>16</v>
      </c>
      <c r="L36" t="s">
        <v>14</v>
      </c>
      <c r="M36" s="121">
        <v>350</v>
      </c>
    </row>
    <row r="37" spans="1:13">
      <c r="A37" s="106">
        <v>46060</v>
      </c>
      <c r="B37" s="787" t="s">
        <v>4290</v>
      </c>
      <c r="C37" s="787" t="s">
        <v>15</v>
      </c>
      <c r="D37" t="s">
        <v>14</v>
      </c>
      <c r="F37" s="121">
        <v>350</v>
      </c>
      <c r="G37" s="26">
        <f t="shared" si="0"/>
        <v>0</v>
      </c>
      <c r="H37" s="26"/>
    </row>
    <row r="38" spans="1:13">
      <c r="A38" s="133">
        <v>46112</v>
      </c>
      <c r="B38" s="786" t="s">
        <v>10</v>
      </c>
      <c r="C38" s="786" t="s">
        <v>16</v>
      </c>
      <c r="D38" t="s">
        <v>14</v>
      </c>
      <c r="E38" s="121">
        <v>350</v>
      </c>
      <c r="G38" s="26">
        <f t="shared" si="0"/>
        <v>350</v>
      </c>
      <c r="H38" s="26"/>
    </row>
    <row r="39" spans="1:13">
      <c r="A39" s="106">
        <v>46099</v>
      </c>
      <c r="B39" s="787" t="s">
        <v>4291</v>
      </c>
      <c r="C39" s="787" t="s">
        <v>16</v>
      </c>
      <c r="D39" t="s">
        <v>14</v>
      </c>
      <c r="F39" s="121">
        <v>350</v>
      </c>
      <c r="G39" s="26">
        <f t="shared" si="0"/>
        <v>0</v>
      </c>
    </row>
    <row r="40" spans="1:13">
      <c r="A40" s="133">
        <v>46142</v>
      </c>
      <c r="B40" s="786" t="s">
        <v>4292</v>
      </c>
      <c r="C40" s="786" t="s">
        <v>17</v>
      </c>
      <c r="D40" t="s">
        <v>14</v>
      </c>
      <c r="E40">
        <v>350</v>
      </c>
      <c r="G40" s="26">
        <f t="shared" si="0"/>
        <v>350</v>
      </c>
    </row>
    <row r="41" spans="1:13">
      <c r="A41" s="106">
        <v>46134</v>
      </c>
      <c r="B41" s="787" t="s">
        <v>4293</v>
      </c>
      <c r="C41" s="787" t="s">
        <v>17</v>
      </c>
      <c r="D41" t="s">
        <v>14</v>
      </c>
      <c r="F41" s="121">
        <v>350</v>
      </c>
      <c r="G41" s="26">
        <f t="shared" si="0"/>
        <v>0</v>
      </c>
    </row>
    <row r="42" spans="1:13">
      <c r="B42" s="787"/>
      <c r="C42" s="787"/>
      <c r="G42" s="26">
        <f t="shared" si="0"/>
        <v>0</v>
      </c>
    </row>
    <row r="43" spans="1:13">
      <c r="B43" s="787"/>
      <c r="C43" s="787"/>
      <c r="G43" s="26">
        <f t="shared" si="0"/>
        <v>0</v>
      </c>
    </row>
    <row r="44" spans="1:13">
      <c r="B44" s="787"/>
      <c r="C44" s="787"/>
      <c r="G44" s="26">
        <f t="shared" si="0"/>
        <v>0</v>
      </c>
    </row>
    <row r="45" spans="1:13">
      <c r="B45" s="787"/>
      <c r="C45" s="787"/>
      <c r="G45" s="26">
        <f t="shared" si="0"/>
        <v>0</v>
      </c>
    </row>
    <row r="46" spans="1:13">
      <c r="B46" s="787"/>
      <c r="C46" s="787"/>
      <c r="G46" s="26">
        <f t="shared" si="0"/>
        <v>0</v>
      </c>
    </row>
    <row r="47" spans="1:13">
      <c r="B47" s="787"/>
      <c r="C47" s="787"/>
      <c r="G47" s="26">
        <f t="shared" si="0"/>
        <v>0</v>
      </c>
    </row>
    <row r="48" spans="1:13">
      <c r="B48" s="787"/>
      <c r="C48" s="787"/>
      <c r="G48" s="26">
        <f t="shared" si="0"/>
        <v>0</v>
      </c>
    </row>
    <row r="49" spans="7:7">
      <c r="G49" s="26">
        <f t="shared" si="0"/>
        <v>0</v>
      </c>
    </row>
    <row r="50" spans="7:7">
      <c r="G50" s="26">
        <f t="shared" si="0"/>
        <v>0</v>
      </c>
    </row>
    <row r="51" spans="7:7">
      <c r="G51" s="26">
        <f t="shared" si="0"/>
        <v>0</v>
      </c>
    </row>
    <row r="52" spans="7:7">
      <c r="G52" s="26">
        <f t="shared" si="0"/>
        <v>0</v>
      </c>
    </row>
    <row r="53" spans="7:7">
      <c r="G53" s="26">
        <f t="shared" si="0"/>
        <v>0</v>
      </c>
    </row>
    <row r="54" spans="7:7">
      <c r="G54" s="26">
        <f t="shared" si="0"/>
        <v>0</v>
      </c>
    </row>
    <row r="55" spans="7:7">
      <c r="G55" s="26">
        <f t="shared" si="0"/>
        <v>0</v>
      </c>
    </row>
    <row r="56" spans="7:7">
      <c r="G56" s="26">
        <f t="shared" si="0"/>
        <v>0</v>
      </c>
    </row>
    <row r="57" spans="7:7">
      <c r="G57" s="26">
        <f t="shared" si="0"/>
        <v>0</v>
      </c>
    </row>
    <row r="58" spans="7:7">
      <c r="G58" s="26">
        <f t="shared" si="0"/>
        <v>0</v>
      </c>
    </row>
    <row r="59" spans="7:7">
      <c r="G59" s="26">
        <f t="shared" si="0"/>
        <v>0</v>
      </c>
    </row>
    <row r="60" spans="7:7">
      <c r="G60" s="26">
        <f t="shared" si="0"/>
        <v>0</v>
      </c>
    </row>
    <row r="61" spans="7:7">
      <c r="G61" s="26">
        <f t="shared" si="0"/>
        <v>0</v>
      </c>
    </row>
    <row r="62" spans="7:7">
      <c r="G62" s="26">
        <f t="shared" si="0"/>
        <v>0</v>
      </c>
    </row>
    <row r="63" spans="7:7">
      <c r="G63" s="26">
        <f t="shared" si="0"/>
        <v>0</v>
      </c>
    </row>
    <row r="64" spans="7:7">
      <c r="G64" s="26">
        <f t="shared" si="0"/>
        <v>0</v>
      </c>
    </row>
    <row r="65" spans="7:7">
      <c r="G65" s="26">
        <f t="shared" si="0"/>
        <v>0</v>
      </c>
    </row>
    <row r="66" spans="7:7">
      <c r="G66" s="26">
        <f t="shared" si="0"/>
        <v>0</v>
      </c>
    </row>
    <row r="67" spans="7:7">
      <c r="G67" s="26">
        <f t="shared" si="0"/>
        <v>0</v>
      </c>
    </row>
    <row r="68" spans="7:7">
      <c r="G68" s="26">
        <f t="shared" si="0"/>
        <v>0</v>
      </c>
    </row>
    <row r="69" spans="7:7">
      <c r="G69" s="26">
        <f t="shared" si="0"/>
        <v>0</v>
      </c>
    </row>
    <row r="70" spans="7:7">
      <c r="G70" s="26">
        <f t="shared" ref="G70:G133" si="1">G69+E70-F70</f>
        <v>0</v>
      </c>
    </row>
    <row r="71" spans="7:7">
      <c r="G71" s="26">
        <f t="shared" si="1"/>
        <v>0</v>
      </c>
    </row>
    <row r="72" spans="7:7">
      <c r="G72" s="26">
        <f t="shared" si="1"/>
        <v>0</v>
      </c>
    </row>
    <row r="73" spans="7:7">
      <c r="G73" s="26">
        <f t="shared" si="1"/>
        <v>0</v>
      </c>
    </row>
    <row r="74" spans="7:7">
      <c r="G74" s="26">
        <f t="shared" si="1"/>
        <v>0</v>
      </c>
    </row>
    <row r="75" spans="7:7">
      <c r="G75" s="26">
        <f t="shared" si="1"/>
        <v>0</v>
      </c>
    </row>
    <row r="76" spans="7:7">
      <c r="G76" s="26">
        <f t="shared" si="1"/>
        <v>0</v>
      </c>
    </row>
    <row r="77" spans="7:7">
      <c r="G77" s="26">
        <f t="shared" si="1"/>
        <v>0</v>
      </c>
    </row>
    <row r="78" spans="7:7">
      <c r="G78" s="26">
        <f t="shared" si="1"/>
        <v>0</v>
      </c>
    </row>
    <row r="79" spans="7:7">
      <c r="G79" s="26">
        <f t="shared" si="1"/>
        <v>0</v>
      </c>
    </row>
    <row r="80" spans="7:7">
      <c r="G80" s="26">
        <f t="shared" si="1"/>
        <v>0</v>
      </c>
    </row>
    <row r="81" spans="7:7">
      <c r="G81" s="26">
        <f t="shared" si="1"/>
        <v>0</v>
      </c>
    </row>
    <row r="82" spans="7:7">
      <c r="G82" s="26">
        <f t="shared" si="1"/>
        <v>0</v>
      </c>
    </row>
    <row r="83" spans="7:7">
      <c r="G83" s="26">
        <f t="shared" si="1"/>
        <v>0</v>
      </c>
    </row>
    <row r="84" spans="7:7">
      <c r="G84" s="26">
        <f t="shared" si="1"/>
        <v>0</v>
      </c>
    </row>
    <row r="85" spans="7:7">
      <c r="G85" s="26">
        <f t="shared" si="1"/>
        <v>0</v>
      </c>
    </row>
    <row r="86" spans="7:7">
      <c r="G86" s="26">
        <f t="shared" si="1"/>
        <v>0</v>
      </c>
    </row>
    <row r="87" spans="7:7">
      <c r="G87" s="26">
        <f t="shared" si="1"/>
        <v>0</v>
      </c>
    </row>
    <row r="88" spans="7:7">
      <c r="G88" s="26">
        <f t="shared" si="1"/>
        <v>0</v>
      </c>
    </row>
    <row r="89" spans="7:7">
      <c r="G89" s="26">
        <f t="shared" si="1"/>
        <v>0</v>
      </c>
    </row>
    <row r="90" spans="7:7">
      <c r="G90" s="26">
        <f t="shared" si="1"/>
        <v>0</v>
      </c>
    </row>
    <row r="91" spans="7:7">
      <c r="G91" s="26">
        <f t="shared" si="1"/>
        <v>0</v>
      </c>
    </row>
    <row r="92" spans="7:7">
      <c r="G92" s="26">
        <f t="shared" si="1"/>
        <v>0</v>
      </c>
    </row>
    <row r="93" spans="7:7">
      <c r="G93" s="26">
        <f t="shared" si="1"/>
        <v>0</v>
      </c>
    </row>
    <row r="94" spans="7:7">
      <c r="G94" s="26">
        <f t="shared" si="1"/>
        <v>0</v>
      </c>
    </row>
    <row r="95" spans="7:7">
      <c r="G95" s="26">
        <f t="shared" si="1"/>
        <v>0</v>
      </c>
    </row>
    <row r="96" spans="7:7">
      <c r="G96" s="26">
        <f t="shared" si="1"/>
        <v>0</v>
      </c>
    </row>
    <row r="97" spans="7:7">
      <c r="G97" s="26">
        <f t="shared" si="1"/>
        <v>0</v>
      </c>
    </row>
    <row r="98" spans="7:7">
      <c r="G98" s="26">
        <f t="shared" si="1"/>
        <v>0</v>
      </c>
    </row>
    <row r="99" spans="7:7">
      <c r="G99" s="26">
        <f t="shared" si="1"/>
        <v>0</v>
      </c>
    </row>
    <row r="100" spans="7:7">
      <c r="G100" s="26">
        <f t="shared" si="1"/>
        <v>0</v>
      </c>
    </row>
    <row r="101" spans="7:7">
      <c r="G101" s="26">
        <f t="shared" si="1"/>
        <v>0</v>
      </c>
    </row>
    <row r="102" spans="7:7">
      <c r="G102" s="26">
        <f t="shared" si="1"/>
        <v>0</v>
      </c>
    </row>
    <row r="103" spans="7:7">
      <c r="G103" s="26">
        <f t="shared" si="1"/>
        <v>0</v>
      </c>
    </row>
    <row r="104" spans="7:7">
      <c r="G104" s="26">
        <f t="shared" si="1"/>
        <v>0</v>
      </c>
    </row>
    <row r="105" spans="7:7">
      <c r="G105" s="26">
        <f t="shared" si="1"/>
        <v>0</v>
      </c>
    </row>
    <row r="106" spans="7:7">
      <c r="G106" s="26">
        <f t="shared" si="1"/>
        <v>0</v>
      </c>
    </row>
    <row r="107" spans="7:7">
      <c r="G107" s="26">
        <f t="shared" si="1"/>
        <v>0</v>
      </c>
    </row>
    <row r="108" spans="7:7">
      <c r="G108" s="26">
        <f t="shared" si="1"/>
        <v>0</v>
      </c>
    </row>
    <row r="109" spans="7:7">
      <c r="G109" s="26">
        <f t="shared" si="1"/>
        <v>0</v>
      </c>
    </row>
    <row r="110" spans="7:7">
      <c r="G110" s="26">
        <f t="shared" si="1"/>
        <v>0</v>
      </c>
    </row>
    <row r="111" spans="7:7">
      <c r="G111" s="26">
        <f t="shared" si="1"/>
        <v>0</v>
      </c>
    </row>
    <row r="112" spans="7:7">
      <c r="G112" s="26">
        <f t="shared" si="1"/>
        <v>0</v>
      </c>
    </row>
    <row r="113" spans="7:7">
      <c r="G113" s="26">
        <f t="shared" si="1"/>
        <v>0</v>
      </c>
    </row>
    <row r="114" spans="7:7">
      <c r="G114" s="26">
        <f t="shared" si="1"/>
        <v>0</v>
      </c>
    </row>
    <row r="115" spans="7:7">
      <c r="G115" s="26">
        <f t="shared" si="1"/>
        <v>0</v>
      </c>
    </row>
    <row r="116" spans="7:7">
      <c r="G116" s="26">
        <f t="shared" si="1"/>
        <v>0</v>
      </c>
    </row>
    <row r="117" spans="7:7">
      <c r="G117" s="26">
        <f t="shared" si="1"/>
        <v>0</v>
      </c>
    </row>
    <row r="118" spans="7:7">
      <c r="G118" s="26">
        <f t="shared" si="1"/>
        <v>0</v>
      </c>
    </row>
    <row r="119" spans="7:7">
      <c r="G119" s="26">
        <f t="shared" si="1"/>
        <v>0</v>
      </c>
    </row>
    <row r="120" spans="7:7">
      <c r="G120" s="26">
        <f t="shared" si="1"/>
        <v>0</v>
      </c>
    </row>
    <row r="121" spans="7:7">
      <c r="G121" s="26">
        <f t="shared" si="1"/>
        <v>0</v>
      </c>
    </row>
    <row r="122" spans="7:7">
      <c r="G122" s="26">
        <f t="shared" si="1"/>
        <v>0</v>
      </c>
    </row>
    <row r="123" spans="7:7">
      <c r="G123" s="26">
        <f t="shared" si="1"/>
        <v>0</v>
      </c>
    </row>
    <row r="124" spans="7:7">
      <c r="G124" s="26">
        <f t="shared" si="1"/>
        <v>0</v>
      </c>
    </row>
    <row r="125" spans="7:7">
      <c r="G125" s="26">
        <f t="shared" si="1"/>
        <v>0</v>
      </c>
    </row>
    <row r="126" spans="7:7">
      <c r="G126" s="26">
        <f t="shared" si="1"/>
        <v>0</v>
      </c>
    </row>
    <row r="127" spans="7:7">
      <c r="G127" s="26">
        <f t="shared" si="1"/>
        <v>0</v>
      </c>
    </row>
    <row r="128" spans="7:7">
      <c r="G128" s="26">
        <f t="shared" si="1"/>
        <v>0</v>
      </c>
    </row>
    <row r="129" spans="7:7">
      <c r="G129" s="26">
        <f t="shared" si="1"/>
        <v>0</v>
      </c>
    </row>
    <row r="130" spans="7:7">
      <c r="G130" s="26">
        <f t="shared" si="1"/>
        <v>0</v>
      </c>
    </row>
    <row r="131" spans="7:7">
      <c r="G131" s="26">
        <f t="shared" si="1"/>
        <v>0</v>
      </c>
    </row>
    <row r="132" spans="7:7">
      <c r="G132" s="26">
        <f t="shared" si="1"/>
        <v>0</v>
      </c>
    </row>
    <row r="133" spans="7:7">
      <c r="G133" s="26">
        <f t="shared" si="1"/>
        <v>0</v>
      </c>
    </row>
    <row r="134" spans="7:7">
      <c r="G134" s="26">
        <f t="shared" ref="G134:G197" si="2">G133+E134-F134</f>
        <v>0</v>
      </c>
    </row>
    <row r="135" spans="7:7">
      <c r="G135" s="26">
        <f t="shared" si="2"/>
        <v>0</v>
      </c>
    </row>
    <row r="136" spans="7:7">
      <c r="G136" s="26">
        <f t="shared" si="2"/>
        <v>0</v>
      </c>
    </row>
    <row r="137" spans="7:7">
      <c r="G137" s="26">
        <f t="shared" si="2"/>
        <v>0</v>
      </c>
    </row>
    <row r="138" spans="7:7">
      <c r="G138" s="26">
        <f t="shared" si="2"/>
        <v>0</v>
      </c>
    </row>
    <row r="139" spans="7:7">
      <c r="G139" s="26">
        <f t="shared" si="2"/>
        <v>0</v>
      </c>
    </row>
    <row r="140" spans="7:7">
      <c r="G140" s="26">
        <f t="shared" si="2"/>
        <v>0</v>
      </c>
    </row>
    <row r="141" spans="7:7">
      <c r="G141" s="26">
        <f t="shared" si="2"/>
        <v>0</v>
      </c>
    </row>
    <row r="142" spans="7:7">
      <c r="G142" s="26">
        <f t="shared" si="2"/>
        <v>0</v>
      </c>
    </row>
    <row r="143" spans="7:7">
      <c r="G143" s="26">
        <f t="shared" si="2"/>
        <v>0</v>
      </c>
    </row>
    <row r="144" spans="7:7">
      <c r="G144" s="26">
        <f t="shared" si="2"/>
        <v>0</v>
      </c>
    </row>
    <row r="145" spans="7:7">
      <c r="G145" s="26">
        <f t="shared" si="2"/>
        <v>0</v>
      </c>
    </row>
    <row r="146" spans="7:7">
      <c r="G146" s="26">
        <f t="shared" si="2"/>
        <v>0</v>
      </c>
    </row>
    <row r="147" spans="7:7">
      <c r="G147" s="26">
        <f t="shared" si="2"/>
        <v>0</v>
      </c>
    </row>
    <row r="148" spans="7:7">
      <c r="G148" s="26">
        <f t="shared" si="2"/>
        <v>0</v>
      </c>
    </row>
    <row r="149" spans="7:7">
      <c r="G149" s="26">
        <f t="shared" si="2"/>
        <v>0</v>
      </c>
    </row>
    <row r="150" spans="7:7">
      <c r="G150" s="26">
        <f t="shared" si="2"/>
        <v>0</v>
      </c>
    </row>
    <row r="151" spans="7:7">
      <c r="G151" s="26">
        <f t="shared" si="2"/>
        <v>0</v>
      </c>
    </row>
    <row r="152" spans="7:7">
      <c r="G152" s="26">
        <f t="shared" si="2"/>
        <v>0</v>
      </c>
    </row>
    <row r="153" spans="7:7">
      <c r="G153" s="26">
        <f t="shared" si="2"/>
        <v>0</v>
      </c>
    </row>
    <row r="154" spans="7:7">
      <c r="G154" s="26">
        <f t="shared" si="2"/>
        <v>0</v>
      </c>
    </row>
    <row r="155" spans="7:7">
      <c r="G155" s="26">
        <f t="shared" si="2"/>
        <v>0</v>
      </c>
    </row>
    <row r="156" spans="7:7">
      <c r="G156" s="26">
        <f t="shared" si="2"/>
        <v>0</v>
      </c>
    </row>
    <row r="157" spans="7:7">
      <c r="G157" s="26">
        <f t="shared" si="2"/>
        <v>0</v>
      </c>
    </row>
    <row r="158" spans="7:7">
      <c r="G158" s="26">
        <f t="shared" si="2"/>
        <v>0</v>
      </c>
    </row>
    <row r="159" spans="7:7">
      <c r="G159" s="26">
        <f t="shared" si="2"/>
        <v>0</v>
      </c>
    </row>
    <row r="160" spans="7:7">
      <c r="G160" s="26">
        <f t="shared" si="2"/>
        <v>0</v>
      </c>
    </row>
    <row r="161" spans="7:7">
      <c r="G161" s="26">
        <f t="shared" si="2"/>
        <v>0</v>
      </c>
    </row>
    <row r="162" spans="7:7">
      <c r="G162" s="26">
        <f t="shared" si="2"/>
        <v>0</v>
      </c>
    </row>
    <row r="163" spans="7:7">
      <c r="G163" s="26">
        <f t="shared" si="2"/>
        <v>0</v>
      </c>
    </row>
    <row r="164" spans="7:7">
      <c r="G164" s="26">
        <f t="shared" si="2"/>
        <v>0</v>
      </c>
    </row>
    <row r="165" spans="7:7">
      <c r="G165" s="26">
        <f t="shared" si="2"/>
        <v>0</v>
      </c>
    </row>
    <row r="166" spans="7:7">
      <c r="G166" s="26">
        <f t="shared" si="2"/>
        <v>0</v>
      </c>
    </row>
    <row r="167" spans="7:7">
      <c r="G167" s="26">
        <f t="shared" si="2"/>
        <v>0</v>
      </c>
    </row>
    <row r="168" spans="7:7">
      <c r="G168" s="26">
        <f t="shared" si="2"/>
        <v>0</v>
      </c>
    </row>
    <row r="169" spans="7:7">
      <c r="G169" s="26">
        <f t="shared" si="2"/>
        <v>0</v>
      </c>
    </row>
    <row r="170" spans="7:7">
      <c r="G170" s="26">
        <f t="shared" si="2"/>
        <v>0</v>
      </c>
    </row>
    <row r="171" spans="7:7">
      <c r="G171" s="26">
        <f t="shared" si="2"/>
        <v>0</v>
      </c>
    </row>
    <row r="172" spans="7:7">
      <c r="G172" s="26">
        <f t="shared" si="2"/>
        <v>0</v>
      </c>
    </row>
    <row r="173" spans="7:7">
      <c r="G173" s="26">
        <f t="shared" si="2"/>
        <v>0</v>
      </c>
    </row>
    <row r="174" spans="7:7">
      <c r="G174" s="26">
        <f t="shared" si="2"/>
        <v>0</v>
      </c>
    </row>
    <row r="175" spans="7:7">
      <c r="G175" s="26">
        <f t="shared" si="2"/>
        <v>0</v>
      </c>
    </row>
    <row r="176" spans="7:7">
      <c r="G176" s="26">
        <f t="shared" si="2"/>
        <v>0</v>
      </c>
    </row>
    <row r="177" spans="7:7">
      <c r="G177" s="26">
        <f t="shared" si="2"/>
        <v>0</v>
      </c>
    </row>
    <row r="178" spans="7:7">
      <c r="G178" s="26">
        <f t="shared" si="2"/>
        <v>0</v>
      </c>
    </row>
    <row r="179" spans="7:7">
      <c r="G179" s="26">
        <f t="shared" si="2"/>
        <v>0</v>
      </c>
    </row>
    <row r="180" spans="7:7">
      <c r="G180" s="26">
        <f t="shared" si="2"/>
        <v>0</v>
      </c>
    </row>
    <row r="181" spans="7:7">
      <c r="G181" s="26">
        <f t="shared" si="2"/>
        <v>0</v>
      </c>
    </row>
    <row r="182" spans="7:7">
      <c r="G182" s="26">
        <f t="shared" si="2"/>
        <v>0</v>
      </c>
    </row>
    <row r="183" spans="7:7">
      <c r="G183" s="26">
        <f t="shared" si="2"/>
        <v>0</v>
      </c>
    </row>
    <row r="184" spans="7:7">
      <c r="G184" s="26">
        <f t="shared" si="2"/>
        <v>0</v>
      </c>
    </row>
    <row r="185" spans="7:7">
      <c r="G185" s="26">
        <f t="shared" si="2"/>
        <v>0</v>
      </c>
    </row>
    <row r="186" spans="7:7">
      <c r="G186" s="26">
        <f t="shared" si="2"/>
        <v>0</v>
      </c>
    </row>
    <row r="187" spans="7:7">
      <c r="G187" s="26">
        <f t="shared" si="2"/>
        <v>0</v>
      </c>
    </row>
    <row r="188" spans="7:7">
      <c r="G188" s="26">
        <f t="shared" si="2"/>
        <v>0</v>
      </c>
    </row>
    <row r="189" spans="7:7">
      <c r="G189" s="26">
        <f t="shared" si="2"/>
        <v>0</v>
      </c>
    </row>
    <row r="190" spans="7:7">
      <c r="G190" s="26">
        <f t="shared" si="2"/>
        <v>0</v>
      </c>
    </row>
    <row r="191" spans="7:7">
      <c r="G191" s="26">
        <f t="shared" si="2"/>
        <v>0</v>
      </c>
    </row>
    <row r="192" spans="7:7">
      <c r="G192" s="26">
        <f t="shared" si="2"/>
        <v>0</v>
      </c>
    </row>
    <row r="193" spans="7:7">
      <c r="G193" s="26">
        <f t="shared" si="2"/>
        <v>0</v>
      </c>
    </row>
    <row r="194" spans="7:7">
      <c r="G194" s="26">
        <f t="shared" si="2"/>
        <v>0</v>
      </c>
    </row>
    <row r="195" spans="7:7">
      <c r="G195" s="26">
        <f t="shared" si="2"/>
        <v>0</v>
      </c>
    </row>
    <row r="196" spans="7:7">
      <c r="G196" s="26">
        <f t="shared" si="2"/>
        <v>0</v>
      </c>
    </row>
    <row r="197" spans="7:7">
      <c r="G197" s="26">
        <f t="shared" si="2"/>
        <v>0</v>
      </c>
    </row>
    <row r="198" spans="7:7">
      <c r="G198" s="26">
        <f t="shared" ref="G198:G208" si="3">G197+E198-F198</f>
        <v>0</v>
      </c>
    </row>
    <row r="199" spans="7:7">
      <c r="G199" s="26">
        <f t="shared" si="3"/>
        <v>0</v>
      </c>
    </row>
    <row r="200" spans="7:7">
      <c r="G200" s="26">
        <f t="shared" si="3"/>
        <v>0</v>
      </c>
    </row>
    <row r="201" spans="7:7">
      <c r="G201" s="26">
        <f t="shared" si="3"/>
        <v>0</v>
      </c>
    </row>
    <row r="202" spans="7:7">
      <c r="G202" s="26">
        <f t="shared" si="3"/>
        <v>0</v>
      </c>
    </row>
    <row r="203" spans="7:7">
      <c r="G203" s="26">
        <f t="shared" si="3"/>
        <v>0</v>
      </c>
    </row>
    <row r="204" spans="7:7">
      <c r="G204" s="26">
        <f t="shared" si="3"/>
        <v>0</v>
      </c>
    </row>
    <row r="205" spans="7:7">
      <c r="G205" s="26">
        <f t="shared" si="3"/>
        <v>0</v>
      </c>
    </row>
    <row r="206" spans="7:7">
      <c r="G206" s="26">
        <f t="shared" si="3"/>
        <v>0</v>
      </c>
    </row>
    <row r="207" spans="7:7">
      <c r="G207" s="26">
        <f t="shared" si="3"/>
        <v>0</v>
      </c>
    </row>
    <row r="208" spans="7:7">
      <c r="G208" s="26">
        <f t="shared" si="3"/>
        <v>0</v>
      </c>
    </row>
  </sheetData>
  <mergeCells count="2">
    <mergeCell ref="A1:G1"/>
    <mergeCell ref="J35:M3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4BCDA-F0FC-4BD8-80F9-12DE35E8C101}">
  <sheetPr>
    <tabColor rgb="FF00B0F0"/>
  </sheetPr>
  <dimension ref="A1:O312"/>
  <sheetViews>
    <sheetView topLeftCell="A124" workbookViewId="0">
      <selection activeCell="E144" sqref="E144"/>
    </sheetView>
  </sheetViews>
  <sheetFormatPr defaultColWidth="9.140625" defaultRowHeight="15"/>
  <cols>
    <col min="1" max="1" width="11.28515625" style="106" customWidth="1"/>
    <col min="2" max="2" width="18.7109375" style="6" customWidth="1"/>
    <col min="3" max="3" width="11.85546875" style="6" bestFit="1" customWidth="1"/>
    <col min="4" max="4" width="19.42578125" bestFit="1" customWidth="1"/>
    <col min="5" max="5" width="12.28515625" style="121" customWidth="1"/>
    <col min="6" max="6" width="16.42578125" style="121" customWidth="1"/>
    <col min="7" max="7" width="12.28515625" customWidth="1"/>
    <col min="8" max="8" width="9.85546875" customWidth="1"/>
    <col min="10" max="10" width="24.140625" bestFit="1" customWidth="1"/>
    <col min="11" max="11" width="8.42578125" customWidth="1"/>
    <col min="12" max="12" width="12" customWidth="1"/>
    <col min="13" max="13" width="22.85546875" bestFit="1" customWidth="1"/>
    <col min="14" max="14" width="10.140625" bestFit="1" customWidth="1"/>
  </cols>
  <sheetData>
    <row r="1" spans="1:14" ht="69" customHeight="1">
      <c r="A1" s="870" t="s">
        <v>4294</v>
      </c>
      <c r="B1" s="870"/>
      <c r="C1" s="870"/>
      <c r="D1" s="870"/>
      <c r="E1" s="870"/>
      <c r="F1" s="870"/>
      <c r="G1" s="870"/>
      <c r="H1" s="870"/>
      <c r="I1" s="870"/>
    </row>
    <row r="2" spans="1:14">
      <c r="B2" s="787"/>
      <c r="C2" s="787"/>
      <c r="G2" s="4"/>
      <c r="H2" s="4"/>
      <c r="J2" t="s">
        <v>4295</v>
      </c>
      <c r="M2" t="s">
        <v>140</v>
      </c>
      <c r="N2">
        <v>9407642</v>
      </c>
    </row>
    <row r="3" spans="1:14" ht="30">
      <c r="A3" s="40" t="s">
        <v>1</v>
      </c>
      <c r="B3" s="804" t="s">
        <v>2</v>
      </c>
      <c r="C3" s="804" t="s">
        <v>3</v>
      </c>
      <c r="D3" s="804" t="s">
        <v>4</v>
      </c>
      <c r="E3" s="131" t="s">
        <v>5</v>
      </c>
      <c r="F3" s="131" t="s">
        <v>6</v>
      </c>
      <c r="G3" s="14" t="s">
        <v>7</v>
      </c>
      <c r="H3" s="14"/>
    </row>
    <row r="4" spans="1:14">
      <c r="A4" s="40"/>
      <c r="B4" s="804"/>
      <c r="C4" s="804"/>
      <c r="D4" s="804"/>
      <c r="E4" s="131"/>
      <c r="F4" s="131"/>
      <c r="G4" s="14">
        <f>+E4-F4</f>
        <v>0</v>
      </c>
      <c r="H4" s="14"/>
    </row>
    <row r="5" spans="1:14">
      <c r="A5" s="133">
        <v>45535</v>
      </c>
      <c r="B5" s="786" t="s">
        <v>4296</v>
      </c>
      <c r="C5" s="786" t="s">
        <v>21</v>
      </c>
      <c r="D5" t="s">
        <v>94</v>
      </c>
      <c r="E5" s="118">
        <v>350</v>
      </c>
      <c r="F5" s="118"/>
      <c r="G5" s="21">
        <f>+G4+E5-F5</f>
        <v>350</v>
      </c>
      <c r="H5" s="21"/>
    </row>
    <row r="6" spans="1:14">
      <c r="B6" s="787"/>
      <c r="C6" s="787"/>
      <c r="D6" t="s">
        <v>4297</v>
      </c>
      <c r="E6" s="118">
        <v>350</v>
      </c>
      <c r="F6" s="118"/>
      <c r="G6" s="21">
        <f t="shared" ref="G6:G15" si="0">+G5+E6-F6</f>
        <v>700</v>
      </c>
      <c r="H6" s="21"/>
    </row>
    <row r="7" spans="1:14" s="365" customFormat="1">
      <c r="A7" s="385">
        <v>45517</v>
      </c>
      <c r="B7" s="807" t="s">
        <v>4298</v>
      </c>
      <c r="C7" s="807" t="s">
        <v>21</v>
      </c>
      <c r="D7" s="365" t="s">
        <v>94</v>
      </c>
      <c r="E7" s="366"/>
      <c r="F7" s="366">
        <v>50</v>
      </c>
      <c r="G7" s="398">
        <f t="shared" si="0"/>
        <v>650</v>
      </c>
      <c r="H7" s="398"/>
    </row>
    <row r="8" spans="1:14" s="365" customFormat="1">
      <c r="A8" s="385">
        <v>45517</v>
      </c>
      <c r="B8" s="807" t="s">
        <v>4299</v>
      </c>
      <c r="C8" s="807" t="s">
        <v>21</v>
      </c>
      <c r="D8" s="365" t="s">
        <v>94</v>
      </c>
      <c r="E8" s="366"/>
      <c r="F8" s="366">
        <v>350</v>
      </c>
      <c r="G8" s="398">
        <f t="shared" si="0"/>
        <v>300</v>
      </c>
      <c r="H8" s="398"/>
    </row>
    <row r="9" spans="1:14" s="365" customFormat="1">
      <c r="A9" s="385">
        <v>45519</v>
      </c>
      <c r="B9" s="807" t="s">
        <v>4300</v>
      </c>
      <c r="C9" s="807" t="s">
        <v>21</v>
      </c>
      <c r="D9" s="365" t="s">
        <v>4297</v>
      </c>
      <c r="E9" s="366"/>
      <c r="F9" s="366">
        <v>300</v>
      </c>
      <c r="G9" s="398">
        <f t="shared" si="0"/>
        <v>0</v>
      </c>
      <c r="H9" s="398"/>
    </row>
    <row r="10" spans="1:14">
      <c r="A10" s="133">
        <v>45565</v>
      </c>
      <c r="B10" s="786" t="s">
        <v>4296</v>
      </c>
      <c r="C10" s="786" t="s">
        <v>91</v>
      </c>
      <c r="E10" s="118"/>
      <c r="F10" s="118"/>
      <c r="G10" s="21">
        <f t="shared" si="0"/>
        <v>0</v>
      </c>
      <c r="H10" s="21"/>
    </row>
    <row r="11" spans="1:14">
      <c r="B11" s="787"/>
      <c r="C11" s="787"/>
      <c r="E11" s="118"/>
      <c r="F11" s="118"/>
      <c r="G11" s="21">
        <f t="shared" si="0"/>
        <v>0</v>
      </c>
      <c r="H11" s="21"/>
    </row>
    <row r="12" spans="1:14">
      <c r="B12" s="787"/>
      <c r="C12" s="787"/>
      <c r="D12" t="s">
        <v>94</v>
      </c>
      <c r="E12" s="118">
        <v>350</v>
      </c>
      <c r="F12" s="118"/>
      <c r="G12" s="21">
        <f t="shared" si="0"/>
        <v>350</v>
      </c>
      <c r="H12" s="21"/>
    </row>
    <row r="13" spans="1:14" s="365" customFormat="1">
      <c r="A13" s="385">
        <v>45553</v>
      </c>
      <c r="B13" s="807" t="s">
        <v>4301</v>
      </c>
      <c r="C13" s="807" t="s">
        <v>91</v>
      </c>
      <c r="D13" s="365" t="s">
        <v>94</v>
      </c>
      <c r="E13" s="368"/>
      <c r="F13" s="368">
        <v>350</v>
      </c>
      <c r="G13" s="398">
        <f t="shared" si="0"/>
        <v>0</v>
      </c>
      <c r="H13" s="398"/>
    </row>
    <row r="14" spans="1:14">
      <c r="A14" s="133">
        <v>45596</v>
      </c>
      <c r="B14" s="786" t="s">
        <v>10</v>
      </c>
      <c r="C14" s="786" t="s">
        <v>23</v>
      </c>
      <c r="D14" t="s">
        <v>12</v>
      </c>
      <c r="E14" s="121">
        <v>9.8000000000000007</v>
      </c>
      <c r="G14" s="21">
        <f t="shared" si="0"/>
        <v>9.8000000000000007</v>
      </c>
      <c r="H14" s="21"/>
    </row>
    <row r="15" spans="1:14">
      <c r="B15" s="787"/>
      <c r="C15" s="787"/>
      <c r="D15" t="s">
        <v>13</v>
      </c>
      <c r="E15" s="121">
        <v>7</v>
      </c>
      <c r="G15" s="21">
        <f t="shared" si="0"/>
        <v>16.8</v>
      </c>
      <c r="H15" s="21"/>
      <c r="J15" s="12"/>
    </row>
    <row r="16" spans="1:14">
      <c r="B16" s="787"/>
      <c r="C16" s="787"/>
      <c r="D16" t="s">
        <v>14</v>
      </c>
      <c r="E16" s="121">
        <v>350</v>
      </c>
      <c r="G16" s="21">
        <f t="shared" ref="G16:G77" si="1">+G15+E16-F16</f>
        <v>366.8</v>
      </c>
      <c r="H16" s="21"/>
      <c r="J16" s="12"/>
    </row>
    <row r="17" spans="1:12">
      <c r="A17" s="106">
        <v>45638</v>
      </c>
      <c r="B17" s="787" t="s">
        <v>4302</v>
      </c>
      <c r="C17" s="787" t="s">
        <v>23</v>
      </c>
      <c r="D17" t="s">
        <v>12</v>
      </c>
      <c r="F17" s="121">
        <v>9.8000000000000007</v>
      </c>
      <c r="G17" s="21">
        <f t="shared" si="1"/>
        <v>357</v>
      </c>
      <c r="H17" s="21"/>
      <c r="J17" s="12"/>
    </row>
    <row r="18" spans="1:12">
      <c r="A18" s="106">
        <v>45638</v>
      </c>
      <c r="B18" s="787" t="s">
        <v>4302</v>
      </c>
      <c r="C18" s="787" t="s">
        <v>23</v>
      </c>
      <c r="D18" t="s">
        <v>13</v>
      </c>
      <c r="F18" s="121">
        <v>7</v>
      </c>
      <c r="G18" s="21">
        <f t="shared" si="1"/>
        <v>350</v>
      </c>
      <c r="H18" s="21"/>
      <c r="J18" s="12"/>
    </row>
    <row r="19" spans="1:12" s="233" customFormat="1">
      <c r="A19" s="281">
        <v>45586</v>
      </c>
      <c r="B19" s="270" t="s">
        <v>4303</v>
      </c>
      <c r="C19" s="270" t="s">
        <v>23</v>
      </c>
      <c r="D19" s="233" t="s">
        <v>14</v>
      </c>
      <c r="E19" s="273"/>
      <c r="F19" s="273">
        <v>350</v>
      </c>
      <c r="G19" s="322">
        <f t="shared" si="1"/>
        <v>0</v>
      </c>
      <c r="H19" s="322">
        <f>+F19</f>
        <v>350</v>
      </c>
      <c r="I19" s="233" t="s">
        <v>265</v>
      </c>
      <c r="J19" s="234"/>
    </row>
    <row r="20" spans="1:12">
      <c r="A20" s="133">
        <v>45626</v>
      </c>
      <c r="B20" s="786" t="s">
        <v>10</v>
      </c>
      <c r="C20" s="786" t="s">
        <v>24</v>
      </c>
      <c r="D20" t="s">
        <v>12</v>
      </c>
      <c r="E20" s="121">
        <v>11.1</v>
      </c>
      <c r="G20" s="21">
        <f t="shared" si="1"/>
        <v>11.1</v>
      </c>
      <c r="H20" s="21"/>
    </row>
    <row r="21" spans="1:12">
      <c r="B21" s="787"/>
      <c r="C21" s="787"/>
      <c r="D21" t="s">
        <v>13</v>
      </c>
      <c r="E21" s="121">
        <v>7</v>
      </c>
      <c r="G21" s="21">
        <f t="shared" si="1"/>
        <v>18.100000000000001</v>
      </c>
      <c r="H21" s="21"/>
    </row>
    <row r="22" spans="1:12">
      <c r="B22" s="787"/>
      <c r="C22" s="787"/>
      <c r="D22" t="s">
        <v>14</v>
      </c>
      <c r="E22" s="121">
        <v>350</v>
      </c>
      <c r="G22" s="21">
        <f t="shared" si="1"/>
        <v>368.1</v>
      </c>
      <c r="H22" s="21"/>
    </row>
    <row r="23" spans="1:12" s="378" customFormat="1">
      <c r="A23" s="440">
        <v>45656</v>
      </c>
      <c r="B23" s="801" t="s">
        <v>4304</v>
      </c>
      <c r="C23" s="801" t="s">
        <v>24</v>
      </c>
      <c r="D23" s="378" t="s">
        <v>14</v>
      </c>
      <c r="E23" s="379"/>
      <c r="F23" s="379">
        <v>350</v>
      </c>
      <c r="G23" s="437">
        <f t="shared" si="1"/>
        <v>18.100000000000023</v>
      </c>
      <c r="H23" s="437"/>
    </row>
    <row r="24" spans="1:12">
      <c r="A24" s="106">
        <v>45735</v>
      </c>
      <c r="B24" s="787" t="s">
        <v>4305</v>
      </c>
      <c r="C24" s="787" t="s">
        <v>24</v>
      </c>
      <c r="D24" t="s">
        <v>12</v>
      </c>
      <c r="F24" s="121">
        <v>11.1</v>
      </c>
      <c r="G24" s="21">
        <f t="shared" si="1"/>
        <v>7.0000000000000231</v>
      </c>
      <c r="H24" s="21"/>
    </row>
    <row r="25" spans="1:12">
      <c r="A25" s="106">
        <v>45735</v>
      </c>
      <c r="B25" s="787" t="s">
        <v>4305</v>
      </c>
      <c r="C25" s="787" t="s">
        <v>24</v>
      </c>
      <c r="D25" t="s">
        <v>13</v>
      </c>
      <c r="F25" s="121">
        <v>7</v>
      </c>
      <c r="G25" s="21">
        <f t="shared" si="1"/>
        <v>2.3092638912203256E-14</v>
      </c>
      <c r="H25" s="21"/>
    </row>
    <row r="26" spans="1:12">
      <c r="A26" s="41">
        <v>45657</v>
      </c>
      <c r="B26" s="786" t="s">
        <v>10</v>
      </c>
      <c r="C26" s="786" t="s">
        <v>25</v>
      </c>
      <c r="D26" t="s">
        <v>12</v>
      </c>
      <c r="E26" s="12">
        <v>14.3</v>
      </c>
      <c r="G26" s="21">
        <f t="shared" si="1"/>
        <v>14.300000000000024</v>
      </c>
      <c r="H26" s="21"/>
    </row>
    <row r="27" spans="1:12">
      <c r="A27" s="39"/>
      <c r="B27" s="787"/>
      <c r="C27" s="787"/>
      <c r="D27" t="s">
        <v>13</v>
      </c>
      <c r="E27" s="12">
        <v>3</v>
      </c>
      <c r="G27" s="21">
        <f t="shared" si="1"/>
        <v>17.300000000000026</v>
      </c>
      <c r="H27" s="21"/>
    </row>
    <row r="28" spans="1:12">
      <c r="A28" s="39"/>
      <c r="B28" s="787"/>
      <c r="C28" s="787"/>
      <c r="D28" t="s">
        <v>14</v>
      </c>
      <c r="E28" s="12">
        <v>350</v>
      </c>
      <c r="G28" s="21">
        <f t="shared" si="1"/>
        <v>367.3</v>
      </c>
      <c r="H28" s="21"/>
    </row>
    <row r="29" spans="1:12" s="127" customFormat="1">
      <c r="A29" s="279">
        <v>45678</v>
      </c>
      <c r="B29" s="797" t="s">
        <v>4306</v>
      </c>
      <c r="C29" s="797" t="s">
        <v>25</v>
      </c>
      <c r="D29" s="127" t="s">
        <v>14</v>
      </c>
      <c r="E29" s="266"/>
      <c r="F29" s="266">
        <v>350</v>
      </c>
      <c r="G29" s="320">
        <f t="shared" si="1"/>
        <v>17.300000000000011</v>
      </c>
      <c r="H29" s="320"/>
    </row>
    <row r="30" spans="1:12">
      <c r="A30" s="106">
        <v>45735</v>
      </c>
      <c r="B30" s="787" t="s">
        <v>4305</v>
      </c>
      <c r="C30" s="787" t="s">
        <v>25</v>
      </c>
      <c r="D30" t="s">
        <v>12</v>
      </c>
      <c r="F30" s="121">
        <v>14.3</v>
      </c>
      <c r="G30" s="21">
        <f t="shared" si="1"/>
        <v>3.0000000000000107</v>
      </c>
      <c r="H30" s="21"/>
      <c r="L30">
        <v>17</v>
      </c>
    </row>
    <row r="31" spans="1:12">
      <c r="A31" s="106">
        <v>45735</v>
      </c>
      <c r="B31" s="787" t="s">
        <v>4305</v>
      </c>
      <c r="C31" s="787" t="s">
        <v>25</v>
      </c>
      <c r="D31" t="s">
        <v>13</v>
      </c>
      <c r="F31" s="121">
        <v>3</v>
      </c>
      <c r="G31" s="21">
        <f t="shared" si="1"/>
        <v>1.0658141036401503E-14</v>
      </c>
      <c r="H31" s="21"/>
      <c r="L31">
        <v>17</v>
      </c>
    </row>
    <row r="32" spans="1:12">
      <c r="A32" s="41">
        <v>45688</v>
      </c>
      <c r="B32" s="786" t="s">
        <v>10</v>
      </c>
      <c r="C32" s="786" t="s">
        <v>11</v>
      </c>
      <c r="D32" t="s">
        <v>12</v>
      </c>
      <c r="E32" s="246">
        <v>11</v>
      </c>
      <c r="G32" s="21">
        <f t="shared" si="1"/>
        <v>11.000000000000011</v>
      </c>
      <c r="H32" s="21"/>
      <c r="L32">
        <v>17</v>
      </c>
    </row>
    <row r="33" spans="1:13">
      <c r="A33" s="39"/>
      <c r="B33" s="787"/>
      <c r="C33" s="787"/>
      <c r="D33" t="s">
        <v>13</v>
      </c>
      <c r="E33" s="121">
        <v>3</v>
      </c>
      <c r="G33" s="21">
        <f t="shared" si="1"/>
        <v>14.000000000000011</v>
      </c>
      <c r="H33" s="21"/>
      <c r="L33">
        <v>17</v>
      </c>
    </row>
    <row r="34" spans="1:13">
      <c r="A34" s="39"/>
      <c r="B34" s="787"/>
      <c r="C34" s="787"/>
      <c r="D34" t="s">
        <v>14</v>
      </c>
      <c r="E34" s="121">
        <v>350</v>
      </c>
      <c r="G34" s="21">
        <f t="shared" si="1"/>
        <v>364</v>
      </c>
      <c r="H34" s="21"/>
      <c r="L34">
        <v>17</v>
      </c>
    </row>
    <row r="35" spans="1:13" s="127" customFormat="1">
      <c r="A35" s="279">
        <v>45692</v>
      </c>
      <c r="B35" s="797" t="s">
        <v>4307</v>
      </c>
      <c r="C35" s="797" t="s">
        <v>11</v>
      </c>
      <c r="D35" s="127" t="s">
        <v>14</v>
      </c>
      <c r="E35" s="266"/>
      <c r="F35" s="266">
        <v>350</v>
      </c>
      <c r="G35" s="320">
        <f t="shared" si="1"/>
        <v>14</v>
      </c>
      <c r="H35" s="320"/>
      <c r="L35" s="127">
        <v>17</v>
      </c>
    </row>
    <row r="36" spans="1:13">
      <c r="A36" s="106">
        <v>45735</v>
      </c>
      <c r="B36" s="787" t="s">
        <v>4305</v>
      </c>
      <c r="C36" s="787" t="s">
        <v>11</v>
      </c>
      <c r="D36" t="s">
        <v>12</v>
      </c>
      <c r="F36" s="121">
        <v>11</v>
      </c>
      <c r="G36" s="21">
        <f t="shared" si="1"/>
        <v>3</v>
      </c>
      <c r="H36" s="21"/>
    </row>
    <row r="37" spans="1:13">
      <c r="A37" s="106">
        <v>45735</v>
      </c>
      <c r="B37" s="787" t="s">
        <v>4305</v>
      </c>
      <c r="C37" s="787" t="s">
        <v>11</v>
      </c>
      <c r="D37" t="s">
        <v>13</v>
      </c>
      <c r="F37" s="121">
        <v>3</v>
      </c>
      <c r="G37" s="21">
        <f t="shared" si="1"/>
        <v>0</v>
      </c>
      <c r="H37" s="21"/>
    </row>
    <row r="38" spans="1:13">
      <c r="A38" s="133">
        <v>45716</v>
      </c>
      <c r="B38" s="786" t="s">
        <v>10</v>
      </c>
      <c r="C38" s="786" t="s">
        <v>15</v>
      </c>
      <c r="D38" t="s">
        <v>12</v>
      </c>
      <c r="E38" s="121">
        <v>13.5</v>
      </c>
      <c r="G38" s="21">
        <f t="shared" si="1"/>
        <v>13.5</v>
      </c>
      <c r="H38" s="21"/>
    </row>
    <row r="39" spans="1:13">
      <c r="B39" s="787"/>
      <c r="C39" s="787"/>
      <c r="D39" t="s">
        <v>13</v>
      </c>
      <c r="E39" s="121">
        <v>3</v>
      </c>
      <c r="G39" s="21">
        <f t="shared" si="1"/>
        <v>16.5</v>
      </c>
      <c r="H39" s="21"/>
      <c r="J39" s="787"/>
      <c r="L39" s="121"/>
    </row>
    <row r="40" spans="1:13">
      <c r="B40" s="787"/>
      <c r="C40" s="787"/>
      <c r="D40" t="s">
        <v>14</v>
      </c>
      <c r="E40" s="121">
        <v>58.3</v>
      </c>
      <c r="G40" s="21">
        <f t="shared" si="1"/>
        <v>74.8</v>
      </c>
      <c r="H40" s="21"/>
      <c r="J40" s="786"/>
      <c r="L40" s="121"/>
      <c r="M40" s="121"/>
    </row>
    <row r="41" spans="1:13" ht="16.5" customHeight="1">
      <c r="B41" s="787"/>
      <c r="C41" s="787"/>
      <c r="D41" t="s">
        <v>1312</v>
      </c>
      <c r="E41" s="121">
        <v>1000</v>
      </c>
      <c r="G41" s="21">
        <f t="shared" si="1"/>
        <v>1074.8</v>
      </c>
      <c r="H41" s="21"/>
      <c r="J41" s="787"/>
      <c r="L41" s="121"/>
    </row>
    <row r="42" spans="1:13" ht="16.5" customHeight="1">
      <c r="B42" s="787"/>
      <c r="C42" s="787"/>
      <c r="D42" t="s">
        <v>14</v>
      </c>
      <c r="G42" s="21">
        <f t="shared" si="1"/>
        <v>1074.8</v>
      </c>
      <c r="H42" s="21"/>
      <c r="J42" s="787"/>
      <c r="L42" s="121"/>
    </row>
    <row r="43" spans="1:13" s="127" customFormat="1">
      <c r="A43" s="279">
        <v>45714</v>
      </c>
      <c r="B43" s="797" t="s">
        <v>4308</v>
      </c>
      <c r="C43" s="797" t="s">
        <v>15</v>
      </c>
      <c r="D43" s="127" t="s">
        <v>1312</v>
      </c>
      <c r="E43" s="266"/>
      <c r="F43" s="266">
        <v>1000</v>
      </c>
      <c r="G43" s="320">
        <f t="shared" si="1"/>
        <v>74.799999999999955</v>
      </c>
      <c r="H43" s="320"/>
      <c r="J43" s="791"/>
      <c r="L43" s="266"/>
    </row>
    <row r="44" spans="1:13">
      <c r="A44" s="39"/>
      <c r="B44"/>
      <c r="C44" s="787" t="s">
        <v>15</v>
      </c>
      <c r="D44" t="s">
        <v>14</v>
      </c>
      <c r="G44" s="21">
        <f t="shared" si="1"/>
        <v>74.799999999999955</v>
      </c>
      <c r="H44" s="21"/>
      <c r="J44" s="787"/>
      <c r="L44" s="121"/>
    </row>
    <row r="45" spans="1:13" s="127" customFormat="1">
      <c r="A45" s="126">
        <v>45763</v>
      </c>
      <c r="B45" s="127" t="s">
        <v>4309</v>
      </c>
      <c r="C45" s="797" t="s">
        <v>15</v>
      </c>
      <c r="D45" s="127" t="s">
        <v>14</v>
      </c>
      <c r="E45" s="266"/>
      <c r="F45" s="266">
        <v>58.3</v>
      </c>
      <c r="G45" s="320">
        <f t="shared" si="1"/>
        <v>16.499999999999957</v>
      </c>
      <c r="H45" s="320"/>
      <c r="J45" s="791"/>
      <c r="L45" s="321"/>
    </row>
    <row r="46" spans="1:13">
      <c r="A46" s="39">
        <v>45805</v>
      </c>
      <c r="B46" t="s">
        <v>4310</v>
      </c>
      <c r="C46" s="787" t="s">
        <v>15</v>
      </c>
      <c r="D46" t="s">
        <v>12</v>
      </c>
      <c r="F46" s="121">
        <v>13.5</v>
      </c>
      <c r="G46" s="21">
        <f t="shared" si="1"/>
        <v>2.9999999999999574</v>
      </c>
      <c r="H46" s="21"/>
      <c r="J46" s="786"/>
      <c r="L46" s="246"/>
    </row>
    <row r="47" spans="1:13">
      <c r="A47" s="39">
        <v>45805</v>
      </c>
      <c r="B47" t="s">
        <v>4310</v>
      </c>
      <c r="C47" s="787" t="s">
        <v>15</v>
      </c>
      <c r="D47" t="s">
        <v>13</v>
      </c>
      <c r="F47" s="121">
        <v>3</v>
      </c>
      <c r="G47" s="21">
        <f t="shared" si="1"/>
        <v>-4.2632564145606011E-14</v>
      </c>
      <c r="H47" s="21"/>
      <c r="J47" s="786"/>
      <c r="L47" s="246"/>
    </row>
    <row r="48" spans="1:13">
      <c r="A48" s="41">
        <v>45747</v>
      </c>
      <c r="B48" s="786" t="s">
        <v>10</v>
      </c>
      <c r="C48" s="786" t="s">
        <v>16</v>
      </c>
      <c r="D48" t="s">
        <v>12</v>
      </c>
      <c r="E48" s="121">
        <v>7</v>
      </c>
      <c r="G48" s="21">
        <f t="shared" si="1"/>
        <v>6.9999999999999574</v>
      </c>
      <c r="H48" s="21"/>
      <c r="L48" s="121"/>
    </row>
    <row r="49" spans="1:12">
      <c r="A49" s="39"/>
      <c r="B49" s="787"/>
      <c r="C49" s="787"/>
      <c r="D49" t="s">
        <v>13</v>
      </c>
      <c r="E49" s="121">
        <v>3</v>
      </c>
      <c r="G49" s="21">
        <f t="shared" si="1"/>
        <v>9.9999999999999574</v>
      </c>
      <c r="H49" s="21"/>
      <c r="J49" s="786"/>
      <c r="L49" s="121"/>
    </row>
    <row r="50" spans="1:12">
      <c r="A50" s="39"/>
      <c r="B50" s="787"/>
      <c r="C50" s="787"/>
      <c r="D50" t="s">
        <v>14</v>
      </c>
      <c r="E50" s="121">
        <v>150</v>
      </c>
      <c r="G50" s="21">
        <f t="shared" si="1"/>
        <v>159.99999999999994</v>
      </c>
      <c r="H50" s="21"/>
      <c r="J50" s="786"/>
      <c r="L50" s="121"/>
    </row>
    <row r="51" spans="1:12">
      <c r="A51" s="39">
        <v>45805</v>
      </c>
      <c r="B51" t="s">
        <v>4310</v>
      </c>
      <c r="C51" s="787" t="s">
        <v>16</v>
      </c>
      <c r="D51" t="s">
        <v>12</v>
      </c>
      <c r="F51" s="121">
        <v>7</v>
      </c>
      <c r="G51" s="21">
        <f t="shared" si="1"/>
        <v>152.99999999999994</v>
      </c>
      <c r="H51" s="21"/>
      <c r="J51" s="786"/>
      <c r="L51" s="121"/>
    </row>
    <row r="52" spans="1:12">
      <c r="A52" s="39">
        <v>45805</v>
      </c>
      <c r="B52" t="s">
        <v>4310</v>
      </c>
      <c r="C52" s="787" t="s">
        <v>16</v>
      </c>
      <c r="D52" t="s">
        <v>13</v>
      </c>
      <c r="F52" s="121">
        <v>3</v>
      </c>
      <c r="G52" s="21">
        <f t="shared" si="1"/>
        <v>149.99999999999994</v>
      </c>
      <c r="H52" s="21"/>
      <c r="J52" s="786"/>
      <c r="L52" s="121"/>
    </row>
    <row r="53" spans="1:12" s="127" customFormat="1">
      <c r="A53" s="126">
        <v>45805</v>
      </c>
      <c r="B53" s="127" t="s">
        <v>4311</v>
      </c>
      <c r="C53" s="797" t="s">
        <v>16</v>
      </c>
      <c r="D53" s="127" t="s">
        <v>14</v>
      </c>
      <c r="E53" s="266"/>
      <c r="F53" s="266">
        <v>150</v>
      </c>
      <c r="G53" s="320">
        <f t="shared" si="1"/>
        <v>0</v>
      </c>
      <c r="H53" s="320"/>
      <c r="J53" s="791"/>
      <c r="L53" s="266"/>
    </row>
    <row r="54" spans="1:12">
      <c r="A54" s="41">
        <v>45777</v>
      </c>
      <c r="B54" s="786" t="s">
        <v>10</v>
      </c>
      <c r="C54" s="786" t="s">
        <v>17</v>
      </c>
      <c r="D54" t="s">
        <v>12</v>
      </c>
      <c r="E54" s="121">
        <v>13.5</v>
      </c>
      <c r="G54" s="21">
        <f t="shared" si="1"/>
        <v>13.5</v>
      </c>
      <c r="H54" s="21"/>
      <c r="J54" s="786"/>
      <c r="L54" s="121"/>
    </row>
    <row r="55" spans="1:12">
      <c r="A55" s="39"/>
      <c r="B55" s="787"/>
      <c r="C55" s="787"/>
      <c r="D55" t="s">
        <v>13</v>
      </c>
      <c r="E55" s="121">
        <v>3</v>
      </c>
      <c r="G55" s="21">
        <f t="shared" si="1"/>
        <v>16.5</v>
      </c>
      <c r="H55" s="21"/>
      <c r="L55" s="121"/>
    </row>
    <row r="56" spans="1:12">
      <c r="A56" s="39"/>
      <c r="B56" s="787"/>
      <c r="C56" s="787"/>
      <c r="D56" t="s">
        <v>14</v>
      </c>
      <c r="E56" s="121">
        <v>500</v>
      </c>
      <c r="G56" s="21">
        <f t="shared" si="1"/>
        <v>516.5</v>
      </c>
      <c r="H56" s="21"/>
    </row>
    <row r="57" spans="1:12" s="233" customFormat="1">
      <c r="A57" s="269">
        <v>45735</v>
      </c>
      <c r="B57" s="233" t="s">
        <v>4312</v>
      </c>
      <c r="C57" s="270" t="s">
        <v>15</v>
      </c>
      <c r="D57" s="233" t="s">
        <v>14</v>
      </c>
      <c r="E57" s="273"/>
      <c r="F57" s="273">
        <v>500</v>
      </c>
      <c r="G57" s="322">
        <f t="shared" si="1"/>
        <v>16.5</v>
      </c>
      <c r="H57" s="322">
        <f>+F57</f>
        <v>500</v>
      </c>
      <c r="I57" s="233" t="s">
        <v>4313</v>
      </c>
    </row>
    <row r="58" spans="1:12">
      <c r="A58" s="39">
        <v>45805</v>
      </c>
      <c r="B58" t="s">
        <v>4310</v>
      </c>
      <c r="C58" s="787" t="s">
        <v>15</v>
      </c>
      <c r="D58" t="s">
        <v>12</v>
      </c>
      <c r="F58" s="121">
        <v>13.5</v>
      </c>
      <c r="G58" s="21">
        <f t="shared" si="1"/>
        <v>3</v>
      </c>
      <c r="H58" s="21"/>
    </row>
    <row r="59" spans="1:12">
      <c r="A59" s="39">
        <v>45805</v>
      </c>
      <c r="B59" t="s">
        <v>4310</v>
      </c>
      <c r="C59" s="787" t="s">
        <v>15</v>
      </c>
      <c r="D59" t="s">
        <v>13</v>
      </c>
      <c r="F59" s="121">
        <v>3</v>
      </c>
      <c r="G59" s="21">
        <f t="shared" si="1"/>
        <v>0</v>
      </c>
      <c r="H59" s="21"/>
    </row>
    <row r="60" spans="1:12">
      <c r="A60" s="41">
        <v>45808</v>
      </c>
      <c r="B60" s="786" t="s">
        <v>10</v>
      </c>
      <c r="C60" s="786" t="s">
        <v>237</v>
      </c>
      <c r="D60" t="s">
        <v>12</v>
      </c>
      <c r="E60" s="118">
        <v>13</v>
      </c>
      <c r="G60" s="21">
        <f t="shared" si="1"/>
        <v>13</v>
      </c>
      <c r="H60" s="21"/>
    </row>
    <row r="61" spans="1:12">
      <c r="A61" s="39"/>
      <c r="B61" s="787"/>
      <c r="C61" s="787"/>
      <c r="D61" t="s">
        <v>13</v>
      </c>
      <c r="E61" s="118">
        <v>5</v>
      </c>
      <c r="G61" s="21">
        <f t="shared" si="1"/>
        <v>18</v>
      </c>
      <c r="H61" s="21"/>
    </row>
    <row r="62" spans="1:12">
      <c r="A62" s="39"/>
      <c r="B62" s="787"/>
      <c r="C62" s="787"/>
      <c r="D62" t="s">
        <v>14</v>
      </c>
      <c r="E62" s="121">
        <v>500</v>
      </c>
      <c r="G62" s="21">
        <f t="shared" si="1"/>
        <v>518</v>
      </c>
      <c r="H62" s="21"/>
    </row>
    <row r="63" spans="1:12" s="127" customFormat="1">
      <c r="A63" s="279">
        <v>45825</v>
      </c>
      <c r="B63" s="797" t="s">
        <v>4314</v>
      </c>
      <c r="C63" s="797" t="s">
        <v>237</v>
      </c>
      <c r="D63" s="127" t="s">
        <v>14</v>
      </c>
      <c r="E63" s="266"/>
      <c r="F63" s="266">
        <v>300</v>
      </c>
      <c r="G63" s="320">
        <f t="shared" si="1"/>
        <v>218</v>
      </c>
      <c r="H63" s="320"/>
    </row>
    <row r="64" spans="1:12">
      <c r="A64" s="106">
        <v>45852</v>
      </c>
      <c r="B64" s="787" t="s">
        <v>4315</v>
      </c>
      <c r="C64" s="787" t="s">
        <v>237</v>
      </c>
      <c r="D64" t="s">
        <v>12</v>
      </c>
      <c r="F64" s="121">
        <v>13</v>
      </c>
      <c r="G64" s="21">
        <f t="shared" si="1"/>
        <v>205</v>
      </c>
      <c r="H64" s="21"/>
    </row>
    <row r="65" spans="1:9">
      <c r="A65" s="106">
        <v>45852</v>
      </c>
      <c r="B65" s="787" t="s">
        <v>4315</v>
      </c>
      <c r="C65" s="787" t="s">
        <v>237</v>
      </c>
      <c r="D65" t="s">
        <v>13</v>
      </c>
      <c r="F65" s="121">
        <v>5</v>
      </c>
      <c r="G65" s="21">
        <f t="shared" si="1"/>
        <v>200</v>
      </c>
      <c r="H65" s="21"/>
    </row>
    <row r="66" spans="1:9" s="127" customFormat="1">
      <c r="A66" s="279">
        <v>45852</v>
      </c>
      <c r="B66" s="797" t="s">
        <v>4316</v>
      </c>
      <c r="C66" s="797" t="s">
        <v>237</v>
      </c>
      <c r="D66" s="127" t="s">
        <v>14</v>
      </c>
      <c r="E66" s="266"/>
      <c r="F66" s="266">
        <v>200</v>
      </c>
      <c r="G66" s="320">
        <f t="shared" si="1"/>
        <v>0</v>
      </c>
      <c r="H66" s="320"/>
    </row>
    <row r="67" spans="1:9">
      <c r="A67" s="41">
        <v>45838</v>
      </c>
      <c r="B67" s="786" t="s">
        <v>10</v>
      </c>
      <c r="C67" s="786" t="s">
        <v>19</v>
      </c>
      <c r="D67" t="s">
        <v>12</v>
      </c>
      <c r="E67" s="121">
        <v>10.6</v>
      </c>
      <c r="G67" s="21">
        <f t="shared" si="1"/>
        <v>10.6</v>
      </c>
      <c r="H67" s="21"/>
    </row>
    <row r="68" spans="1:9">
      <c r="A68" s="39"/>
      <c r="B68" s="787"/>
      <c r="C68" s="787"/>
      <c r="D68" t="s">
        <v>13</v>
      </c>
      <c r="E68" s="121">
        <v>4</v>
      </c>
      <c r="G68" s="21">
        <f t="shared" si="1"/>
        <v>14.6</v>
      </c>
      <c r="H68" s="21"/>
      <c r="I68" s="26"/>
    </row>
    <row r="69" spans="1:9">
      <c r="A69" s="39"/>
      <c r="B69" s="787"/>
      <c r="C69" s="787"/>
      <c r="D69" t="s">
        <v>14</v>
      </c>
      <c r="E69" s="121">
        <v>500</v>
      </c>
      <c r="G69" s="21">
        <f t="shared" si="1"/>
        <v>514.6</v>
      </c>
      <c r="H69" s="21"/>
    </row>
    <row r="70" spans="1:9">
      <c r="A70" s="106">
        <v>45868</v>
      </c>
      <c r="B70" s="787" t="s">
        <v>4317</v>
      </c>
      <c r="C70" s="787" t="s">
        <v>19</v>
      </c>
      <c r="D70" t="s">
        <v>12</v>
      </c>
      <c r="F70" s="121">
        <v>10.6</v>
      </c>
      <c r="G70" s="21">
        <f t="shared" si="1"/>
        <v>504</v>
      </c>
      <c r="H70" s="21"/>
    </row>
    <row r="71" spans="1:9">
      <c r="A71" s="106">
        <v>45868</v>
      </c>
      <c r="B71" s="787" t="s">
        <v>4317</v>
      </c>
      <c r="C71" s="787" t="s">
        <v>19</v>
      </c>
      <c r="D71" t="s">
        <v>13</v>
      </c>
      <c r="F71" s="121">
        <v>4</v>
      </c>
      <c r="G71" s="21">
        <f t="shared" si="1"/>
        <v>500</v>
      </c>
      <c r="H71" s="21"/>
    </row>
    <row r="72" spans="1:9" s="233" customFormat="1">
      <c r="A72" s="281">
        <v>45868</v>
      </c>
      <c r="B72" s="270" t="s">
        <v>4318</v>
      </c>
      <c r="C72" s="270" t="s">
        <v>19</v>
      </c>
      <c r="D72" s="233" t="s">
        <v>14</v>
      </c>
      <c r="E72" s="273"/>
      <c r="F72" s="273">
        <v>300</v>
      </c>
      <c r="G72" s="322">
        <f t="shared" si="1"/>
        <v>200</v>
      </c>
      <c r="H72" s="322">
        <f>+F72</f>
        <v>300</v>
      </c>
      <c r="I72" s="233" t="s">
        <v>272</v>
      </c>
    </row>
    <row r="73" spans="1:9">
      <c r="A73" s="106">
        <v>45896</v>
      </c>
      <c r="B73" s="787" t="s">
        <v>4319</v>
      </c>
      <c r="C73" s="787" t="s">
        <v>19</v>
      </c>
      <c r="D73" t="s">
        <v>14</v>
      </c>
      <c r="F73" s="121">
        <v>200</v>
      </c>
      <c r="G73" s="21">
        <f t="shared" si="1"/>
        <v>0</v>
      </c>
      <c r="H73" s="21"/>
    </row>
    <row r="74" spans="1:9">
      <c r="A74" s="41">
        <v>45869</v>
      </c>
      <c r="B74" s="786" t="s">
        <v>10</v>
      </c>
      <c r="C74" s="786" t="s">
        <v>20</v>
      </c>
      <c r="D74" t="s">
        <v>12</v>
      </c>
      <c r="E74" s="121">
        <v>9.6999999999999993</v>
      </c>
      <c r="G74" s="21">
        <f t="shared" si="1"/>
        <v>9.6999999999999993</v>
      </c>
      <c r="H74" s="21"/>
    </row>
    <row r="75" spans="1:9">
      <c r="A75" s="39"/>
      <c r="B75" s="787"/>
      <c r="C75" s="787"/>
      <c r="D75" t="s">
        <v>13</v>
      </c>
      <c r="E75" s="121">
        <v>4</v>
      </c>
      <c r="G75" s="21">
        <f t="shared" si="1"/>
        <v>13.7</v>
      </c>
      <c r="H75" s="21"/>
    </row>
    <row r="76" spans="1:9">
      <c r="A76" s="39"/>
      <c r="B76" s="787"/>
      <c r="C76" s="787"/>
      <c r="D76" t="s">
        <v>14</v>
      </c>
      <c r="E76" s="121">
        <v>500</v>
      </c>
      <c r="G76" s="21">
        <f t="shared" si="1"/>
        <v>513.70000000000005</v>
      </c>
      <c r="H76" s="21"/>
    </row>
    <row r="77" spans="1:9" s="127" customFormat="1">
      <c r="A77" s="279">
        <v>45909</v>
      </c>
      <c r="B77" s="797" t="s">
        <v>4320</v>
      </c>
      <c r="C77" s="797" t="s">
        <v>20</v>
      </c>
      <c r="D77" s="127" t="s">
        <v>14</v>
      </c>
      <c r="E77" s="266"/>
      <c r="F77" s="266">
        <v>300</v>
      </c>
      <c r="G77" s="320">
        <f t="shared" si="1"/>
        <v>213.70000000000005</v>
      </c>
      <c r="H77" s="320"/>
    </row>
    <row r="78" spans="1:9" s="127" customFormat="1">
      <c r="A78" s="279">
        <v>45917</v>
      </c>
      <c r="B78" s="797" t="s">
        <v>4321</v>
      </c>
      <c r="C78" s="797" t="s">
        <v>20</v>
      </c>
      <c r="D78" s="127" t="s">
        <v>14</v>
      </c>
      <c r="E78" s="266"/>
      <c r="F78" s="266">
        <v>100</v>
      </c>
      <c r="G78" s="253">
        <f>+G77+E78-F78</f>
        <v>113.70000000000005</v>
      </c>
      <c r="H78" s="320"/>
    </row>
    <row r="79" spans="1:9">
      <c r="A79" s="106">
        <v>45924</v>
      </c>
      <c r="B79" s="787" t="s">
        <v>4322</v>
      </c>
      <c r="C79" s="787" t="s">
        <v>20</v>
      </c>
      <c r="D79" t="s">
        <v>14</v>
      </c>
      <c r="F79" s="121">
        <v>100</v>
      </c>
      <c r="G79" s="253">
        <f t="shared" ref="G79:G153" si="2">+G78+E79-F79</f>
        <v>13.700000000000045</v>
      </c>
      <c r="H79" s="253"/>
    </row>
    <row r="80" spans="1:9">
      <c r="A80" s="106">
        <v>45939</v>
      </c>
      <c r="B80" s="787" t="s">
        <v>4323</v>
      </c>
      <c r="C80" s="787" t="s">
        <v>20</v>
      </c>
      <c r="D80" t="s">
        <v>12</v>
      </c>
      <c r="F80" s="121">
        <v>9.6999999999999993</v>
      </c>
      <c r="G80" s="253">
        <f t="shared" si="2"/>
        <v>4.0000000000000462</v>
      </c>
      <c r="H80" s="253"/>
    </row>
    <row r="81" spans="1:15">
      <c r="A81" s="106">
        <v>45939</v>
      </c>
      <c r="B81" s="787" t="s">
        <v>4323</v>
      </c>
      <c r="C81" s="787" t="s">
        <v>20</v>
      </c>
      <c r="D81" t="s">
        <v>13</v>
      </c>
      <c r="F81" s="121">
        <v>4</v>
      </c>
      <c r="G81" s="253">
        <f t="shared" si="2"/>
        <v>4.6185277824406512E-14</v>
      </c>
      <c r="H81" s="253"/>
    </row>
    <row r="82" spans="1:15">
      <c r="A82" s="133">
        <v>45900</v>
      </c>
      <c r="B82" s="786" t="s">
        <v>10</v>
      </c>
      <c r="C82" s="786" t="s">
        <v>21</v>
      </c>
      <c r="D82" t="s">
        <v>12</v>
      </c>
      <c r="E82" s="121">
        <v>9.9</v>
      </c>
      <c r="G82" s="253">
        <f t="shared" si="2"/>
        <v>9.9000000000000465</v>
      </c>
      <c r="H82" s="21"/>
    </row>
    <row r="83" spans="1:15">
      <c r="B83" s="787"/>
      <c r="C83" s="787"/>
      <c r="D83" t="s">
        <v>13</v>
      </c>
      <c r="E83" s="121">
        <v>6</v>
      </c>
      <c r="G83" s="253">
        <f t="shared" si="2"/>
        <v>15.900000000000047</v>
      </c>
      <c r="H83" s="21"/>
    </row>
    <row r="84" spans="1:15">
      <c r="B84" s="787"/>
      <c r="C84" s="787"/>
      <c r="D84" t="s">
        <v>14</v>
      </c>
      <c r="E84" s="121">
        <v>500</v>
      </c>
      <c r="G84" s="253">
        <f t="shared" si="2"/>
        <v>515.90000000000009</v>
      </c>
      <c r="H84" s="21"/>
      <c r="I84" s="12"/>
      <c r="J84" s="28"/>
      <c r="K84" s="28"/>
      <c r="L84" s="28"/>
    </row>
    <row r="85" spans="1:15">
      <c r="B85" s="787"/>
      <c r="C85" s="787"/>
      <c r="D85" s="378" t="s">
        <v>223</v>
      </c>
      <c r="E85" s="379">
        <v>15</v>
      </c>
      <c r="G85" s="253">
        <f t="shared" si="2"/>
        <v>530.90000000000009</v>
      </c>
      <c r="H85" s="21"/>
      <c r="I85" s="12"/>
      <c r="J85" s="28"/>
      <c r="K85" s="28"/>
      <c r="L85" s="28"/>
    </row>
    <row r="86" spans="1:15">
      <c r="A86" s="106">
        <v>45933</v>
      </c>
      <c r="B86" s="787" t="s">
        <v>4324</v>
      </c>
      <c r="C86" s="787" t="s">
        <v>21</v>
      </c>
      <c r="D86" t="s">
        <v>14</v>
      </c>
      <c r="F86" s="121">
        <v>200</v>
      </c>
      <c r="G86" s="253">
        <f t="shared" si="2"/>
        <v>330.90000000000009</v>
      </c>
      <c r="H86" s="21"/>
    </row>
    <row r="87" spans="1:15">
      <c r="A87" s="106">
        <v>45939</v>
      </c>
      <c r="B87" s="787" t="s">
        <v>4323</v>
      </c>
      <c r="C87" s="787" t="s">
        <v>21</v>
      </c>
      <c r="D87" t="s">
        <v>12</v>
      </c>
      <c r="F87" s="121">
        <v>9.9</v>
      </c>
      <c r="G87" s="253">
        <f t="shared" si="2"/>
        <v>321.00000000000011</v>
      </c>
      <c r="H87" s="21"/>
    </row>
    <row r="88" spans="1:15">
      <c r="A88" s="106">
        <v>45939</v>
      </c>
      <c r="B88" s="787" t="s">
        <v>4323</v>
      </c>
      <c r="C88" s="787" t="s">
        <v>21</v>
      </c>
      <c r="D88" t="s">
        <v>13</v>
      </c>
      <c r="F88" s="121">
        <v>6</v>
      </c>
      <c r="G88" s="253">
        <f t="shared" si="2"/>
        <v>315.00000000000011</v>
      </c>
      <c r="H88" s="21"/>
      <c r="M88" s="527"/>
      <c r="N88" s="527"/>
      <c r="O88" s="527"/>
    </row>
    <row r="89" spans="1:15">
      <c r="A89" s="106">
        <v>45939</v>
      </c>
      <c r="B89" s="787" t="s">
        <v>4325</v>
      </c>
      <c r="C89" s="787" t="s">
        <v>21</v>
      </c>
      <c r="D89" t="s">
        <v>14</v>
      </c>
      <c r="F89" s="121">
        <v>100</v>
      </c>
      <c r="G89" s="253">
        <f t="shared" si="2"/>
        <v>215.00000000000011</v>
      </c>
      <c r="H89" s="21"/>
      <c r="M89" s="527"/>
      <c r="N89" s="527"/>
      <c r="O89" s="527"/>
    </row>
    <row r="90" spans="1:15">
      <c r="A90" s="106">
        <v>45946</v>
      </c>
      <c r="B90" s="787" t="s">
        <v>4326</v>
      </c>
      <c r="C90" s="787" t="s">
        <v>21</v>
      </c>
      <c r="D90" t="s">
        <v>14</v>
      </c>
      <c r="F90" s="121">
        <v>200</v>
      </c>
      <c r="G90" s="253">
        <f t="shared" si="2"/>
        <v>15.000000000000114</v>
      </c>
      <c r="H90" s="21"/>
      <c r="I90" s="789"/>
      <c r="J90" s="800"/>
      <c r="K90" s="527"/>
      <c r="L90" s="528"/>
      <c r="M90" s="527"/>
      <c r="N90" s="527"/>
      <c r="O90" s="527"/>
    </row>
    <row r="91" spans="1:15">
      <c r="A91" s="133" t="s">
        <v>136</v>
      </c>
      <c r="B91" s="786" t="s">
        <v>10</v>
      </c>
      <c r="C91" s="786" t="s">
        <v>91</v>
      </c>
      <c r="D91" t="s">
        <v>12</v>
      </c>
      <c r="E91" s="121">
        <v>11.5</v>
      </c>
      <c r="G91" s="253">
        <f t="shared" si="2"/>
        <v>26.500000000000114</v>
      </c>
      <c r="H91" s="21"/>
      <c r="J91" s="526"/>
      <c r="K91" s="527"/>
      <c r="L91" s="528"/>
      <c r="M91" s="527"/>
      <c r="N91" s="527"/>
      <c r="O91" s="527"/>
    </row>
    <row r="92" spans="1:15">
      <c r="B92" s="787"/>
      <c r="C92" s="787"/>
      <c r="D92" t="s">
        <v>13</v>
      </c>
      <c r="E92" s="121">
        <v>4</v>
      </c>
      <c r="G92" s="253">
        <f t="shared" si="2"/>
        <v>30.500000000000114</v>
      </c>
      <c r="H92" s="21"/>
      <c r="J92" s="800"/>
      <c r="K92" s="527"/>
      <c r="L92" s="528"/>
      <c r="M92" s="527"/>
      <c r="N92" s="527"/>
      <c r="O92" s="527"/>
    </row>
    <row r="93" spans="1:15">
      <c r="B93" s="787"/>
      <c r="C93" s="787"/>
      <c r="D93" t="s">
        <v>14</v>
      </c>
      <c r="E93" s="121">
        <v>500</v>
      </c>
      <c r="G93" s="253">
        <f t="shared" si="2"/>
        <v>530.50000000000011</v>
      </c>
      <c r="H93" s="21"/>
      <c r="J93" s="800"/>
      <c r="K93" s="527"/>
      <c r="L93" s="528"/>
      <c r="M93" s="527"/>
      <c r="N93" s="527"/>
      <c r="O93" s="527"/>
    </row>
    <row r="94" spans="1:15">
      <c r="A94" s="106">
        <v>45957</v>
      </c>
      <c r="B94" s="787" t="s">
        <v>4327</v>
      </c>
      <c r="C94" s="787" t="s">
        <v>91</v>
      </c>
      <c r="D94" t="s">
        <v>14</v>
      </c>
      <c r="F94" s="121">
        <v>100</v>
      </c>
      <c r="G94" s="253">
        <f t="shared" si="2"/>
        <v>430.50000000000011</v>
      </c>
      <c r="H94" s="21"/>
      <c r="J94" s="629"/>
      <c r="K94" s="630"/>
      <c r="L94" s="628"/>
      <c r="M94" s="527"/>
      <c r="N94" s="527"/>
      <c r="O94" s="527"/>
    </row>
    <row r="95" spans="1:15">
      <c r="A95" s="106">
        <v>45966</v>
      </c>
      <c r="B95" s="787" t="s">
        <v>4328</v>
      </c>
      <c r="C95" s="787" t="s">
        <v>91</v>
      </c>
      <c r="D95" t="s">
        <v>14</v>
      </c>
      <c r="F95" s="121">
        <v>200</v>
      </c>
      <c r="G95" s="253">
        <f t="shared" si="2"/>
        <v>230.50000000000011</v>
      </c>
      <c r="H95" s="21"/>
      <c r="J95" s="658"/>
      <c r="K95" s="658"/>
      <c r="L95" s="658"/>
      <c r="M95" s="527"/>
      <c r="N95" s="527"/>
      <c r="O95" s="527"/>
    </row>
    <row r="96" spans="1:15">
      <c r="A96" s="106">
        <v>45966</v>
      </c>
      <c r="B96" s="787" t="s">
        <v>4329</v>
      </c>
      <c r="C96" s="787" t="s">
        <v>91</v>
      </c>
      <c r="D96" t="s">
        <v>12</v>
      </c>
      <c r="F96" s="121">
        <v>11.5</v>
      </c>
      <c r="G96" s="253">
        <f t="shared" si="2"/>
        <v>219.00000000000011</v>
      </c>
      <c r="H96" s="21"/>
      <c r="I96" s="627"/>
      <c r="J96" s="800"/>
      <c r="K96" s="527"/>
      <c r="L96" s="528"/>
      <c r="M96" s="527"/>
      <c r="N96" s="527"/>
      <c r="O96" s="527"/>
    </row>
    <row r="97" spans="1:15">
      <c r="A97" s="106">
        <v>45966</v>
      </c>
      <c r="B97" s="787" t="s">
        <v>4329</v>
      </c>
      <c r="C97" s="787" t="s">
        <v>91</v>
      </c>
      <c r="D97" t="s">
        <v>13</v>
      </c>
      <c r="F97" s="121">
        <v>4</v>
      </c>
      <c r="G97" s="253">
        <f t="shared" si="2"/>
        <v>215.00000000000011</v>
      </c>
      <c r="H97" s="21"/>
      <c r="I97" s="627"/>
      <c r="J97" s="800"/>
      <c r="K97" s="527"/>
      <c r="L97" s="528"/>
      <c r="M97" s="527"/>
      <c r="N97" s="527"/>
      <c r="O97" s="527"/>
    </row>
    <row r="98" spans="1:15">
      <c r="A98" s="106">
        <v>45973</v>
      </c>
      <c r="B98" s="787" t="s">
        <v>4330</v>
      </c>
      <c r="C98" s="787" t="s">
        <v>91</v>
      </c>
      <c r="D98" t="s">
        <v>14</v>
      </c>
      <c r="F98" s="121">
        <v>200</v>
      </c>
      <c r="G98" s="253">
        <f t="shared" si="2"/>
        <v>15.000000000000114</v>
      </c>
      <c r="H98" s="21"/>
      <c r="I98" s="536"/>
      <c r="J98" s="800"/>
      <c r="K98" s="527"/>
      <c r="L98" s="528"/>
      <c r="M98" s="527"/>
      <c r="N98" s="527"/>
      <c r="O98" s="527"/>
    </row>
    <row r="99" spans="1:15">
      <c r="A99" s="41">
        <v>45961</v>
      </c>
      <c r="B99" s="786" t="s">
        <v>10</v>
      </c>
      <c r="C99" s="786" t="s">
        <v>23</v>
      </c>
      <c r="D99" t="s">
        <v>12</v>
      </c>
      <c r="E99" s="121">
        <v>8.9</v>
      </c>
      <c r="G99" s="253">
        <f t="shared" si="2"/>
        <v>23.900000000000112</v>
      </c>
      <c r="H99" s="21"/>
      <c r="I99" s="627"/>
      <c r="J99" s="526"/>
      <c r="K99" s="527"/>
      <c r="L99" s="528"/>
      <c r="M99" s="527"/>
      <c r="N99" s="527"/>
      <c r="O99" s="527"/>
    </row>
    <row r="100" spans="1:15">
      <c r="A100" s="39"/>
      <c r="B100" s="787"/>
      <c r="C100" s="787"/>
      <c r="D100" t="s">
        <v>13</v>
      </c>
      <c r="E100" s="121">
        <v>6</v>
      </c>
      <c r="G100" s="253">
        <f t="shared" si="2"/>
        <v>29.900000000000112</v>
      </c>
      <c r="H100" s="21"/>
      <c r="I100" s="627"/>
      <c r="J100" s="800"/>
      <c r="K100" s="527"/>
      <c r="L100" s="528"/>
      <c r="M100" s="527"/>
      <c r="N100" s="527"/>
      <c r="O100" s="527"/>
    </row>
    <row r="101" spans="1:15">
      <c r="A101" s="39"/>
      <c r="B101" s="787"/>
      <c r="C101" s="787"/>
      <c r="D101" t="s">
        <v>14</v>
      </c>
      <c r="E101" s="121">
        <v>500</v>
      </c>
      <c r="G101" s="253">
        <f t="shared" si="2"/>
        <v>529.90000000000009</v>
      </c>
      <c r="H101" s="21"/>
      <c r="I101" s="627"/>
      <c r="J101" s="527"/>
      <c r="K101" s="527"/>
      <c r="L101" s="528"/>
      <c r="M101" s="527"/>
      <c r="N101" s="527"/>
      <c r="O101" s="527"/>
    </row>
    <row r="102" spans="1:15">
      <c r="A102" s="106">
        <v>45973</v>
      </c>
      <c r="B102" s="787" t="s">
        <v>4330</v>
      </c>
      <c r="C102" s="787" t="s">
        <v>23</v>
      </c>
      <c r="D102" t="s">
        <v>14</v>
      </c>
      <c r="F102" s="121">
        <v>100</v>
      </c>
      <c r="G102" s="253">
        <f t="shared" si="2"/>
        <v>429.90000000000009</v>
      </c>
      <c r="H102" s="21"/>
      <c r="J102" s="527"/>
      <c r="K102" s="527"/>
      <c r="L102" s="527"/>
      <c r="M102" s="527"/>
      <c r="N102" s="527"/>
      <c r="O102" s="527"/>
    </row>
    <row r="103" spans="1:15">
      <c r="A103" s="106">
        <v>45980</v>
      </c>
      <c r="B103" s="787" t="s">
        <v>4331</v>
      </c>
      <c r="C103" s="787" t="s">
        <v>23</v>
      </c>
      <c r="D103" t="s">
        <v>14</v>
      </c>
      <c r="F103" s="121">
        <v>300</v>
      </c>
      <c r="G103" s="253">
        <f t="shared" si="2"/>
        <v>129.90000000000009</v>
      </c>
      <c r="H103" s="21"/>
      <c r="J103" s="527"/>
      <c r="K103" s="527"/>
      <c r="L103" s="527"/>
      <c r="M103" s="528"/>
      <c r="N103" s="527"/>
      <c r="O103" s="527"/>
    </row>
    <row r="104" spans="1:15">
      <c r="A104" s="106">
        <v>45994</v>
      </c>
      <c r="B104" s="787" t="s">
        <v>4332</v>
      </c>
      <c r="C104" s="787" t="s">
        <v>23</v>
      </c>
      <c r="D104" t="s">
        <v>14</v>
      </c>
      <c r="F104" s="121">
        <v>100</v>
      </c>
      <c r="G104" s="253">
        <f t="shared" si="2"/>
        <v>29.900000000000091</v>
      </c>
      <c r="H104" s="21"/>
      <c r="J104" s="527"/>
      <c r="K104" s="527"/>
      <c r="L104" s="527"/>
      <c r="M104" s="527"/>
      <c r="N104" s="527"/>
      <c r="O104" s="527"/>
    </row>
    <row r="105" spans="1:15">
      <c r="A105" s="106">
        <v>46028</v>
      </c>
      <c r="B105" s="787" t="s">
        <v>4333</v>
      </c>
      <c r="C105" s="787" t="s">
        <v>23</v>
      </c>
      <c r="D105" t="s">
        <v>12</v>
      </c>
      <c r="F105" s="121">
        <v>8.9</v>
      </c>
      <c r="G105" s="253">
        <f t="shared" si="2"/>
        <v>21.000000000000092</v>
      </c>
      <c r="H105" s="21"/>
      <c r="J105" s="527"/>
      <c r="K105" s="527"/>
      <c r="L105" s="527"/>
      <c r="M105" s="527"/>
      <c r="N105" s="527"/>
      <c r="O105" s="527"/>
    </row>
    <row r="106" spans="1:15">
      <c r="A106" s="106">
        <v>46028</v>
      </c>
      <c r="B106" s="787" t="s">
        <v>3320</v>
      </c>
      <c r="C106" s="787" t="s">
        <v>23</v>
      </c>
      <c r="D106" t="s">
        <v>13</v>
      </c>
      <c r="F106" s="121">
        <v>6</v>
      </c>
      <c r="G106" s="253">
        <f t="shared" si="2"/>
        <v>15.000000000000092</v>
      </c>
      <c r="H106" s="21"/>
    </row>
    <row r="107" spans="1:15">
      <c r="A107" s="41">
        <v>45991</v>
      </c>
      <c r="B107" s="786" t="s">
        <v>10</v>
      </c>
      <c r="C107" s="786" t="s">
        <v>24</v>
      </c>
      <c r="D107" t="s">
        <v>12</v>
      </c>
      <c r="E107" s="121">
        <v>11</v>
      </c>
      <c r="G107" s="253">
        <f t="shared" si="2"/>
        <v>26.000000000000092</v>
      </c>
      <c r="H107" s="21"/>
    </row>
    <row r="108" spans="1:15">
      <c r="A108" s="39"/>
      <c r="B108" s="787"/>
      <c r="C108" s="787"/>
      <c r="D108" t="s">
        <v>13</v>
      </c>
      <c r="E108" s="121">
        <v>5</v>
      </c>
      <c r="G108" s="253">
        <f t="shared" si="2"/>
        <v>31.000000000000092</v>
      </c>
      <c r="H108" s="21"/>
    </row>
    <row r="109" spans="1:15">
      <c r="A109" s="39"/>
      <c r="B109" s="787"/>
      <c r="C109" s="787"/>
      <c r="D109" t="s">
        <v>14</v>
      </c>
      <c r="E109" s="121">
        <v>500</v>
      </c>
      <c r="G109" s="253">
        <f t="shared" si="2"/>
        <v>531.00000000000011</v>
      </c>
      <c r="H109" s="21"/>
    </row>
    <row r="110" spans="1:15">
      <c r="A110" s="106">
        <v>45994</v>
      </c>
      <c r="B110" s="787" t="s">
        <v>4332</v>
      </c>
      <c r="C110" s="787" t="s">
        <v>24</v>
      </c>
      <c r="D110" t="s">
        <v>14</v>
      </c>
      <c r="F110" s="121">
        <v>100</v>
      </c>
      <c r="G110" s="253">
        <f t="shared" si="2"/>
        <v>431.00000000000011</v>
      </c>
      <c r="H110" s="21"/>
    </row>
    <row r="111" spans="1:15">
      <c r="A111" s="106">
        <v>46002</v>
      </c>
      <c r="B111" s="787" t="s">
        <v>4334</v>
      </c>
      <c r="C111" s="787" t="s">
        <v>24</v>
      </c>
      <c r="D111" t="s">
        <v>14</v>
      </c>
      <c r="F111" s="121">
        <v>200</v>
      </c>
      <c r="G111" s="253">
        <f t="shared" si="2"/>
        <v>231.00000000000011</v>
      </c>
      <c r="H111" s="21"/>
    </row>
    <row r="112" spans="1:15">
      <c r="A112" s="106">
        <v>46009</v>
      </c>
      <c r="B112" s="787" t="s">
        <v>4335</v>
      </c>
      <c r="C112" s="787" t="s">
        <v>24</v>
      </c>
      <c r="D112" t="s">
        <v>14</v>
      </c>
      <c r="F112" s="121">
        <v>200</v>
      </c>
      <c r="G112" s="253">
        <f t="shared" si="2"/>
        <v>31.000000000000114</v>
      </c>
      <c r="H112" s="470">
        <f>SUM(H4:H111)</f>
        <v>1150</v>
      </c>
      <c r="I112" s="458" t="s">
        <v>1120</v>
      </c>
    </row>
    <row r="113" spans="1:15">
      <c r="A113" s="106">
        <v>46028</v>
      </c>
      <c r="B113" s="787" t="s">
        <v>4333</v>
      </c>
      <c r="C113" s="787" t="s">
        <v>24</v>
      </c>
      <c r="D113" t="s">
        <v>12</v>
      </c>
      <c r="F113" s="121">
        <v>11</v>
      </c>
      <c r="G113" s="253">
        <f t="shared" si="2"/>
        <v>20.000000000000114</v>
      </c>
      <c r="H113" s="470"/>
      <c r="I113" s="458"/>
    </row>
    <row r="114" spans="1:15">
      <c r="A114" s="106">
        <v>46028</v>
      </c>
      <c r="B114" s="787" t="s">
        <v>4333</v>
      </c>
      <c r="C114" s="787" t="s">
        <v>24</v>
      </c>
      <c r="D114" t="s">
        <v>13</v>
      </c>
      <c r="F114" s="121">
        <v>5</v>
      </c>
      <c r="G114" s="253">
        <f t="shared" si="2"/>
        <v>15.000000000000114</v>
      </c>
      <c r="H114" s="470"/>
      <c r="I114" s="458"/>
    </row>
    <row r="115" spans="1:15">
      <c r="A115" s="41">
        <v>46022</v>
      </c>
      <c r="B115" s="786" t="s">
        <v>10</v>
      </c>
      <c r="C115" s="786" t="s">
        <v>25</v>
      </c>
      <c r="D115" t="s">
        <v>12</v>
      </c>
      <c r="E115" s="121">
        <v>8.6</v>
      </c>
      <c r="G115" s="253">
        <f t="shared" si="2"/>
        <v>23.600000000000115</v>
      </c>
    </row>
    <row r="116" spans="1:15">
      <c r="A116" s="41"/>
      <c r="B116" s="786"/>
      <c r="C116" s="786"/>
      <c r="D116" t="s">
        <v>13</v>
      </c>
      <c r="E116" s="121">
        <v>5</v>
      </c>
      <c r="G116" s="253">
        <f t="shared" si="2"/>
        <v>28.600000000000115</v>
      </c>
    </row>
    <row r="117" spans="1:15">
      <c r="A117" s="39"/>
      <c r="B117" s="787"/>
      <c r="C117" s="787"/>
      <c r="D117" t="s">
        <v>14</v>
      </c>
      <c r="E117" s="121">
        <v>500</v>
      </c>
      <c r="G117" s="253">
        <f t="shared" si="2"/>
        <v>528.60000000000014</v>
      </c>
    </row>
    <row r="118" spans="1:15">
      <c r="A118" s="106">
        <v>46028</v>
      </c>
      <c r="B118" s="787" t="s">
        <v>4336</v>
      </c>
      <c r="C118" s="787" t="s">
        <v>25</v>
      </c>
      <c r="D118" t="s">
        <v>14</v>
      </c>
      <c r="F118" s="121">
        <v>200</v>
      </c>
      <c r="G118" s="253">
        <f t="shared" si="2"/>
        <v>328.60000000000014</v>
      </c>
    </row>
    <row r="119" spans="1:15">
      <c r="A119" s="106">
        <v>46043</v>
      </c>
      <c r="B119" s="787" t="s">
        <v>4337</v>
      </c>
      <c r="C119" s="787" t="s">
        <v>25</v>
      </c>
      <c r="D119" t="s">
        <v>14</v>
      </c>
      <c r="F119" s="121">
        <v>200</v>
      </c>
      <c r="G119" s="253">
        <f t="shared" si="2"/>
        <v>128.60000000000014</v>
      </c>
    </row>
    <row r="120" spans="1:15">
      <c r="A120" s="106">
        <v>46057</v>
      </c>
      <c r="B120" s="787" t="s">
        <v>4338</v>
      </c>
      <c r="C120" s="787" t="s">
        <v>25</v>
      </c>
      <c r="D120" t="s">
        <v>14</v>
      </c>
      <c r="F120" s="121">
        <v>100</v>
      </c>
      <c r="G120" s="253">
        <f t="shared" si="2"/>
        <v>28.600000000000136</v>
      </c>
    </row>
    <row r="121" spans="1:15">
      <c r="A121" s="106">
        <v>46057</v>
      </c>
      <c r="B121" s="787" t="s">
        <v>4339</v>
      </c>
      <c r="C121" s="787" t="s">
        <v>25</v>
      </c>
      <c r="D121" t="s">
        <v>12</v>
      </c>
      <c r="F121" s="121">
        <v>8.6</v>
      </c>
      <c r="G121" s="253">
        <f t="shared" si="2"/>
        <v>20.000000000000135</v>
      </c>
      <c r="N121" s="121"/>
    </row>
    <row r="122" spans="1:15">
      <c r="A122" s="106">
        <v>46057</v>
      </c>
      <c r="B122" s="787" t="s">
        <v>4339</v>
      </c>
      <c r="C122" s="787" t="s">
        <v>25</v>
      </c>
      <c r="D122" t="s">
        <v>13</v>
      </c>
      <c r="F122" s="121">
        <v>5</v>
      </c>
      <c r="G122" s="253">
        <f t="shared" si="2"/>
        <v>15.000000000000135</v>
      </c>
      <c r="N122" s="121"/>
    </row>
    <row r="123" spans="1:15">
      <c r="A123" s="41">
        <v>46053</v>
      </c>
      <c r="B123" s="786" t="s">
        <v>10</v>
      </c>
      <c r="C123" s="786" t="s">
        <v>11</v>
      </c>
      <c r="D123" t="s">
        <v>12</v>
      </c>
      <c r="E123" s="121">
        <v>9.6</v>
      </c>
      <c r="G123" s="253">
        <f t="shared" si="2"/>
        <v>24.600000000000136</v>
      </c>
      <c r="L123" s="786"/>
    </row>
    <row r="124" spans="1:15">
      <c r="A124" s="41"/>
      <c r="B124" s="786"/>
      <c r="C124" s="786"/>
      <c r="D124" t="s">
        <v>13</v>
      </c>
      <c r="E124" s="121">
        <v>3</v>
      </c>
      <c r="G124" s="253">
        <f t="shared" si="2"/>
        <v>27.600000000000136</v>
      </c>
      <c r="N124" s="121"/>
      <c r="O124" s="121"/>
    </row>
    <row r="125" spans="1:15">
      <c r="A125" s="39"/>
      <c r="B125" s="787"/>
      <c r="C125" s="787"/>
      <c r="D125" t="s">
        <v>14</v>
      </c>
      <c r="E125" s="121">
        <v>500</v>
      </c>
      <c r="G125" s="253">
        <f t="shared" si="2"/>
        <v>527.60000000000014</v>
      </c>
      <c r="K125" s="786"/>
      <c r="L125" s="857" t="s">
        <v>4340</v>
      </c>
      <c r="M125" s="857"/>
      <c r="N125" s="857"/>
      <c r="O125" s="121"/>
    </row>
    <row r="126" spans="1:15">
      <c r="A126" s="106">
        <v>46071</v>
      </c>
      <c r="B126" s="787" t="s">
        <v>4341</v>
      </c>
      <c r="C126" s="787" t="s">
        <v>11</v>
      </c>
      <c r="D126" t="s">
        <v>14</v>
      </c>
      <c r="F126" s="121">
        <v>200</v>
      </c>
      <c r="G126" s="253">
        <f t="shared" si="2"/>
        <v>327.60000000000014</v>
      </c>
      <c r="K126" s="786">
        <v>2025</v>
      </c>
      <c r="L126" s="786" t="s">
        <v>21</v>
      </c>
      <c r="M126" s="378" t="s">
        <v>223</v>
      </c>
      <c r="N126" s="379">
        <v>15</v>
      </c>
      <c r="O126" s="121"/>
    </row>
    <row r="127" spans="1:15">
      <c r="A127" s="39">
        <v>46085</v>
      </c>
      <c r="B127" s="787" t="s">
        <v>4342</v>
      </c>
      <c r="C127" s="787" t="s">
        <v>11</v>
      </c>
      <c r="D127" s="527" t="s">
        <v>12</v>
      </c>
      <c r="F127" s="121">
        <v>9.6</v>
      </c>
      <c r="G127" s="253">
        <f t="shared" si="2"/>
        <v>318.00000000000011</v>
      </c>
      <c r="K127" s="786">
        <v>2026</v>
      </c>
      <c r="L127" s="786" t="s">
        <v>15</v>
      </c>
      <c r="M127" t="s">
        <v>12</v>
      </c>
      <c r="N127" s="121">
        <v>9</v>
      </c>
      <c r="O127" s="121"/>
    </row>
    <row r="128" spans="1:15">
      <c r="A128" s="39">
        <v>46085</v>
      </c>
      <c r="B128" s="787" t="s">
        <v>4342</v>
      </c>
      <c r="C128" s="787" t="s">
        <v>11</v>
      </c>
      <c r="D128" s="527" t="s">
        <v>13</v>
      </c>
      <c r="F128" s="121">
        <v>3</v>
      </c>
      <c r="G128" s="253">
        <f t="shared" si="2"/>
        <v>315.00000000000011</v>
      </c>
      <c r="K128" s="789"/>
      <c r="L128" s="786"/>
      <c r="M128" t="s">
        <v>13</v>
      </c>
      <c r="N128" s="121">
        <v>6</v>
      </c>
    </row>
    <row r="129" spans="1:14">
      <c r="A129" s="39">
        <v>46085</v>
      </c>
      <c r="B129" s="787" t="s">
        <v>4343</v>
      </c>
      <c r="C129" s="787" t="s">
        <v>11</v>
      </c>
      <c r="D129" s="527" t="s">
        <v>14</v>
      </c>
      <c r="F129" s="121">
        <v>200</v>
      </c>
      <c r="G129" s="253">
        <f t="shared" si="2"/>
        <v>115.00000000000011</v>
      </c>
      <c r="L129" s="786" t="s">
        <v>16</v>
      </c>
      <c r="M129" t="s">
        <v>12</v>
      </c>
      <c r="N129" s="121">
        <v>8.5</v>
      </c>
    </row>
    <row r="130" spans="1:14">
      <c r="A130" s="39">
        <v>46113</v>
      </c>
      <c r="B130" s="787" t="s">
        <v>4344</v>
      </c>
      <c r="C130" s="787" t="s">
        <v>11</v>
      </c>
      <c r="D130" s="527" t="s">
        <v>14</v>
      </c>
      <c r="F130" s="121">
        <v>100</v>
      </c>
      <c r="G130" s="253">
        <f t="shared" si="2"/>
        <v>15.000000000000114</v>
      </c>
      <c r="M130" t="s">
        <v>13</v>
      </c>
      <c r="N130" s="121">
        <v>6</v>
      </c>
    </row>
    <row r="131" spans="1:14">
      <c r="A131" s="41">
        <v>46081</v>
      </c>
      <c r="B131" s="786" t="s">
        <v>10</v>
      </c>
      <c r="C131" s="786" t="s">
        <v>15</v>
      </c>
      <c r="D131" t="s">
        <v>12</v>
      </c>
      <c r="E131" s="121">
        <v>9</v>
      </c>
      <c r="G131" s="253">
        <f t="shared" si="2"/>
        <v>24.000000000000114</v>
      </c>
      <c r="M131" t="s">
        <v>14</v>
      </c>
      <c r="N131">
        <v>500</v>
      </c>
    </row>
    <row r="132" spans="1:14">
      <c r="A132" s="39"/>
      <c r="B132" s="787"/>
      <c r="C132" s="787"/>
      <c r="D132" t="s">
        <v>13</v>
      </c>
      <c r="E132" s="121">
        <v>6</v>
      </c>
      <c r="G132" s="253">
        <f t="shared" si="2"/>
        <v>30.000000000000114</v>
      </c>
      <c r="N132" s="161">
        <f>SUM(N126:N131)</f>
        <v>544.5</v>
      </c>
    </row>
    <row r="133" spans="1:14">
      <c r="A133" s="39"/>
      <c r="B133" s="787"/>
      <c r="C133" s="787"/>
      <c r="D133" t="s">
        <v>14</v>
      </c>
      <c r="E133" s="121">
        <v>500</v>
      </c>
      <c r="G133" s="253">
        <f t="shared" si="2"/>
        <v>530.00000000000011</v>
      </c>
    </row>
    <row r="134" spans="1:14">
      <c r="A134" s="39">
        <v>46113</v>
      </c>
      <c r="B134" s="787" t="s">
        <v>4344</v>
      </c>
      <c r="C134" s="787" t="s">
        <v>15</v>
      </c>
      <c r="D134" t="s">
        <v>14</v>
      </c>
      <c r="F134" s="121">
        <v>100</v>
      </c>
      <c r="G134" s="253">
        <f t="shared" si="2"/>
        <v>430.00000000000011</v>
      </c>
    </row>
    <row r="135" spans="1:14">
      <c r="A135" s="39">
        <v>46120</v>
      </c>
      <c r="B135" s="787" t="s">
        <v>4345</v>
      </c>
      <c r="C135" s="787" t="s">
        <v>15</v>
      </c>
      <c r="D135" t="s">
        <v>14</v>
      </c>
      <c r="F135" s="121">
        <v>200</v>
      </c>
      <c r="G135" s="253">
        <f t="shared" si="2"/>
        <v>230.00000000000011</v>
      </c>
    </row>
    <row r="136" spans="1:14">
      <c r="A136" s="39">
        <v>46127</v>
      </c>
      <c r="B136" s="787" t="s">
        <v>4346</v>
      </c>
      <c r="C136" s="787" t="s">
        <v>15</v>
      </c>
      <c r="D136" t="s">
        <v>14</v>
      </c>
      <c r="F136" s="121">
        <v>100</v>
      </c>
      <c r="G136" s="253">
        <f t="shared" si="2"/>
        <v>130.00000000000011</v>
      </c>
    </row>
    <row r="137" spans="1:14">
      <c r="A137" s="106">
        <v>46134</v>
      </c>
      <c r="B137" s="787" t="s">
        <v>4347</v>
      </c>
      <c r="C137" s="787" t="s">
        <v>16</v>
      </c>
      <c r="D137" t="s">
        <v>14</v>
      </c>
      <c r="F137" s="121">
        <v>100</v>
      </c>
      <c r="G137" s="253">
        <f t="shared" si="2"/>
        <v>30.000000000000114</v>
      </c>
    </row>
    <row r="138" spans="1:14">
      <c r="A138" s="41">
        <v>46112</v>
      </c>
      <c r="B138" s="786" t="s">
        <v>10</v>
      </c>
      <c r="C138" s="786" t="s">
        <v>16</v>
      </c>
      <c r="D138" t="s">
        <v>12</v>
      </c>
      <c r="E138" s="121">
        <v>8.5</v>
      </c>
      <c r="G138" s="253">
        <f t="shared" si="2"/>
        <v>38.500000000000114</v>
      </c>
    </row>
    <row r="139" spans="1:14">
      <c r="A139" s="39"/>
      <c r="B139" s="787"/>
      <c r="C139" s="787"/>
      <c r="D139" t="s">
        <v>13</v>
      </c>
      <c r="E139" s="121">
        <v>6</v>
      </c>
      <c r="G139" s="253">
        <f t="shared" si="2"/>
        <v>44.500000000000114</v>
      </c>
      <c r="J139">
        <v>9407642</v>
      </c>
    </row>
    <row r="140" spans="1:14">
      <c r="A140" s="39"/>
      <c r="B140" s="787"/>
      <c r="C140" s="787"/>
      <c r="D140" t="s">
        <v>14</v>
      </c>
      <c r="E140" s="121">
        <v>500</v>
      </c>
      <c r="G140" s="253">
        <f t="shared" si="2"/>
        <v>544.50000000000011</v>
      </c>
    </row>
    <row r="141" spans="1:14">
      <c r="A141" s="41">
        <v>46142</v>
      </c>
      <c r="B141" s="786" t="s">
        <v>10</v>
      </c>
      <c r="C141" s="786" t="s">
        <v>1880</v>
      </c>
      <c r="D141" t="s">
        <v>12</v>
      </c>
      <c r="G141" s="253">
        <f t="shared" si="2"/>
        <v>544.50000000000011</v>
      </c>
    </row>
    <row r="142" spans="1:14">
      <c r="A142" s="39"/>
      <c r="B142" s="787"/>
      <c r="C142" s="787"/>
      <c r="D142" t="s">
        <v>13</v>
      </c>
      <c r="G142" s="253">
        <f t="shared" si="2"/>
        <v>544.50000000000011</v>
      </c>
    </row>
    <row r="143" spans="1:14">
      <c r="A143" s="39"/>
      <c r="B143" s="787"/>
      <c r="C143" s="787"/>
      <c r="D143" t="s">
        <v>14</v>
      </c>
      <c r="E143" s="121">
        <v>500</v>
      </c>
      <c r="G143" s="253">
        <f t="shared" si="2"/>
        <v>1044.5</v>
      </c>
    </row>
    <row r="144" spans="1:14">
      <c r="B144" s="787"/>
      <c r="C144" s="787"/>
      <c r="G144" s="253">
        <f t="shared" si="2"/>
        <v>1044.5</v>
      </c>
    </row>
    <row r="145" spans="2:7">
      <c r="B145" s="787"/>
      <c r="C145" s="787"/>
      <c r="G145" s="253">
        <f t="shared" si="2"/>
        <v>1044.5</v>
      </c>
    </row>
    <row r="146" spans="2:7">
      <c r="B146" s="787"/>
      <c r="C146" s="787"/>
      <c r="G146" s="253">
        <f t="shared" si="2"/>
        <v>1044.5</v>
      </c>
    </row>
    <row r="147" spans="2:7">
      <c r="B147" s="787"/>
      <c r="C147" s="787"/>
      <c r="G147" s="253">
        <f t="shared" si="2"/>
        <v>1044.5</v>
      </c>
    </row>
    <row r="148" spans="2:7">
      <c r="B148" s="787"/>
      <c r="C148" s="787"/>
      <c r="G148" s="253">
        <f t="shared" si="2"/>
        <v>1044.5</v>
      </c>
    </row>
    <row r="149" spans="2:7">
      <c r="B149" s="787"/>
      <c r="C149" s="787"/>
      <c r="G149" s="253">
        <f t="shared" si="2"/>
        <v>1044.5</v>
      </c>
    </row>
    <row r="150" spans="2:7">
      <c r="B150" s="787"/>
      <c r="C150" s="787"/>
      <c r="G150" s="253">
        <f t="shared" si="2"/>
        <v>1044.5</v>
      </c>
    </row>
    <row r="151" spans="2:7">
      <c r="B151" s="787"/>
      <c r="C151" s="787"/>
      <c r="G151" s="253">
        <f t="shared" si="2"/>
        <v>1044.5</v>
      </c>
    </row>
    <row r="152" spans="2:7">
      <c r="B152" s="787"/>
      <c r="C152" s="787"/>
      <c r="G152" s="253">
        <f t="shared" si="2"/>
        <v>1044.5</v>
      </c>
    </row>
    <row r="153" spans="2:7">
      <c r="B153" s="787"/>
      <c r="C153" s="787"/>
      <c r="G153" s="253">
        <f t="shared" si="2"/>
        <v>1044.5</v>
      </c>
    </row>
    <row r="154" spans="2:7">
      <c r="B154" s="787"/>
      <c r="C154" s="787"/>
      <c r="G154" s="253">
        <f t="shared" ref="G154:G217" si="3">+G153+E154-F154</f>
        <v>1044.5</v>
      </c>
    </row>
    <row r="155" spans="2:7">
      <c r="B155" s="787"/>
      <c r="C155" s="787"/>
      <c r="G155" s="253">
        <f t="shared" si="3"/>
        <v>1044.5</v>
      </c>
    </row>
    <row r="156" spans="2:7">
      <c r="B156" s="787"/>
      <c r="C156" s="787"/>
      <c r="G156" s="253">
        <f t="shared" si="3"/>
        <v>1044.5</v>
      </c>
    </row>
    <row r="157" spans="2:7">
      <c r="B157" s="787"/>
      <c r="C157" s="787"/>
      <c r="G157" s="253">
        <f t="shared" si="3"/>
        <v>1044.5</v>
      </c>
    </row>
    <row r="158" spans="2:7">
      <c r="B158" s="787"/>
      <c r="C158" s="787"/>
      <c r="G158" s="253">
        <f t="shared" si="3"/>
        <v>1044.5</v>
      </c>
    </row>
    <row r="159" spans="2:7">
      <c r="B159" s="787"/>
      <c r="C159" s="787"/>
      <c r="G159" s="253">
        <f t="shared" si="3"/>
        <v>1044.5</v>
      </c>
    </row>
    <row r="160" spans="2:7">
      <c r="B160" s="787"/>
      <c r="C160" s="787"/>
      <c r="G160" s="253">
        <f t="shared" si="3"/>
        <v>1044.5</v>
      </c>
    </row>
    <row r="161" spans="2:7">
      <c r="B161" s="787"/>
      <c r="C161" s="787"/>
      <c r="G161" s="253">
        <f t="shared" si="3"/>
        <v>1044.5</v>
      </c>
    </row>
    <row r="162" spans="2:7">
      <c r="B162" s="787"/>
      <c r="C162" s="787"/>
      <c r="G162" s="253">
        <f t="shared" si="3"/>
        <v>1044.5</v>
      </c>
    </row>
    <row r="163" spans="2:7">
      <c r="B163" s="787"/>
      <c r="C163" s="787"/>
      <c r="G163" s="253">
        <f t="shared" si="3"/>
        <v>1044.5</v>
      </c>
    </row>
    <row r="164" spans="2:7">
      <c r="B164" s="787"/>
      <c r="C164" s="787"/>
      <c r="G164" s="253">
        <f t="shared" si="3"/>
        <v>1044.5</v>
      </c>
    </row>
    <row r="165" spans="2:7">
      <c r="B165" s="787"/>
      <c r="C165" s="787"/>
      <c r="G165" s="253">
        <f t="shared" si="3"/>
        <v>1044.5</v>
      </c>
    </row>
    <row r="166" spans="2:7">
      <c r="B166" s="787"/>
      <c r="C166" s="787"/>
      <c r="G166" s="253">
        <f t="shared" si="3"/>
        <v>1044.5</v>
      </c>
    </row>
    <row r="167" spans="2:7">
      <c r="B167" s="787"/>
      <c r="C167" s="787"/>
      <c r="G167" s="253">
        <f t="shared" si="3"/>
        <v>1044.5</v>
      </c>
    </row>
    <row r="168" spans="2:7">
      <c r="B168" s="787"/>
      <c r="C168" s="787"/>
      <c r="G168" s="253">
        <f t="shared" si="3"/>
        <v>1044.5</v>
      </c>
    </row>
    <row r="169" spans="2:7">
      <c r="B169" s="787"/>
      <c r="C169" s="787"/>
      <c r="G169" s="253">
        <f t="shared" si="3"/>
        <v>1044.5</v>
      </c>
    </row>
    <row r="170" spans="2:7">
      <c r="B170" s="787"/>
      <c r="C170" s="787"/>
      <c r="G170" s="253">
        <f t="shared" si="3"/>
        <v>1044.5</v>
      </c>
    </row>
    <row r="171" spans="2:7">
      <c r="B171" s="787"/>
      <c r="C171" s="787"/>
      <c r="G171" s="253">
        <f t="shared" si="3"/>
        <v>1044.5</v>
      </c>
    </row>
    <row r="172" spans="2:7">
      <c r="B172" s="787"/>
      <c r="C172" s="787"/>
      <c r="G172" s="253">
        <f t="shared" si="3"/>
        <v>1044.5</v>
      </c>
    </row>
    <row r="173" spans="2:7">
      <c r="B173" s="787"/>
      <c r="C173" s="787"/>
      <c r="G173" s="253">
        <f t="shared" si="3"/>
        <v>1044.5</v>
      </c>
    </row>
    <row r="174" spans="2:7">
      <c r="B174" s="787"/>
      <c r="C174" s="787"/>
      <c r="G174" s="253">
        <f t="shared" si="3"/>
        <v>1044.5</v>
      </c>
    </row>
    <row r="175" spans="2:7">
      <c r="B175" s="787"/>
      <c r="C175" s="787"/>
      <c r="G175" s="253">
        <f t="shared" si="3"/>
        <v>1044.5</v>
      </c>
    </row>
    <row r="176" spans="2:7">
      <c r="B176" s="787"/>
      <c r="C176" s="787"/>
      <c r="G176" s="253">
        <f t="shared" si="3"/>
        <v>1044.5</v>
      </c>
    </row>
    <row r="177" spans="2:7">
      <c r="B177" s="787"/>
      <c r="C177" s="787"/>
      <c r="G177" s="253">
        <f t="shared" si="3"/>
        <v>1044.5</v>
      </c>
    </row>
    <row r="178" spans="2:7">
      <c r="B178" s="787"/>
      <c r="C178" s="787"/>
      <c r="G178" s="253">
        <f t="shared" si="3"/>
        <v>1044.5</v>
      </c>
    </row>
    <row r="179" spans="2:7">
      <c r="B179" s="787"/>
      <c r="C179" s="787"/>
      <c r="G179" s="253">
        <f t="shared" si="3"/>
        <v>1044.5</v>
      </c>
    </row>
    <row r="180" spans="2:7">
      <c r="B180" s="787"/>
      <c r="C180" s="787"/>
      <c r="G180" s="253">
        <f t="shared" si="3"/>
        <v>1044.5</v>
      </c>
    </row>
    <row r="181" spans="2:7">
      <c r="B181" s="787"/>
      <c r="C181" s="787"/>
      <c r="G181" s="253">
        <f t="shared" si="3"/>
        <v>1044.5</v>
      </c>
    </row>
    <row r="182" spans="2:7">
      <c r="B182" s="787"/>
      <c r="C182" s="787"/>
      <c r="G182" s="253">
        <f t="shared" si="3"/>
        <v>1044.5</v>
      </c>
    </row>
    <row r="183" spans="2:7">
      <c r="B183" s="787"/>
      <c r="C183" s="787"/>
      <c r="G183" s="253">
        <f t="shared" si="3"/>
        <v>1044.5</v>
      </c>
    </row>
    <row r="184" spans="2:7">
      <c r="B184" s="787"/>
      <c r="C184" s="787"/>
      <c r="G184" s="253">
        <f t="shared" si="3"/>
        <v>1044.5</v>
      </c>
    </row>
    <row r="185" spans="2:7">
      <c r="B185" s="787"/>
      <c r="C185" s="787"/>
      <c r="G185" s="253">
        <f t="shared" si="3"/>
        <v>1044.5</v>
      </c>
    </row>
    <row r="186" spans="2:7">
      <c r="B186" s="787"/>
      <c r="C186" s="787"/>
      <c r="G186" s="253">
        <f t="shared" si="3"/>
        <v>1044.5</v>
      </c>
    </row>
    <row r="187" spans="2:7">
      <c r="B187" s="787"/>
      <c r="C187" s="787"/>
      <c r="G187" s="253">
        <f t="shared" si="3"/>
        <v>1044.5</v>
      </c>
    </row>
    <row r="188" spans="2:7">
      <c r="B188" s="787"/>
      <c r="C188" s="787"/>
      <c r="G188" s="253">
        <f t="shared" si="3"/>
        <v>1044.5</v>
      </c>
    </row>
    <row r="189" spans="2:7">
      <c r="B189" s="787"/>
      <c r="C189" s="787"/>
      <c r="G189" s="253">
        <f t="shared" si="3"/>
        <v>1044.5</v>
      </c>
    </row>
    <row r="190" spans="2:7">
      <c r="B190" s="787"/>
      <c r="C190" s="787"/>
      <c r="G190" s="253">
        <f t="shared" si="3"/>
        <v>1044.5</v>
      </c>
    </row>
    <row r="191" spans="2:7">
      <c r="B191" s="787"/>
      <c r="C191" s="787"/>
      <c r="G191" s="253">
        <f t="shared" si="3"/>
        <v>1044.5</v>
      </c>
    </row>
    <row r="192" spans="2:7">
      <c r="B192" s="787"/>
      <c r="C192" s="787"/>
      <c r="G192" s="253">
        <f t="shared" si="3"/>
        <v>1044.5</v>
      </c>
    </row>
    <row r="193" spans="2:7">
      <c r="B193" s="787"/>
      <c r="C193" s="787"/>
      <c r="G193" s="253">
        <f t="shared" si="3"/>
        <v>1044.5</v>
      </c>
    </row>
    <row r="194" spans="2:7">
      <c r="B194" s="787"/>
      <c r="C194" s="787"/>
      <c r="G194" s="253">
        <f t="shared" si="3"/>
        <v>1044.5</v>
      </c>
    </row>
    <row r="195" spans="2:7">
      <c r="B195" s="787"/>
      <c r="C195" s="787"/>
      <c r="G195" s="253">
        <f t="shared" si="3"/>
        <v>1044.5</v>
      </c>
    </row>
    <row r="196" spans="2:7">
      <c r="B196" s="787"/>
      <c r="C196" s="787"/>
      <c r="G196" s="253">
        <f t="shared" si="3"/>
        <v>1044.5</v>
      </c>
    </row>
    <row r="197" spans="2:7">
      <c r="B197" s="787"/>
      <c r="C197" s="787"/>
      <c r="G197" s="253">
        <f t="shared" si="3"/>
        <v>1044.5</v>
      </c>
    </row>
    <row r="198" spans="2:7">
      <c r="B198" s="787"/>
      <c r="C198" s="787"/>
      <c r="G198" s="253">
        <f t="shared" si="3"/>
        <v>1044.5</v>
      </c>
    </row>
    <row r="199" spans="2:7">
      <c r="B199" s="787"/>
      <c r="C199" s="787"/>
      <c r="G199" s="253">
        <f t="shared" si="3"/>
        <v>1044.5</v>
      </c>
    </row>
    <row r="200" spans="2:7">
      <c r="B200" s="787"/>
      <c r="C200" s="787"/>
      <c r="G200" s="253">
        <f t="shared" si="3"/>
        <v>1044.5</v>
      </c>
    </row>
    <row r="201" spans="2:7">
      <c r="B201" s="787"/>
      <c r="C201" s="787"/>
      <c r="G201" s="253">
        <f t="shared" si="3"/>
        <v>1044.5</v>
      </c>
    </row>
    <row r="202" spans="2:7">
      <c r="B202" s="787"/>
      <c r="C202" s="787"/>
      <c r="G202" s="253">
        <f t="shared" si="3"/>
        <v>1044.5</v>
      </c>
    </row>
    <row r="203" spans="2:7">
      <c r="B203" s="787"/>
      <c r="C203" s="787"/>
      <c r="G203" s="253">
        <f t="shared" si="3"/>
        <v>1044.5</v>
      </c>
    </row>
    <row r="204" spans="2:7">
      <c r="B204" s="787"/>
      <c r="C204" s="787"/>
      <c r="G204" s="253">
        <f t="shared" si="3"/>
        <v>1044.5</v>
      </c>
    </row>
    <row r="205" spans="2:7">
      <c r="B205" s="787"/>
      <c r="C205" s="787"/>
      <c r="G205" s="253">
        <f t="shared" si="3"/>
        <v>1044.5</v>
      </c>
    </row>
    <row r="206" spans="2:7">
      <c r="B206" s="787"/>
      <c r="C206" s="787"/>
      <c r="G206" s="253">
        <f t="shared" si="3"/>
        <v>1044.5</v>
      </c>
    </row>
    <row r="207" spans="2:7">
      <c r="B207" s="787"/>
      <c r="C207" s="787"/>
      <c r="G207" s="253">
        <f t="shared" si="3"/>
        <v>1044.5</v>
      </c>
    </row>
    <row r="208" spans="2:7">
      <c r="B208" s="787"/>
      <c r="C208" s="787"/>
      <c r="G208" s="253">
        <f t="shared" si="3"/>
        <v>1044.5</v>
      </c>
    </row>
    <row r="209" spans="2:7">
      <c r="B209" s="787"/>
      <c r="C209" s="787"/>
      <c r="G209" s="253">
        <f t="shared" si="3"/>
        <v>1044.5</v>
      </c>
    </row>
    <row r="210" spans="2:7">
      <c r="B210" s="787"/>
      <c r="C210" s="787"/>
      <c r="G210" s="253">
        <f t="shared" si="3"/>
        <v>1044.5</v>
      </c>
    </row>
    <row r="211" spans="2:7">
      <c r="B211" s="787"/>
      <c r="C211" s="787"/>
      <c r="G211" s="253">
        <f t="shared" si="3"/>
        <v>1044.5</v>
      </c>
    </row>
    <row r="212" spans="2:7">
      <c r="B212" s="787"/>
      <c r="C212" s="787"/>
      <c r="G212" s="253">
        <f t="shared" si="3"/>
        <v>1044.5</v>
      </c>
    </row>
    <row r="213" spans="2:7">
      <c r="B213" s="787"/>
      <c r="C213" s="787"/>
      <c r="G213" s="253">
        <f t="shared" si="3"/>
        <v>1044.5</v>
      </c>
    </row>
    <row r="214" spans="2:7">
      <c r="B214" s="787"/>
      <c r="C214" s="787"/>
      <c r="G214" s="253">
        <f t="shared" si="3"/>
        <v>1044.5</v>
      </c>
    </row>
    <row r="215" spans="2:7">
      <c r="B215" s="787"/>
      <c r="C215" s="787"/>
      <c r="G215" s="253">
        <f t="shared" si="3"/>
        <v>1044.5</v>
      </c>
    </row>
    <row r="216" spans="2:7">
      <c r="B216" s="787"/>
      <c r="C216" s="787"/>
      <c r="G216" s="253">
        <f t="shared" si="3"/>
        <v>1044.5</v>
      </c>
    </row>
    <row r="217" spans="2:7">
      <c r="B217" s="787"/>
      <c r="C217" s="787"/>
      <c r="G217" s="253">
        <f t="shared" si="3"/>
        <v>1044.5</v>
      </c>
    </row>
    <row r="218" spans="2:7">
      <c r="B218" s="787"/>
      <c r="C218" s="787"/>
      <c r="G218" s="253">
        <f t="shared" ref="G218:G281" si="4">+G217+E218-F218</f>
        <v>1044.5</v>
      </c>
    </row>
    <row r="219" spans="2:7">
      <c r="B219" s="787"/>
      <c r="C219" s="787"/>
      <c r="G219" s="253">
        <f t="shared" si="4"/>
        <v>1044.5</v>
      </c>
    </row>
    <row r="220" spans="2:7">
      <c r="B220" s="787"/>
      <c r="C220" s="787"/>
      <c r="G220" s="253">
        <f t="shared" si="4"/>
        <v>1044.5</v>
      </c>
    </row>
    <row r="221" spans="2:7">
      <c r="B221" s="787"/>
      <c r="C221" s="787"/>
      <c r="G221" s="253">
        <f t="shared" si="4"/>
        <v>1044.5</v>
      </c>
    </row>
    <row r="222" spans="2:7">
      <c r="B222" s="787"/>
      <c r="C222" s="787"/>
      <c r="G222" s="253">
        <f t="shared" si="4"/>
        <v>1044.5</v>
      </c>
    </row>
    <row r="223" spans="2:7">
      <c r="B223" s="787"/>
      <c r="C223" s="787"/>
      <c r="G223" s="253">
        <f t="shared" si="4"/>
        <v>1044.5</v>
      </c>
    </row>
    <row r="224" spans="2:7">
      <c r="B224" s="787"/>
      <c r="C224" s="787"/>
      <c r="G224" s="253">
        <f t="shared" si="4"/>
        <v>1044.5</v>
      </c>
    </row>
    <row r="225" spans="2:7">
      <c r="B225" s="787"/>
      <c r="C225" s="787"/>
      <c r="G225" s="253">
        <f t="shared" si="4"/>
        <v>1044.5</v>
      </c>
    </row>
    <row r="226" spans="2:7">
      <c r="B226" s="787"/>
      <c r="C226" s="787"/>
      <c r="G226" s="253">
        <f t="shared" si="4"/>
        <v>1044.5</v>
      </c>
    </row>
    <row r="227" spans="2:7">
      <c r="B227" s="787"/>
      <c r="C227" s="787"/>
      <c r="G227" s="253">
        <f t="shared" si="4"/>
        <v>1044.5</v>
      </c>
    </row>
    <row r="228" spans="2:7">
      <c r="B228" s="787"/>
      <c r="C228" s="787"/>
      <c r="G228" s="253">
        <f t="shared" si="4"/>
        <v>1044.5</v>
      </c>
    </row>
    <row r="229" spans="2:7">
      <c r="B229" s="787"/>
      <c r="C229" s="787"/>
      <c r="G229" s="253">
        <f t="shared" si="4"/>
        <v>1044.5</v>
      </c>
    </row>
    <row r="230" spans="2:7">
      <c r="B230" s="787"/>
      <c r="C230" s="787"/>
      <c r="G230" s="253">
        <f t="shared" si="4"/>
        <v>1044.5</v>
      </c>
    </row>
    <row r="231" spans="2:7">
      <c r="B231" s="787"/>
      <c r="C231" s="787"/>
      <c r="G231" s="253">
        <f t="shared" si="4"/>
        <v>1044.5</v>
      </c>
    </row>
    <row r="232" spans="2:7">
      <c r="B232" s="787"/>
      <c r="C232" s="787"/>
      <c r="G232" s="253">
        <f t="shared" si="4"/>
        <v>1044.5</v>
      </c>
    </row>
    <row r="233" spans="2:7">
      <c r="B233" s="787"/>
      <c r="C233" s="787"/>
      <c r="G233" s="253">
        <f t="shared" si="4"/>
        <v>1044.5</v>
      </c>
    </row>
    <row r="234" spans="2:7">
      <c r="B234" s="787"/>
      <c r="C234" s="787"/>
      <c r="G234" s="253">
        <f t="shared" si="4"/>
        <v>1044.5</v>
      </c>
    </row>
    <row r="235" spans="2:7">
      <c r="B235" s="787"/>
      <c r="C235" s="787"/>
      <c r="G235" s="253">
        <f t="shared" si="4"/>
        <v>1044.5</v>
      </c>
    </row>
    <row r="236" spans="2:7">
      <c r="B236" s="787"/>
      <c r="C236" s="787"/>
      <c r="G236" s="253">
        <f t="shared" si="4"/>
        <v>1044.5</v>
      </c>
    </row>
    <row r="237" spans="2:7">
      <c r="B237" s="787"/>
      <c r="C237" s="787"/>
      <c r="G237" s="253">
        <f t="shared" si="4"/>
        <v>1044.5</v>
      </c>
    </row>
    <row r="238" spans="2:7">
      <c r="B238" s="787"/>
      <c r="C238" s="787"/>
      <c r="G238" s="253">
        <f t="shared" si="4"/>
        <v>1044.5</v>
      </c>
    </row>
    <row r="239" spans="2:7">
      <c r="B239" s="787"/>
      <c r="C239" s="787"/>
      <c r="G239" s="253">
        <f t="shared" si="4"/>
        <v>1044.5</v>
      </c>
    </row>
    <row r="240" spans="2:7">
      <c r="B240" s="787"/>
      <c r="C240" s="787"/>
      <c r="G240" s="253">
        <f t="shared" si="4"/>
        <v>1044.5</v>
      </c>
    </row>
    <row r="241" spans="2:7">
      <c r="B241" s="787"/>
      <c r="C241" s="787"/>
      <c r="G241" s="253">
        <f t="shared" si="4"/>
        <v>1044.5</v>
      </c>
    </row>
    <row r="242" spans="2:7">
      <c r="B242" s="787"/>
      <c r="C242" s="787"/>
      <c r="G242" s="253">
        <f t="shared" si="4"/>
        <v>1044.5</v>
      </c>
    </row>
    <row r="243" spans="2:7">
      <c r="B243" s="787"/>
      <c r="C243" s="787"/>
      <c r="G243" s="253">
        <f t="shared" si="4"/>
        <v>1044.5</v>
      </c>
    </row>
    <row r="244" spans="2:7">
      <c r="B244" s="787"/>
      <c r="C244" s="787"/>
      <c r="G244" s="253">
        <f t="shared" si="4"/>
        <v>1044.5</v>
      </c>
    </row>
    <row r="245" spans="2:7">
      <c r="B245" s="787"/>
      <c r="C245" s="787"/>
      <c r="G245" s="253">
        <f t="shared" si="4"/>
        <v>1044.5</v>
      </c>
    </row>
    <row r="246" spans="2:7">
      <c r="B246" s="787"/>
      <c r="C246" s="787"/>
      <c r="G246" s="253">
        <f t="shared" si="4"/>
        <v>1044.5</v>
      </c>
    </row>
    <row r="247" spans="2:7">
      <c r="B247" s="787"/>
      <c r="C247" s="787"/>
      <c r="G247" s="253">
        <f t="shared" si="4"/>
        <v>1044.5</v>
      </c>
    </row>
    <row r="248" spans="2:7">
      <c r="B248" s="787"/>
      <c r="C248" s="787"/>
      <c r="G248" s="253">
        <f t="shared" si="4"/>
        <v>1044.5</v>
      </c>
    </row>
    <row r="249" spans="2:7">
      <c r="B249" s="787"/>
      <c r="C249" s="787"/>
      <c r="G249" s="253">
        <f t="shared" si="4"/>
        <v>1044.5</v>
      </c>
    </row>
    <row r="250" spans="2:7">
      <c r="B250" s="787"/>
      <c r="C250" s="787"/>
      <c r="G250" s="253">
        <f t="shared" si="4"/>
        <v>1044.5</v>
      </c>
    </row>
    <row r="251" spans="2:7">
      <c r="B251" s="787"/>
      <c r="C251" s="787"/>
      <c r="G251" s="253">
        <f t="shared" si="4"/>
        <v>1044.5</v>
      </c>
    </row>
    <row r="252" spans="2:7">
      <c r="B252" s="787"/>
      <c r="C252" s="787"/>
      <c r="G252" s="253">
        <f t="shared" si="4"/>
        <v>1044.5</v>
      </c>
    </row>
    <row r="253" spans="2:7">
      <c r="B253" s="787"/>
      <c r="C253" s="787"/>
      <c r="G253" s="253">
        <f t="shared" si="4"/>
        <v>1044.5</v>
      </c>
    </row>
    <row r="254" spans="2:7">
      <c r="B254" s="787"/>
      <c r="C254" s="787"/>
      <c r="G254" s="253">
        <f t="shared" si="4"/>
        <v>1044.5</v>
      </c>
    </row>
    <row r="255" spans="2:7">
      <c r="B255" s="787"/>
      <c r="C255" s="787"/>
      <c r="G255" s="253">
        <f t="shared" si="4"/>
        <v>1044.5</v>
      </c>
    </row>
    <row r="256" spans="2:7">
      <c r="B256" s="787"/>
      <c r="C256" s="787"/>
      <c r="G256" s="253">
        <f t="shared" si="4"/>
        <v>1044.5</v>
      </c>
    </row>
    <row r="257" spans="2:7">
      <c r="B257" s="787"/>
      <c r="C257" s="787"/>
      <c r="G257" s="253">
        <f t="shared" si="4"/>
        <v>1044.5</v>
      </c>
    </row>
    <row r="258" spans="2:7">
      <c r="B258" s="787"/>
      <c r="C258" s="787"/>
      <c r="G258" s="253">
        <f t="shared" si="4"/>
        <v>1044.5</v>
      </c>
    </row>
    <row r="259" spans="2:7">
      <c r="B259" s="787"/>
      <c r="C259" s="787"/>
      <c r="G259" s="253">
        <f t="shared" si="4"/>
        <v>1044.5</v>
      </c>
    </row>
    <row r="260" spans="2:7">
      <c r="B260" s="787"/>
      <c r="C260" s="787"/>
      <c r="G260" s="253">
        <f t="shared" si="4"/>
        <v>1044.5</v>
      </c>
    </row>
    <row r="261" spans="2:7">
      <c r="B261" s="787"/>
      <c r="C261" s="787"/>
      <c r="G261" s="253">
        <f t="shared" si="4"/>
        <v>1044.5</v>
      </c>
    </row>
    <row r="262" spans="2:7">
      <c r="B262" s="787"/>
      <c r="C262" s="787"/>
      <c r="G262" s="253">
        <f t="shared" si="4"/>
        <v>1044.5</v>
      </c>
    </row>
    <row r="263" spans="2:7">
      <c r="B263" s="787"/>
      <c r="C263" s="787"/>
      <c r="G263" s="253">
        <f t="shared" si="4"/>
        <v>1044.5</v>
      </c>
    </row>
    <row r="264" spans="2:7">
      <c r="B264" s="787"/>
      <c r="C264" s="787"/>
      <c r="G264" s="253">
        <f t="shared" si="4"/>
        <v>1044.5</v>
      </c>
    </row>
    <row r="265" spans="2:7">
      <c r="B265" s="787"/>
      <c r="C265" s="787"/>
      <c r="G265" s="253">
        <f t="shared" si="4"/>
        <v>1044.5</v>
      </c>
    </row>
    <row r="266" spans="2:7">
      <c r="B266" s="787"/>
      <c r="C266" s="787"/>
      <c r="G266" s="253">
        <f t="shared" si="4"/>
        <v>1044.5</v>
      </c>
    </row>
    <row r="267" spans="2:7">
      <c r="B267" s="787"/>
      <c r="C267" s="787"/>
      <c r="G267" s="253">
        <f t="shared" si="4"/>
        <v>1044.5</v>
      </c>
    </row>
    <row r="268" spans="2:7">
      <c r="B268" s="787"/>
      <c r="C268" s="787"/>
      <c r="G268" s="253">
        <f t="shared" si="4"/>
        <v>1044.5</v>
      </c>
    </row>
    <row r="269" spans="2:7">
      <c r="B269" s="787"/>
      <c r="C269" s="787"/>
      <c r="G269" s="253">
        <f t="shared" si="4"/>
        <v>1044.5</v>
      </c>
    </row>
    <row r="270" spans="2:7">
      <c r="B270" s="787"/>
      <c r="C270" s="787"/>
      <c r="G270" s="253">
        <f t="shared" si="4"/>
        <v>1044.5</v>
      </c>
    </row>
    <row r="271" spans="2:7">
      <c r="B271" s="787"/>
      <c r="C271" s="787"/>
      <c r="G271" s="253">
        <f t="shared" si="4"/>
        <v>1044.5</v>
      </c>
    </row>
    <row r="272" spans="2:7">
      <c r="B272" s="787"/>
      <c r="C272" s="787"/>
      <c r="G272" s="253">
        <f t="shared" si="4"/>
        <v>1044.5</v>
      </c>
    </row>
    <row r="273" spans="2:7">
      <c r="B273" s="787"/>
      <c r="C273" s="787"/>
      <c r="G273" s="253">
        <f t="shared" si="4"/>
        <v>1044.5</v>
      </c>
    </row>
    <row r="274" spans="2:7">
      <c r="B274" s="787"/>
      <c r="C274" s="787"/>
      <c r="G274" s="253">
        <f t="shared" si="4"/>
        <v>1044.5</v>
      </c>
    </row>
    <row r="275" spans="2:7">
      <c r="B275" s="787"/>
      <c r="C275" s="787"/>
      <c r="G275" s="253">
        <f t="shared" si="4"/>
        <v>1044.5</v>
      </c>
    </row>
    <row r="276" spans="2:7">
      <c r="B276" s="787"/>
      <c r="C276" s="787"/>
      <c r="G276" s="253">
        <f t="shared" si="4"/>
        <v>1044.5</v>
      </c>
    </row>
    <row r="277" spans="2:7">
      <c r="B277" s="787"/>
      <c r="C277" s="787"/>
      <c r="G277" s="253">
        <f t="shared" si="4"/>
        <v>1044.5</v>
      </c>
    </row>
    <row r="278" spans="2:7">
      <c r="B278" s="787"/>
      <c r="C278" s="787"/>
      <c r="G278" s="253">
        <f t="shared" si="4"/>
        <v>1044.5</v>
      </c>
    </row>
    <row r="279" spans="2:7">
      <c r="B279" s="787"/>
      <c r="C279" s="787"/>
      <c r="G279" s="253">
        <f t="shared" si="4"/>
        <v>1044.5</v>
      </c>
    </row>
    <row r="280" spans="2:7">
      <c r="B280" s="787"/>
      <c r="C280" s="787"/>
      <c r="G280" s="253">
        <f t="shared" si="4"/>
        <v>1044.5</v>
      </c>
    </row>
    <row r="281" spans="2:7">
      <c r="B281" s="787"/>
      <c r="C281" s="787"/>
      <c r="G281" s="253">
        <f t="shared" si="4"/>
        <v>1044.5</v>
      </c>
    </row>
    <row r="282" spans="2:7">
      <c r="B282" s="787"/>
      <c r="C282" s="787"/>
      <c r="G282" s="253">
        <f t="shared" ref="G282:G312" si="5">+G281+E282-F282</f>
        <v>1044.5</v>
      </c>
    </row>
    <row r="283" spans="2:7">
      <c r="B283" s="787"/>
      <c r="C283" s="787"/>
      <c r="G283" s="253">
        <f t="shared" si="5"/>
        <v>1044.5</v>
      </c>
    </row>
    <row r="284" spans="2:7">
      <c r="B284" s="787"/>
      <c r="C284" s="787"/>
      <c r="G284" s="253">
        <f t="shared" si="5"/>
        <v>1044.5</v>
      </c>
    </row>
    <row r="285" spans="2:7">
      <c r="B285" s="787"/>
      <c r="C285" s="787"/>
      <c r="G285" s="253">
        <f t="shared" si="5"/>
        <v>1044.5</v>
      </c>
    </row>
    <row r="286" spans="2:7">
      <c r="B286" s="787"/>
      <c r="C286" s="787"/>
      <c r="G286" s="253">
        <f t="shared" si="5"/>
        <v>1044.5</v>
      </c>
    </row>
    <row r="287" spans="2:7">
      <c r="B287" s="787"/>
      <c r="C287" s="787"/>
      <c r="G287" s="253">
        <f t="shared" si="5"/>
        <v>1044.5</v>
      </c>
    </row>
    <row r="288" spans="2:7">
      <c r="B288" s="787"/>
      <c r="C288" s="787"/>
      <c r="G288" s="253">
        <f t="shared" si="5"/>
        <v>1044.5</v>
      </c>
    </row>
    <row r="289" spans="2:7">
      <c r="B289" s="787"/>
      <c r="C289" s="787"/>
      <c r="G289" s="253">
        <f t="shared" si="5"/>
        <v>1044.5</v>
      </c>
    </row>
    <row r="290" spans="2:7">
      <c r="B290" s="787"/>
      <c r="C290" s="787"/>
      <c r="G290" s="253">
        <f t="shared" si="5"/>
        <v>1044.5</v>
      </c>
    </row>
    <row r="291" spans="2:7">
      <c r="B291" s="787"/>
      <c r="C291" s="787"/>
      <c r="G291" s="253">
        <f t="shared" si="5"/>
        <v>1044.5</v>
      </c>
    </row>
    <row r="292" spans="2:7">
      <c r="B292" s="787"/>
      <c r="C292" s="787"/>
      <c r="G292" s="253">
        <f t="shared" si="5"/>
        <v>1044.5</v>
      </c>
    </row>
    <row r="293" spans="2:7">
      <c r="B293" s="787"/>
      <c r="C293" s="787"/>
      <c r="G293" s="253">
        <f t="shared" si="5"/>
        <v>1044.5</v>
      </c>
    </row>
    <row r="294" spans="2:7">
      <c r="B294" s="787"/>
      <c r="C294" s="787"/>
      <c r="G294" s="253">
        <f t="shared" si="5"/>
        <v>1044.5</v>
      </c>
    </row>
    <row r="295" spans="2:7">
      <c r="B295" s="787"/>
      <c r="C295" s="787"/>
      <c r="G295" s="253">
        <f t="shared" si="5"/>
        <v>1044.5</v>
      </c>
    </row>
    <row r="296" spans="2:7">
      <c r="B296" s="787"/>
      <c r="C296" s="787"/>
      <c r="G296" s="253">
        <f t="shared" si="5"/>
        <v>1044.5</v>
      </c>
    </row>
    <row r="297" spans="2:7">
      <c r="B297" s="787"/>
      <c r="C297" s="787"/>
      <c r="G297" s="253">
        <f t="shared" si="5"/>
        <v>1044.5</v>
      </c>
    </row>
    <row r="298" spans="2:7">
      <c r="B298" s="787"/>
      <c r="C298" s="787"/>
      <c r="G298" s="253">
        <f t="shared" si="5"/>
        <v>1044.5</v>
      </c>
    </row>
    <row r="299" spans="2:7">
      <c r="B299" s="787"/>
      <c r="C299" s="787"/>
      <c r="G299" s="253">
        <f t="shared" si="5"/>
        <v>1044.5</v>
      </c>
    </row>
    <row r="300" spans="2:7">
      <c r="B300" s="787"/>
      <c r="C300" s="787"/>
      <c r="G300" s="253">
        <f t="shared" si="5"/>
        <v>1044.5</v>
      </c>
    </row>
    <row r="301" spans="2:7">
      <c r="B301" s="787"/>
      <c r="C301" s="787"/>
      <c r="G301" s="253">
        <f t="shared" si="5"/>
        <v>1044.5</v>
      </c>
    </row>
    <row r="302" spans="2:7">
      <c r="B302" s="787"/>
      <c r="C302" s="787"/>
      <c r="G302" s="253">
        <f t="shared" si="5"/>
        <v>1044.5</v>
      </c>
    </row>
    <row r="303" spans="2:7">
      <c r="B303" s="787"/>
      <c r="C303" s="787"/>
      <c r="G303" s="253">
        <f t="shared" si="5"/>
        <v>1044.5</v>
      </c>
    </row>
    <row r="304" spans="2:7">
      <c r="B304" s="787"/>
      <c r="C304" s="787"/>
      <c r="G304" s="253">
        <f t="shared" si="5"/>
        <v>1044.5</v>
      </c>
    </row>
    <row r="305" spans="2:7">
      <c r="B305" s="787"/>
      <c r="C305" s="787"/>
      <c r="G305" s="253">
        <f t="shared" si="5"/>
        <v>1044.5</v>
      </c>
    </row>
    <row r="306" spans="2:7">
      <c r="B306" s="787"/>
      <c r="C306" s="787"/>
      <c r="G306" s="253">
        <f t="shared" si="5"/>
        <v>1044.5</v>
      </c>
    </row>
    <row r="307" spans="2:7">
      <c r="B307" s="787"/>
      <c r="C307" s="787"/>
      <c r="G307" s="253">
        <f t="shared" si="5"/>
        <v>1044.5</v>
      </c>
    </row>
    <row r="308" spans="2:7">
      <c r="B308" s="787"/>
      <c r="C308" s="787"/>
      <c r="G308" s="253">
        <f t="shared" si="5"/>
        <v>1044.5</v>
      </c>
    </row>
    <row r="309" spans="2:7">
      <c r="B309" s="787"/>
      <c r="C309" s="787"/>
      <c r="G309" s="253">
        <f t="shared" si="5"/>
        <v>1044.5</v>
      </c>
    </row>
    <row r="310" spans="2:7">
      <c r="B310" s="787"/>
      <c r="C310" s="787"/>
      <c r="G310" s="253">
        <f t="shared" si="5"/>
        <v>1044.5</v>
      </c>
    </row>
    <row r="311" spans="2:7">
      <c r="B311" s="787"/>
      <c r="C311" s="787"/>
      <c r="G311" s="253">
        <f t="shared" si="5"/>
        <v>1044.5</v>
      </c>
    </row>
    <row r="312" spans="2:7">
      <c r="B312" s="787"/>
      <c r="C312" s="787"/>
      <c r="G312" s="253">
        <f t="shared" si="5"/>
        <v>1044.5</v>
      </c>
    </row>
  </sheetData>
  <autoFilter ref="A4:N112" xr:uid="{4EE4BCDA-F0FC-4BD8-80F9-12DE35E8C101}"/>
  <mergeCells count="2">
    <mergeCell ref="A1:I1"/>
    <mergeCell ref="L125:N12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933-DBB9-497E-9036-0D35711F0BAE}">
  <sheetPr>
    <tabColor rgb="FFFFFF00"/>
    <pageSetUpPr fitToPage="1"/>
  </sheetPr>
  <dimension ref="A1:O61"/>
  <sheetViews>
    <sheetView topLeftCell="A34" workbookViewId="0">
      <selection activeCell="E55" sqref="E55"/>
    </sheetView>
  </sheetViews>
  <sheetFormatPr defaultColWidth="9.140625" defaultRowHeight="15"/>
  <cols>
    <col min="1" max="1" width="11.7109375" bestFit="1" customWidth="1"/>
    <col min="2" max="2" width="17" style="6" customWidth="1"/>
    <col min="3" max="3" width="26.5703125" style="88" customWidth="1"/>
    <col min="4" max="4" width="10.28515625" bestFit="1" customWidth="1"/>
    <col min="5" max="6" width="9.140625" style="121"/>
    <col min="9" max="9" width="15.42578125" bestFit="1" customWidth="1"/>
    <col min="10" max="10" width="10" bestFit="1" customWidth="1"/>
    <col min="11" max="11" width="9.85546875" bestFit="1" customWidth="1"/>
  </cols>
  <sheetData>
    <row r="1" spans="1:12" ht="69">
      <c r="A1" s="39"/>
      <c r="B1" s="787"/>
      <c r="C1" s="810" t="s">
        <v>4348</v>
      </c>
      <c r="D1" s="10"/>
      <c r="E1" s="136"/>
      <c r="F1" s="136"/>
      <c r="G1" s="10"/>
    </row>
    <row r="2" spans="1:12">
      <c r="A2" s="39"/>
      <c r="B2" s="787"/>
      <c r="C2" s="803"/>
      <c r="G2" s="4"/>
      <c r="H2" t="s">
        <v>4349</v>
      </c>
      <c r="J2" t="s">
        <v>140</v>
      </c>
      <c r="K2">
        <v>40266523</v>
      </c>
    </row>
    <row r="3" spans="1:12" ht="45">
      <c r="A3" s="40" t="s">
        <v>1</v>
      </c>
      <c r="B3" s="804" t="s">
        <v>2</v>
      </c>
      <c r="C3" s="804" t="s">
        <v>3</v>
      </c>
      <c r="D3" s="804" t="s">
        <v>4</v>
      </c>
      <c r="E3" s="131" t="s">
        <v>5</v>
      </c>
      <c r="F3" s="131" t="s">
        <v>6</v>
      </c>
      <c r="G3" s="14" t="s">
        <v>7</v>
      </c>
    </row>
    <row r="4" spans="1:12">
      <c r="A4" s="40"/>
      <c r="B4" s="804"/>
      <c r="C4" s="804"/>
      <c r="D4" s="804"/>
      <c r="E4" s="131"/>
      <c r="F4" s="131"/>
      <c r="G4" s="14">
        <f>+E4-F4</f>
        <v>0</v>
      </c>
    </row>
    <row r="5" spans="1:12">
      <c r="A5" s="41">
        <v>45565</v>
      </c>
      <c r="B5" s="786" t="s">
        <v>4296</v>
      </c>
      <c r="C5" s="790" t="s">
        <v>91</v>
      </c>
      <c r="D5" t="s">
        <v>94</v>
      </c>
      <c r="E5" s="118">
        <v>500</v>
      </c>
      <c r="F5" s="118"/>
      <c r="G5" s="21">
        <f>+G4+E5-F5</f>
        <v>500</v>
      </c>
    </row>
    <row r="6" spans="1:12">
      <c r="A6" s="39"/>
      <c r="B6" s="787"/>
      <c r="C6" s="803"/>
      <c r="D6" t="s">
        <v>4297</v>
      </c>
      <c r="E6" s="118"/>
      <c r="F6" s="118"/>
      <c r="G6" s="21">
        <f t="shared" ref="G6:G19" si="0">+G5+E6-F6</f>
        <v>500</v>
      </c>
    </row>
    <row r="7" spans="1:12" s="365" customFormat="1">
      <c r="A7" s="364">
        <v>45527</v>
      </c>
      <c r="B7" s="807" t="s">
        <v>4350</v>
      </c>
      <c r="C7" s="406" t="s">
        <v>91</v>
      </c>
      <c r="D7" s="365" t="s">
        <v>4297</v>
      </c>
      <c r="E7" s="366"/>
      <c r="F7" s="366">
        <v>400</v>
      </c>
      <c r="G7" s="398">
        <f t="shared" si="0"/>
        <v>100</v>
      </c>
    </row>
    <row r="8" spans="1:12" s="365" customFormat="1">
      <c r="A8" s="364">
        <v>45636</v>
      </c>
      <c r="B8" s="807" t="s">
        <v>4351</v>
      </c>
      <c r="C8" s="406" t="s">
        <v>91</v>
      </c>
      <c r="D8" s="365" t="s">
        <v>4297</v>
      </c>
      <c r="E8" s="366"/>
      <c r="F8" s="366">
        <v>100</v>
      </c>
      <c r="G8" s="398">
        <f t="shared" si="0"/>
        <v>0</v>
      </c>
    </row>
    <row r="9" spans="1:12" s="365" customFormat="1">
      <c r="A9" s="364">
        <v>45636</v>
      </c>
      <c r="B9" s="807" t="s">
        <v>4351</v>
      </c>
      <c r="C9" s="406" t="s">
        <v>91</v>
      </c>
      <c r="D9" s="365" t="s">
        <v>94</v>
      </c>
      <c r="E9" s="366"/>
      <c r="F9" s="366">
        <v>300</v>
      </c>
      <c r="G9" s="398">
        <f t="shared" si="0"/>
        <v>-300</v>
      </c>
    </row>
    <row r="10" spans="1:12" s="127" customFormat="1">
      <c r="A10" s="126">
        <v>45664</v>
      </c>
      <c r="B10" s="797" t="s">
        <v>4352</v>
      </c>
      <c r="C10" s="315" t="s">
        <v>91</v>
      </c>
      <c r="D10" s="127" t="s">
        <v>94</v>
      </c>
      <c r="E10" s="301"/>
      <c r="F10" s="301">
        <v>200</v>
      </c>
      <c r="G10" s="320">
        <f t="shared" si="0"/>
        <v>-500</v>
      </c>
    </row>
    <row r="11" spans="1:12">
      <c r="A11" s="41">
        <v>45596</v>
      </c>
      <c r="B11" s="786" t="s">
        <v>4296</v>
      </c>
      <c r="C11" s="790" t="s">
        <v>23</v>
      </c>
      <c r="D11" t="s">
        <v>528</v>
      </c>
      <c r="E11" s="118">
        <v>5</v>
      </c>
      <c r="F11" s="118"/>
      <c r="G11" s="21">
        <f t="shared" si="0"/>
        <v>-495</v>
      </c>
    </row>
    <row r="12" spans="1:12">
      <c r="A12" s="39"/>
      <c r="B12" s="787"/>
      <c r="C12" s="803"/>
      <c r="D12" t="s">
        <v>13</v>
      </c>
      <c r="E12" s="138">
        <v>7</v>
      </c>
      <c r="F12" s="118"/>
      <c r="G12" s="21">
        <f t="shared" si="0"/>
        <v>-488</v>
      </c>
    </row>
    <row r="13" spans="1:12">
      <c r="A13" s="41"/>
      <c r="B13" s="786"/>
      <c r="C13" s="790"/>
      <c r="D13" t="s">
        <v>94</v>
      </c>
      <c r="E13" s="118">
        <v>500</v>
      </c>
      <c r="F13" s="118"/>
      <c r="G13" s="21">
        <f t="shared" si="0"/>
        <v>12</v>
      </c>
      <c r="J13" s="786"/>
      <c r="L13" s="118"/>
    </row>
    <row r="14" spans="1:12" s="127" customFormat="1">
      <c r="A14" s="126">
        <v>45664</v>
      </c>
      <c r="B14" s="797" t="s">
        <v>4352</v>
      </c>
      <c r="C14" s="315" t="s">
        <v>23</v>
      </c>
      <c r="D14" s="127" t="s">
        <v>94</v>
      </c>
      <c r="E14" s="301"/>
      <c r="F14" s="301">
        <v>350</v>
      </c>
      <c r="G14" s="320">
        <f t="shared" si="0"/>
        <v>-338</v>
      </c>
    </row>
    <row r="15" spans="1:12">
      <c r="A15" s="5">
        <v>45679</v>
      </c>
      <c r="B15" s="787" t="s">
        <v>4353</v>
      </c>
      <c r="C15" s="803" t="s">
        <v>23</v>
      </c>
      <c r="D15" t="s">
        <v>528</v>
      </c>
      <c r="E15" s="118"/>
      <c r="F15" s="118">
        <v>5</v>
      </c>
      <c r="G15" s="21">
        <f t="shared" si="0"/>
        <v>-343</v>
      </c>
      <c r="J15" s="787"/>
      <c r="K15" s="787"/>
      <c r="L15" s="787"/>
    </row>
    <row r="16" spans="1:12">
      <c r="A16" s="5">
        <v>45679</v>
      </c>
      <c r="B16" s="787" t="s">
        <v>4353</v>
      </c>
      <c r="C16" s="803" t="s">
        <v>23</v>
      </c>
      <c r="D16" t="s">
        <v>13</v>
      </c>
      <c r="E16" s="118"/>
      <c r="F16" s="138">
        <v>7</v>
      </c>
      <c r="G16" s="21">
        <f t="shared" si="0"/>
        <v>-350</v>
      </c>
      <c r="J16" s="787"/>
      <c r="K16" s="787"/>
      <c r="L16" s="787"/>
    </row>
    <row r="17" spans="1:15">
      <c r="A17" s="5">
        <v>45679</v>
      </c>
      <c r="B17" s="787" t="s">
        <v>4354</v>
      </c>
      <c r="C17" s="803" t="s">
        <v>23</v>
      </c>
      <c r="D17" t="s">
        <v>94</v>
      </c>
      <c r="E17" s="118"/>
      <c r="F17" s="138">
        <v>150</v>
      </c>
      <c r="G17" s="21">
        <f t="shared" si="0"/>
        <v>-500</v>
      </c>
    </row>
    <row r="18" spans="1:15">
      <c r="A18" s="41">
        <v>45626</v>
      </c>
      <c r="B18" s="786" t="s">
        <v>10</v>
      </c>
      <c r="C18" s="790" t="s">
        <v>24</v>
      </c>
      <c r="D18" t="s">
        <v>12</v>
      </c>
      <c r="E18" s="12">
        <v>5.7</v>
      </c>
      <c r="F18" s="118"/>
      <c r="G18" s="21">
        <f t="shared" si="0"/>
        <v>-494.3</v>
      </c>
      <c r="M18" s="118"/>
    </row>
    <row r="19" spans="1:15">
      <c r="A19" s="39"/>
      <c r="B19" s="787"/>
      <c r="C19" s="803"/>
      <c r="D19" t="s">
        <v>13</v>
      </c>
      <c r="E19" s="12">
        <v>7</v>
      </c>
      <c r="F19" s="118"/>
      <c r="G19" s="21">
        <f t="shared" si="0"/>
        <v>-487.3</v>
      </c>
      <c r="M19" s="138"/>
    </row>
    <row r="20" spans="1:15">
      <c r="A20" s="39"/>
      <c r="B20" s="787"/>
      <c r="C20" s="803"/>
      <c r="D20" t="s">
        <v>14</v>
      </c>
      <c r="E20" s="12">
        <v>500</v>
      </c>
      <c r="G20" s="21">
        <f t="shared" ref="G20:G26" si="1">+G19+E20-F20</f>
        <v>12.699999999999989</v>
      </c>
    </row>
    <row r="21" spans="1:15">
      <c r="A21" s="5">
        <v>45679</v>
      </c>
      <c r="B21" s="787" t="s">
        <v>4353</v>
      </c>
      <c r="C21" s="803" t="s">
        <v>24</v>
      </c>
      <c r="D21" t="s">
        <v>528</v>
      </c>
      <c r="E21" s="12"/>
      <c r="F21" s="12">
        <v>5.7</v>
      </c>
      <c r="G21" s="21">
        <f t="shared" si="1"/>
        <v>6.9999999999999885</v>
      </c>
      <c r="J21" s="786"/>
      <c r="L21" s="118"/>
    </row>
    <row r="22" spans="1:15">
      <c r="A22" s="5">
        <v>45679</v>
      </c>
      <c r="B22" s="787" t="s">
        <v>4353</v>
      </c>
      <c r="C22" s="803" t="s">
        <v>24</v>
      </c>
      <c r="D22" t="s">
        <v>13</v>
      </c>
      <c r="E22" s="12"/>
      <c r="F22" s="12">
        <v>7</v>
      </c>
      <c r="G22" s="21">
        <f t="shared" si="1"/>
        <v>-1.1546319456101628E-14</v>
      </c>
      <c r="J22" s="786"/>
      <c r="L22" s="118"/>
    </row>
    <row r="23" spans="1:15">
      <c r="A23" s="5">
        <v>45688</v>
      </c>
      <c r="B23" s="787" t="s">
        <v>4355</v>
      </c>
      <c r="C23" s="803" t="s">
        <v>24</v>
      </c>
      <c r="D23" t="s">
        <v>14</v>
      </c>
      <c r="E23" s="12"/>
      <c r="F23" s="12">
        <v>500</v>
      </c>
      <c r="G23" s="21">
        <f t="shared" si="1"/>
        <v>-500</v>
      </c>
      <c r="J23" s="786"/>
      <c r="L23" s="118"/>
    </row>
    <row r="24" spans="1:15">
      <c r="A24" s="41">
        <v>45657</v>
      </c>
      <c r="B24" s="786" t="s">
        <v>10</v>
      </c>
      <c r="C24" s="790" t="s">
        <v>25</v>
      </c>
      <c r="D24" t="s">
        <v>12</v>
      </c>
      <c r="E24" s="12">
        <v>8.1999999999999993</v>
      </c>
      <c r="G24" s="21">
        <f t="shared" si="1"/>
        <v>-491.8</v>
      </c>
      <c r="J24" s="786"/>
      <c r="M24" s="12"/>
    </row>
    <row r="25" spans="1:15">
      <c r="A25" s="39"/>
      <c r="B25" s="787"/>
      <c r="C25" s="803"/>
      <c r="D25" t="s">
        <v>13</v>
      </c>
      <c r="E25" s="12">
        <v>3</v>
      </c>
      <c r="G25" s="21">
        <f t="shared" si="1"/>
        <v>-488.8</v>
      </c>
      <c r="J25" s="787"/>
      <c r="M25" s="12"/>
    </row>
    <row r="26" spans="1:15">
      <c r="A26" s="39"/>
      <c r="B26" s="787"/>
      <c r="C26" s="803"/>
      <c r="D26" t="s">
        <v>14</v>
      </c>
      <c r="E26" s="12">
        <v>500</v>
      </c>
      <c r="G26" s="21">
        <f t="shared" si="1"/>
        <v>11.199999999999989</v>
      </c>
      <c r="J26" s="787"/>
      <c r="L26" s="12"/>
    </row>
    <row r="27" spans="1:15">
      <c r="A27" s="5">
        <v>45679</v>
      </c>
      <c r="B27" s="787" t="s">
        <v>4353</v>
      </c>
      <c r="C27" s="803" t="s">
        <v>25</v>
      </c>
      <c r="D27" t="s">
        <v>528</v>
      </c>
      <c r="F27" s="12">
        <v>8.1999999999999993</v>
      </c>
      <c r="G27" s="21">
        <f t="shared" ref="G27:G59" si="2">+G26+E27-F27</f>
        <v>2.9999999999999893</v>
      </c>
      <c r="J27" s="786"/>
      <c r="M27" s="12"/>
    </row>
    <row r="28" spans="1:15">
      <c r="A28" s="5">
        <v>45679</v>
      </c>
      <c r="B28" s="787" t="s">
        <v>4353</v>
      </c>
      <c r="C28" s="803" t="s">
        <v>25</v>
      </c>
      <c r="D28" t="s">
        <v>13</v>
      </c>
      <c r="F28" s="12">
        <v>3</v>
      </c>
      <c r="G28" s="21">
        <f t="shared" si="2"/>
        <v>-1.0658141036401503E-14</v>
      </c>
      <c r="J28" s="787"/>
      <c r="M28" s="12"/>
    </row>
    <row r="29" spans="1:15">
      <c r="A29" s="5">
        <v>45717</v>
      </c>
      <c r="B29" s="787" t="s">
        <v>4356</v>
      </c>
      <c r="C29" s="803" t="s">
        <v>25</v>
      </c>
      <c r="D29" t="s">
        <v>14</v>
      </c>
      <c r="F29" s="12">
        <v>500</v>
      </c>
      <c r="G29" s="21">
        <f t="shared" si="2"/>
        <v>-500</v>
      </c>
      <c r="J29" s="787"/>
      <c r="M29" s="12"/>
    </row>
    <row r="30" spans="1:15">
      <c r="A30" s="9">
        <v>45688</v>
      </c>
      <c r="B30" s="786" t="s">
        <v>10</v>
      </c>
      <c r="C30" s="790" t="s">
        <v>11</v>
      </c>
      <c r="D30" t="s">
        <v>12</v>
      </c>
      <c r="E30" s="121">
        <v>7.4</v>
      </c>
      <c r="G30" s="21">
        <f t="shared" si="2"/>
        <v>-492.6</v>
      </c>
      <c r="J30" s="787"/>
      <c r="L30" s="12"/>
      <c r="O30" s="121"/>
    </row>
    <row r="31" spans="1:15">
      <c r="B31" s="787"/>
      <c r="C31" s="803"/>
      <c r="D31" t="s">
        <v>13</v>
      </c>
      <c r="E31" s="121">
        <v>3</v>
      </c>
      <c r="G31" s="21">
        <f t="shared" si="2"/>
        <v>-489.6</v>
      </c>
      <c r="H31" s="822" t="s">
        <v>4357</v>
      </c>
      <c r="I31" s="822"/>
      <c r="J31" s="822"/>
      <c r="K31" s="822"/>
      <c r="M31" s="121"/>
    </row>
    <row r="32" spans="1:15">
      <c r="B32" s="787"/>
      <c r="C32" s="803"/>
      <c r="D32" t="s">
        <v>14</v>
      </c>
      <c r="E32" s="121">
        <v>500</v>
      </c>
      <c r="G32" s="21">
        <f t="shared" si="2"/>
        <v>10.399999999999977</v>
      </c>
      <c r="H32">
        <v>2025</v>
      </c>
      <c r="I32" s="786" t="s">
        <v>17</v>
      </c>
      <c r="J32" t="s">
        <v>12</v>
      </c>
      <c r="K32" s="121">
        <v>11.9</v>
      </c>
      <c r="L32" s="12"/>
    </row>
    <row r="33" spans="1:12" s="127" customFormat="1">
      <c r="A33" s="285">
        <v>45721</v>
      </c>
      <c r="B33" s="797" t="s">
        <v>4358</v>
      </c>
      <c r="C33" s="315" t="s">
        <v>11</v>
      </c>
      <c r="D33" s="127" t="s">
        <v>14</v>
      </c>
      <c r="E33" s="266"/>
      <c r="F33" s="266">
        <v>500</v>
      </c>
      <c r="G33" s="320">
        <f t="shared" si="2"/>
        <v>-489.6</v>
      </c>
      <c r="I33" s="797"/>
      <c r="J33" s="127" t="s">
        <v>13</v>
      </c>
      <c r="K33" s="266">
        <v>3</v>
      </c>
      <c r="L33" s="266"/>
    </row>
    <row r="34" spans="1:12">
      <c r="A34" s="5">
        <v>45777</v>
      </c>
      <c r="B34" s="787" t="s">
        <v>4359</v>
      </c>
      <c r="C34" s="803" t="s">
        <v>11</v>
      </c>
      <c r="D34" t="s">
        <v>12</v>
      </c>
      <c r="F34" s="121">
        <v>7.4</v>
      </c>
      <c r="G34" s="21">
        <f t="shared" si="2"/>
        <v>-497</v>
      </c>
      <c r="I34" s="786" t="s">
        <v>18</v>
      </c>
      <c r="J34" t="s">
        <v>14</v>
      </c>
      <c r="K34" s="121">
        <v>83.3</v>
      </c>
      <c r="L34" s="121"/>
    </row>
    <row r="35" spans="1:12">
      <c r="A35" s="5">
        <v>45777</v>
      </c>
      <c r="B35" s="787" t="s">
        <v>4359</v>
      </c>
      <c r="C35" s="803" t="s">
        <v>11</v>
      </c>
      <c r="D35" t="s">
        <v>13</v>
      </c>
      <c r="F35" s="121">
        <v>3</v>
      </c>
      <c r="G35" s="21">
        <f t="shared" si="2"/>
        <v>-500</v>
      </c>
      <c r="I35" s="786"/>
      <c r="K35" s="121">
        <f>SUM(K32:K34)</f>
        <v>98.2</v>
      </c>
      <c r="L35" s="121"/>
    </row>
    <row r="36" spans="1:12">
      <c r="A36" s="41">
        <v>45716</v>
      </c>
      <c r="B36" s="786" t="s">
        <v>10</v>
      </c>
      <c r="C36" s="786" t="s">
        <v>15</v>
      </c>
      <c r="D36" t="s">
        <v>12</v>
      </c>
      <c r="E36" s="12">
        <v>12.1</v>
      </c>
      <c r="F36" s="118"/>
      <c r="G36" s="21">
        <f t="shared" si="2"/>
        <v>-487.9</v>
      </c>
      <c r="I36" s="787"/>
      <c r="K36" s="121"/>
      <c r="L36" s="118"/>
    </row>
    <row r="37" spans="1:12">
      <c r="B37" s="787"/>
      <c r="C37" s="787"/>
      <c r="D37" t="s">
        <v>13</v>
      </c>
      <c r="E37" s="12">
        <v>3</v>
      </c>
      <c r="F37" s="118"/>
      <c r="G37" s="21">
        <f t="shared" si="2"/>
        <v>-484.9</v>
      </c>
      <c r="I37" s="786"/>
      <c r="K37" s="121"/>
    </row>
    <row r="38" spans="1:12">
      <c r="B38" s="787"/>
      <c r="C38" s="803"/>
      <c r="D38" t="s">
        <v>14</v>
      </c>
      <c r="E38" s="121">
        <v>500</v>
      </c>
      <c r="G38" s="21">
        <f t="shared" si="2"/>
        <v>15.100000000000023</v>
      </c>
      <c r="K38" s="121"/>
    </row>
    <row r="39" spans="1:12" s="127" customFormat="1">
      <c r="A39" s="285">
        <v>45784</v>
      </c>
      <c r="B39" s="797" t="s">
        <v>4360</v>
      </c>
      <c r="C39" s="315" t="s">
        <v>15</v>
      </c>
      <c r="D39" s="127" t="s">
        <v>14</v>
      </c>
      <c r="E39" s="266"/>
      <c r="F39" s="266">
        <v>500</v>
      </c>
      <c r="G39" s="320">
        <f t="shared" si="2"/>
        <v>-484.9</v>
      </c>
    </row>
    <row r="40" spans="1:12">
      <c r="A40" s="5">
        <v>45777</v>
      </c>
      <c r="B40" s="787" t="s">
        <v>4359</v>
      </c>
      <c r="C40" s="803" t="s">
        <v>15</v>
      </c>
      <c r="D40" t="s">
        <v>12</v>
      </c>
      <c r="F40" s="12">
        <v>12.1</v>
      </c>
      <c r="G40" s="21">
        <f t="shared" si="2"/>
        <v>-497</v>
      </c>
    </row>
    <row r="41" spans="1:12">
      <c r="A41" s="5">
        <v>45777</v>
      </c>
      <c r="B41" s="787" t="s">
        <v>4359</v>
      </c>
      <c r="C41" s="803" t="s">
        <v>15</v>
      </c>
      <c r="D41" t="s">
        <v>13</v>
      </c>
      <c r="F41" s="12">
        <v>3</v>
      </c>
      <c r="G41" s="21">
        <f t="shared" si="2"/>
        <v>-500</v>
      </c>
    </row>
    <row r="42" spans="1:12">
      <c r="A42" s="41">
        <v>45747</v>
      </c>
      <c r="B42" s="786" t="s">
        <v>10</v>
      </c>
      <c r="C42" s="786" t="s">
        <v>16</v>
      </c>
      <c r="D42" t="s">
        <v>12</v>
      </c>
      <c r="E42" s="12">
        <v>12</v>
      </c>
      <c r="G42" s="21">
        <f t="shared" si="2"/>
        <v>-488</v>
      </c>
    </row>
    <row r="43" spans="1:12">
      <c r="B43" s="787"/>
      <c r="C43" s="803"/>
      <c r="D43" t="s">
        <v>13</v>
      </c>
      <c r="E43" s="12">
        <v>3</v>
      </c>
      <c r="G43" s="21">
        <f t="shared" si="2"/>
        <v>-485</v>
      </c>
    </row>
    <row r="44" spans="1:12">
      <c r="B44" s="787"/>
      <c r="C44" s="803"/>
      <c r="D44" t="s">
        <v>14</v>
      </c>
      <c r="E44" s="121">
        <v>500</v>
      </c>
      <c r="G44" s="21">
        <f t="shared" si="2"/>
        <v>15</v>
      </c>
      <c r="K44" s="12"/>
    </row>
    <row r="45" spans="1:12">
      <c r="A45" s="5">
        <v>45777</v>
      </c>
      <c r="B45" s="787" t="s">
        <v>4359</v>
      </c>
      <c r="C45" s="803" t="s">
        <v>16</v>
      </c>
      <c r="D45" t="s">
        <v>12</v>
      </c>
      <c r="F45" s="12">
        <v>12</v>
      </c>
      <c r="G45" s="21">
        <f t="shared" si="2"/>
        <v>3</v>
      </c>
      <c r="K45" s="12"/>
    </row>
    <row r="46" spans="1:12">
      <c r="A46" s="5">
        <v>45777</v>
      </c>
      <c r="B46" s="787" t="s">
        <v>4359</v>
      </c>
      <c r="C46" s="803" t="s">
        <v>16</v>
      </c>
      <c r="D46" t="s">
        <v>13</v>
      </c>
      <c r="F46" s="12">
        <v>3</v>
      </c>
      <c r="G46" s="21">
        <f t="shared" si="2"/>
        <v>0</v>
      </c>
      <c r="K46" s="12"/>
    </row>
    <row r="47" spans="1:12">
      <c r="A47" s="41">
        <v>45777</v>
      </c>
      <c r="B47" s="786" t="s">
        <v>10</v>
      </c>
      <c r="C47" s="786" t="s">
        <v>17</v>
      </c>
      <c r="D47" t="s">
        <v>12</v>
      </c>
      <c r="E47" s="121">
        <v>11.9</v>
      </c>
      <c r="G47" s="21">
        <f t="shared" si="2"/>
        <v>11.9</v>
      </c>
      <c r="K47" s="121"/>
    </row>
    <row r="48" spans="1:12">
      <c r="A48" s="39"/>
      <c r="B48" s="787"/>
      <c r="C48" s="787"/>
      <c r="D48" t="s">
        <v>13</v>
      </c>
      <c r="E48" s="121">
        <v>3</v>
      </c>
      <c r="G48" s="21">
        <f t="shared" si="2"/>
        <v>14.9</v>
      </c>
      <c r="L48" s="121"/>
    </row>
    <row r="49" spans="1:7">
      <c r="A49" s="39"/>
      <c r="B49" s="787"/>
      <c r="C49" s="787"/>
      <c r="D49" t="s">
        <v>14</v>
      </c>
      <c r="E49" s="121">
        <v>500</v>
      </c>
      <c r="G49" s="21">
        <f t="shared" si="2"/>
        <v>514.9</v>
      </c>
    </row>
    <row r="50" spans="1:7">
      <c r="A50" s="5">
        <v>45790</v>
      </c>
      <c r="B50" s="787" t="s">
        <v>4361</v>
      </c>
      <c r="C50" s="803" t="s">
        <v>17</v>
      </c>
      <c r="D50" t="s">
        <v>14</v>
      </c>
      <c r="F50" s="121">
        <v>500</v>
      </c>
      <c r="G50" s="21">
        <f t="shared" si="2"/>
        <v>14.899999999999977</v>
      </c>
    </row>
    <row r="51" spans="1:7">
      <c r="B51" s="787"/>
      <c r="C51" s="803"/>
      <c r="D51" t="s">
        <v>14</v>
      </c>
      <c r="E51" s="121">
        <v>83.3</v>
      </c>
      <c r="G51" s="21">
        <f t="shared" si="2"/>
        <v>98.199999999999974</v>
      </c>
    </row>
    <row r="52" spans="1:7">
      <c r="B52" s="787"/>
      <c r="C52" s="803"/>
      <c r="G52" s="21">
        <f t="shared" si="2"/>
        <v>98.199999999999974</v>
      </c>
    </row>
    <row r="53" spans="1:7">
      <c r="B53" s="787"/>
      <c r="C53" s="803"/>
      <c r="G53" s="21">
        <f t="shared" si="2"/>
        <v>98.199999999999974</v>
      </c>
    </row>
    <row r="54" spans="1:7">
      <c r="B54" s="787"/>
      <c r="C54" s="803"/>
      <c r="G54" s="21">
        <f t="shared" si="2"/>
        <v>98.199999999999974</v>
      </c>
    </row>
    <row r="55" spans="1:7">
      <c r="B55" s="787"/>
      <c r="C55" s="803"/>
      <c r="G55" s="21">
        <f t="shared" si="2"/>
        <v>98.199999999999974</v>
      </c>
    </row>
    <row r="56" spans="1:7">
      <c r="B56" s="787"/>
      <c r="C56" s="803"/>
      <c r="G56" s="21">
        <f t="shared" si="2"/>
        <v>98.199999999999974</v>
      </c>
    </row>
    <row r="57" spans="1:7">
      <c r="B57" s="787"/>
      <c r="C57" s="803"/>
      <c r="G57" s="21">
        <f t="shared" si="2"/>
        <v>98.199999999999974</v>
      </c>
    </row>
    <row r="58" spans="1:7">
      <c r="B58" s="787"/>
      <c r="C58" s="803"/>
      <c r="G58" s="21">
        <f t="shared" si="2"/>
        <v>98.199999999999974</v>
      </c>
    </row>
    <row r="59" spans="1:7">
      <c r="B59" s="787"/>
      <c r="C59" s="803"/>
      <c r="G59" s="21">
        <f t="shared" si="2"/>
        <v>98.199999999999974</v>
      </c>
    </row>
    <row r="60" spans="1:7">
      <c r="B60" s="787"/>
      <c r="C60" s="803"/>
      <c r="G60" s="21">
        <f t="shared" ref="G60:G61" si="3">+G59+E60-F60</f>
        <v>98.199999999999974</v>
      </c>
    </row>
    <row r="61" spans="1:7">
      <c r="B61" s="787"/>
      <c r="C61" s="803"/>
      <c r="G61" s="115">
        <f t="shared" si="3"/>
        <v>98.199999999999974</v>
      </c>
    </row>
  </sheetData>
  <autoFilter ref="A3:O61" xr:uid="{BC26C933-DBB9-497E-9036-0D35711F0BAE}"/>
  <mergeCells count="1">
    <mergeCell ref="H31:K31"/>
  </mergeCells>
  <pageMargins left="0.7" right="0.7" top="0.75" bottom="0.75" header="0.3" footer="0.3"/>
  <pageSetup paperSize="9"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31">
    <tabColor rgb="FF00B0F0"/>
  </sheetPr>
  <dimension ref="A3:P1023"/>
  <sheetViews>
    <sheetView topLeftCell="A754" workbookViewId="0">
      <selection activeCell="D775" sqref="D775"/>
    </sheetView>
  </sheetViews>
  <sheetFormatPr defaultColWidth="11.42578125" defaultRowHeight="15"/>
  <cols>
    <col min="1" max="1" width="14.140625" style="103" customWidth="1"/>
    <col min="2" max="2" width="13.85546875" style="6" bestFit="1" customWidth="1"/>
    <col min="3" max="3" width="14.140625" style="6" customWidth="1"/>
    <col min="4" max="4" width="29.140625" bestFit="1" customWidth="1"/>
    <col min="5" max="5" width="11.42578125" style="121"/>
    <col min="6" max="6" width="11.42578125" style="12"/>
    <col min="7" max="7" width="12.42578125" style="4" bestFit="1" customWidth="1"/>
    <col min="8" max="8" width="12.140625" bestFit="1" customWidth="1"/>
    <col min="9" max="9" width="17.5703125" customWidth="1"/>
    <col min="10" max="10" width="9.42578125" bestFit="1" customWidth="1"/>
    <col min="11" max="11" width="16.85546875" customWidth="1"/>
    <col min="12" max="12" width="22.85546875" bestFit="1" customWidth="1"/>
    <col min="13" max="13" width="11.42578125" style="121"/>
  </cols>
  <sheetData>
    <row r="3" spans="1:13">
      <c r="B3" s="820" t="s">
        <v>4362</v>
      </c>
      <c r="C3" s="820"/>
      <c r="D3" s="820"/>
      <c r="E3" s="820"/>
      <c r="F3" s="820"/>
      <c r="G3" s="10"/>
    </row>
    <row r="5" spans="1:13" s="6" customFormat="1" ht="30.75">
      <c r="A5" s="104" t="s">
        <v>1</v>
      </c>
      <c r="B5" s="804" t="s">
        <v>2</v>
      </c>
      <c r="C5" s="804" t="s">
        <v>3</v>
      </c>
      <c r="D5" s="804" t="s">
        <v>4</v>
      </c>
      <c r="E5" s="131" t="s">
        <v>5</v>
      </c>
      <c r="F5" s="13" t="s">
        <v>6</v>
      </c>
      <c r="G5" s="14" t="s">
        <v>7</v>
      </c>
      <c r="H5" s="787"/>
      <c r="I5" s="787"/>
      <c r="J5" s="787"/>
      <c r="K5" s="787"/>
      <c r="L5" s="787"/>
      <c r="M5" s="814"/>
    </row>
    <row r="6" spans="1:13">
      <c r="A6" s="103">
        <v>42736</v>
      </c>
      <c r="B6" s="787" t="s">
        <v>8</v>
      </c>
      <c r="C6" s="787"/>
      <c r="E6" s="118"/>
      <c r="F6" s="4"/>
      <c r="G6" s="4">
        <v>226.6</v>
      </c>
    </row>
    <row r="7" spans="1:13">
      <c r="A7" s="103">
        <v>42760</v>
      </c>
      <c r="B7" s="787">
        <v>12144</v>
      </c>
      <c r="C7" s="787" t="s">
        <v>157</v>
      </c>
      <c r="E7" s="118"/>
      <c r="F7" s="4">
        <v>226.6</v>
      </c>
      <c r="G7" s="4">
        <f>+G6+E7-F7</f>
        <v>0</v>
      </c>
    </row>
    <row r="8" spans="1:13">
      <c r="A8" s="103">
        <v>42766</v>
      </c>
      <c r="B8" s="787" t="s">
        <v>10</v>
      </c>
      <c r="C8" s="787" t="s">
        <v>11</v>
      </c>
      <c r="D8" t="s">
        <v>12</v>
      </c>
      <c r="E8" s="118">
        <v>13.5</v>
      </c>
      <c r="F8" s="4"/>
      <c r="G8" s="4">
        <f t="shared" ref="G8:G71" si="0">+G7+E8-F8</f>
        <v>13.5</v>
      </c>
    </row>
    <row r="9" spans="1:13">
      <c r="B9" s="787"/>
      <c r="C9" s="787"/>
      <c r="D9" t="s">
        <v>13</v>
      </c>
      <c r="E9" s="118">
        <v>2.8</v>
      </c>
      <c r="F9" s="4"/>
      <c r="G9" s="4">
        <f t="shared" si="0"/>
        <v>16.3</v>
      </c>
    </row>
    <row r="10" spans="1:13">
      <c r="B10" s="787"/>
      <c r="C10" s="787"/>
      <c r="D10" t="s">
        <v>14</v>
      </c>
      <c r="E10" s="118">
        <v>210</v>
      </c>
      <c r="F10" s="4"/>
      <c r="G10" s="4">
        <f t="shared" si="0"/>
        <v>226.3</v>
      </c>
    </row>
    <row r="11" spans="1:13">
      <c r="A11" s="103">
        <v>42786</v>
      </c>
      <c r="B11" s="787">
        <v>12284</v>
      </c>
      <c r="C11" s="787" t="s">
        <v>11</v>
      </c>
      <c r="D11" t="s">
        <v>14</v>
      </c>
      <c r="E11" s="118"/>
      <c r="F11" s="4">
        <v>210</v>
      </c>
      <c r="G11" s="4">
        <f t="shared" si="0"/>
        <v>16.300000000000011</v>
      </c>
    </row>
    <row r="12" spans="1:13">
      <c r="A12" s="103">
        <v>42786</v>
      </c>
      <c r="B12" s="787">
        <v>12284</v>
      </c>
      <c r="C12" s="787" t="s">
        <v>11</v>
      </c>
      <c r="D12" t="s">
        <v>12</v>
      </c>
      <c r="E12" s="118"/>
      <c r="F12" s="4">
        <v>13.5</v>
      </c>
      <c r="G12" s="4">
        <f t="shared" si="0"/>
        <v>2.8000000000000114</v>
      </c>
    </row>
    <row r="13" spans="1:13">
      <c r="A13" s="103">
        <v>42786</v>
      </c>
      <c r="B13" s="787">
        <v>12284</v>
      </c>
      <c r="C13" s="787" t="s">
        <v>11</v>
      </c>
      <c r="D13" t="s">
        <v>13</v>
      </c>
      <c r="E13" s="118"/>
      <c r="F13" s="4">
        <v>2.8</v>
      </c>
      <c r="G13" s="4">
        <f t="shared" si="0"/>
        <v>1.1546319456101628E-14</v>
      </c>
    </row>
    <row r="14" spans="1:13">
      <c r="A14" s="103">
        <v>42794</v>
      </c>
      <c r="B14" s="787" t="s">
        <v>10</v>
      </c>
      <c r="C14" s="787" t="s">
        <v>15</v>
      </c>
      <c r="D14" t="s">
        <v>12</v>
      </c>
      <c r="E14" s="118">
        <v>21.8</v>
      </c>
      <c r="F14" s="4"/>
      <c r="G14" s="4">
        <f t="shared" si="0"/>
        <v>21.800000000000011</v>
      </c>
    </row>
    <row r="15" spans="1:13">
      <c r="B15" s="787"/>
      <c r="C15" s="787"/>
      <c r="D15" t="s">
        <v>13</v>
      </c>
      <c r="E15" s="118">
        <v>2</v>
      </c>
      <c r="F15" s="4"/>
      <c r="G15" s="4">
        <f t="shared" si="0"/>
        <v>23.800000000000011</v>
      </c>
    </row>
    <row r="16" spans="1:13">
      <c r="B16" s="787"/>
      <c r="C16" s="787"/>
      <c r="D16" t="s">
        <v>14</v>
      </c>
      <c r="E16" s="118">
        <v>210</v>
      </c>
      <c r="F16" s="4"/>
      <c r="G16" s="4">
        <f t="shared" si="0"/>
        <v>233.8</v>
      </c>
    </row>
    <row r="17" spans="1:7">
      <c r="A17" s="103">
        <v>42802</v>
      </c>
      <c r="B17" s="787">
        <v>12363</v>
      </c>
      <c r="C17" s="787" t="s">
        <v>15</v>
      </c>
      <c r="D17" t="s">
        <v>14</v>
      </c>
      <c r="E17" s="118"/>
      <c r="F17" s="4">
        <v>210</v>
      </c>
      <c r="G17" s="4">
        <f t="shared" si="0"/>
        <v>23.800000000000011</v>
      </c>
    </row>
    <row r="18" spans="1:7">
      <c r="A18" s="103">
        <v>42821</v>
      </c>
      <c r="B18" s="787">
        <v>12449</v>
      </c>
      <c r="C18" s="787" t="s">
        <v>15</v>
      </c>
      <c r="D18" t="s">
        <v>12</v>
      </c>
      <c r="E18" s="118"/>
      <c r="F18" s="4">
        <v>21.8</v>
      </c>
      <c r="G18" s="4">
        <f t="shared" si="0"/>
        <v>2.0000000000000107</v>
      </c>
    </row>
    <row r="19" spans="1:7">
      <c r="A19" s="103">
        <v>42821</v>
      </c>
      <c r="B19" s="787">
        <v>12449</v>
      </c>
      <c r="C19" s="787" t="s">
        <v>15</v>
      </c>
      <c r="D19" t="s">
        <v>13</v>
      </c>
      <c r="E19" s="118"/>
      <c r="F19" s="4">
        <v>2</v>
      </c>
      <c r="G19" s="4">
        <f t="shared" si="0"/>
        <v>1.0658141036401503E-14</v>
      </c>
    </row>
    <row r="20" spans="1:7">
      <c r="A20" s="103">
        <v>42825</v>
      </c>
      <c r="B20" s="787" t="s">
        <v>10</v>
      </c>
      <c r="C20" s="787" t="s">
        <v>16</v>
      </c>
      <c r="D20" t="s">
        <v>12</v>
      </c>
      <c r="E20" s="118">
        <v>20.5</v>
      </c>
      <c r="F20" s="4"/>
      <c r="G20" s="4">
        <f t="shared" si="0"/>
        <v>20.500000000000011</v>
      </c>
    </row>
    <row r="21" spans="1:7">
      <c r="B21" s="787"/>
      <c r="C21" s="787"/>
      <c r="D21" t="s">
        <v>13</v>
      </c>
      <c r="E21" s="118">
        <v>2</v>
      </c>
      <c r="F21" s="4"/>
      <c r="G21" s="4">
        <f t="shared" si="0"/>
        <v>22.500000000000011</v>
      </c>
    </row>
    <row r="22" spans="1:7">
      <c r="B22" s="787"/>
      <c r="C22" s="787"/>
      <c r="D22" t="s">
        <v>14</v>
      </c>
      <c r="E22" s="118">
        <v>210</v>
      </c>
      <c r="F22" s="4"/>
      <c r="G22" s="4">
        <f t="shared" si="0"/>
        <v>232.5</v>
      </c>
    </row>
    <row r="23" spans="1:7">
      <c r="A23" s="103">
        <v>42832</v>
      </c>
      <c r="B23" s="787">
        <v>12503</v>
      </c>
      <c r="C23" s="787" t="s">
        <v>16</v>
      </c>
      <c r="D23" t="s">
        <v>14</v>
      </c>
      <c r="E23" s="118"/>
      <c r="F23" s="4">
        <v>210</v>
      </c>
      <c r="G23" s="4">
        <f t="shared" si="0"/>
        <v>22.5</v>
      </c>
    </row>
    <row r="24" spans="1:7">
      <c r="A24" s="103">
        <v>42905</v>
      </c>
      <c r="B24" s="787">
        <v>12849</v>
      </c>
      <c r="C24" s="787" t="s">
        <v>16</v>
      </c>
      <c r="D24" t="s">
        <v>12</v>
      </c>
      <c r="E24" s="118"/>
      <c r="F24" s="4">
        <v>20.5</v>
      </c>
      <c r="G24" s="4">
        <f t="shared" si="0"/>
        <v>2</v>
      </c>
    </row>
    <row r="25" spans="1:7">
      <c r="A25" s="103">
        <v>42905</v>
      </c>
      <c r="B25" s="787">
        <v>12849</v>
      </c>
      <c r="C25" s="787" t="s">
        <v>16</v>
      </c>
      <c r="D25" t="s">
        <v>13</v>
      </c>
      <c r="E25" s="118"/>
      <c r="F25" s="4">
        <v>2</v>
      </c>
      <c r="G25" s="4">
        <f t="shared" si="0"/>
        <v>0</v>
      </c>
    </row>
    <row r="26" spans="1:7">
      <c r="A26" s="103">
        <v>42855</v>
      </c>
      <c r="B26" s="787" t="s">
        <v>10</v>
      </c>
      <c r="C26" s="787" t="s">
        <v>17</v>
      </c>
      <c r="D26" t="s">
        <v>12</v>
      </c>
      <c r="E26" s="118">
        <v>21.6</v>
      </c>
      <c r="F26" s="4"/>
      <c r="G26" s="4">
        <f t="shared" si="0"/>
        <v>21.6</v>
      </c>
    </row>
    <row r="27" spans="1:7">
      <c r="B27" s="787"/>
      <c r="C27" s="787"/>
      <c r="D27" t="s">
        <v>13</v>
      </c>
      <c r="E27" s="118">
        <v>2</v>
      </c>
      <c r="F27" s="4"/>
      <c r="G27" s="4">
        <f t="shared" si="0"/>
        <v>23.6</v>
      </c>
    </row>
    <row r="28" spans="1:7">
      <c r="B28" s="787"/>
      <c r="C28" s="787"/>
      <c r="D28" t="s">
        <v>14</v>
      </c>
      <c r="E28" s="118">
        <v>210</v>
      </c>
      <c r="F28" s="4"/>
      <c r="G28" s="4">
        <f t="shared" si="0"/>
        <v>233.6</v>
      </c>
    </row>
    <row r="29" spans="1:7">
      <c r="A29" s="103">
        <v>42905</v>
      </c>
      <c r="B29" s="787">
        <v>12849</v>
      </c>
      <c r="C29" s="787" t="s">
        <v>17</v>
      </c>
      <c r="D29" t="s">
        <v>14</v>
      </c>
      <c r="E29" s="118"/>
      <c r="F29" s="4">
        <v>210</v>
      </c>
      <c r="G29" s="4">
        <f t="shared" si="0"/>
        <v>23.599999999999994</v>
      </c>
    </row>
    <row r="30" spans="1:7">
      <c r="A30" s="103">
        <v>42949</v>
      </c>
      <c r="B30" s="787">
        <v>13216</v>
      </c>
      <c r="C30" s="787" t="s">
        <v>17</v>
      </c>
      <c r="D30" t="s">
        <v>13</v>
      </c>
      <c r="E30" s="118"/>
      <c r="F30" s="4">
        <v>2</v>
      </c>
      <c r="G30" s="4">
        <f t="shared" si="0"/>
        <v>21.599999999999994</v>
      </c>
    </row>
    <row r="31" spans="1:7">
      <c r="A31" s="103">
        <v>42949</v>
      </c>
      <c r="B31" s="787">
        <v>13216</v>
      </c>
      <c r="C31" s="787" t="s">
        <v>17</v>
      </c>
      <c r="D31" t="s">
        <v>12</v>
      </c>
      <c r="E31" s="118"/>
      <c r="F31" s="4">
        <v>21.6</v>
      </c>
      <c r="G31" s="4">
        <f t="shared" si="0"/>
        <v>0</v>
      </c>
    </row>
    <row r="32" spans="1:7">
      <c r="A32" s="103">
        <v>42886</v>
      </c>
      <c r="B32" s="787" t="s">
        <v>10</v>
      </c>
      <c r="C32" s="787" t="s">
        <v>18</v>
      </c>
      <c r="D32" t="s">
        <v>12</v>
      </c>
      <c r="E32" s="118">
        <v>20.9</v>
      </c>
      <c r="F32" s="4"/>
      <c r="G32" s="4">
        <f t="shared" si="0"/>
        <v>20.9</v>
      </c>
    </row>
    <row r="33" spans="1:7">
      <c r="B33" s="787"/>
      <c r="C33" s="787"/>
      <c r="D33" t="s">
        <v>13</v>
      </c>
      <c r="E33" s="118">
        <v>2</v>
      </c>
      <c r="F33" s="4"/>
      <c r="G33" s="4">
        <f t="shared" si="0"/>
        <v>22.9</v>
      </c>
    </row>
    <row r="34" spans="1:7">
      <c r="B34" s="787"/>
      <c r="C34" s="787"/>
      <c r="D34" t="s">
        <v>14</v>
      </c>
      <c r="E34" s="118">
        <v>210</v>
      </c>
      <c r="F34" s="4"/>
      <c r="G34" s="4">
        <f t="shared" si="0"/>
        <v>232.9</v>
      </c>
    </row>
    <row r="35" spans="1:7">
      <c r="A35" s="103">
        <v>42934</v>
      </c>
      <c r="B35" s="787">
        <v>13027</v>
      </c>
      <c r="C35" s="787" t="s">
        <v>18</v>
      </c>
      <c r="D35" t="s">
        <v>14</v>
      </c>
      <c r="E35" s="118"/>
      <c r="F35" s="4">
        <v>210</v>
      </c>
      <c r="G35" s="4">
        <f t="shared" si="0"/>
        <v>22.900000000000006</v>
      </c>
    </row>
    <row r="36" spans="1:7">
      <c r="A36" s="103">
        <v>42972</v>
      </c>
      <c r="B36" s="787">
        <v>13323</v>
      </c>
      <c r="C36" s="787" t="s">
        <v>18</v>
      </c>
      <c r="D36" t="s">
        <v>12</v>
      </c>
      <c r="E36" s="118"/>
      <c r="F36" s="4">
        <v>20.9</v>
      </c>
      <c r="G36" s="4">
        <f t="shared" si="0"/>
        <v>2.0000000000000071</v>
      </c>
    </row>
    <row r="37" spans="1:7">
      <c r="A37" s="103">
        <v>42972</v>
      </c>
      <c r="B37" s="787">
        <v>13323</v>
      </c>
      <c r="C37" s="787" t="s">
        <v>18</v>
      </c>
      <c r="D37" t="s">
        <v>13</v>
      </c>
      <c r="E37" s="118"/>
      <c r="F37" s="4">
        <v>2</v>
      </c>
      <c r="G37" s="4">
        <f t="shared" si="0"/>
        <v>7.1054273576010019E-15</v>
      </c>
    </row>
    <row r="38" spans="1:7">
      <c r="A38" s="103">
        <v>42916</v>
      </c>
      <c r="B38" s="787" t="s">
        <v>10</v>
      </c>
      <c r="C38" s="787" t="s">
        <v>19</v>
      </c>
      <c r="D38" t="s">
        <v>12</v>
      </c>
      <c r="E38" s="118">
        <v>20.7</v>
      </c>
      <c r="F38" s="4"/>
      <c r="G38" s="4">
        <f t="shared" si="0"/>
        <v>20.700000000000006</v>
      </c>
    </row>
    <row r="39" spans="1:7">
      <c r="B39" s="787"/>
      <c r="C39" s="787"/>
      <c r="D39" t="s">
        <v>13</v>
      </c>
      <c r="E39" s="118">
        <v>2</v>
      </c>
      <c r="F39" s="4"/>
      <c r="G39" s="4">
        <f t="shared" si="0"/>
        <v>22.700000000000006</v>
      </c>
    </row>
    <row r="40" spans="1:7">
      <c r="B40" s="787"/>
      <c r="C40" s="787"/>
      <c r="D40" t="s">
        <v>14</v>
      </c>
      <c r="E40" s="118">
        <v>210</v>
      </c>
      <c r="F40" s="4"/>
      <c r="G40" s="4">
        <f t="shared" si="0"/>
        <v>232.70000000000002</v>
      </c>
    </row>
    <row r="41" spans="1:7">
      <c r="A41" s="103">
        <v>42949</v>
      </c>
      <c r="B41" s="787">
        <v>13216</v>
      </c>
      <c r="C41" s="787" t="s">
        <v>19</v>
      </c>
      <c r="D41" t="s">
        <v>14</v>
      </c>
      <c r="E41" s="118"/>
      <c r="F41" s="4">
        <v>210</v>
      </c>
      <c r="G41" s="4">
        <f t="shared" si="0"/>
        <v>22.700000000000017</v>
      </c>
    </row>
    <row r="42" spans="1:7">
      <c r="A42" s="103">
        <v>42990</v>
      </c>
      <c r="B42" s="787">
        <v>13451</v>
      </c>
      <c r="C42" s="787" t="s">
        <v>19</v>
      </c>
      <c r="D42" t="s">
        <v>12</v>
      </c>
      <c r="E42" s="118"/>
      <c r="F42" s="4">
        <v>20.7</v>
      </c>
      <c r="G42" s="4">
        <f t="shared" si="0"/>
        <v>2.0000000000000178</v>
      </c>
    </row>
    <row r="43" spans="1:7">
      <c r="A43" s="103">
        <v>42990</v>
      </c>
      <c r="B43" s="787">
        <v>13451</v>
      </c>
      <c r="C43" s="787" t="s">
        <v>19</v>
      </c>
      <c r="D43" t="s">
        <v>13</v>
      </c>
      <c r="E43" s="118"/>
      <c r="F43" s="4">
        <v>2</v>
      </c>
      <c r="G43" s="4">
        <f t="shared" si="0"/>
        <v>1.7763568394002505E-14</v>
      </c>
    </row>
    <row r="44" spans="1:7">
      <c r="A44" s="103">
        <v>42947</v>
      </c>
      <c r="B44" s="787" t="s">
        <v>10</v>
      </c>
      <c r="C44" s="787" t="s">
        <v>20</v>
      </c>
      <c r="D44" t="s">
        <v>12</v>
      </c>
      <c r="E44" s="118">
        <v>19.8</v>
      </c>
      <c r="F44" s="4"/>
      <c r="G44" s="4">
        <f t="shared" si="0"/>
        <v>19.800000000000018</v>
      </c>
    </row>
    <row r="45" spans="1:7">
      <c r="B45" s="787"/>
      <c r="C45" s="787"/>
      <c r="D45" t="s">
        <v>13</v>
      </c>
      <c r="E45" s="118">
        <v>2</v>
      </c>
      <c r="F45" s="4"/>
      <c r="G45" s="4">
        <f t="shared" si="0"/>
        <v>21.800000000000018</v>
      </c>
    </row>
    <row r="46" spans="1:7">
      <c r="B46" s="787"/>
      <c r="C46" s="787"/>
      <c r="D46" t="s">
        <v>14</v>
      </c>
      <c r="E46" s="118">
        <v>210</v>
      </c>
      <c r="F46" s="4"/>
      <c r="G46" s="4">
        <f t="shared" si="0"/>
        <v>231.8</v>
      </c>
    </row>
    <row r="47" spans="1:7">
      <c r="A47" s="103">
        <v>42972</v>
      </c>
      <c r="B47" s="787">
        <v>13323</v>
      </c>
      <c r="C47" s="787" t="s">
        <v>20</v>
      </c>
      <c r="D47" t="s">
        <v>14</v>
      </c>
      <c r="E47" s="118"/>
      <c r="F47" s="4">
        <v>210</v>
      </c>
      <c r="G47" s="4">
        <f t="shared" si="0"/>
        <v>21.800000000000011</v>
      </c>
    </row>
    <row r="48" spans="1:7">
      <c r="A48" s="103">
        <v>42990</v>
      </c>
      <c r="B48" s="787">
        <v>13451</v>
      </c>
      <c r="C48" s="787" t="s">
        <v>20</v>
      </c>
      <c r="D48" t="s">
        <v>12</v>
      </c>
      <c r="E48" s="118"/>
      <c r="F48" s="4">
        <v>19.8</v>
      </c>
      <c r="G48" s="4">
        <f t="shared" si="0"/>
        <v>2.0000000000000107</v>
      </c>
    </row>
    <row r="49" spans="1:7">
      <c r="A49" s="103">
        <v>42990</v>
      </c>
      <c r="B49" s="787">
        <v>13451</v>
      </c>
      <c r="C49" s="787" t="s">
        <v>20</v>
      </c>
      <c r="D49" t="s">
        <v>13</v>
      </c>
      <c r="E49" s="118"/>
      <c r="F49" s="4">
        <v>2</v>
      </c>
      <c r="G49" s="4">
        <f t="shared" si="0"/>
        <v>1.0658141036401503E-14</v>
      </c>
    </row>
    <row r="50" spans="1:7">
      <c r="A50" s="103">
        <v>42978</v>
      </c>
      <c r="B50" s="787" t="s">
        <v>10</v>
      </c>
      <c r="C50" s="787" t="s">
        <v>21</v>
      </c>
      <c r="D50" t="s">
        <v>12</v>
      </c>
      <c r="E50" s="118">
        <v>19.8</v>
      </c>
      <c r="F50" s="4"/>
      <c r="G50" s="4">
        <f t="shared" si="0"/>
        <v>19.800000000000011</v>
      </c>
    </row>
    <row r="51" spans="1:7">
      <c r="B51" s="787"/>
      <c r="C51" s="787"/>
      <c r="D51" t="s">
        <v>13</v>
      </c>
      <c r="E51" s="118">
        <v>2</v>
      </c>
      <c r="F51" s="4"/>
      <c r="G51" s="4">
        <f t="shared" si="0"/>
        <v>21.800000000000011</v>
      </c>
    </row>
    <row r="52" spans="1:7">
      <c r="B52" s="787"/>
      <c r="C52" s="787"/>
      <c r="D52" t="s">
        <v>14</v>
      </c>
      <c r="E52" s="118">
        <v>210</v>
      </c>
      <c r="F52" s="4"/>
      <c r="G52" s="4">
        <f t="shared" si="0"/>
        <v>231.8</v>
      </c>
    </row>
    <row r="53" spans="1:7">
      <c r="A53" s="103">
        <v>42990</v>
      </c>
      <c r="B53" s="787">
        <v>13451</v>
      </c>
      <c r="C53" s="787" t="s">
        <v>21</v>
      </c>
      <c r="D53" t="s">
        <v>14</v>
      </c>
      <c r="E53" s="118"/>
      <c r="F53" s="4">
        <v>210</v>
      </c>
      <c r="G53" s="4">
        <f t="shared" si="0"/>
        <v>21.800000000000011</v>
      </c>
    </row>
    <row r="54" spans="1:7">
      <c r="A54" s="103">
        <v>43031</v>
      </c>
      <c r="B54" s="787">
        <v>13673</v>
      </c>
      <c r="C54" s="787" t="s">
        <v>21</v>
      </c>
      <c r="D54" t="s">
        <v>12</v>
      </c>
      <c r="E54" s="118"/>
      <c r="F54" s="4">
        <v>19.8</v>
      </c>
      <c r="G54" s="4">
        <f t="shared" si="0"/>
        <v>2.0000000000000107</v>
      </c>
    </row>
    <row r="55" spans="1:7">
      <c r="A55" s="103">
        <v>43031</v>
      </c>
      <c r="B55" s="787">
        <v>13673</v>
      </c>
      <c r="C55" s="787" t="s">
        <v>21</v>
      </c>
      <c r="D55" t="s">
        <v>13</v>
      </c>
      <c r="E55" s="118"/>
      <c r="F55" s="4">
        <v>2</v>
      </c>
      <c r="G55" s="4">
        <f t="shared" si="0"/>
        <v>1.0658141036401503E-14</v>
      </c>
    </row>
    <row r="56" spans="1:7">
      <c r="A56" s="103">
        <v>43008</v>
      </c>
      <c r="B56" s="787" t="s">
        <v>10</v>
      </c>
      <c r="C56" s="787" t="s">
        <v>22</v>
      </c>
      <c r="D56" t="s">
        <v>12</v>
      </c>
      <c r="E56" s="118">
        <v>15.5</v>
      </c>
      <c r="F56" s="4"/>
      <c r="G56" s="4">
        <f t="shared" si="0"/>
        <v>15.500000000000011</v>
      </c>
    </row>
    <row r="57" spans="1:7">
      <c r="B57" s="787"/>
      <c r="C57" s="787"/>
      <c r="D57" t="s">
        <v>13</v>
      </c>
      <c r="E57" s="118">
        <v>2</v>
      </c>
      <c r="F57" s="4"/>
      <c r="G57" s="4">
        <f t="shared" si="0"/>
        <v>17.500000000000011</v>
      </c>
    </row>
    <row r="58" spans="1:7">
      <c r="B58" s="787"/>
      <c r="C58" s="787"/>
      <c r="D58" t="s">
        <v>14</v>
      </c>
      <c r="E58" s="118">
        <v>210</v>
      </c>
      <c r="F58" s="4"/>
      <c r="G58" s="4">
        <f t="shared" si="0"/>
        <v>227.5</v>
      </c>
    </row>
    <row r="59" spans="1:7">
      <c r="A59" s="103">
        <v>43031</v>
      </c>
      <c r="B59" s="787">
        <v>13673</v>
      </c>
      <c r="C59" s="787" t="s">
        <v>22</v>
      </c>
      <c r="D59" t="s">
        <v>14</v>
      </c>
      <c r="E59" s="118"/>
      <c r="F59" s="4">
        <v>210</v>
      </c>
      <c r="G59" s="4">
        <f t="shared" si="0"/>
        <v>17.5</v>
      </c>
    </row>
    <row r="60" spans="1:7">
      <c r="A60" s="103">
        <v>43031</v>
      </c>
      <c r="B60" s="787">
        <v>13673</v>
      </c>
      <c r="C60" s="787" t="s">
        <v>22</v>
      </c>
      <c r="D60" t="s">
        <v>12</v>
      </c>
      <c r="E60" s="118"/>
      <c r="F60" s="4">
        <v>15.5</v>
      </c>
      <c r="G60" s="4">
        <f t="shared" si="0"/>
        <v>2</v>
      </c>
    </row>
    <row r="61" spans="1:7">
      <c r="A61" s="103">
        <v>43031</v>
      </c>
      <c r="B61" s="787">
        <v>13673</v>
      </c>
      <c r="C61" s="787" t="s">
        <v>22</v>
      </c>
      <c r="D61" t="s">
        <v>13</v>
      </c>
      <c r="E61" s="118"/>
      <c r="F61" s="4">
        <v>1.3</v>
      </c>
      <c r="G61" s="4">
        <f t="shared" si="0"/>
        <v>0.7</v>
      </c>
    </row>
    <row r="62" spans="1:7">
      <c r="A62" s="103">
        <v>43096</v>
      </c>
      <c r="B62" s="787">
        <v>13982</v>
      </c>
      <c r="C62" s="787" t="s">
        <v>22</v>
      </c>
      <c r="D62" t="s">
        <v>13</v>
      </c>
      <c r="E62" s="118"/>
      <c r="F62" s="4">
        <v>0.7</v>
      </c>
      <c r="G62" s="4">
        <f t="shared" si="0"/>
        <v>0</v>
      </c>
    </row>
    <row r="63" spans="1:7">
      <c r="A63" s="103">
        <v>43039</v>
      </c>
      <c r="B63" s="787" t="s">
        <v>10</v>
      </c>
      <c r="C63" s="787" t="s">
        <v>23</v>
      </c>
      <c r="D63" t="s">
        <v>12</v>
      </c>
      <c r="E63" s="118">
        <v>15.4</v>
      </c>
      <c r="F63" s="4"/>
      <c r="G63" s="4">
        <f t="shared" si="0"/>
        <v>15.4</v>
      </c>
    </row>
    <row r="64" spans="1:7">
      <c r="B64" s="787"/>
      <c r="C64" s="787"/>
      <c r="D64" t="s">
        <v>13</v>
      </c>
      <c r="E64" s="118">
        <v>2</v>
      </c>
      <c r="F64" s="4"/>
      <c r="G64" s="4">
        <f t="shared" si="0"/>
        <v>17.399999999999999</v>
      </c>
    </row>
    <row r="65" spans="1:7">
      <c r="B65" s="787"/>
      <c r="C65" s="787"/>
      <c r="D65" t="s">
        <v>14</v>
      </c>
      <c r="E65" s="118">
        <v>210</v>
      </c>
      <c r="F65" s="4"/>
      <c r="G65" s="4">
        <f t="shared" si="0"/>
        <v>227.4</v>
      </c>
    </row>
    <row r="66" spans="1:7">
      <c r="A66" s="103">
        <v>43063</v>
      </c>
      <c r="B66" s="787">
        <v>13832</v>
      </c>
      <c r="C66" s="787" t="s">
        <v>23</v>
      </c>
      <c r="D66" t="s">
        <v>14</v>
      </c>
      <c r="E66" s="118"/>
      <c r="F66" s="4">
        <v>210</v>
      </c>
      <c r="G66" s="4">
        <f t="shared" si="0"/>
        <v>17.400000000000006</v>
      </c>
    </row>
    <row r="67" spans="1:7">
      <c r="A67" s="103">
        <v>43063</v>
      </c>
      <c r="B67" s="787">
        <v>13832</v>
      </c>
      <c r="C67" s="787" t="s">
        <v>23</v>
      </c>
      <c r="D67" t="s">
        <v>12</v>
      </c>
      <c r="E67" s="118"/>
      <c r="F67" s="4">
        <v>15.4</v>
      </c>
      <c r="G67" s="4">
        <f t="shared" si="0"/>
        <v>2.0000000000000053</v>
      </c>
    </row>
    <row r="68" spans="1:7">
      <c r="A68" s="103">
        <v>43063</v>
      </c>
      <c r="B68" s="787">
        <v>13832</v>
      </c>
      <c r="C68" s="787" t="s">
        <v>23</v>
      </c>
      <c r="D68" t="s">
        <v>13</v>
      </c>
      <c r="E68" s="118"/>
      <c r="F68" s="4">
        <v>2</v>
      </c>
      <c r="G68" s="4">
        <f t="shared" si="0"/>
        <v>5.3290705182007514E-15</v>
      </c>
    </row>
    <row r="69" spans="1:7">
      <c r="A69" s="103">
        <v>43069</v>
      </c>
      <c r="B69" s="787" t="s">
        <v>10</v>
      </c>
      <c r="C69" s="787" t="s">
        <v>24</v>
      </c>
      <c r="D69" t="s">
        <v>12</v>
      </c>
      <c r="E69" s="118">
        <v>16.399999999999999</v>
      </c>
      <c r="F69" s="4"/>
      <c r="G69" s="4">
        <f t="shared" si="0"/>
        <v>16.400000000000006</v>
      </c>
    </row>
    <row r="70" spans="1:7">
      <c r="B70" s="787"/>
      <c r="C70" s="787"/>
      <c r="D70" t="s">
        <v>13</v>
      </c>
      <c r="E70" s="118">
        <v>2</v>
      </c>
      <c r="F70" s="4"/>
      <c r="G70" s="4">
        <f t="shared" si="0"/>
        <v>18.400000000000006</v>
      </c>
    </row>
    <row r="71" spans="1:7">
      <c r="B71" s="787"/>
      <c r="C71" s="787"/>
      <c r="D71" t="s">
        <v>14</v>
      </c>
      <c r="E71" s="118">
        <v>210</v>
      </c>
      <c r="F71" s="4"/>
      <c r="G71" s="4">
        <f t="shared" si="0"/>
        <v>228.4</v>
      </c>
    </row>
    <row r="72" spans="1:7">
      <c r="A72" s="103">
        <v>43096</v>
      </c>
      <c r="B72" s="787">
        <v>13982</v>
      </c>
      <c r="C72" s="787" t="s">
        <v>24</v>
      </c>
      <c r="D72" t="s">
        <v>12</v>
      </c>
      <c r="E72" s="118"/>
      <c r="F72" s="4">
        <v>16.399999999999999</v>
      </c>
      <c r="G72" s="4">
        <f t="shared" ref="G72:G139" si="1">+G71+E72-F72</f>
        <v>212</v>
      </c>
    </row>
    <row r="73" spans="1:7">
      <c r="A73" s="103">
        <v>43096</v>
      </c>
      <c r="B73" s="787">
        <v>13982</v>
      </c>
      <c r="C73" s="787" t="s">
        <v>24</v>
      </c>
      <c r="D73" t="s">
        <v>13</v>
      </c>
      <c r="E73" s="118"/>
      <c r="F73" s="4">
        <v>2</v>
      </c>
      <c r="G73" s="4">
        <f t="shared" si="1"/>
        <v>210</v>
      </c>
    </row>
    <row r="74" spans="1:7">
      <c r="A74" s="103">
        <v>43096</v>
      </c>
      <c r="B74" s="787">
        <v>13982</v>
      </c>
      <c r="C74" s="787" t="s">
        <v>24</v>
      </c>
      <c r="D74" t="s">
        <v>14</v>
      </c>
      <c r="E74" s="118"/>
      <c r="F74" s="4">
        <v>210</v>
      </c>
      <c r="G74" s="4">
        <f t="shared" si="1"/>
        <v>0</v>
      </c>
    </row>
    <row r="75" spans="1:7">
      <c r="A75" s="103">
        <v>43100</v>
      </c>
      <c r="B75" s="787" t="s">
        <v>10</v>
      </c>
      <c r="C75" s="787" t="s">
        <v>25</v>
      </c>
      <c r="D75" t="s">
        <v>12</v>
      </c>
      <c r="E75" s="118">
        <v>17.899999999999999</v>
      </c>
      <c r="F75" s="4"/>
      <c r="G75" s="4">
        <f t="shared" si="1"/>
        <v>17.899999999999999</v>
      </c>
    </row>
    <row r="76" spans="1:7">
      <c r="B76" s="787"/>
      <c r="C76" s="787"/>
      <c r="D76" t="s">
        <v>13</v>
      </c>
      <c r="E76" s="118">
        <v>2</v>
      </c>
      <c r="F76" s="4"/>
      <c r="G76" s="4">
        <f t="shared" si="1"/>
        <v>19.899999999999999</v>
      </c>
    </row>
    <row r="77" spans="1:7">
      <c r="B77" s="787"/>
      <c r="C77" s="787"/>
      <c r="D77" t="s">
        <v>14</v>
      </c>
      <c r="E77" s="118">
        <v>210</v>
      </c>
      <c r="F77" s="4"/>
      <c r="G77" s="4">
        <f t="shared" si="1"/>
        <v>229.9</v>
      </c>
    </row>
    <row r="78" spans="1:7">
      <c r="A78" s="103">
        <v>43103</v>
      </c>
      <c r="B78" s="787">
        <v>14042</v>
      </c>
      <c r="C78" s="787" t="s">
        <v>25</v>
      </c>
      <c r="D78" t="s">
        <v>14</v>
      </c>
      <c r="E78" s="118"/>
      <c r="F78" s="4">
        <v>210</v>
      </c>
      <c r="G78" s="4">
        <f t="shared" si="1"/>
        <v>19.900000000000006</v>
      </c>
    </row>
    <row r="79" spans="1:7">
      <c r="A79" s="103">
        <v>43118</v>
      </c>
      <c r="B79" s="787">
        <v>14099</v>
      </c>
      <c r="C79" s="787" t="s">
        <v>25</v>
      </c>
      <c r="D79" t="s">
        <v>12</v>
      </c>
      <c r="E79" s="118"/>
      <c r="F79" s="4">
        <v>17.899999999999999</v>
      </c>
      <c r="G79" s="4">
        <f t="shared" si="1"/>
        <v>2.0000000000000071</v>
      </c>
    </row>
    <row r="80" spans="1:7" ht="15" customHeight="1">
      <c r="A80" s="103">
        <v>43118</v>
      </c>
      <c r="B80" s="787">
        <v>14099</v>
      </c>
      <c r="C80" s="787" t="s">
        <v>25</v>
      </c>
      <c r="D80" t="s">
        <v>13</v>
      </c>
      <c r="E80" s="118"/>
      <c r="F80" s="4">
        <v>2</v>
      </c>
      <c r="G80" s="4">
        <f t="shared" si="1"/>
        <v>7.1054273576010019E-15</v>
      </c>
    </row>
    <row r="81" spans="1:10" ht="15" customHeight="1">
      <c r="A81" s="105">
        <v>43131</v>
      </c>
      <c r="B81" s="786" t="s">
        <v>10</v>
      </c>
      <c r="C81" s="786" t="s">
        <v>11</v>
      </c>
      <c r="D81" t="s">
        <v>12</v>
      </c>
      <c r="E81" s="118">
        <v>15.9</v>
      </c>
      <c r="F81" s="4"/>
      <c r="G81" s="4">
        <f t="shared" si="1"/>
        <v>15.900000000000007</v>
      </c>
    </row>
    <row r="82" spans="1:10" ht="15" customHeight="1">
      <c r="B82" s="787"/>
      <c r="C82" s="787"/>
      <c r="D82" t="s">
        <v>13</v>
      </c>
      <c r="E82" s="118">
        <v>2</v>
      </c>
      <c r="F82" s="4"/>
      <c r="G82" s="4">
        <f t="shared" si="1"/>
        <v>17.900000000000006</v>
      </c>
      <c r="H82" s="22"/>
      <c r="I82" s="22"/>
      <c r="J82" s="22"/>
    </row>
    <row r="83" spans="1:10" ht="15" customHeight="1">
      <c r="B83" s="787"/>
      <c r="C83" s="787"/>
      <c r="D83" t="s">
        <v>14</v>
      </c>
      <c r="E83" s="118">
        <v>210</v>
      </c>
      <c r="F83" s="4"/>
      <c r="G83" s="4">
        <f t="shared" si="1"/>
        <v>227.9</v>
      </c>
      <c r="H83" s="22"/>
      <c r="I83" s="22"/>
      <c r="J83" s="22"/>
    </row>
    <row r="84" spans="1:10" ht="15" customHeight="1">
      <c r="A84" s="103">
        <v>43160</v>
      </c>
      <c r="B84" s="787">
        <v>14296</v>
      </c>
      <c r="C84" s="787" t="s">
        <v>11</v>
      </c>
      <c r="D84" t="s">
        <v>12</v>
      </c>
      <c r="E84" s="118"/>
      <c r="F84" s="4">
        <v>15.9</v>
      </c>
      <c r="G84" s="4">
        <f t="shared" si="1"/>
        <v>212</v>
      </c>
      <c r="H84" s="22"/>
      <c r="I84" s="22"/>
      <c r="J84" s="22"/>
    </row>
    <row r="85" spans="1:10" ht="15" customHeight="1">
      <c r="A85" s="103">
        <v>43160</v>
      </c>
      <c r="B85" s="787">
        <v>14296</v>
      </c>
      <c r="C85" s="787" t="s">
        <v>11</v>
      </c>
      <c r="D85" t="s">
        <v>13</v>
      </c>
      <c r="E85" s="118"/>
      <c r="F85" s="4">
        <v>2</v>
      </c>
      <c r="G85" s="4">
        <f t="shared" si="1"/>
        <v>210</v>
      </c>
      <c r="H85" s="22"/>
      <c r="I85" s="22"/>
      <c r="J85" s="22"/>
    </row>
    <row r="86" spans="1:10" ht="15" customHeight="1">
      <c r="A86" s="103">
        <v>43160</v>
      </c>
      <c r="B86" s="787">
        <v>14296</v>
      </c>
      <c r="C86" s="787" t="s">
        <v>11</v>
      </c>
      <c r="D86" t="s">
        <v>14</v>
      </c>
      <c r="E86" s="118"/>
      <c r="F86" s="4">
        <v>210</v>
      </c>
      <c r="G86" s="4">
        <f t="shared" si="1"/>
        <v>0</v>
      </c>
      <c r="H86" s="22"/>
      <c r="I86" s="22"/>
      <c r="J86" s="22"/>
    </row>
    <row r="87" spans="1:10" ht="15" customHeight="1">
      <c r="A87" s="105">
        <v>43159</v>
      </c>
      <c r="B87" s="786" t="s">
        <v>10</v>
      </c>
      <c r="C87" s="786" t="s">
        <v>15</v>
      </c>
      <c r="D87" t="s">
        <v>12</v>
      </c>
      <c r="E87" s="118">
        <v>22.2</v>
      </c>
      <c r="F87" s="4"/>
      <c r="G87" s="4">
        <f t="shared" si="1"/>
        <v>22.2</v>
      </c>
      <c r="H87" s="871" t="s">
        <v>4363</v>
      </c>
      <c r="I87" s="871"/>
      <c r="J87" s="871"/>
    </row>
    <row r="88" spans="1:10" ht="15" customHeight="1">
      <c r="B88" s="787"/>
      <c r="C88" s="787"/>
      <c r="D88" t="s">
        <v>13</v>
      </c>
      <c r="E88" s="118">
        <v>2</v>
      </c>
      <c r="F88" s="4"/>
      <c r="G88" s="4">
        <f t="shared" si="1"/>
        <v>24.2</v>
      </c>
      <c r="H88" s="871"/>
      <c r="I88" s="871"/>
      <c r="J88" s="871"/>
    </row>
    <row r="89" spans="1:10" ht="15" customHeight="1">
      <c r="B89" s="787"/>
      <c r="C89" s="787"/>
      <c r="D89" t="s">
        <v>14</v>
      </c>
      <c r="E89" s="118">
        <v>210</v>
      </c>
      <c r="F89" s="4"/>
      <c r="G89" s="4">
        <f t="shared" si="1"/>
        <v>234.2</v>
      </c>
      <c r="H89" s="22"/>
      <c r="I89" s="22"/>
      <c r="J89" s="22"/>
    </row>
    <row r="90" spans="1:10" ht="15" customHeight="1">
      <c r="A90" s="103">
        <v>43186</v>
      </c>
      <c r="B90" s="787">
        <v>14395</v>
      </c>
      <c r="C90" s="787" t="s">
        <v>15</v>
      </c>
      <c r="D90" t="s">
        <v>12</v>
      </c>
      <c r="E90" s="118"/>
      <c r="F90" s="4">
        <v>22.2</v>
      </c>
      <c r="G90" s="4">
        <f t="shared" si="1"/>
        <v>212</v>
      </c>
      <c r="H90" s="22"/>
      <c r="I90" s="22"/>
      <c r="J90" s="22"/>
    </row>
    <row r="91" spans="1:10" ht="15" customHeight="1">
      <c r="A91" s="103">
        <v>43186</v>
      </c>
      <c r="B91" s="787">
        <v>14395</v>
      </c>
      <c r="C91" s="787" t="s">
        <v>15</v>
      </c>
      <c r="D91" t="s">
        <v>13</v>
      </c>
      <c r="E91" s="118"/>
      <c r="F91" s="4">
        <v>2</v>
      </c>
      <c r="G91" s="4">
        <f t="shared" si="1"/>
        <v>210</v>
      </c>
      <c r="H91" s="22"/>
      <c r="I91" s="22"/>
      <c r="J91" s="22"/>
    </row>
    <row r="92" spans="1:10" ht="15" customHeight="1">
      <c r="A92" s="103">
        <v>43186</v>
      </c>
      <c r="B92" s="787">
        <v>14395</v>
      </c>
      <c r="C92" s="787" t="s">
        <v>15</v>
      </c>
      <c r="D92" t="s">
        <v>14</v>
      </c>
      <c r="E92" s="118"/>
      <c r="F92" s="4">
        <v>210</v>
      </c>
      <c r="G92" s="4">
        <f t="shared" si="1"/>
        <v>0</v>
      </c>
      <c r="H92" s="22"/>
      <c r="I92" s="22"/>
      <c r="J92" s="22"/>
    </row>
    <row r="93" spans="1:10" ht="15" customHeight="1">
      <c r="A93" s="105">
        <v>43190</v>
      </c>
      <c r="B93" s="786" t="s">
        <v>10</v>
      </c>
      <c r="C93" s="786" t="s">
        <v>16</v>
      </c>
      <c r="D93" t="s">
        <v>12</v>
      </c>
      <c r="E93" s="118">
        <v>21.3</v>
      </c>
      <c r="F93" s="4"/>
      <c r="G93" s="4">
        <f t="shared" si="1"/>
        <v>21.3</v>
      </c>
      <c r="H93" s="22"/>
      <c r="I93" s="22"/>
      <c r="J93" s="22"/>
    </row>
    <row r="94" spans="1:10" ht="15" customHeight="1">
      <c r="B94" s="787"/>
      <c r="C94" s="787"/>
      <c r="D94" t="s">
        <v>13</v>
      </c>
      <c r="E94" s="118">
        <v>2</v>
      </c>
      <c r="F94" s="4"/>
      <c r="G94" s="4">
        <f t="shared" si="1"/>
        <v>23.3</v>
      </c>
      <c r="H94" s="22"/>
      <c r="I94" s="22"/>
      <c r="J94" s="22"/>
    </row>
    <row r="95" spans="1:10" ht="15" customHeight="1">
      <c r="B95" s="787"/>
      <c r="C95" s="787"/>
      <c r="D95" t="s">
        <v>14</v>
      </c>
      <c r="E95" s="118">
        <v>210</v>
      </c>
      <c r="F95" s="4"/>
      <c r="G95" s="4">
        <f t="shared" si="1"/>
        <v>233.3</v>
      </c>
      <c r="H95" s="22"/>
      <c r="I95" s="22"/>
      <c r="J95" s="22"/>
    </row>
    <row r="96" spans="1:10" ht="15" customHeight="1">
      <c r="A96" s="103">
        <v>43236</v>
      </c>
      <c r="B96" s="787">
        <v>14611</v>
      </c>
      <c r="C96" s="787" t="s">
        <v>16</v>
      </c>
      <c r="D96" t="s">
        <v>12</v>
      </c>
      <c r="E96" s="118"/>
      <c r="F96" s="4">
        <v>21.3</v>
      </c>
      <c r="G96" s="4">
        <f t="shared" si="1"/>
        <v>212</v>
      </c>
      <c r="H96" s="22"/>
      <c r="I96" s="22"/>
      <c r="J96" s="22"/>
    </row>
    <row r="97" spans="1:10" ht="15" customHeight="1">
      <c r="A97" s="103">
        <v>43236</v>
      </c>
      <c r="B97" s="787">
        <v>14611</v>
      </c>
      <c r="C97" s="787" t="s">
        <v>16</v>
      </c>
      <c r="D97" t="s">
        <v>13</v>
      </c>
      <c r="E97" s="118"/>
      <c r="F97" s="4">
        <v>2</v>
      </c>
      <c r="G97" s="4">
        <f t="shared" si="1"/>
        <v>210</v>
      </c>
      <c r="H97" s="22"/>
      <c r="I97" s="22"/>
      <c r="J97" s="22"/>
    </row>
    <row r="98" spans="1:10" ht="15" customHeight="1">
      <c r="A98" s="103">
        <v>43236</v>
      </c>
      <c r="B98" s="787">
        <v>14611</v>
      </c>
      <c r="C98" s="787" t="s">
        <v>16</v>
      </c>
      <c r="D98" t="s">
        <v>14</v>
      </c>
      <c r="E98" s="118"/>
      <c r="F98" s="4">
        <v>210</v>
      </c>
      <c r="G98" s="4">
        <f t="shared" si="1"/>
        <v>0</v>
      </c>
      <c r="H98" s="22"/>
      <c r="I98" s="22"/>
      <c r="J98" s="22"/>
    </row>
    <row r="99" spans="1:10" ht="15" customHeight="1">
      <c r="A99" s="105">
        <v>43220</v>
      </c>
      <c r="B99" s="786" t="s">
        <v>10</v>
      </c>
      <c r="C99" s="786" t="s">
        <v>17</v>
      </c>
      <c r="D99" t="s">
        <v>12</v>
      </c>
      <c r="E99" s="118">
        <v>22</v>
      </c>
      <c r="F99" s="4"/>
      <c r="G99" s="4">
        <f t="shared" si="1"/>
        <v>22</v>
      </c>
      <c r="H99" s="22"/>
      <c r="I99" s="22"/>
      <c r="J99" s="22"/>
    </row>
    <row r="100" spans="1:10" ht="15" customHeight="1">
      <c r="B100" s="787"/>
      <c r="C100" s="787"/>
      <c r="D100" t="s">
        <v>13</v>
      </c>
      <c r="E100" s="118">
        <v>2</v>
      </c>
      <c r="F100" s="4"/>
      <c r="G100" s="4">
        <f t="shared" si="1"/>
        <v>24</v>
      </c>
      <c r="H100" s="22"/>
      <c r="I100" s="22"/>
      <c r="J100" s="22"/>
    </row>
    <row r="101" spans="1:10" ht="15" customHeight="1">
      <c r="B101" s="787"/>
      <c r="C101" s="787"/>
      <c r="D101" t="s">
        <v>14</v>
      </c>
      <c r="E101" s="118">
        <v>210</v>
      </c>
      <c r="F101" s="4"/>
      <c r="G101" s="4">
        <f t="shared" si="1"/>
        <v>234</v>
      </c>
      <c r="H101" s="22"/>
      <c r="I101" s="22"/>
      <c r="J101" s="22"/>
    </row>
    <row r="102" spans="1:10" ht="15" customHeight="1">
      <c r="A102" s="103">
        <v>43243</v>
      </c>
      <c r="B102" s="787">
        <v>14654</v>
      </c>
      <c r="C102" s="787" t="s">
        <v>17</v>
      </c>
      <c r="D102" t="s">
        <v>12</v>
      </c>
      <c r="E102" s="118"/>
      <c r="F102" s="4">
        <v>22</v>
      </c>
      <c r="G102" s="4">
        <f t="shared" si="1"/>
        <v>212</v>
      </c>
      <c r="H102" s="22"/>
      <c r="I102" s="22"/>
      <c r="J102" s="22"/>
    </row>
    <row r="103" spans="1:10" ht="15" customHeight="1">
      <c r="A103" s="103">
        <v>43243</v>
      </c>
      <c r="B103" s="787">
        <v>14654</v>
      </c>
      <c r="C103" s="787" t="s">
        <v>17</v>
      </c>
      <c r="D103" t="s">
        <v>13</v>
      </c>
      <c r="E103" s="118"/>
      <c r="F103" s="4">
        <v>2</v>
      </c>
      <c r="G103" s="4">
        <f t="shared" si="1"/>
        <v>210</v>
      </c>
      <c r="H103" s="22"/>
      <c r="I103" s="22"/>
      <c r="J103" s="22"/>
    </row>
    <row r="104" spans="1:10" ht="15" customHeight="1">
      <c r="A104" s="103">
        <v>43248</v>
      </c>
      <c r="B104" s="787">
        <v>14685</v>
      </c>
      <c r="C104" s="787" t="s">
        <v>17</v>
      </c>
      <c r="D104" t="s">
        <v>14</v>
      </c>
      <c r="E104" s="118"/>
      <c r="F104" s="4">
        <v>210</v>
      </c>
      <c r="G104" s="4">
        <f t="shared" si="1"/>
        <v>0</v>
      </c>
      <c r="H104" s="22"/>
      <c r="I104" s="22"/>
      <c r="J104" s="22"/>
    </row>
    <row r="105" spans="1:10" ht="15" customHeight="1">
      <c r="A105" s="105">
        <v>43251</v>
      </c>
      <c r="B105" s="786" t="s">
        <v>10</v>
      </c>
      <c r="C105" s="786" t="s">
        <v>18</v>
      </c>
      <c r="D105" t="s">
        <v>12</v>
      </c>
      <c r="E105" s="118">
        <v>20.5</v>
      </c>
      <c r="F105" s="4"/>
      <c r="G105" s="4">
        <f t="shared" si="1"/>
        <v>20.5</v>
      </c>
      <c r="H105" s="22"/>
      <c r="I105" s="22"/>
      <c r="J105" s="22"/>
    </row>
    <row r="106" spans="1:10" ht="15" customHeight="1">
      <c r="B106" s="787"/>
      <c r="C106" s="787"/>
      <c r="D106" t="s">
        <v>13</v>
      </c>
      <c r="E106" s="118">
        <v>2</v>
      </c>
      <c r="F106" s="4"/>
      <c r="G106" s="4">
        <f t="shared" si="1"/>
        <v>22.5</v>
      </c>
      <c r="H106" s="22"/>
      <c r="I106" s="22"/>
      <c r="J106" s="22"/>
    </row>
    <row r="107" spans="1:10" ht="15" customHeight="1">
      <c r="B107" s="787"/>
      <c r="C107" s="787"/>
      <c r="D107" t="s">
        <v>14</v>
      </c>
      <c r="E107" s="118">
        <v>210</v>
      </c>
      <c r="F107" s="4"/>
      <c r="G107" s="4">
        <f t="shared" si="1"/>
        <v>232.5</v>
      </c>
      <c r="H107" s="22"/>
      <c r="I107" s="22"/>
      <c r="J107" s="22"/>
    </row>
    <row r="108" spans="1:10" ht="15" customHeight="1">
      <c r="A108" s="103">
        <v>43277</v>
      </c>
      <c r="B108" s="787">
        <v>14834</v>
      </c>
      <c r="C108" s="787" t="s">
        <v>18</v>
      </c>
      <c r="D108" t="s">
        <v>12</v>
      </c>
      <c r="E108" s="118"/>
      <c r="F108" s="4">
        <v>20.5</v>
      </c>
      <c r="G108" s="4">
        <f t="shared" si="1"/>
        <v>212</v>
      </c>
      <c r="H108" s="22"/>
      <c r="I108" s="22"/>
      <c r="J108" s="22"/>
    </row>
    <row r="109" spans="1:10" ht="15" customHeight="1">
      <c r="A109" s="103">
        <v>43277</v>
      </c>
      <c r="B109" s="787">
        <v>14834</v>
      </c>
      <c r="C109" s="787" t="s">
        <v>18</v>
      </c>
      <c r="D109" t="s">
        <v>13</v>
      </c>
      <c r="E109" s="118"/>
      <c r="F109" s="4">
        <v>2</v>
      </c>
      <c r="G109" s="4">
        <f t="shared" si="1"/>
        <v>210</v>
      </c>
      <c r="H109" s="22"/>
      <c r="I109" s="22"/>
      <c r="J109" s="22"/>
    </row>
    <row r="110" spans="1:10" ht="15" customHeight="1">
      <c r="A110" s="103">
        <v>43277</v>
      </c>
      <c r="B110" s="787">
        <v>14834</v>
      </c>
      <c r="C110" s="787" t="s">
        <v>18</v>
      </c>
      <c r="D110" t="s">
        <v>14</v>
      </c>
      <c r="E110" s="118"/>
      <c r="F110" s="4">
        <v>210</v>
      </c>
      <c r="G110" s="4">
        <f t="shared" si="1"/>
        <v>0</v>
      </c>
      <c r="H110" s="22"/>
      <c r="I110" s="22"/>
      <c r="J110" s="22"/>
    </row>
    <row r="111" spans="1:10" ht="15" customHeight="1">
      <c r="A111" s="105">
        <v>43281</v>
      </c>
      <c r="B111" s="786" t="s">
        <v>10</v>
      </c>
      <c r="C111" s="786" t="s">
        <v>19</v>
      </c>
      <c r="D111" t="s">
        <v>12</v>
      </c>
      <c r="E111" s="118">
        <v>18.899999999999999</v>
      </c>
      <c r="F111" s="4"/>
      <c r="G111" s="4">
        <f t="shared" si="1"/>
        <v>18.899999999999999</v>
      </c>
      <c r="H111" s="22"/>
      <c r="I111" s="22"/>
      <c r="J111" s="22"/>
    </row>
    <row r="112" spans="1:10" ht="15" customHeight="1">
      <c r="B112" s="787"/>
      <c r="C112" s="787"/>
      <c r="D112" t="s">
        <v>13</v>
      </c>
      <c r="E112" s="118">
        <v>4</v>
      </c>
      <c r="F112" s="4"/>
      <c r="G112" s="4">
        <f t="shared" si="1"/>
        <v>22.9</v>
      </c>
      <c r="H112" s="22"/>
      <c r="I112" s="22"/>
      <c r="J112" s="22"/>
    </row>
    <row r="113" spans="1:10" ht="15" customHeight="1">
      <c r="B113" s="787"/>
      <c r="C113" s="787"/>
      <c r="D113" t="s">
        <v>14</v>
      </c>
      <c r="E113" s="118">
        <v>210</v>
      </c>
      <c r="F113" s="4"/>
      <c r="G113" s="4">
        <f t="shared" si="1"/>
        <v>232.9</v>
      </c>
      <c r="H113" s="22"/>
      <c r="I113" s="22"/>
      <c r="J113" s="22"/>
    </row>
    <row r="114" spans="1:10" ht="15" customHeight="1">
      <c r="A114" s="103">
        <v>43314</v>
      </c>
      <c r="B114" s="787">
        <v>14993</v>
      </c>
      <c r="C114" s="787" t="s">
        <v>19</v>
      </c>
      <c r="D114" t="s">
        <v>14</v>
      </c>
      <c r="E114" s="118"/>
      <c r="F114" s="4">
        <v>210</v>
      </c>
      <c r="G114" s="4">
        <f t="shared" si="1"/>
        <v>22.900000000000006</v>
      </c>
      <c r="H114" s="22"/>
      <c r="I114" s="22"/>
      <c r="J114" s="22"/>
    </row>
    <row r="115" spans="1:10" ht="15" customHeight="1">
      <c r="A115" s="103">
        <v>43314</v>
      </c>
      <c r="B115" s="787">
        <v>14993</v>
      </c>
      <c r="C115" s="787" t="s">
        <v>19</v>
      </c>
      <c r="D115" t="s">
        <v>12</v>
      </c>
      <c r="E115" s="118"/>
      <c r="F115" s="4">
        <v>18.899999999999999</v>
      </c>
      <c r="G115" s="4">
        <f t="shared" si="1"/>
        <v>4.0000000000000071</v>
      </c>
      <c r="H115" s="22"/>
      <c r="I115" s="22"/>
      <c r="J115" s="22"/>
    </row>
    <row r="116" spans="1:10" ht="15" customHeight="1">
      <c r="A116" s="103">
        <v>43314</v>
      </c>
      <c r="B116" s="787">
        <v>14993</v>
      </c>
      <c r="C116" s="787" t="s">
        <v>19</v>
      </c>
      <c r="D116" t="s">
        <v>13</v>
      </c>
      <c r="E116" s="118"/>
      <c r="F116" s="4">
        <v>4</v>
      </c>
      <c r="G116" s="4">
        <f t="shared" si="1"/>
        <v>7.1054273576010019E-15</v>
      </c>
      <c r="H116" s="22"/>
      <c r="I116" s="22"/>
      <c r="J116" s="22"/>
    </row>
    <row r="117" spans="1:10" ht="15" customHeight="1">
      <c r="A117" s="105">
        <v>43312</v>
      </c>
      <c r="B117" s="786" t="s">
        <v>10</v>
      </c>
      <c r="C117" s="786" t="s">
        <v>20</v>
      </c>
      <c r="D117" t="s">
        <v>12</v>
      </c>
      <c r="E117" s="118">
        <v>18.600000000000001</v>
      </c>
      <c r="F117" s="4"/>
      <c r="G117" s="4">
        <f t="shared" si="1"/>
        <v>18.600000000000009</v>
      </c>
      <c r="H117" s="22"/>
      <c r="I117" s="22"/>
      <c r="J117" s="22"/>
    </row>
    <row r="118" spans="1:10" ht="15" customHeight="1">
      <c r="B118" s="787"/>
      <c r="C118" s="787"/>
      <c r="D118" t="s">
        <v>13</v>
      </c>
      <c r="E118" s="118">
        <v>2</v>
      </c>
      <c r="F118" s="4"/>
      <c r="G118" s="4">
        <f t="shared" si="1"/>
        <v>20.600000000000009</v>
      </c>
      <c r="H118" s="22"/>
      <c r="I118" s="22"/>
      <c r="J118" s="22"/>
    </row>
    <row r="119" spans="1:10" ht="15" customHeight="1">
      <c r="B119" s="787"/>
      <c r="C119" s="787"/>
      <c r="D119" t="s">
        <v>14</v>
      </c>
      <c r="E119" s="118">
        <v>210</v>
      </c>
      <c r="F119" s="4"/>
      <c r="G119" s="4">
        <f t="shared" si="1"/>
        <v>230.60000000000002</v>
      </c>
      <c r="H119" s="22"/>
      <c r="I119" s="22"/>
      <c r="J119" s="22"/>
    </row>
    <row r="120" spans="1:10" ht="15" customHeight="1">
      <c r="A120" s="103">
        <v>43335</v>
      </c>
      <c r="B120" s="787">
        <v>15101</v>
      </c>
      <c r="C120" s="787" t="s">
        <v>20</v>
      </c>
      <c r="D120" t="s">
        <v>12</v>
      </c>
      <c r="E120" s="118"/>
      <c r="F120" s="4">
        <v>18.600000000000001</v>
      </c>
      <c r="G120" s="4">
        <f t="shared" si="1"/>
        <v>212.00000000000003</v>
      </c>
      <c r="H120" s="22"/>
      <c r="I120" s="22"/>
      <c r="J120" s="22"/>
    </row>
    <row r="121" spans="1:10" ht="15" customHeight="1">
      <c r="A121" s="103">
        <v>43335</v>
      </c>
      <c r="B121" s="787">
        <v>15101</v>
      </c>
      <c r="C121" s="787" t="s">
        <v>20</v>
      </c>
      <c r="D121" t="s">
        <v>13</v>
      </c>
      <c r="E121" s="118"/>
      <c r="F121" s="4">
        <v>2</v>
      </c>
      <c r="G121" s="4">
        <f t="shared" si="1"/>
        <v>210.00000000000003</v>
      </c>
      <c r="H121" s="22"/>
      <c r="I121" s="22"/>
      <c r="J121" s="22"/>
    </row>
    <row r="122" spans="1:10" ht="15" customHeight="1">
      <c r="A122" s="103">
        <v>43335</v>
      </c>
      <c r="B122" s="787">
        <v>15101</v>
      </c>
      <c r="C122" s="787" t="s">
        <v>20</v>
      </c>
      <c r="D122" t="s">
        <v>14</v>
      </c>
      <c r="E122" s="118"/>
      <c r="F122" s="4">
        <v>210</v>
      </c>
      <c r="G122" s="4">
        <f t="shared" si="1"/>
        <v>0</v>
      </c>
      <c r="H122" s="22"/>
      <c r="I122" s="22"/>
      <c r="J122" s="22"/>
    </row>
    <row r="123" spans="1:10" ht="15" customHeight="1">
      <c r="A123" s="105">
        <v>43343</v>
      </c>
      <c r="B123" s="786" t="s">
        <v>10</v>
      </c>
      <c r="C123" s="786" t="s">
        <v>21</v>
      </c>
      <c r="D123" t="s">
        <v>12</v>
      </c>
      <c r="E123" s="118">
        <v>18.399999999999999</v>
      </c>
      <c r="F123" s="4"/>
      <c r="G123" s="4">
        <f t="shared" si="1"/>
        <v>18.399999999999999</v>
      </c>
      <c r="H123" s="22"/>
      <c r="I123" s="22"/>
      <c r="J123" s="22"/>
    </row>
    <row r="124" spans="1:10" ht="15" customHeight="1">
      <c r="B124" s="787"/>
      <c r="C124" s="787"/>
      <c r="D124" t="s">
        <v>13</v>
      </c>
      <c r="E124" s="118">
        <v>2</v>
      </c>
      <c r="F124" s="4"/>
      <c r="G124" s="4">
        <f t="shared" si="1"/>
        <v>20.399999999999999</v>
      </c>
      <c r="H124" s="22"/>
      <c r="I124" s="22"/>
      <c r="J124" s="22"/>
    </row>
    <row r="125" spans="1:10" ht="15" customHeight="1">
      <c r="B125" s="787"/>
      <c r="C125" s="787"/>
      <c r="D125" t="s">
        <v>14</v>
      </c>
      <c r="E125" s="118">
        <v>210</v>
      </c>
      <c r="F125" s="4"/>
      <c r="G125" s="4">
        <f t="shared" si="1"/>
        <v>230.4</v>
      </c>
      <c r="H125" s="22"/>
      <c r="I125" s="22"/>
      <c r="J125" s="22"/>
    </row>
    <row r="126" spans="1:10" ht="15" customHeight="1">
      <c r="A126" s="103">
        <v>43372</v>
      </c>
      <c r="B126" s="787">
        <v>15236</v>
      </c>
      <c r="C126" s="787" t="s">
        <v>21</v>
      </c>
      <c r="D126" t="s">
        <v>12</v>
      </c>
      <c r="E126" s="118"/>
      <c r="F126" s="4">
        <v>18.399999999999999</v>
      </c>
      <c r="G126" s="4">
        <f t="shared" si="1"/>
        <v>212</v>
      </c>
      <c r="H126" s="22"/>
      <c r="I126" s="22"/>
      <c r="J126" s="22"/>
    </row>
    <row r="127" spans="1:10" ht="15" customHeight="1">
      <c r="A127" s="103">
        <v>43372</v>
      </c>
      <c r="B127" s="787">
        <v>15236</v>
      </c>
      <c r="C127" s="787" t="s">
        <v>21</v>
      </c>
      <c r="D127" t="s">
        <v>13</v>
      </c>
      <c r="E127" s="118"/>
      <c r="F127" s="4">
        <v>2</v>
      </c>
      <c r="G127" s="4">
        <f t="shared" si="1"/>
        <v>210</v>
      </c>
      <c r="H127" s="22"/>
      <c r="I127" s="22"/>
      <c r="J127" s="22"/>
    </row>
    <row r="128" spans="1:10" ht="15" customHeight="1">
      <c r="A128" s="103">
        <v>43372</v>
      </c>
      <c r="B128" s="787">
        <v>15236</v>
      </c>
      <c r="C128" s="787" t="s">
        <v>21</v>
      </c>
      <c r="D128" t="s">
        <v>14</v>
      </c>
      <c r="E128" s="118"/>
      <c r="F128" s="4">
        <v>210</v>
      </c>
      <c r="G128" s="4">
        <f t="shared" si="1"/>
        <v>0</v>
      </c>
      <c r="H128" s="22"/>
      <c r="I128" s="22"/>
      <c r="J128" s="22"/>
    </row>
    <row r="129" spans="1:10" ht="15" customHeight="1">
      <c r="A129" s="105">
        <v>43373</v>
      </c>
      <c r="B129" s="786" t="s">
        <v>10</v>
      </c>
      <c r="C129" s="786" t="s">
        <v>22</v>
      </c>
      <c r="D129" t="s">
        <v>12</v>
      </c>
      <c r="E129" s="118">
        <v>18.899999999999999</v>
      </c>
      <c r="F129" s="4"/>
      <c r="G129" s="4">
        <f t="shared" si="1"/>
        <v>18.899999999999999</v>
      </c>
      <c r="H129" s="22"/>
      <c r="I129" s="22"/>
      <c r="J129" s="22"/>
    </row>
    <row r="130" spans="1:10" ht="15" customHeight="1">
      <c r="B130" s="787"/>
      <c r="C130" s="787"/>
      <c r="D130" t="s">
        <v>13</v>
      </c>
      <c r="E130" s="118">
        <v>4</v>
      </c>
      <c r="F130" s="4"/>
      <c r="G130" s="4">
        <f t="shared" si="1"/>
        <v>22.9</v>
      </c>
      <c r="H130" s="22"/>
      <c r="I130" s="22"/>
      <c r="J130" s="22"/>
    </row>
    <row r="131" spans="1:10" ht="15" customHeight="1">
      <c r="B131" s="787"/>
      <c r="C131" s="787"/>
      <c r="D131" t="s">
        <v>14</v>
      </c>
      <c r="E131" s="118">
        <v>210</v>
      </c>
      <c r="F131" s="4"/>
      <c r="G131" s="4">
        <f t="shared" si="1"/>
        <v>232.9</v>
      </c>
      <c r="H131" s="22"/>
      <c r="I131" s="22"/>
      <c r="J131" s="22"/>
    </row>
    <row r="132" spans="1:10" ht="15" customHeight="1">
      <c r="A132" s="103">
        <v>43374</v>
      </c>
      <c r="B132" s="787">
        <v>15270</v>
      </c>
      <c r="C132" s="787" t="s">
        <v>22</v>
      </c>
      <c r="D132" t="s">
        <v>14</v>
      </c>
      <c r="E132" s="118"/>
      <c r="F132" s="4">
        <v>98</v>
      </c>
      <c r="G132" s="4">
        <f t="shared" si="1"/>
        <v>134.9</v>
      </c>
      <c r="H132" s="22"/>
      <c r="I132" s="22"/>
      <c r="J132" s="22"/>
    </row>
    <row r="133" spans="1:10" ht="15" customHeight="1">
      <c r="A133" s="103">
        <v>43404</v>
      </c>
      <c r="B133" s="787">
        <v>15405</v>
      </c>
      <c r="C133" s="787" t="s">
        <v>22</v>
      </c>
      <c r="D133" t="s">
        <v>14</v>
      </c>
      <c r="E133" s="118"/>
      <c r="F133" s="4">
        <v>112</v>
      </c>
      <c r="G133" s="4">
        <f t="shared" si="1"/>
        <v>22.900000000000006</v>
      </c>
      <c r="H133" s="22"/>
      <c r="I133" s="22"/>
      <c r="J133" s="22"/>
    </row>
    <row r="134" spans="1:10" ht="15" customHeight="1">
      <c r="A134" s="103">
        <v>43412</v>
      </c>
      <c r="B134" s="787">
        <v>15477</v>
      </c>
      <c r="C134" s="787" t="s">
        <v>22</v>
      </c>
      <c r="D134" t="s">
        <v>12</v>
      </c>
      <c r="E134" s="118"/>
      <c r="F134" s="4">
        <v>18.899999999999999</v>
      </c>
      <c r="G134" s="4">
        <f t="shared" si="1"/>
        <v>4.0000000000000071</v>
      </c>
      <c r="H134" s="22"/>
      <c r="I134" s="22"/>
      <c r="J134" s="22"/>
    </row>
    <row r="135" spans="1:10" ht="15" customHeight="1">
      <c r="A135" s="103">
        <v>43412</v>
      </c>
      <c r="B135" s="787">
        <v>15477</v>
      </c>
      <c r="C135" s="787" t="s">
        <v>22</v>
      </c>
      <c r="D135" t="s">
        <v>13</v>
      </c>
      <c r="E135" s="118"/>
      <c r="F135" s="4">
        <v>4</v>
      </c>
      <c r="G135" s="4">
        <f t="shared" si="1"/>
        <v>7.1054273576010019E-15</v>
      </c>
      <c r="H135" s="22"/>
      <c r="I135" s="22"/>
      <c r="J135" s="22"/>
    </row>
    <row r="136" spans="1:10" ht="15" customHeight="1">
      <c r="A136" s="105">
        <v>43404</v>
      </c>
      <c r="B136" s="786" t="s">
        <v>10</v>
      </c>
      <c r="C136" s="786" t="s">
        <v>23</v>
      </c>
      <c r="D136" t="s">
        <v>12</v>
      </c>
      <c r="E136" s="118">
        <v>19.2</v>
      </c>
      <c r="F136" s="4"/>
      <c r="G136" s="4">
        <f t="shared" si="1"/>
        <v>19.200000000000006</v>
      </c>
      <c r="H136" s="22"/>
      <c r="I136" s="22"/>
      <c r="J136" s="22"/>
    </row>
    <row r="137" spans="1:10" ht="15" customHeight="1">
      <c r="B137" s="787"/>
      <c r="C137" s="787"/>
      <c r="D137" t="s">
        <v>13</v>
      </c>
      <c r="E137" s="118">
        <v>5</v>
      </c>
      <c r="F137" s="4"/>
      <c r="G137" s="4">
        <f t="shared" si="1"/>
        <v>24.200000000000006</v>
      </c>
      <c r="H137" s="22"/>
      <c r="I137" s="22"/>
      <c r="J137" s="22"/>
    </row>
    <row r="138" spans="1:10" ht="15" customHeight="1">
      <c r="B138" s="787"/>
      <c r="C138" s="787"/>
      <c r="D138" t="s">
        <v>14</v>
      </c>
      <c r="E138" s="118">
        <v>210</v>
      </c>
      <c r="F138" s="4"/>
      <c r="G138" s="4">
        <f t="shared" si="1"/>
        <v>234.20000000000002</v>
      </c>
      <c r="H138" s="22"/>
      <c r="I138" s="22"/>
      <c r="J138" s="22"/>
    </row>
    <row r="139" spans="1:10" ht="15" customHeight="1">
      <c r="B139" s="787"/>
      <c r="C139" s="787"/>
      <c r="D139" t="s">
        <v>69</v>
      </c>
      <c r="E139" s="118">
        <v>6</v>
      </c>
      <c r="F139" s="4"/>
      <c r="G139" s="4">
        <f t="shared" si="1"/>
        <v>240.20000000000002</v>
      </c>
      <c r="H139" s="22"/>
      <c r="I139" s="22"/>
      <c r="J139" s="22"/>
    </row>
    <row r="140" spans="1:10" ht="15" customHeight="1">
      <c r="A140" s="103">
        <v>43404</v>
      </c>
      <c r="B140" s="787">
        <v>15405</v>
      </c>
      <c r="C140" s="787" t="s">
        <v>23</v>
      </c>
      <c r="D140" t="s">
        <v>14</v>
      </c>
      <c r="E140" s="118"/>
      <c r="F140" s="4">
        <v>56</v>
      </c>
      <c r="G140" s="4">
        <f t="shared" ref="G140:G209" si="2">+G139+E140-F140</f>
        <v>184.20000000000002</v>
      </c>
      <c r="H140" s="22"/>
      <c r="I140" s="22"/>
      <c r="J140" s="22"/>
    </row>
    <row r="141" spans="1:10" ht="15" customHeight="1">
      <c r="A141" s="103">
        <v>43412</v>
      </c>
      <c r="B141" s="787">
        <v>15477</v>
      </c>
      <c r="C141" s="787" t="s">
        <v>23</v>
      </c>
      <c r="D141" t="s">
        <v>14</v>
      </c>
      <c r="E141" s="118"/>
      <c r="F141" s="4">
        <v>154</v>
      </c>
      <c r="G141" s="4">
        <f t="shared" si="2"/>
        <v>30.200000000000017</v>
      </c>
      <c r="H141" s="22"/>
      <c r="I141" s="22"/>
      <c r="J141" s="22"/>
    </row>
    <row r="142" spans="1:10" ht="15" customHeight="1">
      <c r="A142" s="103">
        <v>43532</v>
      </c>
      <c r="B142" s="787">
        <v>17925</v>
      </c>
      <c r="C142" s="787" t="s">
        <v>23</v>
      </c>
      <c r="D142" t="s">
        <v>12</v>
      </c>
      <c r="E142" s="118"/>
      <c r="F142" s="4">
        <v>19.2</v>
      </c>
      <c r="G142" s="4">
        <f t="shared" si="2"/>
        <v>11.000000000000018</v>
      </c>
      <c r="H142" s="22"/>
      <c r="I142" s="22"/>
      <c r="J142" s="22"/>
    </row>
    <row r="143" spans="1:10" ht="15" customHeight="1">
      <c r="A143" s="103">
        <v>43532</v>
      </c>
      <c r="B143" s="787">
        <v>17925</v>
      </c>
      <c r="C143" s="787" t="s">
        <v>23</v>
      </c>
      <c r="D143" t="s">
        <v>13</v>
      </c>
      <c r="E143" s="118"/>
      <c r="F143" s="4">
        <v>5</v>
      </c>
      <c r="G143" s="4">
        <f t="shared" si="2"/>
        <v>6.0000000000000178</v>
      </c>
      <c r="H143" s="22"/>
      <c r="I143" s="22"/>
      <c r="J143" s="22"/>
    </row>
    <row r="144" spans="1:10" ht="15" customHeight="1">
      <c r="A144" s="103">
        <v>43552</v>
      </c>
      <c r="B144" s="787" t="s">
        <v>4364</v>
      </c>
      <c r="C144" s="787" t="s">
        <v>23</v>
      </c>
      <c r="D144" t="s">
        <v>69</v>
      </c>
      <c r="E144" s="118"/>
      <c r="F144" s="4">
        <v>6</v>
      </c>
      <c r="G144" s="4">
        <f t="shared" si="2"/>
        <v>1.7763568394002505E-14</v>
      </c>
      <c r="H144" s="22"/>
      <c r="I144" s="22"/>
      <c r="J144" s="22"/>
    </row>
    <row r="145" spans="1:10" ht="15" customHeight="1">
      <c r="A145" s="105">
        <v>43434</v>
      </c>
      <c r="B145" s="786" t="s">
        <v>10</v>
      </c>
      <c r="C145" s="786" t="s">
        <v>24</v>
      </c>
      <c r="D145" t="s">
        <v>12</v>
      </c>
      <c r="E145" s="118">
        <v>19.5</v>
      </c>
      <c r="F145" s="4"/>
      <c r="G145" s="4">
        <f t="shared" si="2"/>
        <v>19.500000000000018</v>
      </c>
      <c r="H145" s="22"/>
      <c r="I145" s="22"/>
      <c r="J145" s="22"/>
    </row>
    <row r="146" spans="1:10" ht="15" customHeight="1">
      <c r="B146" s="787"/>
      <c r="C146" s="787"/>
      <c r="D146" t="s">
        <v>13</v>
      </c>
      <c r="E146" s="118">
        <v>5</v>
      </c>
      <c r="F146" s="4"/>
      <c r="G146" s="4">
        <f t="shared" si="2"/>
        <v>24.500000000000018</v>
      </c>
      <c r="H146" s="22"/>
      <c r="I146" s="22"/>
      <c r="J146" s="22"/>
    </row>
    <row r="147" spans="1:10" ht="15" customHeight="1">
      <c r="B147" s="787"/>
      <c r="C147" s="787"/>
      <c r="D147" t="s">
        <v>14</v>
      </c>
      <c r="E147" s="118">
        <v>210</v>
      </c>
      <c r="F147" s="4"/>
      <c r="G147" s="4">
        <f t="shared" si="2"/>
        <v>234.50000000000003</v>
      </c>
      <c r="H147" s="22"/>
      <c r="I147" s="22"/>
      <c r="J147" s="22"/>
    </row>
    <row r="148" spans="1:10" ht="15" customHeight="1">
      <c r="A148" s="103">
        <v>43434</v>
      </c>
      <c r="B148" s="787">
        <v>15545</v>
      </c>
      <c r="C148" s="787" t="s">
        <v>24</v>
      </c>
      <c r="D148" t="s">
        <v>14</v>
      </c>
      <c r="E148" s="118"/>
      <c r="F148" s="4">
        <v>210</v>
      </c>
      <c r="G148" s="4">
        <f t="shared" si="2"/>
        <v>24.500000000000028</v>
      </c>
      <c r="H148" s="22"/>
      <c r="I148" s="22"/>
      <c r="J148" s="22"/>
    </row>
    <row r="149" spans="1:10" ht="15" customHeight="1">
      <c r="A149" s="103">
        <v>43532</v>
      </c>
      <c r="B149" s="787">
        <v>17925</v>
      </c>
      <c r="C149" s="787" t="s">
        <v>24</v>
      </c>
      <c r="D149" t="s">
        <v>12</v>
      </c>
      <c r="E149" s="118"/>
      <c r="F149" s="4">
        <v>19.5</v>
      </c>
      <c r="G149" s="4">
        <f t="shared" si="2"/>
        <v>5.0000000000000284</v>
      </c>
      <c r="H149" s="22"/>
      <c r="I149" s="22"/>
      <c r="J149" s="22"/>
    </row>
    <row r="150" spans="1:10" ht="15" customHeight="1">
      <c r="A150" s="103">
        <v>43532</v>
      </c>
      <c r="B150" s="787">
        <v>17925</v>
      </c>
      <c r="C150" s="787" t="s">
        <v>24</v>
      </c>
      <c r="D150" t="s">
        <v>13</v>
      </c>
      <c r="E150" s="118"/>
      <c r="F150" s="4">
        <v>5</v>
      </c>
      <c r="G150" s="4">
        <f t="shared" si="2"/>
        <v>2.8421709430404007E-14</v>
      </c>
      <c r="H150" s="22"/>
      <c r="I150" s="22"/>
      <c r="J150" s="22"/>
    </row>
    <row r="151" spans="1:10" ht="15" customHeight="1">
      <c r="A151" s="105">
        <v>43465</v>
      </c>
      <c r="B151" s="786" t="s">
        <v>10</v>
      </c>
      <c r="C151" s="786" t="s">
        <v>25</v>
      </c>
      <c r="D151" t="s">
        <v>12</v>
      </c>
      <c r="E151" s="118">
        <v>20.9</v>
      </c>
      <c r="F151" s="4"/>
      <c r="G151" s="4">
        <f t="shared" si="2"/>
        <v>20.900000000000027</v>
      </c>
      <c r="H151" s="22"/>
      <c r="I151" s="22"/>
      <c r="J151" s="22"/>
    </row>
    <row r="152" spans="1:10" ht="15" customHeight="1">
      <c r="B152" s="787"/>
      <c r="C152" s="787"/>
      <c r="D152" t="s">
        <v>13</v>
      </c>
      <c r="E152" s="118">
        <v>5</v>
      </c>
      <c r="F152" s="4"/>
      <c r="G152" s="4">
        <f t="shared" si="2"/>
        <v>25.900000000000027</v>
      </c>
      <c r="H152" s="22"/>
      <c r="I152" s="22"/>
      <c r="J152" s="22"/>
    </row>
    <row r="153" spans="1:10" ht="15" customHeight="1">
      <c r="B153" s="787"/>
      <c r="C153" s="787"/>
      <c r="D153" t="s">
        <v>14</v>
      </c>
      <c r="E153" s="118">
        <v>210</v>
      </c>
      <c r="F153" s="4"/>
      <c r="G153" s="4">
        <f t="shared" si="2"/>
        <v>235.90000000000003</v>
      </c>
      <c r="H153" s="22"/>
      <c r="I153" s="22"/>
      <c r="J153" s="22"/>
    </row>
    <row r="154" spans="1:10" ht="14.25" customHeight="1">
      <c r="A154" s="103">
        <v>43830</v>
      </c>
      <c r="B154" s="787">
        <v>15685</v>
      </c>
      <c r="C154" s="787" t="s">
        <v>25</v>
      </c>
      <c r="D154" t="s">
        <v>14</v>
      </c>
      <c r="E154" s="118"/>
      <c r="F154" s="4">
        <v>210</v>
      </c>
      <c r="G154" s="4">
        <f t="shared" si="2"/>
        <v>25.900000000000034</v>
      </c>
      <c r="H154" s="22"/>
      <c r="I154" s="22"/>
      <c r="J154" s="22"/>
    </row>
    <row r="155" spans="1:10" ht="14.25" customHeight="1">
      <c r="A155" s="103">
        <v>43532</v>
      </c>
      <c r="B155" s="787">
        <v>17925</v>
      </c>
      <c r="C155" s="787" t="s">
        <v>25</v>
      </c>
      <c r="D155" t="s">
        <v>12</v>
      </c>
      <c r="E155" s="118"/>
      <c r="F155" s="4">
        <v>20.9</v>
      </c>
      <c r="G155" s="4">
        <f t="shared" si="2"/>
        <v>5.0000000000000355</v>
      </c>
      <c r="H155" s="22"/>
      <c r="I155" s="22"/>
      <c r="J155" s="22"/>
    </row>
    <row r="156" spans="1:10" ht="14.25" customHeight="1">
      <c r="A156" s="103">
        <v>43532</v>
      </c>
      <c r="B156" s="787">
        <v>17925</v>
      </c>
      <c r="C156" s="787" t="s">
        <v>25</v>
      </c>
      <c r="D156" t="s">
        <v>13</v>
      </c>
      <c r="E156" s="118"/>
      <c r="F156" s="4">
        <v>5</v>
      </c>
      <c r="G156" s="4">
        <f t="shared" si="2"/>
        <v>3.5527136788005009E-14</v>
      </c>
      <c r="H156" s="22"/>
      <c r="I156" s="22"/>
      <c r="J156" s="22"/>
    </row>
    <row r="157" spans="1:10" ht="15" customHeight="1">
      <c r="A157" s="105">
        <v>43496</v>
      </c>
      <c r="B157" s="786" t="s">
        <v>10</v>
      </c>
      <c r="C157" s="786" t="s">
        <v>11</v>
      </c>
      <c r="D157" t="s">
        <v>12</v>
      </c>
      <c r="E157" s="118">
        <v>21.7</v>
      </c>
      <c r="F157" s="4"/>
      <c r="G157" s="4">
        <f t="shared" si="2"/>
        <v>21.700000000000035</v>
      </c>
      <c r="H157" s="22"/>
      <c r="I157" s="22"/>
      <c r="J157" s="22"/>
    </row>
    <row r="158" spans="1:10" ht="15" customHeight="1">
      <c r="B158" s="787"/>
      <c r="C158" s="787"/>
      <c r="D158" t="s">
        <v>13</v>
      </c>
      <c r="E158" s="118">
        <v>5</v>
      </c>
      <c r="F158" s="4"/>
      <c r="G158" s="4">
        <f t="shared" si="2"/>
        <v>26.700000000000035</v>
      </c>
      <c r="H158" s="22"/>
      <c r="I158" s="22"/>
      <c r="J158" s="22"/>
    </row>
    <row r="159" spans="1:10" ht="15" customHeight="1">
      <c r="B159" s="787"/>
      <c r="C159" s="787"/>
      <c r="D159" t="s">
        <v>14</v>
      </c>
      <c r="E159" s="118">
        <v>210</v>
      </c>
      <c r="F159" s="4"/>
      <c r="G159" s="4">
        <f t="shared" si="2"/>
        <v>236.70000000000005</v>
      </c>
      <c r="H159" s="22"/>
      <c r="I159" s="22"/>
      <c r="J159" s="22"/>
    </row>
    <row r="160" spans="1:10" ht="15" customHeight="1">
      <c r="A160" s="103">
        <v>43496</v>
      </c>
      <c r="B160" s="787">
        <v>15843</v>
      </c>
      <c r="C160" s="787" t="s">
        <v>11</v>
      </c>
      <c r="D160" t="s">
        <v>14</v>
      </c>
      <c r="E160" s="118"/>
      <c r="F160" s="4">
        <v>119</v>
      </c>
      <c r="G160" s="4">
        <f t="shared" si="2"/>
        <v>117.70000000000005</v>
      </c>
      <c r="H160" s="22"/>
      <c r="I160" s="22"/>
      <c r="J160" s="22"/>
    </row>
    <row r="161" spans="1:10" ht="15" customHeight="1">
      <c r="A161" s="103">
        <v>43524</v>
      </c>
      <c r="B161" s="787">
        <v>15966</v>
      </c>
      <c r="C161" s="787" t="s">
        <v>11</v>
      </c>
      <c r="D161" t="s">
        <v>14</v>
      </c>
      <c r="E161" s="118"/>
      <c r="F161" s="4">
        <v>91</v>
      </c>
      <c r="G161" s="4">
        <f t="shared" si="2"/>
        <v>26.700000000000045</v>
      </c>
      <c r="H161" s="22"/>
      <c r="I161" s="22"/>
      <c r="J161" s="22"/>
    </row>
    <row r="162" spans="1:10" ht="15" customHeight="1">
      <c r="A162" s="103">
        <v>43532</v>
      </c>
      <c r="B162" s="787">
        <v>17925</v>
      </c>
      <c r="C162" s="787" t="s">
        <v>11</v>
      </c>
      <c r="D162" t="s">
        <v>12</v>
      </c>
      <c r="E162" s="118"/>
      <c r="F162" s="4">
        <v>21.7</v>
      </c>
      <c r="G162" s="4">
        <f t="shared" si="2"/>
        <v>5.0000000000000462</v>
      </c>
      <c r="H162" s="22"/>
      <c r="I162" s="22"/>
      <c r="J162" s="22"/>
    </row>
    <row r="163" spans="1:10" ht="15" customHeight="1">
      <c r="A163" s="103">
        <v>43532</v>
      </c>
      <c r="B163" s="787">
        <v>17925</v>
      </c>
      <c r="C163" s="787" t="s">
        <v>11</v>
      </c>
      <c r="D163" t="s">
        <v>13</v>
      </c>
      <c r="E163" s="118"/>
      <c r="F163" s="4">
        <v>5</v>
      </c>
      <c r="G163" s="4">
        <f t="shared" si="2"/>
        <v>4.6185277824406512E-14</v>
      </c>
      <c r="H163" s="22"/>
      <c r="I163" s="22"/>
      <c r="J163" s="22"/>
    </row>
    <row r="164" spans="1:10" ht="15" customHeight="1">
      <c r="A164" s="105">
        <v>43524</v>
      </c>
      <c r="B164" s="786" t="s">
        <v>10</v>
      </c>
      <c r="C164" s="786" t="s">
        <v>15</v>
      </c>
      <c r="D164" t="s">
        <v>12</v>
      </c>
      <c r="E164" s="118">
        <v>23</v>
      </c>
      <c r="F164" s="4"/>
      <c r="G164" s="4">
        <f t="shared" si="2"/>
        <v>23.000000000000046</v>
      </c>
      <c r="H164" s="22"/>
      <c r="I164" s="22"/>
      <c r="J164" s="22"/>
    </row>
    <row r="165" spans="1:10" ht="15" customHeight="1">
      <c r="B165" s="787"/>
      <c r="C165" s="787"/>
      <c r="D165" t="s">
        <v>13</v>
      </c>
      <c r="E165" s="118">
        <v>6.1</v>
      </c>
      <c r="F165" s="4"/>
      <c r="G165" s="4">
        <f t="shared" si="2"/>
        <v>29.100000000000044</v>
      </c>
      <c r="H165" s="22"/>
      <c r="I165" s="22"/>
      <c r="J165" s="22"/>
    </row>
    <row r="166" spans="1:10" ht="15" customHeight="1">
      <c r="B166" s="787"/>
      <c r="C166" s="787"/>
      <c r="D166" t="s">
        <v>14</v>
      </c>
      <c r="E166" s="118">
        <v>210</v>
      </c>
      <c r="F166" s="4"/>
      <c r="G166" s="4">
        <f t="shared" si="2"/>
        <v>239.10000000000005</v>
      </c>
      <c r="H166" s="22"/>
      <c r="I166" s="22"/>
      <c r="J166" s="22"/>
    </row>
    <row r="167" spans="1:10" ht="15" customHeight="1">
      <c r="A167" s="103">
        <v>43524</v>
      </c>
      <c r="B167" s="787">
        <v>15966</v>
      </c>
      <c r="C167" s="787" t="s">
        <v>15</v>
      </c>
      <c r="D167" t="s">
        <v>14</v>
      </c>
      <c r="E167" s="118"/>
      <c r="F167" s="4">
        <v>70</v>
      </c>
      <c r="G167" s="4">
        <f t="shared" si="2"/>
        <v>169.10000000000005</v>
      </c>
      <c r="H167" s="22"/>
      <c r="I167" s="22"/>
      <c r="J167" s="22"/>
    </row>
    <row r="168" spans="1:10" ht="15" customHeight="1">
      <c r="A168" s="103">
        <v>43552</v>
      </c>
      <c r="B168" s="787" t="s">
        <v>4364</v>
      </c>
      <c r="C168" s="787" t="s">
        <v>15</v>
      </c>
      <c r="D168" t="s">
        <v>14</v>
      </c>
      <c r="E168" s="118"/>
      <c r="F168" s="4">
        <v>140</v>
      </c>
      <c r="G168" s="4">
        <f t="shared" si="2"/>
        <v>29.100000000000051</v>
      </c>
      <c r="H168" s="22"/>
      <c r="I168" s="22"/>
      <c r="J168" s="22"/>
    </row>
    <row r="169" spans="1:10" ht="15" customHeight="1">
      <c r="A169" s="103">
        <v>43783</v>
      </c>
      <c r="B169" s="787" t="s">
        <v>4365</v>
      </c>
      <c r="C169" s="787" t="s">
        <v>15</v>
      </c>
      <c r="D169" t="s">
        <v>12</v>
      </c>
      <c r="E169" s="118"/>
      <c r="F169" s="4">
        <v>23</v>
      </c>
      <c r="G169" s="4">
        <f t="shared" si="2"/>
        <v>6.1000000000000512</v>
      </c>
      <c r="H169" s="22"/>
      <c r="I169" s="22"/>
      <c r="J169" s="22"/>
    </row>
    <row r="170" spans="1:10" ht="15" customHeight="1">
      <c r="A170" s="103">
        <v>43783</v>
      </c>
      <c r="B170" s="787" t="s">
        <v>4365</v>
      </c>
      <c r="C170" s="787" t="s">
        <v>15</v>
      </c>
      <c r="D170" t="s">
        <v>13</v>
      </c>
      <c r="E170" s="118"/>
      <c r="F170" s="4">
        <v>6.1</v>
      </c>
      <c r="G170" s="4">
        <f t="shared" si="2"/>
        <v>5.1514348342607263E-14</v>
      </c>
      <c r="H170" s="22"/>
      <c r="I170" s="22"/>
      <c r="J170" s="22"/>
    </row>
    <row r="171" spans="1:10" ht="15" customHeight="1">
      <c r="A171" s="105">
        <v>43555</v>
      </c>
      <c r="B171" s="786" t="s">
        <v>10</v>
      </c>
      <c r="C171" s="786" t="s">
        <v>16</v>
      </c>
      <c r="D171" t="s">
        <v>12</v>
      </c>
      <c r="E171" s="118">
        <v>21.4</v>
      </c>
      <c r="F171" s="4"/>
      <c r="G171" s="4">
        <f t="shared" si="2"/>
        <v>21.400000000000048</v>
      </c>
      <c r="H171" s="22"/>
      <c r="I171" s="22"/>
      <c r="J171" s="22"/>
    </row>
    <row r="172" spans="1:10" ht="15" customHeight="1">
      <c r="B172" s="787"/>
      <c r="C172" s="787"/>
      <c r="D172" t="s">
        <v>13</v>
      </c>
      <c r="E172" s="118">
        <v>4.9000000000000004</v>
      </c>
      <c r="F172" s="4"/>
      <c r="G172" s="4">
        <f t="shared" si="2"/>
        <v>26.300000000000047</v>
      </c>
      <c r="H172" s="22"/>
      <c r="I172" s="22"/>
      <c r="J172" s="22"/>
    </row>
    <row r="173" spans="1:10" ht="15" customHeight="1">
      <c r="B173" s="787"/>
      <c r="C173" s="787"/>
      <c r="D173" t="s">
        <v>14</v>
      </c>
      <c r="E173" s="118">
        <v>210</v>
      </c>
      <c r="F173" s="4"/>
      <c r="G173" s="4">
        <f t="shared" si="2"/>
        <v>236.30000000000004</v>
      </c>
      <c r="H173" s="22"/>
      <c r="I173" s="22"/>
      <c r="J173" s="22"/>
    </row>
    <row r="174" spans="1:10" ht="15" customHeight="1">
      <c r="A174" s="103">
        <v>43554</v>
      </c>
      <c r="B174" s="787" t="s">
        <v>4366</v>
      </c>
      <c r="C174" s="787" t="s">
        <v>16</v>
      </c>
      <c r="D174" t="s">
        <v>14</v>
      </c>
      <c r="E174" s="118"/>
      <c r="F174" s="4">
        <v>203</v>
      </c>
      <c r="G174" s="4">
        <f t="shared" si="2"/>
        <v>33.30000000000004</v>
      </c>
      <c r="H174" s="22"/>
      <c r="I174" s="22"/>
      <c r="J174" s="22"/>
    </row>
    <row r="175" spans="1:10" ht="15" customHeight="1">
      <c r="A175" s="103">
        <v>43783</v>
      </c>
      <c r="B175" s="787" t="s">
        <v>4365</v>
      </c>
      <c r="C175" s="787" t="s">
        <v>16</v>
      </c>
      <c r="D175" t="s">
        <v>12</v>
      </c>
      <c r="E175" s="118"/>
      <c r="F175" s="4">
        <v>21.4</v>
      </c>
      <c r="G175" s="4">
        <f t="shared" si="2"/>
        <v>11.900000000000041</v>
      </c>
      <c r="H175" s="22"/>
      <c r="I175" s="22"/>
      <c r="J175" s="22"/>
    </row>
    <row r="176" spans="1:10" ht="15" customHeight="1">
      <c r="A176" s="103">
        <v>43783</v>
      </c>
      <c r="B176" s="787" t="s">
        <v>4365</v>
      </c>
      <c r="C176" s="787" t="s">
        <v>16</v>
      </c>
      <c r="D176" t="s">
        <v>13</v>
      </c>
      <c r="E176" s="118"/>
      <c r="F176" s="4">
        <v>4.9000000000000004</v>
      </c>
      <c r="G176" s="4">
        <f t="shared" si="2"/>
        <v>7.0000000000000409</v>
      </c>
      <c r="H176" s="22"/>
      <c r="I176" s="22"/>
      <c r="J176" s="22"/>
    </row>
    <row r="177" spans="1:10" ht="15" customHeight="1">
      <c r="A177" s="103">
        <v>43783</v>
      </c>
      <c r="B177" s="787" t="s">
        <v>4365</v>
      </c>
      <c r="C177" s="787" t="s">
        <v>16</v>
      </c>
      <c r="D177" t="s">
        <v>14</v>
      </c>
      <c r="E177" s="118"/>
      <c r="F177" s="4">
        <v>7</v>
      </c>
      <c r="G177" s="4">
        <f t="shared" si="2"/>
        <v>4.0856207306205761E-14</v>
      </c>
      <c r="H177" s="22"/>
      <c r="I177" s="22"/>
      <c r="J177" s="22"/>
    </row>
    <row r="178" spans="1:10" ht="15" customHeight="1">
      <c r="A178" s="105">
        <v>43585</v>
      </c>
      <c r="B178" s="786" t="s">
        <v>10</v>
      </c>
      <c r="C178" s="786" t="s">
        <v>17</v>
      </c>
      <c r="D178" t="s">
        <v>12</v>
      </c>
      <c r="E178" s="118">
        <v>21.6</v>
      </c>
      <c r="F178" s="4"/>
      <c r="G178" s="4">
        <f t="shared" si="2"/>
        <v>21.600000000000044</v>
      </c>
      <c r="H178" s="22"/>
      <c r="I178" s="22"/>
      <c r="J178" s="22"/>
    </row>
    <row r="179" spans="1:10" ht="15" customHeight="1">
      <c r="B179" s="787"/>
      <c r="C179" s="787"/>
      <c r="D179" t="s">
        <v>13</v>
      </c>
      <c r="E179" s="118">
        <v>4.5</v>
      </c>
      <c r="F179" s="4"/>
      <c r="G179" s="4">
        <f t="shared" si="2"/>
        <v>26.100000000000044</v>
      </c>
      <c r="H179" s="22"/>
      <c r="I179" s="22"/>
      <c r="J179" s="22"/>
    </row>
    <row r="180" spans="1:10" ht="15" customHeight="1">
      <c r="B180" s="787"/>
      <c r="C180" s="787"/>
      <c r="D180" t="s">
        <v>14</v>
      </c>
      <c r="E180" s="118">
        <v>210</v>
      </c>
      <c r="F180" s="4"/>
      <c r="G180" s="4">
        <f t="shared" si="2"/>
        <v>236.10000000000005</v>
      </c>
      <c r="H180" s="22"/>
      <c r="I180" s="22"/>
      <c r="J180" s="22"/>
    </row>
    <row r="181" spans="1:10" ht="15" customHeight="1">
      <c r="A181" s="103">
        <v>43585</v>
      </c>
      <c r="B181" s="787" t="s">
        <v>4367</v>
      </c>
      <c r="C181" s="787" t="s">
        <v>17</v>
      </c>
      <c r="D181" t="s">
        <v>14</v>
      </c>
      <c r="E181" s="118"/>
      <c r="F181" s="4">
        <v>161</v>
      </c>
      <c r="G181" s="4">
        <f t="shared" si="2"/>
        <v>75.100000000000051</v>
      </c>
      <c r="H181" s="22"/>
      <c r="I181" s="22"/>
      <c r="J181" s="22"/>
    </row>
    <row r="182" spans="1:10" ht="15" customHeight="1">
      <c r="A182" s="103">
        <v>43783</v>
      </c>
      <c r="B182" s="787" t="s">
        <v>4365</v>
      </c>
      <c r="C182" s="787" t="s">
        <v>17</v>
      </c>
      <c r="D182" t="s">
        <v>12</v>
      </c>
      <c r="E182" s="118"/>
      <c r="F182" s="4">
        <v>21.6</v>
      </c>
      <c r="G182" s="4">
        <f t="shared" si="2"/>
        <v>53.50000000000005</v>
      </c>
      <c r="H182" s="22"/>
      <c r="I182" s="22"/>
      <c r="J182" s="22"/>
    </row>
    <row r="183" spans="1:10" ht="15" customHeight="1">
      <c r="A183" s="103">
        <v>43783</v>
      </c>
      <c r="B183" s="787" t="s">
        <v>4365</v>
      </c>
      <c r="C183" s="787" t="s">
        <v>17</v>
      </c>
      <c r="D183" t="s">
        <v>13</v>
      </c>
      <c r="E183" s="118"/>
      <c r="F183" s="4">
        <v>4.5</v>
      </c>
      <c r="G183" s="4">
        <f t="shared" si="2"/>
        <v>49.00000000000005</v>
      </c>
      <c r="H183" s="22"/>
      <c r="I183" s="22"/>
      <c r="J183" s="22"/>
    </row>
    <row r="184" spans="1:10" ht="15" customHeight="1">
      <c r="A184" s="103">
        <v>43783</v>
      </c>
      <c r="B184" s="787" t="s">
        <v>4365</v>
      </c>
      <c r="C184" s="787" t="s">
        <v>17</v>
      </c>
      <c r="D184" t="s">
        <v>14</v>
      </c>
      <c r="E184" s="118"/>
      <c r="F184" s="4">
        <v>49</v>
      </c>
      <c r="G184" s="4">
        <f t="shared" si="2"/>
        <v>0</v>
      </c>
      <c r="H184" s="22"/>
      <c r="I184" s="22"/>
      <c r="J184" s="22"/>
    </row>
    <row r="185" spans="1:10" ht="15" customHeight="1">
      <c r="A185" s="105">
        <v>43616</v>
      </c>
      <c r="B185" s="786" t="s">
        <v>10</v>
      </c>
      <c r="C185" s="786" t="s">
        <v>18</v>
      </c>
      <c r="D185" t="s">
        <v>12</v>
      </c>
      <c r="E185" s="118">
        <v>19.899999999999999</v>
      </c>
      <c r="F185" s="4"/>
      <c r="G185" s="4">
        <f t="shared" si="2"/>
        <v>19.899999999999999</v>
      </c>
      <c r="H185" s="22"/>
      <c r="I185" s="22"/>
      <c r="J185" s="22"/>
    </row>
    <row r="186" spans="1:10" ht="15" customHeight="1">
      <c r="B186" s="787"/>
      <c r="C186" s="787"/>
      <c r="D186" t="s">
        <v>13</v>
      </c>
      <c r="E186" s="118">
        <v>5.2</v>
      </c>
      <c r="F186" s="4"/>
      <c r="G186" s="4">
        <f t="shared" si="2"/>
        <v>25.099999999999998</v>
      </c>
      <c r="H186" s="22"/>
      <c r="I186" s="22"/>
      <c r="J186" s="22"/>
    </row>
    <row r="187" spans="1:10" ht="15" customHeight="1">
      <c r="B187" s="787"/>
      <c r="C187" s="787"/>
      <c r="D187" t="s">
        <v>14</v>
      </c>
      <c r="E187" s="118">
        <v>210</v>
      </c>
      <c r="F187" s="4"/>
      <c r="G187" s="4">
        <f t="shared" si="2"/>
        <v>235.1</v>
      </c>
      <c r="H187" s="22"/>
      <c r="I187" s="22"/>
      <c r="J187" s="22"/>
    </row>
    <row r="188" spans="1:10" ht="15" customHeight="1">
      <c r="A188" s="103">
        <v>43616</v>
      </c>
      <c r="B188" s="787" t="s">
        <v>4368</v>
      </c>
      <c r="C188" s="787" t="s">
        <v>18</v>
      </c>
      <c r="D188" t="s">
        <v>14</v>
      </c>
      <c r="E188" s="118"/>
      <c r="F188" s="4">
        <v>182</v>
      </c>
      <c r="G188" s="4">
        <f t="shared" si="2"/>
        <v>53.099999999999994</v>
      </c>
      <c r="H188" s="22"/>
      <c r="I188" s="22"/>
      <c r="J188" s="22"/>
    </row>
    <row r="189" spans="1:10" ht="15" customHeight="1">
      <c r="A189" s="103">
        <v>43783</v>
      </c>
      <c r="B189" s="787" t="s">
        <v>4365</v>
      </c>
      <c r="C189" s="787" t="s">
        <v>18</v>
      </c>
      <c r="D189" t="s">
        <v>12</v>
      </c>
      <c r="E189" s="118"/>
      <c r="F189" s="4">
        <v>19.899999999999999</v>
      </c>
      <c r="G189" s="4">
        <f t="shared" si="2"/>
        <v>33.199999999999996</v>
      </c>
      <c r="H189" s="22"/>
      <c r="I189" s="22"/>
      <c r="J189" s="22"/>
    </row>
    <row r="190" spans="1:10" ht="15" customHeight="1">
      <c r="A190" s="103">
        <v>43783</v>
      </c>
      <c r="B190" s="787" t="s">
        <v>4365</v>
      </c>
      <c r="C190" s="787" t="s">
        <v>18</v>
      </c>
      <c r="D190" t="s">
        <v>13</v>
      </c>
      <c r="E190" s="118"/>
      <c r="F190" s="4">
        <v>5.2</v>
      </c>
      <c r="G190" s="4">
        <f t="shared" si="2"/>
        <v>27.999999999999996</v>
      </c>
      <c r="H190" s="22"/>
      <c r="I190" s="22"/>
      <c r="J190" s="22"/>
    </row>
    <row r="191" spans="1:10" ht="15" customHeight="1">
      <c r="A191" s="103">
        <v>43783</v>
      </c>
      <c r="B191" s="787" t="s">
        <v>4365</v>
      </c>
      <c r="C191" s="787" t="s">
        <v>18</v>
      </c>
      <c r="D191" t="s">
        <v>14</v>
      </c>
      <c r="E191" s="118"/>
      <c r="F191" s="4">
        <v>28</v>
      </c>
      <c r="G191" s="4">
        <f t="shared" si="2"/>
        <v>0</v>
      </c>
      <c r="H191" s="22"/>
      <c r="I191" s="22"/>
      <c r="J191" s="22"/>
    </row>
    <row r="192" spans="1:10" ht="15" customHeight="1">
      <c r="A192" s="105">
        <v>43646</v>
      </c>
      <c r="B192" s="786" t="s">
        <v>10</v>
      </c>
      <c r="C192" s="786" t="s">
        <v>19</v>
      </c>
      <c r="D192" t="s">
        <v>12</v>
      </c>
      <c r="E192" s="118">
        <v>17.8</v>
      </c>
      <c r="F192" s="4"/>
      <c r="G192" s="4">
        <f t="shared" si="2"/>
        <v>17.8</v>
      </c>
      <c r="H192" s="22"/>
      <c r="I192" s="22"/>
      <c r="J192" s="22"/>
    </row>
    <row r="193" spans="1:10" ht="15" customHeight="1">
      <c r="B193" s="787"/>
      <c r="C193" s="787"/>
      <c r="D193" t="s">
        <v>13</v>
      </c>
      <c r="E193" s="118">
        <v>4.9000000000000004</v>
      </c>
      <c r="F193" s="4"/>
      <c r="G193" s="4">
        <f t="shared" si="2"/>
        <v>22.700000000000003</v>
      </c>
      <c r="H193" s="22"/>
      <c r="I193" s="22"/>
      <c r="J193" s="22"/>
    </row>
    <row r="194" spans="1:10" ht="15" customHeight="1">
      <c r="B194" s="787"/>
      <c r="C194" s="787"/>
      <c r="D194" t="s">
        <v>14</v>
      </c>
      <c r="E194" s="118">
        <v>210</v>
      </c>
      <c r="F194" s="4"/>
      <c r="G194" s="4">
        <f t="shared" si="2"/>
        <v>232.7</v>
      </c>
      <c r="H194" s="22"/>
      <c r="I194" s="22"/>
      <c r="J194" s="22"/>
    </row>
    <row r="195" spans="1:10" ht="15" customHeight="1">
      <c r="A195" s="103">
        <v>43644</v>
      </c>
      <c r="B195" s="787" t="s">
        <v>4369</v>
      </c>
      <c r="C195" s="787" t="s">
        <v>19</v>
      </c>
      <c r="D195" t="s">
        <v>14</v>
      </c>
      <c r="E195" s="118"/>
      <c r="F195" s="4">
        <v>184</v>
      </c>
      <c r="G195" s="4">
        <f t="shared" si="2"/>
        <v>48.699999999999989</v>
      </c>
      <c r="H195" s="22"/>
      <c r="I195" s="22"/>
      <c r="J195" s="22"/>
    </row>
    <row r="196" spans="1:10" ht="15" customHeight="1">
      <c r="A196" s="103">
        <v>43783</v>
      </c>
      <c r="B196" s="787" t="s">
        <v>4365</v>
      </c>
      <c r="C196" s="787" t="s">
        <v>19</v>
      </c>
      <c r="D196" t="s">
        <v>12</v>
      </c>
      <c r="E196" s="118"/>
      <c r="F196" s="4">
        <v>17.8</v>
      </c>
      <c r="G196" s="4">
        <f t="shared" si="2"/>
        <v>30.899999999999988</v>
      </c>
      <c r="H196" s="22"/>
      <c r="I196" s="22"/>
      <c r="J196" s="22"/>
    </row>
    <row r="197" spans="1:10" ht="15" customHeight="1">
      <c r="A197" s="103">
        <v>43783</v>
      </c>
      <c r="B197" s="787" t="s">
        <v>4365</v>
      </c>
      <c r="C197" s="787" t="s">
        <v>19</v>
      </c>
      <c r="D197" t="s">
        <v>13</v>
      </c>
      <c r="E197" s="118"/>
      <c r="F197" s="4">
        <v>4.9000000000000004</v>
      </c>
      <c r="G197" s="4">
        <f t="shared" si="2"/>
        <v>25.999999999999986</v>
      </c>
      <c r="H197" s="22"/>
      <c r="I197" s="22"/>
      <c r="J197" s="22"/>
    </row>
    <row r="198" spans="1:10" ht="15" customHeight="1">
      <c r="A198" s="103">
        <v>43783</v>
      </c>
      <c r="B198" s="787" t="s">
        <v>4365</v>
      </c>
      <c r="C198" s="787" t="s">
        <v>19</v>
      </c>
      <c r="D198" t="s">
        <v>14</v>
      </c>
      <c r="E198" s="118"/>
      <c r="F198" s="4">
        <v>26</v>
      </c>
      <c r="G198" s="4">
        <f t="shared" si="2"/>
        <v>0</v>
      </c>
      <c r="H198" s="22"/>
      <c r="I198" s="22"/>
      <c r="J198" s="22"/>
    </row>
    <row r="199" spans="1:10" ht="15" customHeight="1">
      <c r="A199" s="105">
        <v>43677</v>
      </c>
      <c r="B199" s="786" t="s">
        <v>10</v>
      </c>
      <c r="C199" s="786" t="s">
        <v>20</v>
      </c>
      <c r="D199" t="s">
        <v>12</v>
      </c>
      <c r="E199" s="118">
        <v>17.8</v>
      </c>
      <c r="F199" s="4"/>
      <c r="G199" s="4">
        <f t="shared" si="2"/>
        <v>17.8</v>
      </c>
      <c r="H199" s="22"/>
      <c r="I199" s="22"/>
      <c r="J199" s="22"/>
    </row>
    <row r="200" spans="1:10" ht="15" customHeight="1">
      <c r="B200" s="787"/>
      <c r="C200" s="787"/>
      <c r="D200" t="s">
        <v>13</v>
      </c>
      <c r="E200" s="118">
        <v>4.8</v>
      </c>
      <c r="F200" s="4"/>
      <c r="G200" s="4">
        <f t="shared" si="2"/>
        <v>22.6</v>
      </c>
      <c r="H200" s="22"/>
      <c r="I200" s="22"/>
      <c r="J200" s="22"/>
    </row>
    <row r="201" spans="1:10" ht="15" customHeight="1">
      <c r="B201" s="787"/>
      <c r="C201" s="787"/>
      <c r="D201" t="s">
        <v>14</v>
      </c>
      <c r="E201" s="118">
        <v>210</v>
      </c>
      <c r="F201" s="4"/>
      <c r="G201" s="4">
        <f t="shared" si="2"/>
        <v>232.6</v>
      </c>
      <c r="H201" s="22"/>
      <c r="I201" s="22"/>
      <c r="J201" s="22"/>
    </row>
    <row r="202" spans="1:10" ht="15" customHeight="1">
      <c r="A202" s="103">
        <v>43677</v>
      </c>
      <c r="B202" s="787" t="s">
        <v>4370</v>
      </c>
      <c r="C202" s="787" t="s">
        <v>20</v>
      </c>
      <c r="D202" t="s">
        <v>14</v>
      </c>
      <c r="E202" s="118"/>
      <c r="F202" s="4">
        <v>154</v>
      </c>
      <c r="G202" s="4">
        <f t="shared" si="2"/>
        <v>78.599999999999994</v>
      </c>
      <c r="H202" s="22"/>
      <c r="I202" s="22"/>
      <c r="J202" s="22"/>
    </row>
    <row r="203" spans="1:10" ht="15" customHeight="1">
      <c r="A203" s="103">
        <v>43783</v>
      </c>
      <c r="B203" s="787" t="s">
        <v>4365</v>
      </c>
      <c r="C203" s="787" t="s">
        <v>20</v>
      </c>
      <c r="D203" t="s">
        <v>12</v>
      </c>
      <c r="E203" s="118"/>
      <c r="F203" s="4">
        <v>17.8</v>
      </c>
      <c r="G203" s="4">
        <f t="shared" si="2"/>
        <v>60.8</v>
      </c>
      <c r="H203" s="22"/>
      <c r="I203" s="22"/>
      <c r="J203" s="22"/>
    </row>
    <row r="204" spans="1:10" ht="15" customHeight="1">
      <c r="A204" s="103">
        <v>43783</v>
      </c>
      <c r="B204" s="787" t="s">
        <v>4365</v>
      </c>
      <c r="C204" s="787" t="s">
        <v>20</v>
      </c>
      <c r="D204" s="2" t="s">
        <v>13</v>
      </c>
      <c r="E204" s="174"/>
      <c r="F204" s="16">
        <v>4.8</v>
      </c>
      <c r="G204" s="16">
        <f t="shared" si="2"/>
        <v>56</v>
      </c>
      <c r="H204" s="22"/>
      <c r="I204" s="22"/>
      <c r="J204" s="22"/>
    </row>
    <row r="205" spans="1:10" ht="15" customHeight="1">
      <c r="A205" s="103">
        <v>43783</v>
      </c>
      <c r="B205" s="787" t="s">
        <v>4365</v>
      </c>
      <c r="C205" s="787" t="s">
        <v>20</v>
      </c>
      <c r="D205" s="2" t="s">
        <v>14</v>
      </c>
      <c r="E205" s="174"/>
      <c r="F205" s="16">
        <v>42</v>
      </c>
      <c r="G205" s="16">
        <f t="shared" si="2"/>
        <v>14</v>
      </c>
      <c r="H205" s="22"/>
      <c r="I205" s="22"/>
      <c r="J205" s="22"/>
    </row>
    <row r="206" spans="1:10" ht="15" customHeight="1">
      <c r="A206" s="103">
        <v>43992</v>
      </c>
      <c r="B206" s="787" t="s">
        <v>4371</v>
      </c>
      <c r="C206" s="787" t="s">
        <v>20</v>
      </c>
      <c r="D206" s="2" t="s">
        <v>14</v>
      </c>
      <c r="E206" s="174"/>
      <c r="F206" s="16">
        <v>14</v>
      </c>
      <c r="G206" s="16">
        <f t="shared" si="2"/>
        <v>0</v>
      </c>
      <c r="H206" s="22"/>
      <c r="I206" s="22"/>
      <c r="J206" s="22"/>
    </row>
    <row r="207" spans="1:10" ht="15" customHeight="1">
      <c r="A207" s="105">
        <v>43708</v>
      </c>
      <c r="B207" s="786" t="s">
        <v>10</v>
      </c>
      <c r="C207" s="786" t="s">
        <v>21</v>
      </c>
      <c r="D207" s="2" t="s">
        <v>12</v>
      </c>
      <c r="E207" s="174">
        <v>17.3</v>
      </c>
      <c r="F207" s="16"/>
      <c r="G207" s="16">
        <f t="shared" si="2"/>
        <v>17.3</v>
      </c>
      <c r="H207" s="22"/>
      <c r="I207" s="22"/>
      <c r="J207" s="22"/>
    </row>
    <row r="208" spans="1:10" ht="15" customHeight="1">
      <c r="B208" s="787"/>
      <c r="C208" s="787"/>
      <c r="D208" s="2" t="s">
        <v>13</v>
      </c>
      <c r="E208" s="174">
        <v>4.5999999999999996</v>
      </c>
      <c r="F208" s="16"/>
      <c r="G208" s="16">
        <f t="shared" si="2"/>
        <v>21.9</v>
      </c>
      <c r="H208" s="22"/>
      <c r="I208" s="22"/>
      <c r="J208" s="22"/>
    </row>
    <row r="209" spans="1:10" ht="15" customHeight="1">
      <c r="B209" s="787"/>
      <c r="C209" s="787"/>
      <c r="D209" s="2" t="s">
        <v>14</v>
      </c>
      <c r="E209" s="174">
        <v>210</v>
      </c>
      <c r="F209" s="16"/>
      <c r="G209" s="16">
        <f t="shared" si="2"/>
        <v>231.9</v>
      </c>
      <c r="H209" s="22"/>
      <c r="I209" s="22"/>
      <c r="J209" s="22"/>
    </row>
    <row r="210" spans="1:10" ht="15" customHeight="1">
      <c r="A210" s="103">
        <v>43708</v>
      </c>
      <c r="B210" s="787" t="s">
        <v>4372</v>
      </c>
      <c r="C210" s="787" t="s">
        <v>21</v>
      </c>
      <c r="D210" s="2" t="s">
        <v>14</v>
      </c>
      <c r="E210" s="174"/>
      <c r="F210" s="16">
        <v>182</v>
      </c>
      <c r="G210" s="16">
        <f t="shared" ref="G210:G295" si="3">+G209+E210-F210</f>
        <v>49.900000000000006</v>
      </c>
      <c r="H210" s="22"/>
      <c r="I210" s="22"/>
      <c r="J210" s="22"/>
    </row>
    <row r="211" spans="1:10" ht="15" customHeight="1">
      <c r="A211" s="103">
        <v>43992</v>
      </c>
      <c r="B211" s="787" t="s">
        <v>4371</v>
      </c>
      <c r="C211" s="787"/>
      <c r="D211" s="2" t="s">
        <v>14</v>
      </c>
      <c r="E211" s="174"/>
      <c r="F211" s="16">
        <v>28</v>
      </c>
      <c r="G211" s="16">
        <f t="shared" si="3"/>
        <v>21.900000000000006</v>
      </c>
      <c r="H211" s="22"/>
      <c r="I211" s="22"/>
      <c r="J211" s="22"/>
    </row>
    <row r="212" spans="1:10" ht="15" customHeight="1">
      <c r="A212" s="103">
        <v>43992</v>
      </c>
      <c r="B212" s="787" t="s">
        <v>4371</v>
      </c>
      <c r="C212" s="787"/>
      <c r="D212" s="2" t="s">
        <v>12</v>
      </c>
      <c r="E212" s="174"/>
      <c r="F212" s="16">
        <v>17.3</v>
      </c>
      <c r="G212" s="16">
        <f t="shared" si="3"/>
        <v>4.600000000000005</v>
      </c>
      <c r="H212" s="22"/>
      <c r="I212" s="22"/>
      <c r="J212" s="22"/>
    </row>
    <row r="213" spans="1:10" ht="15" customHeight="1">
      <c r="A213" s="103">
        <v>43992</v>
      </c>
      <c r="B213" s="787" t="s">
        <v>4371</v>
      </c>
      <c r="C213" s="787"/>
      <c r="D213" s="2" t="s">
        <v>13</v>
      </c>
      <c r="E213" s="174"/>
      <c r="F213" s="16">
        <v>4.5999999999999996</v>
      </c>
      <c r="G213" s="16">
        <f t="shared" si="3"/>
        <v>0</v>
      </c>
      <c r="H213" s="22"/>
      <c r="I213" s="22"/>
      <c r="J213" s="22"/>
    </row>
    <row r="214" spans="1:10" ht="15" customHeight="1">
      <c r="A214" s="105">
        <v>43738</v>
      </c>
      <c r="B214" s="786" t="s">
        <v>10</v>
      </c>
      <c r="C214" s="786" t="s">
        <v>22</v>
      </c>
      <c r="D214" s="2" t="s">
        <v>12</v>
      </c>
      <c r="E214" s="174">
        <v>17.399999999999999</v>
      </c>
      <c r="F214" s="16"/>
      <c r="G214" s="16">
        <f t="shared" si="3"/>
        <v>17.399999999999999</v>
      </c>
      <c r="H214" s="22"/>
      <c r="I214" s="22"/>
      <c r="J214" s="22"/>
    </row>
    <row r="215" spans="1:10" ht="15" customHeight="1">
      <c r="B215" s="787"/>
      <c r="C215" s="787"/>
      <c r="D215" s="2" t="s">
        <v>13</v>
      </c>
      <c r="E215" s="174">
        <v>4.7</v>
      </c>
      <c r="F215" s="16"/>
      <c r="G215" s="16">
        <f t="shared" si="3"/>
        <v>22.099999999999998</v>
      </c>
      <c r="H215" s="22"/>
      <c r="I215" s="22"/>
      <c r="J215" s="22"/>
    </row>
    <row r="216" spans="1:10" ht="15" customHeight="1">
      <c r="B216" s="787"/>
      <c r="C216" s="787"/>
      <c r="D216" s="2" t="s">
        <v>14</v>
      </c>
      <c r="E216" s="174">
        <v>210</v>
      </c>
      <c r="F216" s="16"/>
      <c r="G216" s="16">
        <f t="shared" si="3"/>
        <v>232.1</v>
      </c>
      <c r="H216" s="22"/>
      <c r="I216" s="22"/>
      <c r="J216" s="22"/>
    </row>
    <row r="217" spans="1:10" ht="15" customHeight="1">
      <c r="A217" s="103">
        <v>43738</v>
      </c>
      <c r="B217" s="787" t="s">
        <v>4373</v>
      </c>
      <c r="C217" s="787" t="s">
        <v>22</v>
      </c>
      <c r="D217" s="2" t="s">
        <v>14</v>
      </c>
      <c r="E217" s="174"/>
      <c r="F217" s="16">
        <v>196</v>
      </c>
      <c r="G217" s="16">
        <f t="shared" si="3"/>
        <v>36.099999999999994</v>
      </c>
      <c r="H217" s="22"/>
      <c r="I217" s="22"/>
      <c r="J217" s="22"/>
    </row>
    <row r="218" spans="1:10" ht="15" customHeight="1">
      <c r="A218" s="103">
        <v>43992</v>
      </c>
      <c r="B218" s="787" t="s">
        <v>4371</v>
      </c>
      <c r="C218" s="787"/>
      <c r="D218" s="2" t="s">
        <v>14</v>
      </c>
      <c r="E218" s="174"/>
      <c r="F218" s="16">
        <v>14</v>
      </c>
      <c r="G218" s="16">
        <f t="shared" si="3"/>
        <v>22.099999999999994</v>
      </c>
      <c r="H218" s="22"/>
      <c r="I218" s="22"/>
      <c r="J218" s="22"/>
    </row>
    <row r="219" spans="1:10" ht="15" customHeight="1">
      <c r="A219" s="103">
        <v>43992</v>
      </c>
      <c r="B219" s="787" t="s">
        <v>4371</v>
      </c>
      <c r="C219" s="787"/>
      <c r="D219" s="2" t="s">
        <v>12</v>
      </c>
      <c r="E219" s="174"/>
      <c r="F219" s="16">
        <v>17.399999999999999</v>
      </c>
      <c r="G219" s="16">
        <f t="shared" si="3"/>
        <v>4.6999999999999957</v>
      </c>
      <c r="H219" s="22"/>
      <c r="I219" s="22"/>
      <c r="J219" s="22"/>
    </row>
    <row r="220" spans="1:10" ht="15" customHeight="1">
      <c r="A220" s="103">
        <v>43992</v>
      </c>
      <c r="B220" s="787" t="s">
        <v>4371</v>
      </c>
      <c r="C220" s="787"/>
      <c r="D220" s="2" t="s">
        <v>13</v>
      </c>
      <c r="E220" s="174"/>
      <c r="F220" s="16">
        <v>4.7</v>
      </c>
      <c r="G220" s="16">
        <f t="shared" si="3"/>
        <v>0</v>
      </c>
      <c r="H220" s="22"/>
      <c r="I220" s="22"/>
      <c r="J220" s="22"/>
    </row>
    <row r="221" spans="1:10" ht="15" customHeight="1">
      <c r="A221" s="105">
        <v>43769</v>
      </c>
      <c r="B221" s="786" t="s">
        <v>10</v>
      </c>
      <c r="C221" s="786" t="s">
        <v>23</v>
      </c>
      <c r="D221" s="2" t="s">
        <v>12</v>
      </c>
      <c r="E221" s="174">
        <v>17.5</v>
      </c>
      <c r="F221" s="16"/>
      <c r="G221" s="16">
        <f t="shared" si="3"/>
        <v>17.5</v>
      </c>
      <c r="H221" s="22"/>
      <c r="I221" s="22"/>
      <c r="J221" s="22"/>
    </row>
    <row r="222" spans="1:10" ht="15" customHeight="1">
      <c r="B222" s="786"/>
      <c r="C222" s="787"/>
      <c r="D222" s="2" t="s">
        <v>13</v>
      </c>
      <c r="E222" s="174">
        <v>4.5</v>
      </c>
      <c r="F222" s="16"/>
      <c r="G222" s="16">
        <f t="shared" si="3"/>
        <v>22</v>
      </c>
      <c r="H222" s="22"/>
      <c r="I222" s="22"/>
      <c r="J222" s="22"/>
    </row>
    <row r="223" spans="1:10" ht="15" customHeight="1">
      <c r="B223" s="786"/>
      <c r="C223" s="787"/>
      <c r="D223" s="2" t="s">
        <v>14</v>
      </c>
      <c r="E223" s="174">
        <v>210</v>
      </c>
      <c r="F223" s="16"/>
      <c r="G223" s="16">
        <f t="shared" si="3"/>
        <v>232</v>
      </c>
      <c r="H223" s="22"/>
      <c r="I223" s="22"/>
      <c r="J223" s="22"/>
    </row>
    <row r="224" spans="1:10" ht="15" customHeight="1">
      <c r="A224" s="103">
        <v>43769</v>
      </c>
      <c r="B224" s="787" t="s">
        <v>4374</v>
      </c>
      <c r="C224" s="787" t="s">
        <v>23</v>
      </c>
      <c r="D224" s="2" t="s">
        <v>14</v>
      </c>
      <c r="E224" s="174"/>
      <c r="F224" s="16">
        <v>210</v>
      </c>
      <c r="G224" s="16">
        <f t="shared" si="3"/>
        <v>22</v>
      </c>
      <c r="H224" s="22"/>
      <c r="I224" s="22"/>
      <c r="J224" s="22"/>
    </row>
    <row r="225" spans="1:10" ht="15" customHeight="1">
      <c r="A225" s="103">
        <v>43992</v>
      </c>
      <c r="B225" s="787" t="s">
        <v>4371</v>
      </c>
      <c r="C225" s="787"/>
      <c r="D225" s="2" t="s">
        <v>12</v>
      </c>
      <c r="E225" s="174"/>
      <c r="F225" s="16">
        <v>17.5</v>
      </c>
      <c r="G225" s="16">
        <f t="shared" si="3"/>
        <v>4.5</v>
      </c>
      <c r="H225" s="22"/>
      <c r="I225" s="22"/>
      <c r="J225" s="22"/>
    </row>
    <row r="226" spans="1:10" ht="15" customHeight="1">
      <c r="A226" s="103">
        <v>43992</v>
      </c>
      <c r="B226" s="787" t="s">
        <v>4371</v>
      </c>
      <c r="C226" s="787"/>
      <c r="D226" s="2" t="s">
        <v>13</v>
      </c>
      <c r="E226" s="174"/>
      <c r="F226" s="16">
        <v>4.5</v>
      </c>
      <c r="G226" s="16">
        <f t="shared" si="3"/>
        <v>0</v>
      </c>
      <c r="H226" s="22"/>
      <c r="I226" s="22"/>
      <c r="J226" s="22"/>
    </row>
    <row r="227" spans="1:10" ht="15" customHeight="1">
      <c r="A227" s="105">
        <v>43799</v>
      </c>
      <c r="B227" s="786" t="s">
        <v>10</v>
      </c>
      <c r="C227" s="786" t="s">
        <v>24</v>
      </c>
      <c r="D227" s="2" t="s">
        <v>12</v>
      </c>
      <c r="E227" s="174">
        <v>19.600000000000001</v>
      </c>
      <c r="F227" s="16"/>
      <c r="G227" s="16">
        <f t="shared" si="3"/>
        <v>19.600000000000001</v>
      </c>
      <c r="H227" s="22"/>
      <c r="I227" s="22"/>
      <c r="J227" s="22"/>
    </row>
    <row r="228" spans="1:10" ht="15" customHeight="1">
      <c r="B228" s="787"/>
      <c r="C228" s="787"/>
      <c r="D228" s="2" t="s">
        <v>13</v>
      </c>
      <c r="E228" s="174">
        <v>4.7</v>
      </c>
      <c r="F228" s="16"/>
      <c r="G228" s="16">
        <f t="shared" si="3"/>
        <v>24.3</v>
      </c>
      <c r="H228" s="22"/>
      <c r="I228" s="22"/>
      <c r="J228" s="22"/>
    </row>
    <row r="229" spans="1:10" ht="15" customHeight="1">
      <c r="B229" s="787"/>
      <c r="C229" s="787"/>
      <c r="D229" s="2" t="s">
        <v>14</v>
      </c>
      <c r="E229" s="174">
        <v>210</v>
      </c>
      <c r="F229" s="16"/>
      <c r="G229" s="16">
        <f t="shared" si="3"/>
        <v>234.3</v>
      </c>
      <c r="H229" s="22"/>
      <c r="I229" s="22"/>
      <c r="J229" s="22"/>
    </row>
    <row r="230" spans="1:10" ht="15" customHeight="1">
      <c r="A230" s="103">
        <v>43799</v>
      </c>
      <c r="B230" s="787" t="s">
        <v>4375</v>
      </c>
      <c r="C230" s="787" t="s">
        <v>24</v>
      </c>
      <c r="D230" s="2" t="s">
        <v>14</v>
      </c>
      <c r="E230" s="174"/>
      <c r="F230" s="16">
        <v>210</v>
      </c>
      <c r="G230" s="16">
        <f t="shared" si="3"/>
        <v>24.300000000000011</v>
      </c>
      <c r="H230" s="22"/>
      <c r="I230" s="22"/>
      <c r="J230" s="22"/>
    </row>
    <row r="231" spans="1:10" ht="15" customHeight="1">
      <c r="A231" s="103">
        <v>43992</v>
      </c>
      <c r="B231" s="787" t="s">
        <v>4371</v>
      </c>
      <c r="C231" s="787"/>
      <c r="D231" s="2" t="s">
        <v>12</v>
      </c>
      <c r="E231" s="174"/>
      <c r="F231" s="16">
        <v>19.600000000000001</v>
      </c>
      <c r="G231" s="16">
        <f t="shared" si="3"/>
        <v>4.7000000000000099</v>
      </c>
      <c r="H231" s="22"/>
      <c r="I231" s="22"/>
      <c r="J231" s="22"/>
    </row>
    <row r="232" spans="1:10" ht="15" customHeight="1">
      <c r="A232" s="103">
        <v>43992</v>
      </c>
      <c r="B232" s="787" t="s">
        <v>4371</v>
      </c>
      <c r="C232" s="787"/>
      <c r="D232" s="2" t="s">
        <v>13</v>
      </c>
      <c r="E232" s="174"/>
      <c r="F232" s="16">
        <v>4.7</v>
      </c>
      <c r="G232" s="16">
        <f t="shared" si="3"/>
        <v>9.7699626167013776E-15</v>
      </c>
      <c r="H232" s="22"/>
      <c r="I232" s="22"/>
      <c r="J232" s="22"/>
    </row>
    <row r="233" spans="1:10" ht="15" customHeight="1">
      <c r="A233" s="105">
        <v>43830</v>
      </c>
      <c r="B233" s="786" t="s">
        <v>10</v>
      </c>
      <c r="C233" s="786" t="s">
        <v>25</v>
      </c>
      <c r="D233" s="2" t="s">
        <v>12</v>
      </c>
      <c r="E233" s="174">
        <v>20.5</v>
      </c>
      <c r="F233" s="16"/>
      <c r="G233" s="16">
        <f t="shared" si="3"/>
        <v>20.500000000000011</v>
      </c>
      <c r="H233" s="22"/>
      <c r="I233" s="22"/>
      <c r="J233" s="22"/>
    </row>
    <row r="234" spans="1:10" ht="15" customHeight="1">
      <c r="B234" s="787"/>
      <c r="C234" s="787"/>
      <c r="D234" s="2" t="s">
        <v>13</v>
      </c>
      <c r="E234" s="174">
        <v>4.7</v>
      </c>
      <c r="F234" s="16"/>
      <c r="G234" s="16">
        <f t="shared" si="3"/>
        <v>25.20000000000001</v>
      </c>
      <c r="H234" s="22"/>
      <c r="I234" s="22"/>
      <c r="J234" s="22"/>
    </row>
    <row r="235" spans="1:10" ht="15" customHeight="1">
      <c r="B235" s="787"/>
      <c r="C235" s="787"/>
      <c r="D235" s="2" t="s">
        <v>14</v>
      </c>
      <c r="E235" s="174">
        <v>210</v>
      </c>
      <c r="F235" s="16"/>
      <c r="G235" s="16">
        <f t="shared" si="3"/>
        <v>235.20000000000002</v>
      </c>
      <c r="H235" s="22"/>
      <c r="I235" s="22"/>
      <c r="J235" s="22"/>
    </row>
    <row r="236" spans="1:10" ht="15" customHeight="1">
      <c r="A236" s="103">
        <v>43830</v>
      </c>
      <c r="B236" s="787" t="s">
        <v>4376</v>
      </c>
      <c r="C236" s="787" t="s">
        <v>25</v>
      </c>
      <c r="D236" s="2" t="s">
        <v>14</v>
      </c>
      <c r="E236" s="174"/>
      <c r="F236" s="16">
        <v>210</v>
      </c>
      <c r="G236" s="16">
        <f t="shared" si="3"/>
        <v>25.200000000000017</v>
      </c>
      <c r="H236" s="22"/>
      <c r="I236" s="22"/>
      <c r="J236" s="22"/>
    </row>
    <row r="237" spans="1:10" ht="15" customHeight="1">
      <c r="A237" s="103">
        <v>43992</v>
      </c>
      <c r="B237" s="787" t="s">
        <v>4371</v>
      </c>
      <c r="C237" s="787"/>
      <c r="D237" s="2" t="s">
        <v>12</v>
      </c>
      <c r="E237" s="174"/>
      <c r="F237" s="16">
        <v>20.5</v>
      </c>
      <c r="G237" s="16">
        <f t="shared" si="3"/>
        <v>4.7000000000000171</v>
      </c>
      <c r="H237" s="22"/>
      <c r="I237" s="22"/>
      <c r="J237" s="22"/>
    </row>
    <row r="238" spans="1:10" ht="15" customHeight="1">
      <c r="A238" s="103">
        <v>43992</v>
      </c>
      <c r="B238" s="787" t="s">
        <v>4371</v>
      </c>
      <c r="C238" s="787"/>
      <c r="D238" s="2" t="s">
        <v>13</v>
      </c>
      <c r="E238" s="174"/>
      <c r="F238" s="16">
        <v>4.7</v>
      </c>
      <c r="G238" s="16">
        <f t="shared" si="3"/>
        <v>1.6875389974302379E-14</v>
      </c>
      <c r="H238" s="22"/>
      <c r="I238" s="22"/>
      <c r="J238" s="22"/>
    </row>
    <row r="239" spans="1:10" ht="15" customHeight="1">
      <c r="A239" s="105">
        <v>43861</v>
      </c>
      <c r="B239" s="786" t="s">
        <v>10</v>
      </c>
      <c r="C239" s="786" t="s">
        <v>11</v>
      </c>
      <c r="D239" s="2" t="s">
        <v>12</v>
      </c>
      <c r="E239" s="174">
        <v>23.2</v>
      </c>
      <c r="F239" s="16"/>
      <c r="G239" s="16">
        <f t="shared" si="3"/>
        <v>23.200000000000017</v>
      </c>
      <c r="H239" s="22"/>
      <c r="I239" s="22"/>
      <c r="J239" s="22"/>
    </row>
    <row r="240" spans="1:10" ht="15" customHeight="1">
      <c r="B240" s="787"/>
      <c r="C240" s="787"/>
      <c r="D240" s="2" t="s">
        <v>13</v>
      </c>
      <c r="E240" s="174">
        <v>4.5</v>
      </c>
      <c r="F240" s="16"/>
      <c r="G240" s="16">
        <f t="shared" si="3"/>
        <v>27.700000000000017</v>
      </c>
      <c r="H240" s="22"/>
      <c r="I240" s="22"/>
      <c r="J240" s="22"/>
    </row>
    <row r="241" spans="1:10" ht="15" customHeight="1">
      <c r="B241" s="787"/>
      <c r="C241" s="787"/>
      <c r="D241" s="2" t="s">
        <v>14</v>
      </c>
      <c r="E241" s="174">
        <v>210</v>
      </c>
      <c r="F241" s="16"/>
      <c r="G241" s="16">
        <f t="shared" si="3"/>
        <v>237.70000000000002</v>
      </c>
      <c r="H241" s="22"/>
      <c r="I241" s="22"/>
      <c r="J241" s="22"/>
    </row>
    <row r="242" spans="1:10" ht="15" customHeight="1">
      <c r="A242" s="103">
        <v>43861</v>
      </c>
      <c r="B242" s="787" t="s">
        <v>4377</v>
      </c>
      <c r="C242" s="787" t="s">
        <v>11</v>
      </c>
      <c r="D242" s="2" t="s">
        <v>14</v>
      </c>
      <c r="E242" s="174"/>
      <c r="F242" s="16">
        <v>210</v>
      </c>
      <c r="G242" s="16">
        <f t="shared" si="3"/>
        <v>27.700000000000017</v>
      </c>
      <c r="H242" s="22"/>
      <c r="I242" s="22"/>
      <c r="J242" s="22"/>
    </row>
    <row r="243" spans="1:10" ht="15" customHeight="1">
      <c r="A243" s="103">
        <v>43992</v>
      </c>
      <c r="B243" s="787" t="s">
        <v>4371</v>
      </c>
      <c r="C243" s="787" t="s">
        <v>11</v>
      </c>
      <c r="D243" s="2" t="s">
        <v>12</v>
      </c>
      <c r="E243" s="174"/>
      <c r="F243" s="16">
        <v>23.2</v>
      </c>
      <c r="G243" s="16">
        <f t="shared" si="3"/>
        <v>4.5000000000000178</v>
      </c>
      <c r="H243" s="22"/>
      <c r="I243" s="22"/>
      <c r="J243" s="22"/>
    </row>
    <row r="244" spans="1:10" ht="15" customHeight="1">
      <c r="A244" s="103">
        <v>43992</v>
      </c>
      <c r="B244" s="787" t="s">
        <v>4371</v>
      </c>
      <c r="C244" s="787" t="s">
        <v>11</v>
      </c>
      <c r="D244" s="2" t="s">
        <v>13</v>
      </c>
      <c r="E244" s="174"/>
      <c r="F244" s="16">
        <v>4.5</v>
      </c>
      <c r="G244" s="16">
        <f t="shared" si="3"/>
        <v>1.7763568394002505E-14</v>
      </c>
      <c r="H244" s="22"/>
      <c r="I244" s="22"/>
      <c r="J244" s="22"/>
    </row>
    <row r="245" spans="1:10" ht="15" customHeight="1">
      <c r="A245" s="105">
        <v>43890</v>
      </c>
      <c r="B245" s="786" t="s">
        <v>10</v>
      </c>
      <c r="C245" s="786" t="s">
        <v>15</v>
      </c>
      <c r="D245" s="2" t="s">
        <v>12</v>
      </c>
      <c r="E245" s="174">
        <v>24.1</v>
      </c>
      <c r="F245" s="16"/>
      <c r="G245" s="16">
        <f t="shared" si="3"/>
        <v>24.100000000000019</v>
      </c>
      <c r="H245" s="22"/>
      <c r="I245" s="22"/>
      <c r="J245" s="22"/>
    </row>
    <row r="246" spans="1:10" ht="15" customHeight="1">
      <c r="B246" s="787"/>
      <c r="C246" s="787"/>
      <c r="D246" s="2" t="s">
        <v>13</v>
      </c>
      <c r="E246" s="174">
        <v>4.8</v>
      </c>
      <c r="F246" s="16"/>
      <c r="G246" s="16">
        <f t="shared" si="3"/>
        <v>28.90000000000002</v>
      </c>
      <c r="H246" s="22"/>
      <c r="I246" s="22"/>
      <c r="J246" s="22"/>
    </row>
    <row r="247" spans="1:10" ht="15" customHeight="1">
      <c r="B247" s="787"/>
      <c r="C247" s="787"/>
      <c r="D247" s="2" t="s">
        <v>14</v>
      </c>
      <c r="E247" s="174">
        <v>210</v>
      </c>
      <c r="F247" s="16"/>
      <c r="G247" s="16">
        <f t="shared" si="3"/>
        <v>238.90000000000003</v>
      </c>
      <c r="H247" s="22"/>
      <c r="I247" s="22"/>
      <c r="J247" s="22"/>
    </row>
    <row r="248" spans="1:10" ht="15" customHeight="1">
      <c r="A248" s="103">
        <v>43890</v>
      </c>
      <c r="B248" s="787" t="s">
        <v>4378</v>
      </c>
      <c r="C248" s="787" t="s">
        <v>15</v>
      </c>
      <c r="D248" s="2" t="s">
        <v>14</v>
      </c>
      <c r="E248" s="174"/>
      <c r="F248" s="16">
        <v>210</v>
      </c>
      <c r="G248" s="16">
        <f t="shared" si="3"/>
        <v>28.900000000000034</v>
      </c>
      <c r="H248" s="22"/>
      <c r="I248" s="22"/>
      <c r="J248" s="22"/>
    </row>
    <row r="249" spans="1:10" ht="15" customHeight="1">
      <c r="A249" s="103">
        <v>43992</v>
      </c>
      <c r="B249" s="787" t="s">
        <v>4371</v>
      </c>
      <c r="C249" s="787" t="s">
        <v>15</v>
      </c>
      <c r="D249" s="2" t="s">
        <v>12</v>
      </c>
      <c r="E249" s="174"/>
      <c r="F249" s="16">
        <v>24.1</v>
      </c>
      <c r="G249" s="16">
        <f t="shared" si="3"/>
        <v>4.8000000000000327</v>
      </c>
      <c r="H249" s="22"/>
      <c r="I249" s="22"/>
      <c r="J249" s="22"/>
    </row>
    <row r="250" spans="1:10" ht="15" customHeight="1">
      <c r="A250" s="103">
        <v>43992</v>
      </c>
      <c r="B250" s="787" t="s">
        <v>4371</v>
      </c>
      <c r="C250" s="787" t="s">
        <v>15</v>
      </c>
      <c r="D250" s="2" t="s">
        <v>13</v>
      </c>
      <c r="E250" s="174"/>
      <c r="F250" s="16">
        <v>4.8</v>
      </c>
      <c r="G250" s="16">
        <f t="shared" si="3"/>
        <v>3.2862601528904634E-14</v>
      </c>
      <c r="H250" s="22"/>
      <c r="I250" s="22"/>
      <c r="J250" s="22"/>
    </row>
    <row r="251" spans="1:10" ht="15" customHeight="1">
      <c r="A251" s="105">
        <v>43905</v>
      </c>
      <c r="B251" s="786" t="s">
        <v>10</v>
      </c>
      <c r="C251" s="786" t="s">
        <v>16</v>
      </c>
      <c r="D251" s="2" t="s">
        <v>12</v>
      </c>
      <c r="E251" s="174">
        <v>21.4</v>
      </c>
      <c r="F251" s="16"/>
      <c r="G251" s="16">
        <f t="shared" si="3"/>
        <v>21.400000000000031</v>
      </c>
      <c r="H251" s="22"/>
      <c r="I251" s="22"/>
      <c r="J251" s="22"/>
    </row>
    <row r="252" spans="1:10" ht="15" customHeight="1">
      <c r="B252" s="787"/>
      <c r="C252" s="787"/>
      <c r="D252" s="2" t="s">
        <v>13</v>
      </c>
      <c r="E252" s="174">
        <v>4.8</v>
      </c>
      <c r="F252" s="16"/>
      <c r="G252" s="16">
        <f t="shared" si="3"/>
        <v>26.200000000000031</v>
      </c>
      <c r="H252" s="22"/>
      <c r="I252" s="22"/>
      <c r="J252" s="22"/>
    </row>
    <row r="253" spans="1:10" ht="15" customHeight="1">
      <c r="B253" s="787"/>
      <c r="C253" s="787"/>
      <c r="D253" s="2" t="s">
        <v>14</v>
      </c>
      <c r="E253" s="174">
        <v>210</v>
      </c>
      <c r="F253" s="16"/>
      <c r="G253" s="16">
        <f t="shared" si="3"/>
        <v>236.20000000000005</v>
      </c>
      <c r="H253" s="22"/>
      <c r="I253" s="22"/>
      <c r="J253" s="22"/>
    </row>
    <row r="254" spans="1:10" ht="15" customHeight="1">
      <c r="A254" s="103">
        <v>43969</v>
      </c>
      <c r="B254" s="787" t="s">
        <v>4379</v>
      </c>
      <c r="C254" s="787" t="s">
        <v>16</v>
      </c>
      <c r="D254" s="2" t="s">
        <v>14</v>
      </c>
      <c r="E254" s="174"/>
      <c r="F254" s="16">
        <v>70</v>
      </c>
      <c r="G254" s="16">
        <f t="shared" si="3"/>
        <v>166.20000000000005</v>
      </c>
      <c r="H254" s="22"/>
      <c r="I254" s="22"/>
      <c r="J254" s="22"/>
    </row>
    <row r="255" spans="1:10" ht="15" customHeight="1">
      <c r="A255" s="103">
        <v>43992</v>
      </c>
      <c r="B255" s="787" t="s">
        <v>4371</v>
      </c>
      <c r="C255" s="787" t="s">
        <v>16</v>
      </c>
      <c r="D255" s="2" t="s">
        <v>14</v>
      </c>
      <c r="E255" s="174"/>
      <c r="F255" s="16">
        <v>140</v>
      </c>
      <c r="G255" s="16">
        <f t="shared" si="3"/>
        <v>26.200000000000045</v>
      </c>
      <c r="H255" s="22"/>
      <c r="I255" s="22"/>
      <c r="J255" s="22"/>
    </row>
    <row r="256" spans="1:10" ht="15" customHeight="1">
      <c r="A256" s="103">
        <v>44118</v>
      </c>
      <c r="B256" s="787" t="s">
        <v>4380</v>
      </c>
      <c r="C256" s="787" t="s">
        <v>16</v>
      </c>
      <c r="D256" s="2" t="s">
        <v>12</v>
      </c>
      <c r="E256" s="174"/>
      <c r="F256" s="16">
        <v>21.4</v>
      </c>
      <c r="G256" s="16">
        <f t="shared" si="3"/>
        <v>4.8000000000000469</v>
      </c>
      <c r="H256" s="22"/>
      <c r="I256" s="22"/>
      <c r="J256" s="22"/>
    </row>
    <row r="257" spans="1:14" ht="15" customHeight="1">
      <c r="A257" s="103">
        <v>44118</v>
      </c>
      <c r="B257" s="787" t="s">
        <v>4380</v>
      </c>
      <c r="C257" s="787" t="s">
        <v>16</v>
      </c>
      <c r="D257" s="2" t="s">
        <v>13</v>
      </c>
      <c r="E257" s="174"/>
      <c r="F257" s="16">
        <v>4.8</v>
      </c>
      <c r="G257" s="16">
        <f t="shared" si="3"/>
        <v>4.7073456244106637E-14</v>
      </c>
      <c r="H257" s="22"/>
      <c r="I257" s="22"/>
      <c r="J257" s="22"/>
    </row>
    <row r="258" spans="1:14" ht="15" customHeight="1">
      <c r="A258" s="105">
        <v>43951</v>
      </c>
      <c r="B258" s="786" t="s">
        <v>10</v>
      </c>
      <c r="C258" s="786" t="s">
        <v>17</v>
      </c>
      <c r="D258" s="2" t="s">
        <v>12</v>
      </c>
      <c r="E258" s="174">
        <v>13.1</v>
      </c>
      <c r="F258" s="16"/>
      <c r="G258" s="16">
        <f t="shared" si="3"/>
        <v>13.100000000000048</v>
      </c>
      <c r="H258" s="22"/>
      <c r="I258" s="22"/>
      <c r="J258" s="22"/>
    </row>
    <row r="259" spans="1:14" ht="15" customHeight="1">
      <c r="B259" s="787"/>
      <c r="C259" s="787"/>
      <c r="D259" s="2" t="s">
        <v>13</v>
      </c>
      <c r="E259" s="174">
        <v>4.5999999999999996</v>
      </c>
      <c r="F259" s="16"/>
      <c r="G259" s="16">
        <f t="shared" si="3"/>
        <v>17.700000000000045</v>
      </c>
      <c r="H259" s="22"/>
      <c r="I259" s="22"/>
      <c r="J259" s="872"/>
      <c r="K259" s="872"/>
      <c r="L259" s="872"/>
      <c r="M259" s="872"/>
      <c r="N259" s="872"/>
    </row>
    <row r="260" spans="1:14" ht="15" customHeight="1">
      <c r="B260" s="787"/>
      <c r="C260" s="787"/>
      <c r="D260" s="2" t="s">
        <v>14</v>
      </c>
      <c r="E260" s="174">
        <v>210</v>
      </c>
      <c r="F260" s="16"/>
      <c r="G260" s="16">
        <f t="shared" si="3"/>
        <v>227.70000000000005</v>
      </c>
      <c r="H260" s="22"/>
      <c r="I260" s="22"/>
      <c r="J260" s="872"/>
      <c r="K260" s="872"/>
      <c r="L260" s="872"/>
      <c r="M260" s="872"/>
      <c r="N260" s="872"/>
    </row>
    <row r="261" spans="1:14" ht="15" customHeight="1">
      <c r="A261" s="103">
        <v>44145</v>
      </c>
      <c r="B261" s="787" t="s">
        <v>4381</v>
      </c>
      <c r="C261" s="787" t="s">
        <v>17</v>
      </c>
      <c r="D261" s="2" t="s">
        <v>14</v>
      </c>
      <c r="E261" s="174"/>
      <c r="F261" s="16">
        <v>210</v>
      </c>
      <c r="G261" s="16">
        <f t="shared" si="3"/>
        <v>17.700000000000045</v>
      </c>
      <c r="H261" s="22"/>
      <c r="I261" s="22"/>
      <c r="J261" s="809"/>
      <c r="K261" s="809"/>
      <c r="L261" s="809"/>
      <c r="M261" s="672"/>
      <c r="N261" s="809"/>
    </row>
    <row r="262" spans="1:14" ht="15" customHeight="1">
      <c r="A262" s="103">
        <v>44145</v>
      </c>
      <c r="B262" s="787" t="s">
        <v>4382</v>
      </c>
      <c r="C262" s="787" t="s">
        <v>17</v>
      </c>
      <c r="D262" s="2" t="s">
        <v>12</v>
      </c>
      <c r="E262" s="174"/>
      <c r="F262" s="16">
        <v>13.1</v>
      </c>
      <c r="G262" s="16">
        <f t="shared" si="3"/>
        <v>4.6000000000000458</v>
      </c>
      <c r="H262" s="22"/>
      <c r="I262" s="22"/>
      <c r="J262" s="809"/>
      <c r="K262" s="809"/>
      <c r="L262" s="809"/>
      <c r="M262" s="672"/>
      <c r="N262" s="809"/>
    </row>
    <row r="263" spans="1:14" ht="15" customHeight="1">
      <c r="A263" s="103">
        <v>44145</v>
      </c>
      <c r="B263" s="787" t="s">
        <v>4382</v>
      </c>
      <c r="C263" s="787" t="s">
        <v>17</v>
      </c>
      <c r="D263" s="2" t="s">
        <v>13</v>
      </c>
      <c r="E263" s="174"/>
      <c r="F263" s="16">
        <v>4.5999999999999996</v>
      </c>
      <c r="G263" s="16">
        <f t="shared" si="3"/>
        <v>4.6185277824406512E-14</v>
      </c>
      <c r="H263" s="22"/>
      <c r="I263" s="22"/>
      <c r="J263" s="809"/>
      <c r="K263" s="809"/>
      <c r="L263" s="809"/>
      <c r="M263" s="672"/>
      <c r="N263" s="809"/>
    </row>
    <row r="264" spans="1:14" ht="15" customHeight="1">
      <c r="A264" s="105">
        <v>43982</v>
      </c>
      <c r="B264" s="786" t="s">
        <v>10</v>
      </c>
      <c r="C264" s="786" t="s">
        <v>18</v>
      </c>
      <c r="D264" s="2" t="s">
        <v>528</v>
      </c>
      <c r="E264" s="174">
        <v>12.1</v>
      </c>
      <c r="F264" s="16"/>
      <c r="G264" s="16">
        <f t="shared" si="3"/>
        <v>12.100000000000046</v>
      </c>
      <c r="H264" s="22"/>
      <c r="I264" s="22"/>
      <c r="J264" s="22"/>
    </row>
    <row r="265" spans="1:14" ht="15" customHeight="1">
      <c r="B265" s="787"/>
      <c r="C265" s="787"/>
      <c r="D265" s="2" t="s">
        <v>13</v>
      </c>
      <c r="E265" s="174">
        <v>2.5</v>
      </c>
      <c r="F265" s="16"/>
      <c r="G265" s="16">
        <f t="shared" si="3"/>
        <v>14.600000000000046</v>
      </c>
      <c r="H265" s="22"/>
      <c r="I265" s="22"/>
      <c r="J265" s="22"/>
      <c r="K265" s="786"/>
      <c r="L265" s="2"/>
      <c r="M265" s="174"/>
    </row>
    <row r="266" spans="1:14" ht="15" customHeight="1">
      <c r="B266" s="787"/>
      <c r="C266" s="787"/>
      <c r="D266" s="2" t="s">
        <v>14</v>
      </c>
      <c r="E266" s="174">
        <v>210</v>
      </c>
      <c r="F266" s="16"/>
      <c r="G266" s="16">
        <f t="shared" si="3"/>
        <v>224.60000000000005</v>
      </c>
      <c r="H266" s="22"/>
      <c r="I266" s="22"/>
      <c r="J266" s="22"/>
      <c r="K266" s="787"/>
      <c r="L266" s="2"/>
      <c r="M266" s="174"/>
    </row>
    <row r="267" spans="1:14" ht="15" customHeight="1">
      <c r="A267" s="103">
        <v>44145</v>
      </c>
      <c r="B267" s="787" t="s">
        <v>4381</v>
      </c>
      <c r="C267" s="787" t="s">
        <v>18</v>
      </c>
      <c r="D267" s="2" t="s">
        <v>14</v>
      </c>
      <c r="E267" s="174"/>
      <c r="F267" s="16">
        <v>172.3</v>
      </c>
      <c r="G267" s="16">
        <f t="shared" si="3"/>
        <v>52.30000000000004</v>
      </c>
      <c r="H267" s="22"/>
      <c r="I267" s="22"/>
      <c r="J267" s="22"/>
      <c r="K267" s="787"/>
      <c r="L267" s="2"/>
      <c r="M267" s="174"/>
    </row>
    <row r="268" spans="1:14" ht="15" customHeight="1">
      <c r="A268" s="103">
        <v>44159</v>
      </c>
      <c r="B268" s="787" t="s">
        <v>4383</v>
      </c>
      <c r="C268" s="787" t="s">
        <v>18</v>
      </c>
      <c r="D268" s="2" t="s">
        <v>14</v>
      </c>
      <c r="E268" s="174"/>
      <c r="F268" s="16">
        <v>37.700000000000003</v>
      </c>
      <c r="G268" s="16">
        <f t="shared" si="3"/>
        <v>14.600000000000037</v>
      </c>
      <c r="H268" s="22"/>
      <c r="I268" s="22"/>
      <c r="J268" s="22"/>
      <c r="K268" s="787"/>
      <c r="L268" s="2"/>
      <c r="M268" s="174"/>
    </row>
    <row r="269" spans="1:14" ht="15" customHeight="1">
      <c r="A269" s="103">
        <v>44159</v>
      </c>
      <c r="B269" s="787" t="s">
        <v>4384</v>
      </c>
      <c r="C269" s="787" t="s">
        <v>18</v>
      </c>
      <c r="D269" s="2" t="s">
        <v>12</v>
      </c>
      <c r="E269" s="174"/>
      <c r="F269" s="16">
        <v>12.1</v>
      </c>
      <c r="G269" s="16">
        <f t="shared" si="3"/>
        <v>2.5000000000000373</v>
      </c>
      <c r="H269" s="22"/>
      <c r="I269" s="22"/>
      <c r="J269" s="22"/>
      <c r="K269" s="787"/>
      <c r="L269" s="2"/>
      <c r="M269" s="174"/>
    </row>
    <row r="270" spans="1:14" ht="15" customHeight="1">
      <c r="A270" s="103">
        <v>44159</v>
      </c>
      <c r="B270" s="787" t="s">
        <v>4384</v>
      </c>
      <c r="C270" s="787" t="s">
        <v>18</v>
      </c>
      <c r="D270" s="2" t="s">
        <v>13</v>
      </c>
      <c r="E270" s="174"/>
      <c r="F270" s="16">
        <v>2.5</v>
      </c>
      <c r="G270" s="16">
        <f t="shared" si="3"/>
        <v>3.730349362740526E-14</v>
      </c>
      <c r="H270" s="22"/>
      <c r="I270" s="22"/>
      <c r="J270" s="22"/>
      <c r="K270" s="787"/>
      <c r="L270" s="2"/>
      <c r="M270" s="174"/>
    </row>
    <row r="271" spans="1:14" ht="15" customHeight="1">
      <c r="A271" s="105">
        <v>44012</v>
      </c>
      <c r="B271" s="786" t="s">
        <v>10</v>
      </c>
      <c r="C271" s="786" t="s">
        <v>19</v>
      </c>
      <c r="D271" t="s">
        <v>12</v>
      </c>
      <c r="E271" s="118">
        <v>10.7</v>
      </c>
      <c r="F271" s="16"/>
      <c r="G271" s="16">
        <f t="shared" si="3"/>
        <v>10.700000000000037</v>
      </c>
      <c r="H271" s="22"/>
      <c r="I271" s="22"/>
      <c r="J271" s="22"/>
      <c r="K271" s="787"/>
      <c r="L271" s="2"/>
      <c r="M271" s="174"/>
    </row>
    <row r="272" spans="1:14" ht="15" customHeight="1">
      <c r="B272" s="787"/>
      <c r="C272" s="787"/>
      <c r="D272" t="s">
        <v>13</v>
      </c>
      <c r="E272" s="118">
        <v>1.2</v>
      </c>
      <c r="F272" s="16"/>
      <c r="G272" s="16">
        <f t="shared" si="3"/>
        <v>11.900000000000036</v>
      </c>
      <c r="H272" s="22"/>
      <c r="I272" s="22"/>
      <c r="J272" s="22"/>
      <c r="K272" s="786"/>
      <c r="L272" s="2"/>
      <c r="M272" s="174"/>
    </row>
    <row r="273" spans="1:13" ht="15" customHeight="1">
      <c r="B273" s="787"/>
      <c r="C273" s="787"/>
      <c r="D273" t="s">
        <v>14</v>
      </c>
      <c r="E273" s="118">
        <v>210</v>
      </c>
      <c r="F273" s="16"/>
      <c r="G273" s="16">
        <f t="shared" si="3"/>
        <v>221.90000000000003</v>
      </c>
      <c r="H273" s="22"/>
      <c r="I273" s="22"/>
      <c r="J273" s="22"/>
      <c r="K273" s="787"/>
      <c r="L273" s="2"/>
      <c r="M273" s="174"/>
    </row>
    <row r="274" spans="1:13" ht="15" customHeight="1">
      <c r="A274" s="103">
        <v>44159</v>
      </c>
      <c r="B274" s="787" t="s">
        <v>4383</v>
      </c>
      <c r="C274" s="787" t="s">
        <v>19</v>
      </c>
      <c r="D274" t="s">
        <v>14</v>
      </c>
      <c r="E274" s="118"/>
      <c r="F274" s="16">
        <v>210</v>
      </c>
      <c r="G274" s="16">
        <f t="shared" si="3"/>
        <v>11.900000000000034</v>
      </c>
      <c r="H274" s="22"/>
      <c r="I274" s="22"/>
      <c r="J274" s="22"/>
      <c r="K274" s="787"/>
      <c r="L274" s="2"/>
      <c r="M274" s="174"/>
    </row>
    <row r="275" spans="1:13" ht="15" customHeight="1">
      <c r="A275" s="103">
        <v>44159</v>
      </c>
      <c r="B275" s="787" t="s">
        <v>4384</v>
      </c>
      <c r="C275" s="787" t="s">
        <v>19</v>
      </c>
      <c r="D275" t="s">
        <v>12</v>
      </c>
      <c r="E275" s="118"/>
      <c r="F275" s="16">
        <v>10.7</v>
      </c>
      <c r="G275" s="16">
        <f t="shared" si="3"/>
        <v>1.2000000000000348</v>
      </c>
      <c r="H275" s="22"/>
      <c r="I275" s="22"/>
      <c r="J275" s="22"/>
      <c r="K275" s="787"/>
      <c r="L275" s="2"/>
      <c r="M275" s="174"/>
    </row>
    <row r="276" spans="1:13" ht="15" customHeight="1">
      <c r="A276" s="103">
        <v>44159</v>
      </c>
      <c r="B276" s="787" t="s">
        <v>4384</v>
      </c>
      <c r="C276" s="787" t="s">
        <v>19</v>
      </c>
      <c r="D276" t="s">
        <v>13</v>
      </c>
      <c r="E276" s="118"/>
      <c r="F276" s="16">
        <v>1.2</v>
      </c>
      <c r="G276" s="16">
        <f t="shared" si="3"/>
        <v>3.4861002973229915E-14</v>
      </c>
      <c r="H276" s="22"/>
      <c r="I276" s="22"/>
      <c r="J276" s="22"/>
      <c r="K276" s="787"/>
      <c r="L276" s="2"/>
      <c r="M276" s="174"/>
    </row>
    <row r="277" spans="1:13" ht="15" customHeight="1">
      <c r="A277" s="105">
        <v>44043</v>
      </c>
      <c r="B277" s="786" t="s">
        <v>10</v>
      </c>
      <c r="C277" s="786" t="s">
        <v>20</v>
      </c>
      <c r="D277" t="s">
        <v>12</v>
      </c>
      <c r="E277" s="118">
        <v>9</v>
      </c>
      <c r="F277" s="16"/>
      <c r="G277" s="16">
        <f t="shared" si="3"/>
        <v>9.0000000000000355</v>
      </c>
      <c r="H277" s="22"/>
      <c r="I277" s="22"/>
      <c r="J277" s="22"/>
      <c r="K277" s="787"/>
      <c r="L277" s="2"/>
      <c r="M277" s="174"/>
    </row>
    <row r="278" spans="1:13" ht="15" customHeight="1">
      <c r="B278" s="787"/>
      <c r="C278" s="787"/>
      <c r="D278" t="s">
        <v>13</v>
      </c>
      <c r="E278" s="118">
        <v>3.7</v>
      </c>
      <c r="F278" s="16"/>
      <c r="G278" s="16">
        <f t="shared" si="3"/>
        <v>12.700000000000035</v>
      </c>
      <c r="H278" s="22"/>
      <c r="I278" s="22"/>
      <c r="J278" s="22"/>
      <c r="K278" s="786"/>
      <c r="M278" s="118"/>
    </row>
    <row r="279" spans="1:13" ht="15" customHeight="1">
      <c r="B279" s="787"/>
      <c r="C279" s="787"/>
      <c r="D279" t="s">
        <v>14</v>
      </c>
      <c r="E279" s="118">
        <v>210</v>
      </c>
      <c r="F279" s="16"/>
      <c r="G279" s="16">
        <f t="shared" si="3"/>
        <v>222.70000000000005</v>
      </c>
      <c r="H279" s="22"/>
      <c r="I279" s="22"/>
      <c r="J279" s="22"/>
      <c r="K279" s="787"/>
      <c r="M279" s="118"/>
    </row>
    <row r="280" spans="1:13" ht="15" customHeight="1">
      <c r="A280" s="103">
        <v>44118</v>
      </c>
      <c r="B280" s="787" t="s">
        <v>4385</v>
      </c>
      <c r="C280" s="787" t="s">
        <v>20</v>
      </c>
      <c r="D280" t="s">
        <v>14</v>
      </c>
      <c r="E280" s="118"/>
      <c r="F280" s="16">
        <v>210</v>
      </c>
      <c r="G280" s="16">
        <f t="shared" si="3"/>
        <v>12.700000000000045</v>
      </c>
      <c r="H280" s="22"/>
      <c r="I280" s="22"/>
      <c r="J280" s="22"/>
      <c r="K280" s="787"/>
      <c r="M280" s="118"/>
    </row>
    <row r="281" spans="1:13" ht="15" customHeight="1">
      <c r="A281" s="103">
        <v>44118</v>
      </c>
      <c r="B281" s="787" t="s">
        <v>4380</v>
      </c>
      <c r="C281" s="787" t="s">
        <v>20</v>
      </c>
      <c r="D281" t="s">
        <v>12</v>
      </c>
      <c r="E281" s="118"/>
      <c r="F281" s="16">
        <v>9</v>
      </c>
      <c r="G281" s="16">
        <f t="shared" si="3"/>
        <v>3.7000000000000455</v>
      </c>
      <c r="H281" s="22"/>
      <c r="I281" s="22"/>
      <c r="J281" s="22"/>
      <c r="K281" s="787"/>
      <c r="M281" s="118"/>
    </row>
    <row r="282" spans="1:13" ht="15" customHeight="1">
      <c r="A282" s="103">
        <v>44118</v>
      </c>
      <c r="B282" s="787" t="s">
        <v>4380</v>
      </c>
      <c r="C282" s="787" t="s">
        <v>20</v>
      </c>
      <c r="D282" t="s">
        <v>13</v>
      </c>
      <c r="E282" s="118"/>
      <c r="F282" s="16">
        <v>3.7</v>
      </c>
      <c r="G282" s="16">
        <f t="shared" si="3"/>
        <v>4.5297099404706387E-14</v>
      </c>
      <c r="H282" s="22"/>
      <c r="I282" s="22"/>
      <c r="J282" s="22"/>
      <c r="K282" s="787"/>
      <c r="M282" s="118"/>
    </row>
    <row r="283" spans="1:13" ht="15" customHeight="1">
      <c r="A283" s="105">
        <v>44074</v>
      </c>
      <c r="B283" s="786" t="s">
        <v>10</v>
      </c>
      <c r="C283" s="786" t="s">
        <v>21</v>
      </c>
      <c r="D283" t="s">
        <v>12</v>
      </c>
      <c r="E283" s="118">
        <v>8.6</v>
      </c>
      <c r="F283" s="16"/>
      <c r="G283" s="16">
        <f t="shared" si="3"/>
        <v>8.6000000000000441</v>
      </c>
      <c r="H283" s="22"/>
      <c r="I283" s="22"/>
      <c r="J283" s="22"/>
      <c r="K283" s="787"/>
      <c r="M283" s="118"/>
    </row>
    <row r="284" spans="1:13" ht="15" customHeight="1">
      <c r="B284" s="787"/>
      <c r="C284" s="787"/>
      <c r="D284" t="s">
        <v>13</v>
      </c>
      <c r="E284" s="118">
        <v>2.7</v>
      </c>
      <c r="F284" s="16"/>
      <c r="G284" s="16">
        <f t="shared" si="3"/>
        <v>11.300000000000043</v>
      </c>
      <c r="H284" s="22"/>
      <c r="I284" s="22"/>
      <c r="J284" s="22"/>
      <c r="K284" s="787"/>
      <c r="M284" s="118"/>
    </row>
    <row r="285" spans="1:13" ht="15" customHeight="1">
      <c r="B285" s="787"/>
      <c r="C285" s="787"/>
      <c r="D285" t="s">
        <v>14</v>
      </c>
      <c r="E285" s="118">
        <v>210</v>
      </c>
      <c r="F285" s="16"/>
      <c r="G285" s="16">
        <f t="shared" si="3"/>
        <v>221.30000000000004</v>
      </c>
      <c r="H285" s="22"/>
      <c r="I285" s="22"/>
      <c r="J285" s="22"/>
      <c r="K285" s="787"/>
      <c r="M285" s="118"/>
    </row>
    <row r="286" spans="1:13" ht="15" customHeight="1">
      <c r="B286" s="787"/>
      <c r="C286" s="787"/>
      <c r="D286" t="s">
        <v>40</v>
      </c>
      <c r="E286" s="118">
        <v>15</v>
      </c>
      <c r="F286" s="16"/>
      <c r="G286" s="16">
        <f t="shared" si="3"/>
        <v>236.30000000000004</v>
      </c>
      <c r="H286" s="22"/>
      <c r="I286" s="22"/>
      <c r="J286" s="22"/>
      <c r="K286" s="787"/>
      <c r="M286" s="118"/>
    </row>
    <row r="287" spans="1:13" ht="15" customHeight="1">
      <c r="A287" s="103">
        <v>44159</v>
      </c>
      <c r="B287" s="787" t="s">
        <v>4383</v>
      </c>
      <c r="C287" s="787" t="s">
        <v>21</v>
      </c>
      <c r="D287" t="s">
        <v>14</v>
      </c>
      <c r="E287" s="118"/>
      <c r="F287" s="16">
        <v>19.5</v>
      </c>
      <c r="G287" s="16">
        <f t="shared" si="3"/>
        <v>216.80000000000004</v>
      </c>
      <c r="H287" s="22"/>
      <c r="I287" s="22"/>
      <c r="J287" s="22"/>
      <c r="K287" s="787"/>
      <c r="M287" s="118"/>
    </row>
    <row r="288" spans="1:13" ht="15" customHeight="1">
      <c r="A288" s="103">
        <v>44159</v>
      </c>
      <c r="B288" s="787" t="s">
        <v>4384</v>
      </c>
      <c r="C288" s="787" t="s">
        <v>21</v>
      </c>
      <c r="D288" t="s">
        <v>12</v>
      </c>
      <c r="E288" s="118"/>
      <c r="F288" s="16">
        <v>8.6</v>
      </c>
      <c r="G288" s="16">
        <f t="shared" si="3"/>
        <v>208.20000000000005</v>
      </c>
      <c r="H288" s="22"/>
      <c r="I288" s="22"/>
      <c r="J288" s="22"/>
      <c r="K288" s="787"/>
      <c r="M288" s="118"/>
    </row>
    <row r="289" spans="1:13" ht="15" customHeight="1">
      <c r="A289" s="103">
        <v>44159</v>
      </c>
      <c r="B289" s="787" t="s">
        <v>4384</v>
      </c>
      <c r="C289" s="787" t="s">
        <v>21</v>
      </c>
      <c r="D289" t="s">
        <v>13</v>
      </c>
      <c r="E289" s="118"/>
      <c r="F289" s="16">
        <v>2.7</v>
      </c>
      <c r="G289" s="16">
        <f t="shared" si="3"/>
        <v>205.50000000000006</v>
      </c>
      <c r="H289" s="22"/>
      <c r="I289" s="22"/>
      <c r="J289" s="22"/>
      <c r="K289" s="787"/>
      <c r="M289" s="118"/>
    </row>
    <row r="290" spans="1:13" ht="15" customHeight="1">
      <c r="A290" s="103">
        <v>44174</v>
      </c>
      <c r="B290" s="787" t="s">
        <v>4386</v>
      </c>
      <c r="C290" s="787" t="s">
        <v>21</v>
      </c>
      <c r="D290" t="s">
        <v>14</v>
      </c>
      <c r="E290" s="118"/>
      <c r="F290" s="16">
        <v>190.5</v>
      </c>
      <c r="G290" s="16">
        <f t="shared" si="3"/>
        <v>15.000000000000057</v>
      </c>
      <c r="H290" s="22"/>
      <c r="I290" s="22"/>
      <c r="J290" s="22"/>
      <c r="K290" s="787"/>
      <c r="M290" s="118"/>
    </row>
    <row r="291" spans="1:13" ht="15" customHeight="1">
      <c r="A291" s="103">
        <v>44174</v>
      </c>
      <c r="B291" s="787" t="s">
        <v>4387</v>
      </c>
      <c r="C291" s="787" t="s">
        <v>21</v>
      </c>
      <c r="D291" t="s">
        <v>40</v>
      </c>
      <c r="E291" s="118"/>
      <c r="F291" s="16">
        <v>15</v>
      </c>
      <c r="G291" s="16">
        <f t="shared" si="3"/>
        <v>5.6843418860808015E-14</v>
      </c>
      <c r="H291" s="22"/>
      <c r="I291" s="22"/>
      <c r="J291" s="22"/>
      <c r="K291" s="787"/>
      <c r="M291" s="118"/>
    </row>
    <row r="292" spans="1:13" ht="15" customHeight="1">
      <c r="A292" s="105">
        <v>44104</v>
      </c>
      <c r="B292" s="786" t="s">
        <v>10</v>
      </c>
      <c r="C292" s="786" t="s">
        <v>22</v>
      </c>
      <c r="D292" t="s">
        <v>12</v>
      </c>
      <c r="E292" s="118">
        <v>8.9</v>
      </c>
      <c r="F292" s="16"/>
      <c r="G292" s="16">
        <f t="shared" si="3"/>
        <v>8.9000000000000572</v>
      </c>
      <c r="H292" s="22"/>
      <c r="I292" s="22"/>
      <c r="J292" s="22"/>
      <c r="K292" s="787"/>
      <c r="M292" s="118"/>
    </row>
    <row r="293" spans="1:13" ht="15" customHeight="1">
      <c r="B293" s="787"/>
      <c r="C293" s="787"/>
      <c r="D293" t="s">
        <v>13</v>
      </c>
      <c r="E293" s="118">
        <v>3.1</v>
      </c>
      <c r="F293" s="16"/>
      <c r="G293" s="16">
        <f t="shared" si="3"/>
        <v>12.000000000000057</v>
      </c>
      <c r="H293" s="22"/>
      <c r="I293" s="22"/>
      <c r="J293" s="22"/>
      <c r="K293" s="787"/>
      <c r="M293" s="118"/>
    </row>
    <row r="294" spans="1:13" ht="15" customHeight="1">
      <c r="B294" s="787"/>
      <c r="C294" s="787"/>
      <c r="D294" t="s">
        <v>14</v>
      </c>
      <c r="E294" s="118">
        <v>210</v>
      </c>
      <c r="F294" s="16"/>
      <c r="G294" s="16">
        <f t="shared" si="3"/>
        <v>222.00000000000006</v>
      </c>
      <c r="H294" s="22"/>
      <c r="I294" s="22"/>
      <c r="J294" s="22"/>
      <c r="K294" s="787"/>
      <c r="M294" s="118"/>
    </row>
    <row r="295" spans="1:13" ht="15" customHeight="1">
      <c r="B295" s="787"/>
      <c r="C295" s="787"/>
      <c r="D295" t="s">
        <v>40</v>
      </c>
      <c r="E295" s="118">
        <v>8.5</v>
      </c>
      <c r="F295" s="16"/>
      <c r="G295" s="16">
        <f t="shared" si="3"/>
        <v>230.50000000000006</v>
      </c>
      <c r="H295" s="22"/>
      <c r="I295" s="22"/>
      <c r="J295" s="22"/>
      <c r="K295" s="787"/>
      <c r="M295" s="118"/>
    </row>
    <row r="296" spans="1:13" ht="15" customHeight="1">
      <c r="A296" s="103">
        <v>44174</v>
      </c>
      <c r="B296" s="787" t="s">
        <v>4386</v>
      </c>
      <c r="C296" s="787" t="s">
        <v>22</v>
      </c>
      <c r="D296" t="s">
        <v>14</v>
      </c>
      <c r="E296" s="118"/>
      <c r="F296" s="16">
        <v>99.5</v>
      </c>
      <c r="G296" s="16">
        <f t="shared" ref="G296:G364" si="4">+G295+E296-F296</f>
        <v>131.00000000000006</v>
      </c>
      <c r="H296" s="92"/>
      <c r="I296" s="22"/>
      <c r="J296" s="22"/>
      <c r="K296" s="787"/>
      <c r="M296" s="118"/>
    </row>
    <row r="297" spans="1:13" ht="15" customHeight="1">
      <c r="A297" s="103">
        <v>44194</v>
      </c>
      <c r="B297" s="787" t="s">
        <v>4388</v>
      </c>
      <c r="C297" s="787" t="s">
        <v>22</v>
      </c>
      <c r="D297" t="s">
        <v>14</v>
      </c>
      <c r="E297" s="118"/>
      <c r="F297" s="16">
        <v>110.5</v>
      </c>
      <c r="G297" s="16">
        <f t="shared" si="4"/>
        <v>20.500000000000057</v>
      </c>
      <c r="H297" s="92"/>
      <c r="I297" s="22"/>
      <c r="J297" s="22"/>
      <c r="K297" s="787"/>
      <c r="M297" s="118"/>
    </row>
    <row r="298" spans="1:13" ht="15" customHeight="1">
      <c r="A298" s="103">
        <v>44203</v>
      </c>
      <c r="B298" s="787" t="s">
        <v>4389</v>
      </c>
      <c r="C298" s="787" t="s">
        <v>22</v>
      </c>
      <c r="D298" t="s">
        <v>12</v>
      </c>
      <c r="E298" s="118"/>
      <c r="F298" s="16">
        <v>8.9</v>
      </c>
      <c r="G298" s="16">
        <f t="shared" si="4"/>
        <v>11.600000000000056</v>
      </c>
      <c r="H298" s="92"/>
      <c r="I298" s="22"/>
      <c r="J298" s="22"/>
      <c r="K298" s="787"/>
      <c r="M298" s="118"/>
    </row>
    <row r="299" spans="1:13" ht="15" customHeight="1">
      <c r="A299" s="103">
        <v>44203</v>
      </c>
      <c r="B299" s="787" t="s">
        <v>4389</v>
      </c>
      <c r="C299" s="787" t="s">
        <v>22</v>
      </c>
      <c r="D299" t="s">
        <v>13</v>
      </c>
      <c r="E299" s="118"/>
      <c r="F299" s="16">
        <v>3.1</v>
      </c>
      <c r="G299" s="16">
        <f t="shared" si="4"/>
        <v>8.5000000000000568</v>
      </c>
      <c r="H299" s="92"/>
      <c r="I299" s="22"/>
      <c r="J299" s="22"/>
      <c r="K299" s="787"/>
      <c r="M299" s="118"/>
    </row>
    <row r="300" spans="1:13" ht="15" customHeight="1">
      <c r="A300" s="103">
        <v>44203</v>
      </c>
      <c r="B300" s="787" t="s">
        <v>4389</v>
      </c>
      <c r="C300" s="787" t="s">
        <v>22</v>
      </c>
      <c r="D300" t="s">
        <v>40</v>
      </c>
      <c r="E300" s="118"/>
      <c r="F300" s="16">
        <v>2.5</v>
      </c>
      <c r="G300" s="16">
        <f t="shared" si="4"/>
        <v>6.0000000000000568</v>
      </c>
      <c r="H300" s="92"/>
      <c r="I300" s="22"/>
      <c r="J300" s="22"/>
      <c r="K300" s="787"/>
      <c r="M300" s="118"/>
    </row>
    <row r="301" spans="1:13" ht="15" customHeight="1">
      <c r="A301" s="103">
        <v>44250</v>
      </c>
      <c r="B301" s="787" t="s">
        <v>4390</v>
      </c>
      <c r="C301" s="787" t="s">
        <v>22</v>
      </c>
      <c r="D301" t="s">
        <v>40</v>
      </c>
      <c r="E301" s="118"/>
      <c r="F301" s="16">
        <v>6</v>
      </c>
      <c r="G301" s="16">
        <f t="shared" si="4"/>
        <v>5.6843418860808015E-14</v>
      </c>
      <c r="H301" s="92"/>
      <c r="I301" s="22"/>
      <c r="J301" s="22"/>
      <c r="K301" s="787"/>
      <c r="M301" s="118"/>
    </row>
    <row r="302" spans="1:13" ht="15" customHeight="1">
      <c r="A302" s="105">
        <v>44135</v>
      </c>
      <c r="B302" s="786" t="s">
        <v>10</v>
      </c>
      <c r="C302" s="786" t="s">
        <v>23</v>
      </c>
      <c r="D302" t="s">
        <v>12</v>
      </c>
      <c r="E302" s="118">
        <v>10.4</v>
      </c>
      <c r="F302" s="16"/>
      <c r="G302" s="16">
        <f t="shared" si="4"/>
        <v>10.400000000000057</v>
      </c>
      <c r="H302" s="22"/>
      <c r="I302" s="22"/>
      <c r="J302" s="22"/>
      <c r="K302" s="787"/>
      <c r="M302" s="118"/>
    </row>
    <row r="303" spans="1:13" ht="15" customHeight="1">
      <c r="B303" s="787"/>
      <c r="C303" s="787"/>
      <c r="D303" t="s">
        <v>13</v>
      </c>
      <c r="E303" s="118">
        <v>3.3</v>
      </c>
      <c r="F303" s="16"/>
      <c r="G303" s="16">
        <f t="shared" si="4"/>
        <v>13.700000000000056</v>
      </c>
      <c r="H303" s="22"/>
      <c r="I303" s="22"/>
      <c r="J303" s="22"/>
      <c r="K303" s="787"/>
      <c r="M303" s="118"/>
    </row>
    <row r="304" spans="1:13" ht="15" customHeight="1">
      <c r="B304" s="787"/>
      <c r="C304" s="787"/>
      <c r="D304" t="s">
        <v>14</v>
      </c>
      <c r="E304" s="118">
        <v>210</v>
      </c>
      <c r="F304" s="16"/>
      <c r="G304" s="16">
        <f t="shared" si="4"/>
        <v>223.70000000000005</v>
      </c>
      <c r="H304" s="22"/>
      <c r="I304" s="22"/>
      <c r="J304" s="22"/>
      <c r="K304" s="787"/>
      <c r="M304" s="118"/>
    </row>
    <row r="305" spans="1:13" ht="15" customHeight="1">
      <c r="A305" s="103">
        <v>44194</v>
      </c>
      <c r="B305" s="787" t="s">
        <v>4388</v>
      </c>
      <c r="C305" s="787" t="s">
        <v>23</v>
      </c>
      <c r="D305" t="s">
        <v>14</v>
      </c>
      <c r="E305" s="118"/>
      <c r="F305" s="16">
        <v>194.5</v>
      </c>
      <c r="G305" s="16">
        <f t="shared" si="4"/>
        <v>29.200000000000045</v>
      </c>
      <c r="H305" s="92"/>
      <c r="I305" s="22"/>
      <c r="J305" s="22"/>
      <c r="K305" s="787"/>
      <c r="M305" s="118"/>
    </row>
    <row r="306" spans="1:13" ht="15" customHeight="1">
      <c r="A306" s="103">
        <v>44203</v>
      </c>
      <c r="B306" s="787" t="s">
        <v>4391</v>
      </c>
      <c r="C306" s="787" t="s">
        <v>23</v>
      </c>
      <c r="D306" t="s">
        <v>14</v>
      </c>
      <c r="E306" s="118"/>
      <c r="F306" s="16">
        <v>15.5</v>
      </c>
      <c r="G306" s="16">
        <f t="shared" si="4"/>
        <v>13.700000000000045</v>
      </c>
      <c r="H306" s="92"/>
      <c r="I306" s="22"/>
      <c r="J306" s="22"/>
      <c r="K306" s="787"/>
      <c r="M306" s="118"/>
    </row>
    <row r="307" spans="1:13" ht="15" customHeight="1">
      <c r="A307" s="103">
        <v>44250</v>
      </c>
      <c r="B307" s="787" t="s">
        <v>4390</v>
      </c>
      <c r="C307" s="787" t="s">
        <v>23</v>
      </c>
      <c r="D307" t="s">
        <v>12</v>
      </c>
      <c r="E307" s="118"/>
      <c r="F307" s="16">
        <v>10.4</v>
      </c>
      <c r="G307" s="16">
        <f t="shared" si="4"/>
        <v>3.3000000000000451</v>
      </c>
      <c r="H307" s="92"/>
      <c r="I307" s="22"/>
      <c r="J307" s="22"/>
      <c r="K307" s="787"/>
      <c r="M307" s="118"/>
    </row>
    <row r="308" spans="1:13" ht="15" customHeight="1">
      <c r="A308" s="103">
        <v>44250</v>
      </c>
      <c r="B308" s="787" t="s">
        <v>4390</v>
      </c>
      <c r="C308" s="787" t="s">
        <v>23</v>
      </c>
      <c r="D308" t="s">
        <v>13</v>
      </c>
      <c r="E308" s="118"/>
      <c r="F308" s="16">
        <v>3.3</v>
      </c>
      <c r="G308" s="16">
        <f t="shared" si="4"/>
        <v>4.5297099404706387E-14</v>
      </c>
      <c r="H308" s="92"/>
      <c r="I308" s="22"/>
      <c r="J308" s="22"/>
      <c r="K308" s="787"/>
      <c r="M308" s="118"/>
    </row>
    <row r="309" spans="1:13" ht="15" customHeight="1">
      <c r="A309" s="105">
        <v>44165</v>
      </c>
      <c r="B309" s="786" t="s">
        <v>10</v>
      </c>
      <c r="C309" s="786" t="s">
        <v>24</v>
      </c>
      <c r="D309" t="s">
        <v>12</v>
      </c>
      <c r="E309" s="118">
        <v>9.9</v>
      </c>
      <c r="F309" s="16"/>
      <c r="G309" s="16">
        <f t="shared" si="4"/>
        <v>9.9000000000000448</v>
      </c>
      <c r="H309" s="22"/>
      <c r="I309" s="22"/>
      <c r="J309" s="22"/>
      <c r="K309" s="787"/>
      <c r="M309" s="118"/>
    </row>
    <row r="310" spans="1:13" ht="15" customHeight="1">
      <c r="B310" s="787"/>
      <c r="C310" s="787"/>
      <c r="D310" t="s">
        <v>13</v>
      </c>
      <c r="E310" s="118">
        <v>3.3</v>
      </c>
      <c r="F310" s="16"/>
      <c r="G310" s="16">
        <f t="shared" si="4"/>
        <v>13.200000000000045</v>
      </c>
      <c r="H310" s="22"/>
      <c r="I310" s="22"/>
      <c r="J310" s="22"/>
      <c r="K310" s="787"/>
      <c r="M310" s="118"/>
    </row>
    <row r="311" spans="1:13" ht="15" customHeight="1">
      <c r="B311" s="787"/>
      <c r="C311" s="787"/>
      <c r="D311" t="s">
        <v>14</v>
      </c>
      <c r="E311" s="118">
        <v>210</v>
      </c>
      <c r="F311" s="16"/>
      <c r="G311" s="16">
        <f t="shared" si="4"/>
        <v>223.20000000000005</v>
      </c>
      <c r="H311" s="22"/>
      <c r="I311" s="22"/>
      <c r="J311" s="22"/>
      <c r="K311" s="787"/>
      <c r="M311" s="118"/>
    </row>
    <row r="312" spans="1:13" ht="15" customHeight="1">
      <c r="A312" s="103">
        <v>44203</v>
      </c>
      <c r="B312" s="787" t="s">
        <v>4391</v>
      </c>
      <c r="C312" s="787" t="s">
        <v>24</v>
      </c>
      <c r="D312" t="s">
        <v>14</v>
      </c>
      <c r="E312" s="118"/>
      <c r="F312" s="16">
        <v>210</v>
      </c>
      <c r="G312" s="16">
        <f t="shared" si="4"/>
        <v>13.200000000000045</v>
      </c>
      <c r="H312" s="22"/>
      <c r="I312" s="22"/>
      <c r="J312" s="22"/>
      <c r="K312" s="787"/>
      <c r="M312" s="118"/>
    </row>
    <row r="313" spans="1:13" ht="15" customHeight="1">
      <c r="A313" s="103">
        <v>44250</v>
      </c>
      <c r="B313" s="787" t="s">
        <v>4390</v>
      </c>
      <c r="C313" s="787" t="s">
        <v>24</v>
      </c>
      <c r="D313" t="s">
        <v>12</v>
      </c>
      <c r="E313" s="118"/>
      <c r="F313" s="16">
        <v>9.9</v>
      </c>
      <c r="G313" s="16">
        <f t="shared" si="4"/>
        <v>3.3000000000000451</v>
      </c>
      <c r="H313" s="22"/>
      <c r="I313" s="22"/>
      <c r="J313" s="22"/>
      <c r="K313" s="787"/>
      <c r="M313" s="118"/>
    </row>
    <row r="314" spans="1:13" ht="15" customHeight="1">
      <c r="A314" s="103">
        <v>44250</v>
      </c>
      <c r="B314" s="787" t="s">
        <v>4390</v>
      </c>
      <c r="C314" s="787" t="s">
        <v>24</v>
      </c>
      <c r="D314" t="s">
        <v>13</v>
      </c>
      <c r="E314" s="118"/>
      <c r="F314" s="16">
        <v>3.3</v>
      </c>
      <c r="G314" s="16">
        <f t="shared" si="4"/>
        <v>4.5297099404706387E-14</v>
      </c>
      <c r="H314" s="22"/>
      <c r="I314" s="22"/>
      <c r="J314" s="22"/>
      <c r="K314" s="787"/>
      <c r="M314" s="118"/>
    </row>
    <row r="315" spans="1:13" ht="15" customHeight="1">
      <c r="A315" s="105">
        <v>44196</v>
      </c>
      <c r="B315" s="786" t="s">
        <v>10</v>
      </c>
      <c r="C315" s="786" t="s">
        <v>25</v>
      </c>
      <c r="D315" t="s">
        <v>12</v>
      </c>
      <c r="E315" s="118">
        <v>22.6</v>
      </c>
      <c r="F315" s="16"/>
      <c r="G315" s="16">
        <f t="shared" si="4"/>
        <v>22.600000000000048</v>
      </c>
      <c r="H315" s="22"/>
      <c r="I315" s="22"/>
      <c r="J315" s="22"/>
      <c r="K315" s="787"/>
      <c r="M315" s="118"/>
    </row>
    <row r="316" spans="1:13" ht="15" customHeight="1">
      <c r="B316" s="787"/>
      <c r="C316" s="787"/>
      <c r="D316" t="s">
        <v>13</v>
      </c>
      <c r="E316" s="118">
        <v>3</v>
      </c>
      <c r="F316" s="16"/>
      <c r="G316" s="16">
        <f t="shared" si="4"/>
        <v>25.600000000000048</v>
      </c>
      <c r="H316" s="22"/>
      <c r="I316" s="22"/>
      <c r="J316" s="22"/>
      <c r="K316" s="787"/>
      <c r="M316" s="118"/>
    </row>
    <row r="317" spans="1:13" ht="15" customHeight="1">
      <c r="B317" s="787"/>
      <c r="C317" s="787"/>
      <c r="D317" t="s">
        <v>14</v>
      </c>
      <c r="E317" s="118">
        <v>210</v>
      </c>
      <c r="F317" s="16"/>
      <c r="G317" s="16">
        <f t="shared" si="4"/>
        <v>235.60000000000005</v>
      </c>
      <c r="H317" s="22"/>
      <c r="I317" s="22"/>
      <c r="J317" s="22"/>
      <c r="K317" s="787"/>
      <c r="M317" s="118"/>
    </row>
    <row r="318" spans="1:13" ht="15" customHeight="1">
      <c r="A318" s="103">
        <v>44250</v>
      </c>
      <c r="B318" s="787" t="s">
        <v>4392</v>
      </c>
      <c r="C318" s="787" t="s">
        <v>25</v>
      </c>
      <c r="D318" t="s">
        <v>14</v>
      </c>
      <c r="E318" s="118"/>
      <c r="F318" s="16">
        <v>210</v>
      </c>
      <c r="G318" s="16">
        <f t="shared" si="4"/>
        <v>25.600000000000051</v>
      </c>
      <c r="H318" s="22"/>
      <c r="I318" s="22"/>
      <c r="J318" s="22"/>
      <c r="K318" s="787"/>
      <c r="M318" s="118"/>
    </row>
    <row r="319" spans="1:13" ht="15" customHeight="1">
      <c r="A319" s="103">
        <v>44250</v>
      </c>
      <c r="B319" s="787" t="s">
        <v>4390</v>
      </c>
      <c r="C319" s="787" t="s">
        <v>25</v>
      </c>
      <c r="D319" t="s">
        <v>12</v>
      </c>
      <c r="E319" s="118"/>
      <c r="F319" s="16">
        <v>22.6</v>
      </c>
      <c r="G319" s="16">
        <f t="shared" si="4"/>
        <v>3.0000000000000497</v>
      </c>
      <c r="H319" s="22"/>
      <c r="I319" s="22"/>
      <c r="J319" s="22"/>
      <c r="K319" s="787"/>
      <c r="M319" s="118"/>
    </row>
    <row r="320" spans="1:13" ht="15" customHeight="1">
      <c r="A320" s="103">
        <v>44250</v>
      </c>
      <c r="B320" s="787" t="s">
        <v>4390</v>
      </c>
      <c r="C320" s="787" t="s">
        <v>25</v>
      </c>
      <c r="D320" t="s">
        <v>13</v>
      </c>
      <c r="E320" s="118"/>
      <c r="F320" s="16">
        <v>3</v>
      </c>
      <c r="G320" s="16">
        <f t="shared" si="4"/>
        <v>4.9737991503207013E-14</v>
      </c>
      <c r="H320" s="22"/>
      <c r="I320" s="22"/>
      <c r="J320" s="22"/>
      <c r="K320" s="787"/>
      <c r="M320" s="118"/>
    </row>
    <row r="321" spans="1:13" ht="15" customHeight="1">
      <c r="A321" s="105">
        <v>44227</v>
      </c>
      <c r="B321" s="786" t="s">
        <v>10</v>
      </c>
      <c r="C321" s="786" t="s">
        <v>11</v>
      </c>
      <c r="D321" t="s">
        <v>12</v>
      </c>
      <c r="E321" s="118">
        <v>12</v>
      </c>
      <c r="F321" s="16"/>
      <c r="G321" s="16">
        <f t="shared" si="4"/>
        <v>12.00000000000005</v>
      </c>
      <c r="H321" s="22"/>
      <c r="I321" s="22"/>
      <c r="J321" s="22"/>
      <c r="K321" s="787"/>
      <c r="M321" s="118"/>
    </row>
    <row r="322" spans="1:13" ht="15" customHeight="1">
      <c r="B322" s="787"/>
      <c r="C322" s="787"/>
      <c r="D322" t="s">
        <v>13</v>
      </c>
      <c r="E322" s="118">
        <v>3.8</v>
      </c>
      <c r="F322" s="16"/>
      <c r="G322" s="16">
        <f t="shared" si="4"/>
        <v>15.80000000000005</v>
      </c>
      <c r="H322" s="22"/>
      <c r="I322" s="22"/>
      <c r="J322" s="22"/>
      <c r="K322" s="787"/>
      <c r="M322" s="118"/>
    </row>
    <row r="323" spans="1:13" ht="15" customHeight="1">
      <c r="B323" s="787"/>
      <c r="C323" s="787"/>
      <c r="D323" t="s">
        <v>14</v>
      </c>
      <c r="E323" s="118">
        <v>210</v>
      </c>
      <c r="F323" s="16"/>
      <c r="G323" s="16">
        <f t="shared" si="4"/>
        <v>225.80000000000004</v>
      </c>
      <c r="H323" s="22"/>
      <c r="I323" s="22"/>
      <c r="J323" s="22"/>
      <c r="K323" s="787"/>
      <c r="M323" s="118"/>
    </row>
    <row r="324" spans="1:13" ht="15" customHeight="1">
      <c r="A324" s="103">
        <v>44250</v>
      </c>
      <c r="B324" s="787" t="s">
        <v>4392</v>
      </c>
      <c r="C324" s="787" t="s">
        <v>11</v>
      </c>
      <c r="D324" t="s">
        <v>14</v>
      </c>
      <c r="E324" s="118"/>
      <c r="F324" s="16">
        <v>210</v>
      </c>
      <c r="G324" s="16">
        <f t="shared" si="4"/>
        <v>15.80000000000004</v>
      </c>
      <c r="H324" s="22"/>
      <c r="I324" s="22"/>
      <c r="J324" s="22"/>
      <c r="K324" s="787"/>
      <c r="M324" s="118"/>
    </row>
    <row r="325" spans="1:13" ht="15" customHeight="1">
      <c r="A325" s="103">
        <v>44383</v>
      </c>
      <c r="B325" s="787" t="s">
        <v>4393</v>
      </c>
      <c r="C325" s="787" t="s">
        <v>11</v>
      </c>
      <c r="D325" t="s">
        <v>12</v>
      </c>
      <c r="E325" s="118"/>
      <c r="F325" s="16">
        <v>12</v>
      </c>
      <c r="G325" s="16">
        <f t="shared" si="4"/>
        <v>3.8000000000000398</v>
      </c>
      <c r="H325" s="22"/>
      <c r="I325" s="22"/>
      <c r="J325" s="22"/>
      <c r="K325" s="787"/>
      <c r="M325" s="118"/>
    </row>
    <row r="326" spans="1:13" ht="15" customHeight="1">
      <c r="A326" s="103">
        <v>44383</v>
      </c>
      <c r="B326" s="787" t="s">
        <v>4393</v>
      </c>
      <c r="C326" s="787" t="s">
        <v>11</v>
      </c>
      <c r="D326" t="s">
        <v>13</v>
      </c>
      <c r="E326" s="118"/>
      <c r="F326" s="16">
        <v>3.8</v>
      </c>
      <c r="G326" s="16">
        <f t="shared" si="4"/>
        <v>3.9968028886505635E-14</v>
      </c>
      <c r="H326" s="22"/>
      <c r="I326" s="22"/>
      <c r="J326" s="22"/>
      <c r="K326" s="787"/>
      <c r="M326" s="118"/>
    </row>
    <row r="327" spans="1:13" ht="15" customHeight="1">
      <c r="A327" s="105">
        <v>44255</v>
      </c>
      <c r="B327" s="786" t="s">
        <v>10</v>
      </c>
      <c r="C327" s="786" t="s">
        <v>15</v>
      </c>
      <c r="D327" t="s">
        <v>12</v>
      </c>
      <c r="E327" s="118">
        <v>10.9</v>
      </c>
      <c r="F327" s="16"/>
      <c r="G327" s="16">
        <f t="shared" si="4"/>
        <v>10.900000000000041</v>
      </c>
      <c r="H327" s="22"/>
      <c r="I327" s="22"/>
      <c r="J327" s="22"/>
      <c r="K327" s="787"/>
      <c r="M327" s="118"/>
    </row>
    <row r="328" spans="1:13" ht="15" customHeight="1">
      <c r="B328" s="787"/>
      <c r="C328" s="787"/>
      <c r="D328" t="s">
        <v>13</v>
      </c>
      <c r="E328" s="118">
        <v>4.7</v>
      </c>
      <c r="F328" s="16"/>
      <c r="G328" s="16">
        <f t="shared" si="4"/>
        <v>15.600000000000041</v>
      </c>
      <c r="H328" s="22"/>
      <c r="I328" s="22"/>
      <c r="J328" s="22"/>
      <c r="K328" s="787"/>
      <c r="M328" s="118"/>
    </row>
    <row r="329" spans="1:13" ht="15" customHeight="1">
      <c r="B329" s="787"/>
      <c r="C329" s="787"/>
      <c r="D329" t="s">
        <v>14</v>
      </c>
      <c r="E329" s="118">
        <v>210</v>
      </c>
      <c r="F329" s="16"/>
      <c r="G329" s="16">
        <f t="shared" si="4"/>
        <v>225.60000000000005</v>
      </c>
      <c r="H329" s="22"/>
      <c r="I329" s="22"/>
      <c r="J329" s="22"/>
      <c r="K329" s="787"/>
      <c r="M329" s="118"/>
    </row>
    <row r="330" spans="1:13" ht="15" customHeight="1">
      <c r="A330" s="103">
        <v>44330</v>
      </c>
      <c r="B330" s="787" t="s">
        <v>4394</v>
      </c>
      <c r="C330" s="787" t="s">
        <v>15</v>
      </c>
      <c r="D330" t="s">
        <v>14</v>
      </c>
      <c r="E330" s="118"/>
      <c r="F330" s="16">
        <v>210</v>
      </c>
      <c r="G330" s="16">
        <f t="shared" si="4"/>
        <v>15.600000000000051</v>
      </c>
      <c r="H330" s="22"/>
      <c r="I330" s="22"/>
      <c r="J330" s="22"/>
      <c r="K330" s="787"/>
      <c r="M330" s="118"/>
    </row>
    <row r="331" spans="1:13" ht="15" customHeight="1">
      <c r="A331" s="103">
        <v>44383</v>
      </c>
      <c r="B331" s="787" t="s">
        <v>4393</v>
      </c>
      <c r="C331" s="787" t="s">
        <v>15</v>
      </c>
      <c r="D331" t="s">
        <v>12</v>
      </c>
      <c r="E331" s="118"/>
      <c r="F331" s="16">
        <v>10.9</v>
      </c>
      <c r="G331" s="16">
        <f t="shared" si="4"/>
        <v>4.7000000000000508</v>
      </c>
      <c r="H331" s="22"/>
      <c r="I331" s="22"/>
      <c r="J331" s="22"/>
      <c r="K331" s="787"/>
      <c r="M331" s="118"/>
    </row>
    <row r="332" spans="1:13" ht="15" customHeight="1">
      <c r="A332" s="103">
        <v>44383</v>
      </c>
      <c r="B332" s="787" t="s">
        <v>4393</v>
      </c>
      <c r="C332" s="787" t="s">
        <v>15</v>
      </c>
      <c r="D332" t="s">
        <v>13</v>
      </c>
      <c r="E332" s="118"/>
      <c r="F332" s="16">
        <v>4.7</v>
      </c>
      <c r="G332" s="16">
        <f t="shared" si="4"/>
        <v>5.0626169922907138E-14</v>
      </c>
      <c r="H332" s="22"/>
      <c r="I332" s="22"/>
      <c r="J332" s="22"/>
      <c r="K332" s="787"/>
      <c r="M332" s="118"/>
    </row>
    <row r="333" spans="1:13" ht="15" customHeight="1">
      <c r="A333" s="105">
        <v>44286</v>
      </c>
      <c r="B333" s="786" t="s">
        <v>10</v>
      </c>
      <c r="C333" s="786" t="s">
        <v>16</v>
      </c>
      <c r="D333" t="s">
        <v>12</v>
      </c>
      <c r="E333" s="118">
        <v>12</v>
      </c>
      <c r="F333" s="16"/>
      <c r="G333" s="16">
        <f t="shared" si="4"/>
        <v>12.00000000000005</v>
      </c>
      <c r="H333" s="22"/>
      <c r="I333" s="22"/>
      <c r="J333" s="22"/>
      <c r="K333" s="787"/>
      <c r="M333" s="118"/>
    </row>
    <row r="334" spans="1:13" ht="15" customHeight="1">
      <c r="B334" s="787"/>
      <c r="C334" s="787"/>
      <c r="D334" t="s">
        <v>13</v>
      </c>
      <c r="E334" s="118">
        <v>2.8</v>
      </c>
      <c r="F334" s="16"/>
      <c r="G334" s="16">
        <f t="shared" si="4"/>
        <v>14.80000000000005</v>
      </c>
      <c r="H334" s="22"/>
      <c r="I334" s="22"/>
      <c r="J334" s="22"/>
      <c r="K334" s="787"/>
      <c r="M334" s="118"/>
    </row>
    <row r="335" spans="1:13" ht="15" customHeight="1">
      <c r="B335" s="787"/>
      <c r="C335" s="787"/>
      <c r="D335" t="s">
        <v>14</v>
      </c>
      <c r="E335" s="118">
        <v>210</v>
      </c>
      <c r="F335" s="16"/>
      <c r="G335" s="16">
        <f t="shared" si="4"/>
        <v>224.80000000000004</v>
      </c>
      <c r="H335" s="22"/>
      <c r="I335" s="22"/>
      <c r="J335" s="22"/>
      <c r="K335" s="787"/>
      <c r="M335" s="118"/>
    </row>
    <row r="336" spans="1:13" ht="15" customHeight="1">
      <c r="A336" s="103">
        <v>44330</v>
      </c>
      <c r="B336" s="787" t="s">
        <v>4394</v>
      </c>
      <c r="C336" s="787" t="s">
        <v>16</v>
      </c>
      <c r="D336" t="s">
        <v>14</v>
      </c>
      <c r="E336" s="118"/>
      <c r="F336" s="16">
        <v>90</v>
      </c>
      <c r="G336" s="16">
        <f t="shared" si="4"/>
        <v>134.80000000000004</v>
      </c>
      <c r="H336" s="38"/>
      <c r="I336" s="22"/>
      <c r="J336" s="22"/>
      <c r="K336" s="787"/>
      <c r="M336" s="118"/>
    </row>
    <row r="337" spans="1:13" ht="15" customHeight="1">
      <c r="A337" s="103">
        <v>44383</v>
      </c>
      <c r="B337" s="787" t="s">
        <v>4395</v>
      </c>
      <c r="C337" s="787" t="s">
        <v>16</v>
      </c>
      <c r="D337" t="s">
        <v>14</v>
      </c>
      <c r="E337" s="118"/>
      <c r="F337" s="16">
        <v>120</v>
      </c>
      <c r="G337" s="16">
        <f t="shared" si="4"/>
        <v>14.80000000000004</v>
      </c>
      <c r="H337" s="38"/>
      <c r="I337" s="22"/>
      <c r="J337" s="22"/>
      <c r="K337" s="787"/>
      <c r="M337" s="118"/>
    </row>
    <row r="338" spans="1:13" ht="15" customHeight="1">
      <c r="A338" s="103">
        <v>44383</v>
      </c>
      <c r="B338" s="787" t="s">
        <v>4393</v>
      </c>
      <c r="C338" s="787" t="s">
        <v>16</v>
      </c>
      <c r="D338" t="s">
        <v>12</v>
      </c>
      <c r="E338" s="118"/>
      <c r="F338" s="16">
        <v>12</v>
      </c>
      <c r="G338" s="16">
        <f t="shared" si="4"/>
        <v>2.8000000000000398</v>
      </c>
      <c r="H338" s="38"/>
      <c r="I338" s="22"/>
      <c r="J338" s="22"/>
      <c r="K338" s="787"/>
      <c r="M338" s="118"/>
    </row>
    <row r="339" spans="1:13" ht="15" customHeight="1">
      <c r="A339" s="103">
        <v>44383</v>
      </c>
      <c r="B339" s="787" t="s">
        <v>4393</v>
      </c>
      <c r="C339" s="787" t="s">
        <v>16</v>
      </c>
      <c r="D339" t="s">
        <v>13</v>
      </c>
      <c r="E339" s="118"/>
      <c r="F339" s="16">
        <v>2.8</v>
      </c>
      <c r="G339" s="16">
        <f t="shared" si="4"/>
        <v>3.9968028886505635E-14</v>
      </c>
      <c r="H339" s="38"/>
      <c r="I339" s="22"/>
      <c r="J339" s="22"/>
      <c r="K339" s="787"/>
      <c r="M339" s="118"/>
    </row>
    <row r="340" spans="1:13" ht="15" customHeight="1">
      <c r="A340" s="105">
        <v>44316</v>
      </c>
      <c r="B340" s="786" t="s">
        <v>10</v>
      </c>
      <c r="C340" s="786" t="s">
        <v>17</v>
      </c>
      <c r="D340" t="s">
        <v>12</v>
      </c>
      <c r="E340" s="118">
        <v>11.5</v>
      </c>
      <c r="F340" s="16"/>
      <c r="G340" s="16">
        <f t="shared" si="4"/>
        <v>11.500000000000039</v>
      </c>
      <c r="H340" s="22"/>
      <c r="I340" s="22"/>
      <c r="J340" s="22"/>
      <c r="K340" s="787"/>
      <c r="M340" s="118"/>
    </row>
    <row r="341" spans="1:13" ht="15" customHeight="1">
      <c r="B341" s="787"/>
      <c r="C341" s="787"/>
      <c r="D341" t="s">
        <v>13</v>
      </c>
      <c r="E341" s="118">
        <v>3.8</v>
      </c>
      <c r="F341" s="16"/>
      <c r="G341" s="16">
        <f t="shared" si="4"/>
        <v>15.30000000000004</v>
      </c>
      <c r="H341" s="22"/>
      <c r="I341" s="22"/>
      <c r="J341" s="22"/>
      <c r="K341" s="787"/>
      <c r="M341" s="118"/>
    </row>
    <row r="342" spans="1:13" ht="15" customHeight="1">
      <c r="B342" s="787"/>
      <c r="C342" s="787"/>
      <c r="D342" t="s">
        <v>14</v>
      </c>
      <c r="E342" s="118">
        <v>210</v>
      </c>
      <c r="F342" s="16"/>
      <c r="G342" s="16">
        <f t="shared" si="4"/>
        <v>225.30000000000004</v>
      </c>
      <c r="H342" s="22"/>
      <c r="I342" s="22"/>
      <c r="J342" s="22"/>
      <c r="K342" s="787"/>
      <c r="M342" s="118"/>
    </row>
    <row r="343" spans="1:13" ht="15" customHeight="1">
      <c r="A343" s="103">
        <v>44383</v>
      </c>
      <c r="B343" s="787" t="s">
        <v>4395</v>
      </c>
      <c r="C343" s="787" t="s">
        <v>17</v>
      </c>
      <c r="D343" t="s">
        <v>14</v>
      </c>
      <c r="E343" s="118"/>
      <c r="F343" s="16">
        <v>133.80000000000001</v>
      </c>
      <c r="G343" s="16">
        <f t="shared" si="4"/>
        <v>91.500000000000028</v>
      </c>
      <c r="H343" s="92"/>
      <c r="I343" s="22"/>
      <c r="J343" s="22"/>
      <c r="K343" s="787"/>
      <c r="M343" s="118"/>
    </row>
    <row r="344" spans="1:13" ht="15" customHeight="1">
      <c r="A344" s="103">
        <v>44411</v>
      </c>
      <c r="B344" s="787" t="s">
        <v>4396</v>
      </c>
      <c r="C344" s="787" t="s">
        <v>17</v>
      </c>
      <c r="D344" t="s">
        <v>12</v>
      </c>
      <c r="E344" s="118"/>
      <c r="F344" s="4">
        <v>11.5</v>
      </c>
      <c r="G344" s="16">
        <f t="shared" si="4"/>
        <v>80.000000000000028</v>
      </c>
      <c r="H344" s="92"/>
      <c r="I344" s="22"/>
      <c r="J344" s="22"/>
      <c r="K344" s="787"/>
      <c r="M344" s="118"/>
    </row>
    <row r="345" spans="1:13" ht="15" customHeight="1">
      <c r="A345" s="103">
        <v>44411</v>
      </c>
      <c r="B345" s="787" t="s">
        <v>4396</v>
      </c>
      <c r="C345" s="787" t="s">
        <v>17</v>
      </c>
      <c r="D345" t="s">
        <v>13</v>
      </c>
      <c r="E345" s="118"/>
      <c r="F345" s="4">
        <v>3.8</v>
      </c>
      <c r="G345" s="16">
        <f t="shared" si="4"/>
        <v>76.200000000000031</v>
      </c>
      <c r="H345" s="92"/>
      <c r="I345" s="22"/>
      <c r="J345" s="22"/>
      <c r="K345" s="787"/>
      <c r="M345" s="118"/>
    </row>
    <row r="346" spans="1:13" ht="15" customHeight="1">
      <c r="A346" s="103">
        <v>44411</v>
      </c>
      <c r="B346" s="787" t="s">
        <v>4397</v>
      </c>
      <c r="C346" s="787" t="s">
        <v>17</v>
      </c>
      <c r="D346" t="s">
        <v>14</v>
      </c>
      <c r="E346" s="118"/>
      <c r="F346" s="4">
        <v>76.2</v>
      </c>
      <c r="G346" s="16">
        <f t="shared" si="4"/>
        <v>0</v>
      </c>
      <c r="H346" s="92"/>
      <c r="I346" s="22"/>
      <c r="J346" s="22"/>
      <c r="K346" s="787"/>
      <c r="M346" s="118"/>
    </row>
    <row r="347" spans="1:13" ht="15" customHeight="1">
      <c r="A347" s="105">
        <v>44347</v>
      </c>
      <c r="B347" s="786" t="s">
        <v>10</v>
      </c>
      <c r="C347" s="786" t="s">
        <v>18</v>
      </c>
      <c r="D347" t="s">
        <v>12</v>
      </c>
      <c r="E347" s="118">
        <v>9.4</v>
      </c>
      <c r="F347" s="16"/>
      <c r="G347" s="16">
        <f t="shared" si="4"/>
        <v>9.4</v>
      </c>
      <c r="H347" s="22"/>
      <c r="I347" s="22"/>
      <c r="J347" s="22"/>
      <c r="K347" s="787"/>
      <c r="M347" s="118"/>
    </row>
    <row r="348" spans="1:13" ht="15" customHeight="1">
      <c r="B348" s="787"/>
      <c r="C348" s="787"/>
      <c r="D348" t="s">
        <v>13</v>
      </c>
      <c r="E348" s="118">
        <v>2.5</v>
      </c>
      <c r="F348" s="16"/>
      <c r="G348" s="16">
        <f t="shared" si="4"/>
        <v>11.9</v>
      </c>
      <c r="H348" s="22"/>
      <c r="I348" s="22"/>
      <c r="J348" s="22"/>
      <c r="K348" s="787"/>
      <c r="M348" s="118"/>
    </row>
    <row r="349" spans="1:13" ht="15" customHeight="1">
      <c r="B349" s="787"/>
      <c r="C349" s="787"/>
      <c r="D349" t="s">
        <v>14</v>
      </c>
      <c r="E349" s="118">
        <v>210</v>
      </c>
      <c r="F349" s="16"/>
      <c r="G349" s="16">
        <f t="shared" si="4"/>
        <v>221.9</v>
      </c>
      <c r="H349" s="22"/>
      <c r="I349" s="22"/>
      <c r="J349" s="22"/>
      <c r="K349" s="787"/>
      <c r="M349" s="118"/>
    </row>
    <row r="350" spans="1:13" ht="15" customHeight="1">
      <c r="B350" s="787"/>
      <c r="C350" s="787"/>
      <c r="D350" t="s">
        <v>189</v>
      </c>
      <c r="E350" s="118">
        <v>8.5</v>
      </c>
      <c r="F350" s="16"/>
      <c r="G350" s="16">
        <f t="shared" si="4"/>
        <v>230.4</v>
      </c>
      <c r="H350" s="22"/>
      <c r="I350" s="22"/>
      <c r="J350" s="22"/>
      <c r="K350" s="787"/>
      <c r="M350" s="118"/>
    </row>
    <row r="351" spans="1:13" ht="15" customHeight="1">
      <c r="A351" s="103">
        <v>44411</v>
      </c>
      <c r="B351" s="787" t="s">
        <v>4396</v>
      </c>
      <c r="C351" s="787" t="s">
        <v>18</v>
      </c>
      <c r="D351" t="s">
        <v>12</v>
      </c>
      <c r="E351" s="118"/>
      <c r="F351" s="4">
        <v>9.4</v>
      </c>
      <c r="G351" s="16">
        <f t="shared" si="4"/>
        <v>221</v>
      </c>
      <c r="H351" s="22"/>
      <c r="I351" s="22"/>
      <c r="J351" s="22"/>
      <c r="K351" s="787"/>
      <c r="M351" s="118"/>
    </row>
    <row r="352" spans="1:13" ht="15" customHeight="1">
      <c r="A352" s="103">
        <v>44411</v>
      </c>
      <c r="B352" s="787" t="s">
        <v>4396</v>
      </c>
      <c r="C352" s="787" t="s">
        <v>18</v>
      </c>
      <c r="D352" t="s">
        <v>13</v>
      </c>
      <c r="E352" s="118"/>
      <c r="F352" s="4">
        <v>2.5</v>
      </c>
      <c r="G352" s="16">
        <f t="shared" si="4"/>
        <v>218.5</v>
      </c>
      <c r="H352" s="22"/>
      <c r="I352" s="22"/>
      <c r="J352" s="22"/>
      <c r="K352" s="787"/>
      <c r="M352" s="118"/>
    </row>
    <row r="353" spans="1:16" ht="15" customHeight="1">
      <c r="A353" s="103">
        <v>44411</v>
      </c>
      <c r="B353" s="787" t="s">
        <v>4396</v>
      </c>
      <c r="C353" s="787" t="s">
        <v>18</v>
      </c>
      <c r="D353" t="s">
        <v>189</v>
      </c>
      <c r="E353" s="118"/>
      <c r="F353" s="4">
        <v>8.5</v>
      </c>
      <c r="G353" s="16">
        <f t="shared" si="4"/>
        <v>210</v>
      </c>
      <c r="H353" s="22"/>
      <c r="I353" s="22"/>
      <c r="J353" s="22"/>
      <c r="K353" s="787"/>
      <c r="M353" s="118"/>
    </row>
    <row r="354" spans="1:16" ht="15" customHeight="1">
      <c r="A354" s="103">
        <v>44411</v>
      </c>
      <c r="B354" s="787" t="s">
        <v>4397</v>
      </c>
      <c r="C354" s="787" t="s">
        <v>18</v>
      </c>
      <c r="D354" t="s">
        <v>14</v>
      </c>
      <c r="E354" s="118"/>
      <c r="F354" s="4">
        <v>188.1</v>
      </c>
      <c r="G354" s="16">
        <f t="shared" si="4"/>
        <v>21.900000000000006</v>
      </c>
      <c r="H354" s="22"/>
      <c r="I354" s="22"/>
      <c r="J354" s="22"/>
      <c r="K354" s="787"/>
      <c r="M354" s="118"/>
    </row>
    <row r="355" spans="1:16" ht="15" customHeight="1">
      <c r="A355" s="103">
        <v>44443</v>
      </c>
      <c r="B355" s="787" t="s">
        <v>4398</v>
      </c>
      <c r="C355" s="787" t="s">
        <v>18</v>
      </c>
      <c r="D355" t="s">
        <v>14</v>
      </c>
      <c r="E355" s="118"/>
      <c r="F355" s="4">
        <v>21.9</v>
      </c>
      <c r="G355" s="16">
        <f t="shared" si="4"/>
        <v>0</v>
      </c>
      <c r="H355" s="22"/>
      <c r="I355" s="22"/>
      <c r="J355" s="22"/>
      <c r="K355" s="787"/>
      <c r="M355" s="118"/>
    </row>
    <row r="356" spans="1:16" ht="15" customHeight="1">
      <c r="A356" s="105">
        <v>44377</v>
      </c>
      <c r="B356" s="786" t="s">
        <v>10</v>
      </c>
      <c r="C356" s="786" t="s">
        <v>19</v>
      </c>
      <c r="D356" t="s">
        <v>12</v>
      </c>
      <c r="E356" s="118">
        <v>10.3</v>
      </c>
      <c r="F356" s="16"/>
      <c r="G356" s="16">
        <f t="shared" si="4"/>
        <v>10.3</v>
      </c>
      <c r="H356" s="22"/>
      <c r="I356" s="22"/>
      <c r="J356" s="22"/>
      <c r="K356" s="787"/>
      <c r="M356" s="118"/>
    </row>
    <row r="357" spans="1:16" ht="15" customHeight="1">
      <c r="B357" s="787"/>
      <c r="C357" s="787"/>
      <c r="D357" t="s">
        <v>13</v>
      </c>
      <c r="E357" s="170">
        <v>4.4000000000000004</v>
      </c>
      <c r="F357" s="16"/>
      <c r="G357" s="16">
        <f t="shared" si="4"/>
        <v>14.700000000000001</v>
      </c>
      <c r="H357" s="22"/>
      <c r="I357" s="22"/>
      <c r="J357" s="22"/>
      <c r="K357" s="787"/>
      <c r="M357" s="118"/>
    </row>
    <row r="358" spans="1:16" ht="15" customHeight="1">
      <c r="B358" s="787"/>
      <c r="C358" s="787"/>
      <c r="D358" t="s">
        <v>14</v>
      </c>
      <c r="E358" s="118">
        <v>210</v>
      </c>
      <c r="F358" s="16"/>
      <c r="G358" s="16">
        <f t="shared" si="4"/>
        <v>224.7</v>
      </c>
      <c r="H358" s="22"/>
      <c r="I358" s="22"/>
      <c r="J358" s="22"/>
      <c r="K358" s="787"/>
      <c r="M358" s="118"/>
    </row>
    <row r="359" spans="1:16" ht="15" customHeight="1">
      <c r="A359" s="103">
        <v>44443</v>
      </c>
      <c r="B359" s="787" t="s">
        <v>4399</v>
      </c>
      <c r="C359" s="787" t="s">
        <v>19</v>
      </c>
      <c r="D359" t="s">
        <v>14</v>
      </c>
      <c r="E359" s="118"/>
      <c r="F359" s="16">
        <v>210</v>
      </c>
      <c r="G359" s="16">
        <f t="shared" si="4"/>
        <v>14.699999999999989</v>
      </c>
      <c r="H359" s="22"/>
      <c r="I359" s="22"/>
      <c r="J359" s="22"/>
      <c r="K359" s="787"/>
      <c r="M359" s="118"/>
    </row>
    <row r="360" spans="1:16" ht="15" customHeight="1">
      <c r="A360" s="103">
        <v>44672</v>
      </c>
      <c r="B360" s="787" t="s">
        <v>4400</v>
      </c>
      <c r="C360" s="787" t="s">
        <v>19</v>
      </c>
      <c r="D360" t="s">
        <v>12</v>
      </c>
      <c r="E360" s="118"/>
      <c r="F360" s="4">
        <v>10.3</v>
      </c>
      <c r="G360" s="16">
        <f t="shared" si="4"/>
        <v>4.3999999999999879</v>
      </c>
      <c r="H360" s="22"/>
      <c r="I360" s="22"/>
      <c r="J360" s="22"/>
      <c r="K360" s="787"/>
      <c r="M360" s="118"/>
    </row>
    <row r="361" spans="1:16" ht="15" customHeight="1">
      <c r="A361" s="103">
        <v>44672</v>
      </c>
      <c r="B361" s="787" t="s">
        <v>4400</v>
      </c>
      <c r="C361" s="787" t="s">
        <v>19</v>
      </c>
      <c r="D361" t="s">
        <v>13</v>
      </c>
      <c r="E361" s="118"/>
      <c r="F361" s="102">
        <v>4.4000000000000004</v>
      </c>
      <c r="G361" s="16">
        <f t="shared" si="4"/>
        <v>-1.2434497875801753E-14</v>
      </c>
      <c r="H361" s="22"/>
      <c r="I361" s="22"/>
      <c r="J361" s="22"/>
      <c r="K361" s="787"/>
      <c r="M361" s="118"/>
    </row>
    <row r="362" spans="1:16" ht="15" customHeight="1">
      <c r="A362" s="105">
        <v>44408</v>
      </c>
      <c r="B362" s="786" t="s">
        <v>10</v>
      </c>
      <c r="C362" s="786" t="s">
        <v>20</v>
      </c>
      <c r="D362" t="s">
        <v>12</v>
      </c>
      <c r="E362" s="118">
        <v>9</v>
      </c>
      <c r="F362" s="16"/>
      <c r="G362" s="16">
        <f t="shared" si="4"/>
        <v>8.9999999999999876</v>
      </c>
      <c r="H362" s="22"/>
      <c r="I362" s="22"/>
      <c r="J362" s="22"/>
      <c r="K362" s="787"/>
      <c r="M362" s="118"/>
    </row>
    <row r="363" spans="1:16" ht="15" customHeight="1">
      <c r="B363" s="787"/>
      <c r="C363" s="787"/>
      <c r="D363" t="s">
        <v>13</v>
      </c>
      <c r="E363" s="118">
        <v>1.8</v>
      </c>
      <c r="F363" s="16"/>
      <c r="G363" s="16">
        <f t="shared" si="4"/>
        <v>10.799999999999988</v>
      </c>
      <c r="H363" s="22"/>
      <c r="I363" s="22"/>
      <c r="J363" s="22"/>
      <c r="K363" s="787"/>
      <c r="N363" s="786"/>
      <c r="P363" s="4"/>
    </row>
    <row r="364" spans="1:16" ht="15" customHeight="1">
      <c r="B364" s="787"/>
      <c r="C364" s="787"/>
      <c r="D364" t="s">
        <v>14</v>
      </c>
      <c r="E364" s="118">
        <v>210</v>
      </c>
      <c r="F364" s="16"/>
      <c r="G364" s="16">
        <f t="shared" si="4"/>
        <v>220.79999999999998</v>
      </c>
      <c r="H364" s="22"/>
      <c r="I364" s="22"/>
      <c r="J364" s="22"/>
      <c r="K364" s="787"/>
      <c r="N364" s="787"/>
      <c r="P364" s="102"/>
    </row>
    <row r="365" spans="1:16" ht="15" customHeight="1">
      <c r="A365" s="103">
        <v>44443</v>
      </c>
      <c r="B365" s="787" t="s">
        <v>4399</v>
      </c>
      <c r="C365" s="787" t="s">
        <v>20</v>
      </c>
      <c r="D365" t="s">
        <v>14</v>
      </c>
      <c r="E365" s="118"/>
      <c r="F365" s="16">
        <v>68.099999999999994</v>
      </c>
      <c r="G365" s="16">
        <f t="shared" ref="G365:G370" si="5">+G364+E365-F365</f>
        <v>152.69999999999999</v>
      </c>
      <c r="H365" s="22"/>
      <c r="I365" s="22"/>
      <c r="J365" s="22"/>
      <c r="K365" s="787"/>
      <c r="M365" s="118"/>
      <c r="N365" s="786"/>
      <c r="P365" s="4"/>
    </row>
    <row r="366" spans="1:16" ht="15" customHeight="1">
      <c r="A366" s="103">
        <v>44474</v>
      </c>
      <c r="B366" s="787" t="s">
        <v>4401</v>
      </c>
      <c r="C366" s="787" t="s">
        <v>20</v>
      </c>
      <c r="D366" t="s">
        <v>14</v>
      </c>
      <c r="E366" s="118"/>
      <c r="F366" s="16">
        <v>141.9</v>
      </c>
      <c r="G366" s="16">
        <f t="shared" si="5"/>
        <v>10.799999999999983</v>
      </c>
      <c r="H366" s="22"/>
      <c r="I366" s="22"/>
      <c r="J366" s="22"/>
      <c r="K366" s="787"/>
      <c r="M366" s="118"/>
      <c r="N366" s="787"/>
      <c r="P366" s="4"/>
    </row>
    <row r="367" spans="1:16" ht="15" customHeight="1">
      <c r="A367" s="103">
        <v>44672</v>
      </c>
      <c r="B367" s="787" t="s">
        <v>4400</v>
      </c>
      <c r="C367" s="787" t="s">
        <v>20</v>
      </c>
      <c r="D367" t="s">
        <v>12</v>
      </c>
      <c r="E367" s="118"/>
      <c r="F367" s="4">
        <v>9</v>
      </c>
      <c r="G367" s="16">
        <f t="shared" si="5"/>
        <v>1.7999999999999829</v>
      </c>
      <c r="H367" s="22"/>
      <c r="I367" s="22"/>
      <c r="J367" s="22"/>
      <c r="K367" s="787"/>
      <c r="M367" s="118"/>
      <c r="N367" s="787"/>
      <c r="P367" s="4"/>
    </row>
    <row r="368" spans="1:16" ht="15" customHeight="1">
      <c r="A368" s="103">
        <v>44672</v>
      </c>
      <c r="B368" s="787" t="s">
        <v>4400</v>
      </c>
      <c r="C368" s="787" t="s">
        <v>20</v>
      </c>
      <c r="D368" t="s">
        <v>13</v>
      </c>
      <c r="E368" s="118"/>
      <c r="F368" s="4">
        <v>1.8</v>
      </c>
      <c r="G368" s="16">
        <f t="shared" si="5"/>
        <v>-1.7097434579227411E-14</v>
      </c>
      <c r="H368" s="22"/>
      <c r="I368" s="22"/>
      <c r="J368" s="22"/>
      <c r="K368" s="787"/>
      <c r="M368" s="118"/>
      <c r="N368" s="787"/>
      <c r="P368" s="4"/>
    </row>
    <row r="369" spans="1:16" ht="15" customHeight="1">
      <c r="A369" s="105">
        <v>44439</v>
      </c>
      <c r="B369" s="786" t="s">
        <v>10</v>
      </c>
      <c r="C369" s="786" t="s">
        <v>21</v>
      </c>
      <c r="D369" t="s">
        <v>12</v>
      </c>
      <c r="E369" s="118">
        <v>10.199999999999999</v>
      </c>
      <c r="F369" s="16"/>
      <c r="G369" s="16">
        <f t="shared" si="5"/>
        <v>10.199999999999982</v>
      </c>
      <c r="H369" s="22"/>
      <c r="I369" s="22"/>
      <c r="J369" s="22"/>
      <c r="K369" s="787"/>
      <c r="M369" s="118"/>
      <c r="N369" s="786"/>
      <c r="P369" s="4"/>
    </row>
    <row r="370" spans="1:16" ht="15" customHeight="1">
      <c r="B370" s="787"/>
      <c r="C370" s="787"/>
      <c r="D370" t="s">
        <v>13</v>
      </c>
      <c r="E370" s="118">
        <v>2.1</v>
      </c>
      <c r="F370" s="16"/>
      <c r="G370" s="16">
        <f t="shared" si="5"/>
        <v>12.299999999999981</v>
      </c>
      <c r="H370" s="22"/>
      <c r="I370" s="22"/>
      <c r="J370" s="22"/>
      <c r="K370" s="787"/>
      <c r="M370" s="118"/>
      <c r="N370" s="787"/>
      <c r="P370" s="4"/>
    </row>
    <row r="371" spans="1:16" ht="15" customHeight="1">
      <c r="B371" s="787"/>
      <c r="C371" s="787"/>
      <c r="D371" t="s">
        <v>14</v>
      </c>
      <c r="E371" s="118">
        <v>210</v>
      </c>
      <c r="F371" s="16"/>
      <c r="G371" s="16">
        <f t="shared" ref="G371:G384" si="6">+G370+E371-F371</f>
        <v>222.29999999999998</v>
      </c>
      <c r="H371" s="22"/>
      <c r="I371" s="22"/>
      <c r="J371" s="22"/>
      <c r="K371" s="787"/>
      <c r="M371" s="118"/>
      <c r="N371" s="786"/>
      <c r="P371" s="4"/>
    </row>
    <row r="372" spans="1:16" ht="15" customHeight="1">
      <c r="A372" s="103">
        <v>44474</v>
      </c>
      <c r="B372" s="787" t="s">
        <v>4401</v>
      </c>
      <c r="C372" s="787" t="s">
        <v>21</v>
      </c>
      <c r="D372" t="s">
        <v>14</v>
      </c>
      <c r="E372" s="118"/>
      <c r="F372" s="16">
        <v>158.1</v>
      </c>
      <c r="G372" s="16">
        <f t="shared" si="6"/>
        <v>64.199999999999989</v>
      </c>
      <c r="H372" s="22"/>
      <c r="I372" s="22"/>
      <c r="J372" s="22"/>
      <c r="K372" s="787"/>
      <c r="M372" s="118"/>
      <c r="N372" s="787"/>
      <c r="P372" s="4"/>
    </row>
    <row r="373" spans="1:16" ht="15" customHeight="1">
      <c r="A373" s="103">
        <v>44512</v>
      </c>
      <c r="B373" s="787" t="s">
        <v>4402</v>
      </c>
      <c r="C373" s="787" t="s">
        <v>21</v>
      </c>
      <c r="D373" t="s">
        <v>14</v>
      </c>
      <c r="E373" s="118"/>
      <c r="F373" s="16">
        <v>51.9</v>
      </c>
      <c r="G373" s="16">
        <f t="shared" si="6"/>
        <v>12.29999999999999</v>
      </c>
      <c r="H373" s="22"/>
      <c r="I373" s="22"/>
      <c r="J373" s="38"/>
      <c r="K373" s="787"/>
      <c r="M373" s="118"/>
      <c r="N373" s="786"/>
      <c r="P373" s="4"/>
    </row>
    <row r="374" spans="1:16" ht="15" customHeight="1">
      <c r="A374" s="103">
        <v>44672</v>
      </c>
      <c r="B374" s="787" t="s">
        <v>4400</v>
      </c>
      <c r="C374" s="787" t="s">
        <v>21</v>
      </c>
      <c r="D374" t="s">
        <v>12</v>
      </c>
      <c r="E374" s="118"/>
      <c r="F374" s="4">
        <v>10.199999999999999</v>
      </c>
      <c r="G374" s="16">
        <f t="shared" si="6"/>
        <v>2.0999999999999908</v>
      </c>
      <c r="H374" s="22"/>
      <c r="I374" s="22"/>
      <c r="J374" s="38"/>
      <c r="K374" s="787"/>
      <c r="M374" s="118"/>
      <c r="N374" s="786"/>
      <c r="P374" s="4"/>
    </row>
    <row r="375" spans="1:16" ht="15" customHeight="1">
      <c r="A375" s="103">
        <v>44672</v>
      </c>
      <c r="B375" s="787" t="s">
        <v>4400</v>
      </c>
      <c r="C375" s="787" t="s">
        <v>21</v>
      </c>
      <c r="D375" t="s">
        <v>13</v>
      </c>
      <c r="E375" s="118"/>
      <c r="F375" s="4">
        <v>2.1</v>
      </c>
      <c r="G375" s="16">
        <f t="shared" si="6"/>
        <v>-9.3258734068513149E-15</v>
      </c>
      <c r="H375" s="22"/>
      <c r="I375" s="22"/>
      <c r="J375" s="38"/>
      <c r="K375" s="787"/>
      <c r="M375" s="118"/>
      <c r="N375" s="786"/>
      <c r="P375" s="4"/>
    </row>
    <row r="376" spans="1:16" ht="15" customHeight="1">
      <c r="A376" s="105">
        <v>44469</v>
      </c>
      <c r="B376" s="786" t="s">
        <v>10</v>
      </c>
      <c r="C376" s="786" t="s">
        <v>22</v>
      </c>
      <c r="D376" t="s">
        <v>12</v>
      </c>
      <c r="E376" s="118">
        <v>10.5</v>
      </c>
      <c r="F376" s="16"/>
      <c r="G376" s="16">
        <f t="shared" si="6"/>
        <v>10.499999999999991</v>
      </c>
      <c r="H376" s="22"/>
      <c r="I376" s="22"/>
      <c r="J376" s="22"/>
      <c r="K376" s="787"/>
      <c r="M376" s="118"/>
      <c r="P376" s="4"/>
    </row>
    <row r="377" spans="1:16" ht="15" customHeight="1">
      <c r="B377" s="787"/>
      <c r="C377" s="787"/>
      <c r="D377" t="s">
        <v>13</v>
      </c>
      <c r="E377" s="118">
        <v>3.7</v>
      </c>
      <c r="F377" s="16"/>
      <c r="G377" s="16">
        <f t="shared" si="6"/>
        <v>14.199999999999992</v>
      </c>
      <c r="H377" s="22"/>
      <c r="I377" s="22"/>
      <c r="J377" s="22"/>
      <c r="K377" s="787"/>
      <c r="M377" s="118"/>
      <c r="N377" s="786"/>
      <c r="P377" s="96"/>
    </row>
    <row r="378" spans="1:16" ht="15" customHeight="1">
      <c r="B378" s="787"/>
      <c r="C378" s="787"/>
      <c r="D378" t="s">
        <v>14</v>
      </c>
      <c r="E378" s="118">
        <v>210</v>
      </c>
      <c r="F378" s="16"/>
      <c r="G378" s="16">
        <f t="shared" si="6"/>
        <v>224.2</v>
      </c>
      <c r="H378" s="22"/>
      <c r="I378" s="38"/>
      <c r="J378" s="22"/>
      <c r="K378" s="787"/>
      <c r="M378" s="118"/>
      <c r="N378" s="787"/>
      <c r="P378" s="4"/>
    </row>
    <row r="379" spans="1:16">
      <c r="A379" s="103">
        <v>44512</v>
      </c>
      <c r="B379" s="787" t="s">
        <v>4402</v>
      </c>
      <c r="C379" s="787" t="s">
        <v>22</v>
      </c>
      <c r="D379" t="s">
        <v>14</v>
      </c>
      <c r="E379" s="118"/>
      <c r="F379" s="4">
        <v>158.1</v>
      </c>
      <c r="G379" s="16">
        <f t="shared" si="6"/>
        <v>66.099999999999994</v>
      </c>
      <c r="H379" s="38"/>
      <c r="I379" s="22"/>
      <c r="J379" s="22"/>
      <c r="K379" s="787"/>
      <c r="M379" s="118"/>
      <c r="N379" s="786"/>
      <c r="P379" s="4"/>
    </row>
    <row r="380" spans="1:16">
      <c r="A380" s="103">
        <v>44543</v>
      </c>
      <c r="B380" s="787" t="s">
        <v>4403</v>
      </c>
      <c r="C380" s="787" t="s">
        <v>22</v>
      </c>
      <c r="D380" t="s">
        <v>14</v>
      </c>
      <c r="E380" s="118"/>
      <c r="F380" s="16">
        <v>51.9</v>
      </c>
      <c r="G380" s="16">
        <f t="shared" si="6"/>
        <v>14.199999999999996</v>
      </c>
      <c r="H380" s="38"/>
      <c r="I380" s="22"/>
      <c r="J380" s="22"/>
      <c r="K380" s="787"/>
      <c r="M380" s="118"/>
      <c r="N380" s="787"/>
      <c r="P380" s="4"/>
    </row>
    <row r="381" spans="1:16">
      <c r="A381" s="103">
        <v>44672</v>
      </c>
      <c r="B381" s="787" t="s">
        <v>4400</v>
      </c>
      <c r="C381" s="787" t="s">
        <v>22</v>
      </c>
      <c r="D381" t="s">
        <v>12</v>
      </c>
      <c r="E381" s="118"/>
      <c r="F381" s="4">
        <v>10.5</v>
      </c>
      <c r="G381" s="16">
        <f t="shared" si="6"/>
        <v>3.6999999999999957</v>
      </c>
      <c r="H381" s="38"/>
      <c r="I381" s="22"/>
      <c r="J381" s="22"/>
      <c r="K381" s="787"/>
      <c r="M381" s="118"/>
      <c r="N381" s="787"/>
      <c r="P381" s="4"/>
    </row>
    <row r="382" spans="1:16">
      <c r="A382" s="103">
        <v>44672</v>
      </c>
      <c r="B382" s="787" t="s">
        <v>4400</v>
      </c>
      <c r="C382" s="787" t="s">
        <v>22</v>
      </c>
      <c r="D382" t="s">
        <v>13</v>
      </c>
      <c r="E382" s="118"/>
      <c r="F382" s="4">
        <v>3.7</v>
      </c>
      <c r="G382" s="16">
        <f t="shared" si="6"/>
        <v>-4.4408920985006262E-15</v>
      </c>
      <c r="H382" s="38"/>
      <c r="I382" s="22"/>
      <c r="J382" s="22"/>
      <c r="K382" s="787"/>
      <c r="M382" s="118"/>
      <c r="N382" s="787"/>
      <c r="P382" s="4"/>
    </row>
    <row r="383" spans="1:16">
      <c r="A383" s="103">
        <v>44500</v>
      </c>
      <c r="B383" s="786" t="s">
        <v>10</v>
      </c>
      <c r="C383" s="786" t="s">
        <v>23</v>
      </c>
      <c r="D383" t="s">
        <v>14</v>
      </c>
      <c r="E383" s="118">
        <v>210</v>
      </c>
      <c r="G383" s="16">
        <f t="shared" si="6"/>
        <v>210</v>
      </c>
      <c r="H383" s="22"/>
      <c r="I383" s="22"/>
      <c r="J383" s="22"/>
      <c r="N383" s="786"/>
      <c r="P383" s="4"/>
    </row>
    <row r="384" spans="1:16">
      <c r="B384" s="787"/>
      <c r="C384" s="787"/>
      <c r="D384" t="s">
        <v>12</v>
      </c>
      <c r="E384" s="118">
        <v>10.9</v>
      </c>
      <c r="F384" s="4"/>
      <c r="G384" s="16">
        <f t="shared" si="6"/>
        <v>220.9</v>
      </c>
      <c r="L384" s="10"/>
      <c r="N384" s="787"/>
      <c r="P384" s="4"/>
    </row>
    <row r="385" spans="1:16">
      <c r="B385" s="787"/>
      <c r="C385" s="787"/>
      <c r="D385" t="s">
        <v>13</v>
      </c>
      <c r="E385" s="118">
        <v>1.6</v>
      </c>
      <c r="G385" s="16">
        <f t="shared" ref="G385:G449" si="7">+G384+E385-F385</f>
        <v>222.5</v>
      </c>
      <c r="N385" s="786"/>
      <c r="P385" s="4"/>
    </row>
    <row r="386" spans="1:16">
      <c r="A386" s="103">
        <v>44543</v>
      </c>
      <c r="B386" s="787" t="s">
        <v>4403</v>
      </c>
      <c r="C386" s="787" t="s">
        <v>23</v>
      </c>
      <c r="D386" t="s">
        <v>14</v>
      </c>
      <c r="F386" s="12">
        <v>158.1</v>
      </c>
      <c r="G386" s="16">
        <f t="shared" si="7"/>
        <v>64.400000000000006</v>
      </c>
      <c r="N386" s="787"/>
      <c r="P386" s="4"/>
    </row>
    <row r="387" spans="1:16">
      <c r="A387" s="103">
        <v>44573</v>
      </c>
      <c r="B387" s="787" t="s">
        <v>4404</v>
      </c>
      <c r="C387" s="787" t="s">
        <v>23</v>
      </c>
      <c r="D387" t="s">
        <v>14</v>
      </c>
      <c r="F387" s="16">
        <v>51.9</v>
      </c>
      <c r="G387" s="16">
        <f t="shared" si="7"/>
        <v>12.500000000000007</v>
      </c>
      <c r="P387" s="4"/>
    </row>
    <row r="388" spans="1:16">
      <c r="A388" s="103">
        <v>44672</v>
      </c>
      <c r="B388" s="787" t="s">
        <v>4405</v>
      </c>
      <c r="C388" s="787" t="s">
        <v>23</v>
      </c>
      <c r="D388" t="s">
        <v>12</v>
      </c>
      <c r="F388" s="4">
        <v>10.9</v>
      </c>
      <c r="G388" s="16">
        <f t="shared" si="7"/>
        <v>1.6000000000000068</v>
      </c>
      <c r="P388" s="4"/>
    </row>
    <row r="389" spans="1:16">
      <c r="A389" s="103">
        <v>44672</v>
      </c>
      <c r="B389" s="787" t="s">
        <v>4405</v>
      </c>
      <c r="C389" s="787" t="s">
        <v>23</v>
      </c>
      <c r="D389" t="s">
        <v>13</v>
      </c>
      <c r="F389" s="4">
        <v>1.6</v>
      </c>
      <c r="G389" s="16">
        <f t="shared" si="7"/>
        <v>6.6613381477509392E-15</v>
      </c>
      <c r="P389" s="4"/>
    </row>
    <row r="390" spans="1:16">
      <c r="A390" s="105">
        <v>44530</v>
      </c>
      <c r="B390" s="786" t="s">
        <v>10</v>
      </c>
      <c r="C390" s="786" t="s">
        <v>24</v>
      </c>
      <c r="D390" t="s">
        <v>12</v>
      </c>
      <c r="E390" s="175">
        <v>11.6</v>
      </c>
      <c r="G390" s="16">
        <f t="shared" si="7"/>
        <v>11.600000000000007</v>
      </c>
      <c r="P390" s="12"/>
    </row>
    <row r="391" spans="1:16">
      <c r="B391" s="787"/>
      <c r="C391" s="787"/>
      <c r="D391" t="s">
        <v>13</v>
      </c>
      <c r="E391" s="118">
        <v>3</v>
      </c>
      <c r="F391" s="4"/>
      <c r="G391" s="16">
        <f t="shared" si="7"/>
        <v>14.600000000000007</v>
      </c>
    </row>
    <row r="392" spans="1:16">
      <c r="B392" s="787"/>
      <c r="C392" s="787"/>
      <c r="D392" t="s">
        <v>14</v>
      </c>
      <c r="E392" s="118">
        <v>210</v>
      </c>
      <c r="F392" s="4"/>
      <c r="G392" s="16">
        <f t="shared" si="7"/>
        <v>224.6</v>
      </c>
    </row>
    <row r="393" spans="1:16">
      <c r="A393" s="103">
        <v>44573</v>
      </c>
      <c r="B393" s="787" t="s">
        <v>4404</v>
      </c>
      <c r="C393" s="787" t="s">
        <v>24</v>
      </c>
      <c r="D393" t="s">
        <v>14</v>
      </c>
      <c r="E393" s="118"/>
      <c r="F393" s="4">
        <v>158.1</v>
      </c>
      <c r="G393" s="16">
        <f t="shared" si="7"/>
        <v>66.5</v>
      </c>
    </row>
    <row r="394" spans="1:16">
      <c r="A394" s="103">
        <v>44606</v>
      </c>
      <c r="B394" s="787" t="s">
        <v>4406</v>
      </c>
      <c r="C394" s="787" t="s">
        <v>24</v>
      </c>
      <c r="D394" t="s">
        <v>14</v>
      </c>
      <c r="E394" s="118"/>
      <c r="F394" s="16">
        <v>51.9</v>
      </c>
      <c r="G394" s="16">
        <f t="shared" si="7"/>
        <v>14.600000000000001</v>
      </c>
    </row>
    <row r="395" spans="1:16">
      <c r="A395" s="103">
        <v>44672</v>
      </c>
      <c r="B395" s="787" t="s">
        <v>4405</v>
      </c>
      <c r="C395" s="787" t="s">
        <v>24</v>
      </c>
      <c r="D395" t="s">
        <v>12</v>
      </c>
      <c r="E395" s="118"/>
      <c r="F395" s="96">
        <v>11.6</v>
      </c>
      <c r="G395" s="16">
        <f t="shared" si="7"/>
        <v>3.0000000000000018</v>
      </c>
    </row>
    <row r="396" spans="1:16">
      <c r="A396" s="103">
        <v>44672</v>
      </c>
      <c r="B396" s="787" t="s">
        <v>4405</v>
      </c>
      <c r="C396" s="787" t="s">
        <v>24</v>
      </c>
      <c r="D396" t="s">
        <v>13</v>
      </c>
      <c r="E396" s="118"/>
      <c r="F396" s="4">
        <v>3</v>
      </c>
      <c r="G396" s="16">
        <f t="shared" si="7"/>
        <v>0</v>
      </c>
    </row>
    <row r="397" spans="1:16">
      <c r="A397" s="105">
        <v>44560</v>
      </c>
      <c r="B397" s="786" t="s">
        <v>10</v>
      </c>
      <c r="C397" s="786" t="s">
        <v>25</v>
      </c>
      <c r="D397" t="s">
        <v>12</v>
      </c>
      <c r="E397" s="118">
        <v>12.2</v>
      </c>
      <c r="F397" s="4"/>
      <c r="G397" s="16">
        <f t="shared" si="7"/>
        <v>12.2</v>
      </c>
    </row>
    <row r="398" spans="1:16">
      <c r="B398" s="787"/>
      <c r="C398" s="787"/>
      <c r="D398" t="s">
        <v>13</v>
      </c>
      <c r="E398" s="118">
        <v>3.4</v>
      </c>
      <c r="F398" s="4"/>
      <c r="G398" s="16">
        <f t="shared" si="7"/>
        <v>15.6</v>
      </c>
    </row>
    <row r="399" spans="1:16">
      <c r="B399" s="787"/>
      <c r="C399" s="787"/>
      <c r="D399" t="s">
        <v>14</v>
      </c>
      <c r="E399" s="118">
        <v>210</v>
      </c>
      <c r="F399" s="4"/>
      <c r="G399" s="16">
        <f t="shared" si="7"/>
        <v>225.6</v>
      </c>
    </row>
    <row r="400" spans="1:16">
      <c r="A400" s="103">
        <v>44606</v>
      </c>
      <c r="B400" s="787" t="s">
        <v>4406</v>
      </c>
      <c r="C400" s="787" t="s">
        <v>25</v>
      </c>
      <c r="D400" t="s">
        <v>14</v>
      </c>
      <c r="E400" s="118"/>
      <c r="F400" s="4">
        <v>158.1</v>
      </c>
      <c r="G400" s="16">
        <f t="shared" si="7"/>
        <v>67.5</v>
      </c>
    </row>
    <row r="401" spans="1:12">
      <c r="A401" s="103">
        <v>44632</v>
      </c>
      <c r="B401" s="787" t="s">
        <v>4407</v>
      </c>
      <c r="C401" s="787" t="s">
        <v>25</v>
      </c>
      <c r="D401" t="s">
        <v>14</v>
      </c>
      <c r="E401" s="118"/>
      <c r="F401" s="16">
        <v>51.9</v>
      </c>
      <c r="G401" s="16">
        <f t="shared" si="7"/>
        <v>15.600000000000001</v>
      </c>
      <c r="K401" s="26"/>
    </row>
    <row r="402" spans="1:12">
      <c r="A402" s="103">
        <v>44672</v>
      </c>
      <c r="B402" s="787" t="s">
        <v>4405</v>
      </c>
      <c r="C402" s="787" t="s">
        <v>25</v>
      </c>
      <c r="D402" t="s">
        <v>12</v>
      </c>
      <c r="E402" s="118"/>
      <c r="F402" s="4">
        <v>12.2</v>
      </c>
      <c r="G402" s="16">
        <f t="shared" si="7"/>
        <v>3.4000000000000021</v>
      </c>
      <c r="K402" s="26"/>
    </row>
    <row r="403" spans="1:12">
      <c r="A403" s="103">
        <v>44672</v>
      </c>
      <c r="B403" s="787" t="s">
        <v>4405</v>
      </c>
      <c r="C403" s="787" t="s">
        <v>25</v>
      </c>
      <c r="D403" t="s">
        <v>13</v>
      </c>
      <c r="E403" s="118"/>
      <c r="F403" s="4">
        <v>3.4</v>
      </c>
      <c r="G403" s="16">
        <f t="shared" si="7"/>
        <v>0</v>
      </c>
      <c r="K403" s="26"/>
    </row>
    <row r="404" spans="1:12">
      <c r="A404" s="105">
        <v>44592</v>
      </c>
      <c r="B404" s="786" t="s">
        <v>10</v>
      </c>
      <c r="C404" s="786" t="s">
        <v>11</v>
      </c>
      <c r="D404" t="s">
        <v>12</v>
      </c>
      <c r="E404" s="118">
        <v>13</v>
      </c>
      <c r="F404" s="4"/>
      <c r="G404" s="16">
        <f t="shared" si="7"/>
        <v>13</v>
      </c>
    </row>
    <row r="405" spans="1:12">
      <c r="B405" s="787"/>
      <c r="C405" s="787"/>
      <c r="D405" t="s">
        <v>13</v>
      </c>
      <c r="E405" s="118">
        <v>0.3</v>
      </c>
      <c r="F405" s="4"/>
      <c r="G405" s="16">
        <f t="shared" si="7"/>
        <v>13.3</v>
      </c>
    </row>
    <row r="406" spans="1:12">
      <c r="B406" s="787"/>
      <c r="C406" s="787"/>
      <c r="D406" t="s">
        <v>14</v>
      </c>
      <c r="E406" s="118">
        <v>210</v>
      </c>
      <c r="F406" s="4"/>
      <c r="G406" s="16">
        <f t="shared" si="7"/>
        <v>223.3</v>
      </c>
    </row>
    <row r="407" spans="1:12">
      <c r="A407" s="103">
        <v>44632</v>
      </c>
      <c r="B407" s="787" t="s">
        <v>4407</v>
      </c>
      <c r="C407" s="787" t="s">
        <v>11</v>
      </c>
      <c r="D407" t="s">
        <v>14</v>
      </c>
      <c r="E407" s="118"/>
      <c r="F407" s="4">
        <v>158.1</v>
      </c>
      <c r="G407" s="16">
        <f t="shared" si="7"/>
        <v>65.200000000000017</v>
      </c>
    </row>
    <row r="408" spans="1:12">
      <c r="A408" s="696">
        <v>44512</v>
      </c>
      <c r="B408" s="110" t="s">
        <v>4402</v>
      </c>
      <c r="C408" s="787" t="s">
        <v>11</v>
      </c>
      <c r="D408" t="s">
        <v>14</v>
      </c>
      <c r="E408" s="118"/>
      <c r="F408" s="4">
        <v>51.9</v>
      </c>
      <c r="G408" s="16">
        <f t="shared" si="7"/>
        <v>13.300000000000018</v>
      </c>
    </row>
    <row r="409" spans="1:12">
      <c r="A409" s="103">
        <v>44672</v>
      </c>
      <c r="B409" s="787" t="s">
        <v>4405</v>
      </c>
      <c r="C409" s="787" t="s">
        <v>11</v>
      </c>
      <c r="D409" t="s">
        <v>12</v>
      </c>
      <c r="E409" s="118"/>
      <c r="F409" s="4">
        <v>13</v>
      </c>
      <c r="G409" s="16">
        <f t="shared" si="7"/>
        <v>0.30000000000001847</v>
      </c>
      <c r="L409" s="26"/>
    </row>
    <row r="410" spans="1:12">
      <c r="A410" s="103">
        <v>44672</v>
      </c>
      <c r="B410" s="787" t="s">
        <v>4405</v>
      </c>
      <c r="C410" s="787" t="s">
        <v>11</v>
      </c>
      <c r="D410" t="s">
        <v>13</v>
      </c>
      <c r="E410" s="118"/>
      <c r="F410" s="4">
        <v>0.3</v>
      </c>
      <c r="G410" s="16">
        <f t="shared" si="7"/>
        <v>1.8485213360008856E-14</v>
      </c>
      <c r="L410" s="26"/>
    </row>
    <row r="411" spans="1:12">
      <c r="A411" s="105">
        <v>44620</v>
      </c>
      <c r="B411" s="786" t="s">
        <v>10</v>
      </c>
      <c r="C411" s="786" t="s">
        <v>15</v>
      </c>
      <c r="D411" t="s">
        <v>12</v>
      </c>
      <c r="E411" s="118">
        <v>25.6</v>
      </c>
      <c r="F411" s="4"/>
      <c r="G411" s="16">
        <f t="shared" si="7"/>
        <v>25.600000000000019</v>
      </c>
    </row>
    <row r="412" spans="1:12">
      <c r="B412" s="787"/>
      <c r="C412" s="787"/>
      <c r="D412" t="s">
        <v>13</v>
      </c>
      <c r="E412" s="118">
        <v>3.3</v>
      </c>
      <c r="F412" s="4"/>
      <c r="G412" s="16">
        <f t="shared" si="7"/>
        <v>28.90000000000002</v>
      </c>
    </row>
    <row r="413" spans="1:12">
      <c r="B413" s="787"/>
      <c r="C413" s="787"/>
      <c r="D413" t="s">
        <v>14</v>
      </c>
      <c r="E413" s="118">
        <v>210</v>
      </c>
      <c r="F413" s="4"/>
      <c r="G413" s="16">
        <f t="shared" si="7"/>
        <v>238.90000000000003</v>
      </c>
    </row>
    <row r="414" spans="1:12">
      <c r="A414" s="696">
        <v>44512</v>
      </c>
      <c r="B414" s="110" t="s">
        <v>4402</v>
      </c>
      <c r="C414" s="787" t="s">
        <v>21</v>
      </c>
      <c r="D414" t="s">
        <v>14</v>
      </c>
      <c r="E414" s="118"/>
      <c r="F414" s="4">
        <v>38.1</v>
      </c>
      <c r="G414" s="16">
        <f t="shared" si="7"/>
        <v>200.80000000000004</v>
      </c>
    </row>
    <row r="415" spans="1:12">
      <c r="A415" s="697">
        <v>44543</v>
      </c>
      <c r="B415" s="142" t="s">
        <v>4403</v>
      </c>
      <c r="C415" s="787" t="s">
        <v>22</v>
      </c>
      <c r="D415" t="s">
        <v>14</v>
      </c>
      <c r="E415" s="118"/>
      <c r="F415" s="4">
        <v>90</v>
      </c>
      <c r="G415" s="16">
        <f t="shared" si="7"/>
        <v>110.80000000000004</v>
      </c>
    </row>
    <row r="416" spans="1:12">
      <c r="A416" s="698">
        <v>44573</v>
      </c>
      <c r="B416" s="143" t="s">
        <v>4404</v>
      </c>
      <c r="C416" s="787" t="s">
        <v>23</v>
      </c>
      <c r="D416" t="s">
        <v>14</v>
      </c>
      <c r="E416" s="118"/>
      <c r="F416" s="4">
        <v>81.900000000000006</v>
      </c>
      <c r="G416" s="16">
        <f t="shared" si="7"/>
        <v>28.900000000000034</v>
      </c>
    </row>
    <row r="417" spans="1:11">
      <c r="A417" s="103">
        <v>44672</v>
      </c>
      <c r="B417" s="787" t="s">
        <v>4408</v>
      </c>
      <c r="C417" s="787" t="s">
        <v>15</v>
      </c>
      <c r="D417" t="s">
        <v>12</v>
      </c>
      <c r="E417" s="118"/>
      <c r="F417" s="4">
        <v>25.6</v>
      </c>
      <c r="G417" s="16">
        <f t="shared" si="7"/>
        <v>3.3000000000000327</v>
      </c>
    </row>
    <row r="418" spans="1:11">
      <c r="A418" s="103">
        <v>44672</v>
      </c>
      <c r="B418" s="787" t="s">
        <v>4408</v>
      </c>
      <c r="C418" s="787" t="s">
        <v>15</v>
      </c>
      <c r="D418" t="s">
        <v>13</v>
      </c>
      <c r="E418" s="118"/>
      <c r="F418" s="4">
        <v>3.3</v>
      </c>
      <c r="G418" s="16">
        <f t="shared" si="7"/>
        <v>3.2862601528904634E-14</v>
      </c>
    </row>
    <row r="419" spans="1:11">
      <c r="A419" s="105">
        <v>44651</v>
      </c>
      <c r="B419" s="786" t="s">
        <v>10</v>
      </c>
      <c r="C419" s="786" t="s">
        <v>16</v>
      </c>
      <c r="D419" t="s">
        <v>12</v>
      </c>
      <c r="E419" s="118">
        <v>25.7</v>
      </c>
      <c r="F419" s="4"/>
      <c r="G419" s="16">
        <f t="shared" si="7"/>
        <v>25.700000000000031</v>
      </c>
    </row>
    <row r="420" spans="1:11">
      <c r="B420" s="787"/>
      <c r="C420" s="787"/>
      <c r="D420" t="s">
        <v>13</v>
      </c>
      <c r="E420" s="118">
        <v>4.2</v>
      </c>
      <c r="F420" s="4"/>
      <c r="G420" s="16">
        <f t="shared" si="7"/>
        <v>29.900000000000031</v>
      </c>
      <c r="I420" s="786"/>
      <c r="K420" s="4"/>
    </row>
    <row r="421" spans="1:11">
      <c r="B421" s="787"/>
      <c r="C421" s="787"/>
      <c r="D421" t="s">
        <v>14</v>
      </c>
      <c r="E421" s="118">
        <v>210</v>
      </c>
      <c r="F421" s="4"/>
      <c r="G421" s="16">
        <f t="shared" si="7"/>
        <v>239.90000000000003</v>
      </c>
      <c r="I421" s="787"/>
      <c r="K421" s="4"/>
    </row>
    <row r="422" spans="1:11">
      <c r="A422" s="698">
        <v>44573</v>
      </c>
      <c r="B422" s="143" t="s">
        <v>4404</v>
      </c>
      <c r="C422" s="787" t="s">
        <v>23</v>
      </c>
      <c r="D422" t="s">
        <v>14</v>
      </c>
      <c r="E422" s="118"/>
      <c r="F422" s="4">
        <v>8.1</v>
      </c>
      <c r="G422" s="16">
        <f t="shared" si="7"/>
        <v>231.80000000000004</v>
      </c>
      <c r="I422" s="786"/>
      <c r="K422" s="4"/>
    </row>
    <row r="423" spans="1:11">
      <c r="A423" s="699">
        <v>44606</v>
      </c>
      <c r="B423" s="144" t="s">
        <v>4406</v>
      </c>
      <c r="C423" s="787" t="s">
        <v>24</v>
      </c>
      <c r="D423" t="s">
        <v>14</v>
      </c>
      <c r="E423" s="118"/>
      <c r="F423" s="4">
        <v>90</v>
      </c>
      <c r="G423" s="16">
        <f t="shared" si="7"/>
        <v>141.80000000000004</v>
      </c>
      <c r="I423" s="787"/>
      <c r="K423" s="4"/>
    </row>
    <row r="424" spans="1:11">
      <c r="A424" s="700">
        <v>44632</v>
      </c>
      <c r="B424" s="146" t="s">
        <v>4407</v>
      </c>
      <c r="C424" s="146" t="s">
        <v>25</v>
      </c>
      <c r="D424" t="s">
        <v>14</v>
      </c>
      <c r="E424" s="118"/>
      <c r="F424" s="4">
        <v>90</v>
      </c>
      <c r="G424" s="16">
        <f t="shared" si="7"/>
        <v>51.80000000000004</v>
      </c>
      <c r="K424" s="4"/>
    </row>
    <row r="425" spans="1:11">
      <c r="A425" s="700">
        <v>44672</v>
      </c>
      <c r="B425" s="146" t="s">
        <v>4409</v>
      </c>
      <c r="C425" s="146" t="s">
        <v>16</v>
      </c>
      <c r="D425" t="s">
        <v>14</v>
      </c>
      <c r="E425" s="118"/>
      <c r="F425" s="4">
        <v>21.9</v>
      </c>
      <c r="G425" s="16">
        <f t="shared" si="7"/>
        <v>29.900000000000041</v>
      </c>
    </row>
    <row r="426" spans="1:11">
      <c r="A426" s="700">
        <v>44743</v>
      </c>
      <c r="B426" s="146" t="s">
        <v>4410</v>
      </c>
      <c r="C426" s="146" t="s">
        <v>16</v>
      </c>
      <c r="D426" t="s">
        <v>12</v>
      </c>
      <c r="E426" s="118"/>
      <c r="F426" s="4">
        <v>25.7</v>
      </c>
      <c r="G426" s="16">
        <f t="shared" si="7"/>
        <v>4.2000000000000419</v>
      </c>
    </row>
    <row r="427" spans="1:11">
      <c r="A427" s="700">
        <v>44743</v>
      </c>
      <c r="B427" s="146" t="s">
        <v>4410</v>
      </c>
      <c r="C427" s="146" t="s">
        <v>16</v>
      </c>
      <c r="D427" t="s">
        <v>13</v>
      </c>
      <c r="E427" s="118"/>
      <c r="F427" s="4">
        <v>4.2</v>
      </c>
      <c r="G427" s="16">
        <f t="shared" si="7"/>
        <v>4.1744385725905886E-14</v>
      </c>
    </row>
    <row r="428" spans="1:11">
      <c r="A428" s="105">
        <v>44681</v>
      </c>
      <c r="B428" s="786" t="s">
        <v>10</v>
      </c>
      <c r="C428" s="786" t="s">
        <v>17</v>
      </c>
      <c r="D428" t="s">
        <v>12</v>
      </c>
      <c r="E428" s="118">
        <v>25.8</v>
      </c>
      <c r="F428" s="4"/>
      <c r="G428" s="16">
        <f t="shared" si="7"/>
        <v>25.800000000000043</v>
      </c>
    </row>
    <row r="429" spans="1:11">
      <c r="B429" s="787"/>
      <c r="C429" s="787"/>
      <c r="D429" t="s">
        <v>13</v>
      </c>
      <c r="E429" s="118">
        <v>1.8</v>
      </c>
      <c r="F429" s="4"/>
      <c r="G429" s="16">
        <f t="shared" si="7"/>
        <v>27.600000000000044</v>
      </c>
    </row>
    <row r="430" spans="1:11">
      <c r="B430" s="787"/>
      <c r="C430" s="787"/>
      <c r="D430" t="s">
        <v>14</v>
      </c>
      <c r="E430" s="118">
        <v>210</v>
      </c>
      <c r="F430" s="4"/>
      <c r="G430" s="16">
        <f t="shared" si="7"/>
        <v>237.60000000000005</v>
      </c>
    </row>
    <row r="431" spans="1:11">
      <c r="A431" s="103">
        <v>44707</v>
      </c>
      <c r="B431" s="787" t="s">
        <v>4411</v>
      </c>
      <c r="C431" s="787" t="s">
        <v>17</v>
      </c>
      <c r="D431" t="s">
        <v>14</v>
      </c>
      <c r="E431" s="118"/>
      <c r="F431" s="4">
        <v>210</v>
      </c>
      <c r="G431" s="16">
        <f t="shared" si="7"/>
        <v>27.600000000000051</v>
      </c>
    </row>
    <row r="432" spans="1:11">
      <c r="A432" s="103">
        <v>44707</v>
      </c>
      <c r="B432" s="787" t="s">
        <v>4412</v>
      </c>
      <c r="C432" s="787" t="s">
        <v>17</v>
      </c>
      <c r="D432" t="s">
        <v>12</v>
      </c>
      <c r="E432" s="118"/>
      <c r="F432" s="4">
        <v>25.8</v>
      </c>
      <c r="G432" s="16">
        <f t="shared" si="7"/>
        <v>1.8000000000000504</v>
      </c>
    </row>
    <row r="433" spans="1:13">
      <c r="A433" s="103">
        <v>44707</v>
      </c>
      <c r="B433" s="787" t="s">
        <v>4412</v>
      </c>
      <c r="C433" s="787" t="s">
        <v>17</v>
      </c>
      <c r="D433" t="s">
        <v>13</v>
      </c>
      <c r="E433" s="118"/>
      <c r="F433" s="4">
        <v>1.8</v>
      </c>
      <c r="G433" s="16">
        <f t="shared" si="7"/>
        <v>5.0404125317982107E-14</v>
      </c>
    </row>
    <row r="434" spans="1:13">
      <c r="A434" s="105">
        <v>44711</v>
      </c>
      <c r="B434" s="786" t="s">
        <v>10</v>
      </c>
      <c r="C434" s="786" t="s">
        <v>18</v>
      </c>
      <c r="D434" t="s">
        <v>12</v>
      </c>
      <c r="E434" s="118">
        <v>24.7</v>
      </c>
      <c r="F434" s="4"/>
      <c r="G434" s="16">
        <f t="shared" si="7"/>
        <v>24.700000000000049</v>
      </c>
    </row>
    <row r="435" spans="1:13">
      <c r="B435" s="787"/>
      <c r="C435" s="787"/>
      <c r="D435" t="s">
        <v>13</v>
      </c>
      <c r="E435" s="118">
        <v>8.1</v>
      </c>
      <c r="F435" s="4"/>
      <c r="G435" s="16">
        <f t="shared" si="7"/>
        <v>32.800000000000047</v>
      </c>
    </row>
    <row r="436" spans="1:13">
      <c r="B436" s="787"/>
      <c r="C436" s="787"/>
      <c r="D436" t="s">
        <v>14</v>
      </c>
      <c r="E436" s="118">
        <v>210</v>
      </c>
      <c r="F436" s="4"/>
      <c r="G436" s="16">
        <f t="shared" si="7"/>
        <v>242.80000000000004</v>
      </c>
    </row>
    <row r="437" spans="1:13">
      <c r="A437" s="103">
        <v>44753</v>
      </c>
      <c r="B437" s="787" t="s">
        <v>4413</v>
      </c>
      <c r="C437" s="787" t="s">
        <v>18</v>
      </c>
      <c r="D437" t="s">
        <v>14</v>
      </c>
      <c r="E437" s="118"/>
      <c r="F437" s="4">
        <v>210</v>
      </c>
      <c r="G437" s="16">
        <f t="shared" si="7"/>
        <v>32.80000000000004</v>
      </c>
    </row>
    <row r="438" spans="1:13">
      <c r="A438" s="103">
        <v>44812</v>
      </c>
      <c r="B438" s="787" t="s">
        <v>4414</v>
      </c>
      <c r="C438" s="787" t="s">
        <v>18</v>
      </c>
      <c r="D438" t="s">
        <v>12</v>
      </c>
      <c r="E438" s="118"/>
      <c r="F438" s="4">
        <v>24.7</v>
      </c>
      <c r="G438" s="16">
        <f t="shared" si="7"/>
        <v>8.1000000000000405</v>
      </c>
    </row>
    <row r="439" spans="1:13">
      <c r="A439" s="103">
        <v>44812</v>
      </c>
      <c r="B439" s="787" t="s">
        <v>4414</v>
      </c>
      <c r="C439" s="787" t="s">
        <v>18</v>
      </c>
      <c r="D439" t="s">
        <v>13</v>
      </c>
      <c r="E439" s="118"/>
      <c r="F439" s="4">
        <v>8.1</v>
      </c>
      <c r="G439" s="16">
        <f t="shared" si="7"/>
        <v>4.0856207306205761E-14</v>
      </c>
    </row>
    <row r="440" spans="1:13">
      <c r="A440" s="105">
        <v>44742</v>
      </c>
      <c r="B440" s="786" t="s">
        <v>10</v>
      </c>
      <c r="C440" s="786" t="s">
        <v>19</v>
      </c>
      <c r="D440" t="s">
        <v>12</v>
      </c>
      <c r="E440" s="118">
        <v>23.9</v>
      </c>
      <c r="F440" s="4"/>
      <c r="G440" s="16">
        <f t="shared" si="7"/>
        <v>23.900000000000041</v>
      </c>
    </row>
    <row r="441" spans="1:13">
      <c r="B441" s="787"/>
      <c r="C441" s="787"/>
      <c r="D441" t="s">
        <v>13</v>
      </c>
      <c r="E441" s="118">
        <v>6.9</v>
      </c>
      <c r="F441" s="4"/>
      <c r="G441" s="16">
        <f t="shared" si="7"/>
        <v>30.80000000000004</v>
      </c>
    </row>
    <row r="442" spans="1:13">
      <c r="B442" s="787"/>
      <c r="C442" s="787"/>
      <c r="D442" t="s">
        <v>14</v>
      </c>
      <c r="E442" s="118">
        <v>210</v>
      </c>
      <c r="F442" s="4"/>
      <c r="G442" s="16">
        <f t="shared" si="7"/>
        <v>240.80000000000004</v>
      </c>
    </row>
    <row r="443" spans="1:13">
      <c r="A443" s="103">
        <v>44777</v>
      </c>
      <c r="B443" s="787" t="s">
        <v>4415</v>
      </c>
      <c r="C443" s="787" t="s">
        <v>19</v>
      </c>
      <c r="D443" t="s">
        <v>14</v>
      </c>
      <c r="E443" s="118"/>
      <c r="F443" s="4">
        <v>210</v>
      </c>
      <c r="G443" s="16">
        <f t="shared" si="7"/>
        <v>30.80000000000004</v>
      </c>
    </row>
    <row r="444" spans="1:13">
      <c r="A444" s="103">
        <v>44841</v>
      </c>
      <c r="B444" s="787" t="s">
        <v>4416</v>
      </c>
      <c r="C444" s="787" t="s">
        <v>19</v>
      </c>
      <c r="D444" t="s">
        <v>12</v>
      </c>
      <c r="E444" s="118"/>
      <c r="F444" s="4">
        <v>23.9</v>
      </c>
      <c r="G444" s="16">
        <f t="shared" si="7"/>
        <v>6.9000000000000412</v>
      </c>
    </row>
    <row r="445" spans="1:13">
      <c r="A445" s="103">
        <v>44841</v>
      </c>
      <c r="B445" s="787" t="s">
        <v>4416</v>
      </c>
      <c r="C445" s="787" t="s">
        <v>19</v>
      </c>
      <c r="D445" t="s">
        <v>13</v>
      </c>
      <c r="E445" s="118"/>
      <c r="F445" s="4">
        <v>6.9</v>
      </c>
      <c r="G445" s="16">
        <f t="shared" si="7"/>
        <v>4.0856207306205761E-14</v>
      </c>
    </row>
    <row r="446" spans="1:13">
      <c r="A446" s="105">
        <v>44773</v>
      </c>
      <c r="B446" s="786" t="s">
        <v>10</v>
      </c>
      <c r="C446" s="786" t="s">
        <v>20</v>
      </c>
      <c r="D446" t="s">
        <v>12</v>
      </c>
      <c r="E446" s="118">
        <v>23.8</v>
      </c>
      <c r="F446" s="4"/>
      <c r="G446" s="16">
        <f t="shared" si="7"/>
        <v>23.80000000000004</v>
      </c>
    </row>
    <row r="447" spans="1:13">
      <c r="B447" s="787"/>
      <c r="C447" s="787"/>
      <c r="D447" t="s">
        <v>13</v>
      </c>
      <c r="E447" s="118">
        <v>9.6999999999999993</v>
      </c>
      <c r="F447" s="4"/>
      <c r="G447" s="16">
        <f t="shared" si="7"/>
        <v>33.500000000000043</v>
      </c>
    </row>
    <row r="448" spans="1:13">
      <c r="B448" s="787"/>
      <c r="C448" s="787"/>
      <c r="D448" t="s">
        <v>14</v>
      </c>
      <c r="E448" s="118">
        <v>210</v>
      </c>
      <c r="F448" s="4"/>
      <c r="G448" s="16">
        <f t="shared" si="7"/>
        <v>243.50000000000006</v>
      </c>
      <c r="K448" s="786"/>
      <c r="M448" s="118"/>
    </row>
    <row r="449" spans="1:13">
      <c r="A449" s="103">
        <v>44806</v>
      </c>
      <c r="B449" s="787" t="s">
        <v>4417</v>
      </c>
      <c r="C449" s="787" t="s">
        <v>20</v>
      </c>
      <c r="D449" t="s">
        <v>14</v>
      </c>
      <c r="E449" s="118"/>
      <c r="F449" s="4">
        <v>210</v>
      </c>
      <c r="G449" s="16">
        <f t="shared" si="7"/>
        <v>33.500000000000057</v>
      </c>
      <c r="K449" s="787"/>
      <c r="M449" s="118"/>
    </row>
    <row r="450" spans="1:13">
      <c r="A450" s="103">
        <v>44897</v>
      </c>
      <c r="B450" s="787" t="s">
        <v>4418</v>
      </c>
      <c r="C450" s="787" t="s">
        <v>20</v>
      </c>
      <c r="D450" t="s">
        <v>12</v>
      </c>
      <c r="E450" s="118"/>
      <c r="F450" s="4">
        <v>23.8</v>
      </c>
      <c r="G450" s="16">
        <f t="shared" ref="G450:G529" si="8">+G449+E450-F450</f>
        <v>9.7000000000000561</v>
      </c>
      <c r="K450" s="787"/>
      <c r="M450" s="118"/>
    </row>
    <row r="451" spans="1:13">
      <c r="A451" s="103">
        <v>44897</v>
      </c>
      <c r="B451" s="787" t="s">
        <v>4418</v>
      </c>
      <c r="C451" s="787" t="s">
        <v>20</v>
      </c>
      <c r="D451" t="s">
        <v>13</v>
      </c>
      <c r="E451" s="118"/>
      <c r="F451" s="4">
        <v>9.6999999999999993</v>
      </c>
      <c r="G451" s="16">
        <f t="shared" si="8"/>
        <v>5.6843418860808015E-14</v>
      </c>
      <c r="K451" s="787"/>
      <c r="M451" s="118"/>
    </row>
    <row r="452" spans="1:13">
      <c r="A452" s="105">
        <v>44804</v>
      </c>
      <c r="B452" s="786" t="s">
        <v>10</v>
      </c>
      <c r="C452" s="786" t="s">
        <v>21</v>
      </c>
      <c r="D452" t="s">
        <v>12</v>
      </c>
      <c r="E452" s="121">
        <v>24</v>
      </c>
      <c r="G452" s="16">
        <f t="shared" si="8"/>
        <v>24.000000000000057</v>
      </c>
      <c r="K452" s="786"/>
    </row>
    <row r="453" spans="1:13">
      <c r="B453" s="787"/>
      <c r="C453" s="787"/>
      <c r="D453" t="s">
        <v>13</v>
      </c>
      <c r="E453" s="121">
        <v>7</v>
      </c>
      <c r="G453" s="16">
        <f t="shared" si="8"/>
        <v>31.000000000000057</v>
      </c>
      <c r="K453" s="787"/>
    </row>
    <row r="454" spans="1:13">
      <c r="B454" s="787"/>
      <c r="C454" s="787"/>
      <c r="D454" t="s">
        <v>14</v>
      </c>
      <c r="E454" s="121">
        <v>210</v>
      </c>
      <c r="G454" s="16">
        <f t="shared" si="8"/>
        <v>241.00000000000006</v>
      </c>
    </row>
    <row r="455" spans="1:13">
      <c r="B455" s="787"/>
      <c r="C455" s="787"/>
      <c r="D455" t="s">
        <v>223</v>
      </c>
      <c r="E455" s="121">
        <v>10</v>
      </c>
      <c r="G455" s="16">
        <f t="shared" si="8"/>
        <v>251.00000000000006</v>
      </c>
      <c r="K455" s="786"/>
    </row>
    <row r="456" spans="1:13">
      <c r="A456" s="103">
        <v>44841</v>
      </c>
      <c r="B456" s="787" t="s">
        <v>4419</v>
      </c>
      <c r="C456" s="787" t="s">
        <v>21</v>
      </c>
      <c r="D456" t="s">
        <v>14</v>
      </c>
      <c r="F456" s="12">
        <v>210</v>
      </c>
      <c r="G456" s="16">
        <f t="shared" si="8"/>
        <v>41.000000000000057</v>
      </c>
      <c r="K456" s="787"/>
    </row>
    <row r="457" spans="1:13">
      <c r="A457" s="103">
        <v>44897</v>
      </c>
      <c r="B457" s="787" t="s">
        <v>4418</v>
      </c>
      <c r="C457" s="787" t="s">
        <v>21</v>
      </c>
      <c r="D457" t="s">
        <v>12</v>
      </c>
      <c r="F457" s="12">
        <v>24</v>
      </c>
      <c r="G457" s="16">
        <f t="shared" si="8"/>
        <v>17.000000000000057</v>
      </c>
      <c r="K457" s="787"/>
    </row>
    <row r="458" spans="1:13">
      <c r="A458" s="103">
        <v>44897</v>
      </c>
      <c r="B458" s="787" t="s">
        <v>4418</v>
      </c>
      <c r="C458" s="787" t="s">
        <v>21</v>
      </c>
      <c r="D458" t="s">
        <v>13</v>
      </c>
      <c r="F458" s="12">
        <v>7</v>
      </c>
      <c r="G458" s="16">
        <f t="shared" si="8"/>
        <v>10.000000000000057</v>
      </c>
      <c r="K458" s="787"/>
    </row>
    <row r="459" spans="1:13">
      <c r="A459" s="103">
        <v>44949</v>
      </c>
      <c r="B459" s="787" t="s">
        <v>4420</v>
      </c>
      <c r="C459" s="787" t="s">
        <v>21</v>
      </c>
      <c r="D459" t="s">
        <v>223</v>
      </c>
      <c r="F459" s="121">
        <v>10</v>
      </c>
      <c r="G459" s="16">
        <f t="shared" si="8"/>
        <v>5.6843418860808015E-14</v>
      </c>
      <c r="K459" s="787"/>
    </row>
    <row r="460" spans="1:13">
      <c r="A460" s="105">
        <v>44834</v>
      </c>
      <c r="B460" s="786" t="s">
        <v>10</v>
      </c>
      <c r="C460" s="786" t="s">
        <v>22</v>
      </c>
      <c r="D460" t="s">
        <v>12</v>
      </c>
      <c r="E460" s="121">
        <v>21.3</v>
      </c>
      <c r="F460" s="4"/>
      <c r="G460" s="16">
        <f t="shared" si="8"/>
        <v>21.300000000000058</v>
      </c>
    </row>
    <row r="461" spans="1:13">
      <c r="B461" s="787"/>
      <c r="C461" s="787"/>
      <c r="D461" t="s">
        <v>13</v>
      </c>
      <c r="E461" s="121">
        <v>8.1999999999999993</v>
      </c>
      <c r="G461" s="16">
        <f t="shared" si="8"/>
        <v>29.500000000000057</v>
      </c>
      <c r="J461" s="786"/>
      <c r="L461" s="12"/>
    </row>
    <row r="462" spans="1:13">
      <c r="B462" s="787"/>
      <c r="C462" s="787"/>
      <c r="D462" t="s">
        <v>14</v>
      </c>
      <c r="E462" s="121">
        <v>350</v>
      </c>
      <c r="G462" s="16">
        <f t="shared" si="8"/>
        <v>379.50000000000006</v>
      </c>
      <c r="J462" s="786"/>
      <c r="L462" s="12"/>
    </row>
    <row r="463" spans="1:13">
      <c r="A463" s="103">
        <v>44869</v>
      </c>
      <c r="B463" s="787" t="s">
        <v>4421</v>
      </c>
      <c r="C463" s="787" t="s">
        <v>22</v>
      </c>
      <c r="D463" t="s">
        <v>14</v>
      </c>
      <c r="F463" s="12">
        <v>350</v>
      </c>
      <c r="G463" s="16">
        <f t="shared" si="8"/>
        <v>29.500000000000057</v>
      </c>
      <c r="J463" s="787"/>
      <c r="L463" s="12"/>
    </row>
    <row r="464" spans="1:13">
      <c r="A464" s="103">
        <v>44949</v>
      </c>
      <c r="B464" s="787" t="s">
        <v>4420</v>
      </c>
      <c r="C464" s="787" t="s">
        <v>22</v>
      </c>
      <c r="D464" t="s">
        <v>12</v>
      </c>
      <c r="F464" s="12">
        <v>21.3</v>
      </c>
      <c r="G464" s="16">
        <f t="shared" si="8"/>
        <v>8.2000000000000561</v>
      </c>
      <c r="J464" s="787"/>
      <c r="L464" s="12"/>
    </row>
    <row r="465" spans="1:12">
      <c r="A465" s="103">
        <v>44949</v>
      </c>
      <c r="B465" s="787" t="s">
        <v>4420</v>
      </c>
      <c r="C465" s="787" t="s">
        <v>22</v>
      </c>
      <c r="D465" t="s">
        <v>13</v>
      </c>
      <c r="F465" s="12">
        <v>8.1999999999999993</v>
      </c>
      <c r="G465" s="16">
        <f t="shared" si="8"/>
        <v>5.6843418860808015E-14</v>
      </c>
      <c r="J465" s="787"/>
      <c r="L465" s="12"/>
    </row>
    <row r="466" spans="1:12">
      <c r="A466" s="105">
        <v>44865</v>
      </c>
      <c r="B466" s="786" t="s">
        <v>10</v>
      </c>
      <c r="C466" s="786" t="s">
        <v>23</v>
      </c>
      <c r="D466" t="s">
        <v>12</v>
      </c>
      <c r="E466" s="121">
        <v>21.2</v>
      </c>
      <c r="G466" s="16">
        <f t="shared" si="8"/>
        <v>21.200000000000056</v>
      </c>
      <c r="J466" s="786"/>
      <c r="L466" s="12"/>
    </row>
    <row r="467" spans="1:12">
      <c r="B467" s="787"/>
      <c r="C467" s="787"/>
      <c r="D467" t="s">
        <v>13</v>
      </c>
      <c r="E467" s="121">
        <v>4.9000000000000004</v>
      </c>
      <c r="G467" s="16">
        <f t="shared" si="8"/>
        <v>26.100000000000058</v>
      </c>
      <c r="J467" s="787"/>
      <c r="L467" s="12"/>
    </row>
    <row r="468" spans="1:12">
      <c r="B468" s="787"/>
      <c r="C468" s="787"/>
      <c r="D468" t="s">
        <v>14</v>
      </c>
      <c r="E468" s="121">
        <v>350</v>
      </c>
      <c r="G468" s="16">
        <f t="shared" si="8"/>
        <v>376.10000000000008</v>
      </c>
      <c r="J468" s="786"/>
      <c r="L468" s="12"/>
    </row>
    <row r="469" spans="1:12">
      <c r="A469" s="103">
        <v>44897</v>
      </c>
      <c r="B469" s="787" t="s">
        <v>4422</v>
      </c>
      <c r="C469" s="787" t="s">
        <v>23</v>
      </c>
      <c r="D469" t="s">
        <v>14</v>
      </c>
      <c r="F469" s="12">
        <v>350</v>
      </c>
      <c r="G469" s="16">
        <f t="shared" si="8"/>
        <v>26.10000000000008</v>
      </c>
      <c r="J469" s="787"/>
      <c r="L469" s="12"/>
    </row>
    <row r="470" spans="1:12">
      <c r="A470" s="103">
        <v>44949</v>
      </c>
      <c r="B470" s="787" t="s">
        <v>4420</v>
      </c>
      <c r="C470" s="787" t="s">
        <v>23</v>
      </c>
      <c r="D470" t="s">
        <v>12</v>
      </c>
      <c r="F470" s="12">
        <v>21.2</v>
      </c>
      <c r="G470" s="16">
        <f t="shared" si="8"/>
        <v>4.9000000000000803</v>
      </c>
      <c r="J470" s="787"/>
      <c r="L470" s="12"/>
    </row>
    <row r="471" spans="1:12">
      <c r="A471" s="103">
        <v>44949</v>
      </c>
      <c r="B471" s="787" t="s">
        <v>4420</v>
      </c>
      <c r="C471" s="787" t="s">
        <v>23</v>
      </c>
      <c r="D471" t="s">
        <v>13</v>
      </c>
      <c r="F471" s="12">
        <v>4.9000000000000004</v>
      </c>
      <c r="G471" s="16">
        <f t="shared" si="8"/>
        <v>7.9936057773011271E-14</v>
      </c>
      <c r="J471" s="787"/>
      <c r="L471" s="12"/>
    </row>
    <row r="472" spans="1:12">
      <c r="A472" s="105">
        <v>44926</v>
      </c>
      <c r="B472" s="786" t="s">
        <v>10</v>
      </c>
      <c r="C472" s="786" t="s">
        <v>24</v>
      </c>
      <c r="D472" t="s">
        <v>12</v>
      </c>
      <c r="E472" s="121">
        <v>23.7</v>
      </c>
      <c r="G472" s="16">
        <f t="shared" si="8"/>
        <v>23.700000000000081</v>
      </c>
      <c r="J472" s="786"/>
      <c r="L472" s="4"/>
    </row>
    <row r="473" spans="1:12">
      <c r="B473" s="787"/>
      <c r="C473" s="787"/>
      <c r="D473" t="s">
        <v>13</v>
      </c>
      <c r="E473" s="121">
        <v>6.3</v>
      </c>
      <c r="G473" s="16">
        <f t="shared" si="8"/>
        <v>30.000000000000082</v>
      </c>
      <c r="L473" s="4"/>
    </row>
    <row r="474" spans="1:12">
      <c r="B474" s="787"/>
      <c r="C474" s="787"/>
      <c r="D474" t="s">
        <v>14</v>
      </c>
      <c r="E474" s="121">
        <v>350</v>
      </c>
      <c r="G474" s="16">
        <f t="shared" si="8"/>
        <v>380.00000000000006</v>
      </c>
      <c r="L474" s="4"/>
    </row>
    <row r="475" spans="1:12">
      <c r="A475" s="103">
        <v>44923</v>
      </c>
      <c r="B475" s="787" t="s">
        <v>4423</v>
      </c>
      <c r="C475" s="787" t="s">
        <v>24</v>
      </c>
      <c r="D475" t="s">
        <v>14</v>
      </c>
      <c r="F475" s="12">
        <v>350</v>
      </c>
      <c r="G475" s="16">
        <f t="shared" si="8"/>
        <v>30.000000000000057</v>
      </c>
      <c r="L475" s="4"/>
    </row>
    <row r="476" spans="1:12">
      <c r="A476" s="103">
        <v>45009</v>
      </c>
      <c r="B476" s="787" t="s">
        <v>4424</v>
      </c>
      <c r="C476" s="787" t="s">
        <v>24</v>
      </c>
      <c r="D476" t="s">
        <v>12</v>
      </c>
      <c r="F476" s="121">
        <v>23.7</v>
      </c>
      <c r="G476" s="16">
        <f t="shared" si="8"/>
        <v>6.3000000000000576</v>
      </c>
      <c r="L476" s="4"/>
    </row>
    <row r="477" spans="1:12">
      <c r="A477" s="103">
        <v>45009</v>
      </c>
      <c r="B477" s="787" t="s">
        <v>4424</v>
      </c>
      <c r="C477" s="787" t="s">
        <v>24</v>
      </c>
      <c r="D477" t="s">
        <v>13</v>
      </c>
      <c r="F477" s="121">
        <v>6.3</v>
      </c>
      <c r="G477" s="16">
        <f t="shared" si="8"/>
        <v>5.773159728050814E-14</v>
      </c>
      <c r="L477" s="4"/>
    </row>
    <row r="478" spans="1:12">
      <c r="A478" s="105">
        <v>44926</v>
      </c>
      <c r="B478" s="786" t="s">
        <v>10</v>
      </c>
      <c r="C478" s="786" t="s">
        <v>25</v>
      </c>
      <c r="D478" t="s">
        <v>12</v>
      </c>
      <c r="E478" s="118">
        <v>27</v>
      </c>
      <c r="G478" s="16">
        <f t="shared" si="8"/>
        <v>27.000000000000057</v>
      </c>
    </row>
    <row r="479" spans="1:12">
      <c r="B479" s="787"/>
      <c r="C479" s="787"/>
      <c r="D479" t="s">
        <v>13</v>
      </c>
      <c r="E479" s="118">
        <v>5.7</v>
      </c>
      <c r="G479" s="16">
        <f t="shared" si="8"/>
        <v>32.70000000000006</v>
      </c>
      <c r="L479" s="12"/>
    </row>
    <row r="480" spans="1:12">
      <c r="B480" s="787"/>
      <c r="C480" s="787"/>
      <c r="D480" t="s">
        <v>14</v>
      </c>
      <c r="E480" s="118">
        <v>350</v>
      </c>
      <c r="G480" s="16">
        <f t="shared" si="8"/>
        <v>382.70000000000005</v>
      </c>
    </row>
    <row r="481" spans="1:10">
      <c r="A481" s="103">
        <v>44959</v>
      </c>
      <c r="B481" s="787" t="s">
        <v>4425</v>
      </c>
      <c r="C481" s="787" t="s">
        <v>25</v>
      </c>
      <c r="D481" t="s">
        <v>14</v>
      </c>
      <c r="E481" s="118"/>
      <c r="F481" s="4">
        <v>350</v>
      </c>
      <c r="G481" s="16">
        <f t="shared" si="8"/>
        <v>32.700000000000045</v>
      </c>
    </row>
    <row r="482" spans="1:10">
      <c r="A482" s="103">
        <v>45009</v>
      </c>
      <c r="B482" s="787" t="s">
        <v>4424</v>
      </c>
      <c r="C482" s="787" t="s">
        <v>25</v>
      </c>
      <c r="D482" t="s">
        <v>12</v>
      </c>
      <c r="E482" s="118"/>
      <c r="F482" s="118">
        <v>27</v>
      </c>
      <c r="G482" s="16">
        <f t="shared" si="8"/>
        <v>5.7000000000000455</v>
      </c>
    </row>
    <row r="483" spans="1:10">
      <c r="A483" s="103">
        <v>45009</v>
      </c>
      <c r="B483" s="787" t="s">
        <v>4424</v>
      </c>
      <c r="C483" s="787" t="s">
        <v>25</v>
      </c>
      <c r="D483" t="s">
        <v>13</v>
      </c>
      <c r="E483" s="118"/>
      <c r="F483" s="118">
        <v>5.7</v>
      </c>
      <c r="G483" s="16">
        <f t="shared" si="8"/>
        <v>4.5297099404706387E-14</v>
      </c>
    </row>
    <row r="484" spans="1:10">
      <c r="A484" s="105">
        <v>44926</v>
      </c>
      <c r="B484" s="786" t="s">
        <v>10</v>
      </c>
      <c r="C484" s="786" t="s">
        <v>11</v>
      </c>
      <c r="D484" t="s">
        <v>12</v>
      </c>
      <c r="E484" s="121">
        <v>30.6</v>
      </c>
      <c r="G484" s="16">
        <f t="shared" si="8"/>
        <v>30.600000000000048</v>
      </c>
    </row>
    <row r="485" spans="1:10">
      <c r="B485" s="787"/>
      <c r="C485" s="787"/>
      <c r="D485" t="s">
        <v>13</v>
      </c>
      <c r="E485" s="121">
        <v>4.8</v>
      </c>
      <c r="G485" s="16">
        <f t="shared" si="8"/>
        <v>35.400000000000048</v>
      </c>
    </row>
    <row r="486" spans="1:10">
      <c r="B486" s="787"/>
      <c r="C486" s="787"/>
      <c r="D486" t="s">
        <v>14</v>
      </c>
      <c r="E486" s="118">
        <v>350</v>
      </c>
      <c r="G486" s="16">
        <f t="shared" si="8"/>
        <v>385.40000000000003</v>
      </c>
      <c r="H486" s="786"/>
      <c r="J486" s="121"/>
    </row>
    <row r="487" spans="1:10">
      <c r="A487" s="103">
        <v>44994</v>
      </c>
      <c r="B487" s="787" t="s">
        <v>4426</v>
      </c>
      <c r="C487" s="787" t="s">
        <v>11</v>
      </c>
      <c r="D487" t="s">
        <v>14</v>
      </c>
      <c r="F487" s="12">
        <v>350</v>
      </c>
      <c r="G487" s="16">
        <f t="shared" si="8"/>
        <v>35.400000000000034</v>
      </c>
      <c r="H487" s="786"/>
      <c r="J487" s="121"/>
    </row>
    <row r="488" spans="1:10">
      <c r="A488" s="103">
        <v>45009</v>
      </c>
      <c r="B488" s="787" t="s">
        <v>4424</v>
      </c>
      <c r="C488" s="787" t="s">
        <v>11</v>
      </c>
      <c r="D488" t="s">
        <v>12</v>
      </c>
      <c r="F488" s="121">
        <v>30.6</v>
      </c>
      <c r="G488" s="16">
        <f t="shared" si="8"/>
        <v>4.8000000000000327</v>
      </c>
      <c r="H488" s="786"/>
      <c r="J488" s="121"/>
    </row>
    <row r="489" spans="1:10">
      <c r="A489" s="103">
        <v>45009</v>
      </c>
      <c r="B489" s="787" t="s">
        <v>4424</v>
      </c>
      <c r="C489" s="787" t="s">
        <v>11</v>
      </c>
      <c r="D489" t="s">
        <v>13</v>
      </c>
      <c r="F489" s="121">
        <v>4.8</v>
      </c>
      <c r="G489" s="16">
        <f t="shared" si="8"/>
        <v>3.2862601528904634E-14</v>
      </c>
      <c r="H489" s="786"/>
      <c r="J489" s="121"/>
    </row>
    <row r="490" spans="1:10">
      <c r="A490" s="105">
        <v>44985</v>
      </c>
      <c r="B490" s="786" t="s">
        <v>10</v>
      </c>
      <c r="C490" s="786" t="s">
        <v>15</v>
      </c>
      <c r="D490" t="s">
        <v>12</v>
      </c>
      <c r="E490" s="121">
        <v>33.4</v>
      </c>
      <c r="G490" s="16">
        <f t="shared" si="8"/>
        <v>33.400000000000034</v>
      </c>
      <c r="H490" s="787"/>
      <c r="J490" s="121"/>
    </row>
    <row r="491" spans="1:10">
      <c r="B491" s="787"/>
      <c r="C491" s="787"/>
      <c r="D491" t="s">
        <v>13</v>
      </c>
      <c r="E491" s="121">
        <v>1.2</v>
      </c>
      <c r="G491" s="16">
        <f t="shared" si="8"/>
        <v>34.600000000000037</v>
      </c>
      <c r="H491" s="786"/>
      <c r="J491" s="118"/>
    </row>
    <row r="492" spans="1:10">
      <c r="B492" s="787"/>
      <c r="C492" s="787"/>
      <c r="D492" t="s">
        <v>14</v>
      </c>
      <c r="E492" s="121">
        <v>350</v>
      </c>
      <c r="G492" s="16">
        <f t="shared" si="8"/>
        <v>384.6</v>
      </c>
      <c r="H492" s="787"/>
      <c r="J492" s="118"/>
    </row>
    <row r="493" spans="1:10">
      <c r="A493" s="103">
        <v>45009</v>
      </c>
      <c r="B493" s="787" t="s">
        <v>4427</v>
      </c>
      <c r="C493" s="787" t="s">
        <v>15</v>
      </c>
      <c r="D493" t="s">
        <v>14</v>
      </c>
      <c r="F493" s="12">
        <v>350</v>
      </c>
      <c r="G493" s="16">
        <f t="shared" si="8"/>
        <v>34.600000000000023</v>
      </c>
      <c r="H493" s="786"/>
      <c r="J493" s="121"/>
    </row>
    <row r="494" spans="1:10">
      <c r="A494" s="103">
        <v>45133</v>
      </c>
      <c r="B494" s="787" t="s">
        <v>4428</v>
      </c>
      <c r="C494" s="787" t="s">
        <v>15</v>
      </c>
      <c r="D494" t="s">
        <v>12</v>
      </c>
      <c r="F494" s="121">
        <v>33.4</v>
      </c>
      <c r="G494" s="16">
        <f t="shared" si="8"/>
        <v>1.2000000000000242</v>
      </c>
      <c r="H494" s="786"/>
      <c r="J494" s="121"/>
    </row>
    <row r="495" spans="1:10">
      <c r="A495" s="103">
        <v>45133</v>
      </c>
      <c r="B495" s="787" t="s">
        <v>4428</v>
      </c>
      <c r="C495" s="787" t="s">
        <v>15</v>
      </c>
      <c r="D495" t="s">
        <v>13</v>
      </c>
      <c r="F495" s="121">
        <v>1.2</v>
      </c>
      <c r="G495" s="16">
        <f t="shared" si="8"/>
        <v>2.4202861936828413E-14</v>
      </c>
      <c r="H495" s="786"/>
      <c r="J495" s="121"/>
    </row>
    <row r="496" spans="1:10">
      <c r="A496" s="105">
        <v>45016</v>
      </c>
      <c r="B496" s="786" t="s">
        <v>10</v>
      </c>
      <c r="C496" s="786" t="s">
        <v>16</v>
      </c>
      <c r="D496" t="s">
        <v>12</v>
      </c>
      <c r="E496" s="121">
        <v>30.7</v>
      </c>
      <c r="G496" s="16">
        <f t="shared" si="8"/>
        <v>30.700000000000024</v>
      </c>
      <c r="H496" s="786"/>
      <c r="J496" s="121"/>
    </row>
    <row r="497" spans="1:11">
      <c r="B497" s="786"/>
      <c r="C497" s="786"/>
      <c r="D497" t="s">
        <v>13</v>
      </c>
      <c r="E497" s="121">
        <v>1.3</v>
      </c>
      <c r="G497" s="16">
        <f t="shared" si="8"/>
        <v>32.000000000000021</v>
      </c>
      <c r="J497" s="121"/>
    </row>
    <row r="498" spans="1:11">
      <c r="B498" s="786"/>
      <c r="C498" s="786"/>
      <c r="D498" t="s">
        <v>14</v>
      </c>
      <c r="E498" s="121">
        <v>350</v>
      </c>
      <c r="G498" s="16">
        <f t="shared" si="8"/>
        <v>382</v>
      </c>
      <c r="H498" s="786"/>
      <c r="J498" s="121"/>
    </row>
    <row r="499" spans="1:11">
      <c r="A499" s="103">
        <v>45073</v>
      </c>
      <c r="B499" s="787" t="s">
        <v>4429</v>
      </c>
      <c r="C499" s="787" t="s">
        <v>16</v>
      </c>
      <c r="D499" t="s">
        <v>14</v>
      </c>
      <c r="F499" s="12">
        <v>350</v>
      </c>
      <c r="G499" s="16">
        <f t="shared" si="8"/>
        <v>32</v>
      </c>
      <c r="H499" s="786"/>
      <c r="J499" s="121"/>
    </row>
    <row r="500" spans="1:11">
      <c r="A500" s="103">
        <v>45133</v>
      </c>
      <c r="B500" s="787" t="s">
        <v>4428</v>
      </c>
      <c r="C500" s="787" t="s">
        <v>16</v>
      </c>
      <c r="D500" t="s">
        <v>12</v>
      </c>
      <c r="F500" s="12">
        <v>15.4</v>
      </c>
      <c r="G500" s="16">
        <f t="shared" si="8"/>
        <v>16.600000000000001</v>
      </c>
      <c r="H500" s="786"/>
      <c r="J500" s="121"/>
    </row>
    <row r="501" spans="1:11">
      <c r="A501" s="103">
        <v>45154</v>
      </c>
      <c r="B501" s="787" t="s">
        <v>4430</v>
      </c>
      <c r="C501" s="787" t="s">
        <v>16</v>
      </c>
      <c r="D501" t="s">
        <v>12</v>
      </c>
      <c r="F501" s="121">
        <v>15.3</v>
      </c>
      <c r="G501" s="16">
        <f t="shared" si="8"/>
        <v>1.3000000000000007</v>
      </c>
      <c r="H501" s="786"/>
      <c r="J501" s="121"/>
    </row>
    <row r="502" spans="1:11">
      <c r="A502" s="103">
        <v>45154</v>
      </c>
      <c r="B502" s="787" t="s">
        <v>4430</v>
      </c>
      <c r="C502" s="787" t="s">
        <v>16</v>
      </c>
      <c r="D502" t="s">
        <v>13</v>
      </c>
      <c r="F502" s="121">
        <v>1.3</v>
      </c>
      <c r="G502" s="16">
        <f t="shared" si="8"/>
        <v>0</v>
      </c>
      <c r="H502" s="786"/>
      <c r="J502" s="121"/>
    </row>
    <row r="503" spans="1:11">
      <c r="A503" s="105">
        <v>45046</v>
      </c>
      <c r="B503" s="786" t="s">
        <v>10</v>
      </c>
      <c r="C503" s="786" t="s">
        <v>17</v>
      </c>
      <c r="D503" t="s">
        <v>12</v>
      </c>
      <c r="E503" s="117">
        <v>32.1</v>
      </c>
      <c r="G503" s="16">
        <f t="shared" si="8"/>
        <v>32.1</v>
      </c>
      <c r="H503" s="786"/>
      <c r="J503" s="117"/>
    </row>
    <row r="504" spans="1:11">
      <c r="B504" s="787"/>
      <c r="C504" s="787"/>
      <c r="D504" t="s">
        <v>13</v>
      </c>
      <c r="E504" s="117">
        <v>1.5</v>
      </c>
      <c r="G504" s="16">
        <f t="shared" si="8"/>
        <v>33.6</v>
      </c>
      <c r="H504" s="787"/>
      <c r="J504" s="117"/>
    </row>
    <row r="505" spans="1:11">
      <c r="B505" s="787"/>
      <c r="C505" s="787"/>
      <c r="D505" t="s">
        <v>14</v>
      </c>
      <c r="E505" s="117">
        <v>350</v>
      </c>
      <c r="G505" s="16">
        <f t="shared" si="8"/>
        <v>383.6</v>
      </c>
      <c r="H505" s="786"/>
      <c r="I505" s="822"/>
      <c r="J505" s="822"/>
      <c r="K505" s="822"/>
    </row>
    <row r="506" spans="1:11">
      <c r="A506" s="103">
        <v>45073</v>
      </c>
      <c r="B506" s="787" t="s">
        <v>4429</v>
      </c>
      <c r="C506" s="787" t="s">
        <v>17</v>
      </c>
      <c r="D506" t="s">
        <v>14</v>
      </c>
      <c r="F506" s="12">
        <v>150</v>
      </c>
      <c r="G506" s="16">
        <f t="shared" si="8"/>
        <v>233.60000000000002</v>
      </c>
      <c r="I506" s="786"/>
      <c r="K506" s="121"/>
    </row>
    <row r="507" spans="1:11">
      <c r="A507" s="103">
        <v>45124</v>
      </c>
      <c r="B507" s="787" t="s">
        <v>4431</v>
      </c>
      <c r="C507" s="787" t="s">
        <v>17</v>
      </c>
      <c r="D507" t="s">
        <v>14</v>
      </c>
      <c r="E507" s="12"/>
      <c r="F507" s="12">
        <v>200</v>
      </c>
      <c r="G507" s="16">
        <f t="shared" si="8"/>
        <v>33.600000000000023</v>
      </c>
      <c r="I507" s="786"/>
      <c r="K507" s="121"/>
    </row>
    <row r="508" spans="1:11">
      <c r="A508" s="103">
        <v>45154</v>
      </c>
      <c r="B508" s="787" t="s">
        <v>4430</v>
      </c>
      <c r="C508" s="787" t="s">
        <v>17</v>
      </c>
      <c r="D508" t="s">
        <v>12</v>
      </c>
      <c r="E508" s="12"/>
      <c r="F508" s="117">
        <v>32.1</v>
      </c>
      <c r="G508" s="16">
        <f t="shared" si="8"/>
        <v>1.5000000000000213</v>
      </c>
      <c r="I508" s="786"/>
      <c r="K508" s="121"/>
    </row>
    <row r="509" spans="1:11">
      <c r="A509" s="103">
        <v>45154</v>
      </c>
      <c r="B509" s="787" t="s">
        <v>4430</v>
      </c>
      <c r="C509" s="787" t="s">
        <v>17</v>
      </c>
      <c r="D509" t="s">
        <v>13</v>
      </c>
      <c r="E509" s="12"/>
      <c r="F509" s="117">
        <v>1.5</v>
      </c>
      <c r="G509" s="16">
        <f t="shared" si="8"/>
        <v>2.1316282072803006E-14</v>
      </c>
    </row>
    <row r="510" spans="1:11">
      <c r="A510" s="105">
        <v>45077</v>
      </c>
      <c r="B510" s="786" t="s">
        <v>10</v>
      </c>
      <c r="C510" s="786" t="s">
        <v>18</v>
      </c>
      <c r="D510" t="s">
        <v>12</v>
      </c>
      <c r="E510" s="121">
        <v>29.7</v>
      </c>
      <c r="G510" s="16">
        <f t="shared" si="8"/>
        <v>29.700000000000021</v>
      </c>
      <c r="H510" s="786"/>
      <c r="I510" s="786"/>
      <c r="K510" s="117"/>
    </row>
    <row r="511" spans="1:11">
      <c r="B511" s="787"/>
      <c r="C511" s="787"/>
      <c r="D511" t="s">
        <v>13</v>
      </c>
      <c r="E511" s="121">
        <v>2.1</v>
      </c>
      <c r="G511" s="16">
        <f t="shared" si="8"/>
        <v>31.800000000000022</v>
      </c>
      <c r="H511" s="786"/>
    </row>
    <row r="512" spans="1:11">
      <c r="B512" s="787"/>
      <c r="C512" s="787"/>
      <c r="D512" t="s">
        <v>14</v>
      </c>
      <c r="E512" s="121">
        <v>350</v>
      </c>
      <c r="G512" s="16">
        <f t="shared" si="8"/>
        <v>381.8</v>
      </c>
    </row>
    <row r="513" spans="1:11">
      <c r="B513" s="787"/>
      <c r="C513" s="787"/>
      <c r="D513" s="188" t="s">
        <v>81</v>
      </c>
      <c r="E513" s="12">
        <v>10</v>
      </c>
      <c r="G513" s="16">
        <f t="shared" si="8"/>
        <v>391.8</v>
      </c>
    </row>
    <row r="514" spans="1:11">
      <c r="A514" s="103">
        <v>45124</v>
      </c>
      <c r="B514" s="787" t="s">
        <v>4431</v>
      </c>
      <c r="C514" s="787" t="s">
        <v>18</v>
      </c>
      <c r="D514" t="s">
        <v>14</v>
      </c>
      <c r="E514" s="12"/>
      <c r="F514" s="12">
        <v>200</v>
      </c>
      <c r="G514" s="16">
        <f t="shared" si="8"/>
        <v>191.8</v>
      </c>
    </row>
    <row r="515" spans="1:11">
      <c r="A515" s="103">
        <v>45133</v>
      </c>
      <c r="B515" s="787" t="s">
        <v>4432</v>
      </c>
      <c r="C515" s="787" t="s">
        <v>18</v>
      </c>
      <c r="D515" t="s">
        <v>14</v>
      </c>
      <c r="E515" s="12"/>
      <c r="F515" s="12">
        <v>150</v>
      </c>
      <c r="G515" s="16">
        <f t="shared" si="8"/>
        <v>41.800000000000011</v>
      </c>
      <c r="K515" s="121"/>
    </row>
    <row r="516" spans="1:11">
      <c r="A516" s="103">
        <v>45154</v>
      </c>
      <c r="B516" s="787" t="s">
        <v>4433</v>
      </c>
      <c r="C516" s="787" t="s">
        <v>18</v>
      </c>
      <c r="D516" t="s">
        <v>12</v>
      </c>
      <c r="E516" s="12"/>
      <c r="F516" s="121">
        <v>29.7</v>
      </c>
      <c r="G516" s="16">
        <f t="shared" si="8"/>
        <v>12.100000000000012</v>
      </c>
      <c r="I516" s="786"/>
      <c r="K516" s="121"/>
    </row>
    <row r="517" spans="1:11">
      <c r="A517" s="103">
        <v>45154</v>
      </c>
      <c r="B517" s="787" t="s">
        <v>4433</v>
      </c>
      <c r="C517" s="787" t="s">
        <v>18</v>
      </c>
      <c r="D517" t="s">
        <v>13</v>
      </c>
      <c r="E517" s="12"/>
      <c r="F517" s="121">
        <v>2.1</v>
      </c>
      <c r="G517" s="16">
        <f t="shared" si="8"/>
        <v>10.000000000000012</v>
      </c>
      <c r="I517" s="786"/>
      <c r="K517" s="121"/>
    </row>
    <row r="518" spans="1:11">
      <c r="A518" s="103">
        <v>45194</v>
      </c>
      <c r="B518" s="787" t="s">
        <v>4434</v>
      </c>
      <c r="C518" s="787" t="s">
        <v>18</v>
      </c>
      <c r="D518" s="188" t="s">
        <v>81</v>
      </c>
      <c r="E518" s="12"/>
      <c r="F518" s="121">
        <v>10</v>
      </c>
      <c r="G518" s="16">
        <f t="shared" si="8"/>
        <v>0</v>
      </c>
      <c r="I518" s="786"/>
      <c r="K518" s="121"/>
    </row>
    <row r="519" spans="1:11">
      <c r="A519" s="105">
        <v>45107</v>
      </c>
      <c r="B519" s="786" t="s">
        <v>10</v>
      </c>
      <c r="C519" s="786" t="s">
        <v>19</v>
      </c>
      <c r="D519" t="s">
        <v>12</v>
      </c>
      <c r="E519" s="121">
        <v>30.3</v>
      </c>
      <c r="G519" s="16">
        <f t="shared" si="8"/>
        <v>30.3</v>
      </c>
      <c r="I519" s="787"/>
      <c r="K519" s="121"/>
    </row>
    <row r="520" spans="1:11">
      <c r="B520" s="787"/>
      <c r="C520" s="787"/>
      <c r="D520" t="s">
        <v>13</v>
      </c>
      <c r="E520" s="121">
        <v>2</v>
      </c>
      <c r="G520" s="16">
        <f t="shared" si="8"/>
        <v>32.299999999999997</v>
      </c>
    </row>
    <row r="521" spans="1:11">
      <c r="B521" s="787"/>
      <c r="C521" s="787"/>
      <c r="D521" t="s">
        <v>14</v>
      </c>
      <c r="E521" s="121">
        <v>350</v>
      </c>
      <c r="G521" s="16">
        <f t="shared" si="8"/>
        <v>382.3</v>
      </c>
    </row>
    <row r="522" spans="1:11">
      <c r="A522" s="103">
        <v>45133</v>
      </c>
      <c r="B522" s="787" t="s">
        <v>4432</v>
      </c>
      <c r="C522" s="787" t="s">
        <v>19</v>
      </c>
      <c r="D522" t="s">
        <v>14</v>
      </c>
      <c r="F522" s="12">
        <v>150</v>
      </c>
      <c r="G522" s="16">
        <f t="shared" si="8"/>
        <v>232.3</v>
      </c>
    </row>
    <row r="523" spans="1:11">
      <c r="A523" s="103">
        <v>45154</v>
      </c>
      <c r="B523" s="787" t="s">
        <v>4433</v>
      </c>
      <c r="C523" s="787" t="s">
        <v>19</v>
      </c>
      <c r="D523" t="s">
        <v>12</v>
      </c>
      <c r="F523" s="121">
        <v>30.3</v>
      </c>
      <c r="G523" s="16">
        <f t="shared" si="8"/>
        <v>202</v>
      </c>
      <c r="I523" s="820" t="s">
        <v>4435</v>
      </c>
      <c r="J523" s="820"/>
      <c r="K523" s="820"/>
    </row>
    <row r="524" spans="1:11">
      <c r="A524" s="103">
        <v>45154</v>
      </c>
      <c r="B524" s="787" t="s">
        <v>4433</v>
      </c>
      <c r="C524" s="787" t="s">
        <v>19</v>
      </c>
      <c r="D524" t="s">
        <v>13</v>
      </c>
      <c r="F524" s="121">
        <v>2</v>
      </c>
      <c r="G524" s="16">
        <f t="shared" si="8"/>
        <v>200</v>
      </c>
      <c r="H524">
        <v>2023</v>
      </c>
      <c r="I524" s="786" t="s">
        <v>21</v>
      </c>
      <c r="J524" t="s">
        <v>14</v>
      </c>
      <c r="K524" s="12">
        <v>150</v>
      </c>
    </row>
    <row r="525" spans="1:11">
      <c r="A525" s="103">
        <v>45163</v>
      </c>
      <c r="B525" s="787" t="s">
        <v>4436</v>
      </c>
      <c r="C525" s="787" t="s">
        <v>19</v>
      </c>
      <c r="D525" t="s">
        <v>14</v>
      </c>
      <c r="F525" s="121">
        <v>200</v>
      </c>
      <c r="G525" s="16">
        <f t="shared" si="8"/>
        <v>0</v>
      </c>
      <c r="I525" s="786"/>
      <c r="K525" s="121"/>
    </row>
    <row r="526" spans="1:11">
      <c r="A526" s="105">
        <v>45138</v>
      </c>
      <c r="B526" s="786" t="s">
        <v>10</v>
      </c>
      <c r="C526" s="786" t="s">
        <v>20</v>
      </c>
      <c r="D526" t="s">
        <v>12</v>
      </c>
      <c r="E526" s="121">
        <v>28.5</v>
      </c>
      <c r="G526" s="16">
        <f t="shared" si="8"/>
        <v>28.5</v>
      </c>
      <c r="I526" s="787"/>
      <c r="K526" s="121"/>
    </row>
    <row r="527" spans="1:11">
      <c r="B527" s="787"/>
      <c r="C527" s="787"/>
      <c r="D527" t="s">
        <v>13</v>
      </c>
      <c r="E527" s="121">
        <v>2</v>
      </c>
      <c r="G527" s="16">
        <f t="shared" si="8"/>
        <v>30.5</v>
      </c>
      <c r="K527" s="121"/>
    </row>
    <row r="528" spans="1:11">
      <c r="B528" s="787"/>
      <c r="C528" s="787"/>
      <c r="D528" t="s">
        <v>14</v>
      </c>
      <c r="E528" s="121">
        <v>350</v>
      </c>
      <c r="G528" s="16">
        <f t="shared" si="8"/>
        <v>380.5</v>
      </c>
      <c r="I528" s="786"/>
      <c r="K528" s="121"/>
    </row>
    <row r="529" spans="1:13">
      <c r="A529" s="103">
        <v>45163</v>
      </c>
      <c r="B529" s="787" t="s">
        <v>4436</v>
      </c>
      <c r="C529" s="787" t="s">
        <v>20</v>
      </c>
      <c r="D529" t="s">
        <v>14</v>
      </c>
      <c r="F529" s="12">
        <v>100</v>
      </c>
      <c r="G529" s="16">
        <f t="shared" si="8"/>
        <v>280.5</v>
      </c>
      <c r="I529" s="787"/>
      <c r="K529" s="121"/>
    </row>
    <row r="530" spans="1:13">
      <c r="A530" s="103">
        <v>45176</v>
      </c>
      <c r="B530" s="787" t="s">
        <v>4437</v>
      </c>
      <c r="C530" s="787" t="s">
        <v>20</v>
      </c>
      <c r="D530" t="s">
        <v>14</v>
      </c>
      <c r="F530" s="12">
        <v>100</v>
      </c>
      <c r="G530" s="16">
        <f t="shared" ref="G530:G600" si="9">+G529+E530-F530</f>
        <v>180.5</v>
      </c>
      <c r="I530" s="787"/>
      <c r="K530" s="121"/>
    </row>
    <row r="531" spans="1:13">
      <c r="A531" s="103">
        <v>45189</v>
      </c>
      <c r="B531" s="787" t="s">
        <v>4438</v>
      </c>
      <c r="C531" s="787" t="s">
        <v>20</v>
      </c>
      <c r="D531" t="s">
        <v>14</v>
      </c>
      <c r="F531" s="12">
        <v>150</v>
      </c>
      <c r="G531" s="16">
        <f t="shared" si="9"/>
        <v>30.5</v>
      </c>
      <c r="I531" s="787"/>
      <c r="K531" s="121"/>
    </row>
    <row r="532" spans="1:13">
      <c r="A532" s="103">
        <v>45194</v>
      </c>
      <c r="B532" s="787" t="s">
        <v>4434</v>
      </c>
      <c r="C532" s="787" t="s">
        <v>20</v>
      </c>
      <c r="D532" t="s">
        <v>12</v>
      </c>
      <c r="F532" s="12">
        <v>28.5</v>
      </c>
      <c r="G532" s="16">
        <f t="shared" si="9"/>
        <v>2</v>
      </c>
      <c r="I532" s="787"/>
      <c r="K532" s="121"/>
    </row>
    <row r="533" spans="1:13">
      <c r="A533" s="103">
        <v>45194</v>
      </c>
      <c r="B533" s="787" t="s">
        <v>4434</v>
      </c>
      <c r="C533" s="787" t="s">
        <v>20</v>
      </c>
      <c r="D533" t="s">
        <v>13</v>
      </c>
      <c r="F533" s="12">
        <v>2</v>
      </c>
      <c r="G533" s="16">
        <f t="shared" si="9"/>
        <v>0</v>
      </c>
      <c r="I533" s="787"/>
      <c r="K533" s="121"/>
    </row>
    <row r="534" spans="1:13">
      <c r="A534" s="105">
        <v>45169</v>
      </c>
      <c r="B534" s="786" t="s">
        <v>10</v>
      </c>
      <c r="C534" s="786" t="s">
        <v>21</v>
      </c>
      <c r="D534" t="s">
        <v>12</v>
      </c>
      <c r="E534" s="121">
        <v>27.3</v>
      </c>
      <c r="G534" s="16">
        <f t="shared" si="9"/>
        <v>27.3</v>
      </c>
      <c r="K534" s="12"/>
    </row>
    <row r="535" spans="1:13">
      <c r="B535" s="787"/>
      <c r="C535" s="787"/>
      <c r="D535" t="s">
        <v>13</v>
      </c>
      <c r="E535" s="121">
        <v>2.2999999999999998</v>
      </c>
      <c r="G535" s="16">
        <f t="shared" si="9"/>
        <v>29.6</v>
      </c>
    </row>
    <row r="536" spans="1:13">
      <c r="B536" s="787"/>
      <c r="C536" s="787"/>
      <c r="D536" t="s">
        <v>14</v>
      </c>
      <c r="E536" s="121">
        <v>350</v>
      </c>
      <c r="G536" s="16">
        <f t="shared" si="9"/>
        <v>379.6</v>
      </c>
    </row>
    <row r="537" spans="1:13">
      <c r="A537" s="103">
        <v>45194</v>
      </c>
      <c r="B537" s="787" t="s">
        <v>4434</v>
      </c>
      <c r="C537" s="787" t="s">
        <v>21</v>
      </c>
      <c r="D537" t="s">
        <v>12</v>
      </c>
      <c r="F537" s="121">
        <v>27.3</v>
      </c>
      <c r="G537" s="16">
        <f t="shared" si="9"/>
        <v>352.3</v>
      </c>
    </row>
    <row r="538" spans="1:13">
      <c r="A538" s="103">
        <v>45194</v>
      </c>
      <c r="B538" s="787" t="s">
        <v>4434</v>
      </c>
      <c r="C538" s="787" t="s">
        <v>21</v>
      </c>
      <c r="D538" t="s">
        <v>13</v>
      </c>
      <c r="F538" s="121">
        <v>2.2999999999999998</v>
      </c>
      <c r="G538" s="16">
        <f t="shared" si="9"/>
        <v>350</v>
      </c>
    </row>
    <row r="539" spans="1:13">
      <c r="A539" s="103">
        <v>45194</v>
      </c>
      <c r="B539" s="787" t="s">
        <v>3185</v>
      </c>
      <c r="C539" s="787" t="s">
        <v>21</v>
      </c>
      <c r="D539" t="s">
        <v>14</v>
      </c>
      <c r="F539" s="12">
        <v>200</v>
      </c>
      <c r="G539" s="16">
        <f t="shared" si="9"/>
        <v>150</v>
      </c>
      <c r="I539" s="820" t="s">
        <v>4435</v>
      </c>
      <c r="J539" s="820"/>
      <c r="K539" s="820"/>
      <c r="L539" s="10"/>
      <c r="M539" s="136"/>
    </row>
    <row r="540" spans="1:13">
      <c r="A540" s="103">
        <v>45223</v>
      </c>
      <c r="B540" s="787" t="s">
        <v>4439</v>
      </c>
      <c r="C540" s="787" t="s">
        <v>21</v>
      </c>
      <c r="D540" t="s">
        <v>14</v>
      </c>
      <c r="F540" s="12">
        <v>150</v>
      </c>
      <c r="G540" s="16">
        <f t="shared" si="9"/>
        <v>0</v>
      </c>
      <c r="H540">
        <v>2023</v>
      </c>
      <c r="I540" s="796" t="s">
        <v>24</v>
      </c>
      <c r="J540" t="s">
        <v>12</v>
      </c>
      <c r="K540" s="12">
        <v>28.7</v>
      </c>
      <c r="L540" s="193"/>
    </row>
    <row r="541" spans="1:13">
      <c r="A541" s="105">
        <v>45199</v>
      </c>
      <c r="B541" s="786" t="s">
        <v>10</v>
      </c>
      <c r="C541" s="786" t="s">
        <v>91</v>
      </c>
      <c r="D541" t="s">
        <v>12</v>
      </c>
      <c r="E541" s="121">
        <v>27.1</v>
      </c>
      <c r="G541" s="16">
        <f t="shared" si="9"/>
        <v>27.1</v>
      </c>
      <c r="I541" s="796"/>
      <c r="J541" t="s">
        <v>13</v>
      </c>
      <c r="K541" s="12">
        <v>5</v>
      </c>
    </row>
    <row r="542" spans="1:13">
      <c r="B542" s="787"/>
      <c r="C542" s="787"/>
      <c r="D542" t="s">
        <v>13</v>
      </c>
      <c r="E542" s="121">
        <v>2</v>
      </c>
      <c r="G542" s="16">
        <f t="shared" si="9"/>
        <v>29.1</v>
      </c>
      <c r="I542" s="795"/>
      <c r="J542" t="s">
        <v>14</v>
      </c>
      <c r="K542" s="12">
        <v>350</v>
      </c>
    </row>
    <row r="543" spans="1:13">
      <c r="B543" s="787"/>
      <c r="C543" s="787"/>
      <c r="D543" t="s">
        <v>14</v>
      </c>
      <c r="E543" s="121">
        <v>350</v>
      </c>
      <c r="G543" s="16">
        <f t="shared" si="9"/>
        <v>379.1</v>
      </c>
      <c r="I543" s="787"/>
      <c r="K543" s="121">
        <f>SUM(K540:K542)</f>
        <v>383.7</v>
      </c>
      <c r="L543" s="121">
        <f>400-K543</f>
        <v>16.300000000000011</v>
      </c>
    </row>
    <row r="544" spans="1:13">
      <c r="A544" s="103">
        <v>45252</v>
      </c>
      <c r="B544" s="787" t="s">
        <v>4440</v>
      </c>
      <c r="C544" s="787" t="s">
        <v>91</v>
      </c>
      <c r="D544" t="s">
        <v>12</v>
      </c>
      <c r="F544" s="121">
        <v>27.1</v>
      </c>
      <c r="G544" s="16">
        <f t="shared" si="9"/>
        <v>352</v>
      </c>
      <c r="I544" s="787"/>
      <c r="K544" s="121"/>
    </row>
    <row r="545" spans="1:14">
      <c r="A545" s="103">
        <v>45252</v>
      </c>
      <c r="B545" s="787" t="s">
        <v>4440</v>
      </c>
      <c r="C545" s="787" t="s">
        <v>91</v>
      </c>
      <c r="D545" t="s">
        <v>13</v>
      </c>
      <c r="F545" s="121">
        <v>2</v>
      </c>
      <c r="G545" s="16">
        <f t="shared" si="9"/>
        <v>350</v>
      </c>
      <c r="I545" s="787"/>
      <c r="K545" s="121"/>
    </row>
    <row r="546" spans="1:14">
      <c r="A546" s="103">
        <v>45227</v>
      </c>
      <c r="B546" s="787" t="s">
        <v>4441</v>
      </c>
      <c r="C546" s="787" t="s">
        <v>91</v>
      </c>
      <c r="D546" t="s">
        <v>14</v>
      </c>
      <c r="F546" s="12">
        <v>350</v>
      </c>
      <c r="G546" s="16">
        <f t="shared" si="9"/>
        <v>0</v>
      </c>
      <c r="I546" s="787"/>
      <c r="K546" s="4"/>
      <c r="N546" s="121"/>
    </row>
    <row r="547" spans="1:14">
      <c r="A547" s="105">
        <v>45230</v>
      </c>
      <c r="B547" s="786" t="s">
        <v>10</v>
      </c>
      <c r="C547" s="786" t="s">
        <v>23</v>
      </c>
      <c r="D547" t="s">
        <v>12</v>
      </c>
      <c r="E547" s="121">
        <v>26.4</v>
      </c>
      <c r="G547" s="16">
        <f t="shared" si="9"/>
        <v>26.4</v>
      </c>
      <c r="K547" s="121"/>
    </row>
    <row r="548" spans="1:14">
      <c r="B548" s="787"/>
      <c r="C548" s="787"/>
      <c r="D548" t="s">
        <v>13</v>
      </c>
      <c r="E548" s="121">
        <v>2</v>
      </c>
      <c r="G548" s="16">
        <f t="shared" si="9"/>
        <v>28.4</v>
      </c>
    </row>
    <row r="549" spans="1:14">
      <c r="B549" s="787"/>
      <c r="C549" s="787"/>
      <c r="D549" t="s">
        <v>14</v>
      </c>
      <c r="E549" s="4">
        <v>350</v>
      </c>
      <c r="G549" s="16">
        <f t="shared" si="9"/>
        <v>378.4</v>
      </c>
    </row>
    <row r="550" spans="1:14">
      <c r="A550" s="103">
        <v>45252</v>
      </c>
      <c r="B550" s="787" t="s">
        <v>4440</v>
      </c>
      <c r="C550" s="787" t="s">
        <v>23</v>
      </c>
      <c r="D550" t="s">
        <v>12</v>
      </c>
      <c r="F550" s="121">
        <v>26.4</v>
      </c>
      <c r="G550" s="16">
        <f t="shared" si="9"/>
        <v>352</v>
      </c>
    </row>
    <row r="551" spans="1:14">
      <c r="A551" s="103">
        <v>45252</v>
      </c>
      <c r="B551" s="787" t="s">
        <v>4440</v>
      </c>
      <c r="C551" s="787" t="s">
        <v>23</v>
      </c>
      <c r="D551" t="s">
        <v>13</v>
      </c>
      <c r="F551" s="121">
        <v>2</v>
      </c>
      <c r="G551" s="16">
        <f t="shared" si="9"/>
        <v>350</v>
      </c>
    </row>
    <row r="552" spans="1:14">
      <c r="A552" s="103">
        <v>45257</v>
      </c>
      <c r="B552" s="787" t="s">
        <v>4442</v>
      </c>
      <c r="C552" s="787" t="s">
        <v>23</v>
      </c>
      <c r="D552" t="s">
        <v>14</v>
      </c>
      <c r="F552" s="12">
        <v>350</v>
      </c>
      <c r="G552" s="16">
        <f t="shared" si="9"/>
        <v>0</v>
      </c>
    </row>
    <row r="553" spans="1:14">
      <c r="A553" s="701">
        <v>45260</v>
      </c>
      <c r="B553" s="796" t="s">
        <v>10</v>
      </c>
      <c r="C553" s="796" t="s">
        <v>24</v>
      </c>
      <c r="D553" t="s">
        <v>12</v>
      </c>
      <c r="E553" s="12">
        <v>28.7</v>
      </c>
      <c r="G553" s="16">
        <f t="shared" si="9"/>
        <v>28.7</v>
      </c>
    </row>
    <row r="554" spans="1:14">
      <c r="A554" s="701"/>
      <c r="B554" s="796"/>
      <c r="C554" s="796"/>
      <c r="D554" t="s">
        <v>13</v>
      </c>
      <c r="E554" s="12">
        <v>5</v>
      </c>
      <c r="G554" s="16">
        <f t="shared" si="9"/>
        <v>33.700000000000003</v>
      </c>
    </row>
    <row r="555" spans="1:14">
      <c r="A555" s="702"/>
      <c r="B555" s="795"/>
      <c r="C555" s="795"/>
      <c r="D555" t="s">
        <v>14</v>
      </c>
      <c r="E555" s="12">
        <v>350</v>
      </c>
      <c r="G555" s="16">
        <f t="shared" si="9"/>
        <v>383.7</v>
      </c>
    </row>
    <row r="556" spans="1:14">
      <c r="A556" s="103">
        <v>45287</v>
      </c>
      <c r="B556" s="787" t="s">
        <v>4443</v>
      </c>
      <c r="C556" s="787" t="s">
        <v>24</v>
      </c>
      <c r="D556" t="s">
        <v>14</v>
      </c>
      <c r="F556" s="12">
        <v>350</v>
      </c>
      <c r="G556" s="16">
        <f t="shared" si="9"/>
        <v>33.699999999999989</v>
      </c>
    </row>
    <row r="557" spans="1:14">
      <c r="A557" s="103">
        <v>45287</v>
      </c>
      <c r="B557" s="787" t="s">
        <v>4444</v>
      </c>
      <c r="C557" s="787" t="s">
        <v>24</v>
      </c>
      <c r="D557" t="s">
        <v>12</v>
      </c>
      <c r="F557" s="12">
        <v>28.7</v>
      </c>
      <c r="G557" s="16">
        <f t="shared" si="9"/>
        <v>4.9999999999999893</v>
      </c>
    </row>
    <row r="558" spans="1:14">
      <c r="A558" s="103">
        <v>45287</v>
      </c>
      <c r="B558" s="787" t="s">
        <v>4444</v>
      </c>
      <c r="C558" s="787" t="s">
        <v>24</v>
      </c>
      <c r="D558" t="s">
        <v>13</v>
      </c>
      <c r="F558" s="12">
        <v>5</v>
      </c>
      <c r="G558" s="16">
        <f t="shared" si="9"/>
        <v>-1.0658141036401503E-14</v>
      </c>
    </row>
    <row r="559" spans="1:14">
      <c r="A559" s="105">
        <v>45291</v>
      </c>
      <c r="B559" s="786" t="s">
        <v>10</v>
      </c>
      <c r="C559" s="786" t="s">
        <v>25</v>
      </c>
      <c r="D559" t="s">
        <v>12</v>
      </c>
      <c r="E559" s="12">
        <v>30.6</v>
      </c>
      <c r="G559" s="16">
        <f t="shared" si="9"/>
        <v>30.599999999999991</v>
      </c>
    </row>
    <row r="560" spans="1:14">
      <c r="B560" s="787"/>
      <c r="C560" s="787"/>
      <c r="D560" t="s">
        <v>13</v>
      </c>
      <c r="E560" s="12">
        <v>5</v>
      </c>
      <c r="G560" s="16">
        <f t="shared" si="9"/>
        <v>35.599999999999994</v>
      </c>
    </row>
    <row r="561" spans="1:13">
      <c r="B561" s="787"/>
      <c r="C561" s="787"/>
      <c r="D561" t="s">
        <v>14</v>
      </c>
      <c r="E561" s="12">
        <v>350</v>
      </c>
      <c r="G561" s="16">
        <f t="shared" si="9"/>
        <v>385.6</v>
      </c>
    </row>
    <row r="562" spans="1:13" s="365" customFormat="1">
      <c r="A562" s="401">
        <v>45299</v>
      </c>
      <c r="B562" s="807" t="s">
        <v>3188</v>
      </c>
      <c r="C562" s="807" t="s">
        <v>25</v>
      </c>
      <c r="D562" s="365" t="s">
        <v>14</v>
      </c>
      <c r="E562" s="368"/>
      <c r="F562" s="370">
        <v>350</v>
      </c>
      <c r="G562" s="375">
        <f t="shared" si="9"/>
        <v>35.600000000000023</v>
      </c>
      <c r="M562" s="368"/>
    </row>
    <row r="563" spans="1:13">
      <c r="A563" s="103">
        <v>45337</v>
      </c>
      <c r="B563" s="787" t="s">
        <v>4445</v>
      </c>
      <c r="C563" s="787" t="s">
        <v>25</v>
      </c>
      <c r="D563" t="s">
        <v>12</v>
      </c>
      <c r="F563" s="12">
        <v>30.6</v>
      </c>
      <c r="G563" s="16">
        <f t="shared" si="9"/>
        <v>5.0000000000000213</v>
      </c>
    </row>
    <row r="564" spans="1:13">
      <c r="A564" s="103">
        <v>45337</v>
      </c>
      <c r="B564" s="787" t="s">
        <v>4445</v>
      </c>
      <c r="C564" s="787" t="s">
        <v>25</v>
      </c>
      <c r="D564" t="s">
        <v>13</v>
      </c>
      <c r="F564" s="12">
        <v>5</v>
      </c>
      <c r="G564" s="16">
        <f t="shared" si="9"/>
        <v>2.1316282072803006E-14</v>
      </c>
    </row>
    <row r="565" spans="1:13">
      <c r="A565" s="105">
        <v>45322</v>
      </c>
      <c r="B565" s="786" t="s">
        <v>10</v>
      </c>
      <c r="C565" s="786" t="s">
        <v>11</v>
      </c>
      <c r="D565" t="s">
        <v>12</v>
      </c>
      <c r="E565" s="12">
        <v>22.8</v>
      </c>
      <c r="G565" s="16">
        <f t="shared" si="9"/>
        <v>22.800000000000022</v>
      </c>
    </row>
    <row r="566" spans="1:13">
      <c r="B566" s="787"/>
      <c r="C566" s="787"/>
      <c r="D566" t="s">
        <v>13</v>
      </c>
      <c r="E566" s="12">
        <v>5.6</v>
      </c>
      <c r="G566" s="16">
        <f t="shared" si="9"/>
        <v>28.40000000000002</v>
      </c>
    </row>
    <row r="567" spans="1:13">
      <c r="B567" s="787"/>
      <c r="C567" s="787"/>
      <c r="D567" t="s">
        <v>14</v>
      </c>
      <c r="E567" s="12">
        <v>233.3</v>
      </c>
      <c r="G567" s="16">
        <f t="shared" si="9"/>
        <v>261.70000000000005</v>
      </c>
    </row>
    <row r="568" spans="1:13">
      <c r="B568" s="787"/>
      <c r="C568" s="787"/>
      <c r="D568" t="s">
        <v>338</v>
      </c>
      <c r="E568" s="121">
        <v>1000</v>
      </c>
      <c r="G568" s="16">
        <f t="shared" si="9"/>
        <v>1261.7</v>
      </c>
    </row>
    <row r="569" spans="1:13" s="378" customFormat="1">
      <c r="A569" s="448">
        <v>45299</v>
      </c>
      <c r="B569" s="801" t="s">
        <v>4446</v>
      </c>
      <c r="C569" s="801" t="s">
        <v>11</v>
      </c>
      <c r="D569" s="378" t="s">
        <v>338</v>
      </c>
      <c r="E569" s="379"/>
      <c r="F569" s="380">
        <v>1000</v>
      </c>
      <c r="G569" s="381">
        <f t="shared" si="9"/>
        <v>261.70000000000005</v>
      </c>
      <c r="M569" s="379"/>
    </row>
    <row r="570" spans="1:13" s="365" customFormat="1">
      <c r="A570" s="401">
        <v>45328</v>
      </c>
      <c r="B570" s="807" t="s">
        <v>4447</v>
      </c>
      <c r="C570" s="807" t="s">
        <v>11</v>
      </c>
      <c r="D570" s="365" t="s">
        <v>14</v>
      </c>
      <c r="E570" s="368"/>
      <c r="F570" s="370">
        <v>233.3</v>
      </c>
      <c r="G570" s="375">
        <f t="shared" si="9"/>
        <v>28.400000000000034</v>
      </c>
      <c r="M570" s="368"/>
    </row>
    <row r="571" spans="1:13">
      <c r="A571" s="103">
        <v>45337</v>
      </c>
      <c r="B571" s="787" t="s">
        <v>4445</v>
      </c>
      <c r="C571" s="787" t="s">
        <v>11</v>
      </c>
      <c r="D571" t="s">
        <v>12</v>
      </c>
      <c r="F571" s="12">
        <v>22.8</v>
      </c>
      <c r="G571" s="16">
        <f t="shared" si="9"/>
        <v>5.6000000000000334</v>
      </c>
    </row>
    <row r="572" spans="1:13">
      <c r="A572" s="103">
        <v>45337</v>
      </c>
      <c r="B572" s="787" t="s">
        <v>4445</v>
      </c>
      <c r="C572" s="787" t="s">
        <v>11</v>
      </c>
      <c r="D572" t="s">
        <v>13</v>
      </c>
      <c r="F572" s="12">
        <v>5.6</v>
      </c>
      <c r="G572" s="16">
        <f t="shared" si="9"/>
        <v>3.3750779948604759E-14</v>
      </c>
      <c r="I572" s="786"/>
      <c r="K572" s="121"/>
    </row>
    <row r="573" spans="1:13">
      <c r="A573" s="105">
        <v>45351</v>
      </c>
      <c r="B573" s="786" t="s">
        <v>10</v>
      </c>
      <c r="C573" s="786" t="s">
        <v>15</v>
      </c>
      <c r="D573" t="s">
        <v>12</v>
      </c>
      <c r="E573">
        <v>17.7</v>
      </c>
      <c r="G573" s="16">
        <f t="shared" si="9"/>
        <v>17.700000000000031</v>
      </c>
      <c r="I573" s="822" t="s">
        <v>4448</v>
      </c>
      <c r="J573" s="822"/>
      <c r="K573" s="822"/>
    </row>
    <row r="574" spans="1:13">
      <c r="B574" s="787"/>
      <c r="C574" s="787"/>
      <c r="D574" t="s">
        <v>13</v>
      </c>
      <c r="E574">
        <v>5</v>
      </c>
      <c r="G574" s="16">
        <f t="shared" si="9"/>
        <v>22.700000000000031</v>
      </c>
      <c r="H574">
        <v>2024</v>
      </c>
      <c r="I574" s="786" t="s">
        <v>17</v>
      </c>
      <c r="J574" t="s">
        <v>12</v>
      </c>
      <c r="K574" s="12">
        <v>34.1</v>
      </c>
    </row>
    <row r="575" spans="1:13">
      <c r="B575" s="787"/>
      <c r="C575" s="787"/>
      <c r="D575" t="s">
        <v>14</v>
      </c>
      <c r="E575" s="4">
        <v>250</v>
      </c>
      <c r="G575" s="16">
        <f t="shared" si="9"/>
        <v>272.70000000000005</v>
      </c>
      <c r="I575" s="787"/>
      <c r="J575" t="s">
        <v>13</v>
      </c>
      <c r="K575" s="12">
        <v>5</v>
      </c>
    </row>
    <row r="576" spans="1:13">
      <c r="A576" s="103">
        <v>45371</v>
      </c>
      <c r="B576" s="787" t="s">
        <v>4449</v>
      </c>
      <c r="C576" s="787" t="s">
        <v>15</v>
      </c>
      <c r="D576" t="s">
        <v>12</v>
      </c>
      <c r="F576">
        <v>17.7</v>
      </c>
      <c r="G576" s="16">
        <f t="shared" si="9"/>
        <v>255.00000000000006</v>
      </c>
      <c r="I576" s="786" t="s">
        <v>18</v>
      </c>
      <c r="J576" t="s">
        <v>14</v>
      </c>
      <c r="K576" s="12">
        <v>460</v>
      </c>
    </row>
    <row r="577" spans="1:13">
      <c r="A577" s="103">
        <v>45371</v>
      </c>
      <c r="B577" s="787" t="s">
        <v>4449</v>
      </c>
      <c r="C577" s="787" t="s">
        <v>15</v>
      </c>
      <c r="D577" t="s">
        <v>13</v>
      </c>
      <c r="F577">
        <v>5</v>
      </c>
      <c r="G577" s="16">
        <f t="shared" si="9"/>
        <v>250.00000000000006</v>
      </c>
      <c r="K577" s="121">
        <f>SUM(K574:K576)</f>
        <v>499.1</v>
      </c>
    </row>
    <row r="578" spans="1:13" s="365" customFormat="1">
      <c r="A578" s="401">
        <v>45371</v>
      </c>
      <c r="B578" s="807" t="s">
        <v>4450</v>
      </c>
      <c r="C578" s="807" t="s">
        <v>15</v>
      </c>
      <c r="D578" s="365" t="s">
        <v>14</v>
      </c>
      <c r="E578" s="368"/>
      <c r="F578" s="370">
        <v>140</v>
      </c>
      <c r="G578" s="375">
        <f t="shared" si="9"/>
        <v>110.00000000000006</v>
      </c>
      <c r="M578" s="368"/>
    </row>
    <row r="579" spans="1:13" s="365" customFormat="1">
      <c r="A579" s="401">
        <v>45382</v>
      </c>
      <c r="B579" s="807" t="s">
        <v>4451</v>
      </c>
      <c r="C579" s="807" t="s">
        <v>15</v>
      </c>
      <c r="D579" s="365" t="s">
        <v>14</v>
      </c>
      <c r="E579" s="368"/>
      <c r="F579" s="370">
        <v>110</v>
      </c>
      <c r="G579" s="375">
        <f t="shared" si="9"/>
        <v>0</v>
      </c>
      <c r="M579" s="368"/>
    </row>
    <row r="580" spans="1:13">
      <c r="A580" s="105">
        <v>45382</v>
      </c>
      <c r="B580" s="786" t="s">
        <v>10</v>
      </c>
      <c r="C580" s="786" t="s">
        <v>16</v>
      </c>
      <c r="D580" t="s">
        <v>12</v>
      </c>
      <c r="E580" s="121">
        <v>34.299999999999997</v>
      </c>
      <c r="G580" s="16">
        <f t="shared" si="9"/>
        <v>34.299999999999997</v>
      </c>
      <c r="I580" s="26"/>
    </row>
    <row r="581" spans="1:13">
      <c r="B581" s="787"/>
      <c r="C581" s="787"/>
      <c r="D581" t="s">
        <v>13</v>
      </c>
      <c r="E581" s="121">
        <v>5</v>
      </c>
      <c r="G581" s="16">
        <f t="shared" si="9"/>
        <v>39.299999999999997</v>
      </c>
    </row>
    <row r="582" spans="1:13">
      <c r="B582" s="787"/>
      <c r="C582" s="787"/>
      <c r="D582" t="s">
        <v>14</v>
      </c>
      <c r="E582" s="121">
        <v>500</v>
      </c>
      <c r="G582" s="16">
        <f t="shared" si="9"/>
        <v>539.29999999999995</v>
      </c>
    </row>
    <row r="583" spans="1:13" s="365" customFormat="1">
      <c r="A583" s="401">
        <v>45382</v>
      </c>
      <c r="B583" s="807" t="s">
        <v>4451</v>
      </c>
      <c r="C583" s="807" t="s">
        <v>16</v>
      </c>
      <c r="D583" s="365" t="s">
        <v>14</v>
      </c>
      <c r="E583" s="368"/>
      <c r="F583" s="370">
        <v>90</v>
      </c>
      <c r="G583" s="375">
        <f t="shared" si="9"/>
        <v>449.29999999999995</v>
      </c>
      <c r="M583" s="368"/>
    </row>
    <row r="584" spans="1:13" s="365" customFormat="1">
      <c r="A584" s="401">
        <v>45390</v>
      </c>
      <c r="B584" s="807" t="s">
        <v>4452</v>
      </c>
      <c r="C584" s="807" t="s">
        <v>16</v>
      </c>
      <c r="D584" s="365" t="s">
        <v>14</v>
      </c>
      <c r="E584" s="368"/>
      <c r="F584" s="370">
        <v>410</v>
      </c>
      <c r="G584" s="375">
        <f t="shared" si="9"/>
        <v>39.299999999999955</v>
      </c>
      <c r="M584" s="368"/>
    </row>
    <row r="585" spans="1:13">
      <c r="A585" s="103">
        <v>45441</v>
      </c>
      <c r="B585" s="787" t="s">
        <v>4453</v>
      </c>
      <c r="C585" s="787" t="s">
        <v>16</v>
      </c>
      <c r="D585" t="s">
        <v>12</v>
      </c>
      <c r="F585" s="12">
        <v>34.299999999999997</v>
      </c>
      <c r="G585" s="16">
        <f t="shared" si="9"/>
        <v>4.9999999999999574</v>
      </c>
    </row>
    <row r="586" spans="1:13">
      <c r="A586" s="103">
        <v>45441</v>
      </c>
      <c r="B586" s="787" t="s">
        <v>4453</v>
      </c>
      <c r="C586" s="787" t="s">
        <v>16</v>
      </c>
      <c r="D586" t="s">
        <v>13</v>
      </c>
      <c r="F586" s="12">
        <v>5</v>
      </c>
      <c r="G586" s="16">
        <f t="shared" si="9"/>
        <v>-4.2632564145606011E-14</v>
      </c>
    </row>
    <row r="587" spans="1:13">
      <c r="A587" s="105">
        <v>45412</v>
      </c>
      <c r="B587" s="786" t="s">
        <v>10</v>
      </c>
      <c r="C587" s="786" t="s">
        <v>17</v>
      </c>
      <c r="D587" t="s">
        <v>12</v>
      </c>
      <c r="E587" s="12">
        <v>34.1</v>
      </c>
      <c r="F587" s="65"/>
      <c r="G587" s="16">
        <f t="shared" si="9"/>
        <v>34.099999999999959</v>
      </c>
    </row>
    <row r="588" spans="1:13">
      <c r="B588" s="787"/>
      <c r="C588" s="787"/>
      <c r="D588" t="s">
        <v>13</v>
      </c>
      <c r="E588" s="12">
        <v>5</v>
      </c>
      <c r="F588" s="65"/>
      <c r="G588" s="16">
        <f t="shared" si="9"/>
        <v>39.099999999999959</v>
      </c>
    </row>
    <row r="589" spans="1:13">
      <c r="B589" s="787"/>
      <c r="C589" s="787"/>
      <c r="D589" t="s">
        <v>14</v>
      </c>
      <c r="E589" s="12">
        <v>500</v>
      </c>
      <c r="F589" s="65"/>
      <c r="G589" s="16">
        <f t="shared" si="9"/>
        <v>539.09999999999991</v>
      </c>
    </row>
    <row r="590" spans="1:13" s="365" customFormat="1">
      <c r="A590" s="401">
        <v>45412</v>
      </c>
      <c r="B590" s="807" t="s">
        <v>4454</v>
      </c>
      <c r="C590" s="807" t="s">
        <v>17</v>
      </c>
      <c r="D590" s="365" t="s">
        <v>14</v>
      </c>
      <c r="E590" s="370"/>
      <c r="F590" s="372">
        <v>40</v>
      </c>
      <c r="G590" s="375">
        <f t="shared" si="9"/>
        <v>499.09999999999991</v>
      </c>
      <c r="M590" s="368"/>
    </row>
    <row r="591" spans="1:13" s="365" customFormat="1">
      <c r="A591" s="401">
        <v>45443</v>
      </c>
      <c r="B591" s="807" t="s">
        <v>4455</v>
      </c>
      <c r="C591" s="807" t="s">
        <v>17</v>
      </c>
      <c r="D591" s="365" t="s">
        <v>14</v>
      </c>
      <c r="E591" s="370"/>
      <c r="F591" s="372">
        <v>460</v>
      </c>
      <c r="G591" s="375">
        <f t="shared" si="9"/>
        <v>39.099999999999909</v>
      </c>
      <c r="M591" s="368"/>
    </row>
    <row r="592" spans="1:13">
      <c r="A592" s="103">
        <v>45475</v>
      </c>
      <c r="B592" s="787" t="s">
        <v>4456</v>
      </c>
      <c r="C592" s="787" t="s">
        <v>17</v>
      </c>
      <c r="D592" t="s">
        <v>12</v>
      </c>
      <c r="E592" s="12"/>
      <c r="F592" s="65">
        <v>34.1</v>
      </c>
      <c r="G592" s="16">
        <f t="shared" si="9"/>
        <v>4.9999999999999076</v>
      </c>
    </row>
    <row r="593" spans="1:13">
      <c r="A593" s="103">
        <v>45475</v>
      </c>
      <c r="B593" s="787" t="s">
        <v>4456</v>
      </c>
      <c r="C593" s="787" t="s">
        <v>17</v>
      </c>
      <c r="D593" t="s">
        <v>13</v>
      </c>
      <c r="E593" s="12"/>
      <c r="F593" s="65">
        <v>5</v>
      </c>
      <c r="G593" s="16">
        <f t="shared" si="9"/>
        <v>-9.2370555648813024E-14</v>
      </c>
    </row>
    <row r="594" spans="1:13">
      <c r="A594" s="105">
        <v>45443</v>
      </c>
      <c r="B594" s="786" t="s">
        <v>10</v>
      </c>
      <c r="C594" s="786" t="s">
        <v>18</v>
      </c>
      <c r="D594" t="s">
        <v>12</v>
      </c>
      <c r="E594" s="12">
        <v>31.1</v>
      </c>
      <c r="F594" s="65"/>
      <c r="G594" s="16">
        <f t="shared" si="9"/>
        <v>31.099999999999909</v>
      </c>
    </row>
    <row r="595" spans="1:13">
      <c r="B595" s="787"/>
      <c r="C595" s="787"/>
      <c r="D595" t="s">
        <v>13</v>
      </c>
      <c r="E595" s="12">
        <v>5</v>
      </c>
      <c r="F595" s="65"/>
      <c r="G595" s="16">
        <f t="shared" si="9"/>
        <v>36.099999999999909</v>
      </c>
      <c r="I595" s="786"/>
      <c r="K595" s="12"/>
    </row>
    <row r="596" spans="1:13">
      <c r="B596" s="787"/>
      <c r="C596" s="787"/>
      <c r="D596" t="s">
        <v>14</v>
      </c>
      <c r="E596" s="12">
        <v>500</v>
      </c>
      <c r="F596" s="65"/>
      <c r="G596" s="16">
        <f t="shared" si="9"/>
        <v>536.09999999999991</v>
      </c>
      <c r="I596" s="787"/>
      <c r="K596" s="12"/>
    </row>
    <row r="597" spans="1:13">
      <c r="B597" s="787"/>
      <c r="C597" s="787"/>
      <c r="D597" t="s">
        <v>907</v>
      </c>
      <c r="E597" s="12">
        <v>10</v>
      </c>
      <c r="F597" s="65"/>
      <c r="G597" s="16">
        <f t="shared" si="9"/>
        <v>546.09999999999991</v>
      </c>
    </row>
    <row r="598" spans="1:13" s="365" customFormat="1">
      <c r="A598" s="401">
        <v>45443</v>
      </c>
      <c r="B598" s="807" t="s">
        <v>4455</v>
      </c>
      <c r="C598" s="807" t="s">
        <v>18</v>
      </c>
      <c r="D598" s="365" t="s">
        <v>14</v>
      </c>
      <c r="E598" s="370"/>
      <c r="F598" s="372">
        <v>40</v>
      </c>
      <c r="G598" s="375">
        <f t="shared" si="9"/>
        <v>506.09999999999991</v>
      </c>
      <c r="M598" s="368"/>
    </row>
    <row r="599" spans="1:13" s="378" customFormat="1">
      <c r="A599" s="448">
        <v>45454</v>
      </c>
      <c r="B599" s="801" t="s">
        <v>4457</v>
      </c>
      <c r="C599" s="801" t="s">
        <v>18</v>
      </c>
      <c r="D599" s="378" t="s">
        <v>14</v>
      </c>
      <c r="E599" s="379"/>
      <c r="F599" s="380">
        <v>360</v>
      </c>
      <c r="G599" s="381">
        <f t="shared" si="9"/>
        <v>146.09999999999991</v>
      </c>
      <c r="M599" s="379"/>
    </row>
    <row r="600" spans="1:13" s="365" customFormat="1">
      <c r="A600" s="401">
        <v>45473</v>
      </c>
      <c r="B600" s="807" t="s">
        <v>4458</v>
      </c>
      <c r="C600" s="807" t="s">
        <v>18</v>
      </c>
      <c r="D600" s="365" t="s">
        <v>14</v>
      </c>
      <c r="E600" s="368"/>
      <c r="F600" s="370">
        <v>100</v>
      </c>
      <c r="G600" s="375">
        <f t="shared" si="9"/>
        <v>46.099999999999909</v>
      </c>
      <c r="M600" s="368"/>
    </row>
    <row r="601" spans="1:13">
      <c r="A601" s="103">
        <v>45476</v>
      </c>
      <c r="B601" s="787" t="s">
        <v>4459</v>
      </c>
      <c r="C601" s="787" t="s">
        <v>18</v>
      </c>
      <c r="D601" t="s">
        <v>12</v>
      </c>
      <c r="F601" s="12">
        <v>31.1</v>
      </c>
      <c r="G601" s="16">
        <f t="shared" ref="G601:G651" si="10">+G600+E601-F601</f>
        <v>14.999999999999908</v>
      </c>
    </row>
    <row r="602" spans="1:13">
      <c r="A602" s="103">
        <v>45476</v>
      </c>
      <c r="B602" s="787" t="s">
        <v>4459</v>
      </c>
      <c r="C602" s="787" t="s">
        <v>18</v>
      </c>
      <c r="D602" t="s">
        <v>13</v>
      </c>
      <c r="F602" s="12">
        <v>5</v>
      </c>
      <c r="G602" s="16">
        <f t="shared" si="10"/>
        <v>9.9999999999999076</v>
      </c>
    </row>
    <row r="603" spans="1:13">
      <c r="A603" s="103">
        <v>45541</v>
      </c>
      <c r="B603" s="787" t="s">
        <v>4460</v>
      </c>
      <c r="C603" s="787" t="s">
        <v>18</v>
      </c>
      <c r="D603" t="s">
        <v>907</v>
      </c>
      <c r="F603" s="12">
        <v>10</v>
      </c>
      <c r="G603" s="16">
        <f t="shared" si="10"/>
        <v>-9.2370555648813024E-14</v>
      </c>
    </row>
    <row r="604" spans="1:13">
      <c r="A604" s="105">
        <v>45473</v>
      </c>
      <c r="B604" s="786" t="s">
        <v>10</v>
      </c>
      <c r="C604" s="786" t="s">
        <v>19</v>
      </c>
      <c r="D604" t="s">
        <v>12</v>
      </c>
      <c r="E604" s="12">
        <v>30.2</v>
      </c>
      <c r="G604" s="16">
        <f t="shared" si="10"/>
        <v>30.199999999999907</v>
      </c>
    </row>
    <row r="605" spans="1:13">
      <c r="B605" s="787"/>
      <c r="C605" s="787"/>
      <c r="D605" t="s">
        <v>13</v>
      </c>
      <c r="E605" s="12">
        <v>7</v>
      </c>
      <c r="G605" s="16">
        <f t="shared" si="10"/>
        <v>37.199999999999903</v>
      </c>
    </row>
    <row r="606" spans="1:13">
      <c r="B606" s="787"/>
      <c r="C606" s="787"/>
      <c r="D606" t="s">
        <v>14</v>
      </c>
      <c r="E606" s="12">
        <v>500</v>
      </c>
      <c r="G606" s="16">
        <f t="shared" si="10"/>
        <v>537.19999999999993</v>
      </c>
    </row>
    <row r="607" spans="1:13" s="365" customFormat="1">
      <c r="A607" s="401">
        <v>45473</v>
      </c>
      <c r="B607" s="807" t="s">
        <v>4458</v>
      </c>
      <c r="C607" s="807" t="s">
        <v>19</v>
      </c>
      <c r="D607" s="365" t="s">
        <v>14</v>
      </c>
      <c r="E607" s="370"/>
      <c r="F607" s="370">
        <v>160</v>
      </c>
      <c r="G607" s="375">
        <f t="shared" si="10"/>
        <v>377.19999999999993</v>
      </c>
      <c r="I607" s="867" t="s">
        <v>4435</v>
      </c>
      <c r="J607" s="867"/>
      <c r="K607" s="867"/>
      <c r="M607" s="368"/>
    </row>
    <row r="608" spans="1:13" s="365" customFormat="1">
      <c r="A608" s="401">
        <v>45504</v>
      </c>
      <c r="B608" s="807" t="s">
        <v>4461</v>
      </c>
      <c r="C608" s="807" t="s">
        <v>19</v>
      </c>
      <c r="D608" s="365" t="s">
        <v>14</v>
      </c>
      <c r="E608" s="370"/>
      <c r="F608" s="372">
        <v>340</v>
      </c>
      <c r="G608" s="375">
        <f t="shared" si="10"/>
        <v>37.199999999999932</v>
      </c>
      <c r="H608" s="365">
        <v>2024</v>
      </c>
      <c r="I608" s="818" t="s">
        <v>20</v>
      </c>
      <c r="J608" s="365" t="s">
        <v>12</v>
      </c>
      <c r="K608" s="370">
        <v>29.6</v>
      </c>
      <c r="M608" s="368"/>
    </row>
    <row r="609" spans="1:13">
      <c r="A609" s="103">
        <v>45518</v>
      </c>
      <c r="B609" s="787" t="s">
        <v>4462</v>
      </c>
      <c r="C609" s="787" t="s">
        <v>19</v>
      </c>
      <c r="D609" t="s">
        <v>12</v>
      </c>
      <c r="E609" s="12"/>
      <c r="F609" s="65">
        <v>30.2</v>
      </c>
      <c r="G609" s="16">
        <f t="shared" si="10"/>
        <v>6.9999999999999325</v>
      </c>
      <c r="I609" s="787"/>
      <c r="J609" t="s">
        <v>13</v>
      </c>
      <c r="K609" s="12">
        <v>7</v>
      </c>
    </row>
    <row r="610" spans="1:13">
      <c r="A610" s="103">
        <v>45518</v>
      </c>
      <c r="B610" s="787" t="s">
        <v>4462</v>
      </c>
      <c r="C610" s="787" t="s">
        <v>19</v>
      </c>
      <c r="D610" t="s">
        <v>13</v>
      </c>
      <c r="E610" s="12"/>
      <c r="F610" s="65">
        <v>7</v>
      </c>
      <c r="G610" s="16">
        <f t="shared" si="10"/>
        <v>-6.7501559897209518E-14</v>
      </c>
      <c r="I610" s="786" t="s">
        <v>91</v>
      </c>
      <c r="J610" t="s">
        <v>14</v>
      </c>
      <c r="K610" s="12">
        <v>500</v>
      </c>
      <c r="L610" s="26"/>
    </row>
    <row r="611" spans="1:13">
      <c r="A611" s="105">
        <v>45504</v>
      </c>
      <c r="B611" s="786" t="s">
        <v>10</v>
      </c>
      <c r="C611" s="786" t="s">
        <v>20</v>
      </c>
      <c r="D611" t="s">
        <v>12</v>
      </c>
      <c r="E611" s="12">
        <v>29.6</v>
      </c>
      <c r="F611" s="65"/>
      <c r="G611" s="16">
        <f t="shared" si="10"/>
        <v>29.599999999999934</v>
      </c>
      <c r="K611" s="12">
        <f>SUM(K607:K610)</f>
        <v>536.6</v>
      </c>
    </row>
    <row r="612" spans="1:13">
      <c r="B612" s="787"/>
      <c r="C612" s="787"/>
      <c r="D612" t="s">
        <v>13</v>
      </c>
      <c r="E612" s="12">
        <v>7</v>
      </c>
      <c r="F612" s="65"/>
      <c r="G612" s="16">
        <f t="shared" si="10"/>
        <v>36.599999999999937</v>
      </c>
    </row>
    <row r="613" spans="1:13">
      <c r="B613" s="787"/>
      <c r="C613" s="787"/>
      <c r="D613" t="s">
        <v>14</v>
      </c>
      <c r="E613" s="12">
        <v>500</v>
      </c>
      <c r="F613" s="65"/>
      <c r="G613" s="16">
        <f t="shared" si="10"/>
        <v>536.59999999999991</v>
      </c>
    </row>
    <row r="614" spans="1:13" s="365" customFormat="1">
      <c r="A614" s="401">
        <v>45504</v>
      </c>
      <c r="B614" s="807" t="s">
        <v>4461</v>
      </c>
      <c r="C614" s="807" t="s">
        <v>20</v>
      </c>
      <c r="D614" s="365" t="s">
        <v>14</v>
      </c>
      <c r="E614" s="370"/>
      <c r="F614" s="372">
        <v>170</v>
      </c>
      <c r="G614" s="375">
        <f t="shared" si="10"/>
        <v>366.59999999999991</v>
      </c>
      <c r="M614" s="368"/>
    </row>
    <row r="615" spans="1:13">
      <c r="A615" s="103">
        <v>45541</v>
      </c>
      <c r="B615" s="787" t="s">
        <v>4460</v>
      </c>
      <c r="C615" s="787" t="s">
        <v>20</v>
      </c>
      <c r="D615" t="s">
        <v>12</v>
      </c>
      <c r="E615" s="12"/>
      <c r="F615" s="12">
        <v>29.6</v>
      </c>
      <c r="G615" s="16">
        <f t="shared" si="10"/>
        <v>336.99999999999989</v>
      </c>
    </row>
    <row r="616" spans="1:13">
      <c r="A616" s="103">
        <v>45541</v>
      </c>
      <c r="B616" s="787" t="s">
        <v>4460</v>
      </c>
      <c r="C616" s="787" t="s">
        <v>20</v>
      </c>
      <c r="D616" t="s">
        <v>13</v>
      </c>
      <c r="F616" s="12">
        <v>7</v>
      </c>
      <c r="G616" s="16">
        <f t="shared" si="10"/>
        <v>329.99999999999989</v>
      </c>
    </row>
    <row r="617" spans="1:13" s="365" customFormat="1">
      <c r="A617" s="401">
        <v>45535</v>
      </c>
      <c r="B617" s="807" t="s">
        <v>4463</v>
      </c>
      <c r="C617" s="807" t="s">
        <v>20</v>
      </c>
      <c r="D617" s="365" t="s">
        <v>14</v>
      </c>
      <c r="E617" s="368"/>
      <c r="F617" s="370">
        <v>330</v>
      </c>
      <c r="G617" s="375">
        <f t="shared" si="10"/>
        <v>0</v>
      </c>
      <c r="M617" s="368"/>
    </row>
    <row r="618" spans="1:13">
      <c r="A618" s="105">
        <v>45535</v>
      </c>
      <c r="B618" s="786" t="s">
        <v>10</v>
      </c>
      <c r="C618" s="786" t="s">
        <v>21</v>
      </c>
      <c r="D618" t="s">
        <v>12</v>
      </c>
      <c r="E618" s="12">
        <v>29.7</v>
      </c>
      <c r="F618" s="65"/>
      <c r="G618" s="16">
        <f t="shared" si="10"/>
        <v>29.7</v>
      </c>
    </row>
    <row r="619" spans="1:13">
      <c r="B619" s="787"/>
      <c r="C619" s="787"/>
      <c r="D619" t="s">
        <v>13</v>
      </c>
      <c r="E619" s="12">
        <v>7</v>
      </c>
      <c r="F619" s="65"/>
      <c r="G619" s="16">
        <f t="shared" si="10"/>
        <v>36.700000000000003</v>
      </c>
    </row>
    <row r="620" spans="1:13">
      <c r="B620" s="787"/>
      <c r="C620" s="787"/>
      <c r="D620" t="s">
        <v>14</v>
      </c>
      <c r="E620" s="12">
        <v>500</v>
      </c>
      <c r="F620" s="65"/>
      <c r="G620" s="16">
        <f t="shared" si="10"/>
        <v>536.70000000000005</v>
      </c>
    </row>
    <row r="621" spans="1:13" s="365" customFormat="1">
      <c r="A621" s="401">
        <v>45535</v>
      </c>
      <c r="B621" s="807" t="s">
        <v>4463</v>
      </c>
      <c r="C621" s="807" t="s">
        <v>21</v>
      </c>
      <c r="D621" s="365" t="s">
        <v>14</v>
      </c>
      <c r="E621" s="370"/>
      <c r="F621" s="372">
        <v>80</v>
      </c>
      <c r="G621" s="375">
        <f t="shared" si="10"/>
        <v>456.70000000000005</v>
      </c>
      <c r="M621" s="368"/>
    </row>
    <row r="622" spans="1:13" s="365" customFormat="1">
      <c r="A622" s="401">
        <v>45565</v>
      </c>
      <c r="B622" s="807" t="s">
        <v>4464</v>
      </c>
      <c r="C622" s="807" t="s">
        <v>21</v>
      </c>
      <c r="D622" s="365" t="s">
        <v>14</v>
      </c>
      <c r="E622" s="368"/>
      <c r="F622" s="370">
        <v>390</v>
      </c>
      <c r="G622" s="375">
        <f t="shared" si="10"/>
        <v>66.700000000000045</v>
      </c>
      <c r="M622" s="368"/>
    </row>
    <row r="623" spans="1:13" s="365" customFormat="1">
      <c r="A623" s="401">
        <v>45568</v>
      </c>
      <c r="B623" s="807" t="s">
        <v>4465</v>
      </c>
      <c r="C623" s="807" t="s">
        <v>21</v>
      </c>
      <c r="D623" s="365" t="s">
        <v>14</v>
      </c>
      <c r="E623" s="368"/>
      <c r="F623" s="370">
        <v>30</v>
      </c>
      <c r="G623" s="375">
        <f t="shared" si="10"/>
        <v>36.700000000000045</v>
      </c>
      <c r="M623" s="368"/>
    </row>
    <row r="624" spans="1:13">
      <c r="A624" s="103">
        <v>45574</v>
      </c>
      <c r="B624" s="787" t="s">
        <v>4466</v>
      </c>
      <c r="C624" s="787" t="s">
        <v>21</v>
      </c>
      <c r="D624" t="s">
        <v>12</v>
      </c>
      <c r="F624" s="12">
        <v>29.7</v>
      </c>
      <c r="G624" s="16">
        <f t="shared" si="10"/>
        <v>7.0000000000000462</v>
      </c>
    </row>
    <row r="625" spans="1:13">
      <c r="A625" s="103">
        <v>45574</v>
      </c>
      <c r="B625" s="787" t="s">
        <v>4466</v>
      </c>
      <c r="C625" s="787" t="s">
        <v>21</v>
      </c>
      <c r="D625" t="s">
        <v>13</v>
      </c>
      <c r="F625" s="12">
        <v>7</v>
      </c>
      <c r="G625" s="16">
        <f t="shared" si="10"/>
        <v>4.6185277824406512E-14</v>
      </c>
    </row>
    <row r="626" spans="1:13">
      <c r="A626" s="105">
        <v>45565</v>
      </c>
      <c r="B626" s="786" t="s">
        <v>10</v>
      </c>
      <c r="C626" s="786" t="s">
        <v>91</v>
      </c>
      <c r="D626" t="s">
        <v>12</v>
      </c>
      <c r="E626" s="12">
        <v>29.9</v>
      </c>
      <c r="F626" s="65"/>
      <c r="G626" s="16">
        <f t="shared" si="10"/>
        <v>29.900000000000045</v>
      </c>
    </row>
    <row r="627" spans="1:13">
      <c r="B627" s="787"/>
      <c r="C627" s="787"/>
      <c r="D627" t="s">
        <v>13</v>
      </c>
      <c r="E627" s="12">
        <v>5</v>
      </c>
      <c r="F627" s="65"/>
      <c r="G627" s="16">
        <f t="shared" si="10"/>
        <v>34.900000000000048</v>
      </c>
    </row>
    <row r="628" spans="1:13">
      <c r="B628" s="787"/>
      <c r="C628" s="787"/>
      <c r="D628" t="s">
        <v>14</v>
      </c>
      <c r="E628" s="12">
        <v>500</v>
      </c>
      <c r="F628" s="65"/>
      <c r="G628" s="16">
        <f t="shared" si="10"/>
        <v>534.90000000000009</v>
      </c>
    </row>
    <row r="629" spans="1:13" s="365" customFormat="1">
      <c r="A629" s="401">
        <v>45583</v>
      </c>
      <c r="B629" s="807" t="s">
        <v>4467</v>
      </c>
      <c r="C629" s="807" t="s">
        <v>91</v>
      </c>
      <c r="D629" s="365" t="s">
        <v>14</v>
      </c>
      <c r="E629" s="370"/>
      <c r="F629" s="372">
        <v>200</v>
      </c>
      <c r="G629" s="375">
        <f t="shared" si="10"/>
        <v>334.90000000000009</v>
      </c>
      <c r="J629" s="370"/>
      <c r="M629" s="368"/>
    </row>
    <row r="630" spans="1:13">
      <c r="A630" s="103">
        <v>45622</v>
      </c>
      <c r="B630" s="787" t="s">
        <v>4468</v>
      </c>
      <c r="C630" s="787" t="s">
        <v>91</v>
      </c>
      <c r="D630" t="s">
        <v>12</v>
      </c>
      <c r="E630" s="12"/>
      <c r="F630" s="65">
        <v>29.9</v>
      </c>
      <c r="G630" s="16">
        <f t="shared" si="10"/>
        <v>305.00000000000011</v>
      </c>
      <c r="J630" s="12"/>
    </row>
    <row r="631" spans="1:13">
      <c r="A631" s="103">
        <v>45622</v>
      </c>
      <c r="B631" s="787" t="s">
        <v>4468</v>
      </c>
      <c r="C631" s="787" t="s">
        <v>91</v>
      </c>
      <c r="D631" t="s">
        <v>13</v>
      </c>
      <c r="E631" s="12"/>
      <c r="F631" s="65">
        <v>5</v>
      </c>
      <c r="G631" s="16">
        <f t="shared" si="10"/>
        <v>300.00000000000011</v>
      </c>
      <c r="J631" s="12"/>
    </row>
    <row r="632" spans="1:13" s="378" customFormat="1">
      <c r="A632" s="448">
        <v>45609</v>
      </c>
      <c r="B632" s="801" t="s">
        <v>4469</v>
      </c>
      <c r="C632" s="801" t="s">
        <v>23</v>
      </c>
      <c r="D632" s="378" t="s">
        <v>14</v>
      </c>
      <c r="E632" s="379"/>
      <c r="F632" s="380">
        <v>300</v>
      </c>
      <c r="G632" s="381">
        <f t="shared" si="10"/>
        <v>0</v>
      </c>
      <c r="J632" s="380"/>
      <c r="M632" s="379"/>
    </row>
    <row r="633" spans="1:13">
      <c r="A633" s="105">
        <v>45596</v>
      </c>
      <c r="B633" s="786" t="s">
        <v>10</v>
      </c>
      <c r="C633" s="786" t="s">
        <v>23</v>
      </c>
      <c r="D633" t="s">
        <v>12</v>
      </c>
      <c r="E633" s="12">
        <v>7</v>
      </c>
      <c r="G633" s="16">
        <f t="shared" si="10"/>
        <v>7</v>
      </c>
      <c r="I633" s="786" t="s">
        <v>24</v>
      </c>
      <c r="J633" t="s">
        <v>12</v>
      </c>
      <c r="K633" s="12">
        <v>8.6999999999999993</v>
      </c>
    </row>
    <row r="634" spans="1:13">
      <c r="B634" s="787"/>
      <c r="C634" s="787"/>
      <c r="D634" t="s">
        <v>13</v>
      </c>
      <c r="E634" s="12">
        <v>7</v>
      </c>
      <c r="G634" s="16">
        <f t="shared" si="10"/>
        <v>14</v>
      </c>
      <c r="I634" s="787"/>
      <c r="J634" t="s">
        <v>13</v>
      </c>
      <c r="K634" s="12">
        <v>7</v>
      </c>
    </row>
    <row r="635" spans="1:13">
      <c r="B635" s="787"/>
      <c r="C635" s="787"/>
      <c r="D635" t="s">
        <v>14</v>
      </c>
      <c r="E635" s="12">
        <v>500</v>
      </c>
      <c r="G635" s="16">
        <f t="shared" si="10"/>
        <v>514</v>
      </c>
      <c r="J635" s="26"/>
      <c r="K635" s="12">
        <f>SUM(K633:K634)</f>
        <v>15.7</v>
      </c>
    </row>
    <row r="636" spans="1:13" s="378" customFormat="1">
      <c r="A636" s="448">
        <v>45596</v>
      </c>
      <c r="B636" s="801" t="s">
        <v>4470</v>
      </c>
      <c r="C636" s="801" t="s">
        <v>23</v>
      </c>
      <c r="D636" s="378" t="s">
        <v>14</v>
      </c>
      <c r="E636" s="419"/>
      <c r="F636" s="419">
        <v>120</v>
      </c>
      <c r="G636" s="381">
        <f t="shared" si="10"/>
        <v>394</v>
      </c>
      <c r="M636" s="379"/>
    </row>
    <row r="637" spans="1:13" s="378" customFormat="1">
      <c r="A637" s="448">
        <v>45611</v>
      </c>
      <c r="B637" s="801" t="s">
        <v>4471</v>
      </c>
      <c r="C637" s="801" t="s">
        <v>23</v>
      </c>
      <c r="D637" s="378" t="s">
        <v>14</v>
      </c>
      <c r="E637" s="379"/>
      <c r="F637" s="380">
        <v>380</v>
      </c>
      <c r="G637" s="381">
        <f t="shared" si="10"/>
        <v>14</v>
      </c>
      <c r="M637" s="379"/>
    </row>
    <row r="638" spans="1:13">
      <c r="A638" s="103">
        <v>45632</v>
      </c>
      <c r="B638" s="787" t="s">
        <v>4472</v>
      </c>
      <c r="C638" s="787" t="s">
        <v>23</v>
      </c>
      <c r="D638" t="s">
        <v>12</v>
      </c>
      <c r="F638" s="12">
        <v>7</v>
      </c>
      <c r="G638" s="16">
        <f t="shared" si="10"/>
        <v>7</v>
      </c>
    </row>
    <row r="639" spans="1:13">
      <c r="A639" s="103">
        <v>45632</v>
      </c>
      <c r="B639" s="787" t="s">
        <v>4472</v>
      </c>
      <c r="C639" s="787" t="s">
        <v>23</v>
      </c>
      <c r="D639" t="s">
        <v>13</v>
      </c>
      <c r="F639" s="12">
        <v>7</v>
      </c>
      <c r="G639" s="16">
        <f t="shared" si="10"/>
        <v>0</v>
      </c>
    </row>
    <row r="640" spans="1:13">
      <c r="A640" s="105">
        <v>45626</v>
      </c>
      <c r="B640" s="786" t="s">
        <v>10</v>
      </c>
      <c r="C640" s="786" t="s">
        <v>24</v>
      </c>
      <c r="D640" t="s">
        <v>12</v>
      </c>
      <c r="E640" s="12">
        <v>8.6999999999999993</v>
      </c>
      <c r="F640" s="65"/>
      <c r="G640" s="16">
        <f t="shared" si="10"/>
        <v>8.6999999999999993</v>
      </c>
      <c r="K640">
        <v>500</v>
      </c>
    </row>
    <row r="641" spans="1:13">
      <c r="B641" s="787"/>
      <c r="C641" s="787"/>
      <c r="D641" t="s">
        <v>13</v>
      </c>
      <c r="E641" s="12">
        <v>7</v>
      </c>
      <c r="F641" s="65"/>
      <c r="G641" s="16">
        <f t="shared" si="10"/>
        <v>15.7</v>
      </c>
      <c r="K641">
        <f>K640-L641</f>
        <v>220</v>
      </c>
      <c r="L641">
        <v>280</v>
      </c>
    </row>
    <row r="642" spans="1:13">
      <c r="B642" s="787"/>
      <c r="C642" s="787"/>
      <c r="D642" t="s">
        <v>14</v>
      </c>
      <c r="E642" s="12">
        <v>500</v>
      </c>
      <c r="F642" s="65"/>
      <c r="G642" s="16">
        <f t="shared" si="10"/>
        <v>515.70000000000005</v>
      </c>
    </row>
    <row r="643" spans="1:13" s="378" customFormat="1">
      <c r="A643" s="448">
        <v>45626</v>
      </c>
      <c r="B643" s="801" t="s">
        <v>4473</v>
      </c>
      <c r="C643" s="801" t="s">
        <v>24</v>
      </c>
      <c r="D643" s="378" t="s">
        <v>14</v>
      </c>
      <c r="E643" s="380"/>
      <c r="F643" s="418">
        <v>280</v>
      </c>
      <c r="G643" s="381">
        <f t="shared" si="10"/>
        <v>235.70000000000005</v>
      </c>
      <c r="M643" s="379"/>
    </row>
    <row r="644" spans="1:13" s="378" customFormat="1">
      <c r="A644" s="448">
        <v>45657</v>
      </c>
      <c r="B644" s="801" t="s">
        <v>4474</v>
      </c>
      <c r="C644" s="801" t="s">
        <v>24</v>
      </c>
      <c r="D644" s="378" t="s">
        <v>14</v>
      </c>
      <c r="E644" s="380"/>
      <c r="F644" s="418">
        <v>220</v>
      </c>
      <c r="G644" s="381">
        <f t="shared" si="10"/>
        <v>15.700000000000045</v>
      </c>
      <c r="M644" s="379"/>
    </row>
    <row r="645" spans="1:13">
      <c r="A645" s="103">
        <v>45674</v>
      </c>
      <c r="B645" s="787" t="s">
        <v>4475</v>
      </c>
      <c r="C645" s="787" t="s">
        <v>24</v>
      </c>
      <c r="D645" t="s">
        <v>12</v>
      </c>
      <c r="E645" s="12"/>
      <c r="F645" s="65">
        <v>8.6999999999999993</v>
      </c>
      <c r="G645" s="16">
        <f t="shared" si="10"/>
        <v>7.0000000000000462</v>
      </c>
    </row>
    <row r="646" spans="1:13">
      <c r="A646" s="103">
        <v>45674</v>
      </c>
      <c r="B646" s="787" t="s">
        <v>4475</v>
      </c>
      <c r="C646" s="787" t="s">
        <v>24</v>
      </c>
      <c r="D646" t="s">
        <v>13</v>
      </c>
      <c r="E646" s="12"/>
      <c r="F646" s="65">
        <v>7</v>
      </c>
      <c r="G646" s="16">
        <f t="shared" si="10"/>
        <v>4.6185277824406512E-14</v>
      </c>
    </row>
    <row r="647" spans="1:13">
      <c r="A647" s="105">
        <v>45657</v>
      </c>
      <c r="B647" s="786" t="s">
        <v>10</v>
      </c>
      <c r="C647" s="786" t="s">
        <v>25</v>
      </c>
      <c r="D647" t="s">
        <v>12</v>
      </c>
      <c r="E647" s="12">
        <v>10.5</v>
      </c>
      <c r="F647" s="65"/>
      <c r="G647" s="16">
        <f t="shared" si="10"/>
        <v>10.500000000000046</v>
      </c>
    </row>
    <row r="648" spans="1:13">
      <c r="B648" s="787"/>
      <c r="C648" s="787"/>
      <c r="D648" t="s">
        <v>13</v>
      </c>
      <c r="E648" s="12">
        <v>3</v>
      </c>
      <c r="F648" s="65"/>
      <c r="G648" s="16">
        <f t="shared" si="10"/>
        <v>13.500000000000046</v>
      </c>
    </row>
    <row r="649" spans="1:13">
      <c r="B649" s="787"/>
      <c r="C649" s="787"/>
      <c r="D649" t="s">
        <v>14</v>
      </c>
      <c r="E649" s="12">
        <v>500</v>
      </c>
      <c r="F649" s="65"/>
      <c r="G649" s="16">
        <f t="shared" si="10"/>
        <v>513.5</v>
      </c>
    </row>
    <row r="650" spans="1:13" s="378" customFormat="1">
      <c r="A650" s="448">
        <v>45657</v>
      </c>
      <c r="B650" s="801" t="s">
        <v>4476</v>
      </c>
      <c r="C650" s="801" t="s">
        <v>25</v>
      </c>
      <c r="D650" s="378" t="s">
        <v>14</v>
      </c>
      <c r="E650" s="380"/>
      <c r="F650" s="418">
        <v>390</v>
      </c>
      <c r="G650" s="381">
        <f t="shared" si="10"/>
        <v>123.5</v>
      </c>
      <c r="M650" s="379"/>
    </row>
    <row r="651" spans="1:13">
      <c r="A651" s="103">
        <v>45688</v>
      </c>
      <c r="B651" s="787" t="s">
        <v>4477</v>
      </c>
      <c r="C651" s="787" t="s">
        <v>25</v>
      </c>
      <c r="D651" t="s">
        <v>12</v>
      </c>
      <c r="F651" s="12">
        <v>10.5</v>
      </c>
      <c r="G651" s="16">
        <f t="shared" si="10"/>
        <v>113</v>
      </c>
      <c r="K651" s="786" t="s">
        <v>11</v>
      </c>
      <c r="L651" t="s">
        <v>12</v>
      </c>
      <c r="M651" s="121">
        <v>8</v>
      </c>
    </row>
    <row r="652" spans="1:13">
      <c r="A652" s="103">
        <v>45688</v>
      </c>
      <c r="B652" s="787" t="s">
        <v>4477</v>
      </c>
      <c r="C652" s="787" t="s">
        <v>25</v>
      </c>
      <c r="D652" t="s">
        <v>13</v>
      </c>
      <c r="F652" s="12">
        <v>3</v>
      </c>
      <c r="G652" s="16">
        <f>+G651+E652-F652</f>
        <v>110</v>
      </c>
      <c r="K652" s="787"/>
      <c r="L652" t="s">
        <v>13</v>
      </c>
      <c r="M652" s="121">
        <v>3</v>
      </c>
    </row>
    <row r="653" spans="1:13" s="127" customFormat="1">
      <c r="A653" s="331">
        <v>45688</v>
      </c>
      <c r="B653" s="797" t="s">
        <v>4478</v>
      </c>
      <c r="C653" s="797" t="s">
        <v>25</v>
      </c>
      <c r="D653" s="127" t="s">
        <v>14</v>
      </c>
      <c r="E653" s="266"/>
      <c r="F653" s="129">
        <v>110</v>
      </c>
      <c r="G653" s="282">
        <f>+G652+E653-F653</f>
        <v>0</v>
      </c>
      <c r="M653" s="266">
        <f>SUM(M651:M652)</f>
        <v>11</v>
      </c>
    </row>
    <row r="654" spans="1:13">
      <c r="A654" s="105">
        <v>45688</v>
      </c>
      <c r="B654" s="786" t="s">
        <v>10</v>
      </c>
      <c r="C654" s="786" t="s">
        <v>11</v>
      </c>
      <c r="D654" t="s">
        <v>12</v>
      </c>
      <c r="E654" s="12">
        <v>8</v>
      </c>
      <c r="F654" s="118"/>
      <c r="G654" s="16">
        <f t="shared" ref="G654:G708" si="11">+G653+E654-F654</f>
        <v>8</v>
      </c>
    </row>
    <row r="655" spans="1:13">
      <c r="B655" s="787"/>
      <c r="C655" s="787"/>
      <c r="D655" t="s">
        <v>13</v>
      </c>
      <c r="E655" s="12">
        <v>3</v>
      </c>
      <c r="F655" s="118"/>
      <c r="G655" s="16">
        <f t="shared" si="11"/>
        <v>11</v>
      </c>
      <c r="J655">
        <f>20-13.5</f>
        <v>6.5</v>
      </c>
    </row>
    <row r="656" spans="1:13">
      <c r="B656" s="787"/>
      <c r="C656" s="787"/>
      <c r="D656" t="s">
        <v>14</v>
      </c>
      <c r="E656" s="12">
        <v>500</v>
      </c>
      <c r="F656" s="118"/>
      <c r="G656" s="16">
        <f t="shared" si="11"/>
        <v>511</v>
      </c>
    </row>
    <row r="657" spans="1:13" s="127" customFormat="1">
      <c r="A657" s="331">
        <v>45688</v>
      </c>
      <c r="B657" s="797" t="s">
        <v>4479</v>
      </c>
      <c r="C657" s="797" t="s">
        <v>11</v>
      </c>
      <c r="D657" s="127" t="s">
        <v>14</v>
      </c>
      <c r="E657" s="301"/>
      <c r="F657" s="301">
        <v>350</v>
      </c>
      <c r="G657" s="282">
        <f t="shared" si="11"/>
        <v>161</v>
      </c>
      <c r="M657" s="266"/>
    </row>
    <row r="658" spans="1:13">
      <c r="A658" s="103">
        <v>45727</v>
      </c>
      <c r="B658" s="787" t="s">
        <v>4480</v>
      </c>
      <c r="C658" s="787" t="s">
        <v>11</v>
      </c>
      <c r="D658" t="s">
        <v>12</v>
      </c>
      <c r="E658" s="118"/>
      <c r="F658" s="118">
        <v>8</v>
      </c>
      <c r="G658" s="16">
        <f t="shared" si="11"/>
        <v>153</v>
      </c>
    </row>
    <row r="659" spans="1:13">
      <c r="A659" s="103">
        <v>45727</v>
      </c>
      <c r="B659" s="787" t="s">
        <v>4480</v>
      </c>
      <c r="C659" s="787" t="s">
        <v>11</v>
      </c>
      <c r="D659" t="s">
        <v>13</v>
      </c>
      <c r="F659" s="12">
        <v>3</v>
      </c>
      <c r="G659" s="16">
        <f t="shared" si="11"/>
        <v>150</v>
      </c>
    </row>
    <row r="660" spans="1:13" s="127" customFormat="1">
      <c r="A660" s="331">
        <v>45716</v>
      </c>
      <c r="B660" s="797" t="s">
        <v>4481</v>
      </c>
      <c r="C660" s="797" t="s">
        <v>11</v>
      </c>
      <c r="D660" s="127" t="s">
        <v>14</v>
      </c>
      <c r="E660" s="266"/>
      <c r="F660" s="129">
        <v>150</v>
      </c>
      <c r="G660" s="282">
        <f t="shared" si="11"/>
        <v>0</v>
      </c>
      <c r="M660" s="266"/>
    </row>
    <row r="661" spans="1:13">
      <c r="A661" s="105">
        <v>45716</v>
      </c>
      <c r="B661" s="786" t="s">
        <v>10</v>
      </c>
      <c r="C661" s="786" t="s">
        <v>15</v>
      </c>
      <c r="D661" t="s">
        <v>12</v>
      </c>
      <c r="E661" s="121">
        <v>14</v>
      </c>
      <c r="G661" s="16">
        <f t="shared" si="11"/>
        <v>14</v>
      </c>
    </row>
    <row r="662" spans="1:13">
      <c r="B662" s="787"/>
      <c r="C662" s="787"/>
      <c r="D662" t="s">
        <v>13</v>
      </c>
      <c r="E662" s="121">
        <v>3</v>
      </c>
      <c r="G662" s="16">
        <f t="shared" si="11"/>
        <v>17</v>
      </c>
    </row>
    <row r="663" spans="1:13">
      <c r="B663" s="787"/>
      <c r="C663" s="787"/>
      <c r="D663" t="s">
        <v>14</v>
      </c>
      <c r="E663" s="121">
        <v>500</v>
      </c>
      <c r="G663" s="16">
        <f t="shared" si="11"/>
        <v>517</v>
      </c>
    </row>
    <row r="664" spans="1:13" s="127" customFormat="1">
      <c r="A664" s="331">
        <v>45716</v>
      </c>
      <c r="B664" s="797" t="s">
        <v>4482</v>
      </c>
      <c r="C664" s="797" t="s">
        <v>15</v>
      </c>
      <c r="D664" s="127" t="s">
        <v>14</v>
      </c>
      <c r="E664" s="266"/>
      <c r="F664" s="129">
        <v>230</v>
      </c>
      <c r="G664" s="282">
        <f t="shared" si="11"/>
        <v>287</v>
      </c>
      <c r="M664" s="266"/>
    </row>
    <row r="665" spans="1:13" s="127" customFormat="1">
      <c r="A665" s="331">
        <v>45722</v>
      </c>
      <c r="B665" s="797" t="s">
        <v>4483</v>
      </c>
      <c r="C665" s="797" t="s">
        <v>15</v>
      </c>
      <c r="D665" s="127" t="s">
        <v>14</v>
      </c>
      <c r="E665" s="266"/>
      <c r="F665" s="129">
        <v>200</v>
      </c>
      <c r="G665" s="282">
        <f t="shared" si="11"/>
        <v>87</v>
      </c>
      <c r="M665" s="266"/>
    </row>
    <row r="666" spans="1:13" s="127" customFormat="1">
      <c r="A666" s="331">
        <v>45747</v>
      </c>
      <c r="B666" s="797" t="s">
        <v>4484</v>
      </c>
      <c r="C666" s="797" t="s">
        <v>15</v>
      </c>
      <c r="D666" s="127" t="s">
        <v>14</v>
      </c>
      <c r="E666" s="266"/>
      <c r="F666" s="129">
        <v>70</v>
      </c>
      <c r="G666" s="282">
        <f t="shared" si="11"/>
        <v>17</v>
      </c>
      <c r="M666" s="266"/>
    </row>
    <row r="667" spans="1:13">
      <c r="A667" s="103">
        <v>45748</v>
      </c>
      <c r="B667" s="787" t="s">
        <v>4485</v>
      </c>
      <c r="C667" s="787" t="s">
        <v>15</v>
      </c>
      <c r="D667" t="s">
        <v>12</v>
      </c>
      <c r="F667" s="12">
        <v>14</v>
      </c>
      <c r="G667" s="16">
        <f t="shared" si="11"/>
        <v>3</v>
      </c>
    </row>
    <row r="668" spans="1:13">
      <c r="A668" s="103">
        <v>45748</v>
      </c>
      <c r="B668" s="787" t="s">
        <v>4485</v>
      </c>
      <c r="C668" s="787" t="s">
        <v>15</v>
      </c>
      <c r="D668" t="s">
        <v>13</v>
      </c>
      <c r="F668" s="12">
        <v>3</v>
      </c>
      <c r="G668" s="16">
        <f t="shared" si="11"/>
        <v>0</v>
      </c>
    </row>
    <row r="669" spans="1:13">
      <c r="A669" s="105">
        <v>45747</v>
      </c>
      <c r="B669" s="786" t="s">
        <v>10</v>
      </c>
      <c r="C669" s="786" t="s">
        <v>16</v>
      </c>
      <c r="D669" t="s">
        <v>12</v>
      </c>
      <c r="E669" s="121">
        <v>14</v>
      </c>
      <c r="F669" s="121"/>
      <c r="G669" s="16">
        <f t="shared" si="11"/>
        <v>14</v>
      </c>
    </row>
    <row r="670" spans="1:13">
      <c r="B670" s="787"/>
      <c r="C670" s="787"/>
      <c r="D670" t="s">
        <v>13</v>
      </c>
      <c r="E670" s="121">
        <v>3</v>
      </c>
      <c r="F670" s="121"/>
      <c r="G670" s="16">
        <f t="shared" si="11"/>
        <v>17</v>
      </c>
    </row>
    <row r="671" spans="1:13">
      <c r="B671" s="787"/>
      <c r="C671" s="787"/>
      <c r="D671" t="s">
        <v>14</v>
      </c>
      <c r="E671" s="121">
        <v>500</v>
      </c>
      <c r="F671" s="121"/>
      <c r="G671" s="16">
        <f t="shared" si="11"/>
        <v>517</v>
      </c>
    </row>
    <row r="672" spans="1:13" s="127" customFormat="1">
      <c r="A672" s="331">
        <v>45747</v>
      </c>
      <c r="B672" s="797" t="s">
        <v>4486</v>
      </c>
      <c r="C672" s="797" t="s">
        <v>16</v>
      </c>
      <c r="D672" s="127" t="s">
        <v>14</v>
      </c>
      <c r="E672" s="266"/>
      <c r="F672" s="266">
        <v>300</v>
      </c>
      <c r="G672" s="282">
        <f t="shared" si="11"/>
        <v>217</v>
      </c>
      <c r="M672" s="266"/>
    </row>
    <row r="673" spans="1:13" s="127" customFormat="1">
      <c r="A673" s="331">
        <v>45777</v>
      </c>
      <c r="B673" s="797" t="s">
        <v>4487</v>
      </c>
      <c r="C673" s="797" t="s">
        <v>16</v>
      </c>
      <c r="D673" s="127" t="s">
        <v>14</v>
      </c>
      <c r="E673" s="128"/>
      <c r="F673" s="128">
        <v>200</v>
      </c>
      <c r="G673" s="282">
        <f t="shared" si="11"/>
        <v>17</v>
      </c>
      <c r="M673" s="266"/>
    </row>
    <row r="674" spans="1:13">
      <c r="A674" s="103">
        <v>45790</v>
      </c>
      <c r="B674" s="787" t="s">
        <v>4488</v>
      </c>
      <c r="C674" s="787" t="s">
        <v>16</v>
      </c>
      <c r="D674" t="s">
        <v>12</v>
      </c>
      <c r="E674" s="4"/>
      <c r="F674" s="4">
        <v>14</v>
      </c>
      <c r="G674" s="16">
        <f t="shared" si="11"/>
        <v>3</v>
      </c>
    </row>
    <row r="675" spans="1:13">
      <c r="A675" s="103">
        <v>45790</v>
      </c>
      <c r="B675" s="787" t="s">
        <v>4488</v>
      </c>
      <c r="C675" s="787" t="s">
        <v>16</v>
      </c>
      <c r="D675" t="s">
        <v>13</v>
      </c>
      <c r="E675" s="4"/>
      <c r="F675" s="4">
        <v>3</v>
      </c>
      <c r="G675" s="16">
        <f t="shared" si="11"/>
        <v>0</v>
      </c>
    </row>
    <row r="676" spans="1:13">
      <c r="A676" s="105">
        <v>45777</v>
      </c>
      <c r="B676" s="786" t="s">
        <v>10</v>
      </c>
      <c r="C676" s="786" t="s">
        <v>17</v>
      </c>
      <c r="D676" t="s">
        <v>12</v>
      </c>
      <c r="E676" s="121">
        <v>14</v>
      </c>
      <c r="F676" s="4"/>
      <c r="G676" s="16">
        <f t="shared" si="11"/>
        <v>14</v>
      </c>
    </row>
    <row r="677" spans="1:13">
      <c r="B677" s="787"/>
      <c r="C677" s="787"/>
      <c r="D677" t="s">
        <v>13</v>
      </c>
      <c r="E677" s="121">
        <v>3</v>
      </c>
      <c r="F677" s="4"/>
      <c r="G677" s="16">
        <f t="shared" si="11"/>
        <v>17</v>
      </c>
      <c r="I677" s="786" t="s">
        <v>17</v>
      </c>
      <c r="J677" t="s">
        <v>12</v>
      </c>
      <c r="K677" s="121">
        <v>14</v>
      </c>
    </row>
    <row r="678" spans="1:13">
      <c r="B678" s="787"/>
      <c r="C678" s="787"/>
      <c r="D678" t="s">
        <v>14</v>
      </c>
      <c r="E678" s="121">
        <v>500</v>
      </c>
      <c r="F678" s="4"/>
      <c r="G678" s="16">
        <f t="shared" si="11"/>
        <v>517</v>
      </c>
      <c r="I678" s="787"/>
      <c r="J678" t="s">
        <v>13</v>
      </c>
      <c r="K678" s="121">
        <v>3</v>
      </c>
    </row>
    <row r="679" spans="1:13" s="127" customFormat="1">
      <c r="A679" s="331">
        <v>45777</v>
      </c>
      <c r="B679" s="797" t="s">
        <v>4489</v>
      </c>
      <c r="C679" s="797" t="s">
        <v>17</v>
      </c>
      <c r="D679" s="127" t="s">
        <v>14</v>
      </c>
      <c r="E679" s="128"/>
      <c r="F679" s="128">
        <v>120</v>
      </c>
      <c r="G679" s="282">
        <f t="shared" si="11"/>
        <v>397</v>
      </c>
      <c r="I679" s="797"/>
      <c r="J679" s="127" t="s">
        <v>14</v>
      </c>
      <c r="K679" s="266">
        <f>E678-F679</f>
        <v>380</v>
      </c>
      <c r="M679" s="266"/>
    </row>
    <row r="680" spans="1:13">
      <c r="A680" s="103">
        <v>45804</v>
      </c>
      <c r="B680" s="787" t="s">
        <v>4490</v>
      </c>
      <c r="C680" s="787" t="s">
        <v>17</v>
      </c>
      <c r="D680" t="s">
        <v>12</v>
      </c>
      <c r="F680" s="12">
        <v>14</v>
      </c>
      <c r="G680" s="16">
        <f t="shared" si="11"/>
        <v>383</v>
      </c>
      <c r="K680" s="121">
        <f>SUM(K677:K679)</f>
        <v>397</v>
      </c>
    </row>
    <row r="681" spans="1:13">
      <c r="A681" s="103">
        <v>45804</v>
      </c>
      <c r="B681" s="787" t="s">
        <v>4490</v>
      </c>
      <c r="C681" s="787" t="s">
        <v>17</v>
      </c>
      <c r="D681" t="s">
        <v>13</v>
      </c>
      <c r="F681" s="12">
        <v>3</v>
      </c>
      <c r="G681" s="16">
        <f t="shared" si="11"/>
        <v>380</v>
      </c>
    </row>
    <row r="682" spans="1:13" s="127" customFormat="1">
      <c r="A682" s="331">
        <v>45808</v>
      </c>
      <c r="B682" s="797" t="s">
        <v>4491</v>
      </c>
      <c r="C682" s="323" t="s">
        <v>17</v>
      </c>
      <c r="D682" s="127" t="s">
        <v>14</v>
      </c>
      <c r="E682" s="129"/>
      <c r="F682" s="267">
        <v>380</v>
      </c>
      <c r="G682" s="282">
        <f t="shared" si="11"/>
        <v>0</v>
      </c>
      <c r="M682" s="266"/>
    </row>
    <row r="683" spans="1:13">
      <c r="A683" s="105">
        <v>45808</v>
      </c>
      <c r="B683" s="786" t="s">
        <v>10</v>
      </c>
      <c r="C683" s="786" t="s">
        <v>18</v>
      </c>
      <c r="D683" t="s">
        <v>12</v>
      </c>
      <c r="E683" s="12">
        <v>14</v>
      </c>
      <c r="F683" s="65"/>
      <c r="G683" s="16">
        <f t="shared" si="11"/>
        <v>14</v>
      </c>
    </row>
    <row r="684" spans="1:13">
      <c r="B684" s="787"/>
      <c r="C684" s="787"/>
      <c r="D684" t="s">
        <v>13</v>
      </c>
      <c r="E684" s="12">
        <v>5</v>
      </c>
      <c r="F684" s="65"/>
      <c r="G684" s="16">
        <f t="shared" si="11"/>
        <v>19</v>
      </c>
    </row>
    <row r="685" spans="1:13">
      <c r="B685" s="787"/>
      <c r="C685" s="787"/>
      <c r="D685" t="s">
        <v>14</v>
      </c>
      <c r="E685" s="12">
        <v>500</v>
      </c>
      <c r="F685" s="65"/>
      <c r="G685" s="16">
        <f t="shared" si="11"/>
        <v>519</v>
      </c>
      <c r="I685" s="786" t="s">
        <v>18</v>
      </c>
      <c r="J685" t="s">
        <v>12</v>
      </c>
      <c r="K685" s="12">
        <v>14</v>
      </c>
    </row>
    <row r="686" spans="1:13" s="127" customFormat="1">
      <c r="A686" s="331">
        <v>45808</v>
      </c>
      <c r="B686" s="323" t="s">
        <v>4492</v>
      </c>
      <c r="C686" s="797" t="s">
        <v>18</v>
      </c>
      <c r="D686" s="127" t="s">
        <v>14</v>
      </c>
      <c r="E686" s="129"/>
      <c r="F686" s="267">
        <v>100</v>
      </c>
      <c r="G686" s="282">
        <f t="shared" si="11"/>
        <v>419</v>
      </c>
      <c r="I686" s="797"/>
      <c r="J686" s="127" t="s">
        <v>13</v>
      </c>
      <c r="K686" s="129">
        <v>5</v>
      </c>
      <c r="M686" s="266"/>
    </row>
    <row r="687" spans="1:13">
      <c r="A687" s="103">
        <v>45839</v>
      </c>
      <c r="B687" s="787" t="s">
        <v>4493</v>
      </c>
      <c r="C687" s="787" t="s">
        <v>18</v>
      </c>
      <c r="D687" t="s">
        <v>12</v>
      </c>
      <c r="F687" s="12">
        <v>14</v>
      </c>
      <c r="G687" s="16">
        <f t="shared" si="11"/>
        <v>405</v>
      </c>
      <c r="K687" s="12">
        <f>SUM(K685:K686)</f>
        <v>19</v>
      </c>
    </row>
    <row r="688" spans="1:13">
      <c r="A688" s="103">
        <v>45839</v>
      </c>
      <c r="B688" s="787" t="s">
        <v>4493</v>
      </c>
      <c r="C688" s="787" t="s">
        <v>18</v>
      </c>
      <c r="D688" t="s">
        <v>13</v>
      </c>
      <c r="F688" s="12">
        <v>5</v>
      </c>
      <c r="G688" s="16">
        <f t="shared" si="11"/>
        <v>400</v>
      </c>
    </row>
    <row r="689" spans="1:13" s="127" customFormat="1">
      <c r="A689" s="331">
        <v>45838</v>
      </c>
      <c r="B689" s="797" t="s">
        <v>4494</v>
      </c>
      <c r="C689" s="797" t="s">
        <v>19</v>
      </c>
      <c r="D689" s="127" t="s">
        <v>14</v>
      </c>
      <c r="E689" s="266"/>
      <c r="F689" s="129">
        <v>400</v>
      </c>
      <c r="G689" s="282">
        <f t="shared" si="11"/>
        <v>0</v>
      </c>
      <c r="M689" s="266"/>
    </row>
    <row r="690" spans="1:13">
      <c r="A690" s="105">
        <v>45838</v>
      </c>
      <c r="B690" s="786" t="s">
        <v>10</v>
      </c>
      <c r="C690" s="786" t="s">
        <v>19</v>
      </c>
      <c r="D690" t="s">
        <v>12</v>
      </c>
      <c r="E690" s="12">
        <v>11.5</v>
      </c>
      <c r="G690" s="16">
        <f t="shared" si="11"/>
        <v>11.5</v>
      </c>
    </row>
    <row r="691" spans="1:13">
      <c r="B691" s="787"/>
      <c r="C691" s="787"/>
      <c r="D691" t="s">
        <v>13</v>
      </c>
      <c r="E691" s="12">
        <v>4</v>
      </c>
      <c r="G691" s="16">
        <f t="shared" si="11"/>
        <v>15.5</v>
      </c>
      <c r="I691" s="822" t="s">
        <v>4435</v>
      </c>
      <c r="J691" s="822"/>
      <c r="K691" s="822"/>
    </row>
    <row r="692" spans="1:13">
      <c r="B692" s="787"/>
      <c r="C692" s="787"/>
      <c r="D692" t="s">
        <v>14</v>
      </c>
      <c r="E692" s="12">
        <v>500</v>
      </c>
      <c r="G692" s="16">
        <f t="shared" si="11"/>
        <v>515.5</v>
      </c>
      <c r="I692" s="786" t="s">
        <v>19</v>
      </c>
      <c r="J692" t="s">
        <v>12</v>
      </c>
      <c r="K692" s="12">
        <v>11.5</v>
      </c>
    </row>
    <row r="693" spans="1:13" s="127" customFormat="1">
      <c r="A693" s="331">
        <v>45869</v>
      </c>
      <c r="B693" s="797" t="s">
        <v>4495</v>
      </c>
      <c r="C693" s="797" t="s">
        <v>19</v>
      </c>
      <c r="D693" s="127" t="s">
        <v>14</v>
      </c>
      <c r="E693" s="266"/>
      <c r="F693" s="129">
        <v>500</v>
      </c>
      <c r="G693" s="282">
        <f t="shared" si="11"/>
        <v>15.5</v>
      </c>
      <c r="J693" s="127" t="s">
        <v>13</v>
      </c>
      <c r="K693" s="129">
        <v>4</v>
      </c>
      <c r="M693" s="266"/>
    </row>
    <row r="694" spans="1:13">
      <c r="A694" s="103">
        <v>45889</v>
      </c>
      <c r="B694" s="787" t="s">
        <v>4496</v>
      </c>
      <c r="C694" s="787" t="s">
        <v>19</v>
      </c>
      <c r="D694" t="s">
        <v>12</v>
      </c>
      <c r="F694" s="12">
        <v>11.5</v>
      </c>
      <c r="G694" s="16">
        <f t="shared" si="11"/>
        <v>4</v>
      </c>
      <c r="K694" s="12"/>
    </row>
    <row r="695" spans="1:13">
      <c r="A695" s="103">
        <v>45889</v>
      </c>
      <c r="B695" s="787" t="s">
        <v>4496</v>
      </c>
      <c r="C695" s="787" t="s">
        <v>19</v>
      </c>
      <c r="D695" t="s">
        <v>13</v>
      </c>
      <c r="F695" s="12">
        <v>4</v>
      </c>
      <c r="G695" s="16">
        <f t="shared" si="11"/>
        <v>0</v>
      </c>
      <c r="K695" s="12"/>
    </row>
    <row r="696" spans="1:13">
      <c r="A696" s="105">
        <v>45869</v>
      </c>
      <c r="B696" s="786" t="s">
        <v>10</v>
      </c>
      <c r="C696" s="786" t="s">
        <v>20</v>
      </c>
      <c r="D696" t="s">
        <v>12</v>
      </c>
      <c r="E696" s="121">
        <v>10</v>
      </c>
      <c r="G696" s="16">
        <f t="shared" si="11"/>
        <v>10</v>
      </c>
      <c r="I696" s="786" t="s">
        <v>20</v>
      </c>
      <c r="J696" t="s">
        <v>14</v>
      </c>
      <c r="K696" s="12">
        <v>500</v>
      </c>
    </row>
    <row r="697" spans="1:13">
      <c r="B697" s="787"/>
      <c r="C697" s="787"/>
      <c r="D697" t="s">
        <v>13</v>
      </c>
      <c r="E697" s="121">
        <v>4</v>
      </c>
      <c r="G697" s="16">
        <f t="shared" si="11"/>
        <v>14</v>
      </c>
      <c r="K697" s="12">
        <f>SUM(K692:K696)</f>
        <v>515.5</v>
      </c>
    </row>
    <row r="698" spans="1:13">
      <c r="B698" s="787"/>
      <c r="C698" s="787"/>
      <c r="D698" t="s">
        <v>14</v>
      </c>
      <c r="E698" s="12">
        <v>500</v>
      </c>
      <c r="G698" s="16">
        <f t="shared" si="11"/>
        <v>514</v>
      </c>
    </row>
    <row r="699" spans="1:13" s="127" customFormat="1">
      <c r="A699" s="331">
        <v>45900</v>
      </c>
      <c r="B699" s="797" t="s">
        <v>4497</v>
      </c>
      <c r="C699" s="797" t="s">
        <v>21</v>
      </c>
      <c r="D699" s="127" t="s">
        <v>14</v>
      </c>
      <c r="E699" s="129"/>
      <c r="F699" s="129">
        <v>460</v>
      </c>
      <c r="G699" s="282">
        <f t="shared" si="11"/>
        <v>54</v>
      </c>
      <c r="M699" s="266"/>
    </row>
    <row r="700" spans="1:13">
      <c r="A700" s="103">
        <v>45896</v>
      </c>
      <c r="B700" s="787" t="s">
        <v>4498</v>
      </c>
      <c r="C700" s="787" t="s">
        <v>20</v>
      </c>
      <c r="D700" t="s">
        <v>12</v>
      </c>
      <c r="F700" s="12">
        <v>10</v>
      </c>
      <c r="G700" s="16">
        <f t="shared" si="11"/>
        <v>44</v>
      </c>
      <c r="I700" s="822" t="s">
        <v>4435</v>
      </c>
      <c r="J700" s="822"/>
      <c r="K700" s="822"/>
    </row>
    <row r="701" spans="1:13">
      <c r="A701" s="103">
        <v>45896</v>
      </c>
      <c r="B701" s="787" t="s">
        <v>4498</v>
      </c>
      <c r="C701" s="787" t="s">
        <v>20</v>
      </c>
      <c r="D701" t="s">
        <v>13</v>
      </c>
      <c r="F701" s="12">
        <v>4</v>
      </c>
      <c r="G701" s="16">
        <f t="shared" si="11"/>
        <v>40</v>
      </c>
      <c r="H701">
        <v>2025</v>
      </c>
      <c r="I701" s="786" t="s">
        <v>20</v>
      </c>
      <c r="J701" t="s">
        <v>12</v>
      </c>
      <c r="K701" s="121">
        <v>10</v>
      </c>
    </row>
    <row r="702" spans="1:13">
      <c r="A702" s="103">
        <v>45930</v>
      </c>
      <c r="B702" s="787" t="s">
        <v>4499</v>
      </c>
      <c r="C702" s="787" t="s">
        <v>20</v>
      </c>
      <c r="D702" t="s">
        <v>14</v>
      </c>
      <c r="F702" s="12">
        <v>40</v>
      </c>
      <c r="G702" s="16">
        <f t="shared" si="11"/>
        <v>0</v>
      </c>
      <c r="I702" s="786"/>
      <c r="K702" s="121"/>
    </row>
    <row r="703" spans="1:13">
      <c r="A703" s="105">
        <v>45900</v>
      </c>
      <c r="B703" s="786" t="s">
        <v>10</v>
      </c>
      <c r="C703" s="786" t="s">
        <v>21</v>
      </c>
      <c r="D703" t="s">
        <v>12</v>
      </c>
      <c r="E703" s="121">
        <v>10</v>
      </c>
      <c r="G703" s="16">
        <f t="shared" si="11"/>
        <v>10</v>
      </c>
      <c r="I703" s="787"/>
      <c r="J703" t="s">
        <v>13</v>
      </c>
      <c r="K703" s="121">
        <v>4</v>
      </c>
    </row>
    <row r="704" spans="1:13">
      <c r="B704" s="787"/>
      <c r="C704" s="787"/>
      <c r="D704" t="s">
        <v>13</v>
      </c>
      <c r="E704" s="121">
        <v>6</v>
      </c>
      <c r="G704" s="16">
        <f t="shared" si="11"/>
        <v>16</v>
      </c>
      <c r="I704" s="787"/>
      <c r="J704" t="s">
        <v>14</v>
      </c>
      <c r="K704" s="12">
        <v>500</v>
      </c>
    </row>
    <row r="705" spans="1:11">
      <c r="B705" s="787"/>
      <c r="C705" s="787"/>
      <c r="D705" t="s">
        <v>14</v>
      </c>
      <c r="E705" s="12">
        <v>500</v>
      </c>
      <c r="G705" s="16">
        <f t="shared" si="11"/>
        <v>516</v>
      </c>
      <c r="K705" s="121">
        <f>SUM(K701:K704)</f>
        <v>514</v>
      </c>
    </row>
    <row r="706" spans="1:11">
      <c r="B706" s="787"/>
      <c r="C706" s="787"/>
      <c r="D706" s="378" t="s">
        <v>223</v>
      </c>
      <c r="E706" s="379">
        <v>15</v>
      </c>
      <c r="G706" s="16">
        <f t="shared" si="11"/>
        <v>531</v>
      </c>
      <c r="K706" s="121"/>
    </row>
    <row r="707" spans="1:11">
      <c r="A707" s="103">
        <v>45930</v>
      </c>
      <c r="B707" s="787" t="s">
        <v>4499</v>
      </c>
      <c r="C707" s="787" t="s">
        <v>21</v>
      </c>
      <c r="D707" t="s">
        <v>14</v>
      </c>
      <c r="E707" s="12"/>
      <c r="F707" s="12">
        <v>460</v>
      </c>
      <c r="G707" s="16">
        <f t="shared" si="11"/>
        <v>71</v>
      </c>
      <c r="K707" s="121"/>
    </row>
    <row r="708" spans="1:11">
      <c r="A708" s="103">
        <v>45961</v>
      </c>
      <c r="B708" s="787" t="s">
        <v>4500</v>
      </c>
      <c r="C708" s="787" t="s">
        <v>21</v>
      </c>
      <c r="D708" t="s">
        <v>14</v>
      </c>
      <c r="E708" s="12"/>
      <c r="F708" s="12">
        <v>40</v>
      </c>
      <c r="G708" s="16">
        <f t="shared" si="11"/>
        <v>31</v>
      </c>
      <c r="I708" s="822" t="s">
        <v>4435</v>
      </c>
      <c r="J708" s="822"/>
      <c r="K708" s="822"/>
    </row>
    <row r="709" spans="1:11">
      <c r="A709" s="103">
        <v>45968</v>
      </c>
      <c r="B709" s="787" t="s">
        <v>4501</v>
      </c>
      <c r="C709" s="787" t="s">
        <v>21</v>
      </c>
      <c r="D709" t="s">
        <v>12</v>
      </c>
      <c r="E709" s="12"/>
      <c r="F709" s="121">
        <v>10</v>
      </c>
      <c r="G709" s="16">
        <f>+G708+E709-F709</f>
        <v>21</v>
      </c>
      <c r="I709" s="787"/>
      <c r="J709" s="787"/>
      <c r="K709" s="787"/>
    </row>
    <row r="710" spans="1:11">
      <c r="A710" s="103">
        <v>45968</v>
      </c>
      <c r="B710" s="787" t="s">
        <v>4501</v>
      </c>
      <c r="C710" s="787" t="s">
        <v>21</v>
      </c>
      <c r="D710" t="s">
        <v>13</v>
      </c>
      <c r="E710" s="12"/>
      <c r="F710" s="121">
        <v>6</v>
      </c>
      <c r="G710" s="16">
        <f>+G709+E710-F710</f>
        <v>15</v>
      </c>
      <c r="I710" s="787"/>
      <c r="J710" s="787"/>
      <c r="K710" s="787"/>
    </row>
    <row r="711" spans="1:11">
      <c r="A711" s="103">
        <v>46053</v>
      </c>
      <c r="B711" s="787" t="s">
        <v>4502</v>
      </c>
      <c r="C711" s="787" t="s">
        <v>21</v>
      </c>
      <c r="D711" t="s">
        <v>223</v>
      </c>
      <c r="E711" s="12"/>
      <c r="F711" s="121">
        <v>15</v>
      </c>
      <c r="G711" s="16">
        <f t="shared" ref="G711:G714" si="12">+G710+E711-F711</f>
        <v>0</v>
      </c>
      <c r="I711" s="787"/>
      <c r="J711" s="787"/>
      <c r="K711" s="787"/>
    </row>
    <row r="712" spans="1:11">
      <c r="A712" s="105" t="s">
        <v>136</v>
      </c>
      <c r="B712" s="786" t="s">
        <v>10</v>
      </c>
      <c r="C712" s="786" t="s">
        <v>91</v>
      </c>
      <c r="D712" t="s">
        <v>12</v>
      </c>
      <c r="E712" s="121">
        <v>10</v>
      </c>
      <c r="G712" s="16">
        <f t="shared" si="12"/>
        <v>10</v>
      </c>
      <c r="H712">
        <v>2025</v>
      </c>
      <c r="I712" s="786" t="s">
        <v>21</v>
      </c>
      <c r="J712" t="s">
        <v>12</v>
      </c>
      <c r="K712" s="121">
        <v>10</v>
      </c>
    </row>
    <row r="713" spans="1:11">
      <c r="B713" s="787"/>
      <c r="C713" s="787"/>
      <c r="D713" t="s">
        <v>13</v>
      </c>
      <c r="E713" s="121">
        <v>4</v>
      </c>
      <c r="G713" s="16">
        <f t="shared" si="12"/>
        <v>14</v>
      </c>
      <c r="I713" s="787"/>
      <c r="J713" t="s">
        <v>13</v>
      </c>
      <c r="K713" s="121">
        <v>6</v>
      </c>
    </row>
    <row r="714" spans="1:11">
      <c r="B714" s="787"/>
      <c r="C714" s="787"/>
      <c r="D714" t="s">
        <v>14</v>
      </c>
      <c r="E714" s="12">
        <v>500</v>
      </c>
      <c r="G714" s="16">
        <f t="shared" si="12"/>
        <v>514</v>
      </c>
      <c r="I714" s="786" t="s">
        <v>91</v>
      </c>
      <c r="J714" t="s">
        <v>12</v>
      </c>
      <c r="K714" s="121">
        <v>10</v>
      </c>
    </row>
    <row r="715" spans="1:11">
      <c r="A715" s="103">
        <v>45958</v>
      </c>
      <c r="B715" s="787" t="s">
        <v>4503</v>
      </c>
      <c r="C715" s="787" t="s">
        <v>91</v>
      </c>
      <c r="D715" t="s">
        <v>14</v>
      </c>
      <c r="F715" s="12">
        <v>330</v>
      </c>
      <c r="G715" s="16">
        <f>+G714+E715-F715</f>
        <v>184</v>
      </c>
      <c r="I715" s="787"/>
      <c r="J715" t="s">
        <v>13</v>
      </c>
      <c r="K715" s="121">
        <v>4</v>
      </c>
    </row>
    <row r="716" spans="1:11">
      <c r="A716" s="103">
        <v>45961</v>
      </c>
      <c r="B716" s="787" t="s">
        <v>4500</v>
      </c>
      <c r="C716" s="787" t="s">
        <v>91</v>
      </c>
      <c r="D716" t="s">
        <v>14</v>
      </c>
      <c r="F716" s="12">
        <v>170</v>
      </c>
      <c r="G716" s="16">
        <f>+G715+E716-F716</f>
        <v>14</v>
      </c>
      <c r="K716" s="121">
        <f>SUM(K712:K715)</f>
        <v>30</v>
      </c>
    </row>
    <row r="717" spans="1:11">
      <c r="A717" s="103">
        <v>45968</v>
      </c>
      <c r="B717" s="787" t="s">
        <v>4501</v>
      </c>
      <c r="C717" s="787" t="s">
        <v>91</v>
      </c>
      <c r="D717" t="s">
        <v>12</v>
      </c>
      <c r="F717" s="121">
        <v>10</v>
      </c>
      <c r="G717" s="16">
        <f>+G716+E717-F717</f>
        <v>4</v>
      </c>
      <c r="K717" s="121"/>
    </row>
    <row r="718" spans="1:11">
      <c r="A718" s="103">
        <v>45968</v>
      </c>
      <c r="B718" s="787" t="s">
        <v>4501</v>
      </c>
      <c r="C718" s="787" t="s">
        <v>91</v>
      </c>
      <c r="D718" t="s">
        <v>13</v>
      </c>
      <c r="F718" s="121">
        <v>4</v>
      </c>
      <c r="G718" s="16">
        <f>+G717+E718-F718</f>
        <v>0</v>
      </c>
      <c r="K718" s="121"/>
    </row>
    <row r="719" spans="1:11">
      <c r="A719" s="105">
        <v>45961</v>
      </c>
      <c r="B719" s="786" t="s">
        <v>10</v>
      </c>
      <c r="C719" s="786" t="s">
        <v>23</v>
      </c>
      <c r="D719" t="s">
        <v>12</v>
      </c>
      <c r="E719" s="121">
        <v>10</v>
      </c>
      <c r="G719" s="16">
        <f>+G718+E719-F719</f>
        <v>10</v>
      </c>
    </row>
    <row r="720" spans="1:11">
      <c r="B720" s="787"/>
      <c r="C720" s="803"/>
      <c r="D720" t="s">
        <v>13</v>
      </c>
      <c r="E720" s="121">
        <v>6</v>
      </c>
      <c r="G720" s="16">
        <f>+G719+E720-F720</f>
        <v>16</v>
      </c>
    </row>
    <row r="721" spans="1:13">
      <c r="B721" s="787"/>
      <c r="C721" s="803"/>
      <c r="D721" t="s">
        <v>14</v>
      </c>
      <c r="E721" s="12">
        <v>500</v>
      </c>
      <c r="G721" s="16">
        <f>+G720+E721-F721</f>
        <v>516</v>
      </c>
    </row>
    <row r="722" spans="1:13">
      <c r="A722" s="103">
        <v>45991</v>
      </c>
      <c r="B722" s="787" t="s">
        <v>4504</v>
      </c>
      <c r="C722" s="803" t="s">
        <v>23</v>
      </c>
      <c r="D722" t="s">
        <v>14</v>
      </c>
      <c r="E722" s="12"/>
      <c r="F722" s="12">
        <v>500</v>
      </c>
      <c r="G722" s="16">
        <f t="shared" ref="G722:G736" si="13">+G721+E722-F722</f>
        <v>16</v>
      </c>
    </row>
    <row r="723" spans="1:13">
      <c r="A723" s="103">
        <v>46053</v>
      </c>
      <c r="B723" s="787" t="s">
        <v>4502</v>
      </c>
      <c r="C723" s="803" t="s">
        <v>23</v>
      </c>
      <c r="D723" t="s">
        <v>12</v>
      </c>
      <c r="E723" s="12"/>
      <c r="F723" s="12">
        <v>10</v>
      </c>
      <c r="G723" s="16">
        <f t="shared" si="13"/>
        <v>6</v>
      </c>
      <c r="K723" s="786"/>
      <c r="L723" s="786"/>
      <c r="M723" s="786"/>
    </row>
    <row r="724" spans="1:13">
      <c r="A724" s="103">
        <v>46053</v>
      </c>
      <c r="B724" s="787" t="s">
        <v>4502</v>
      </c>
      <c r="C724" s="803" t="s">
        <v>23</v>
      </c>
      <c r="D724" t="s">
        <v>13</v>
      </c>
      <c r="E724" s="12"/>
      <c r="F724" s="12">
        <v>6</v>
      </c>
      <c r="G724" s="16">
        <f t="shared" si="13"/>
        <v>0</v>
      </c>
      <c r="K724" s="786"/>
      <c r="L724" s="786"/>
      <c r="M724" s="786"/>
    </row>
    <row r="725" spans="1:13">
      <c r="A725" s="105">
        <v>45991</v>
      </c>
      <c r="B725" s="786" t="s">
        <v>10</v>
      </c>
      <c r="C725" s="786" t="s">
        <v>24</v>
      </c>
      <c r="D725" t="s">
        <v>12</v>
      </c>
      <c r="E725" s="121">
        <v>10</v>
      </c>
      <c r="G725" s="16">
        <f t="shared" si="13"/>
        <v>10</v>
      </c>
      <c r="K725" s="786"/>
      <c r="L725" s="527"/>
      <c r="M725" s="528"/>
    </row>
    <row r="726" spans="1:13">
      <c r="B726" s="787"/>
      <c r="C726" s="787"/>
      <c r="D726" t="s">
        <v>13</v>
      </c>
      <c r="E726" s="121">
        <v>5</v>
      </c>
      <c r="G726" s="16">
        <f t="shared" si="13"/>
        <v>15</v>
      </c>
      <c r="K726" s="786"/>
    </row>
    <row r="727" spans="1:13">
      <c r="B727" s="787"/>
      <c r="C727" s="787"/>
      <c r="D727" s="201" t="s">
        <v>14</v>
      </c>
      <c r="E727" s="12">
        <v>500</v>
      </c>
      <c r="G727" s="16">
        <f t="shared" si="13"/>
        <v>515</v>
      </c>
      <c r="K727" s="803"/>
    </row>
    <row r="728" spans="1:13">
      <c r="A728" s="103">
        <v>46003</v>
      </c>
      <c r="B728" s="787" t="s">
        <v>4505</v>
      </c>
      <c r="C728" s="787" t="s">
        <v>24</v>
      </c>
      <c r="D728" t="s">
        <v>14</v>
      </c>
      <c r="F728" s="12">
        <v>200</v>
      </c>
      <c r="G728" s="16">
        <f t="shared" si="13"/>
        <v>315</v>
      </c>
      <c r="K728" s="786"/>
    </row>
    <row r="729" spans="1:13">
      <c r="A729" s="103">
        <v>46020</v>
      </c>
      <c r="B729" s="787" t="s">
        <v>4506</v>
      </c>
      <c r="C729" s="787" t="s">
        <v>24</v>
      </c>
      <c r="D729" t="s">
        <v>14</v>
      </c>
      <c r="F729" s="12">
        <v>200</v>
      </c>
      <c r="G729" s="16">
        <f t="shared" si="13"/>
        <v>115</v>
      </c>
    </row>
    <row r="730" spans="1:13">
      <c r="A730" s="103">
        <v>46021</v>
      </c>
      <c r="B730" s="787" t="s">
        <v>4507</v>
      </c>
      <c r="C730" s="787" t="s">
        <v>25</v>
      </c>
      <c r="D730" t="s">
        <v>14</v>
      </c>
      <c r="F730" s="12">
        <v>100</v>
      </c>
      <c r="G730" s="16">
        <f t="shared" si="13"/>
        <v>15</v>
      </c>
    </row>
    <row r="731" spans="1:13">
      <c r="A731" s="103">
        <v>46053</v>
      </c>
      <c r="B731" s="787" t="s">
        <v>4502</v>
      </c>
      <c r="C731" s="787" t="s">
        <v>24</v>
      </c>
      <c r="D731" t="s">
        <v>12</v>
      </c>
      <c r="F731" s="12">
        <v>10</v>
      </c>
      <c r="G731" s="16">
        <f t="shared" si="13"/>
        <v>5</v>
      </c>
    </row>
    <row r="732" spans="1:13">
      <c r="A732" s="103">
        <v>46053</v>
      </c>
      <c r="B732" s="787" t="s">
        <v>4502</v>
      </c>
      <c r="C732" s="787" t="s">
        <v>24</v>
      </c>
      <c r="D732" t="s">
        <v>13</v>
      </c>
      <c r="F732" s="12">
        <v>5</v>
      </c>
      <c r="G732" s="16">
        <f t="shared" si="13"/>
        <v>0</v>
      </c>
    </row>
    <row r="733" spans="1:13">
      <c r="A733" s="105">
        <v>46022</v>
      </c>
      <c r="B733" s="786" t="s">
        <v>10</v>
      </c>
      <c r="C733" s="786" t="s">
        <v>25</v>
      </c>
      <c r="D733" t="s">
        <v>12</v>
      </c>
      <c r="E733" s="121">
        <v>10</v>
      </c>
      <c r="G733" s="16">
        <f t="shared" si="13"/>
        <v>10</v>
      </c>
    </row>
    <row r="734" spans="1:13">
      <c r="A734" s="105"/>
      <c r="B734" s="786"/>
      <c r="C734" s="786"/>
      <c r="D734" t="s">
        <v>13</v>
      </c>
      <c r="E734" s="121">
        <v>5</v>
      </c>
      <c r="G734" s="16">
        <f t="shared" si="13"/>
        <v>15</v>
      </c>
      <c r="H734" s="786" t="s">
        <v>140</v>
      </c>
      <c r="I734" s="786">
        <v>8905454</v>
      </c>
    </row>
    <row r="735" spans="1:13">
      <c r="B735" s="787"/>
      <c r="C735" s="787"/>
      <c r="D735" t="s">
        <v>14</v>
      </c>
      <c r="E735" s="121">
        <v>500</v>
      </c>
      <c r="G735" s="16">
        <f t="shared" si="13"/>
        <v>515</v>
      </c>
    </row>
    <row r="736" spans="1:13">
      <c r="A736" s="103">
        <v>46021</v>
      </c>
      <c r="B736" s="787" t="s">
        <v>4507</v>
      </c>
      <c r="C736" s="787" t="s">
        <v>25</v>
      </c>
      <c r="D736" t="s">
        <v>14</v>
      </c>
      <c r="F736" s="12">
        <v>300</v>
      </c>
      <c r="G736" s="16">
        <f t="shared" si="13"/>
        <v>215</v>
      </c>
    </row>
    <row r="737" spans="1:13">
      <c r="A737" s="103">
        <v>46029</v>
      </c>
      <c r="B737" s="787" t="s">
        <v>4508</v>
      </c>
      <c r="C737" s="787" t="s">
        <v>25</v>
      </c>
      <c r="D737" t="s">
        <v>14</v>
      </c>
      <c r="F737" s="12">
        <v>150</v>
      </c>
      <c r="G737" s="16">
        <f t="shared" ref="G737:G754" si="14">+G736+E737-F737</f>
        <v>65</v>
      </c>
    </row>
    <row r="738" spans="1:13">
      <c r="A738" s="103">
        <v>46053</v>
      </c>
      <c r="B738" s="787" t="s">
        <v>4509</v>
      </c>
      <c r="C738" s="787" t="s">
        <v>25</v>
      </c>
      <c r="D738" t="s">
        <v>14</v>
      </c>
      <c r="F738" s="12">
        <v>50</v>
      </c>
      <c r="G738" s="16">
        <f t="shared" si="14"/>
        <v>15</v>
      </c>
    </row>
    <row r="739" spans="1:13">
      <c r="A739" s="103">
        <v>46120</v>
      </c>
      <c r="B739" s="787" t="s">
        <v>4510</v>
      </c>
      <c r="C739" s="787" t="s">
        <v>25</v>
      </c>
      <c r="D739" t="s">
        <v>12</v>
      </c>
      <c r="F739" s="12">
        <v>10</v>
      </c>
      <c r="G739" s="16">
        <f t="shared" si="14"/>
        <v>5</v>
      </c>
      <c r="K739" s="786"/>
      <c r="L739" s="786"/>
      <c r="M739" s="786"/>
    </row>
    <row r="740" spans="1:13">
      <c r="A740" s="103">
        <v>46120</v>
      </c>
      <c r="B740" s="787" t="s">
        <v>4510</v>
      </c>
      <c r="C740" s="787" t="s">
        <v>25</v>
      </c>
      <c r="D740" t="s">
        <v>13</v>
      </c>
      <c r="F740" s="12">
        <v>5</v>
      </c>
      <c r="G740" s="16">
        <f t="shared" si="14"/>
        <v>0</v>
      </c>
      <c r="K740" s="786"/>
      <c r="L740" s="786"/>
      <c r="M740" s="786"/>
    </row>
    <row r="741" spans="1:13">
      <c r="A741" s="105">
        <v>46053</v>
      </c>
      <c r="B741" s="786" t="s">
        <v>10</v>
      </c>
      <c r="C741" s="786" t="s">
        <v>11</v>
      </c>
      <c r="D741" t="s">
        <v>12</v>
      </c>
      <c r="E741" s="121">
        <v>15</v>
      </c>
      <c r="G741" s="16">
        <f t="shared" si="14"/>
        <v>15</v>
      </c>
      <c r="J741" s="786">
        <v>2025</v>
      </c>
      <c r="K741" s="786" t="s">
        <v>25</v>
      </c>
      <c r="L741" t="s">
        <v>12</v>
      </c>
      <c r="M741" s="121">
        <v>10</v>
      </c>
    </row>
    <row r="742" spans="1:13">
      <c r="B742" s="787"/>
      <c r="C742" s="787"/>
      <c r="D742" t="s">
        <v>13</v>
      </c>
      <c r="E742" s="121">
        <v>3</v>
      </c>
      <c r="G742" s="16">
        <f t="shared" si="14"/>
        <v>18</v>
      </c>
      <c r="K742" s="786"/>
      <c r="L742" t="s">
        <v>13</v>
      </c>
      <c r="M742" s="121">
        <v>5</v>
      </c>
    </row>
    <row r="743" spans="1:13">
      <c r="B743" s="787"/>
      <c r="C743" s="787"/>
      <c r="D743" t="s">
        <v>14</v>
      </c>
      <c r="E743" s="121">
        <v>500</v>
      </c>
      <c r="G743" s="16">
        <f t="shared" si="14"/>
        <v>518</v>
      </c>
      <c r="K743" s="786" t="s">
        <v>11</v>
      </c>
      <c r="L743" t="s">
        <v>12</v>
      </c>
      <c r="M743" s="121">
        <v>15</v>
      </c>
    </row>
    <row r="744" spans="1:13">
      <c r="A744" s="103">
        <v>46053</v>
      </c>
      <c r="B744" s="787" t="s">
        <v>4509</v>
      </c>
      <c r="C744" s="787" t="s">
        <v>11</v>
      </c>
      <c r="D744" t="s">
        <v>14</v>
      </c>
      <c r="F744" s="12">
        <v>180</v>
      </c>
      <c r="G744" s="16">
        <f t="shared" si="14"/>
        <v>338</v>
      </c>
      <c r="L744" t="s">
        <v>13</v>
      </c>
      <c r="M744" s="121">
        <v>3</v>
      </c>
    </row>
    <row r="745" spans="1:13">
      <c r="A745" s="39">
        <v>46081</v>
      </c>
      <c r="B745" s="787" t="s">
        <v>4511</v>
      </c>
      <c r="C745" s="787" t="s">
        <v>11</v>
      </c>
      <c r="D745" t="s">
        <v>14</v>
      </c>
      <c r="E745" s="4"/>
      <c r="F745" s="12">
        <v>320</v>
      </c>
      <c r="G745" s="16">
        <f t="shared" si="14"/>
        <v>18</v>
      </c>
      <c r="K745" s="786" t="s">
        <v>15</v>
      </c>
      <c r="L745" t="s">
        <v>12</v>
      </c>
      <c r="M745" s="121">
        <v>14.4</v>
      </c>
    </row>
    <row r="746" spans="1:13">
      <c r="A746" s="39">
        <v>46120</v>
      </c>
      <c r="B746" s="787" t="s">
        <v>4510</v>
      </c>
      <c r="C746" s="787" t="s">
        <v>11</v>
      </c>
      <c r="D746" t="s">
        <v>12</v>
      </c>
      <c r="E746" s="4"/>
      <c r="F746" s="12">
        <v>15</v>
      </c>
      <c r="G746" s="16">
        <f t="shared" si="14"/>
        <v>3</v>
      </c>
      <c r="K746" s="787"/>
      <c r="L746" t="s">
        <v>13</v>
      </c>
      <c r="M746" s="121">
        <v>6</v>
      </c>
    </row>
    <row r="747" spans="1:13">
      <c r="A747" s="39">
        <v>46120</v>
      </c>
      <c r="B747" s="787" t="s">
        <v>4510</v>
      </c>
      <c r="C747" s="787" t="s">
        <v>11</v>
      </c>
      <c r="D747" t="s">
        <v>13</v>
      </c>
      <c r="E747" s="4"/>
      <c r="F747" s="12">
        <v>3</v>
      </c>
      <c r="G747" s="16">
        <f t="shared" si="14"/>
        <v>0</v>
      </c>
      <c r="K747" s="786" t="s">
        <v>16</v>
      </c>
      <c r="L747" t="s">
        <v>14</v>
      </c>
      <c r="M747" s="121">
        <v>500</v>
      </c>
    </row>
    <row r="748" spans="1:13">
      <c r="A748" s="41">
        <v>46081</v>
      </c>
      <c r="B748" s="786" t="s">
        <v>10</v>
      </c>
      <c r="C748" s="786" t="s">
        <v>15</v>
      </c>
      <c r="D748" t="s">
        <v>12</v>
      </c>
      <c r="E748" s="121">
        <v>14.4</v>
      </c>
      <c r="G748" s="16">
        <f t="shared" si="14"/>
        <v>14.4</v>
      </c>
      <c r="M748" s="161">
        <f>SUM(M741:M747)</f>
        <v>553.4</v>
      </c>
    </row>
    <row r="749" spans="1:13">
      <c r="A749" s="39"/>
      <c r="B749" s="787"/>
      <c r="C749" s="787"/>
      <c r="D749" t="s">
        <v>13</v>
      </c>
      <c r="E749" s="121">
        <v>6</v>
      </c>
      <c r="G749" s="16">
        <f t="shared" si="14"/>
        <v>20.399999999999999</v>
      </c>
    </row>
    <row r="750" spans="1:13">
      <c r="A750" s="39"/>
      <c r="B750" s="787"/>
      <c r="C750" s="787"/>
      <c r="D750" t="s">
        <v>14</v>
      </c>
      <c r="E750" s="121">
        <v>500</v>
      </c>
      <c r="G750" s="16">
        <f t="shared" si="14"/>
        <v>520.4</v>
      </c>
      <c r="J750" s="820" t="s">
        <v>4435</v>
      </c>
      <c r="K750" s="820"/>
      <c r="L750" s="820"/>
    </row>
    <row r="751" spans="1:13">
      <c r="A751" s="103">
        <v>46111</v>
      </c>
      <c r="B751" s="787" t="s">
        <v>4512</v>
      </c>
      <c r="C751" s="787" t="s">
        <v>15</v>
      </c>
      <c r="D751" t="s">
        <v>14</v>
      </c>
      <c r="F751" s="12">
        <v>500</v>
      </c>
      <c r="G751" s="16">
        <f t="shared" si="14"/>
        <v>20.399999999999977</v>
      </c>
      <c r="I751" s="786">
        <v>2026</v>
      </c>
      <c r="J751" s="786" t="s">
        <v>16</v>
      </c>
      <c r="K751" t="s">
        <v>12</v>
      </c>
      <c r="L751" s="121">
        <v>5.6</v>
      </c>
    </row>
    <row r="752" spans="1:13">
      <c r="A752" s="103">
        <v>46120</v>
      </c>
      <c r="B752" s="787" t="s">
        <v>4510</v>
      </c>
      <c r="C752" s="787" t="s">
        <v>15</v>
      </c>
      <c r="D752" t="s">
        <v>12</v>
      </c>
      <c r="F752" s="12">
        <v>14.4</v>
      </c>
      <c r="G752" s="16">
        <f t="shared" si="14"/>
        <v>5.9999999999999769</v>
      </c>
      <c r="J752" s="787"/>
      <c r="K752" t="s">
        <v>13</v>
      </c>
      <c r="L752" s="121">
        <v>6</v>
      </c>
    </row>
    <row r="753" spans="1:12">
      <c r="A753" s="103">
        <v>46120</v>
      </c>
      <c r="B753" s="787" t="s">
        <v>4510</v>
      </c>
      <c r="C753" s="787" t="s">
        <v>15</v>
      </c>
      <c r="D753" t="s">
        <v>13</v>
      </c>
      <c r="F753" s="12">
        <v>6</v>
      </c>
      <c r="G753" s="16">
        <f t="shared" si="14"/>
        <v>-2.3092638912203256E-14</v>
      </c>
      <c r="K753" t="s">
        <v>14</v>
      </c>
      <c r="L753" s="121">
        <f>E756-F757-F758</f>
        <v>60</v>
      </c>
    </row>
    <row r="754" spans="1:12">
      <c r="A754" s="41">
        <v>46112</v>
      </c>
      <c r="B754" s="786" t="s">
        <v>10</v>
      </c>
      <c r="C754" s="786" t="s">
        <v>16</v>
      </c>
      <c r="D754" t="s">
        <v>12</v>
      </c>
      <c r="E754" s="121">
        <v>5.6</v>
      </c>
      <c r="G754" s="16">
        <f t="shared" si="14"/>
        <v>5.5999999999999766</v>
      </c>
      <c r="L754" s="161">
        <f>SUM(L751:L753)</f>
        <v>71.599999999999994</v>
      </c>
    </row>
    <row r="755" spans="1:12">
      <c r="A755" s="39"/>
      <c r="B755" s="787"/>
      <c r="C755" s="787"/>
      <c r="D755" t="s">
        <v>13</v>
      </c>
      <c r="E755" s="121">
        <v>6</v>
      </c>
      <c r="G755" s="16">
        <f t="shared" ref="G755:G805" si="15">+G754+E755-F755</f>
        <v>11.599999999999977</v>
      </c>
    </row>
    <row r="756" spans="1:12">
      <c r="A756" s="39"/>
      <c r="B756" s="787"/>
      <c r="C756" s="787"/>
      <c r="D756" t="s">
        <v>14</v>
      </c>
      <c r="E756" s="121">
        <v>500</v>
      </c>
      <c r="G756" s="16">
        <f t="shared" si="15"/>
        <v>511.59999999999997</v>
      </c>
    </row>
    <row r="757" spans="1:12">
      <c r="A757" s="103">
        <v>46120</v>
      </c>
      <c r="B757" s="787" t="s">
        <v>4513</v>
      </c>
      <c r="C757" s="787" t="s">
        <v>16</v>
      </c>
      <c r="D757" t="s">
        <v>14</v>
      </c>
      <c r="F757" s="12">
        <v>250</v>
      </c>
      <c r="G757" s="16">
        <f t="shared" si="15"/>
        <v>261.59999999999997</v>
      </c>
    </row>
    <row r="758" spans="1:12">
      <c r="A758" s="103">
        <v>46142</v>
      </c>
      <c r="B758" s="787" t="s">
        <v>4514</v>
      </c>
      <c r="C758" s="787" t="s">
        <v>16</v>
      </c>
      <c r="D758" t="s">
        <v>14</v>
      </c>
      <c r="F758" s="12">
        <v>190</v>
      </c>
      <c r="G758" s="16">
        <f t="shared" si="15"/>
        <v>71.599999999999966</v>
      </c>
    </row>
    <row r="759" spans="1:12">
      <c r="A759" s="41">
        <v>46142</v>
      </c>
      <c r="B759" s="786" t="s">
        <v>10</v>
      </c>
      <c r="C759" s="786" t="s">
        <v>1880</v>
      </c>
      <c r="D759" t="s">
        <v>12</v>
      </c>
      <c r="G759" s="16">
        <f t="shared" si="15"/>
        <v>71.599999999999966</v>
      </c>
    </row>
    <row r="760" spans="1:12">
      <c r="A760" s="39"/>
      <c r="B760" s="787"/>
      <c r="C760" s="787"/>
      <c r="D760" t="s">
        <v>13</v>
      </c>
      <c r="G760" s="16">
        <f t="shared" si="15"/>
        <v>71.599999999999966</v>
      </c>
    </row>
    <row r="761" spans="1:12">
      <c r="A761" s="39"/>
      <c r="B761" s="787"/>
      <c r="C761" s="787"/>
      <c r="D761" t="s">
        <v>14</v>
      </c>
      <c r="E761" s="121">
        <v>500</v>
      </c>
      <c r="G761" s="16">
        <f t="shared" si="15"/>
        <v>571.59999999999991</v>
      </c>
    </row>
    <row r="762" spans="1:12">
      <c r="B762" s="787"/>
      <c r="C762" s="787"/>
      <c r="G762" s="16">
        <f t="shared" si="15"/>
        <v>571.59999999999991</v>
      </c>
    </row>
    <row r="763" spans="1:12">
      <c r="B763" s="787"/>
      <c r="C763" s="787"/>
      <c r="G763" s="16">
        <f t="shared" si="15"/>
        <v>571.59999999999991</v>
      </c>
    </row>
    <row r="764" spans="1:12">
      <c r="B764" s="787"/>
      <c r="C764" s="787"/>
      <c r="G764" s="16">
        <f t="shared" si="15"/>
        <v>571.59999999999991</v>
      </c>
    </row>
    <row r="765" spans="1:12">
      <c r="B765" s="787"/>
      <c r="C765" s="787"/>
      <c r="G765" s="16">
        <f t="shared" si="15"/>
        <v>571.59999999999991</v>
      </c>
    </row>
    <row r="766" spans="1:12">
      <c r="B766" s="787"/>
      <c r="C766" s="787"/>
      <c r="G766" s="16">
        <f t="shared" si="15"/>
        <v>571.59999999999991</v>
      </c>
    </row>
    <row r="767" spans="1:12">
      <c r="B767" s="787"/>
      <c r="C767" s="787"/>
      <c r="G767" s="16">
        <f t="shared" si="15"/>
        <v>571.59999999999991</v>
      </c>
    </row>
    <row r="768" spans="1:12">
      <c r="B768" s="787"/>
      <c r="C768" s="787"/>
      <c r="G768" s="16">
        <f t="shared" si="15"/>
        <v>571.59999999999991</v>
      </c>
    </row>
    <row r="769" spans="2:7">
      <c r="B769" s="787"/>
      <c r="C769" s="787"/>
      <c r="G769" s="16">
        <f t="shared" si="15"/>
        <v>571.59999999999991</v>
      </c>
    </row>
    <row r="770" spans="2:7">
      <c r="B770" s="787"/>
      <c r="C770" s="787"/>
      <c r="G770" s="16">
        <f t="shared" si="15"/>
        <v>571.59999999999991</v>
      </c>
    </row>
    <row r="771" spans="2:7">
      <c r="B771" s="787"/>
      <c r="C771" s="787"/>
      <c r="G771" s="16">
        <f t="shared" si="15"/>
        <v>571.59999999999991</v>
      </c>
    </row>
    <row r="772" spans="2:7">
      <c r="B772" s="787"/>
      <c r="C772" s="787"/>
      <c r="G772" s="16">
        <f t="shared" si="15"/>
        <v>571.59999999999991</v>
      </c>
    </row>
    <row r="773" spans="2:7">
      <c r="B773" s="787"/>
      <c r="C773" s="787"/>
      <c r="G773" s="16">
        <f t="shared" si="15"/>
        <v>571.59999999999991</v>
      </c>
    </row>
    <row r="774" spans="2:7">
      <c r="B774" s="787"/>
      <c r="C774" s="787"/>
      <c r="G774" s="16">
        <f t="shared" si="15"/>
        <v>571.59999999999991</v>
      </c>
    </row>
    <row r="775" spans="2:7">
      <c r="B775" s="787"/>
      <c r="C775" s="787"/>
      <c r="G775" s="16">
        <f t="shared" si="15"/>
        <v>571.59999999999991</v>
      </c>
    </row>
    <row r="776" spans="2:7">
      <c r="B776" s="787"/>
      <c r="C776" s="787"/>
      <c r="G776" s="16">
        <f t="shared" si="15"/>
        <v>571.59999999999991</v>
      </c>
    </row>
    <row r="777" spans="2:7">
      <c r="B777" s="787"/>
      <c r="C777" s="787"/>
      <c r="G777" s="16">
        <f t="shared" si="15"/>
        <v>571.59999999999991</v>
      </c>
    </row>
    <row r="778" spans="2:7">
      <c r="B778" s="787"/>
      <c r="C778" s="787"/>
      <c r="G778" s="16">
        <f t="shared" si="15"/>
        <v>571.59999999999991</v>
      </c>
    </row>
    <row r="779" spans="2:7">
      <c r="B779" s="787"/>
      <c r="C779" s="787"/>
      <c r="G779" s="16">
        <f t="shared" si="15"/>
        <v>571.59999999999991</v>
      </c>
    </row>
    <row r="780" spans="2:7">
      <c r="B780" s="787"/>
      <c r="C780" s="787"/>
      <c r="G780" s="16">
        <f t="shared" si="15"/>
        <v>571.59999999999991</v>
      </c>
    </row>
    <row r="781" spans="2:7">
      <c r="B781" s="787"/>
      <c r="C781" s="787"/>
      <c r="G781" s="16">
        <f t="shared" si="15"/>
        <v>571.59999999999991</v>
      </c>
    </row>
    <row r="782" spans="2:7">
      <c r="B782" s="787"/>
      <c r="C782" s="787"/>
      <c r="G782" s="16">
        <f t="shared" si="15"/>
        <v>571.59999999999991</v>
      </c>
    </row>
    <row r="783" spans="2:7">
      <c r="B783" s="787"/>
      <c r="C783" s="787"/>
      <c r="G783" s="16">
        <f t="shared" si="15"/>
        <v>571.59999999999991</v>
      </c>
    </row>
    <row r="784" spans="2:7">
      <c r="B784" s="787"/>
      <c r="C784" s="787"/>
      <c r="G784" s="16">
        <f t="shared" si="15"/>
        <v>571.59999999999991</v>
      </c>
    </row>
    <row r="785" spans="2:7">
      <c r="B785" s="787"/>
      <c r="C785" s="787"/>
      <c r="G785" s="16">
        <f t="shared" si="15"/>
        <v>571.59999999999991</v>
      </c>
    </row>
    <row r="786" spans="2:7">
      <c r="B786" s="787"/>
      <c r="C786" s="787"/>
      <c r="G786" s="16">
        <f t="shared" si="15"/>
        <v>571.59999999999991</v>
      </c>
    </row>
    <row r="787" spans="2:7">
      <c r="B787" s="787"/>
      <c r="C787" s="787"/>
      <c r="G787" s="16">
        <f t="shared" si="15"/>
        <v>571.59999999999991</v>
      </c>
    </row>
    <row r="788" spans="2:7">
      <c r="B788" s="787"/>
      <c r="C788" s="787"/>
      <c r="G788" s="16">
        <f t="shared" si="15"/>
        <v>571.59999999999991</v>
      </c>
    </row>
    <row r="789" spans="2:7">
      <c r="B789" s="787"/>
      <c r="C789" s="787"/>
      <c r="G789" s="16">
        <f t="shared" si="15"/>
        <v>571.59999999999991</v>
      </c>
    </row>
    <row r="790" spans="2:7">
      <c r="B790" s="787"/>
      <c r="C790" s="787"/>
      <c r="G790" s="16">
        <f t="shared" si="15"/>
        <v>571.59999999999991</v>
      </c>
    </row>
    <row r="791" spans="2:7">
      <c r="B791" s="787"/>
      <c r="C791" s="787"/>
      <c r="G791" s="16">
        <f t="shared" si="15"/>
        <v>571.59999999999991</v>
      </c>
    </row>
    <row r="792" spans="2:7">
      <c r="B792" s="787"/>
      <c r="C792" s="787"/>
      <c r="G792" s="16">
        <f t="shared" si="15"/>
        <v>571.59999999999991</v>
      </c>
    </row>
    <row r="793" spans="2:7">
      <c r="B793" s="787"/>
      <c r="C793" s="787"/>
      <c r="G793" s="16">
        <f t="shared" si="15"/>
        <v>571.59999999999991</v>
      </c>
    </row>
    <row r="794" spans="2:7">
      <c r="B794" s="787"/>
      <c r="C794" s="787"/>
      <c r="G794" s="16">
        <f t="shared" si="15"/>
        <v>571.59999999999991</v>
      </c>
    </row>
    <row r="795" spans="2:7">
      <c r="B795" s="787"/>
      <c r="C795" s="787"/>
      <c r="G795" s="16">
        <f t="shared" si="15"/>
        <v>571.59999999999991</v>
      </c>
    </row>
    <row r="796" spans="2:7">
      <c r="B796" s="787"/>
      <c r="C796" s="787"/>
      <c r="G796" s="16">
        <f t="shared" si="15"/>
        <v>571.59999999999991</v>
      </c>
    </row>
    <row r="797" spans="2:7">
      <c r="B797" s="787"/>
      <c r="C797" s="787"/>
      <c r="G797" s="16">
        <f t="shared" si="15"/>
        <v>571.59999999999991</v>
      </c>
    </row>
    <row r="798" spans="2:7">
      <c r="B798" s="787"/>
      <c r="C798" s="787"/>
      <c r="G798" s="16">
        <f t="shared" si="15"/>
        <v>571.59999999999991</v>
      </c>
    </row>
    <row r="799" spans="2:7">
      <c r="B799" s="787"/>
      <c r="C799" s="787"/>
      <c r="G799" s="16">
        <f t="shared" si="15"/>
        <v>571.59999999999991</v>
      </c>
    </row>
    <row r="800" spans="2:7">
      <c r="B800" s="787"/>
      <c r="C800" s="787"/>
      <c r="G800" s="16">
        <f t="shared" si="15"/>
        <v>571.59999999999991</v>
      </c>
    </row>
    <row r="801" spans="2:7">
      <c r="B801" s="787"/>
      <c r="C801" s="787"/>
      <c r="G801" s="16">
        <f t="shared" si="15"/>
        <v>571.59999999999991</v>
      </c>
    </row>
    <row r="802" spans="2:7">
      <c r="B802" s="787"/>
      <c r="C802" s="787"/>
      <c r="G802" s="16">
        <f t="shared" si="15"/>
        <v>571.59999999999991</v>
      </c>
    </row>
    <row r="803" spans="2:7">
      <c r="B803" s="787"/>
      <c r="C803" s="787"/>
      <c r="G803" s="16">
        <f t="shared" si="15"/>
        <v>571.59999999999991</v>
      </c>
    </row>
    <row r="804" spans="2:7">
      <c r="B804" s="787"/>
      <c r="C804" s="787"/>
      <c r="G804" s="16">
        <f t="shared" si="15"/>
        <v>571.59999999999991</v>
      </c>
    </row>
    <row r="805" spans="2:7">
      <c r="B805" s="787"/>
      <c r="C805" s="787"/>
      <c r="G805" s="16">
        <f t="shared" si="15"/>
        <v>571.59999999999991</v>
      </c>
    </row>
    <row r="806" spans="2:7">
      <c r="B806" s="787"/>
      <c r="C806" s="787"/>
      <c r="G806" s="16">
        <f t="shared" ref="G806:G869" si="16">+G805+E806-F806</f>
        <v>571.59999999999991</v>
      </c>
    </row>
    <row r="807" spans="2:7">
      <c r="B807" s="787"/>
      <c r="C807" s="787"/>
      <c r="G807" s="16">
        <f t="shared" si="16"/>
        <v>571.59999999999991</v>
      </c>
    </row>
    <row r="808" spans="2:7">
      <c r="B808" s="787"/>
      <c r="C808" s="787"/>
      <c r="G808" s="16">
        <f t="shared" si="16"/>
        <v>571.59999999999991</v>
      </c>
    </row>
    <row r="809" spans="2:7">
      <c r="B809" s="787"/>
      <c r="C809" s="787"/>
      <c r="G809" s="16">
        <f t="shared" si="16"/>
        <v>571.59999999999991</v>
      </c>
    </row>
    <row r="810" spans="2:7">
      <c r="B810" s="787"/>
      <c r="C810" s="787"/>
      <c r="G810" s="16">
        <f t="shared" si="16"/>
        <v>571.59999999999991</v>
      </c>
    </row>
    <row r="811" spans="2:7">
      <c r="B811" s="787"/>
      <c r="C811" s="787"/>
      <c r="G811" s="16">
        <f t="shared" si="16"/>
        <v>571.59999999999991</v>
      </c>
    </row>
    <row r="812" spans="2:7">
      <c r="B812" s="787"/>
      <c r="C812" s="787"/>
      <c r="G812" s="16">
        <f t="shared" si="16"/>
        <v>571.59999999999991</v>
      </c>
    </row>
    <row r="813" spans="2:7">
      <c r="B813" s="787"/>
      <c r="C813" s="787"/>
      <c r="G813" s="16">
        <f t="shared" si="16"/>
        <v>571.59999999999991</v>
      </c>
    </row>
    <row r="814" spans="2:7">
      <c r="B814" s="787"/>
      <c r="C814" s="787"/>
      <c r="G814" s="16">
        <f t="shared" si="16"/>
        <v>571.59999999999991</v>
      </c>
    </row>
    <row r="815" spans="2:7">
      <c r="B815" s="787"/>
      <c r="C815" s="787"/>
      <c r="G815" s="16">
        <f t="shared" si="16"/>
        <v>571.59999999999991</v>
      </c>
    </row>
    <row r="816" spans="2:7">
      <c r="B816" s="787"/>
      <c r="C816" s="787"/>
      <c r="G816" s="16">
        <f t="shared" si="16"/>
        <v>571.59999999999991</v>
      </c>
    </row>
    <row r="817" spans="2:7">
      <c r="B817" s="787"/>
      <c r="C817" s="787"/>
      <c r="G817" s="16">
        <f t="shared" si="16"/>
        <v>571.59999999999991</v>
      </c>
    </row>
    <row r="818" spans="2:7">
      <c r="B818" s="787"/>
      <c r="C818" s="787"/>
      <c r="G818" s="16">
        <f t="shared" si="16"/>
        <v>571.59999999999991</v>
      </c>
    </row>
    <row r="819" spans="2:7">
      <c r="B819" s="787"/>
      <c r="C819" s="787"/>
      <c r="G819" s="16">
        <f t="shared" si="16"/>
        <v>571.59999999999991</v>
      </c>
    </row>
    <row r="820" spans="2:7">
      <c r="B820" s="787"/>
      <c r="C820" s="787"/>
      <c r="G820" s="16">
        <f t="shared" si="16"/>
        <v>571.59999999999991</v>
      </c>
    </row>
    <row r="821" spans="2:7">
      <c r="B821" s="787"/>
      <c r="C821" s="787"/>
      <c r="G821" s="16">
        <f t="shared" si="16"/>
        <v>571.59999999999991</v>
      </c>
    </row>
    <row r="822" spans="2:7">
      <c r="B822" s="787"/>
      <c r="C822" s="787"/>
      <c r="G822" s="16">
        <f t="shared" si="16"/>
        <v>571.59999999999991</v>
      </c>
    </row>
    <row r="823" spans="2:7">
      <c r="B823" s="787"/>
      <c r="C823" s="787"/>
      <c r="G823" s="16">
        <f t="shared" si="16"/>
        <v>571.59999999999991</v>
      </c>
    </row>
    <row r="824" spans="2:7">
      <c r="B824" s="787"/>
      <c r="C824" s="787"/>
      <c r="G824" s="16">
        <f t="shared" si="16"/>
        <v>571.59999999999991</v>
      </c>
    </row>
    <row r="825" spans="2:7">
      <c r="B825" s="787"/>
      <c r="C825" s="787"/>
      <c r="G825" s="16">
        <f t="shared" si="16"/>
        <v>571.59999999999991</v>
      </c>
    </row>
    <row r="826" spans="2:7">
      <c r="B826" s="787"/>
      <c r="C826" s="787"/>
      <c r="G826" s="16">
        <f t="shared" si="16"/>
        <v>571.59999999999991</v>
      </c>
    </row>
    <row r="827" spans="2:7">
      <c r="B827" s="787"/>
      <c r="C827" s="787"/>
      <c r="G827" s="16">
        <f t="shared" si="16"/>
        <v>571.59999999999991</v>
      </c>
    </row>
    <row r="828" spans="2:7">
      <c r="B828" s="787"/>
      <c r="C828" s="787"/>
      <c r="G828" s="16">
        <f t="shared" si="16"/>
        <v>571.59999999999991</v>
      </c>
    </row>
    <row r="829" spans="2:7">
      <c r="B829" s="787"/>
      <c r="C829" s="787"/>
      <c r="G829" s="16">
        <f t="shared" si="16"/>
        <v>571.59999999999991</v>
      </c>
    </row>
    <row r="830" spans="2:7">
      <c r="B830" s="787"/>
      <c r="C830" s="787"/>
      <c r="G830" s="16">
        <f t="shared" si="16"/>
        <v>571.59999999999991</v>
      </c>
    </row>
    <row r="831" spans="2:7">
      <c r="B831" s="787"/>
      <c r="C831" s="787"/>
      <c r="G831" s="16">
        <f t="shared" si="16"/>
        <v>571.59999999999991</v>
      </c>
    </row>
    <row r="832" spans="2:7">
      <c r="B832" s="787"/>
      <c r="C832" s="787"/>
      <c r="G832" s="16">
        <f t="shared" si="16"/>
        <v>571.59999999999991</v>
      </c>
    </row>
    <row r="833" spans="2:7">
      <c r="B833" s="787"/>
      <c r="C833" s="787"/>
      <c r="G833" s="16">
        <f t="shared" si="16"/>
        <v>571.59999999999991</v>
      </c>
    </row>
    <row r="834" spans="2:7">
      <c r="B834" s="787"/>
      <c r="C834" s="787"/>
      <c r="G834" s="16">
        <f t="shared" si="16"/>
        <v>571.59999999999991</v>
      </c>
    </row>
    <row r="835" spans="2:7">
      <c r="B835" s="787"/>
      <c r="C835" s="787"/>
      <c r="G835" s="16">
        <f t="shared" si="16"/>
        <v>571.59999999999991</v>
      </c>
    </row>
    <row r="836" spans="2:7">
      <c r="B836" s="787"/>
      <c r="C836" s="787"/>
      <c r="G836" s="16">
        <f t="shared" si="16"/>
        <v>571.59999999999991</v>
      </c>
    </row>
    <row r="837" spans="2:7">
      <c r="B837" s="787"/>
      <c r="C837" s="787"/>
      <c r="G837" s="16">
        <f t="shared" si="16"/>
        <v>571.59999999999991</v>
      </c>
    </row>
    <row r="838" spans="2:7">
      <c r="B838" s="787"/>
      <c r="C838" s="787"/>
      <c r="G838" s="16">
        <f t="shared" si="16"/>
        <v>571.59999999999991</v>
      </c>
    </row>
    <row r="839" spans="2:7">
      <c r="B839" s="787"/>
      <c r="C839" s="787"/>
      <c r="G839" s="16">
        <f t="shared" si="16"/>
        <v>571.59999999999991</v>
      </c>
    </row>
    <row r="840" spans="2:7">
      <c r="B840" s="787"/>
      <c r="C840" s="787"/>
      <c r="G840" s="16">
        <f t="shared" si="16"/>
        <v>571.59999999999991</v>
      </c>
    </row>
    <row r="841" spans="2:7">
      <c r="B841" s="787"/>
      <c r="C841" s="787"/>
      <c r="G841" s="16">
        <f t="shared" si="16"/>
        <v>571.59999999999991</v>
      </c>
    </row>
    <row r="842" spans="2:7">
      <c r="B842" s="787"/>
      <c r="C842" s="787"/>
      <c r="G842" s="16">
        <f t="shared" si="16"/>
        <v>571.59999999999991</v>
      </c>
    </row>
    <row r="843" spans="2:7">
      <c r="B843" s="787"/>
      <c r="C843" s="787"/>
      <c r="G843" s="16">
        <f t="shared" si="16"/>
        <v>571.59999999999991</v>
      </c>
    </row>
    <row r="844" spans="2:7">
      <c r="B844" s="787"/>
      <c r="C844" s="787"/>
      <c r="G844" s="16">
        <f t="shared" si="16"/>
        <v>571.59999999999991</v>
      </c>
    </row>
    <row r="845" spans="2:7">
      <c r="B845" s="787"/>
      <c r="C845" s="787"/>
      <c r="G845" s="16">
        <f t="shared" si="16"/>
        <v>571.59999999999991</v>
      </c>
    </row>
    <row r="846" spans="2:7">
      <c r="B846" s="787"/>
      <c r="C846" s="787"/>
      <c r="G846" s="16">
        <f t="shared" si="16"/>
        <v>571.59999999999991</v>
      </c>
    </row>
    <row r="847" spans="2:7">
      <c r="B847" s="787"/>
      <c r="C847" s="787"/>
      <c r="G847" s="16">
        <f t="shared" si="16"/>
        <v>571.59999999999991</v>
      </c>
    </row>
    <row r="848" spans="2:7">
      <c r="B848" s="787"/>
      <c r="C848" s="787"/>
      <c r="G848" s="16">
        <f t="shared" si="16"/>
        <v>571.59999999999991</v>
      </c>
    </row>
    <row r="849" spans="2:7">
      <c r="B849" s="787"/>
      <c r="C849" s="787"/>
      <c r="G849" s="16">
        <f t="shared" si="16"/>
        <v>571.59999999999991</v>
      </c>
    </row>
    <row r="850" spans="2:7">
      <c r="B850" s="787"/>
      <c r="C850" s="787"/>
      <c r="G850" s="16">
        <f t="shared" si="16"/>
        <v>571.59999999999991</v>
      </c>
    </row>
    <row r="851" spans="2:7">
      <c r="B851" s="787"/>
      <c r="C851" s="787"/>
      <c r="G851" s="16">
        <f t="shared" si="16"/>
        <v>571.59999999999991</v>
      </c>
    </row>
    <row r="852" spans="2:7">
      <c r="B852" s="787"/>
      <c r="C852" s="787"/>
      <c r="G852" s="16">
        <f t="shared" si="16"/>
        <v>571.59999999999991</v>
      </c>
    </row>
    <row r="853" spans="2:7">
      <c r="B853" s="787"/>
      <c r="C853" s="787"/>
      <c r="G853" s="16">
        <f t="shared" si="16"/>
        <v>571.59999999999991</v>
      </c>
    </row>
    <row r="854" spans="2:7">
      <c r="B854" s="787"/>
      <c r="C854" s="787"/>
      <c r="G854" s="16">
        <f t="shared" si="16"/>
        <v>571.59999999999991</v>
      </c>
    </row>
    <row r="855" spans="2:7">
      <c r="B855" s="787"/>
      <c r="C855" s="787"/>
      <c r="G855" s="16">
        <f t="shared" si="16"/>
        <v>571.59999999999991</v>
      </c>
    </row>
    <row r="856" spans="2:7">
      <c r="B856" s="787"/>
      <c r="C856" s="787"/>
      <c r="G856" s="16">
        <f t="shared" si="16"/>
        <v>571.59999999999991</v>
      </c>
    </row>
    <row r="857" spans="2:7">
      <c r="B857" s="787"/>
      <c r="C857" s="787"/>
      <c r="G857" s="16">
        <f t="shared" si="16"/>
        <v>571.59999999999991</v>
      </c>
    </row>
    <row r="858" spans="2:7">
      <c r="B858" s="787"/>
      <c r="C858" s="787"/>
      <c r="G858" s="16">
        <f t="shared" si="16"/>
        <v>571.59999999999991</v>
      </c>
    </row>
    <row r="859" spans="2:7">
      <c r="B859" s="787"/>
      <c r="C859" s="787"/>
      <c r="G859" s="16">
        <f t="shared" si="16"/>
        <v>571.59999999999991</v>
      </c>
    </row>
    <row r="860" spans="2:7">
      <c r="B860" s="787"/>
      <c r="C860" s="787"/>
      <c r="G860" s="16">
        <f t="shared" si="16"/>
        <v>571.59999999999991</v>
      </c>
    </row>
    <row r="861" spans="2:7">
      <c r="B861" s="787"/>
      <c r="C861" s="787"/>
      <c r="G861" s="16">
        <f t="shared" si="16"/>
        <v>571.59999999999991</v>
      </c>
    </row>
    <row r="862" spans="2:7">
      <c r="B862" s="787"/>
      <c r="C862" s="787"/>
      <c r="G862" s="16">
        <f t="shared" si="16"/>
        <v>571.59999999999991</v>
      </c>
    </row>
    <row r="863" spans="2:7">
      <c r="B863" s="787"/>
      <c r="C863" s="787"/>
      <c r="G863" s="16">
        <f t="shared" si="16"/>
        <v>571.59999999999991</v>
      </c>
    </row>
    <row r="864" spans="2:7">
      <c r="B864" s="787"/>
      <c r="C864" s="787"/>
      <c r="G864" s="16">
        <f t="shared" si="16"/>
        <v>571.59999999999991</v>
      </c>
    </row>
    <row r="865" spans="2:7">
      <c r="B865" s="787"/>
      <c r="C865" s="787"/>
      <c r="G865" s="16">
        <f t="shared" si="16"/>
        <v>571.59999999999991</v>
      </c>
    </row>
    <row r="866" spans="2:7">
      <c r="B866" s="787"/>
      <c r="C866" s="787"/>
      <c r="G866" s="16">
        <f t="shared" si="16"/>
        <v>571.59999999999991</v>
      </c>
    </row>
    <row r="867" spans="2:7">
      <c r="B867" s="787"/>
      <c r="C867" s="787"/>
      <c r="G867" s="16">
        <f t="shared" si="16"/>
        <v>571.59999999999991</v>
      </c>
    </row>
    <row r="868" spans="2:7">
      <c r="B868" s="787"/>
      <c r="C868" s="787"/>
      <c r="G868" s="16">
        <f t="shared" si="16"/>
        <v>571.59999999999991</v>
      </c>
    </row>
    <row r="869" spans="2:7">
      <c r="B869" s="787"/>
      <c r="C869" s="787"/>
      <c r="G869" s="16">
        <f t="shared" si="16"/>
        <v>571.59999999999991</v>
      </c>
    </row>
    <row r="870" spans="2:7">
      <c r="B870" s="787"/>
      <c r="C870" s="787"/>
      <c r="G870" s="16">
        <f t="shared" ref="G870:G933" si="17">+G869+E870-F870</f>
        <v>571.59999999999991</v>
      </c>
    </row>
    <row r="871" spans="2:7">
      <c r="B871" s="787"/>
      <c r="C871" s="787"/>
      <c r="G871" s="16">
        <f t="shared" si="17"/>
        <v>571.59999999999991</v>
      </c>
    </row>
    <row r="872" spans="2:7">
      <c r="B872" s="787"/>
      <c r="C872" s="787"/>
      <c r="G872" s="16">
        <f t="shared" si="17"/>
        <v>571.59999999999991</v>
      </c>
    </row>
    <row r="873" spans="2:7">
      <c r="B873" s="787"/>
      <c r="C873" s="787"/>
      <c r="G873" s="16">
        <f t="shared" si="17"/>
        <v>571.59999999999991</v>
      </c>
    </row>
    <row r="874" spans="2:7">
      <c r="B874" s="787"/>
      <c r="C874" s="787"/>
      <c r="G874" s="16">
        <f t="shared" si="17"/>
        <v>571.59999999999991</v>
      </c>
    </row>
    <row r="875" spans="2:7">
      <c r="B875" s="787"/>
      <c r="C875" s="787"/>
      <c r="G875" s="16">
        <f t="shared" si="17"/>
        <v>571.59999999999991</v>
      </c>
    </row>
    <row r="876" spans="2:7">
      <c r="B876" s="787"/>
      <c r="C876" s="787"/>
      <c r="G876" s="16">
        <f t="shared" si="17"/>
        <v>571.59999999999991</v>
      </c>
    </row>
    <row r="877" spans="2:7">
      <c r="B877" s="787"/>
      <c r="C877" s="787"/>
      <c r="G877" s="16">
        <f t="shared" si="17"/>
        <v>571.59999999999991</v>
      </c>
    </row>
    <row r="878" spans="2:7">
      <c r="B878" s="787"/>
      <c r="C878" s="787"/>
      <c r="G878" s="16">
        <f t="shared" si="17"/>
        <v>571.59999999999991</v>
      </c>
    </row>
    <row r="879" spans="2:7">
      <c r="B879" s="787"/>
      <c r="C879" s="787"/>
      <c r="G879" s="16">
        <f t="shared" si="17"/>
        <v>571.59999999999991</v>
      </c>
    </row>
    <row r="880" spans="2:7">
      <c r="B880" s="787"/>
      <c r="C880" s="787"/>
      <c r="G880" s="16">
        <f t="shared" si="17"/>
        <v>571.59999999999991</v>
      </c>
    </row>
    <row r="881" spans="2:7">
      <c r="B881" s="787"/>
      <c r="C881" s="787"/>
      <c r="G881" s="16">
        <f t="shared" si="17"/>
        <v>571.59999999999991</v>
      </c>
    </row>
    <row r="882" spans="2:7">
      <c r="B882" s="787"/>
      <c r="C882" s="787"/>
      <c r="G882" s="16">
        <f t="shared" si="17"/>
        <v>571.59999999999991</v>
      </c>
    </row>
    <row r="883" spans="2:7">
      <c r="B883" s="787"/>
      <c r="C883" s="787"/>
      <c r="G883" s="16">
        <f t="shared" si="17"/>
        <v>571.59999999999991</v>
      </c>
    </row>
    <row r="884" spans="2:7">
      <c r="B884" s="787"/>
      <c r="C884" s="787"/>
      <c r="G884" s="16">
        <f t="shared" si="17"/>
        <v>571.59999999999991</v>
      </c>
    </row>
    <row r="885" spans="2:7">
      <c r="B885" s="787"/>
      <c r="C885" s="787"/>
      <c r="G885" s="16">
        <f t="shared" si="17"/>
        <v>571.59999999999991</v>
      </c>
    </row>
    <row r="886" spans="2:7">
      <c r="B886" s="787"/>
      <c r="C886" s="787"/>
      <c r="G886" s="16">
        <f t="shared" si="17"/>
        <v>571.59999999999991</v>
      </c>
    </row>
    <row r="887" spans="2:7">
      <c r="B887" s="787"/>
      <c r="C887" s="787"/>
      <c r="G887" s="16">
        <f t="shared" si="17"/>
        <v>571.59999999999991</v>
      </c>
    </row>
    <row r="888" spans="2:7">
      <c r="B888" s="787"/>
      <c r="C888" s="787"/>
      <c r="G888" s="16">
        <f t="shared" si="17"/>
        <v>571.59999999999991</v>
      </c>
    </row>
    <row r="889" spans="2:7">
      <c r="B889" s="787"/>
      <c r="C889" s="787"/>
      <c r="G889" s="16">
        <f t="shared" si="17"/>
        <v>571.59999999999991</v>
      </c>
    </row>
    <row r="890" spans="2:7">
      <c r="B890" s="787"/>
      <c r="C890" s="787"/>
      <c r="G890" s="16">
        <f t="shared" si="17"/>
        <v>571.59999999999991</v>
      </c>
    </row>
    <row r="891" spans="2:7">
      <c r="B891" s="787"/>
      <c r="C891" s="787"/>
      <c r="G891" s="16">
        <f t="shared" si="17"/>
        <v>571.59999999999991</v>
      </c>
    </row>
    <row r="892" spans="2:7">
      <c r="B892" s="787"/>
      <c r="C892" s="787"/>
      <c r="G892" s="16">
        <f t="shared" si="17"/>
        <v>571.59999999999991</v>
      </c>
    </row>
    <row r="893" spans="2:7">
      <c r="B893" s="787"/>
      <c r="C893" s="787"/>
      <c r="G893" s="16">
        <f t="shared" si="17"/>
        <v>571.59999999999991</v>
      </c>
    </row>
    <row r="894" spans="2:7">
      <c r="B894" s="787"/>
      <c r="C894" s="787"/>
      <c r="G894" s="16">
        <f t="shared" si="17"/>
        <v>571.59999999999991</v>
      </c>
    </row>
    <row r="895" spans="2:7">
      <c r="B895" s="787"/>
      <c r="C895" s="787"/>
      <c r="G895" s="16">
        <f t="shared" si="17"/>
        <v>571.59999999999991</v>
      </c>
    </row>
    <row r="896" spans="2:7">
      <c r="B896" s="787"/>
      <c r="C896" s="787"/>
      <c r="G896" s="16">
        <f t="shared" si="17"/>
        <v>571.59999999999991</v>
      </c>
    </row>
    <row r="897" spans="2:7">
      <c r="B897" s="787"/>
      <c r="C897" s="787"/>
      <c r="G897" s="16">
        <f t="shared" si="17"/>
        <v>571.59999999999991</v>
      </c>
    </row>
    <row r="898" spans="2:7">
      <c r="B898" s="787"/>
      <c r="C898" s="787"/>
      <c r="G898" s="16">
        <f t="shared" si="17"/>
        <v>571.59999999999991</v>
      </c>
    </row>
    <row r="899" spans="2:7">
      <c r="B899" s="787"/>
      <c r="C899" s="787"/>
      <c r="G899" s="16">
        <f t="shared" si="17"/>
        <v>571.59999999999991</v>
      </c>
    </row>
    <row r="900" spans="2:7">
      <c r="B900" s="787"/>
      <c r="C900" s="787"/>
      <c r="G900" s="16">
        <f t="shared" si="17"/>
        <v>571.59999999999991</v>
      </c>
    </row>
    <row r="901" spans="2:7">
      <c r="B901" s="787"/>
      <c r="C901" s="787"/>
      <c r="G901" s="16">
        <f t="shared" si="17"/>
        <v>571.59999999999991</v>
      </c>
    </row>
    <row r="902" spans="2:7">
      <c r="B902" s="787"/>
      <c r="C902" s="787"/>
      <c r="G902" s="16">
        <f t="shared" si="17"/>
        <v>571.59999999999991</v>
      </c>
    </row>
    <row r="903" spans="2:7">
      <c r="B903" s="787"/>
      <c r="C903" s="787"/>
      <c r="G903" s="16">
        <f t="shared" si="17"/>
        <v>571.59999999999991</v>
      </c>
    </row>
    <row r="904" spans="2:7">
      <c r="B904" s="787"/>
      <c r="C904" s="787"/>
      <c r="G904" s="16">
        <f t="shared" si="17"/>
        <v>571.59999999999991</v>
      </c>
    </row>
    <row r="905" spans="2:7">
      <c r="B905" s="787"/>
      <c r="C905" s="787"/>
      <c r="G905" s="16">
        <f t="shared" si="17"/>
        <v>571.59999999999991</v>
      </c>
    </row>
    <row r="906" spans="2:7">
      <c r="B906" s="787"/>
      <c r="C906" s="787"/>
      <c r="G906" s="16">
        <f t="shared" si="17"/>
        <v>571.59999999999991</v>
      </c>
    </row>
    <row r="907" spans="2:7">
      <c r="B907" s="787"/>
      <c r="C907" s="787"/>
      <c r="G907" s="16">
        <f t="shared" si="17"/>
        <v>571.59999999999991</v>
      </c>
    </row>
    <row r="908" spans="2:7">
      <c r="B908" s="787"/>
      <c r="C908" s="787"/>
      <c r="G908" s="16">
        <f t="shared" si="17"/>
        <v>571.59999999999991</v>
      </c>
    </row>
    <row r="909" spans="2:7">
      <c r="B909" s="787"/>
      <c r="C909" s="787"/>
      <c r="G909" s="16">
        <f t="shared" si="17"/>
        <v>571.59999999999991</v>
      </c>
    </row>
    <row r="910" spans="2:7">
      <c r="B910" s="787"/>
      <c r="C910" s="787"/>
      <c r="G910" s="16">
        <f t="shared" si="17"/>
        <v>571.59999999999991</v>
      </c>
    </row>
    <row r="911" spans="2:7">
      <c r="B911" s="787"/>
      <c r="C911" s="787"/>
      <c r="G911" s="16">
        <f t="shared" si="17"/>
        <v>571.59999999999991</v>
      </c>
    </row>
    <row r="912" spans="2:7">
      <c r="B912" s="787"/>
      <c r="C912" s="787"/>
      <c r="G912" s="16">
        <f t="shared" si="17"/>
        <v>571.59999999999991</v>
      </c>
    </row>
    <row r="913" spans="2:7">
      <c r="B913" s="787"/>
      <c r="C913" s="787"/>
      <c r="G913" s="16">
        <f t="shared" si="17"/>
        <v>571.59999999999991</v>
      </c>
    </row>
    <row r="914" spans="2:7">
      <c r="B914" s="787"/>
      <c r="C914" s="787"/>
      <c r="G914" s="16">
        <f t="shared" si="17"/>
        <v>571.59999999999991</v>
      </c>
    </row>
    <row r="915" spans="2:7">
      <c r="B915" s="787"/>
      <c r="C915" s="787"/>
      <c r="G915" s="16">
        <f t="shared" si="17"/>
        <v>571.59999999999991</v>
      </c>
    </row>
    <row r="916" spans="2:7">
      <c r="B916" s="787"/>
      <c r="C916" s="787"/>
      <c r="G916" s="16">
        <f t="shared" si="17"/>
        <v>571.59999999999991</v>
      </c>
    </row>
    <row r="917" spans="2:7">
      <c r="B917" s="787"/>
      <c r="C917" s="787"/>
      <c r="G917" s="16">
        <f t="shared" si="17"/>
        <v>571.59999999999991</v>
      </c>
    </row>
    <row r="918" spans="2:7">
      <c r="B918" s="787"/>
      <c r="C918" s="787"/>
      <c r="G918" s="16">
        <f t="shared" si="17"/>
        <v>571.59999999999991</v>
      </c>
    </row>
    <row r="919" spans="2:7">
      <c r="B919" s="787"/>
      <c r="C919" s="787"/>
      <c r="G919" s="16">
        <f t="shared" si="17"/>
        <v>571.59999999999991</v>
      </c>
    </row>
    <row r="920" spans="2:7">
      <c r="B920" s="787"/>
      <c r="C920" s="787"/>
      <c r="G920" s="16">
        <f t="shared" si="17"/>
        <v>571.59999999999991</v>
      </c>
    </row>
    <row r="921" spans="2:7">
      <c r="B921" s="787"/>
      <c r="C921" s="787"/>
      <c r="G921" s="16">
        <f t="shared" si="17"/>
        <v>571.59999999999991</v>
      </c>
    </row>
    <row r="922" spans="2:7">
      <c r="B922" s="787"/>
      <c r="C922" s="787"/>
      <c r="G922" s="16">
        <f t="shared" si="17"/>
        <v>571.59999999999991</v>
      </c>
    </row>
    <row r="923" spans="2:7">
      <c r="B923" s="787"/>
      <c r="C923" s="787"/>
      <c r="G923" s="16">
        <f t="shared" si="17"/>
        <v>571.59999999999991</v>
      </c>
    </row>
    <row r="924" spans="2:7">
      <c r="B924" s="787"/>
      <c r="C924" s="787"/>
      <c r="G924" s="16">
        <f t="shared" si="17"/>
        <v>571.59999999999991</v>
      </c>
    </row>
    <row r="925" spans="2:7">
      <c r="B925" s="787"/>
      <c r="C925" s="787"/>
      <c r="G925" s="16">
        <f t="shared" si="17"/>
        <v>571.59999999999991</v>
      </c>
    </row>
    <row r="926" spans="2:7">
      <c r="B926" s="787"/>
      <c r="C926" s="787"/>
      <c r="G926" s="16">
        <f t="shared" si="17"/>
        <v>571.59999999999991</v>
      </c>
    </row>
    <row r="927" spans="2:7">
      <c r="B927" s="787"/>
      <c r="C927" s="787"/>
      <c r="G927" s="16">
        <f t="shared" si="17"/>
        <v>571.59999999999991</v>
      </c>
    </row>
    <row r="928" spans="2:7">
      <c r="B928" s="787"/>
      <c r="C928" s="787"/>
      <c r="G928" s="16">
        <f t="shared" si="17"/>
        <v>571.59999999999991</v>
      </c>
    </row>
    <row r="929" spans="2:7">
      <c r="B929" s="787"/>
      <c r="C929" s="787"/>
      <c r="G929" s="16">
        <f t="shared" si="17"/>
        <v>571.59999999999991</v>
      </c>
    </row>
    <row r="930" spans="2:7">
      <c r="B930" s="787"/>
      <c r="C930" s="787"/>
      <c r="G930" s="16">
        <f t="shared" si="17"/>
        <v>571.59999999999991</v>
      </c>
    </row>
    <row r="931" spans="2:7">
      <c r="B931" s="787"/>
      <c r="C931" s="787"/>
      <c r="G931" s="16">
        <f t="shared" si="17"/>
        <v>571.59999999999991</v>
      </c>
    </row>
    <row r="932" spans="2:7">
      <c r="B932" s="787"/>
      <c r="C932" s="787"/>
      <c r="G932" s="16">
        <f t="shared" si="17"/>
        <v>571.59999999999991</v>
      </c>
    </row>
    <row r="933" spans="2:7">
      <c r="B933" s="787"/>
      <c r="C933" s="787"/>
      <c r="G933" s="16">
        <f t="shared" si="17"/>
        <v>571.59999999999991</v>
      </c>
    </row>
    <row r="934" spans="2:7">
      <c r="B934" s="787"/>
      <c r="C934" s="787"/>
      <c r="G934" s="16">
        <f t="shared" ref="G934:G997" si="18">+G933+E934-F934</f>
        <v>571.59999999999991</v>
      </c>
    </row>
    <row r="935" spans="2:7">
      <c r="B935" s="787"/>
      <c r="C935" s="787"/>
      <c r="G935" s="16">
        <f t="shared" si="18"/>
        <v>571.59999999999991</v>
      </c>
    </row>
    <row r="936" spans="2:7">
      <c r="B936" s="787"/>
      <c r="C936" s="787"/>
      <c r="G936" s="16">
        <f t="shared" si="18"/>
        <v>571.59999999999991</v>
      </c>
    </row>
    <row r="937" spans="2:7">
      <c r="B937" s="787"/>
      <c r="C937" s="787"/>
      <c r="G937" s="16">
        <f t="shared" si="18"/>
        <v>571.59999999999991</v>
      </c>
    </row>
    <row r="938" spans="2:7">
      <c r="B938" s="787"/>
      <c r="C938" s="787"/>
      <c r="G938" s="16">
        <f t="shared" si="18"/>
        <v>571.59999999999991</v>
      </c>
    </row>
    <row r="939" spans="2:7">
      <c r="B939" s="787"/>
      <c r="C939" s="787"/>
      <c r="G939" s="16">
        <f t="shared" si="18"/>
        <v>571.59999999999991</v>
      </c>
    </row>
    <row r="940" spans="2:7">
      <c r="B940" s="787"/>
      <c r="C940" s="787"/>
      <c r="G940" s="16">
        <f t="shared" si="18"/>
        <v>571.59999999999991</v>
      </c>
    </row>
    <row r="941" spans="2:7">
      <c r="B941" s="787"/>
      <c r="C941" s="787"/>
      <c r="G941" s="16">
        <f t="shared" si="18"/>
        <v>571.59999999999991</v>
      </c>
    </row>
    <row r="942" spans="2:7">
      <c r="B942" s="787"/>
      <c r="C942" s="787"/>
      <c r="G942" s="16">
        <f t="shared" si="18"/>
        <v>571.59999999999991</v>
      </c>
    </row>
    <row r="943" spans="2:7">
      <c r="B943" s="787"/>
      <c r="C943" s="787"/>
      <c r="G943" s="16">
        <f t="shared" si="18"/>
        <v>571.59999999999991</v>
      </c>
    </row>
    <row r="944" spans="2:7">
      <c r="B944" s="787"/>
      <c r="C944" s="787"/>
      <c r="G944" s="16">
        <f t="shared" si="18"/>
        <v>571.59999999999991</v>
      </c>
    </row>
    <row r="945" spans="2:7">
      <c r="B945" s="787"/>
      <c r="C945" s="787"/>
      <c r="G945" s="16">
        <f t="shared" si="18"/>
        <v>571.59999999999991</v>
      </c>
    </row>
    <row r="946" spans="2:7">
      <c r="B946" s="787"/>
      <c r="C946" s="787"/>
      <c r="G946" s="16">
        <f t="shared" si="18"/>
        <v>571.59999999999991</v>
      </c>
    </row>
    <row r="947" spans="2:7">
      <c r="B947" s="787"/>
      <c r="C947" s="787"/>
      <c r="G947" s="16">
        <f t="shared" si="18"/>
        <v>571.59999999999991</v>
      </c>
    </row>
    <row r="948" spans="2:7">
      <c r="B948" s="787"/>
      <c r="C948" s="787"/>
      <c r="G948" s="16">
        <f t="shared" si="18"/>
        <v>571.59999999999991</v>
      </c>
    </row>
    <row r="949" spans="2:7">
      <c r="B949" s="787"/>
      <c r="C949" s="787"/>
      <c r="G949" s="16">
        <f t="shared" si="18"/>
        <v>571.59999999999991</v>
      </c>
    </row>
    <row r="950" spans="2:7">
      <c r="B950" s="787"/>
      <c r="C950" s="787"/>
      <c r="G950" s="16">
        <f t="shared" si="18"/>
        <v>571.59999999999991</v>
      </c>
    </row>
    <row r="951" spans="2:7">
      <c r="B951" s="787"/>
      <c r="C951" s="787"/>
      <c r="G951" s="16">
        <f t="shared" si="18"/>
        <v>571.59999999999991</v>
      </c>
    </row>
    <row r="952" spans="2:7">
      <c r="B952" s="787"/>
      <c r="C952" s="787"/>
      <c r="G952" s="16">
        <f t="shared" si="18"/>
        <v>571.59999999999991</v>
      </c>
    </row>
    <row r="953" spans="2:7">
      <c r="B953" s="787"/>
      <c r="C953" s="787"/>
      <c r="G953" s="16">
        <f t="shared" si="18"/>
        <v>571.59999999999991</v>
      </c>
    </row>
    <row r="954" spans="2:7">
      <c r="B954" s="787"/>
      <c r="C954" s="787"/>
      <c r="G954" s="16">
        <f t="shared" si="18"/>
        <v>571.59999999999991</v>
      </c>
    </row>
    <row r="955" spans="2:7">
      <c r="B955" s="787"/>
      <c r="C955" s="787"/>
      <c r="G955" s="16">
        <f t="shared" si="18"/>
        <v>571.59999999999991</v>
      </c>
    </row>
    <row r="956" spans="2:7">
      <c r="B956" s="787"/>
      <c r="C956" s="787"/>
      <c r="G956" s="16">
        <f t="shared" si="18"/>
        <v>571.59999999999991</v>
      </c>
    </row>
    <row r="957" spans="2:7">
      <c r="B957" s="787"/>
      <c r="C957" s="787"/>
      <c r="G957" s="16">
        <f t="shared" si="18"/>
        <v>571.59999999999991</v>
      </c>
    </row>
    <row r="958" spans="2:7">
      <c r="B958" s="787"/>
      <c r="C958" s="787"/>
      <c r="G958" s="16">
        <f t="shared" si="18"/>
        <v>571.59999999999991</v>
      </c>
    </row>
    <row r="959" spans="2:7">
      <c r="B959" s="787"/>
      <c r="C959" s="787"/>
      <c r="G959" s="16">
        <f t="shared" si="18"/>
        <v>571.59999999999991</v>
      </c>
    </row>
    <row r="960" spans="2:7">
      <c r="B960" s="787"/>
      <c r="C960" s="787"/>
      <c r="G960" s="16">
        <f t="shared" si="18"/>
        <v>571.59999999999991</v>
      </c>
    </row>
    <row r="961" spans="2:7">
      <c r="B961" s="787"/>
      <c r="C961" s="787"/>
      <c r="G961" s="16">
        <f t="shared" si="18"/>
        <v>571.59999999999991</v>
      </c>
    </row>
    <row r="962" spans="2:7">
      <c r="B962" s="787"/>
      <c r="C962" s="787"/>
      <c r="G962" s="16">
        <f t="shared" si="18"/>
        <v>571.59999999999991</v>
      </c>
    </row>
    <row r="963" spans="2:7">
      <c r="B963" s="787"/>
      <c r="C963" s="787"/>
      <c r="G963" s="16">
        <f t="shared" si="18"/>
        <v>571.59999999999991</v>
      </c>
    </row>
    <row r="964" spans="2:7">
      <c r="B964" s="787"/>
      <c r="C964" s="787"/>
      <c r="G964" s="16">
        <f t="shared" si="18"/>
        <v>571.59999999999991</v>
      </c>
    </row>
    <row r="965" spans="2:7">
      <c r="B965" s="787"/>
      <c r="C965" s="787"/>
      <c r="G965" s="16">
        <f t="shared" si="18"/>
        <v>571.59999999999991</v>
      </c>
    </row>
    <row r="966" spans="2:7">
      <c r="B966" s="787"/>
      <c r="C966" s="787"/>
      <c r="G966" s="16">
        <f t="shared" si="18"/>
        <v>571.59999999999991</v>
      </c>
    </row>
    <row r="967" spans="2:7">
      <c r="B967" s="787"/>
      <c r="C967" s="787"/>
      <c r="G967" s="16">
        <f t="shared" si="18"/>
        <v>571.59999999999991</v>
      </c>
    </row>
    <row r="968" spans="2:7">
      <c r="B968" s="787"/>
      <c r="C968" s="787"/>
      <c r="G968" s="16">
        <f t="shared" si="18"/>
        <v>571.59999999999991</v>
      </c>
    </row>
    <row r="969" spans="2:7">
      <c r="B969" s="787"/>
      <c r="C969" s="787"/>
      <c r="G969" s="16">
        <f t="shared" si="18"/>
        <v>571.59999999999991</v>
      </c>
    </row>
    <row r="970" spans="2:7">
      <c r="B970" s="787"/>
      <c r="C970" s="787"/>
      <c r="G970" s="16">
        <f t="shared" si="18"/>
        <v>571.59999999999991</v>
      </c>
    </row>
    <row r="971" spans="2:7">
      <c r="B971" s="787"/>
      <c r="C971" s="787"/>
      <c r="G971" s="16">
        <f t="shared" si="18"/>
        <v>571.59999999999991</v>
      </c>
    </row>
    <row r="972" spans="2:7">
      <c r="B972" s="787"/>
      <c r="C972" s="787"/>
      <c r="G972" s="16">
        <f t="shared" si="18"/>
        <v>571.59999999999991</v>
      </c>
    </row>
    <row r="973" spans="2:7">
      <c r="B973" s="787"/>
      <c r="C973" s="787"/>
      <c r="G973" s="16">
        <f t="shared" si="18"/>
        <v>571.59999999999991</v>
      </c>
    </row>
    <row r="974" spans="2:7">
      <c r="B974" s="787"/>
      <c r="C974" s="787"/>
      <c r="G974" s="16">
        <f t="shared" si="18"/>
        <v>571.59999999999991</v>
      </c>
    </row>
    <row r="975" spans="2:7">
      <c r="B975" s="787"/>
      <c r="C975" s="787"/>
      <c r="G975" s="16">
        <f t="shared" si="18"/>
        <v>571.59999999999991</v>
      </c>
    </row>
    <row r="976" spans="2:7">
      <c r="B976" s="787"/>
      <c r="C976" s="787"/>
      <c r="G976" s="16">
        <f t="shared" si="18"/>
        <v>571.59999999999991</v>
      </c>
    </row>
    <row r="977" spans="2:7">
      <c r="B977" s="787"/>
      <c r="C977" s="787"/>
      <c r="G977" s="16">
        <f t="shared" si="18"/>
        <v>571.59999999999991</v>
      </c>
    </row>
    <row r="978" spans="2:7">
      <c r="B978" s="787"/>
      <c r="C978" s="787"/>
      <c r="G978" s="16">
        <f t="shared" si="18"/>
        <v>571.59999999999991</v>
      </c>
    </row>
    <row r="979" spans="2:7">
      <c r="B979" s="787"/>
      <c r="C979" s="787"/>
      <c r="G979" s="16">
        <f t="shared" si="18"/>
        <v>571.59999999999991</v>
      </c>
    </row>
    <row r="980" spans="2:7">
      <c r="B980" s="787"/>
      <c r="C980" s="787"/>
      <c r="G980" s="16">
        <f t="shared" si="18"/>
        <v>571.59999999999991</v>
      </c>
    </row>
    <row r="981" spans="2:7">
      <c r="B981" s="787"/>
      <c r="C981" s="787"/>
      <c r="G981" s="16">
        <f t="shared" si="18"/>
        <v>571.59999999999991</v>
      </c>
    </row>
    <row r="982" spans="2:7">
      <c r="B982" s="787"/>
      <c r="C982" s="787"/>
      <c r="G982" s="16">
        <f t="shared" si="18"/>
        <v>571.59999999999991</v>
      </c>
    </row>
    <row r="983" spans="2:7">
      <c r="B983" s="787"/>
      <c r="C983" s="787"/>
      <c r="G983" s="16">
        <f t="shared" si="18"/>
        <v>571.59999999999991</v>
      </c>
    </row>
    <row r="984" spans="2:7">
      <c r="B984" s="787"/>
      <c r="C984" s="787"/>
      <c r="G984" s="16">
        <f t="shared" si="18"/>
        <v>571.59999999999991</v>
      </c>
    </row>
    <row r="985" spans="2:7">
      <c r="B985" s="787"/>
      <c r="C985" s="787"/>
      <c r="G985" s="16">
        <f t="shared" si="18"/>
        <v>571.59999999999991</v>
      </c>
    </row>
    <row r="986" spans="2:7">
      <c r="B986" s="787"/>
      <c r="C986" s="787"/>
      <c r="G986" s="16">
        <f t="shared" si="18"/>
        <v>571.59999999999991</v>
      </c>
    </row>
    <row r="987" spans="2:7">
      <c r="B987" s="787"/>
      <c r="C987" s="787"/>
      <c r="G987" s="16">
        <f t="shared" si="18"/>
        <v>571.59999999999991</v>
      </c>
    </row>
    <row r="988" spans="2:7">
      <c r="B988" s="787"/>
      <c r="C988" s="787"/>
      <c r="G988" s="16">
        <f t="shared" si="18"/>
        <v>571.59999999999991</v>
      </c>
    </row>
    <row r="989" spans="2:7">
      <c r="B989" s="787"/>
      <c r="C989" s="787"/>
      <c r="G989" s="16">
        <f t="shared" si="18"/>
        <v>571.59999999999991</v>
      </c>
    </row>
    <row r="990" spans="2:7">
      <c r="B990" s="787"/>
      <c r="C990" s="787"/>
      <c r="G990" s="16">
        <f t="shared" si="18"/>
        <v>571.59999999999991</v>
      </c>
    </row>
    <row r="991" spans="2:7">
      <c r="B991" s="787"/>
      <c r="C991" s="787"/>
      <c r="G991" s="16">
        <f t="shared" si="18"/>
        <v>571.59999999999991</v>
      </c>
    </row>
    <row r="992" spans="2:7">
      <c r="B992" s="787"/>
      <c r="C992" s="787"/>
      <c r="G992" s="16">
        <f t="shared" si="18"/>
        <v>571.59999999999991</v>
      </c>
    </row>
    <row r="993" spans="2:7">
      <c r="B993" s="787"/>
      <c r="C993" s="787"/>
      <c r="G993" s="16">
        <f t="shared" si="18"/>
        <v>571.59999999999991</v>
      </c>
    </row>
    <row r="994" spans="2:7">
      <c r="B994" s="787"/>
      <c r="C994" s="787"/>
      <c r="G994" s="16">
        <f t="shared" si="18"/>
        <v>571.59999999999991</v>
      </c>
    </row>
    <row r="995" spans="2:7">
      <c r="B995" s="787"/>
      <c r="C995" s="787"/>
      <c r="G995" s="16">
        <f t="shared" si="18"/>
        <v>571.59999999999991</v>
      </c>
    </row>
    <row r="996" spans="2:7">
      <c r="B996" s="787"/>
      <c r="C996" s="787"/>
      <c r="G996" s="16">
        <f t="shared" si="18"/>
        <v>571.59999999999991</v>
      </c>
    </row>
    <row r="997" spans="2:7">
      <c r="B997" s="787"/>
      <c r="C997" s="787"/>
      <c r="G997" s="16">
        <f t="shared" si="18"/>
        <v>571.59999999999991</v>
      </c>
    </row>
    <row r="998" spans="2:7">
      <c r="B998" s="787"/>
      <c r="C998" s="787"/>
      <c r="G998" s="16">
        <f t="shared" ref="G998:G1023" si="19">+G997+E998-F998</f>
        <v>571.59999999999991</v>
      </c>
    </row>
    <row r="999" spans="2:7">
      <c r="B999" s="787"/>
      <c r="C999" s="787"/>
      <c r="G999" s="16">
        <f t="shared" si="19"/>
        <v>571.59999999999991</v>
      </c>
    </row>
    <row r="1000" spans="2:7">
      <c r="B1000" s="787"/>
      <c r="C1000" s="787"/>
      <c r="G1000" s="16">
        <f t="shared" si="19"/>
        <v>571.59999999999991</v>
      </c>
    </row>
    <row r="1001" spans="2:7">
      <c r="B1001" s="787"/>
      <c r="C1001" s="787"/>
      <c r="G1001" s="16">
        <f t="shared" si="19"/>
        <v>571.59999999999991</v>
      </c>
    </row>
    <row r="1002" spans="2:7">
      <c r="B1002" s="787"/>
      <c r="C1002" s="787"/>
      <c r="G1002" s="16">
        <f t="shared" si="19"/>
        <v>571.59999999999991</v>
      </c>
    </row>
    <row r="1003" spans="2:7">
      <c r="B1003" s="787"/>
      <c r="C1003" s="787"/>
      <c r="G1003" s="16">
        <f t="shared" si="19"/>
        <v>571.59999999999991</v>
      </c>
    </row>
    <row r="1004" spans="2:7">
      <c r="B1004" s="787"/>
      <c r="C1004" s="787"/>
      <c r="G1004" s="16">
        <f t="shared" si="19"/>
        <v>571.59999999999991</v>
      </c>
    </row>
    <row r="1005" spans="2:7">
      <c r="B1005" s="787"/>
      <c r="C1005" s="787"/>
      <c r="G1005" s="16">
        <f t="shared" si="19"/>
        <v>571.59999999999991</v>
      </c>
    </row>
    <row r="1006" spans="2:7">
      <c r="B1006" s="787"/>
      <c r="C1006" s="787"/>
      <c r="G1006" s="16">
        <f t="shared" si="19"/>
        <v>571.59999999999991</v>
      </c>
    </row>
    <row r="1007" spans="2:7">
      <c r="B1007" s="787"/>
      <c r="C1007" s="787"/>
      <c r="G1007" s="16">
        <f t="shared" si="19"/>
        <v>571.59999999999991</v>
      </c>
    </row>
    <row r="1008" spans="2:7">
      <c r="B1008" s="787"/>
      <c r="C1008" s="787"/>
      <c r="G1008" s="16">
        <f t="shared" si="19"/>
        <v>571.59999999999991</v>
      </c>
    </row>
    <row r="1009" spans="2:7">
      <c r="B1009" s="787"/>
      <c r="C1009" s="787"/>
      <c r="G1009" s="16">
        <f t="shared" si="19"/>
        <v>571.59999999999991</v>
      </c>
    </row>
    <row r="1010" spans="2:7">
      <c r="B1010" s="787"/>
      <c r="C1010" s="787"/>
      <c r="G1010" s="16">
        <f t="shared" si="19"/>
        <v>571.59999999999991</v>
      </c>
    </row>
    <row r="1011" spans="2:7">
      <c r="B1011" s="787"/>
      <c r="C1011" s="787"/>
      <c r="G1011" s="16">
        <f t="shared" si="19"/>
        <v>571.59999999999991</v>
      </c>
    </row>
    <row r="1012" spans="2:7">
      <c r="B1012" s="787"/>
      <c r="C1012" s="787"/>
      <c r="G1012" s="16">
        <f t="shared" si="19"/>
        <v>571.59999999999991</v>
      </c>
    </row>
    <row r="1013" spans="2:7">
      <c r="B1013" s="787"/>
      <c r="C1013" s="787"/>
      <c r="G1013" s="16">
        <f t="shared" si="19"/>
        <v>571.59999999999991</v>
      </c>
    </row>
    <row r="1014" spans="2:7">
      <c r="B1014" s="787"/>
      <c r="C1014" s="787"/>
      <c r="G1014" s="16">
        <f t="shared" si="19"/>
        <v>571.59999999999991</v>
      </c>
    </row>
    <row r="1015" spans="2:7">
      <c r="B1015" s="787"/>
      <c r="C1015" s="787"/>
      <c r="G1015" s="16">
        <f t="shared" si="19"/>
        <v>571.59999999999991</v>
      </c>
    </row>
    <row r="1016" spans="2:7">
      <c r="B1016" s="787"/>
      <c r="C1016" s="787"/>
      <c r="G1016" s="16">
        <f t="shared" si="19"/>
        <v>571.59999999999991</v>
      </c>
    </row>
    <row r="1017" spans="2:7">
      <c r="B1017" s="787"/>
      <c r="C1017" s="787"/>
      <c r="G1017" s="16">
        <f t="shared" si="19"/>
        <v>571.59999999999991</v>
      </c>
    </row>
    <row r="1018" spans="2:7">
      <c r="B1018" s="787"/>
      <c r="C1018" s="787"/>
      <c r="G1018" s="16">
        <f t="shared" si="19"/>
        <v>571.59999999999991</v>
      </c>
    </row>
    <row r="1019" spans="2:7">
      <c r="B1019" s="787"/>
      <c r="C1019" s="787"/>
      <c r="G1019" s="16">
        <f t="shared" si="19"/>
        <v>571.59999999999991</v>
      </c>
    </row>
    <row r="1020" spans="2:7">
      <c r="B1020" s="787"/>
      <c r="C1020" s="787"/>
      <c r="G1020" s="16">
        <f t="shared" si="19"/>
        <v>571.59999999999991</v>
      </c>
    </row>
    <row r="1021" spans="2:7">
      <c r="B1021" s="787"/>
      <c r="C1021" s="787"/>
      <c r="G1021" s="16">
        <f t="shared" si="19"/>
        <v>571.59999999999991</v>
      </c>
    </row>
    <row r="1022" spans="2:7">
      <c r="B1022" s="787"/>
      <c r="C1022" s="787"/>
      <c r="G1022" s="16">
        <f t="shared" si="19"/>
        <v>571.59999999999991</v>
      </c>
    </row>
    <row r="1023" spans="2:7">
      <c r="B1023" s="787"/>
      <c r="C1023" s="787"/>
      <c r="G1023" s="16">
        <f t="shared" si="19"/>
        <v>571.59999999999991</v>
      </c>
    </row>
  </sheetData>
  <mergeCells count="13">
    <mergeCell ref="J750:L750"/>
    <mergeCell ref="I708:K708"/>
    <mergeCell ref="I700:K700"/>
    <mergeCell ref="B3:F3"/>
    <mergeCell ref="H87:J88"/>
    <mergeCell ref="J260:N260"/>
    <mergeCell ref="J259:N259"/>
    <mergeCell ref="I505:K505"/>
    <mergeCell ref="I691:K691"/>
    <mergeCell ref="I607:K607"/>
    <mergeCell ref="I573:K573"/>
    <mergeCell ref="I539:K539"/>
    <mergeCell ref="I523:K523"/>
  </mergeCells>
  <pageMargins left="0.70866141732283472" right="0.70866141732283472" top="0.55118110236220474" bottom="0.74803149606299213" header="0.31496062992125984" footer="0.31496062992125984"/>
  <pageSetup paperSize="9" scale="8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3">
    <tabColor rgb="FF00B0F0"/>
  </sheetPr>
  <dimension ref="A3:S1012"/>
  <sheetViews>
    <sheetView topLeftCell="A719" zoomScaleNormal="100" workbookViewId="0">
      <selection activeCell="I741" sqref="I741"/>
    </sheetView>
  </sheetViews>
  <sheetFormatPr defaultColWidth="11.42578125" defaultRowHeight="15"/>
  <cols>
    <col min="1" max="1" width="11.42578125" style="39"/>
    <col min="2" max="2" width="12.7109375" style="6" bestFit="1" customWidth="1"/>
    <col min="3" max="3" width="11.85546875" style="6" bestFit="1" customWidth="1"/>
    <col min="4" max="4" width="29.140625" style="45" bestFit="1" customWidth="1"/>
    <col min="5" max="6" width="11.42578125" style="4"/>
    <col min="7" max="7" width="12.42578125" style="1" bestFit="1" customWidth="1"/>
    <col min="10" max="10" width="20.42578125" bestFit="1" customWidth="1"/>
    <col min="12" max="12" width="11.42578125" style="121"/>
    <col min="13" max="13" width="18.140625" bestFit="1" customWidth="1"/>
  </cols>
  <sheetData>
    <row r="3" spans="1:12">
      <c r="B3" s="820" t="s">
        <v>4515</v>
      </c>
      <c r="C3" s="820"/>
      <c r="D3" s="820"/>
      <c r="E3" s="820"/>
      <c r="F3" s="820"/>
      <c r="G3" s="820"/>
    </row>
    <row r="5" spans="1:12" s="7" customFormat="1" ht="30">
      <c r="A5" s="40" t="s">
        <v>1</v>
      </c>
      <c r="B5" s="804" t="s">
        <v>2</v>
      </c>
      <c r="C5" s="804" t="s">
        <v>3</v>
      </c>
      <c r="D5" s="83" t="s">
        <v>4</v>
      </c>
      <c r="E5" s="13" t="s">
        <v>5</v>
      </c>
      <c r="F5" s="13" t="s">
        <v>6</v>
      </c>
      <c r="G5" s="14" t="s">
        <v>7</v>
      </c>
      <c r="H5" s="786"/>
      <c r="I5" s="786"/>
      <c r="J5" s="786"/>
      <c r="K5" s="786"/>
      <c r="L5" s="793"/>
    </row>
    <row r="6" spans="1:12" s="7" customFormat="1">
      <c r="A6" s="133"/>
      <c r="B6" s="786"/>
      <c r="C6" s="786"/>
      <c r="D6" s="44"/>
      <c r="E6" s="8"/>
      <c r="F6" s="8"/>
      <c r="G6" s="19">
        <f>+E6-F6</f>
        <v>0</v>
      </c>
      <c r="H6" s="786"/>
      <c r="I6" s="786"/>
      <c r="J6" s="786"/>
      <c r="K6" s="786"/>
      <c r="L6" s="793"/>
    </row>
    <row r="7" spans="1:12">
      <c r="A7" s="41">
        <v>42916</v>
      </c>
      <c r="B7" s="786" t="s">
        <v>10</v>
      </c>
      <c r="C7" s="786" t="s">
        <v>19</v>
      </c>
      <c r="D7" s="44" t="s">
        <v>12</v>
      </c>
      <c r="G7" s="19">
        <f>+G6+E7-F7</f>
        <v>0</v>
      </c>
    </row>
    <row r="8" spans="1:12">
      <c r="B8" s="787"/>
      <c r="C8" s="787"/>
      <c r="D8" s="815" t="s">
        <v>13</v>
      </c>
      <c r="G8" s="19">
        <f t="shared" ref="G8:G73" si="0">+G7+E8-F8</f>
        <v>0</v>
      </c>
    </row>
    <row r="9" spans="1:12">
      <c r="B9" s="787"/>
      <c r="C9" s="787"/>
      <c r="D9" s="815" t="s">
        <v>14</v>
      </c>
      <c r="E9" s="4">
        <v>300</v>
      </c>
      <c r="G9" s="19">
        <f t="shared" si="0"/>
        <v>300</v>
      </c>
    </row>
    <row r="10" spans="1:12">
      <c r="B10" s="787"/>
      <c r="C10" s="787"/>
      <c r="D10" s="815" t="s">
        <v>338</v>
      </c>
      <c r="E10" s="4">
        <v>300</v>
      </c>
      <c r="G10" s="19">
        <f t="shared" si="0"/>
        <v>600</v>
      </c>
    </row>
    <row r="11" spans="1:12">
      <c r="B11" s="787"/>
      <c r="C11" s="787"/>
      <c r="D11" s="815" t="s">
        <v>4516</v>
      </c>
      <c r="E11" s="4">
        <v>200</v>
      </c>
      <c r="G11" s="19">
        <f t="shared" si="0"/>
        <v>800</v>
      </c>
    </row>
    <row r="12" spans="1:12">
      <c r="A12" s="39">
        <v>42877</v>
      </c>
      <c r="B12" s="787">
        <v>12702</v>
      </c>
      <c r="C12" s="787" t="s">
        <v>19</v>
      </c>
      <c r="D12" s="815" t="s">
        <v>14</v>
      </c>
      <c r="F12" s="4">
        <v>300</v>
      </c>
      <c r="G12" s="19">
        <f t="shared" si="0"/>
        <v>500</v>
      </c>
    </row>
    <row r="13" spans="1:12">
      <c r="A13" s="39">
        <v>42877</v>
      </c>
      <c r="B13" s="787">
        <v>12702</v>
      </c>
      <c r="C13" s="787" t="s">
        <v>19</v>
      </c>
      <c r="D13" s="815" t="s">
        <v>338</v>
      </c>
      <c r="F13" s="4">
        <v>300</v>
      </c>
      <c r="G13" s="19">
        <f t="shared" si="0"/>
        <v>200</v>
      </c>
    </row>
    <row r="14" spans="1:12">
      <c r="A14" s="39">
        <v>42889</v>
      </c>
      <c r="B14" s="787">
        <v>12774</v>
      </c>
      <c r="C14" s="787" t="s">
        <v>19</v>
      </c>
      <c r="D14" s="815" t="s">
        <v>4516</v>
      </c>
      <c r="F14" s="4">
        <v>100</v>
      </c>
      <c r="G14" s="19">
        <f t="shared" si="0"/>
        <v>100</v>
      </c>
    </row>
    <row r="15" spans="1:12">
      <c r="A15" s="39">
        <v>43099</v>
      </c>
      <c r="B15" s="787">
        <v>14007</v>
      </c>
      <c r="C15" s="787" t="s">
        <v>19</v>
      </c>
      <c r="D15" s="815" t="s">
        <v>4516</v>
      </c>
      <c r="F15" s="4">
        <v>100</v>
      </c>
      <c r="G15" s="19">
        <f t="shared" si="0"/>
        <v>0</v>
      </c>
    </row>
    <row r="16" spans="1:12">
      <c r="A16" s="41">
        <v>42947</v>
      </c>
      <c r="B16" s="786" t="s">
        <v>10</v>
      </c>
      <c r="C16" s="786" t="s">
        <v>20</v>
      </c>
      <c r="D16" s="44" t="s">
        <v>12</v>
      </c>
      <c r="E16" s="4">
        <v>13</v>
      </c>
      <c r="G16" s="19">
        <f t="shared" si="0"/>
        <v>13</v>
      </c>
    </row>
    <row r="17" spans="1:7">
      <c r="B17" s="787"/>
      <c r="C17" s="787"/>
      <c r="D17" s="815" t="s">
        <v>13</v>
      </c>
      <c r="E17" s="4">
        <v>2</v>
      </c>
      <c r="G17" s="19">
        <f t="shared" si="0"/>
        <v>15</v>
      </c>
    </row>
    <row r="18" spans="1:7">
      <c r="B18" s="787"/>
      <c r="C18" s="787"/>
      <c r="D18" s="815" t="s">
        <v>14</v>
      </c>
      <c r="E18" s="4">
        <v>300</v>
      </c>
      <c r="G18" s="19">
        <f t="shared" si="0"/>
        <v>315</v>
      </c>
    </row>
    <row r="19" spans="1:7">
      <c r="A19" s="39">
        <v>42923</v>
      </c>
      <c r="B19" s="787">
        <v>12968</v>
      </c>
      <c r="C19" s="787" t="s">
        <v>20</v>
      </c>
      <c r="D19" s="815" t="s">
        <v>14</v>
      </c>
      <c r="F19" s="4">
        <v>300</v>
      </c>
      <c r="G19" s="19">
        <f t="shared" si="0"/>
        <v>15</v>
      </c>
    </row>
    <row r="20" spans="1:7">
      <c r="A20" s="39">
        <v>43028</v>
      </c>
      <c r="B20" s="787">
        <v>13662</v>
      </c>
      <c r="C20" s="787" t="s">
        <v>20</v>
      </c>
      <c r="D20" s="815" t="s">
        <v>12</v>
      </c>
      <c r="F20" s="4">
        <v>13</v>
      </c>
      <c r="G20" s="19">
        <f t="shared" si="0"/>
        <v>2</v>
      </c>
    </row>
    <row r="21" spans="1:7">
      <c r="A21" s="39">
        <v>43028</v>
      </c>
      <c r="B21" s="787">
        <v>13662</v>
      </c>
      <c r="C21" s="787" t="s">
        <v>20</v>
      </c>
      <c r="D21" s="815" t="s">
        <v>13</v>
      </c>
      <c r="F21" s="4">
        <v>2</v>
      </c>
      <c r="G21" s="19">
        <f t="shared" si="0"/>
        <v>0</v>
      </c>
    </row>
    <row r="22" spans="1:7">
      <c r="A22" s="41">
        <v>42978</v>
      </c>
      <c r="B22" s="786" t="s">
        <v>10</v>
      </c>
      <c r="C22" s="786" t="s">
        <v>21</v>
      </c>
      <c r="D22" s="44" t="s">
        <v>12</v>
      </c>
      <c r="E22" s="4">
        <v>13</v>
      </c>
      <c r="G22" s="19">
        <f t="shared" si="0"/>
        <v>13</v>
      </c>
    </row>
    <row r="23" spans="1:7">
      <c r="B23" s="787"/>
      <c r="C23" s="787"/>
      <c r="D23" s="815" t="s">
        <v>13</v>
      </c>
      <c r="E23" s="4">
        <v>2</v>
      </c>
      <c r="G23" s="19">
        <f t="shared" si="0"/>
        <v>15</v>
      </c>
    </row>
    <row r="24" spans="1:7">
      <c r="B24" s="787"/>
      <c r="C24" s="787"/>
      <c r="D24" s="815" t="s">
        <v>14</v>
      </c>
      <c r="E24" s="4">
        <v>300</v>
      </c>
      <c r="G24" s="19">
        <f t="shared" si="0"/>
        <v>315</v>
      </c>
    </row>
    <row r="25" spans="1:7">
      <c r="A25" s="39">
        <v>42959</v>
      </c>
      <c r="B25" s="787">
        <v>13257</v>
      </c>
      <c r="C25" s="787" t="s">
        <v>21</v>
      </c>
      <c r="D25" s="815" t="s">
        <v>14</v>
      </c>
      <c r="F25" s="4">
        <v>300</v>
      </c>
      <c r="G25" s="19">
        <f t="shared" si="0"/>
        <v>15</v>
      </c>
    </row>
    <row r="26" spans="1:7">
      <c r="A26" s="39">
        <v>43028</v>
      </c>
      <c r="B26" s="787">
        <v>13662</v>
      </c>
      <c r="C26" s="787" t="s">
        <v>21</v>
      </c>
      <c r="D26" s="815" t="s">
        <v>12</v>
      </c>
      <c r="F26" s="4">
        <v>13</v>
      </c>
      <c r="G26" s="19">
        <f t="shared" si="0"/>
        <v>2</v>
      </c>
    </row>
    <row r="27" spans="1:7">
      <c r="A27" s="39">
        <v>43028</v>
      </c>
      <c r="B27" s="787">
        <v>13662</v>
      </c>
      <c r="C27" s="787" t="s">
        <v>21</v>
      </c>
      <c r="D27" s="815" t="s">
        <v>13</v>
      </c>
      <c r="F27" s="4">
        <v>2</v>
      </c>
      <c r="G27" s="19">
        <f t="shared" si="0"/>
        <v>0</v>
      </c>
    </row>
    <row r="28" spans="1:7">
      <c r="A28" s="41">
        <v>43008</v>
      </c>
      <c r="B28" s="786" t="s">
        <v>10</v>
      </c>
      <c r="C28" s="786" t="s">
        <v>22</v>
      </c>
      <c r="D28" s="44" t="s">
        <v>12</v>
      </c>
      <c r="E28" s="4">
        <v>8</v>
      </c>
      <c r="G28" s="19">
        <f t="shared" si="0"/>
        <v>8</v>
      </c>
    </row>
    <row r="29" spans="1:7">
      <c r="B29" s="787"/>
      <c r="C29" s="787"/>
      <c r="D29" s="815" t="s">
        <v>13</v>
      </c>
      <c r="E29" s="4">
        <v>2</v>
      </c>
      <c r="G29" s="19">
        <f t="shared" si="0"/>
        <v>10</v>
      </c>
    </row>
    <row r="30" spans="1:7">
      <c r="B30" s="787"/>
      <c r="C30" s="787"/>
      <c r="D30" s="815" t="s">
        <v>14</v>
      </c>
      <c r="E30" s="4">
        <v>300</v>
      </c>
      <c r="G30" s="19">
        <f t="shared" si="0"/>
        <v>310</v>
      </c>
    </row>
    <row r="31" spans="1:7">
      <c r="A31" s="39">
        <v>42985</v>
      </c>
      <c r="B31" s="787">
        <v>13413</v>
      </c>
      <c r="C31" s="787" t="s">
        <v>22</v>
      </c>
      <c r="D31" s="815" t="s">
        <v>14</v>
      </c>
      <c r="F31" s="4">
        <v>300</v>
      </c>
      <c r="G31" s="19">
        <f t="shared" si="0"/>
        <v>10</v>
      </c>
    </row>
    <row r="32" spans="1:7">
      <c r="A32" s="39">
        <v>43028</v>
      </c>
      <c r="B32" s="787">
        <v>13662</v>
      </c>
      <c r="C32" s="787" t="s">
        <v>22</v>
      </c>
      <c r="D32" s="815" t="s">
        <v>12</v>
      </c>
      <c r="F32" s="4">
        <v>7.7</v>
      </c>
      <c r="G32" s="19">
        <f t="shared" si="0"/>
        <v>2.2999999999999998</v>
      </c>
    </row>
    <row r="33" spans="1:7">
      <c r="A33" s="39">
        <v>43028</v>
      </c>
      <c r="B33" s="787">
        <v>13662</v>
      </c>
      <c r="C33" s="787" t="s">
        <v>22</v>
      </c>
      <c r="D33" s="815" t="s">
        <v>13</v>
      </c>
      <c r="F33" s="4">
        <v>1.3</v>
      </c>
      <c r="G33" s="19">
        <f t="shared" si="0"/>
        <v>0.99999999999999978</v>
      </c>
    </row>
    <row r="34" spans="1:7">
      <c r="A34" s="39">
        <v>43099</v>
      </c>
      <c r="B34" s="787">
        <v>14007</v>
      </c>
      <c r="C34" s="787" t="s">
        <v>22</v>
      </c>
      <c r="D34" s="815" t="s">
        <v>12</v>
      </c>
      <c r="F34" s="4">
        <v>0.3</v>
      </c>
      <c r="G34" s="19">
        <f t="shared" si="0"/>
        <v>0.69999999999999973</v>
      </c>
    </row>
    <row r="35" spans="1:7">
      <c r="A35" s="39">
        <v>43099</v>
      </c>
      <c r="B35" s="787">
        <v>14007</v>
      </c>
      <c r="C35" s="787" t="s">
        <v>22</v>
      </c>
      <c r="D35" s="815" t="s">
        <v>13</v>
      </c>
      <c r="F35" s="4">
        <v>0.7</v>
      </c>
      <c r="G35" s="19">
        <f t="shared" si="0"/>
        <v>0</v>
      </c>
    </row>
    <row r="36" spans="1:7">
      <c r="A36" s="41">
        <v>43039</v>
      </c>
      <c r="B36" s="786" t="s">
        <v>10</v>
      </c>
      <c r="C36" s="786" t="s">
        <v>23</v>
      </c>
      <c r="D36" s="44" t="s">
        <v>12</v>
      </c>
      <c r="E36" s="4">
        <v>8</v>
      </c>
      <c r="G36" s="19">
        <f t="shared" si="0"/>
        <v>8</v>
      </c>
    </row>
    <row r="37" spans="1:7">
      <c r="B37" s="787"/>
      <c r="C37" s="787"/>
      <c r="D37" s="815" t="s">
        <v>13</v>
      </c>
      <c r="E37" s="4">
        <v>2</v>
      </c>
      <c r="G37" s="19">
        <f t="shared" si="0"/>
        <v>10</v>
      </c>
    </row>
    <row r="38" spans="1:7">
      <c r="B38" s="787"/>
      <c r="C38" s="787"/>
      <c r="D38" s="815" t="s">
        <v>14</v>
      </c>
      <c r="E38" s="4">
        <v>300</v>
      </c>
      <c r="G38" s="19">
        <f t="shared" si="0"/>
        <v>310</v>
      </c>
    </row>
    <row r="39" spans="1:7">
      <c r="B39" s="787"/>
      <c r="C39" s="787"/>
      <c r="D39" s="815" t="s">
        <v>14</v>
      </c>
      <c r="G39" s="19">
        <f t="shared" si="0"/>
        <v>310</v>
      </c>
    </row>
    <row r="40" spans="1:7">
      <c r="A40" s="39">
        <v>43028</v>
      </c>
      <c r="B40" s="787">
        <v>13661</v>
      </c>
      <c r="C40" s="787" t="s">
        <v>23</v>
      </c>
      <c r="D40" s="815" t="s">
        <v>14</v>
      </c>
      <c r="F40" s="4">
        <v>300</v>
      </c>
      <c r="G40" s="19">
        <f t="shared" si="0"/>
        <v>10</v>
      </c>
    </row>
    <row r="41" spans="1:7">
      <c r="A41" s="39">
        <v>43073</v>
      </c>
      <c r="B41" s="787">
        <v>13900</v>
      </c>
      <c r="C41" s="787" t="s">
        <v>23</v>
      </c>
      <c r="D41" s="815" t="s">
        <v>12</v>
      </c>
      <c r="F41" s="4">
        <v>8</v>
      </c>
      <c r="G41" s="19">
        <f t="shared" si="0"/>
        <v>2</v>
      </c>
    </row>
    <row r="42" spans="1:7">
      <c r="A42" s="39">
        <v>43073</v>
      </c>
      <c r="B42" s="787">
        <v>13900</v>
      </c>
      <c r="C42" s="787" t="s">
        <v>23</v>
      </c>
      <c r="D42" s="815" t="s">
        <v>13</v>
      </c>
      <c r="F42" s="4">
        <v>2</v>
      </c>
      <c r="G42" s="19">
        <f t="shared" si="0"/>
        <v>0</v>
      </c>
    </row>
    <row r="43" spans="1:7" ht="15.75" customHeight="1">
      <c r="A43" s="41">
        <v>43069</v>
      </c>
      <c r="B43" s="786" t="s">
        <v>10</v>
      </c>
      <c r="C43" s="786" t="s">
        <v>24</v>
      </c>
      <c r="D43" s="44" t="s">
        <v>12</v>
      </c>
      <c r="E43" s="4">
        <v>8.1999999999999993</v>
      </c>
      <c r="G43" s="19">
        <f t="shared" si="0"/>
        <v>8.1999999999999993</v>
      </c>
    </row>
    <row r="44" spans="1:7">
      <c r="B44" s="787"/>
      <c r="C44" s="787"/>
      <c r="D44" s="815" t="s">
        <v>13</v>
      </c>
      <c r="E44" s="4">
        <v>2</v>
      </c>
      <c r="G44" s="19">
        <f t="shared" si="0"/>
        <v>10.199999999999999</v>
      </c>
    </row>
    <row r="45" spans="1:7">
      <c r="B45" s="787"/>
      <c r="C45" s="787"/>
      <c r="D45" s="815" t="s">
        <v>14</v>
      </c>
      <c r="E45" s="4">
        <v>300</v>
      </c>
      <c r="G45" s="19">
        <f t="shared" si="0"/>
        <v>310.2</v>
      </c>
    </row>
    <row r="46" spans="1:7">
      <c r="A46" s="39">
        <v>43073</v>
      </c>
      <c r="B46" s="787">
        <v>13900</v>
      </c>
      <c r="C46" s="787" t="s">
        <v>24</v>
      </c>
      <c r="D46" s="815" t="s">
        <v>14</v>
      </c>
      <c r="F46" s="4">
        <v>300</v>
      </c>
      <c r="G46" s="19">
        <f t="shared" si="0"/>
        <v>10.199999999999989</v>
      </c>
    </row>
    <row r="47" spans="1:7">
      <c r="A47" s="39">
        <v>43099</v>
      </c>
      <c r="B47" s="787">
        <v>14007</v>
      </c>
      <c r="C47" s="787" t="s">
        <v>24</v>
      </c>
      <c r="D47" s="815" t="s">
        <v>12</v>
      </c>
      <c r="F47" s="4">
        <v>8.1999999999999993</v>
      </c>
      <c r="G47" s="19">
        <f t="shared" si="0"/>
        <v>1.9999999999999893</v>
      </c>
    </row>
    <row r="48" spans="1:7">
      <c r="A48" s="39">
        <v>43099</v>
      </c>
      <c r="B48" s="787">
        <v>14007</v>
      </c>
      <c r="C48" s="787" t="s">
        <v>24</v>
      </c>
      <c r="D48" s="815" t="s">
        <v>13</v>
      </c>
      <c r="F48" s="4">
        <v>2</v>
      </c>
      <c r="G48" s="19">
        <f t="shared" si="0"/>
        <v>-1.0658141036401503E-14</v>
      </c>
    </row>
    <row r="49" spans="1:7">
      <c r="A49" s="41">
        <v>43465</v>
      </c>
      <c r="B49" s="786" t="s">
        <v>10</v>
      </c>
      <c r="C49" s="786" t="s">
        <v>25</v>
      </c>
      <c r="D49" s="44" t="s">
        <v>12</v>
      </c>
      <c r="E49" s="4">
        <v>8.9</v>
      </c>
      <c r="G49" s="19">
        <f t="shared" si="0"/>
        <v>8.8999999999999897</v>
      </c>
    </row>
    <row r="50" spans="1:7">
      <c r="B50" s="787"/>
      <c r="C50" s="787"/>
      <c r="D50" s="815" t="s">
        <v>13</v>
      </c>
      <c r="E50" s="4">
        <v>2</v>
      </c>
      <c r="G50" s="19">
        <f t="shared" si="0"/>
        <v>10.89999999999999</v>
      </c>
    </row>
    <row r="51" spans="1:7">
      <c r="B51" s="787"/>
      <c r="C51" s="787"/>
      <c r="D51" s="815" t="s">
        <v>14</v>
      </c>
      <c r="E51" s="4">
        <v>300</v>
      </c>
      <c r="G51" s="19">
        <f t="shared" si="0"/>
        <v>310.89999999999998</v>
      </c>
    </row>
    <row r="52" spans="1:7">
      <c r="A52" s="39">
        <v>43097</v>
      </c>
      <c r="B52" s="787">
        <v>13983</v>
      </c>
      <c r="C52" s="787" t="s">
        <v>25</v>
      </c>
      <c r="D52" s="815" t="s">
        <v>14</v>
      </c>
      <c r="F52" s="4">
        <v>300</v>
      </c>
      <c r="G52" s="19">
        <f t="shared" si="0"/>
        <v>10.899999999999977</v>
      </c>
    </row>
    <row r="53" spans="1:7">
      <c r="A53" s="39">
        <v>43118</v>
      </c>
      <c r="B53" s="787">
        <v>14102</v>
      </c>
      <c r="C53" s="787" t="s">
        <v>25</v>
      </c>
      <c r="D53" s="815" t="s">
        <v>12</v>
      </c>
      <c r="F53" s="4">
        <v>8.9</v>
      </c>
      <c r="G53" s="19">
        <f t="shared" si="0"/>
        <v>1.9999999999999769</v>
      </c>
    </row>
    <row r="54" spans="1:7">
      <c r="A54" s="39">
        <v>43118</v>
      </c>
      <c r="B54" s="787">
        <v>14102</v>
      </c>
      <c r="C54" s="787" t="s">
        <v>25</v>
      </c>
      <c r="D54" s="815" t="s">
        <v>13</v>
      </c>
      <c r="F54" s="4">
        <v>2</v>
      </c>
      <c r="G54" s="19">
        <f t="shared" si="0"/>
        <v>-2.3092638912203256E-14</v>
      </c>
    </row>
    <row r="55" spans="1:7">
      <c r="A55" s="41">
        <v>43131</v>
      </c>
      <c r="B55" s="786" t="s">
        <v>10</v>
      </c>
      <c r="C55" s="786" t="s">
        <v>11</v>
      </c>
      <c r="D55" s="44" t="s">
        <v>12</v>
      </c>
      <c r="E55" s="4">
        <v>8</v>
      </c>
      <c r="G55" s="19">
        <f t="shared" si="0"/>
        <v>7.9999999999999769</v>
      </c>
    </row>
    <row r="56" spans="1:7">
      <c r="B56" s="787"/>
      <c r="C56" s="787"/>
      <c r="D56" s="815" t="s">
        <v>13</v>
      </c>
      <c r="E56" s="4">
        <v>2</v>
      </c>
      <c r="G56" s="19">
        <f t="shared" si="0"/>
        <v>9.9999999999999769</v>
      </c>
    </row>
    <row r="57" spans="1:7">
      <c r="B57" s="787"/>
      <c r="C57" s="787"/>
      <c r="D57" s="815" t="s">
        <v>14</v>
      </c>
      <c r="E57" s="4">
        <v>300</v>
      </c>
      <c r="G57" s="19">
        <f t="shared" si="0"/>
        <v>310</v>
      </c>
    </row>
    <row r="58" spans="1:7">
      <c r="A58" s="39">
        <v>43130</v>
      </c>
      <c r="B58" s="787">
        <v>14158</v>
      </c>
      <c r="C58" s="787" t="s">
        <v>11</v>
      </c>
      <c r="D58" s="815" t="s">
        <v>14</v>
      </c>
      <c r="F58" s="4">
        <v>300</v>
      </c>
      <c r="G58" s="19">
        <f t="shared" si="0"/>
        <v>10</v>
      </c>
    </row>
    <row r="59" spans="1:7">
      <c r="A59" s="39">
        <v>43159</v>
      </c>
      <c r="B59" s="787">
        <v>14260</v>
      </c>
      <c r="C59" s="787" t="s">
        <v>11</v>
      </c>
      <c r="D59" s="815" t="s">
        <v>12</v>
      </c>
      <c r="F59" s="4">
        <v>8</v>
      </c>
      <c r="G59" s="19">
        <f t="shared" si="0"/>
        <v>2</v>
      </c>
    </row>
    <row r="60" spans="1:7">
      <c r="A60" s="39">
        <v>43159</v>
      </c>
      <c r="B60" s="787">
        <v>14260</v>
      </c>
      <c r="C60" s="787" t="s">
        <v>11</v>
      </c>
      <c r="D60" s="815" t="s">
        <v>13</v>
      </c>
      <c r="F60" s="4">
        <v>2</v>
      </c>
      <c r="G60" s="19">
        <f t="shared" si="0"/>
        <v>0</v>
      </c>
    </row>
    <row r="61" spans="1:7">
      <c r="A61" s="41">
        <v>43159</v>
      </c>
      <c r="B61" s="786" t="s">
        <v>10</v>
      </c>
      <c r="C61" s="786" t="s">
        <v>15</v>
      </c>
      <c r="D61" s="44" t="s">
        <v>12</v>
      </c>
      <c r="E61" s="4">
        <v>9.9</v>
      </c>
      <c r="G61" s="19">
        <f t="shared" si="0"/>
        <v>9.9</v>
      </c>
    </row>
    <row r="62" spans="1:7">
      <c r="B62" s="787"/>
      <c r="C62" s="787"/>
      <c r="D62" s="815" t="s">
        <v>13</v>
      </c>
      <c r="E62" s="4">
        <v>2</v>
      </c>
      <c r="G62" s="19">
        <f t="shared" si="0"/>
        <v>11.9</v>
      </c>
    </row>
    <row r="63" spans="1:7">
      <c r="B63" s="787"/>
      <c r="C63" s="787"/>
      <c r="D63" s="815" t="s">
        <v>14</v>
      </c>
      <c r="E63" s="4">
        <v>300</v>
      </c>
      <c r="G63" s="19">
        <f t="shared" si="0"/>
        <v>311.89999999999998</v>
      </c>
    </row>
    <row r="64" spans="1:7">
      <c r="A64" s="39">
        <v>43160</v>
      </c>
      <c r="B64" s="787">
        <v>14313</v>
      </c>
      <c r="C64" s="787" t="s">
        <v>15</v>
      </c>
      <c r="D64" s="815" t="s">
        <v>14</v>
      </c>
      <c r="F64" s="4">
        <v>300</v>
      </c>
      <c r="G64" s="19">
        <f t="shared" si="0"/>
        <v>11.899999999999977</v>
      </c>
    </row>
    <row r="65" spans="1:7">
      <c r="A65" s="39">
        <v>43249</v>
      </c>
      <c r="B65" s="787">
        <v>14689</v>
      </c>
      <c r="C65" s="787" t="s">
        <v>15</v>
      </c>
      <c r="D65" s="815" t="s">
        <v>12</v>
      </c>
      <c r="F65" s="4">
        <v>9.9</v>
      </c>
      <c r="G65" s="19">
        <f t="shared" si="0"/>
        <v>1.9999999999999769</v>
      </c>
    </row>
    <row r="66" spans="1:7">
      <c r="A66" s="39">
        <v>43249</v>
      </c>
      <c r="B66" s="787">
        <v>14689</v>
      </c>
      <c r="C66" s="787" t="s">
        <v>15</v>
      </c>
      <c r="D66" s="815" t="s">
        <v>13</v>
      </c>
      <c r="F66" s="4">
        <v>2</v>
      </c>
      <c r="G66" s="19">
        <f t="shared" si="0"/>
        <v>-2.3092638912203256E-14</v>
      </c>
    </row>
    <row r="67" spans="1:7">
      <c r="A67" s="41">
        <v>43190</v>
      </c>
      <c r="B67" s="786" t="s">
        <v>10</v>
      </c>
      <c r="C67" s="786" t="s">
        <v>16</v>
      </c>
      <c r="D67" s="815" t="s">
        <v>12</v>
      </c>
      <c r="E67" s="4">
        <v>9.5</v>
      </c>
      <c r="G67" s="19">
        <f t="shared" si="0"/>
        <v>9.4999999999999769</v>
      </c>
    </row>
    <row r="68" spans="1:7">
      <c r="B68" s="787"/>
      <c r="C68" s="787"/>
      <c r="D68" s="815" t="s">
        <v>13</v>
      </c>
      <c r="E68" s="4">
        <v>2</v>
      </c>
      <c r="G68" s="19">
        <f t="shared" si="0"/>
        <v>11.499999999999977</v>
      </c>
    </row>
    <row r="69" spans="1:7">
      <c r="B69" s="787"/>
      <c r="C69" s="787"/>
      <c r="D69" s="815" t="s">
        <v>14</v>
      </c>
      <c r="E69" s="4">
        <v>300</v>
      </c>
      <c r="G69" s="19">
        <f t="shared" si="0"/>
        <v>311.5</v>
      </c>
    </row>
    <row r="70" spans="1:7">
      <c r="A70" s="39">
        <v>43192</v>
      </c>
      <c r="B70" s="787">
        <v>14424</v>
      </c>
      <c r="C70" s="787" t="s">
        <v>16</v>
      </c>
      <c r="D70" s="815" t="s">
        <v>14</v>
      </c>
      <c r="F70" s="4">
        <v>300</v>
      </c>
      <c r="G70" s="19">
        <f t="shared" si="0"/>
        <v>11.5</v>
      </c>
    </row>
    <row r="71" spans="1:7">
      <c r="A71" s="39">
        <v>43224</v>
      </c>
      <c r="B71" s="787">
        <v>14563</v>
      </c>
      <c r="C71" s="787" t="s">
        <v>16</v>
      </c>
      <c r="D71" s="815" t="s">
        <v>12</v>
      </c>
      <c r="F71" s="4">
        <v>9.5</v>
      </c>
      <c r="G71" s="19">
        <f t="shared" si="0"/>
        <v>2</v>
      </c>
    </row>
    <row r="72" spans="1:7">
      <c r="A72" s="39">
        <v>43224</v>
      </c>
      <c r="B72" s="787">
        <v>14563</v>
      </c>
      <c r="C72" s="787" t="s">
        <v>16</v>
      </c>
      <c r="D72" s="815" t="s">
        <v>13</v>
      </c>
      <c r="F72" s="4">
        <v>2</v>
      </c>
      <c r="G72" s="19">
        <f t="shared" si="0"/>
        <v>0</v>
      </c>
    </row>
    <row r="73" spans="1:7">
      <c r="A73" s="41">
        <v>43220</v>
      </c>
      <c r="B73" s="786" t="s">
        <v>10</v>
      </c>
      <c r="C73" s="786" t="s">
        <v>17</v>
      </c>
      <c r="D73" s="815" t="s">
        <v>12</v>
      </c>
      <c r="E73" s="4">
        <v>9.8000000000000007</v>
      </c>
      <c r="G73" s="19">
        <f t="shared" si="0"/>
        <v>9.8000000000000007</v>
      </c>
    </row>
    <row r="74" spans="1:7">
      <c r="B74" s="787"/>
      <c r="C74" s="787"/>
      <c r="D74" s="815" t="s">
        <v>13</v>
      </c>
      <c r="E74" s="4">
        <v>2</v>
      </c>
      <c r="G74" s="19">
        <f t="shared" ref="G74:G137" si="1">+G73+E74-F74</f>
        <v>11.8</v>
      </c>
    </row>
    <row r="75" spans="1:7">
      <c r="B75" s="787"/>
      <c r="C75" s="787"/>
      <c r="D75" s="815" t="s">
        <v>14</v>
      </c>
      <c r="E75" s="4">
        <v>300</v>
      </c>
      <c r="G75" s="19">
        <f t="shared" si="1"/>
        <v>311.8</v>
      </c>
    </row>
    <row r="76" spans="1:7">
      <c r="A76" s="39">
        <v>43224</v>
      </c>
      <c r="B76" s="787">
        <v>14563</v>
      </c>
      <c r="C76" s="787" t="s">
        <v>17</v>
      </c>
      <c r="D76" s="815" t="s">
        <v>14</v>
      </c>
      <c r="F76" s="4">
        <v>150</v>
      </c>
      <c r="G76" s="19">
        <f t="shared" si="1"/>
        <v>161.80000000000001</v>
      </c>
    </row>
    <row r="77" spans="1:7">
      <c r="A77" s="39">
        <v>43243</v>
      </c>
      <c r="B77" s="787">
        <v>14650</v>
      </c>
      <c r="C77" s="787" t="s">
        <v>17</v>
      </c>
      <c r="D77" s="815" t="s">
        <v>12</v>
      </c>
      <c r="F77" s="4">
        <v>9.8000000000000007</v>
      </c>
      <c r="G77" s="19">
        <f t="shared" si="1"/>
        <v>152</v>
      </c>
    </row>
    <row r="78" spans="1:7">
      <c r="A78" s="39">
        <v>43243</v>
      </c>
      <c r="B78" s="787">
        <v>14650</v>
      </c>
      <c r="C78" s="787" t="s">
        <v>17</v>
      </c>
      <c r="D78" s="815" t="s">
        <v>13</v>
      </c>
      <c r="F78" s="4">
        <v>2</v>
      </c>
      <c r="G78" s="19">
        <f t="shared" si="1"/>
        <v>150</v>
      </c>
    </row>
    <row r="79" spans="1:7">
      <c r="A79" s="39">
        <v>43250</v>
      </c>
      <c r="B79" s="787">
        <v>14699</v>
      </c>
      <c r="C79" s="787" t="s">
        <v>17</v>
      </c>
      <c r="D79" s="815" t="s">
        <v>14</v>
      </c>
      <c r="F79" s="4">
        <v>150</v>
      </c>
      <c r="G79" s="19">
        <f t="shared" si="1"/>
        <v>0</v>
      </c>
    </row>
    <row r="80" spans="1:7">
      <c r="A80" s="41">
        <v>43251</v>
      </c>
      <c r="B80" s="786" t="s">
        <v>10</v>
      </c>
      <c r="C80" s="786" t="s">
        <v>18</v>
      </c>
      <c r="D80" s="815" t="s">
        <v>12</v>
      </c>
      <c r="E80" s="4">
        <v>9.1</v>
      </c>
      <c r="G80" s="19">
        <f t="shared" si="1"/>
        <v>9.1</v>
      </c>
    </row>
    <row r="81" spans="1:7">
      <c r="B81" s="787"/>
      <c r="C81" s="787"/>
      <c r="D81" s="815" t="s">
        <v>13</v>
      </c>
      <c r="E81" s="4">
        <v>5</v>
      </c>
      <c r="G81" s="19">
        <f t="shared" si="1"/>
        <v>14.1</v>
      </c>
    </row>
    <row r="82" spans="1:7">
      <c r="B82" s="787"/>
      <c r="C82" s="787"/>
      <c r="D82" s="815" t="s">
        <v>14</v>
      </c>
      <c r="E82" s="4">
        <v>300</v>
      </c>
      <c r="G82" s="19">
        <f t="shared" si="1"/>
        <v>314.10000000000002</v>
      </c>
    </row>
    <row r="83" spans="1:7">
      <c r="A83" s="39">
        <v>43273</v>
      </c>
      <c r="B83" s="787">
        <v>14815</v>
      </c>
      <c r="C83" s="787" t="s">
        <v>18</v>
      </c>
      <c r="D83" s="815" t="s">
        <v>12</v>
      </c>
      <c r="F83" s="4">
        <v>9.1</v>
      </c>
      <c r="G83" s="19">
        <f t="shared" si="1"/>
        <v>305</v>
      </c>
    </row>
    <row r="84" spans="1:7">
      <c r="A84" s="39">
        <v>43273</v>
      </c>
      <c r="B84" s="787">
        <v>14815</v>
      </c>
      <c r="C84" s="787" t="s">
        <v>18</v>
      </c>
      <c r="D84" s="815" t="s">
        <v>13</v>
      </c>
      <c r="F84" s="4">
        <v>5</v>
      </c>
      <c r="G84" s="19">
        <f t="shared" si="1"/>
        <v>300</v>
      </c>
    </row>
    <row r="85" spans="1:7">
      <c r="A85" s="39">
        <v>43281</v>
      </c>
      <c r="B85" s="787">
        <v>14842</v>
      </c>
      <c r="C85" s="787" t="s">
        <v>18</v>
      </c>
      <c r="D85" s="815" t="s">
        <v>14</v>
      </c>
      <c r="F85" s="4">
        <v>300</v>
      </c>
      <c r="G85" s="19">
        <f t="shared" si="1"/>
        <v>0</v>
      </c>
    </row>
    <row r="86" spans="1:7">
      <c r="A86" s="41">
        <v>43281</v>
      </c>
      <c r="B86" s="786" t="s">
        <v>10</v>
      </c>
      <c r="C86" s="786" t="s">
        <v>19</v>
      </c>
      <c r="D86" s="815" t="s">
        <v>12</v>
      </c>
      <c r="E86" s="4">
        <v>8.4</v>
      </c>
      <c r="G86" s="19">
        <f t="shared" si="1"/>
        <v>8.4</v>
      </c>
    </row>
    <row r="87" spans="1:7">
      <c r="B87" s="787"/>
      <c r="C87" s="787"/>
      <c r="D87" s="815" t="s">
        <v>13</v>
      </c>
      <c r="E87" s="4">
        <v>5</v>
      </c>
      <c r="G87" s="19">
        <f t="shared" si="1"/>
        <v>13.4</v>
      </c>
    </row>
    <row r="88" spans="1:7">
      <c r="B88" s="787"/>
      <c r="C88" s="787"/>
      <c r="D88" s="815" t="s">
        <v>14</v>
      </c>
      <c r="E88" s="4">
        <v>300</v>
      </c>
      <c r="G88" s="19">
        <f t="shared" si="1"/>
        <v>313.39999999999998</v>
      </c>
    </row>
    <row r="89" spans="1:7">
      <c r="A89" s="39">
        <v>43312</v>
      </c>
      <c r="B89" s="787">
        <v>14980</v>
      </c>
      <c r="C89" s="787" t="s">
        <v>19</v>
      </c>
      <c r="D89" s="815" t="s">
        <v>12</v>
      </c>
      <c r="F89" s="4">
        <v>8.4</v>
      </c>
      <c r="G89" s="19">
        <f t="shared" si="1"/>
        <v>305</v>
      </c>
    </row>
    <row r="90" spans="1:7">
      <c r="A90" s="39">
        <v>43312</v>
      </c>
      <c r="B90" s="787">
        <v>14980</v>
      </c>
      <c r="C90" s="787" t="s">
        <v>19</v>
      </c>
      <c r="D90" s="815" t="s">
        <v>13</v>
      </c>
      <c r="F90" s="4">
        <v>5</v>
      </c>
      <c r="G90" s="19">
        <f t="shared" si="1"/>
        <v>300</v>
      </c>
    </row>
    <row r="91" spans="1:7">
      <c r="A91" s="39">
        <v>43312</v>
      </c>
      <c r="B91" s="787">
        <v>14980</v>
      </c>
      <c r="C91" s="787" t="s">
        <v>19</v>
      </c>
      <c r="D91" s="815" t="s">
        <v>14</v>
      </c>
      <c r="F91" s="4">
        <v>300</v>
      </c>
      <c r="G91" s="19">
        <f t="shared" si="1"/>
        <v>0</v>
      </c>
    </row>
    <row r="92" spans="1:7">
      <c r="A92" s="41">
        <v>43312</v>
      </c>
      <c r="B92" s="786" t="s">
        <v>10</v>
      </c>
      <c r="C92" s="786" t="s">
        <v>20</v>
      </c>
      <c r="D92" s="815" t="s">
        <v>12</v>
      </c>
      <c r="E92" s="4">
        <v>8.3000000000000007</v>
      </c>
      <c r="G92" s="19">
        <f t="shared" si="1"/>
        <v>8.3000000000000007</v>
      </c>
    </row>
    <row r="93" spans="1:7">
      <c r="B93" s="787"/>
      <c r="C93" s="787"/>
      <c r="D93" s="815" t="s">
        <v>13</v>
      </c>
      <c r="E93" s="4">
        <v>5</v>
      </c>
      <c r="G93" s="19">
        <f t="shared" si="1"/>
        <v>13.3</v>
      </c>
    </row>
    <row r="94" spans="1:7">
      <c r="B94" s="787"/>
      <c r="C94" s="787"/>
      <c r="D94" s="815" t="s">
        <v>14</v>
      </c>
      <c r="E94" s="4">
        <v>300</v>
      </c>
      <c r="G94" s="19">
        <f t="shared" si="1"/>
        <v>313.3</v>
      </c>
    </row>
    <row r="95" spans="1:7">
      <c r="A95" s="39">
        <v>43335</v>
      </c>
      <c r="B95" s="787">
        <v>15075</v>
      </c>
      <c r="C95" s="787" t="s">
        <v>20</v>
      </c>
      <c r="D95" s="815" t="s">
        <v>12</v>
      </c>
      <c r="F95" s="4">
        <v>8.3000000000000007</v>
      </c>
      <c r="G95" s="19">
        <f t="shared" si="1"/>
        <v>305</v>
      </c>
    </row>
    <row r="96" spans="1:7">
      <c r="A96" s="39">
        <v>43335</v>
      </c>
      <c r="B96" s="787">
        <v>15075</v>
      </c>
      <c r="C96" s="787" t="s">
        <v>20</v>
      </c>
      <c r="D96" s="815" t="s">
        <v>13</v>
      </c>
      <c r="F96" s="4">
        <v>5</v>
      </c>
      <c r="G96" s="19">
        <f t="shared" si="1"/>
        <v>300</v>
      </c>
    </row>
    <row r="97" spans="1:7">
      <c r="A97" s="39">
        <v>43341</v>
      </c>
      <c r="B97" s="787">
        <v>15107</v>
      </c>
      <c r="C97" s="787" t="s">
        <v>20</v>
      </c>
      <c r="D97" s="815" t="s">
        <v>14</v>
      </c>
      <c r="F97" s="4">
        <v>300</v>
      </c>
      <c r="G97" s="19">
        <f t="shared" si="1"/>
        <v>0</v>
      </c>
    </row>
    <row r="98" spans="1:7">
      <c r="A98" s="41">
        <v>43343</v>
      </c>
      <c r="B98" s="786" t="s">
        <v>10</v>
      </c>
      <c r="C98" s="786" t="s">
        <v>21</v>
      </c>
      <c r="D98" s="815" t="s">
        <v>12</v>
      </c>
      <c r="E98" s="4">
        <v>8.1999999999999993</v>
      </c>
      <c r="G98" s="19">
        <f t="shared" si="1"/>
        <v>8.1999999999999993</v>
      </c>
    </row>
    <row r="99" spans="1:7">
      <c r="B99" s="787"/>
      <c r="C99" s="787"/>
      <c r="D99" s="815" t="s">
        <v>13</v>
      </c>
      <c r="E99" s="4">
        <v>5</v>
      </c>
      <c r="G99" s="19">
        <f t="shared" si="1"/>
        <v>13.2</v>
      </c>
    </row>
    <row r="100" spans="1:7">
      <c r="B100" s="787"/>
      <c r="C100" s="787"/>
      <c r="D100" s="815" t="s">
        <v>14</v>
      </c>
      <c r="E100" s="4">
        <v>300</v>
      </c>
      <c r="G100" s="19">
        <f t="shared" si="1"/>
        <v>313.2</v>
      </c>
    </row>
    <row r="101" spans="1:7">
      <c r="A101" s="39">
        <v>43374</v>
      </c>
      <c r="B101" s="787">
        <v>15272</v>
      </c>
      <c r="C101" s="787" t="s">
        <v>21</v>
      </c>
      <c r="D101" s="815" t="s">
        <v>14</v>
      </c>
      <c r="F101" s="4">
        <v>100</v>
      </c>
      <c r="G101" s="19">
        <f t="shared" si="1"/>
        <v>213.2</v>
      </c>
    </row>
    <row r="102" spans="1:7">
      <c r="A102" s="39">
        <v>43404</v>
      </c>
      <c r="B102" s="787">
        <v>15407</v>
      </c>
      <c r="C102" s="787" t="s">
        <v>21</v>
      </c>
      <c r="D102" s="815" t="s">
        <v>14</v>
      </c>
      <c r="F102" s="4">
        <v>200</v>
      </c>
      <c r="G102" s="19">
        <f t="shared" si="1"/>
        <v>13.199999999999989</v>
      </c>
    </row>
    <row r="103" spans="1:7">
      <c r="A103" s="39">
        <v>43404</v>
      </c>
      <c r="B103" s="787">
        <v>15407</v>
      </c>
      <c r="C103" s="787" t="s">
        <v>21</v>
      </c>
      <c r="D103" s="815" t="s">
        <v>12</v>
      </c>
      <c r="F103" s="4">
        <v>8.1999999999999993</v>
      </c>
      <c r="G103" s="19">
        <f t="shared" si="1"/>
        <v>4.9999999999999893</v>
      </c>
    </row>
    <row r="104" spans="1:7">
      <c r="A104" s="39">
        <v>43404</v>
      </c>
      <c r="B104" s="787">
        <v>15407</v>
      </c>
      <c r="C104" s="787" t="s">
        <v>21</v>
      </c>
      <c r="D104" s="815" t="s">
        <v>13</v>
      </c>
      <c r="F104" s="4">
        <v>1.8</v>
      </c>
      <c r="G104" s="19">
        <f t="shared" si="1"/>
        <v>3.1999999999999895</v>
      </c>
    </row>
    <row r="105" spans="1:7">
      <c r="A105" s="39">
        <v>43424</v>
      </c>
      <c r="B105" s="787">
        <v>15499</v>
      </c>
      <c r="C105" s="787" t="s">
        <v>21</v>
      </c>
      <c r="D105" s="815" t="s">
        <v>13</v>
      </c>
      <c r="F105" s="4">
        <v>3.2</v>
      </c>
      <c r="G105" s="19">
        <f t="shared" si="1"/>
        <v>-1.0658141036401503E-14</v>
      </c>
    </row>
    <row r="106" spans="1:7">
      <c r="A106" s="41">
        <v>43373</v>
      </c>
      <c r="B106" s="786" t="s">
        <v>10</v>
      </c>
      <c r="C106" s="786" t="s">
        <v>22</v>
      </c>
      <c r="D106" s="815" t="s">
        <v>12</v>
      </c>
      <c r="E106" s="4">
        <v>8.4</v>
      </c>
      <c r="G106" s="19">
        <f t="shared" si="1"/>
        <v>8.3999999999999897</v>
      </c>
    </row>
    <row r="107" spans="1:7">
      <c r="B107" s="787"/>
      <c r="C107" s="787"/>
      <c r="D107" s="815" t="s">
        <v>13</v>
      </c>
      <c r="E107" s="4">
        <v>5</v>
      </c>
      <c r="F107" s="16"/>
      <c r="G107" s="19">
        <f t="shared" si="1"/>
        <v>13.39999999999999</v>
      </c>
    </row>
    <row r="108" spans="1:7">
      <c r="B108" s="787"/>
      <c r="C108" s="787"/>
      <c r="D108" s="815" t="s">
        <v>14</v>
      </c>
      <c r="E108" s="4">
        <v>300</v>
      </c>
      <c r="F108" s="16"/>
      <c r="G108" s="19">
        <f t="shared" si="1"/>
        <v>313.39999999999998</v>
      </c>
    </row>
    <row r="109" spans="1:7">
      <c r="A109" s="39">
        <v>43424</v>
      </c>
      <c r="B109" s="787">
        <v>15499</v>
      </c>
      <c r="C109" s="787" t="s">
        <v>22</v>
      </c>
      <c r="D109" s="815" t="s">
        <v>12</v>
      </c>
      <c r="F109" s="16">
        <v>8.4</v>
      </c>
      <c r="G109" s="19">
        <f t="shared" si="1"/>
        <v>305</v>
      </c>
    </row>
    <row r="110" spans="1:7">
      <c r="A110" s="39">
        <v>43424</v>
      </c>
      <c r="B110" s="787">
        <v>15499</v>
      </c>
      <c r="C110" s="787" t="s">
        <v>22</v>
      </c>
      <c r="D110" s="815" t="s">
        <v>13</v>
      </c>
      <c r="F110" s="16">
        <v>5</v>
      </c>
      <c r="G110" s="19">
        <f t="shared" si="1"/>
        <v>300</v>
      </c>
    </row>
    <row r="111" spans="1:7">
      <c r="A111" s="39">
        <v>43424</v>
      </c>
      <c r="B111" s="787">
        <v>15499</v>
      </c>
      <c r="C111" s="787" t="s">
        <v>22</v>
      </c>
      <c r="D111" s="815" t="s">
        <v>14</v>
      </c>
      <c r="F111" s="16">
        <v>300</v>
      </c>
      <c r="G111" s="19">
        <f t="shared" si="1"/>
        <v>0</v>
      </c>
    </row>
    <row r="112" spans="1:7">
      <c r="A112" s="41">
        <v>43404</v>
      </c>
      <c r="B112" s="786" t="s">
        <v>10</v>
      </c>
      <c r="C112" s="786" t="s">
        <v>23</v>
      </c>
      <c r="D112" s="815" t="s">
        <v>12</v>
      </c>
      <c r="E112" s="4">
        <v>8.5</v>
      </c>
      <c r="F112" s="16"/>
      <c r="G112" s="19">
        <f t="shared" si="1"/>
        <v>8.5</v>
      </c>
    </row>
    <row r="113" spans="1:8">
      <c r="B113" s="787"/>
      <c r="C113" s="787"/>
      <c r="D113" s="815" t="s">
        <v>13</v>
      </c>
      <c r="E113" s="4">
        <v>6</v>
      </c>
      <c r="F113" s="16"/>
      <c r="G113" s="19">
        <f t="shared" si="1"/>
        <v>14.5</v>
      </c>
    </row>
    <row r="114" spans="1:8">
      <c r="B114" s="787"/>
      <c r="C114" s="787"/>
      <c r="D114" s="815" t="s">
        <v>14</v>
      </c>
      <c r="E114" s="4">
        <v>300</v>
      </c>
      <c r="F114" s="16"/>
      <c r="G114" s="19">
        <f t="shared" si="1"/>
        <v>314.5</v>
      </c>
    </row>
    <row r="115" spans="1:8">
      <c r="B115" s="787"/>
      <c r="C115" s="787"/>
      <c r="D115" s="815" t="s">
        <v>69</v>
      </c>
      <c r="E115" s="4">
        <v>6</v>
      </c>
      <c r="F115" s="16"/>
      <c r="G115" s="19">
        <f t="shared" si="1"/>
        <v>320.5</v>
      </c>
    </row>
    <row r="116" spans="1:8">
      <c r="A116" s="39">
        <v>43383</v>
      </c>
      <c r="B116" s="787">
        <v>8995</v>
      </c>
      <c r="C116" s="787" t="s">
        <v>23</v>
      </c>
      <c r="D116" s="815" t="s">
        <v>69</v>
      </c>
      <c r="F116" s="16">
        <v>6</v>
      </c>
      <c r="G116" s="19">
        <f t="shared" si="1"/>
        <v>314.5</v>
      </c>
    </row>
    <row r="117" spans="1:8">
      <c r="A117" s="39">
        <v>43434</v>
      </c>
      <c r="B117" s="787">
        <v>15532</v>
      </c>
      <c r="C117" s="787" t="s">
        <v>23</v>
      </c>
      <c r="D117" s="815" t="s">
        <v>14</v>
      </c>
      <c r="F117" s="16">
        <v>170</v>
      </c>
      <c r="G117" s="19">
        <f t="shared" si="1"/>
        <v>144.5</v>
      </c>
      <c r="H117" s="12"/>
    </row>
    <row r="118" spans="1:8">
      <c r="A118" s="39">
        <v>43465</v>
      </c>
      <c r="B118" s="787">
        <v>15650</v>
      </c>
      <c r="C118" s="787" t="s">
        <v>23</v>
      </c>
      <c r="D118" s="815" t="s">
        <v>12</v>
      </c>
      <c r="F118" s="16">
        <v>8.5</v>
      </c>
      <c r="G118" s="19">
        <f t="shared" si="1"/>
        <v>136</v>
      </c>
      <c r="H118" s="12"/>
    </row>
    <row r="119" spans="1:8">
      <c r="A119" s="39">
        <v>43465</v>
      </c>
      <c r="B119" s="787">
        <v>15650</v>
      </c>
      <c r="C119" s="787" t="s">
        <v>23</v>
      </c>
      <c r="D119" s="815" t="s">
        <v>13</v>
      </c>
      <c r="F119" s="16">
        <v>6</v>
      </c>
      <c r="G119" s="19">
        <f t="shared" si="1"/>
        <v>130</v>
      </c>
      <c r="H119" s="12"/>
    </row>
    <row r="120" spans="1:8">
      <c r="A120" s="39">
        <v>43465</v>
      </c>
      <c r="B120" s="787">
        <v>15650</v>
      </c>
      <c r="C120" s="787" t="s">
        <v>23</v>
      </c>
      <c r="D120" s="815" t="s">
        <v>14</v>
      </c>
      <c r="F120" s="16">
        <v>130</v>
      </c>
      <c r="G120" s="19">
        <f t="shared" si="1"/>
        <v>0</v>
      </c>
      <c r="H120" s="12"/>
    </row>
    <row r="121" spans="1:8">
      <c r="A121" s="41">
        <v>43434</v>
      </c>
      <c r="B121" s="786" t="s">
        <v>10</v>
      </c>
      <c r="C121" s="786" t="s">
        <v>24</v>
      </c>
      <c r="D121" s="815" t="s">
        <v>12</v>
      </c>
      <c r="E121" s="4">
        <v>8.6999999999999993</v>
      </c>
      <c r="F121" s="16"/>
      <c r="G121" s="19">
        <f t="shared" si="1"/>
        <v>8.6999999999999993</v>
      </c>
    </row>
    <row r="122" spans="1:8">
      <c r="B122" s="787"/>
      <c r="C122" s="787"/>
      <c r="D122" s="815" t="s">
        <v>13</v>
      </c>
      <c r="E122" s="4">
        <v>6</v>
      </c>
      <c r="F122" s="16"/>
      <c r="G122" s="19">
        <f t="shared" si="1"/>
        <v>14.7</v>
      </c>
    </row>
    <row r="123" spans="1:8">
      <c r="B123" s="787"/>
      <c r="C123" s="787"/>
      <c r="D123" s="815" t="s">
        <v>14</v>
      </c>
      <c r="E123" s="4">
        <v>300</v>
      </c>
      <c r="F123" s="16"/>
      <c r="G123" s="19">
        <f t="shared" si="1"/>
        <v>314.7</v>
      </c>
    </row>
    <row r="124" spans="1:8">
      <c r="A124" s="39">
        <v>43465</v>
      </c>
      <c r="B124" s="787">
        <v>15650</v>
      </c>
      <c r="C124" s="787" t="s">
        <v>24</v>
      </c>
      <c r="D124" s="815" t="s">
        <v>14</v>
      </c>
      <c r="F124" s="16">
        <v>55.5</v>
      </c>
      <c r="G124" s="19">
        <f t="shared" si="1"/>
        <v>259.2</v>
      </c>
    </row>
    <row r="125" spans="1:8">
      <c r="A125" s="39">
        <v>43830</v>
      </c>
      <c r="B125" s="787">
        <v>15687</v>
      </c>
      <c r="C125" s="787" t="s">
        <v>24</v>
      </c>
      <c r="D125" s="815" t="s">
        <v>14</v>
      </c>
      <c r="F125" s="16">
        <v>160</v>
      </c>
      <c r="G125" s="19">
        <f t="shared" si="1"/>
        <v>99.199999999999989</v>
      </c>
    </row>
    <row r="126" spans="1:8">
      <c r="A126" s="39">
        <v>43487</v>
      </c>
      <c r="B126" s="787">
        <v>15810</v>
      </c>
      <c r="C126" s="787" t="s">
        <v>24</v>
      </c>
      <c r="D126" s="815" t="s">
        <v>12</v>
      </c>
      <c r="F126" s="16">
        <v>8.6999999999999993</v>
      </c>
      <c r="G126" s="19">
        <f t="shared" si="1"/>
        <v>90.499999999999986</v>
      </c>
    </row>
    <row r="127" spans="1:8">
      <c r="A127" s="39">
        <v>43487</v>
      </c>
      <c r="B127" s="787">
        <v>15810</v>
      </c>
      <c r="C127" s="787" t="s">
        <v>24</v>
      </c>
      <c r="D127" s="815" t="s">
        <v>13</v>
      </c>
      <c r="F127" s="16">
        <v>6</v>
      </c>
      <c r="G127" s="19">
        <f t="shared" si="1"/>
        <v>84.499999999999986</v>
      </c>
    </row>
    <row r="128" spans="1:8">
      <c r="A128" s="39">
        <v>43487</v>
      </c>
      <c r="B128" s="787">
        <v>15810</v>
      </c>
      <c r="C128" s="787" t="s">
        <v>24</v>
      </c>
      <c r="D128" s="815" t="s">
        <v>14</v>
      </c>
      <c r="F128" s="16">
        <v>84.5</v>
      </c>
      <c r="G128" s="19">
        <f t="shared" si="1"/>
        <v>0</v>
      </c>
    </row>
    <row r="129" spans="1:7">
      <c r="A129" s="41">
        <v>43465</v>
      </c>
      <c r="B129" s="786" t="s">
        <v>10</v>
      </c>
      <c r="C129" s="786" t="s">
        <v>25</v>
      </c>
      <c r="D129" s="815" t="s">
        <v>12</v>
      </c>
      <c r="E129" s="4">
        <v>9.3000000000000007</v>
      </c>
      <c r="F129" s="16"/>
      <c r="G129" s="19">
        <f t="shared" si="1"/>
        <v>9.3000000000000007</v>
      </c>
    </row>
    <row r="130" spans="1:7">
      <c r="B130" s="787"/>
      <c r="C130" s="787"/>
      <c r="D130" s="815" t="s">
        <v>13</v>
      </c>
      <c r="E130" s="4">
        <v>6</v>
      </c>
      <c r="F130" s="16"/>
      <c r="G130" s="19">
        <f t="shared" si="1"/>
        <v>15.3</v>
      </c>
    </row>
    <row r="131" spans="1:7">
      <c r="B131" s="787"/>
      <c r="C131" s="787"/>
      <c r="D131" s="815" t="s">
        <v>14</v>
      </c>
      <c r="E131" s="4">
        <v>300</v>
      </c>
      <c r="F131" s="16"/>
      <c r="G131" s="19">
        <f t="shared" si="1"/>
        <v>315.3</v>
      </c>
    </row>
    <row r="132" spans="1:7">
      <c r="A132" s="39">
        <v>43487</v>
      </c>
      <c r="B132" s="787">
        <v>15810</v>
      </c>
      <c r="C132" s="787" t="s">
        <v>25</v>
      </c>
      <c r="D132" s="815" t="s">
        <v>14</v>
      </c>
      <c r="F132" s="16">
        <v>100.8</v>
      </c>
      <c r="G132" s="19">
        <f t="shared" si="1"/>
        <v>214.5</v>
      </c>
    </row>
    <row r="133" spans="1:7">
      <c r="A133" s="39">
        <v>43500</v>
      </c>
      <c r="B133" s="787">
        <v>15907</v>
      </c>
      <c r="C133" s="787" t="s">
        <v>25</v>
      </c>
      <c r="D133" s="815" t="s">
        <v>12</v>
      </c>
      <c r="F133" s="16">
        <v>9.3000000000000007</v>
      </c>
      <c r="G133" s="19">
        <f t="shared" si="1"/>
        <v>205.2</v>
      </c>
    </row>
    <row r="134" spans="1:7">
      <c r="A134" s="39">
        <v>43500</v>
      </c>
      <c r="B134" s="787">
        <v>15907</v>
      </c>
      <c r="C134" s="787" t="s">
        <v>25</v>
      </c>
      <c r="D134" s="815" t="s">
        <v>13</v>
      </c>
      <c r="F134" s="16">
        <v>6</v>
      </c>
      <c r="G134" s="19">
        <f t="shared" si="1"/>
        <v>199.2</v>
      </c>
    </row>
    <row r="135" spans="1:7">
      <c r="A135" s="39">
        <v>43500</v>
      </c>
      <c r="B135" s="787">
        <v>15907</v>
      </c>
      <c r="C135" s="787" t="s">
        <v>25</v>
      </c>
      <c r="D135" s="815" t="s">
        <v>14</v>
      </c>
      <c r="F135" s="16">
        <v>199.2</v>
      </c>
      <c r="G135" s="19">
        <f t="shared" si="1"/>
        <v>0</v>
      </c>
    </row>
    <row r="136" spans="1:7">
      <c r="A136" s="41">
        <v>43496</v>
      </c>
      <c r="B136" s="786" t="s">
        <v>10</v>
      </c>
      <c r="C136" s="786" t="s">
        <v>11</v>
      </c>
      <c r="D136" s="815" t="s">
        <v>12</v>
      </c>
      <c r="E136" s="4">
        <v>9.6999999999999993</v>
      </c>
      <c r="F136" s="16"/>
      <c r="G136" s="19">
        <f t="shared" si="1"/>
        <v>9.6999999999999993</v>
      </c>
    </row>
    <row r="137" spans="1:7">
      <c r="B137" s="787"/>
      <c r="C137" s="787"/>
      <c r="D137" s="815" t="s">
        <v>13</v>
      </c>
      <c r="E137" s="4">
        <v>6</v>
      </c>
      <c r="F137" s="16"/>
      <c r="G137" s="19">
        <f t="shared" si="1"/>
        <v>15.7</v>
      </c>
    </row>
    <row r="138" spans="1:7">
      <c r="B138" s="787"/>
      <c r="C138" s="787"/>
      <c r="D138" s="815" t="s">
        <v>14</v>
      </c>
      <c r="E138" s="4">
        <v>300</v>
      </c>
      <c r="F138" s="16"/>
      <c r="G138" s="19">
        <f t="shared" ref="G138:G201" si="2">+G137+E138-F138</f>
        <v>315.7</v>
      </c>
    </row>
    <row r="139" spans="1:7">
      <c r="A139" s="39">
        <v>43496</v>
      </c>
      <c r="B139" s="787">
        <v>15845</v>
      </c>
      <c r="C139" s="787" t="s">
        <v>11</v>
      </c>
      <c r="D139" s="815" t="s">
        <v>14</v>
      </c>
      <c r="F139" s="16">
        <v>160</v>
      </c>
      <c r="G139" s="19">
        <f t="shared" si="2"/>
        <v>155.69999999999999</v>
      </c>
    </row>
    <row r="140" spans="1:7">
      <c r="A140" s="39">
        <v>43524</v>
      </c>
      <c r="B140" s="787">
        <v>15968</v>
      </c>
      <c r="C140" s="787" t="s">
        <v>11</v>
      </c>
      <c r="D140" s="815" t="s">
        <v>14</v>
      </c>
      <c r="F140" s="16">
        <v>130</v>
      </c>
      <c r="G140" s="19">
        <f t="shared" si="2"/>
        <v>25.699999999999989</v>
      </c>
    </row>
    <row r="141" spans="1:7">
      <c r="A141" s="39">
        <v>43552</v>
      </c>
      <c r="B141" s="787" t="s">
        <v>4517</v>
      </c>
      <c r="C141" s="787" t="s">
        <v>11</v>
      </c>
      <c r="D141" s="815" t="s">
        <v>14</v>
      </c>
      <c r="F141" s="16">
        <v>10</v>
      </c>
      <c r="G141" s="19">
        <f t="shared" si="2"/>
        <v>15.699999999999989</v>
      </c>
    </row>
    <row r="142" spans="1:7">
      <c r="A142" s="39">
        <v>43552</v>
      </c>
      <c r="B142" s="787" t="s">
        <v>4517</v>
      </c>
      <c r="C142" s="787" t="s">
        <v>11</v>
      </c>
      <c r="D142" s="815" t="s">
        <v>12</v>
      </c>
      <c r="F142" s="16">
        <v>9.6999999999999993</v>
      </c>
      <c r="G142" s="19">
        <f t="shared" si="2"/>
        <v>5.9999999999999893</v>
      </c>
    </row>
    <row r="143" spans="1:7">
      <c r="A143" s="39">
        <v>43552</v>
      </c>
      <c r="B143" s="787" t="s">
        <v>4517</v>
      </c>
      <c r="C143" s="787" t="s">
        <v>11</v>
      </c>
      <c r="D143" s="815" t="s">
        <v>13</v>
      </c>
      <c r="F143" s="16">
        <v>6</v>
      </c>
      <c r="G143" s="19">
        <f t="shared" si="2"/>
        <v>-1.0658141036401503E-14</v>
      </c>
    </row>
    <row r="144" spans="1:7">
      <c r="A144" s="41">
        <v>43524</v>
      </c>
      <c r="B144" s="786" t="s">
        <v>10</v>
      </c>
      <c r="C144" s="786" t="s">
        <v>15</v>
      </c>
      <c r="D144" s="815" t="s">
        <v>12</v>
      </c>
      <c r="E144" s="4">
        <v>10.199999999999999</v>
      </c>
      <c r="F144" s="16"/>
      <c r="G144" s="19">
        <f t="shared" si="2"/>
        <v>10.199999999999989</v>
      </c>
    </row>
    <row r="145" spans="1:7">
      <c r="B145" s="787"/>
      <c r="C145" s="787"/>
      <c r="D145" s="815" t="s">
        <v>13</v>
      </c>
      <c r="E145" s="4">
        <v>7.3</v>
      </c>
      <c r="F145" s="16"/>
      <c r="G145" s="19">
        <f t="shared" si="2"/>
        <v>17.499999999999989</v>
      </c>
    </row>
    <row r="146" spans="1:7">
      <c r="B146" s="787"/>
      <c r="C146" s="787"/>
      <c r="D146" s="815" t="s">
        <v>14</v>
      </c>
      <c r="E146" s="4">
        <v>300</v>
      </c>
      <c r="F146" s="16"/>
      <c r="G146" s="19">
        <f t="shared" si="2"/>
        <v>317.5</v>
      </c>
    </row>
    <row r="147" spans="1:7">
      <c r="A147" s="39">
        <v>43552</v>
      </c>
      <c r="B147" s="787" t="s">
        <v>4517</v>
      </c>
      <c r="C147" s="787" t="s">
        <v>15</v>
      </c>
      <c r="D147" s="815" t="s">
        <v>12</v>
      </c>
      <c r="F147" s="16">
        <v>10.199999999999999</v>
      </c>
      <c r="G147" s="19">
        <f t="shared" si="2"/>
        <v>307.3</v>
      </c>
    </row>
    <row r="148" spans="1:7">
      <c r="A148" s="39">
        <v>43552</v>
      </c>
      <c r="B148" s="787" t="s">
        <v>4517</v>
      </c>
      <c r="C148" s="787" t="s">
        <v>15</v>
      </c>
      <c r="D148" s="815" t="s">
        <v>14</v>
      </c>
      <c r="F148" s="16">
        <v>300</v>
      </c>
      <c r="G148" s="19">
        <f t="shared" si="2"/>
        <v>7.3000000000000114</v>
      </c>
    </row>
    <row r="149" spans="1:7">
      <c r="A149" s="39">
        <v>43616</v>
      </c>
      <c r="B149" s="787" t="s">
        <v>4518</v>
      </c>
      <c r="C149" s="787" t="s">
        <v>15</v>
      </c>
      <c r="D149" s="815" t="s">
        <v>13</v>
      </c>
      <c r="F149" s="16">
        <v>7.3</v>
      </c>
      <c r="G149" s="19">
        <f t="shared" si="2"/>
        <v>1.1546319456101628E-14</v>
      </c>
    </row>
    <row r="150" spans="1:7">
      <c r="A150" s="41">
        <v>43555</v>
      </c>
      <c r="B150" s="786" t="s">
        <v>10</v>
      </c>
      <c r="C150" s="786" t="s">
        <v>16</v>
      </c>
      <c r="D150" s="815" t="s">
        <v>12</v>
      </c>
      <c r="E150" s="4">
        <v>9.5</v>
      </c>
      <c r="F150" s="16"/>
      <c r="G150" s="19">
        <f t="shared" si="2"/>
        <v>9.5000000000000107</v>
      </c>
    </row>
    <row r="151" spans="1:7">
      <c r="B151" s="787"/>
      <c r="C151" s="787"/>
      <c r="D151" s="815" t="s">
        <v>13</v>
      </c>
      <c r="E151" s="4">
        <v>5.8</v>
      </c>
      <c r="F151" s="16"/>
      <c r="G151" s="19">
        <f t="shared" si="2"/>
        <v>15.300000000000011</v>
      </c>
    </row>
    <row r="152" spans="1:7">
      <c r="B152" s="787"/>
      <c r="C152" s="787"/>
      <c r="D152" s="815" t="s">
        <v>14</v>
      </c>
      <c r="E152" s="4">
        <v>300</v>
      </c>
      <c r="F152" s="16"/>
      <c r="G152" s="19">
        <f t="shared" si="2"/>
        <v>315.3</v>
      </c>
    </row>
    <row r="153" spans="1:7">
      <c r="A153" s="39">
        <v>43554</v>
      </c>
      <c r="B153" s="787" t="s">
        <v>4519</v>
      </c>
      <c r="C153" s="787" t="s">
        <v>16</v>
      </c>
      <c r="D153" s="815" t="s">
        <v>14</v>
      </c>
      <c r="F153" s="16">
        <v>110</v>
      </c>
      <c r="G153" s="19">
        <f t="shared" si="2"/>
        <v>205.3</v>
      </c>
    </row>
    <row r="154" spans="1:7">
      <c r="A154" s="39">
        <v>43585</v>
      </c>
      <c r="B154" s="787" t="s">
        <v>4520</v>
      </c>
      <c r="C154" s="787" t="s">
        <v>16</v>
      </c>
      <c r="D154" s="815" t="s">
        <v>14</v>
      </c>
      <c r="F154" s="16">
        <v>180</v>
      </c>
      <c r="G154" s="19">
        <f t="shared" si="2"/>
        <v>25.300000000000011</v>
      </c>
    </row>
    <row r="155" spans="1:7">
      <c r="A155" s="39">
        <v>43616</v>
      </c>
      <c r="B155" s="787" t="s">
        <v>4518</v>
      </c>
      <c r="C155" s="787" t="s">
        <v>16</v>
      </c>
      <c r="D155" s="815" t="s">
        <v>14</v>
      </c>
      <c r="F155" s="16">
        <v>10</v>
      </c>
      <c r="G155" s="19">
        <f t="shared" si="2"/>
        <v>15.300000000000011</v>
      </c>
    </row>
    <row r="156" spans="1:7">
      <c r="A156" s="39">
        <v>43616</v>
      </c>
      <c r="B156" s="787" t="s">
        <v>4518</v>
      </c>
      <c r="C156" s="787" t="s">
        <v>16</v>
      </c>
      <c r="D156" s="815" t="s">
        <v>12</v>
      </c>
      <c r="F156" s="16">
        <v>9.5</v>
      </c>
      <c r="G156" s="19">
        <f t="shared" si="2"/>
        <v>5.8000000000000114</v>
      </c>
    </row>
    <row r="157" spans="1:7">
      <c r="A157" s="39">
        <v>43616</v>
      </c>
      <c r="B157" s="787" t="s">
        <v>4518</v>
      </c>
      <c r="C157" s="787" t="s">
        <v>16</v>
      </c>
      <c r="D157" s="815" t="s">
        <v>13</v>
      </c>
      <c r="F157" s="16">
        <v>5.8</v>
      </c>
      <c r="G157" s="19">
        <f t="shared" si="2"/>
        <v>1.1546319456101628E-14</v>
      </c>
    </row>
    <row r="158" spans="1:7">
      <c r="A158" s="41">
        <v>43585</v>
      </c>
      <c r="B158" s="786" t="s">
        <v>10</v>
      </c>
      <c r="C158" s="786" t="s">
        <v>17</v>
      </c>
      <c r="D158" s="815" t="s">
        <v>12</v>
      </c>
      <c r="E158" s="4">
        <v>9.6</v>
      </c>
      <c r="F158" s="16"/>
      <c r="G158" s="19">
        <f t="shared" si="2"/>
        <v>9.6000000000000121</v>
      </c>
    </row>
    <row r="159" spans="1:7">
      <c r="B159" s="787"/>
      <c r="C159" s="787"/>
      <c r="D159" s="815" t="s">
        <v>13</v>
      </c>
      <c r="E159" s="4">
        <v>5.3</v>
      </c>
      <c r="F159" s="16"/>
      <c r="G159" s="19">
        <f t="shared" si="2"/>
        <v>14.900000000000013</v>
      </c>
    </row>
    <row r="160" spans="1:7">
      <c r="B160" s="787"/>
      <c r="C160" s="787"/>
      <c r="D160" s="815" t="s">
        <v>14</v>
      </c>
      <c r="E160" s="4">
        <v>300</v>
      </c>
      <c r="F160" s="16"/>
      <c r="G160" s="19">
        <f t="shared" si="2"/>
        <v>314.90000000000003</v>
      </c>
    </row>
    <row r="161" spans="1:8">
      <c r="A161" s="39">
        <v>43616</v>
      </c>
      <c r="B161" s="787" t="s">
        <v>4518</v>
      </c>
      <c r="C161" s="787" t="s">
        <v>17</v>
      </c>
      <c r="D161" s="815" t="s">
        <v>14</v>
      </c>
      <c r="F161" s="16">
        <v>57.4</v>
      </c>
      <c r="G161" s="19">
        <f t="shared" si="2"/>
        <v>257.50000000000006</v>
      </c>
    </row>
    <row r="162" spans="1:8">
      <c r="A162" s="39">
        <v>43644</v>
      </c>
      <c r="B162" s="787" t="s">
        <v>4521</v>
      </c>
      <c r="C162" s="787" t="s">
        <v>17</v>
      </c>
      <c r="D162" s="815" t="s">
        <v>14</v>
      </c>
      <c r="F162" s="16">
        <v>170</v>
      </c>
      <c r="G162" s="19">
        <f t="shared" si="2"/>
        <v>87.500000000000057</v>
      </c>
    </row>
    <row r="163" spans="1:8">
      <c r="A163" s="39">
        <v>43677</v>
      </c>
      <c r="B163" s="787" t="s">
        <v>4522</v>
      </c>
      <c r="C163" s="787" t="s">
        <v>17</v>
      </c>
      <c r="D163" s="815" t="s">
        <v>12</v>
      </c>
      <c r="F163" s="16">
        <v>9.6</v>
      </c>
      <c r="G163" s="19">
        <f t="shared" si="2"/>
        <v>77.900000000000063</v>
      </c>
    </row>
    <row r="164" spans="1:8">
      <c r="A164" s="39">
        <v>43677</v>
      </c>
      <c r="B164" s="787" t="s">
        <v>4522</v>
      </c>
      <c r="C164" s="787" t="s">
        <v>17</v>
      </c>
      <c r="D164" s="815" t="s">
        <v>13</v>
      </c>
      <c r="F164" s="16">
        <v>5.3</v>
      </c>
      <c r="G164" s="19">
        <f t="shared" si="2"/>
        <v>72.600000000000065</v>
      </c>
    </row>
    <row r="165" spans="1:8">
      <c r="A165" s="39">
        <v>43677</v>
      </c>
      <c r="B165" s="787" t="s">
        <v>4522</v>
      </c>
      <c r="C165" s="787" t="s">
        <v>17</v>
      </c>
      <c r="D165" s="815" t="s">
        <v>14</v>
      </c>
      <c r="F165" s="16">
        <v>72.599999999999994</v>
      </c>
      <c r="G165" s="19">
        <f t="shared" si="2"/>
        <v>0</v>
      </c>
    </row>
    <row r="166" spans="1:8">
      <c r="A166" s="41">
        <v>43616</v>
      </c>
      <c r="B166" s="786" t="s">
        <v>10</v>
      </c>
      <c r="C166" s="786" t="s">
        <v>18</v>
      </c>
      <c r="D166" s="815" t="s">
        <v>12</v>
      </c>
      <c r="E166" s="4">
        <v>8.9</v>
      </c>
      <c r="F166" s="16"/>
      <c r="G166" s="19">
        <f t="shared" si="2"/>
        <v>8.9</v>
      </c>
    </row>
    <row r="167" spans="1:8">
      <c r="B167" s="787"/>
      <c r="C167" s="787"/>
      <c r="D167" s="815" t="s">
        <v>13</v>
      </c>
      <c r="E167" s="4">
        <v>6.2</v>
      </c>
      <c r="F167" s="16"/>
      <c r="G167" s="19">
        <f t="shared" si="2"/>
        <v>15.100000000000001</v>
      </c>
    </row>
    <row r="168" spans="1:8">
      <c r="B168" s="787"/>
      <c r="C168" s="787"/>
      <c r="D168" s="815" t="s">
        <v>14</v>
      </c>
      <c r="E168" s="4">
        <v>300</v>
      </c>
      <c r="F168" s="16"/>
      <c r="G168" s="19">
        <f t="shared" si="2"/>
        <v>315.10000000000002</v>
      </c>
      <c r="H168" s="12"/>
    </row>
    <row r="169" spans="1:8">
      <c r="A169" s="39">
        <v>43677</v>
      </c>
      <c r="B169" s="787" t="s">
        <v>4522</v>
      </c>
      <c r="C169" s="787" t="s">
        <v>18</v>
      </c>
      <c r="D169" s="815" t="s">
        <v>14</v>
      </c>
      <c r="F169" s="16">
        <v>152.5</v>
      </c>
      <c r="G169" s="19">
        <f t="shared" si="2"/>
        <v>162.60000000000002</v>
      </c>
      <c r="H169" s="12"/>
    </row>
    <row r="170" spans="1:8">
      <c r="A170" s="39">
        <v>43678</v>
      </c>
      <c r="B170" s="787" t="s">
        <v>4523</v>
      </c>
      <c r="C170" s="787" t="s">
        <v>18</v>
      </c>
      <c r="D170" s="815" t="s">
        <v>12</v>
      </c>
      <c r="F170" s="16">
        <v>8.9</v>
      </c>
      <c r="G170" s="19">
        <f t="shared" si="2"/>
        <v>153.70000000000002</v>
      </c>
      <c r="H170" s="12"/>
    </row>
    <row r="171" spans="1:8">
      <c r="A171" s="39">
        <v>43678</v>
      </c>
      <c r="B171" s="787" t="s">
        <v>4523</v>
      </c>
      <c r="C171" s="787" t="s">
        <v>18</v>
      </c>
      <c r="D171" s="815" t="s">
        <v>13</v>
      </c>
      <c r="F171" s="16">
        <v>6.2</v>
      </c>
      <c r="G171" s="19">
        <f t="shared" si="2"/>
        <v>147.50000000000003</v>
      </c>
      <c r="H171" s="12"/>
    </row>
    <row r="172" spans="1:8">
      <c r="A172" s="39">
        <v>43678</v>
      </c>
      <c r="B172" s="787" t="s">
        <v>4523</v>
      </c>
      <c r="C172" s="787" t="s">
        <v>18</v>
      </c>
      <c r="D172" s="815" t="s">
        <v>14</v>
      </c>
      <c r="F172" s="16">
        <v>147.5</v>
      </c>
      <c r="G172" s="19">
        <f t="shared" si="2"/>
        <v>0</v>
      </c>
      <c r="H172" s="12"/>
    </row>
    <row r="173" spans="1:8">
      <c r="A173" s="41">
        <v>43646</v>
      </c>
      <c r="B173" s="786" t="s">
        <v>10</v>
      </c>
      <c r="C173" s="786" t="s">
        <v>19</v>
      </c>
      <c r="D173" s="815" t="s">
        <v>12</v>
      </c>
      <c r="E173" s="4">
        <v>7.9</v>
      </c>
      <c r="F173" s="16"/>
      <c r="G173" s="19">
        <f t="shared" si="2"/>
        <v>7.9</v>
      </c>
    </row>
    <row r="174" spans="1:8">
      <c r="B174" s="787"/>
      <c r="C174" s="787"/>
      <c r="D174" s="815" t="s">
        <v>13</v>
      </c>
      <c r="E174" s="4">
        <v>5.9</v>
      </c>
      <c r="F174" s="16"/>
      <c r="G174" s="19">
        <f t="shared" si="2"/>
        <v>13.8</v>
      </c>
    </row>
    <row r="175" spans="1:8">
      <c r="B175" s="787"/>
      <c r="C175" s="787"/>
      <c r="D175" s="815" t="s">
        <v>14</v>
      </c>
      <c r="E175" s="4">
        <v>300</v>
      </c>
      <c r="F175" s="16"/>
      <c r="G175" s="19">
        <f t="shared" si="2"/>
        <v>313.8</v>
      </c>
    </row>
    <row r="176" spans="1:8">
      <c r="A176" s="39">
        <v>43678</v>
      </c>
      <c r="B176" s="787" t="s">
        <v>4523</v>
      </c>
      <c r="C176" s="787" t="s">
        <v>19</v>
      </c>
      <c r="D176" s="815" t="s">
        <v>14</v>
      </c>
      <c r="F176" s="16">
        <v>37.4</v>
      </c>
      <c r="G176" s="19">
        <f t="shared" si="2"/>
        <v>276.40000000000003</v>
      </c>
      <c r="H176" s="12"/>
    </row>
    <row r="177" spans="1:8">
      <c r="A177" s="39">
        <v>43708</v>
      </c>
      <c r="B177" s="787" t="s">
        <v>4524</v>
      </c>
      <c r="C177" s="787" t="s">
        <v>19</v>
      </c>
      <c r="D177" s="815" t="s">
        <v>12</v>
      </c>
      <c r="F177" s="16">
        <v>7.9</v>
      </c>
      <c r="G177" s="19">
        <f t="shared" si="2"/>
        <v>268.50000000000006</v>
      </c>
      <c r="H177" s="12"/>
    </row>
    <row r="178" spans="1:8">
      <c r="A178" s="39">
        <v>43708</v>
      </c>
      <c r="B178" s="787" t="s">
        <v>4524</v>
      </c>
      <c r="C178" s="787" t="s">
        <v>19</v>
      </c>
      <c r="D178" s="815" t="s">
        <v>13</v>
      </c>
      <c r="F178" s="16">
        <v>5.9</v>
      </c>
      <c r="G178" s="19">
        <f t="shared" si="2"/>
        <v>262.60000000000008</v>
      </c>
      <c r="H178" s="12"/>
    </row>
    <row r="179" spans="1:8">
      <c r="A179" s="39">
        <v>43708</v>
      </c>
      <c r="B179" s="787" t="s">
        <v>4524</v>
      </c>
      <c r="C179" s="787" t="s">
        <v>19</v>
      </c>
      <c r="D179" s="815" t="s">
        <v>14</v>
      </c>
      <c r="F179" s="16">
        <v>236.2</v>
      </c>
      <c r="G179" s="19">
        <f t="shared" si="2"/>
        <v>26.400000000000091</v>
      </c>
      <c r="H179" s="12"/>
    </row>
    <row r="180" spans="1:8">
      <c r="A180" s="39">
        <v>43738</v>
      </c>
      <c r="B180" s="787" t="s">
        <v>4525</v>
      </c>
      <c r="C180" s="787" t="s">
        <v>19</v>
      </c>
      <c r="D180" s="815" t="s">
        <v>14</v>
      </c>
      <c r="F180" s="16">
        <v>26.4</v>
      </c>
      <c r="G180" s="19">
        <f t="shared" si="2"/>
        <v>9.2370555648813024E-14</v>
      </c>
      <c r="H180" s="12"/>
    </row>
    <row r="181" spans="1:8">
      <c r="A181" s="41">
        <v>43677</v>
      </c>
      <c r="B181" s="786" t="s">
        <v>10</v>
      </c>
      <c r="C181" s="786" t="s">
        <v>20</v>
      </c>
      <c r="D181" s="815" t="s">
        <v>12</v>
      </c>
      <c r="E181" s="4">
        <v>7.9</v>
      </c>
      <c r="F181" s="16"/>
      <c r="G181" s="19">
        <f t="shared" si="2"/>
        <v>7.9000000000000927</v>
      </c>
    </row>
    <row r="182" spans="1:8">
      <c r="B182" s="787"/>
      <c r="C182" s="787"/>
      <c r="D182" s="815" t="s">
        <v>13</v>
      </c>
      <c r="E182" s="4">
        <v>5.7</v>
      </c>
      <c r="F182" s="16"/>
      <c r="G182" s="19">
        <f t="shared" si="2"/>
        <v>13.600000000000094</v>
      </c>
    </row>
    <row r="183" spans="1:8">
      <c r="B183" s="787"/>
      <c r="C183" s="787"/>
      <c r="D183" s="815" t="s">
        <v>14</v>
      </c>
      <c r="E183" s="4">
        <v>300</v>
      </c>
      <c r="F183" s="16"/>
      <c r="G183" s="19">
        <f t="shared" si="2"/>
        <v>313.60000000000008</v>
      </c>
    </row>
    <row r="184" spans="1:8">
      <c r="A184" s="39">
        <v>43738</v>
      </c>
      <c r="B184" s="787" t="s">
        <v>4525</v>
      </c>
      <c r="C184" s="787" t="s">
        <v>20</v>
      </c>
      <c r="D184" s="815" t="s">
        <v>14</v>
      </c>
      <c r="F184" s="16">
        <v>203.6</v>
      </c>
      <c r="G184" s="19">
        <f t="shared" si="2"/>
        <v>110.00000000000009</v>
      </c>
    </row>
    <row r="185" spans="1:8">
      <c r="A185" s="39">
        <v>43769</v>
      </c>
      <c r="B185" s="787" t="s">
        <v>4526</v>
      </c>
      <c r="C185" s="787" t="s">
        <v>20</v>
      </c>
      <c r="D185" s="815" t="s">
        <v>14</v>
      </c>
      <c r="F185" s="16">
        <v>70</v>
      </c>
      <c r="G185" s="19">
        <f t="shared" si="2"/>
        <v>40.000000000000085</v>
      </c>
    </row>
    <row r="186" spans="1:8">
      <c r="A186" s="39">
        <v>43799</v>
      </c>
      <c r="B186" s="787" t="s">
        <v>4527</v>
      </c>
      <c r="C186" s="787" t="s">
        <v>20</v>
      </c>
      <c r="D186" s="815" t="s">
        <v>12</v>
      </c>
      <c r="F186" s="16">
        <v>7.9</v>
      </c>
      <c r="G186" s="19">
        <f t="shared" si="2"/>
        <v>32.100000000000087</v>
      </c>
    </row>
    <row r="187" spans="1:8">
      <c r="A187" s="39">
        <v>43799</v>
      </c>
      <c r="B187" s="787" t="s">
        <v>4527</v>
      </c>
      <c r="C187" s="787" t="s">
        <v>20</v>
      </c>
      <c r="D187" s="815" t="s">
        <v>13</v>
      </c>
      <c r="F187" s="16">
        <v>5.7</v>
      </c>
      <c r="G187" s="19">
        <f t="shared" si="2"/>
        <v>26.400000000000087</v>
      </c>
    </row>
    <row r="188" spans="1:8">
      <c r="A188" s="39">
        <v>43799</v>
      </c>
      <c r="B188" s="787" t="s">
        <v>4527</v>
      </c>
      <c r="C188" s="787" t="s">
        <v>20</v>
      </c>
      <c r="D188" s="815" t="s">
        <v>14</v>
      </c>
      <c r="F188" s="16">
        <v>26.4</v>
      </c>
      <c r="G188" s="19">
        <f t="shared" si="2"/>
        <v>8.8817841970012523E-14</v>
      </c>
    </row>
    <row r="189" spans="1:8">
      <c r="A189" s="41">
        <v>43708</v>
      </c>
      <c r="B189" s="786" t="s">
        <v>10</v>
      </c>
      <c r="C189" s="786" t="s">
        <v>21</v>
      </c>
      <c r="D189" s="815" t="s">
        <v>12</v>
      </c>
      <c r="E189" s="4">
        <v>7.7</v>
      </c>
      <c r="F189" s="16"/>
      <c r="G189" s="19">
        <f t="shared" si="2"/>
        <v>7.700000000000089</v>
      </c>
    </row>
    <row r="190" spans="1:8">
      <c r="B190" s="787"/>
      <c r="C190" s="787"/>
      <c r="D190" s="815" t="s">
        <v>13</v>
      </c>
      <c r="E190" s="4">
        <v>5.5</v>
      </c>
      <c r="F190" s="16"/>
      <c r="G190" s="19">
        <f t="shared" si="2"/>
        <v>13.200000000000088</v>
      </c>
    </row>
    <row r="191" spans="1:8">
      <c r="B191" s="787"/>
      <c r="C191" s="787"/>
      <c r="D191" s="815" t="s">
        <v>14</v>
      </c>
      <c r="E191" s="4">
        <v>300</v>
      </c>
      <c r="F191" s="16"/>
      <c r="G191" s="19">
        <f t="shared" si="2"/>
        <v>313.2000000000001</v>
      </c>
    </row>
    <row r="192" spans="1:8">
      <c r="A192" s="39">
        <v>43799</v>
      </c>
      <c r="B192" s="787" t="s">
        <v>4527</v>
      </c>
      <c r="C192" s="787" t="s">
        <v>21</v>
      </c>
      <c r="D192" s="815" t="s">
        <v>12</v>
      </c>
      <c r="F192" s="16">
        <v>7.7</v>
      </c>
      <c r="G192" s="19">
        <f t="shared" si="2"/>
        <v>305.50000000000011</v>
      </c>
    </row>
    <row r="193" spans="1:7">
      <c r="A193" s="39">
        <v>43799</v>
      </c>
      <c r="B193" s="787" t="s">
        <v>4527</v>
      </c>
      <c r="C193" s="787" t="s">
        <v>21</v>
      </c>
      <c r="D193" s="815" t="s">
        <v>13</v>
      </c>
      <c r="F193" s="16">
        <v>5.5</v>
      </c>
      <c r="G193" s="19">
        <f t="shared" si="2"/>
        <v>300.00000000000011</v>
      </c>
    </row>
    <row r="194" spans="1:7">
      <c r="A194" s="39">
        <v>43799</v>
      </c>
      <c r="B194" s="787" t="s">
        <v>4527</v>
      </c>
      <c r="C194" s="787" t="s">
        <v>21</v>
      </c>
      <c r="D194" s="815" t="s">
        <v>14</v>
      </c>
      <c r="F194" s="16">
        <v>300</v>
      </c>
      <c r="G194" s="19">
        <f t="shared" si="2"/>
        <v>0</v>
      </c>
    </row>
    <row r="195" spans="1:7">
      <c r="A195" s="41">
        <v>43738</v>
      </c>
      <c r="B195" s="786" t="s">
        <v>10</v>
      </c>
      <c r="C195" s="786" t="s">
        <v>22</v>
      </c>
      <c r="D195" s="815" t="s">
        <v>12</v>
      </c>
      <c r="E195" s="4">
        <v>7.7</v>
      </c>
      <c r="F195" s="16"/>
      <c r="G195" s="19">
        <f t="shared" si="2"/>
        <v>7.7</v>
      </c>
    </row>
    <row r="196" spans="1:7">
      <c r="B196" s="787"/>
      <c r="C196" s="787"/>
      <c r="D196" s="815" t="s">
        <v>13</v>
      </c>
      <c r="E196" s="4">
        <v>5.6</v>
      </c>
      <c r="F196" s="16"/>
      <c r="G196" s="19">
        <f t="shared" si="2"/>
        <v>13.3</v>
      </c>
    </row>
    <row r="197" spans="1:7">
      <c r="B197" s="787"/>
      <c r="C197" s="787"/>
      <c r="D197" s="815" t="s">
        <v>14</v>
      </c>
      <c r="E197" s="4">
        <v>300</v>
      </c>
      <c r="F197" s="16"/>
      <c r="G197" s="19">
        <f t="shared" si="2"/>
        <v>313.3</v>
      </c>
    </row>
    <row r="198" spans="1:7">
      <c r="A198" s="39">
        <v>43799</v>
      </c>
      <c r="B198" s="787" t="s">
        <v>4527</v>
      </c>
      <c r="C198" s="787" t="s">
        <v>22</v>
      </c>
      <c r="D198" s="815" t="s">
        <v>12</v>
      </c>
      <c r="F198" s="16">
        <v>7.7</v>
      </c>
      <c r="G198" s="19">
        <f t="shared" si="2"/>
        <v>305.60000000000002</v>
      </c>
    </row>
    <row r="199" spans="1:7">
      <c r="A199" s="39">
        <v>43799</v>
      </c>
      <c r="B199" s="787" t="s">
        <v>4527</v>
      </c>
      <c r="C199" s="787" t="s">
        <v>22</v>
      </c>
      <c r="D199" s="815" t="s">
        <v>13</v>
      </c>
      <c r="F199" s="16">
        <v>5.6</v>
      </c>
      <c r="G199" s="19">
        <f t="shared" si="2"/>
        <v>300</v>
      </c>
    </row>
    <row r="200" spans="1:7">
      <c r="A200" s="39">
        <v>43799</v>
      </c>
      <c r="B200" s="787" t="s">
        <v>4527</v>
      </c>
      <c r="C200" s="787" t="s">
        <v>22</v>
      </c>
      <c r="D200" s="815" t="s">
        <v>14</v>
      </c>
      <c r="F200" s="16">
        <v>63.5</v>
      </c>
      <c r="G200" s="19">
        <f t="shared" si="2"/>
        <v>236.5</v>
      </c>
    </row>
    <row r="201" spans="1:7">
      <c r="A201" s="39">
        <v>43826</v>
      </c>
      <c r="B201" s="787" t="s">
        <v>4528</v>
      </c>
      <c r="C201" s="787" t="s">
        <v>22</v>
      </c>
      <c r="D201" s="815" t="s">
        <v>14</v>
      </c>
      <c r="F201" s="16">
        <v>100</v>
      </c>
      <c r="G201" s="19">
        <f t="shared" si="2"/>
        <v>136.5</v>
      </c>
    </row>
    <row r="202" spans="1:7">
      <c r="A202" s="39">
        <v>43830</v>
      </c>
      <c r="B202" s="787" t="s">
        <v>4529</v>
      </c>
      <c r="C202" s="787" t="s">
        <v>22</v>
      </c>
      <c r="D202" s="815" t="s">
        <v>14</v>
      </c>
      <c r="F202" s="16">
        <v>60</v>
      </c>
      <c r="G202" s="19">
        <f t="shared" ref="G202:G265" si="3">+G201+E202-F202</f>
        <v>76.5</v>
      </c>
    </row>
    <row r="203" spans="1:7">
      <c r="A203" s="39">
        <v>43991</v>
      </c>
      <c r="B203" s="787" t="s">
        <v>4530</v>
      </c>
      <c r="C203" s="787" t="s">
        <v>22</v>
      </c>
      <c r="D203" s="815" t="s">
        <v>14</v>
      </c>
      <c r="F203" s="16">
        <v>76.5</v>
      </c>
      <c r="G203" s="19">
        <f t="shared" si="3"/>
        <v>0</v>
      </c>
    </row>
    <row r="204" spans="1:7">
      <c r="A204" s="41">
        <v>43769</v>
      </c>
      <c r="B204" s="786" t="s">
        <v>10</v>
      </c>
      <c r="C204" s="786" t="s">
        <v>23</v>
      </c>
      <c r="D204" s="815" t="s">
        <v>12</v>
      </c>
      <c r="E204" s="4">
        <v>7.8</v>
      </c>
      <c r="F204" s="16"/>
      <c r="G204" s="19">
        <f t="shared" si="3"/>
        <v>7.8</v>
      </c>
    </row>
    <row r="205" spans="1:7">
      <c r="B205" s="787"/>
      <c r="C205" s="787"/>
      <c r="D205" s="815" t="s">
        <v>13</v>
      </c>
      <c r="E205" s="4">
        <v>5.4</v>
      </c>
      <c r="F205" s="16"/>
      <c r="G205" s="19">
        <f t="shared" si="3"/>
        <v>13.2</v>
      </c>
    </row>
    <row r="206" spans="1:7">
      <c r="B206" s="787"/>
      <c r="C206" s="787"/>
      <c r="D206" s="815" t="s">
        <v>14</v>
      </c>
      <c r="E206" s="4">
        <v>300</v>
      </c>
      <c r="F206" s="16"/>
      <c r="G206" s="19">
        <f t="shared" si="3"/>
        <v>313.2</v>
      </c>
    </row>
    <row r="207" spans="1:7">
      <c r="A207" s="39">
        <v>43769</v>
      </c>
      <c r="B207" s="787" t="s">
        <v>4531</v>
      </c>
      <c r="C207" s="787" t="s">
        <v>23</v>
      </c>
      <c r="D207" s="815" t="s">
        <v>14</v>
      </c>
      <c r="F207" s="16">
        <v>300</v>
      </c>
      <c r="G207" s="19">
        <f t="shared" si="3"/>
        <v>13.199999999999989</v>
      </c>
    </row>
    <row r="208" spans="1:7">
      <c r="A208" s="39">
        <v>43991</v>
      </c>
      <c r="B208" s="787" t="s">
        <v>4530</v>
      </c>
      <c r="C208" s="787" t="s">
        <v>23</v>
      </c>
      <c r="D208" s="815" t="s">
        <v>12</v>
      </c>
      <c r="F208" s="16">
        <v>7.8</v>
      </c>
      <c r="G208" s="19">
        <f t="shared" si="3"/>
        <v>5.3999999999999888</v>
      </c>
    </row>
    <row r="209" spans="1:7">
      <c r="A209" s="39">
        <v>43991</v>
      </c>
      <c r="B209" s="787" t="s">
        <v>4530</v>
      </c>
      <c r="C209" s="787" t="s">
        <v>23</v>
      </c>
      <c r="D209" s="815" t="s">
        <v>13</v>
      </c>
      <c r="F209" s="16">
        <v>5.4</v>
      </c>
      <c r="G209" s="19">
        <f t="shared" si="3"/>
        <v>-1.1546319456101628E-14</v>
      </c>
    </row>
    <row r="210" spans="1:7">
      <c r="A210" s="41">
        <v>43799</v>
      </c>
      <c r="B210" s="786" t="s">
        <v>10</v>
      </c>
      <c r="C210" s="786" t="s">
        <v>24</v>
      </c>
      <c r="D210" s="815" t="s">
        <v>12</v>
      </c>
      <c r="E210" s="4">
        <v>8.6999999999999993</v>
      </c>
      <c r="F210" s="16"/>
      <c r="G210" s="19">
        <f t="shared" si="3"/>
        <v>8.6999999999999886</v>
      </c>
    </row>
    <row r="211" spans="1:7">
      <c r="B211" s="787"/>
      <c r="C211" s="787"/>
      <c r="D211" s="815" t="s">
        <v>13</v>
      </c>
      <c r="E211" s="4">
        <v>5.6</v>
      </c>
      <c r="F211" s="16"/>
      <c r="G211" s="19">
        <f t="shared" si="3"/>
        <v>14.299999999999988</v>
      </c>
    </row>
    <row r="212" spans="1:7">
      <c r="B212" s="787"/>
      <c r="C212" s="787"/>
      <c r="D212" s="815" t="s">
        <v>14</v>
      </c>
      <c r="E212" s="4">
        <v>300</v>
      </c>
      <c r="F212" s="16"/>
      <c r="G212" s="19">
        <f t="shared" si="3"/>
        <v>314.3</v>
      </c>
    </row>
    <row r="213" spans="1:7">
      <c r="A213" s="39">
        <v>43799</v>
      </c>
      <c r="B213" s="787" t="s">
        <v>4527</v>
      </c>
      <c r="C213" s="787" t="s">
        <v>24</v>
      </c>
      <c r="D213" s="815" t="s">
        <v>14</v>
      </c>
      <c r="F213" s="16">
        <v>300</v>
      </c>
      <c r="G213" s="19">
        <f t="shared" si="3"/>
        <v>14.300000000000011</v>
      </c>
    </row>
    <row r="214" spans="1:7">
      <c r="A214" s="39">
        <v>43991</v>
      </c>
      <c r="B214" s="787" t="s">
        <v>4530</v>
      </c>
      <c r="C214" s="787" t="s">
        <v>24</v>
      </c>
      <c r="D214" s="815"/>
      <c r="F214" s="16">
        <v>8.6999999999999993</v>
      </c>
      <c r="G214" s="19">
        <f t="shared" si="3"/>
        <v>5.6000000000000121</v>
      </c>
    </row>
    <row r="215" spans="1:7">
      <c r="A215" s="39">
        <v>43991</v>
      </c>
      <c r="B215" s="787" t="s">
        <v>4530</v>
      </c>
      <c r="C215" s="787" t="s">
        <v>24</v>
      </c>
      <c r="D215" s="815"/>
      <c r="F215" s="16">
        <v>5.6</v>
      </c>
      <c r="G215" s="19">
        <f t="shared" si="3"/>
        <v>1.2434497875801753E-14</v>
      </c>
    </row>
    <row r="216" spans="1:7">
      <c r="A216" s="41">
        <v>43830</v>
      </c>
      <c r="B216" s="786" t="s">
        <v>10</v>
      </c>
      <c r="C216" s="786" t="s">
        <v>25</v>
      </c>
      <c r="D216" s="815" t="s">
        <v>12</v>
      </c>
      <c r="E216" s="4">
        <v>9.1</v>
      </c>
      <c r="F216" s="16"/>
      <c r="G216" s="19">
        <f t="shared" si="3"/>
        <v>9.1000000000000121</v>
      </c>
    </row>
    <row r="217" spans="1:7">
      <c r="B217" s="787"/>
      <c r="C217" s="787"/>
      <c r="D217" s="815" t="s">
        <v>13</v>
      </c>
      <c r="E217" s="4">
        <v>5.6</v>
      </c>
      <c r="F217" s="16"/>
      <c r="G217" s="19">
        <f t="shared" si="3"/>
        <v>14.700000000000012</v>
      </c>
    </row>
    <row r="218" spans="1:7">
      <c r="B218" s="787"/>
      <c r="C218" s="787"/>
      <c r="D218" s="815" t="s">
        <v>14</v>
      </c>
      <c r="E218" s="4">
        <v>300</v>
      </c>
      <c r="F218" s="16"/>
      <c r="G218" s="19">
        <f t="shared" si="3"/>
        <v>314.7</v>
      </c>
    </row>
    <row r="219" spans="1:7">
      <c r="A219" s="39">
        <v>43830</v>
      </c>
      <c r="B219" s="787" t="s">
        <v>4529</v>
      </c>
      <c r="C219" s="787" t="s">
        <v>25</v>
      </c>
      <c r="D219" s="815" t="s">
        <v>14</v>
      </c>
      <c r="F219" s="16">
        <v>300</v>
      </c>
      <c r="G219" s="19">
        <f t="shared" si="3"/>
        <v>14.699999999999989</v>
      </c>
    </row>
    <row r="220" spans="1:7">
      <c r="A220" s="39">
        <v>43991</v>
      </c>
      <c r="B220" s="787" t="s">
        <v>4530</v>
      </c>
      <c r="C220" s="787" t="s">
        <v>25</v>
      </c>
      <c r="D220" s="815"/>
      <c r="F220" s="16">
        <v>9.1</v>
      </c>
      <c r="G220" s="19">
        <f t="shared" si="3"/>
        <v>5.599999999999989</v>
      </c>
    </row>
    <row r="221" spans="1:7">
      <c r="A221" s="39">
        <v>43991</v>
      </c>
      <c r="B221" s="787" t="s">
        <v>4530</v>
      </c>
      <c r="C221" s="787" t="s">
        <v>25</v>
      </c>
      <c r="D221" s="815"/>
      <c r="F221" s="16">
        <v>5.6</v>
      </c>
      <c r="G221" s="19">
        <f t="shared" si="3"/>
        <v>-1.0658141036401503E-14</v>
      </c>
    </row>
    <row r="222" spans="1:7">
      <c r="A222" s="41">
        <v>43861</v>
      </c>
      <c r="B222" s="786" t="s">
        <v>10</v>
      </c>
      <c r="C222" s="786" t="s">
        <v>11</v>
      </c>
      <c r="D222" s="815" t="s">
        <v>12</v>
      </c>
      <c r="E222" s="4">
        <v>11.6</v>
      </c>
      <c r="F222" s="16"/>
      <c r="G222" s="19">
        <f t="shared" si="3"/>
        <v>11.599999999999989</v>
      </c>
    </row>
    <row r="223" spans="1:7">
      <c r="B223" s="787"/>
      <c r="C223" s="787"/>
      <c r="D223" s="815" t="s">
        <v>13</v>
      </c>
      <c r="E223" s="4">
        <v>5.4</v>
      </c>
      <c r="F223" s="16"/>
      <c r="G223" s="19">
        <f t="shared" si="3"/>
        <v>16.999999999999989</v>
      </c>
    </row>
    <row r="224" spans="1:7">
      <c r="B224" s="787"/>
      <c r="C224" s="787"/>
      <c r="D224" s="815" t="s">
        <v>14</v>
      </c>
      <c r="E224" s="4">
        <v>300</v>
      </c>
      <c r="F224" s="16"/>
      <c r="G224" s="19">
        <f t="shared" si="3"/>
        <v>317</v>
      </c>
    </row>
    <row r="225" spans="1:7">
      <c r="A225" s="39">
        <v>43861</v>
      </c>
      <c r="B225" s="787" t="s">
        <v>4532</v>
      </c>
      <c r="C225" s="787" t="s">
        <v>11</v>
      </c>
      <c r="D225" s="815" t="s">
        <v>14</v>
      </c>
      <c r="F225" s="16">
        <v>200</v>
      </c>
      <c r="G225" s="19">
        <f t="shared" si="3"/>
        <v>117</v>
      </c>
    </row>
    <row r="226" spans="1:7">
      <c r="A226" s="39">
        <v>43991</v>
      </c>
      <c r="B226" s="787" t="s">
        <v>4530</v>
      </c>
      <c r="C226" s="787" t="s">
        <v>11</v>
      </c>
      <c r="D226" s="815" t="s">
        <v>12</v>
      </c>
      <c r="F226" s="16">
        <v>11.6</v>
      </c>
      <c r="G226" s="19">
        <f t="shared" si="3"/>
        <v>105.4</v>
      </c>
    </row>
    <row r="227" spans="1:7">
      <c r="A227" s="39">
        <v>43991</v>
      </c>
      <c r="B227" s="787" t="s">
        <v>4530</v>
      </c>
      <c r="C227" s="787" t="s">
        <v>11</v>
      </c>
      <c r="D227" s="815" t="s">
        <v>13</v>
      </c>
      <c r="F227" s="16">
        <v>5.4</v>
      </c>
      <c r="G227" s="19">
        <f t="shared" si="3"/>
        <v>100</v>
      </c>
    </row>
    <row r="228" spans="1:7">
      <c r="A228" s="39">
        <v>43991</v>
      </c>
      <c r="B228" s="787" t="s">
        <v>4530</v>
      </c>
      <c r="C228" s="787" t="s">
        <v>11</v>
      </c>
      <c r="D228" s="815" t="s">
        <v>14</v>
      </c>
      <c r="F228" s="16">
        <v>100</v>
      </c>
      <c r="G228" s="19">
        <f t="shared" si="3"/>
        <v>0</v>
      </c>
    </row>
    <row r="229" spans="1:7">
      <c r="A229" s="41">
        <v>43890</v>
      </c>
      <c r="B229" s="786" t="s">
        <v>10</v>
      </c>
      <c r="C229" s="786" t="s">
        <v>15</v>
      </c>
      <c r="D229" s="815" t="s">
        <v>12</v>
      </c>
      <c r="E229" s="4">
        <v>12</v>
      </c>
      <c r="F229" s="16"/>
      <c r="G229" s="19">
        <f t="shared" si="3"/>
        <v>12</v>
      </c>
    </row>
    <row r="230" spans="1:7">
      <c r="B230" s="787"/>
      <c r="C230" s="787"/>
      <c r="D230" s="815" t="s">
        <v>13</v>
      </c>
      <c r="E230" s="4">
        <v>5.7</v>
      </c>
      <c r="F230" s="16"/>
      <c r="G230" s="19">
        <f t="shared" si="3"/>
        <v>17.7</v>
      </c>
    </row>
    <row r="231" spans="1:7">
      <c r="B231" s="787"/>
      <c r="C231" s="787"/>
      <c r="D231" s="815" t="s">
        <v>14</v>
      </c>
      <c r="E231" s="4">
        <v>300</v>
      </c>
      <c r="F231" s="16"/>
      <c r="G231" s="19">
        <f t="shared" si="3"/>
        <v>317.7</v>
      </c>
    </row>
    <row r="232" spans="1:7">
      <c r="A232" s="39">
        <v>43890</v>
      </c>
      <c r="B232" s="787" t="s">
        <v>4533</v>
      </c>
      <c r="C232" s="787" t="s">
        <v>15</v>
      </c>
      <c r="D232" s="815" t="s">
        <v>14</v>
      </c>
      <c r="F232" s="16">
        <v>210</v>
      </c>
      <c r="G232" s="19">
        <f t="shared" si="3"/>
        <v>107.69999999999999</v>
      </c>
    </row>
    <row r="233" spans="1:7">
      <c r="A233" s="39">
        <v>43991</v>
      </c>
      <c r="B233" s="787" t="s">
        <v>4530</v>
      </c>
      <c r="C233" s="787" t="s">
        <v>15</v>
      </c>
      <c r="D233" s="815"/>
      <c r="F233" s="16">
        <v>12</v>
      </c>
      <c r="G233" s="19">
        <f t="shared" si="3"/>
        <v>95.699999999999989</v>
      </c>
    </row>
    <row r="234" spans="1:7">
      <c r="A234" s="39">
        <v>43991</v>
      </c>
      <c r="B234" s="787" t="s">
        <v>4530</v>
      </c>
      <c r="C234" s="787" t="s">
        <v>15</v>
      </c>
      <c r="D234" s="815"/>
      <c r="F234" s="16">
        <v>5.7</v>
      </c>
      <c r="G234" s="19">
        <f t="shared" si="3"/>
        <v>89.999999999999986</v>
      </c>
    </row>
    <row r="235" spans="1:7">
      <c r="A235" s="39">
        <v>43991</v>
      </c>
      <c r="B235" s="787" t="s">
        <v>4530</v>
      </c>
      <c r="C235" s="787" t="s">
        <v>15</v>
      </c>
      <c r="D235" s="815"/>
      <c r="F235" s="16">
        <v>90</v>
      </c>
      <c r="G235" s="19">
        <f t="shared" si="3"/>
        <v>0</v>
      </c>
    </row>
    <row r="236" spans="1:7">
      <c r="A236" s="41">
        <v>43905</v>
      </c>
      <c r="B236" s="786" t="s">
        <v>10</v>
      </c>
      <c r="C236" s="786" t="s">
        <v>16</v>
      </c>
      <c r="D236" s="815" t="s">
        <v>12</v>
      </c>
      <c r="E236" s="4">
        <v>12.6</v>
      </c>
      <c r="F236" s="16"/>
      <c r="G236" s="19">
        <f t="shared" si="3"/>
        <v>12.6</v>
      </c>
    </row>
    <row r="237" spans="1:7">
      <c r="B237" s="787"/>
      <c r="C237" s="787"/>
      <c r="D237" s="815" t="s">
        <v>13</v>
      </c>
      <c r="E237" s="4">
        <v>5.7</v>
      </c>
      <c r="F237" s="16"/>
      <c r="G237" s="19">
        <f t="shared" si="3"/>
        <v>18.3</v>
      </c>
    </row>
    <row r="238" spans="1:7">
      <c r="B238" s="787"/>
      <c r="C238" s="787"/>
      <c r="D238" s="815" t="s">
        <v>14</v>
      </c>
      <c r="E238" s="4">
        <v>300</v>
      </c>
      <c r="F238" s="16"/>
      <c r="G238" s="19">
        <f t="shared" si="3"/>
        <v>318.3</v>
      </c>
    </row>
    <row r="239" spans="1:7">
      <c r="A239" s="39">
        <v>43969</v>
      </c>
      <c r="B239" s="787" t="s">
        <v>4534</v>
      </c>
      <c r="C239" s="787" t="s">
        <v>16</v>
      </c>
      <c r="D239" s="815" t="s">
        <v>14</v>
      </c>
      <c r="F239" s="16">
        <v>110</v>
      </c>
      <c r="G239" s="19">
        <f t="shared" si="3"/>
        <v>208.3</v>
      </c>
    </row>
    <row r="240" spans="1:7">
      <c r="A240" s="39">
        <v>43991</v>
      </c>
      <c r="B240" s="787" t="s">
        <v>4530</v>
      </c>
      <c r="C240" s="787" t="s">
        <v>16</v>
      </c>
      <c r="D240" s="815" t="s">
        <v>14</v>
      </c>
      <c r="F240" s="16">
        <v>40</v>
      </c>
      <c r="G240" s="19">
        <f t="shared" si="3"/>
        <v>168.3</v>
      </c>
    </row>
    <row r="241" spans="1:7">
      <c r="A241" s="39">
        <v>44182</v>
      </c>
      <c r="B241" s="787" t="s">
        <v>4535</v>
      </c>
      <c r="C241" s="787" t="s">
        <v>16</v>
      </c>
      <c r="D241" s="815" t="s">
        <v>14</v>
      </c>
      <c r="F241" s="16">
        <v>150</v>
      </c>
      <c r="G241" s="19">
        <f t="shared" si="3"/>
        <v>18.300000000000011</v>
      </c>
    </row>
    <row r="242" spans="1:7">
      <c r="A242" s="39">
        <v>44182</v>
      </c>
      <c r="B242" s="787" t="s">
        <v>4536</v>
      </c>
      <c r="C242" s="787" t="s">
        <v>16</v>
      </c>
      <c r="D242" s="815" t="s">
        <v>12</v>
      </c>
      <c r="F242" s="16">
        <v>12.6</v>
      </c>
      <c r="G242" s="19">
        <f t="shared" si="3"/>
        <v>5.7000000000000117</v>
      </c>
    </row>
    <row r="243" spans="1:7">
      <c r="A243" s="39">
        <v>44182</v>
      </c>
      <c r="B243" s="787" t="s">
        <v>4536</v>
      </c>
      <c r="C243" s="787" t="s">
        <v>16</v>
      </c>
      <c r="D243" s="815" t="s">
        <v>13</v>
      </c>
      <c r="F243" s="16">
        <v>5.7</v>
      </c>
      <c r="G243" s="19">
        <f t="shared" si="3"/>
        <v>1.1546319456101628E-14</v>
      </c>
    </row>
    <row r="244" spans="1:7">
      <c r="A244" s="41">
        <v>43951</v>
      </c>
      <c r="B244" s="786" t="s">
        <v>10</v>
      </c>
      <c r="C244" s="786" t="s">
        <v>17</v>
      </c>
      <c r="D244" s="815" t="s">
        <v>12</v>
      </c>
      <c r="E244" s="4">
        <v>13.1</v>
      </c>
      <c r="F244" s="16"/>
      <c r="G244" s="19">
        <f t="shared" si="3"/>
        <v>13.100000000000012</v>
      </c>
    </row>
    <row r="245" spans="1:7">
      <c r="B245" s="787"/>
      <c r="C245" s="787"/>
      <c r="D245" s="815" t="s">
        <v>13</v>
      </c>
      <c r="E245" s="4">
        <v>4.5999999999999996</v>
      </c>
      <c r="F245" s="16"/>
      <c r="G245" s="19">
        <f t="shared" si="3"/>
        <v>17.70000000000001</v>
      </c>
    </row>
    <row r="246" spans="1:7">
      <c r="B246" s="787"/>
      <c r="C246" s="787"/>
      <c r="D246" s="815" t="s">
        <v>14</v>
      </c>
      <c r="E246" s="4">
        <v>300</v>
      </c>
      <c r="G246" s="19">
        <f t="shared" si="3"/>
        <v>317.7</v>
      </c>
    </row>
    <row r="247" spans="1:7">
      <c r="A247" s="39">
        <v>44000</v>
      </c>
      <c r="B247" s="787" t="s">
        <v>4537</v>
      </c>
      <c r="C247" s="787" t="s">
        <v>17</v>
      </c>
      <c r="D247" s="815" t="s">
        <v>14</v>
      </c>
      <c r="F247" s="16">
        <v>300</v>
      </c>
      <c r="G247" s="19">
        <f t="shared" si="3"/>
        <v>17.699999999999989</v>
      </c>
    </row>
    <row r="248" spans="1:7">
      <c r="A248" s="39">
        <v>44182</v>
      </c>
      <c r="B248" s="787" t="s">
        <v>4536</v>
      </c>
      <c r="C248" s="787" t="s">
        <v>17</v>
      </c>
      <c r="D248" s="815" t="s">
        <v>12</v>
      </c>
      <c r="F248" s="16">
        <v>13.1</v>
      </c>
      <c r="G248" s="19">
        <f t="shared" si="3"/>
        <v>4.599999999999989</v>
      </c>
    </row>
    <row r="249" spans="1:7">
      <c r="A249" s="39">
        <v>44182</v>
      </c>
      <c r="B249" s="787" t="s">
        <v>4536</v>
      </c>
      <c r="C249" s="787" t="s">
        <v>17</v>
      </c>
      <c r="D249" s="815" t="s">
        <v>13</v>
      </c>
      <c r="F249" s="16">
        <v>4.5999999999999996</v>
      </c>
      <c r="G249" s="19">
        <f t="shared" si="3"/>
        <v>-1.0658141036401503E-14</v>
      </c>
    </row>
    <row r="250" spans="1:7">
      <c r="A250" s="41">
        <v>43981</v>
      </c>
      <c r="B250" s="786" t="s">
        <v>10</v>
      </c>
      <c r="C250" s="786" t="s">
        <v>18</v>
      </c>
      <c r="D250" s="815" t="s">
        <v>12</v>
      </c>
      <c r="E250" s="4">
        <v>12.1</v>
      </c>
      <c r="G250" s="19">
        <f t="shared" si="3"/>
        <v>12.099999999999989</v>
      </c>
    </row>
    <row r="251" spans="1:7">
      <c r="B251" s="787"/>
      <c r="C251" s="787"/>
      <c r="D251" s="815" t="s">
        <v>13</v>
      </c>
      <c r="E251" s="4">
        <v>2.5</v>
      </c>
      <c r="G251" s="19">
        <f t="shared" si="3"/>
        <v>14.599999999999989</v>
      </c>
    </row>
    <row r="252" spans="1:7">
      <c r="B252" s="787"/>
      <c r="C252" s="787"/>
      <c r="D252" s="815" t="s">
        <v>14</v>
      </c>
      <c r="E252" s="4">
        <v>300</v>
      </c>
      <c r="G252" s="19">
        <f t="shared" si="3"/>
        <v>314.59999999999997</v>
      </c>
    </row>
    <row r="253" spans="1:7">
      <c r="A253" s="39">
        <v>44182</v>
      </c>
      <c r="B253" s="787" t="s">
        <v>4535</v>
      </c>
      <c r="C253" s="787" t="s">
        <v>18</v>
      </c>
      <c r="D253" s="815" t="s">
        <v>14</v>
      </c>
      <c r="F253" s="4">
        <v>300</v>
      </c>
      <c r="G253" s="19">
        <f t="shared" si="3"/>
        <v>14.599999999999966</v>
      </c>
    </row>
    <row r="254" spans="1:7">
      <c r="A254" s="39">
        <v>44182</v>
      </c>
      <c r="B254" s="787" t="s">
        <v>4536</v>
      </c>
      <c r="C254" s="787" t="s">
        <v>18</v>
      </c>
      <c r="D254" s="815" t="s">
        <v>12</v>
      </c>
      <c r="F254" s="4">
        <v>12.1</v>
      </c>
      <c r="G254" s="19">
        <f t="shared" si="3"/>
        <v>2.4999999999999662</v>
      </c>
    </row>
    <row r="255" spans="1:7">
      <c r="A255" s="39">
        <v>44182</v>
      </c>
      <c r="B255" s="787" t="s">
        <v>4536</v>
      </c>
      <c r="C255" s="787" t="s">
        <v>18</v>
      </c>
      <c r="D255" s="815" t="s">
        <v>13</v>
      </c>
      <c r="F255" s="4">
        <v>2.5</v>
      </c>
      <c r="G255" s="19">
        <f t="shared" si="3"/>
        <v>-3.3750779948604759E-14</v>
      </c>
    </row>
    <row r="256" spans="1:7">
      <c r="A256" s="41">
        <v>44012</v>
      </c>
      <c r="B256" s="786" t="s">
        <v>10</v>
      </c>
      <c r="C256" s="786" t="s">
        <v>19</v>
      </c>
      <c r="D256" s="815" t="s">
        <v>12</v>
      </c>
      <c r="E256" s="4">
        <v>10.7</v>
      </c>
      <c r="G256" s="19">
        <f t="shared" si="3"/>
        <v>10.699999999999966</v>
      </c>
    </row>
    <row r="257" spans="1:8">
      <c r="B257" s="787"/>
      <c r="C257" s="787"/>
      <c r="D257" s="815" t="s">
        <v>13</v>
      </c>
      <c r="E257" s="4">
        <v>1.2</v>
      </c>
      <c r="G257" s="19">
        <f t="shared" si="3"/>
        <v>11.899999999999965</v>
      </c>
    </row>
    <row r="258" spans="1:8">
      <c r="B258" s="787"/>
      <c r="C258" s="787"/>
      <c r="D258" s="815" t="s">
        <v>14</v>
      </c>
      <c r="E258" s="4">
        <v>300</v>
      </c>
      <c r="G258" s="19">
        <f t="shared" si="3"/>
        <v>311.89999999999998</v>
      </c>
    </row>
    <row r="259" spans="1:8">
      <c r="A259" s="39">
        <v>44043</v>
      </c>
      <c r="B259" s="787" t="s">
        <v>4538</v>
      </c>
      <c r="C259" s="787" t="s">
        <v>19</v>
      </c>
      <c r="D259" s="815" t="s">
        <v>14</v>
      </c>
      <c r="F259" s="4">
        <v>230</v>
      </c>
      <c r="G259" s="19">
        <f t="shared" si="3"/>
        <v>81.899999999999977</v>
      </c>
    </row>
    <row r="260" spans="1:8">
      <c r="A260" s="39">
        <v>44104</v>
      </c>
      <c r="B260" s="787" t="s">
        <v>4539</v>
      </c>
      <c r="C260" s="787" t="s">
        <v>19</v>
      </c>
      <c r="D260" s="815" t="s">
        <v>14</v>
      </c>
      <c r="F260" s="4">
        <v>70</v>
      </c>
      <c r="G260" s="19">
        <f t="shared" si="3"/>
        <v>11.899999999999977</v>
      </c>
    </row>
    <row r="261" spans="1:8">
      <c r="A261" s="39">
        <v>44182</v>
      </c>
      <c r="B261" s="787" t="s">
        <v>4536</v>
      </c>
      <c r="C261" s="787" t="s">
        <v>19</v>
      </c>
      <c r="D261" s="815" t="s">
        <v>12</v>
      </c>
      <c r="F261" s="4">
        <v>10.7</v>
      </c>
      <c r="G261" s="19">
        <f t="shared" si="3"/>
        <v>1.199999999999978</v>
      </c>
    </row>
    <row r="262" spans="1:8">
      <c r="A262" s="39">
        <v>44182</v>
      </c>
      <c r="B262" s="787" t="s">
        <v>4536</v>
      </c>
      <c r="C262" s="787" t="s">
        <v>19</v>
      </c>
      <c r="D262" s="815" t="s">
        <v>13</v>
      </c>
      <c r="F262" s="4">
        <v>1.2</v>
      </c>
      <c r="G262" s="19">
        <f t="shared" si="3"/>
        <v>-2.19824158875781E-14</v>
      </c>
    </row>
    <row r="263" spans="1:8">
      <c r="A263" s="41">
        <v>44043</v>
      </c>
      <c r="B263" s="786" t="s">
        <v>10</v>
      </c>
      <c r="C263" s="786" t="s">
        <v>20</v>
      </c>
      <c r="D263" s="815" t="s">
        <v>12</v>
      </c>
      <c r="E263" s="4">
        <v>9</v>
      </c>
      <c r="G263" s="19">
        <f t="shared" si="3"/>
        <v>8.9999999999999787</v>
      </c>
    </row>
    <row r="264" spans="1:8">
      <c r="B264" s="787"/>
      <c r="C264" s="787"/>
      <c r="D264" s="815" t="s">
        <v>13</v>
      </c>
      <c r="E264" s="4">
        <v>6.2</v>
      </c>
      <c r="G264" s="19">
        <f t="shared" si="3"/>
        <v>15.199999999999978</v>
      </c>
    </row>
    <row r="265" spans="1:8">
      <c r="B265" s="787"/>
      <c r="C265" s="787"/>
      <c r="D265" s="815" t="s">
        <v>14</v>
      </c>
      <c r="E265" s="4">
        <v>300</v>
      </c>
      <c r="G265" s="19">
        <f t="shared" si="3"/>
        <v>315.2</v>
      </c>
    </row>
    <row r="266" spans="1:8">
      <c r="A266" s="39">
        <v>44104</v>
      </c>
      <c r="B266" s="787" t="s">
        <v>4539</v>
      </c>
      <c r="C266" s="787" t="s">
        <v>20</v>
      </c>
      <c r="D266" s="815" t="s">
        <v>14</v>
      </c>
      <c r="F266" s="4">
        <v>190</v>
      </c>
      <c r="G266" s="19">
        <f t="shared" ref="G266:G350" si="4">+G265+E266-F266</f>
        <v>125.19999999999999</v>
      </c>
    </row>
    <row r="267" spans="1:8">
      <c r="A267" s="39">
        <v>44182</v>
      </c>
      <c r="B267" s="787" t="s">
        <v>4535</v>
      </c>
      <c r="C267" s="787" t="s">
        <v>20</v>
      </c>
      <c r="D267" s="815" t="s">
        <v>14</v>
      </c>
      <c r="F267" s="4">
        <v>110</v>
      </c>
      <c r="G267" s="19">
        <f t="shared" si="4"/>
        <v>15.199999999999989</v>
      </c>
    </row>
    <row r="268" spans="1:8">
      <c r="A268" s="39">
        <v>44182</v>
      </c>
      <c r="B268" s="787" t="s">
        <v>4536</v>
      </c>
      <c r="C268" s="787" t="s">
        <v>20</v>
      </c>
      <c r="D268" s="815" t="s">
        <v>12</v>
      </c>
      <c r="F268" s="4">
        <v>9</v>
      </c>
      <c r="G268" s="19">
        <f t="shared" si="4"/>
        <v>6.1999999999999886</v>
      </c>
    </row>
    <row r="269" spans="1:8">
      <c r="A269" s="39">
        <v>44182</v>
      </c>
      <c r="B269" s="787" t="s">
        <v>4536</v>
      </c>
      <c r="C269" s="787" t="s">
        <v>20</v>
      </c>
      <c r="D269" s="815" t="s">
        <v>13</v>
      </c>
      <c r="F269" s="4">
        <v>6.2</v>
      </c>
      <c r="G269" s="19">
        <f t="shared" si="4"/>
        <v>-1.1546319456101628E-14</v>
      </c>
    </row>
    <row r="270" spans="1:8">
      <c r="A270" s="41">
        <v>44074</v>
      </c>
      <c r="B270" s="786" t="s">
        <v>10</v>
      </c>
      <c r="C270" s="786" t="s">
        <v>21</v>
      </c>
      <c r="D270" s="815" t="s">
        <v>12</v>
      </c>
      <c r="E270" s="4">
        <v>8.6</v>
      </c>
      <c r="G270" s="19">
        <f t="shared" si="4"/>
        <v>8.5999999999999872</v>
      </c>
      <c r="H270" s="12"/>
    </row>
    <row r="271" spans="1:8">
      <c r="B271" s="787"/>
      <c r="C271" s="787"/>
      <c r="D271" s="815" t="s">
        <v>13</v>
      </c>
      <c r="E271" s="4">
        <v>5.3</v>
      </c>
      <c r="G271" s="19">
        <f t="shared" si="4"/>
        <v>13.899999999999988</v>
      </c>
      <c r="H271" s="12"/>
    </row>
    <row r="272" spans="1:8">
      <c r="B272" s="787"/>
      <c r="C272" s="787"/>
      <c r="D272" s="815" t="s">
        <v>14</v>
      </c>
      <c r="E272" s="4">
        <v>300</v>
      </c>
      <c r="G272" s="19">
        <f t="shared" si="4"/>
        <v>313.89999999999998</v>
      </c>
      <c r="H272" s="12"/>
    </row>
    <row r="273" spans="1:8">
      <c r="B273" s="787"/>
      <c r="C273" s="787"/>
      <c r="D273" s="815" t="s">
        <v>40</v>
      </c>
      <c r="E273" s="4">
        <v>15</v>
      </c>
      <c r="G273" s="19">
        <f t="shared" si="4"/>
        <v>328.9</v>
      </c>
      <c r="H273" s="12"/>
    </row>
    <row r="274" spans="1:8">
      <c r="A274" s="39">
        <v>44074</v>
      </c>
      <c r="B274" s="787" t="s">
        <v>4540</v>
      </c>
      <c r="C274" s="787" t="s">
        <v>21</v>
      </c>
      <c r="D274" s="815" t="s">
        <v>14</v>
      </c>
      <c r="F274" s="4">
        <v>170</v>
      </c>
      <c r="G274" s="19">
        <f t="shared" si="4"/>
        <v>158.89999999999998</v>
      </c>
      <c r="H274" s="12"/>
    </row>
    <row r="275" spans="1:8">
      <c r="A275" s="39">
        <v>44048</v>
      </c>
      <c r="B275" s="787"/>
      <c r="C275" s="787" t="s">
        <v>21</v>
      </c>
      <c r="D275" s="815" t="s">
        <v>40</v>
      </c>
      <c r="F275" s="4">
        <v>1.5</v>
      </c>
      <c r="G275" s="19">
        <f t="shared" si="4"/>
        <v>157.39999999999998</v>
      </c>
      <c r="H275" s="12"/>
    </row>
    <row r="276" spans="1:8">
      <c r="A276" s="39">
        <v>44182</v>
      </c>
      <c r="B276" s="787" t="s">
        <v>4535</v>
      </c>
      <c r="C276" s="787" t="s">
        <v>21</v>
      </c>
      <c r="D276" s="815" t="s">
        <v>14</v>
      </c>
      <c r="F276" s="4">
        <v>130</v>
      </c>
      <c r="G276" s="19">
        <f t="shared" si="4"/>
        <v>27.399999999999977</v>
      </c>
      <c r="H276" s="12"/>
    </row>
    <row r="277" spans="1:8">
      <c r="A277" s="39">
        <v>44182</v>
      </c>
      <c r="B277" s="787" t="s">
        <v>4536</v>
      </c>
      <c r="C277" s="787" t="s">
        <v>21</v>
      </c>
      <c r="D277" s="815" t="s">
        <v>12</v>
      </c>
      <c r="F277" s="4">
        <v>8.6</v>
      </c>
      <c r="G277" s="19">
        <f t="shared" si="4"/>
        <v>18.799999999999976</v>
      </c>
      <c r="H277" s="12"/>
    </row>
    <row r="278" spans="1:8">
      <c r="A278" s="39">
        <v>44182</v>
      </c>
      <c r="B278" s="787" t="s">
        <v>4536</v>
      </c>
      <c r="C278" s="787" t="s">
        <v>21</v>
      </c>
      <c r="D278" s="815" t="s">
        <v>13</v>
      </c>
      <c r="F278" s="4">
        <v>5.3</v>
      </c>
      <c r="G278" s="19">
        <f t="shared" si="4"/>
        <v>13.499999999999975</v>
      </c>
      <c r="H278" s="12"/>
    </row>
    <row r="279" spans="1:8">
      <c r="A279" s="39">
        <v>44182</v>
      </c>
      <c r="B279" s="787" t="s">
        <v>4536</v>
      </c>
      <c r="C279" s="787" t="s">
        <v>21</v>
      </c>
      <c r="D279" s="815" t="s">
        <v>40</v>
      </c>
      <c r="F279" s="4">
        <v>13.5</v>
      </c>
      <c r="G279" s="19">
        <f t="shared" si="4"/>
        <v>-2.4868995751603507E-14</v>
      </c>
      <c r="H279" s="12"/>
    </row>
    <row r="280" spans="1:8">
      <c r="A280" s="41">
        <v>44104</v>
      </c>
      <c r="B280" s="786" t="s">
        <v>10</v>
      </c>
      <c r="C280" s="786" t="s">
        <v>22</v>
      </c>
      <c r="D280" s="815" t="s">
        <v>12</v>
      </c>
      <c r="E280" s="4">
        <v>8.9</v>
      </c>
      <c r="G280" s="19">
        <f t="shared" si="4"/>
        <v>8.8999999999999755</v>
      </c>
      <c r="H280" s="12"/>
    </row>
    <row r="281" spans="1:8">
      <c r="B281" s="787"/>
      <c r="C281" s="787"/>
      <c r="D281" s="815" t="s">
        <v>13</v>
      </c>
      <c r="E281" s="4">
        <v>6.1</v>
      </c>
      <c r="G281" s="19">
        <f t="shared" si="4"/>
        <v>14.999999999999975</v>
      </c>
      <c r="H281" s="12"/>
    </row>
    <row r="282" spans="1:8">
      <c r="B282" s="787"/>
      <c r="C282" s="787"/>
      <c r="D282" s="815" t="s">
        <v>14</v>
      </c>
      <c r="E282" s="4">
        <v>300</v>
      </c>
      <c r="G282" s="19">
        <f t="shared" si="4"/>
        <v>315</v>
      </c>
      <c r="H282" s="12"/>
    </row>
    <row r="283" spans="1:8">
      <c r="B283" s="787"/>
      <c r="C283" s="787"/>
      <c r="D283" s="815" t="s">
        <v>40</v>
      </c>
      <c r="E283" s="4">
        <v>8.5</v>
      </c>
      <c r="G283" s="19">
        <f t="shared" si="4"/>
        <v>323.5</v>
      </c>
      <c r="H283" s="12"/>
    </row>
    <row r="284" spans="1:8">
      <c r="A284" s="39">
        <v>44182</v>
      </c>
      <c r="B284" s="787" t="s">
        <v>4541</v>
      </c>
      <c r="C284" s="787" t="s">
        <v>22</v>
      </c>
      <c r="D284" s="815" t="s">
        <v>14</v>
      </c>
      <c r="F284" s="4">
        <v>204.9</v>
      </c>
      <c r="G284" s="19">
        <f t="shared" si="4"/>
        <v>118.6</v>
      </c>
      <c r="H284" s="12"/>
    </row>
    <row r="285" spans="1:8">
      <c r="A285" s="39">
        <v>44316</v>
      </c>
      <c r="B285" s="787" t="s">
        <v>4542</v>
      </c>
      <c r="C285" s="787" t="s">
        <v>22</v>
      </c>
      <c r="D285" s="815" t="s">
        <v>14</v>
      </c>
      <c r="F285" s="4">
        <v>20</v>
      </c>
      <c r="G285" s="19">
        <f t="shared" si="4"/>
        <v>98.6</v>
      </c>
      <c r="H285" s="12"/>
    </row>
    <row r="286" spans="1:8">
      <c r="A286" s="39">
        <v>44377</v>
      </c>
      <c r="B286" s="787" t="s">
        <v>4543</v>
      </c>
      <c r="C286" s="787" t="s">
        <v>22</v>
      </c>
      <c r="D286" s="815" t="s">
        <v>14</v>
      </c>
      <c r="F286" s="4">
        <v>75.099999999999994</v>
      </c>
      <c r="G286" s="19">
        <f t="shared" si="4"/>
        <v>23.5</v>
      </c>
      <c r="H286" s="12"/>
    </row>
    <row r="287" spans="1:8">
      <c r="A287" s="39">
        <v>44377</v>
      </c>
      <c r="B287" s="787" t="s">
        <v>4544</v>
      </c>
      <c r="C287" s="787" t="s">
        <v>22</v>
      </c>
      <c r="D287" s="815" t="s">
        <v>12</v>
      </c>
      <c r="F287" s="4">
        <v>8.9</v>
      </c>
      <c r="G287" s="19">
        <f t="shared" si="4"/>
        <v>14.6</v>
      </c>
      <c r="H287" s="12"/>
    </row>
    <row r="288" spans="1:8">
      <c r="A288" s="39">
        <v>44377</v>
      </c>
      <c r="B288" s="787" t="s">
        <v>4544</v>
      </c>
      <c r="C288" s="787" t="s">
        <v>22</v>
      </c>
      <c r="D288" s="815" t="s">
        <v>13</v>
      </c>
      <c r="F288" s="4">
        <v>6.1</v>
      </c>
      <c r="G288" s="19">
        <f t="shared" si="4"/>
        <v>8.5</v>
      </c>
      <c r="H288" s="12"/>
    </row>
    <row r="289" spans="1:8">
      <c r="A289" s="39">
        <v>44377</v>
      </c>
      <c r="B289" s="787" t="s">
        <v>4544</v>
      </c>
      <c r="C289" s="787" t="s">
        <v>22</v>
      </c>
      <c r="D289" s="815" t="s">
        <v>40</v>
      </c>
      <c r="F289" s="4">
        <v>8.5</v>
      </c>
      <c r="G289" s="114">
        <f t="shared" si="4"/>
        <v>0</v>
      </c>
      <c r="H289" s="12"/>
    </row>
    <row r="290" spans="1:8">
      <c r="A290" s="41">
        <v>44135</v>
      </c>
      <c r="B290" s="786" t="s">
        <v>10</v>
      </c>
      <c r="C290" s="786" t="s">
        <v>23</v>
      </c>
      <c r="D290" s="815" t="s">
        <v>12</v>
      </c>
      <c r="E290" s="4">
        <v>10.4</v>
      </c>
      <c r="G290" s="19">
        <f t="shared" si="4"/>
        <v>10.4</v>
      </c>
      <c r="H290" s="12"/>
    </row>
    <row r="291" spans="1:8">
      <c r="B291" s="787"/>
      <c r="C291" s="787"/>
      <c r="D291" s="815" t="s">
        <v>13</v>
      </c>
      <c r="E291" s="4">
        <v>6.5</v>
      </c>
      <c r="G291" s="19">
        <f t="shared" si="4"/>
        <v>16.899999999999999</v>
      </c>
      <c r="H291" s="12"/>
    </row>
    <row r="292" spans="1:8">
      <c r="B292" s="787"/>
      <c r="C292" s="787"/>
      <c r="D292" s="815" t="s">
        <v>14</v>
      </c>
      <c r="E292" s="4">
        <v>300</v>
      </c>
      <c r="G292" s="19">
        <f t="shared" si="4"/>
        <v>316.89999999999998</v>
      </c>
      <c r="H292" s="12"/>
    </row>
    <row r="293" spans="1:8">
      <c r="A293" s="39">
        <v>44135</v>
      </c>
      <c r="B293" s="787" t="s">
        <v>4545</v>
      </c>
      <c r="C293" s="787" t="s">
        <v>23</v>
      </c>
      <c r="D293" s="815" t="s">
        <v>14</v>
      </c>
      <c r="F293" s="4">
        <v>270</v>
      </c>
      <c r="G293" s="19">
        <f t="shared" si="4"/>
        <v>46.899999999999977</v>
      </c>
      <c r="H293" s="12"/>
    </row>
    <row r="294" spans="1:8">
      <c r="A294" s="39">
        <v>44377</v>
      </c>
      <c r="B294" s="787" t="s">
        <v>4544</v>
      </c>
      <c r="C294" s="787" t="s">
        <v>23</v>
      </c>
      <c r="D294" s="815" t="s">
        <v>12</v>
      </c>
      <c r="F294" s="4">
        <v>1.4</v>
      </c>
      <c r="G294" s="19">
        <f t="shared" si="4"/>
        <v>45.499999999999979</v>
      </c>
      <c r="H294" s="12"/>
    </row>
    <row r="295" spans="1:8">
      <c r="A295" s="39">
        <v>44408</v>
      </c>
      <c r="B295" s="787" t="s">
        <v>4546</v>
      </c>
      <c r="C295" s="787" t="s">
        <v>23</v>
      </c>
      <c r="D295" s="815" t="s">
        <v>14</v>
      </c>
      <c r="F295" s="4">
        <v>30</v>
      </c>
      <c r="G295" s="19">
        <f t="shared" si="4"/>
        <v>15.499999999999979</v>
      </c>
      <c r="H295" s="12"/>
    </row>
    <row r="296" spans="1:8">
      <c r="A296" s="39">
        <v>45002</v>
      </c>
      <c r="B296" s="787" t="s">
        <v>4547</v>
      </c>
      <c r="C296" s="787" t="s">
        <v>23</v>
      </c>
      <c r="D296" s="815" t="s">
        <v>12</v>
      </c>
      <c r="F296" s="4">
        <v>9</v>
      </c>
      <c r="G296" s="19">
        <f t="shared" si="4"/>
        <v>6.4999999999999787</v>
      </c>
      <c r="H296" s="12"/>
    </row>
    <row r="297" spans="1:8">
      <c r="A297" s="39">
        <v>45002</v>
      </c>
      <c r="B297" s="787" t="s">
        <v>4547</v>
      </c>
      <c r="C297" s="787" t="s">
        <v>23</v>
      </c>
      <c r="D297" s="815" t="s">
        <v>13</v>
      </c>
      <c r="F297" s="4">
        <v>6.5</v>
      </c>
      <c r="G297" s="19">
        <f t="shared" si="4"/>
        <v>-2.1316282072803006E-14</v>
      </c>
      <c r="H297" s="12"/>
    </row>
    <row r="298" spans="1:8">
      <c r="A298" s="41">
        <v>44165</v>
      </c>
      <c r="B298" s="786" t="s">
        <v>10</v>
      </c>
      <c r="C298" s="786" t="s">
        <v>24</v>
      </c>
      <c r="D298" s="815" t="s">
        <v>12</v>
      </c>
      <c r="E298" s="4">
        <v>9.9</v>
      </c>
      <c r="G298" s="19">
        <f t="shared" si="4"/>
        <v>9.899999999999979</v>
      </c>
      <c r="H298" s="12"/>
    </row>
    <row r="299" spans="1:8">
      <c r="B299" s="787"/>
      <c r="C299" s="787"/>
      <c r="D299" s="815" t="s">
        <v>13</v>
      </c>
      <c r="E299" s="4">
        <v>6.7</v>
      </c>
      <c r="G299" s="19">
        <f t="shared" si="4"/>
        <v>16.59999999999998</v>
      </c>
      <c r="H299" s="12"/>
    </row>
    <row r="300" spans="1:8">
      <c r="B300" s="787"/>
      <c r="C300" s="787"/>
      <c r="D300" s="815" t="s">
        <v>14</v>
      </c>
      <c r="E300" s="4">
        <v>300</v>
      </c>
      <c r="G300" s="19">
        <f t="shared" si="4"/>
        <v>316.59999999999997</v>
      </c>
      <c r="H300" s="12"/>
    </row>
    <row r="301" spans="1:8">
      <c r="A301" s="39">
        <v>44165</v>
      </c>
      <c r="B301" s="787" t="s">
        <v>4548</v>
      </c>
      <c r="C301" s="787" t="s">
        <v>24</v>
      </c>
      <c r="D301" s="815" t="s">
        <v>14</v>
      </c>
      <c r="F301" s="4">
        <v>220</v>
      </c>
      <c r="G301" s="19">
        <f t="shared" si="4"/>
        <v>96.599999999999966</v>
      </c>
      <c r="H301" s="12"/>
    </row>
    <row r="302" spans="1:8">
      <c r="A302" s="39">
        <v>44408</v>
      </c>
      <c r="B302" s="787" t="s">
        <v>4546</v>
      </c>
      <c r="C302" s="787" t="s">
        <v>24</v>
      </c>
      <c r="D302" s="815" t="s">
        <v>14</v>
      </c>
      <c r="F302" s="4">
        <v>50</v>
      </c>
      <c r="G302" s="19">
        <f t="shared" si="4"/>
        <v>46.599999999999966</v>
      </c>
      <c r="H302" s="12"/>
    </row>
    <row r="303" spans="1:8">
      <c r="A303" s="39">
        <v>44439</v>
      </c>
      <c r="B303" s="787" t="s">
        <v>4549</v>
      </c>
      <c r="C303" s="787" t="s">
        <v>24</v>
      </c>
      <c r="D303" s="815" t="s">
        <v>14</v>
      </c>
      <c r="F303" s="4">
        <v>30</v>
      </c>
      <c r="G303" s="19">
        <f t="shared" si="4"/>
        <v>16.599999999999966</v>
      </c>
      <c r="H303" s="12"/>
    </row>
    <row r="304" spans="1:8">
      <c r="A304" s="39">
        <v>45002</v>
      </c>
      <c r="B304" s="787" t="s">
        <v>4547</v>
      </c>
      <c r="C304" s="787" t="s">
        <v>24</v>
      </c>
      <c r="D304" s="815" t="s">
        <v>12</v>
      </c>
      <c r="F304" s="4">
        <v>9.9</v>
      </c>
      <c r="G304" s="19">
        <f t="shared" si="4"/>
        <v>6.6999999999999655</v>
      </c>
      <c r="H304" s="12"/>
    </row>
    <row r="305" spans="1:8">
      <c r="A305" s="39">
        <v>45002</v>
      </c>
      <c r="B305" s="787" t="s">
        <v>4547</v>
      </c>
      <c r="C305" s="787" t="s">
        <v>24</v>
      </c>
      <c r="D305" s="815" t="s">
        <v>13</v>
      </c>
      <c r="F305" s="4">
        <v>6.7</v>
      </c>
      <c r="G305" s="19">
        <f t="shared" si="4"/>
        <v>-3.4638958368304884E-14</v>
      </c>
      <c r="H305" s="12"/>
    </row>
    <row r="306" spans="1:8">
      <c r="A306" s="41">
        <v>44196</v>
      </c>
      <c r="B306" s="786" t="s">
        <v>10</v>
      </c>
      <c r="C306" s="786" t="s">
        <v>25</v>
      </c>
      <c r="D306" s="815" t="s">
        <v>12</v>
      </c>
      <c r="E306" s="4">
        <v>11.3</v>
      </c>
      <c r="G306" s="19">
        <f t="shared" si="4"/>
        <v>11.299999999999965</v>
      </c>
      <c r="H306" s="12"/>
    </row>
    <row r="307" spans="1:8">
      <c r="B307" s="787"/>
      <c r="C307" s="787"/>
      <c r="D307" s="815" t="s">
        <v>13</v>
      </c>
      <c r="E307" s="4">
        <v>5.9</v>
      </c>
      <c r="G307" s="19">
        <f t="shared" si="4"/>
        <v>17.199999999999967</v>
      </c>
    </row>
    <row r="308" spans="1:8">
      <c r="B308" s="787"/>
      <c r="C308" s="787"/>
      <c r="D308" s="815" t="s">
        <v>14</v>
      </c>
      <c r="E308" s="4">
        <v>300</v>
      </c>
      <c r="G308" s="19">
        <f t="shared" si="4"/>
        <v>317.2</v>
      </c>
    </row>
    <row r="309" spans="1:8">
      <c r="A309" s="39">
        <v>44196</v>
      </c>
      <c r="B309" s="787" t="s">
        <v>4550</v>
      </c>
      <c r="C309" s="787" t="s">
        <v>25</v>
      </c>
      <c r="D309" s="815" t="s">
        <v>14</v>
      </c>
      <c r="F309" s="4">
        <v>300</v>
      </c>
      <c r="G309" s="19">
        <f t="shared" si="4"/>
        <v>17.199999999999989</v>
      </c>
      <c r="H309" s="12"/>
    </row>
    <row r="310" spans="1:8">
      <c r="A310" s="39">
        <v>45002</v>
      </c>
      <c r="B310" s="787" t="s">
        <v>4547</v>
      </c>
      <c r="C310" s="787" t="s">
        <v>25</v>
      </c>
      <c r="D310" s="815" t="s">
        <v>12</v>
      </c>
      <c r="F310" s="4">
        <v>11.3</v>
      </c>
      <c r="G310" s="19">
        <f t="shared" si="4"/>
        <v>5.8999999999999879</v>
      </c>
      <c r="H310" s="12"/>
    </row>
    <row r="311" spans="1:8">
      <c r="A311" s="39">
        <v>45002</v>
      </c>
      <c r="B311" s="787" t="s">
        <v>4547</v>
      </c>
      <c r="C311" s="787" t="s">
        <v>25</v>
      </c>
      <c r="D311" s="815" t="s">
        <v>13</v>
      </c>
      <c r="F311" s="4">
        <v>5.9</v>
      </c>
      <c r="G311" s="19">
        <f t="shared" si="4"/>
        <v>-1.2434497875801753E-14</v>
      </c>
      <c r="H311" s="12"/>
    </row>
    <row r="312" spans="1:8">
      <c r="A312" s="41">
        <v>44227</v>
      </c>
      <c r="B312" s="786" t="s">
        <v>10</v>
      </c>
      <c r="C312" s="786" t="s">
        <v>11</v>
      </c>
      <c r="D312" s="815" t="s">
        <v>12</v>
      </c>
      <c r="E312" s="4">
        <v>12</v>
      </c>
      <c r="G312" s="19">
        <f t="shared" si="4"/>
        <v>11.999999999999988</v>
      </c>
      <c r="H312" s="12"/>
    </row>
    <row r="313" spans="1:8">
      <c r="B313" s="787"/>
      <c r="C313" s="787"/>
      <c r="D313" s="815" t="s">
        <v>13</v>
      </c>
      <c r="E313" s="4">
        <v>7.5</v>
      </c>
      <c r="G313" s="19">
        <f t="shared" si="4"/>
        <v>19.499999999999986</v>
      </c>
      <c r="H313" s="12"/>
    </row>
    <row r="314" spans="1:8">
      <c r="B314" s="787"/>
      <c r="C314" s="787"/>
      <c r="D314" s="815" t="s">
        <v>14</v>
      </c>
      <c r="E314" s="4">
        <v>300</v>
      </c>
      <c r="G314" s="19">
        <f t="shared" si="4"/>
        <v>319.5</v>
      </c>
      <c r="H314" s="12"/>
    </row>
    <row r="315" spans="1:8">
      <c r="A315" s="39">
        <v>44226</v>
      </c>
      <c r="B315" s="787" t="s">
        <v>4551</v>
      </c>
      <c r="C315" s="787" t="s">
        <v>11</v>
      </c>
      <c r="D315" s="815" t="s">
        <v>14</v>
      </c>
      <c r="F315" s="4">
        <v>300</v>
      </c>
      <c r="G315" s="19">
        <f t="shared" si="4"/>
        <v>19.5</v>
      </c>
      <c r="H315" s="12"/>
    </row>
    <row r="316" spans="1:8">
      <c r="A316" s="39">
        <v>45002</v>
      </c>
      <c r="B316" s="787" t="s">
        <v>4547</v>
      </c>
      <c r="C316" s="787" t="s">
        <v>11</v>
      </c>
      <c r="D316" s="815" t="s">
        <v>12</v>
      </c>
      <c r="F316" s="4">
        <v>12</v>
      </c>
      <c r="G316" s="19">
        <f t="shared" si="4"/>
        <v>7.5</v>
      </c>
      <c r="H316" s="12"/>
    </row>
    <row r="317" spans="1:8">
      <c r="A317" s="39">
        <v>45002</v>
      </c>
      <c r="B317" s="787" t="s">
        <v>4547</v>
      </c>
      <c r="C317" s="787" t="s">
        <v>11</v>
      </c>
      <c r="D317" s="815" t="s">
        <v>13</v>
      </c>
      <c r="F317" s="4">
        <v>7.5</v>
      </c>
      <c r="G317" s="19">
        <f t="shared" si="4"/>
        <v>0</v>
      </c>
      <c r="H317" s="12"/>
    </row>
    <row r="318" spans="1:8">
      <c r="A318" s="41">
        <v>44255</v>
      </c>
      <c r="B318" s="786" t="s">
        <v>10</v>
      </c>
      <c r="C318" s="786" t="s">
        <v>15</v>
      </c>
      <c r="D318" s="815" t="s">
        <v>12</v>
      </c>
      <c r="E318" s="4">
        <v>10.9</v>
      </c>
      <c r="G318" s="19">
        <f t="shared" si="4"/>
        <v>10.9</v>
      </c>
      <c r="H318" s="12"/>
    </row>
    <row r="319" spans="1:8">
      <c r="B319" s="787"/>
      <c r="C319" s="787"/>
      <c r="D319" s="815" t="s">
        <v>13</v>
      </c>
      <c r="E319" s="4">
        <v>7.7</v>
      </c>
      <c r="G319" s="19">
        <f t="shared" si="4"/>
        <v>18.600000000000001</v>
      </c>
      <c r="H319" s="12"/>
    </row>
    <row r="320" spans="1:8">
      <c r="B320" s="787"/>
      <c r="C320" s="787"/>
      <c r="D320" s="815" t="s">
        <v>14</v>
      </c>
      <c r="E320" s="4">
        <v>300</v>
      </c>
      <c r="G320" s="19">
        <f t="shared" si="4"/>
        <v>318.60000000000002</v>
      </c>
      <c r="H320" s="12"/>
    </row>
    <row r="321" spans="1:8">
      <c r="A321" s="39">
        <v>44254</v>
      </c>
      <c r="B321" s="787" t="s">
        <v>4552</v>
      </c>
      <c r="C321" s="787" t="s">
        <v>15</v>
      </c>
      <c r="D321" s="815" t="s">
        <v>14</v>
      </c>
      <c r="F321" s="4">
        <v>300</v>
      </c>
      <c r="G321" s="19">
        <f t="shared" si="4"/>
        <v>18.600000000000023</v>
      </c>
      <c r="H321" s="12"/>
    </row>
    <row r="322" spans="1:8">
      <c r="A322" s="39">
        <v>45002</v>
      </c>
      <c r="B322" s="787" t="s">
        <v>4547</v>
      </c>
      <c r="C322" s="787" t="s">
        <v>15</v>
      </c>
      <c r="D322" s="815" t="s">
        <v>12</v>
      </c>
      <c r="F322" s="4">
        <v>10.9</v>
      </c>
      <c r="G322" s="19">
        <f t="shared" si="4"/>
        <v>7.7000000000000224</v>
      </c>
      <c r="H322" s="12"/>
    </row>
    <row r="323" spans="1:8">
      <c r="A323" s="39">
        <v>45002</v>
      </c>
      <c r="B323" s="787" t="s">
        <v>4547</v>
      </c>
      <c r="C323" s="787" t="s">
        <v>15</v>
      </c>
      <c r="D323" s="815" t="s">
        <v>13</v>
      </c>
      <c r="F323" s="4">
        <v>7.7</v>
      </c>
      <c r="G323" s="19">
        <f t="shared" si="4"/>
        <v>2.2204460492503131E-14</v>
      </c>
      <c r="H323" s="12"/>
    </row>
    <row r="324" spans="1:8">
      <c r="A324" s="41">
        <v>44286</v>
      </c>
      <c r="B324" s="786" t="s">
        <v>10</v>
      </c>
      <c r="C324" s="786" t="s">
        <v>16</v>
      </c>
      <c r="D324" s="815" t="s">
        <v>12</v>
      </c>
      <c r="E324" s="4">
        <v>12</v>
      </c>
      <c r="G324" s="19">
        <f t="shared" si="4"/>
        <v>12.000000000000021</v>
      </c>
      <c r="H324" s="12"/>
    </row>
    <row r="325" spans="1:8">
      <c r="B325" s="787"/>
      <c r="C325" s="787"/>
      <c r="D325" s="815" t="s">
        <v>13</v>
      </c>
      <c r="E325" s="4">
        <v>5.8</v>
      </c>
      <c r="G325" s="19">
        <f t="shared" si="4"/>
        <v>17.800000000000022</v>
      </c>
      <c r="H325" s="12"/>
    </row>
    <row r="326" spans="1:8">
      <c r="B326" s="787"/>
      <c r="C326" s="787"/>
      <c r="D326" s="815" t="s">
        <v>14</v>
      </c>
      <c r="E326" s="4">
        <v>300</v>
      </c>
      <c r="G326" s="19">
        <f t="shared" si="4"/>
        <v>317.8</v>
      </c>
      <c r="H326" s="12"/>
    </row>
    <row r="327" spans="1:8">
      <c r="A327" s="39">
        <v>44286</v>
      </c>
      <c r="B327" s="787" t="s">
        <v>4553</v>
      </c>
      <c r="C327" s="787" t="s">
        <v>16</v>
      </c>
      <c r="D327" s="815" t="s">
        <v>14</v>
      </c>
      <c r="F327" s="4">
        <v>260</v>
      </c>
      <c r="G327" s="19">
        <f t="shared" si="4"/>
        <v>57.800000000000011</v>
      </c>
      <c r="H327" s="12"/>
    </row>
    <row r="328" spans="1:8">
      <c r="A328" s="106">
        <v>44469</v>
      </c>
      <c r="B328" s="787" t="s">
        <v>4554</v>
      </c>
      <c r="C328" s="787" t="s">
        <v>16</v>
      </c>
      <c r="D328" s="815" t="s">
        <v>14</v>
      </c>
      <c r="F328" s="4">
        <v>40</v>
      </c>
      <c r="G328" s="19">
        <f t="shared" si="4"/>
        <v>17.800000000000011</v>
      </c>
      <c r="H328" s="12"/>
    </row>
    <row r="329" spans="1:8">
      <c r="A329" s="39">
        <v>45002</v>
      </c>
      <c r="B329" s="787" t="s">
        <v>4547</v>
      </c>
      <c r="C329" s="787" t="s">
        <v>16</v>
      </c>
      <c r="D329" s="815" t="s">
        <v>12</v>
      </c>
      <c r="F329" s="4">
        <v>12</v>
      </c>
      <c r="G329" s="19">
        <f t="shared" si="4"/>
        <v>5.8000000000000114</v>
      </c>
      <c r="H329" s="12"/>
    </row>
    <row r="330" spans="1:8">
      <c r="A330" s="39">
        <v>45002</v>
      </c>
      <c r="B330" s="787" t="s">
        <v>4547</v>
      </c>
      <c r="C330" s="787" t="s">
        <v>16</v>
      </c>
      <c r="D330" s="815" t="s">
        <v>13</v>
      </c>
      <c r="F330" s="4">
        <v>5.8</v>
      </c>
      <c r="G330" s="19">
        <f t="shared" si="4"/>
        <v>1.1546319456101628E-14</v>
      </c>
      <c r="H330" s="12"/>
    </row>
    <row r="331" spans="1:8">
      <c r="A331" s="41">
        <v>44316</v>
      </c>
      <c r="B331" s="786" t="s">
        <v>10</v>
      </c>
      <c r="C331" s="786" t="s">
        <v>17</v>
      </c>
      <c r="D331" s="815" t="s">
        <v>12</v>
      </c>
      <c r="E331" s="4">
        <v>11.5</v>
      </c>
      <c r="G331" s="19">
        <f t="shared" si="4"/>
        <v>11.500000000000011</v>
      </c>
      <c r="H331" s="12"/>
    </row>
    <row r="332" spans="1:8">
      <c r="B332" s="787"/>
      <c r="C332" s="787"/>
      <c r="D332" s="815" t="s">
        <v>13</v>
      </c>
      <c r="E332" s="4">
        <v>6.8</v>
      </c>
      <c r="G332" s="19">
        <f t="shared" si="4"/>
        <v>18.300000000000011</v>
      </c>
      <c r="H332" s="12"/>
    </row>
    <row r="333" spans="1:8">
      <c r="B333" s="787"/>
      <c r="C333" s="787"/>
      <c r="D333" s="815" t="s">
        <v>14</v>
      </c>
      <c r="E333" s="4">
        <v>300</v>
      </c>
      <c r="G333" s="19">
        <f t="shared" si="4"/>
        <v>318.3</v>
      </c>
      <c r="H333" s="12"/>
    </row>
    <row r="334" spans="1:8">
      <c r="A334" s="39">
        <v>44316</v>
      </c>
      <c r="B334" s="787" t="s">
        <v>4542</v>
      </c>
      <c r="C334" s="787" t="s">
        <v>17</v>
      </c>
      <c r="D334" s="815" t="s">
        <v>14</v>
      </c>
      <c r="F334" s="4">
        <v>300</v>
      </c>
      <c r="G334" s="19">
        <f t="shared" si="4"/>
        <v>18.300000000000011</v>
      </c>
      <c r="H334" s="12"/>
    </row>
    <row r="335" spans="1:8">
      <c r="A335" s="39">
        <v>45002</v>
      </c>
      <c r="B335" s="787" t="s">
        <v>4555</v>
      </c>
      <c r="C335" s="787" t="s">
        <v>17</v>
      </c>
      <c r="D335" t="s">
        <v>12</v>
      </c>
      <c r="F335" s="4">
        <v>11.5</v>
      </c>
      <c r="G335" s="19">
        <f t="shared" si="4"/>
        <v>6.8000000000000114</v>
      </c>
      <c r="H335" s="12"/>
    </row>
    <row r="336" spans="1:8">
      <c r="A336" s="39">
        <v>45002</v>
      </c>
      <c r="B336" s="787" t="s">
        <v>4555</v>
      </c>
      <c r="C336" s="787" t="s">
        <v>17</v>
      </c>
      <c r="D336" t="s">
        <v>13</v>
      </c>
      <c r="F336" s="4">
        <v>6.8</v>
      </c>
      <c r="G336" s="19">
        <f t="shared" si="4"/>
        <v>1.1546319456101628E-14</v>
      </c>
      <c r="H336" s="12"/>
    </row>
    <row r="337" spans="1:8">
      <c r="A337" s="41">
        <v>44347</v>
      </c>
      <c r="B337" s="786" t="s">
        <v>10</v>
      </c>
      <c r="C337" s="786" t="s">
        <v>18</v>
      </c>
      <c r="D337" s="815" t="s">
        <v>12</v>
      </c>
      <c r="E337" s="4">
        <v>9.4</v>
      </c>
      <c r="G337" s="19">
        <f t="shared" si="4"/>
        <v>9.4000000000000128</v>
      </c>
      <c r="H337" s="12"/>
    </row>
    <row r="338" spans="1:8">
      <c r="B338" s="787"/>
      <c r="C338" s="787"/>
      <c r="D338" s="815" t="s">
        <v>13</v>
      </c>
      <c r="E338" s="4">
        <v>5.5</v>
      </c>
      <c r="G338" s="19">
        <f t="shared" si="4"/>
        <v>14.900000000000013</v>
      </c>
      <c r="H338" s="12"/>
    </row>
    <row r="339" spans="1:8">
      <c r="B339" s="787"/>
      <c r="C339" s="787"/>
      <c r="D339" s="815" t="s">
        <v>14</v>
      </c>
      <c r="E339" s="4">
        <v>300</v>
      </c>
      <c r="G339" s="19">
        <f t="shared" si="4"/>
        <v>314.90000000000003</v>
      </c>
      <c r="H339" s="12"/>
    </row>
    <row r="340" spans="1:8">
      <c r="B340" s="787"/>
      <c r="C340" s="787"/>
      <c r="D340" s="815" t="s">
        <v>189</v>
      </c>
      <c r="E340" s="4">
        <v>8.5</v>
      </c>
      <c r="G340" s="19">
        <f t="shared" si="4"/>
        <v>323.40000000000003</v>
      </c>
      <c r="H340" s="12"/>
    </row>
    <row r="341" spans="1:8">
      <c r="A341" s="39">
        <v>44347</v>
      </c>
      <c r="B341" s="787" t="s">
        <v>4556</v>
      </c>
      <c r="C341" s="787" t="s">
        <v>18</v>
      </c>
      <c r="D341" s="815" t="s">
        <v>14</v>
      </c>
      <c r="F341" s="4">
        <v>200</v>
      </c>
      <c r="G341" s="19">
        <f t="shared" si="4"/>
        <v>123.40000000000003</v>
      </c>
      <c r="H341" s="12"/>
    </row>
    <row r="342" spans="1:8">
      <c r="A342" s="39">
        <v>44380</v>
      </c>
      <c r="B342" s="787" t="s">
        <v>4557</v>
      </c>
      <c r="C342" s="787" t="s">
        <v>18</v>
      </c>
      <c r="D342" s="815" t="s">
        <v>189</v>
      </c>
      <c r="F342" s="4">
        <v>8.5</v>
      </c>
      <c r="G342" s="19">
        <f t="shared" si="4"/>
        <v>114.90000000000003</v>
      </c>
      <c r="H342" s="12"/>
    </row>
    <row r="343" spans="1:8">
      <c r="A343" s="106">
        <v>44469</v>
      </c>
      <c r="B343" s="787" t="s">
        <v>4554</v>
      </c>
      <c r="C343" s="787" t="s">
        <v>18</v>
      </c>
      <c r="D343" s="815" t="s">
        <v>14</v>
      </c>
      <c r="F343" s="4">
        <v>60</v>
      </c>
      <c r="G343" s="19">
        <f t="shared" si="4"/>
        <v>54.900000000000034</v>
      </c>
      <c r="H343" s="12"/>
    </row>
    <row r="344" spans="1:8">
      <c r="A344" s="106">
        <v>44499</v>
      </c>
      <c r="B344" s="787" t="s">
        <v>4558</v>
      </c>
      <c r="C344" s="787" t="s">
        <v>18</v>
      </c>
      <c r="D344" s="815" t="s">
        <v>14</v>
      </c>
      <c r="F344" s="4">
        <v>10</v>
      </c>
      <c r="G344" s="19">
        <f t="shared" si="4"/>
        <v>44.900000000000034</v>
      </c>
      <c r="H344" s="12"/>
    </row>
    <row r="345" spans="1:8">
      <c r="A345" s="106">
        <v>44561</v>
      </c>
      <c r="B345" s="787" t="s">
        <v>4559</v>
      </c>
      <c r="C345" s="787" t="s">
        <v>18</v>
      </c>
      <c r="D345" s="815" t="s">
        <v>14</v>
      </c>
      <c r="F345" s="4">
        <v>30</v>
      </c>
      <c r="G345" s="19">
        <f t="shared" si="4"/>
        <v>14.900000000000034</v>
      </c>
      <c r="H345" s="12"/>
    </row>
    <row r="346" spans="1:8">
      <c r="A346" s="39">
        <v>45002</v>
      </c>
      <c r="B346" s="787" t="s">
        <v>4555</v>
      </c>
      <c r="C346" s="787" t="s">
        <v>18</v>
      </c>
      <c r="D346" t="s">
        <v>12</v>
      </c>
      <c r="F346" s="4">
        <v>9.4</v>
      </c>
      <c r="G346" s="19">
        <f t="shared" si="4"/>
        <v>5.5000000000000338</v>
      </c>
      <c r="H346" s="12"/>
    </row>
    <row r="347" spans="1:8">
      <c r="A347" s="39">
        <v>45002</v>
      </c>
      <c r="B347" s="787" t="s">
        <v>4555</v>
      </c>
      <c r="C347" s="787" t="s">
        <v>18</v>
      </c>
      <c r="D347" t="s">
        <v>13</v>
      </c>
      <c r="F347" s="4">
        <v>5.5</v>
      </c>
      <c r="G347" s="19">
        <f t="shared" si="4"/>
        <v>3.3750779948604759E-14</v>
      </c>
      <c r="H347" s="12"/>
    </row>
    <row r="348" spans="1:8">
      <c r="A348" s="41">
        <v>44377</v>
      </c>
      <c r="B348" s="786" t="s">
        <v>10</v>
      </c>
      <c r="C348" s="786" t="s">
        <v>19</v>
      </c>
      <c r="D348" s="815" t="s">
        <v>12</v>
      </c>
      <c r="E348" s="81">
        <v>10.3</v>
      </c>
      <c r="G348" s="19">
        <f t="shared" si="4"/>
        <v>10.300000000000034</v>
      </c>
      <c r="H348" s="12"/>
    </row>
    <row r="349" spans="1:8">
      <c r="B349" s="787"/>
      <c r="C349" s="787"/>
      <c r="D349" s="815" t="s">
        <v>13</v>
      </c>
      <c r="E349" s="119">
        <v>7.4</v>
      </c>
      <c r="G349" s="19">
        <f t="shared" si="4"/>
        <v>17.700000000000035</v>
      </c>
      <c r="H349" s="12"/>
    </row>
    <row r="350" spans="1:8">
      <c r="B350" s="787"/>
      <c r="C350" s="787"/>
      <c r="D350" s="815" t="s">
        <v>14</v>
      </c>
      <c r="E350" s="4">
        <v>300</v>
      </c>
      <c r="G350" s="19">
        <f t="shared" si="4"/>
        <v>317.70000000000005</v>
      </c>
      <c r="H350" s="12"/>
    </row>
    <row r="351" spans="1:8">
      <c r="A351" s="39">
        <v>44377</v>
      </c>
      <c r="B351" s="787" t="s">
        <v>4543</v>
      </c>
      <c r="C351" s="787" t="s">
        <v>19</v>
      </c>
      <c r="D351" s="815" t="s">
        <v>14</v>
      </c>
      <c r="F351" s="4">
        <v>300</v>
      </c>
      <c r="G351" s="19">
        <f t="shared" ref="G351:G398" si="5">+G350+E351-F351</f>
        <v>17.700000000000045</v>
      </c>
      <c r="H351" s="12"/>
    </row>
    <row r="352" spans="1:8">
      <c r="A352" s="39">
        <v>44530</v>
      </c>
      <c r="B352" s="787" t="s">
        <v>4560</v>
      </c>
      <c r="C352" s="787" t="s">
        <v>19</v>
      </c>
      <c r="D352" s="815" t="s">
        <v>12</v>
      </c>
      <c r="E352" s="46"/>
      <c r="F352" s="4">
        <v>10</v>
      </c>
      <c r="G352" s="19">
        <f t="shared" si="5"/>
        <v>7.7000000000000455</v>
      </c>
      <c r="H352" s="12"/>
    </row>
    <row r="353" spans="1:13">
      <c r="A353" s="39">
        <v>45002</v>
      </c>
      <c r="B353" s="787" t="s">
        <v>4555</v>
      </c>
      <c r="C353" s="787" t="s">
        <v>19</v>
      </c>
      <c r="D353" t="s">
        <v>12</v>
      </c>
      <c r="E353" s="102"/>
      <c r="F353" s="4">
        <v>0.3</v>
      </c>
      <c r="G353" s="19">
        <f t="shared" si="5"/>
        <v>7.4000000000000457</v>
      </c>
      <c r="H353" s="12"/>
    </row>
    <row r="354" spans="1:13">
      <c r="A354" s="39">
        <v>45002</v>
      </c>
      <c r="B354" s="787" t="s">
        <v>4555</v>
      </c>
      <c r="C354" s="787" t="s">
        <v>19</v>
      </c>
      <c r="D354" t="s">
        <v>13</v>
      </c>
      <c r="E354" s="102"/>
      <c r="F354" s="4">
        <v>7.4</v>
      </c>
      <c r="G354" s="19">
        <f t="shared" si="5"/>
        <v>4.5297099404706387E-14</v>
      </c>
      <c r="H354" s="12"/>
    </row>
    <row r="355" spans="1:13">
      <c r="A355" s="41">
        <v>44408</v>
      </c>
      <c r="B355" s="786" t="s">
        <v>10</v>
      </c>
      <c r="C355" s="786" t="s">
        <v>20</v>
      </c>
      <c r="D355" s="815" t="s">
        <v>12</v>
      </c>
      <c r="E355" s="81">
        <v>9</v>
      </c>
      <c r="G355" s="19">
        <f t="shared" si="5"/>
        <v>9.0000000000000462</v>
      </c>
      <c r="H355" s="12"/>
    </row>
    <row r="356" spans="1:13">
      <c r="B356" s="787"/>
      <c r="C356" s="787"/>
      <c r="D356" s="815" t="s">
        <v>13</v>
      </c>
      <c r="E356" s="81">
        <v>4.8</v>
      </c>
      <c r="G356" s="19">
        <f t="shared" si="5"/>
        <v>13.800000000000047</v>
      </c>
      <c r="H356" s="12"/>
    </row>
    <row r="357" spans="1:13">
      <c r="B357" s="787"/>
      <c r="C357" s="787"/>
      <c r="D357" s="815" t="s">
        <v>14</v>
      </c>
      <c r="E357" s="4">
        <v>300</v>
      </c>
      <c r="G357" s="19">
        <f t="shared" si="5"/>
        <v>313.80000000000007</v>
      </c>
      <c r="H357" s="12"/>
    </row>
    <row r="358" spans="1:13">
      <c r="A358" s="39">
        <v>44408</v>
      </c>
      <c r="B358" s="787" t="s">
        <v>4546</v>
      </c>
      <c r="C358" s="787" t="s">
        <v>20</v>
      </c>
      <c r="D358" s="815" t="s">
        <v>14</v>
      </c>
      <c r="F358" s="4">
        <v>300</v>
      </c>
      <c r="G358" s="19">
        <f t="shared" si="5"/>
        <v>13.800000000000068</v>
      </c>
      <c r="H358" s="12"/>
    </row>
    <row r="359" spans="1:13">
      <c r="A359" s="39">
        <v>45002</v>
      </c>
      <c r="B359" s="787" t="s">
        <v>4555</v>
      </c>
      <c r="C359" s="787" t="s">
        <v>20</v>
      </c>
      <c r="D359" s="815" t="s">
        <v>12</v>
      </c>
      <c r="F359" s="81">
        <v>9</v>
      </c>
      <c r="G359" s="19">
        <f t="shared" si="5"/>
        <v>4.8000000000000682</v>
      </c>
      <c r="H359" s="12"/>
    </row>
    <row r="360" spans="1:13">
      <c r="A360" s="39">
        <v>45002</v>
      </c>
      <c r="B360" s="787" t="s">
        <v>4555</v>
      </c>
      <c r="C360" s="787" t="s">
        <v>20</v>
      </c>
      <c r="D360" s="815" t="s">
        <v>13</v>
      </c>
      <c r="F360" s="81">
        <v>4.8</v>
      </c>
      <c r="G360" s="19">
        <f t="shared" si="5"/>
        <v>6.8389738316909643E-14</v>
      </c>
      <c r="H360" s="12"/>
      <c r="J360" s="786"/>
      <c r="K360" s="815"/>
      <c r="M360" s="12"/>
    </row>
    <row r="361" spans="1:13">
      <c r="A361" s="41">
        <v>44439</v>
      </c>
      <c r="B361" s="786" t="s">
        <v>10</v>
      </c>
      <c r="C361" s="786" t="s">
        <v>21</v>
      </c>
      <c r="D361" t="s">
        <v>12</v>
      </c>
      <c r="E361" s="81">
        <v>10.199999999999999</v>
      </c>
      <c r="G361" s="19">
        <f t="shared" si="5"/>
        <v>10.200000000000067</v>
      </c>
      <c r="H361" s="12"/>
      <c r="K361" s="815"/>
    </row>
    <row r="362" spans="1:13">
      <c r="B362" s="787"/>
      <c r="C362" s="787"/>
      <c r="D362" t="s">
        <v>13</v>
      </c>
      <c r="E362" s="81">
        <v>5.0999999999999996</v>
      </c>
      <c r="G362" s="19">
        <f t="shared" si="5"/>
        <v>15.300000000000066</v>
      </c>
      <c r="H362" s="12"/>
      <c r="J362" s="786"/>
      <c r="K362" s="815"/>
      <c r="M362" s="4"/>
    </row>
    <row r="363" spans="1:13">
      <c r="B363" s="787"/>
      <c r="C363" s="787"/>
      <c r="D363" t="s">
        <v>14</v>
      </c>
      <c r="E363" s="4">
        <v>300</v>
      </c>
      <c r="G363" s="19">
        <f t="shared" si="5"/>
        <v>315.30000000000007</v>
      </c>
      <c r="H363" s="12"/>
      <c r="K363" s="815"/>
      <c r="M363" s="4"/>
    </row>
    <row r="364" spans="1:13">
      <c r="A364" s="39">
        <v>44439</v>
      </c>
      <c r="B364" s="787" t="s">
        <v>4549</v>
      </c>
      <c r="C364" s="787" t="s">
        <v>21</v>
      </c>
      <c r="D364" t="s">
        <v>14</v>
      </c>
      <c r="F364" s="4">
        <v>300</v>
      </c>
      <c r="G364" s="19">
        <f t="shared" si="5"/>
        <v>15.300000000000068</v>
      </c>
      <c r="H364" s="12"/>
      <c r="J364" s="786"/>
      <c r="K364" s="815"/>
      <c r="M364" s="4"/>
    </row>
    <row r="365" spans="1:13">
      <c r="A365" s="39">
        <v>45002</v>
      </c>
      <c r="B365" s="787" t="s">
        <v>4555</v>
      </c>
      <c r="C365" s="787" t="s">
        <v>21</v>
      </c>
      <c r="D365" t="s">
        <v>12</v>
      </c>
      <c r="F365" s="81">
        <v>10.199999999999999</v>
      </c>
      <c r="G365" s="19">
        <f t="shared" si="5"/>
        <v>5.1000000000000689</v>
      </c>
      <c r="H365" s="12"/>
      <c r="K365" s="815"/>
      <c r="M365" s="4"/>
    </row>
    <row r="366" spans="1:13">
      <c r="A366" s="39">
        <v>45002</v>
      </c>
      <c r="B366" s="787" t="s">
        <v>4555</v>
      </c>
      <c r="C366" s="787" t="s">
        <v>21</v>
      </c>
      <c r="D366" t="s">
        <v>13</v>
      </c>
      <c r="F366" s="81">
        <v>5.0999999999999996</v>
      </c>
      <c r="G366" s="19">
        <f t="shared" si="5"/>
        <v>6.9277916736609768E-14</v>
      </c>
      <c r="H366" s="12"/>
      <c r="J366" s="786"/>
      <c r="K366" s="815"/>
      <c r="M366" s="4"/>
    </row>
    <row r="367" spans="1:13">
      <c r="A367" s="41">
        <v>44469</v>
      </c>
      <c r="B367" s="786" t="s">
        <v>10</v>
      </c>
      <c r="C367" s="786" t="s">
        <v>22</v>
      </c>
      <c r="D367" t="s">
        <v>12</v>
      </c>
      <c r="E367" s="4">
        <v>10.5</v>
      </c>
      <c r="G367" s="19">
        <f t="shared" si="5"/>
        <v>10.500000000000069</v>
      </c>
      <c r="H367" s="12"/>
      <c r="K367" s="815"/>
      <c r="M367" s="4"/>
    </row>
    <row r="368" spans="1:13">
      <c r="B368" s="787"/>
      <c r="C368" s="787"/>
      <c r="D368" t="s">
        <v>13</v>
      </c>
      <c r="E368" s="4">
        <v>6.7</v>
      </c>
      <c r="G368" s="19">
        <f t="shared" si="5"/>
        <v>17.20000000000007</v>
      </c>
      <c r="H368" s="12"/>
      <c r="J368" s="786"/>
      <c r="K368" s="815"/>
      <c r="M368" s="4"/>
    </row>
    <row r="369" spans="1:13">
      <c r="B369" s="787"/>
      <c r="C369" s="787"/>
      <c r="D369" t="s">
        <v>14</v>
      </c>
      <c r="E369" s="4">
        <v>300</v>
      </c>
      <c r="G369" s="19">
        <f t="shared" si="5"/>
        <v>317.20000000000005</v>
      </c>
      <c r="H369" s="12"/>
      <c r="K369" s="815"/>
      <c r="M369" s="4"/>
    </row>
    <row r="370" spans="1:13">
      <c r="A370" s="106">
        <v>44469</v>
      </c>
      <c r="B370" s="787" t="s">
        <v>4554</v>
      </c>
      <c r="C370" s="787" t="s">
        <v>22</v>
      </c>
      <c r="D370" t="s">
        <v>14</v>
      </c>
      <c r="F370" s="4">
        <v>300</v>
      </c>
      <c r="G370" s="19">
        <f t="shared" si="5"/>
        <v>17.200000000000045</v>
      </c>
      <c r="H370" s="12"/>
      <c r="J370" s="786"/>
      <c r="K370" s="815"/>
      <c r="M370" s="4"/>
    </row>
    <row r="371" spans="1:13">
      <c r="A371" s="39">
        <v>45002</v>
      </c>
      <c r="B371" s="787" t="s">
        <v>4555</v>
      </c>
      <c r="C371" s="787" t="s">
        <v>22</v>
      </c>
      <c r="D371" t="s">
        <v>12</v>
      </c>
      <c r="F371" s="4">
        <v>10.5</v>
      </c>
      <c r="G371" s="19">
        <f t="shared" si="5"/>
        <v>6.7000000000000455</v>
      </c>
      <c r="H371" s="12"/>
      <c r="J371" s="786"/>
      <c r="K371" s="815"/>
      <c r="M371" s="4"/>
    </row>
    <row r="372" spans="1:13">
      <c r="A372" s="39">
        <v>45002</v>
      </c>
      <c r="B372" s="787" t="s">
        <v>4555</v>
      </c>
      <c r="C372" s="787" t="s">
        <v>22</v>
      </c>
      <c r="D372" t="s">
        <v>13</v>
      </c>
      <c r="F372" s="4">
        <v>6.7</v>
      </c>
      <c r="G372" s="19">
        <f t="shared" si="5"/>
        <v>4.5297099404706387E-14</v>
      </c>
      <c r="H372" s="12"/>
      <c r="K372" s="815"/>
      <c r="M372" s="4"/>
    </row>
    <row r="373" spans="1:13">
      <c r="A373" s="39">
        <v>44500</v>
      </c>
      <c r="B373" s="786" t="s">
        <v>10</v>
      </c>
      <c r="C373" s="786" t="s">
        <v>23</v>
      </c>
      <c r="D373" t="s">
        <v>14</v>
      </c>
      <c r="E373" s="4">
        <v>300</v>
      </c>
      <c r="G373" s="19">
        <f t="shared" si="5"/>
        <v>300.00000000000006</v>
      </c>
      <c r="H373" s="12"/>
      <c r="J373" s="786"/>
      <c r="K373" s="815"/>
      <c r="M373" s="4"/>
    </row>
    <row r="374" spans="1:13">
      <c r="B374" s="786"/>
      <c r="C374" s="787" t="s">
        <v>23</v>
      </c>
      <c r="D374" t="s">
        <v>12</v>
      </c>
      <c r="E374" s="4">
        <v>10.9</v>
      </c>
      <c r="G374" s="19">
        <f t="shared" si="5"/>
        <v>310.90000000000003</v>
      </c>
      <c r="H374" s="12"/>
      <c r="K374" s="815"/>
      <c r="M374" s="4"/>
    </row>
    <row r="375" spans="1:13">
      <c r="B375" s="786"/>
      <c r="C375" s="787" t="s">
        <v>23</v>
      </c>
      <c r="D375" t="s">
        <v>13</v>
      </c>
      <c r="E375" s="4">
        <v>4.5999999999999996</v>
      </c>
      <c r="G375" s="19">
        <f t="shared" si="5"/>
        <v>315.50000000000006</v>
      </c>
      <c r="H375" s="12"/>
      <c r="J375" s="786"/>
      <c r="K375" s="815"/>
      <c r="M375" s="4"/>
    </row>
    <row r="376" spans="1:13">
      <c r="A376" s="39">
        <v>44499</v>
      </c>
      <c r="B376" s="787" t="s">
        <v>4558</v>
      </c>
      <c r="C376" s="787" t="s">
        <v>23</v>
      </c>
      <c r="D376" t="s">
        <v>14</v>
      </c>
      <c r="F376" s="4">
        <v>300</v>
      </c>
      <c r="G376" s="19">
        <f t="shared" si="5"/>
        <v>15.500000000000057</v>
      </c>
      <c r="H376" s="12"/>
      <c r="K376" s="815"/>
      <c r="M376" s="4"/>
    </row>
    <row r="377" spans="1:13">
      <c r="A377" s="39">
        <v>45002</v>
      </c>
      <c r="B377" s="787" t="s">
        <v>4561</v>
      </c>
      <c r="C377" s="787" t="s">
        <v>23</v>
      </c>
      <c r="D377" t="s">
        <v>12</v>
      </c>
      <c r="F377" s="4">
        <v>10.9</v>
      </c>
      <c r="G377" s="19">
        <f t="shared" si="5"/>
        <v>4.6000000000000565</v>
      </c>
      <c r="H377" s="12"/>
      <c r="K377" s="815"/>
      <c r="M377" s="4"/>
    </row>
    <row r="378" spans="1:13">
      <c r="A378" s="39">
        <v>45009</v>
      </c>
      <c r="B378" s="787" t="s">
        <v>4562</v>
      </c>
      <c r="C378" s="787" t="s">
        <v>23</v>
      </c>
      <c r="D378" t="s">
        <v>13</v>
      </c>
      <c r="F378" s="4">
        <v>4.5999999999999996</v>
      </c>
      <c r="G378" s="19">
        <f t="shared" si="5"/>
        <v>5.6843418860808015E-14</v>
      </c>
      <c r="H378" s="12"/>
      <c r="K378" s="815"/>
      <c r="M378" s="4"/>
    </row>
    <row r="379" spans="1:13">
      <c r="A379" s="39">
        <v>44530</v>
      </c>
      <c r="B379" s="786" t="s">
        <v>10</v>
      </c>
      <c r="C379" s="786" t="s">
        <v>24</v>
      </c>
      <c r="D379" t="s">
        <v>14</v>
      </c>
      <c r="E379" s="4">
        <v>300</v>
      </c>
      <c r="G379" s="19">
        <f t="shared" si="5"/>
        <v>300.00000000000006</v>
      </c>
      <c r="J379" s="786"/>
      <c r="K379" s="815"/>
      <c r="M379" s="46"/>
    </row>
    <row r="380" spans="1:13">
      <c r="B380" s="786"/>
      <c r="C380" s="786"/>
      <c r="D380" t="s">
        <v>12</v>
      </c>
      <c r="E380" s="4">
        <v>11.6</v>
      </c>
      <c r="G380" s="19">
        <f t="shared" si="5"/>
        <v>311.60000000000008</v>
      </c>
      <c r="K380" s="815"/>
      <c r="M380" s="102"/>
    </row>
    <row r="381" spans="1:13">
      <c r="B381" s="786"/>
      <c r="C381" s="786"/>
      <c r="D381" t="s">
        <v>13</v>
      </c>
      <c r="E381" s="4">
        <v>6</v>
      </c>
      <c r="G381" s="19">
        <f t="shared" si="5"/>
        <v>317.60000000000008</v>
      </c>
      <c r="J381" s="786"/>
      <c r="K381" s="815"/>
      <c r="M381" s="46"/>
    </row>
    <row r="382" spans="1:13">
      <c r="A382" s="39">
        <v>44530</v>
      </c>
      <c r="B382" s="787" t="s">
        <v>4563</v>
      </c>
      <c r="C382" s="787" t="s">
        <v>24</v>
      </c>
      <c r="D382" t="s">
        <v>14</v>
      </c>
      <c r="F382" s="4">
        <v>300</v>
      </c>
      <c r="G382" s="19">
        <f t="shared" si="5"/>
        <v>17.60000000000008</v>
      </c>
      <c r="K382" s="815"/>
      <c r="M382" s="46"/>
    </row>
    <row r="383" spans="1:13">
      <c r="A383" s="39">
        <v>45009</v>
      </c>
      <c r="B383" s="787" t="s">
        <v>4562</v>
      </c>
      <c r="C383" s="787" t="s">
        <v>24</v>
      </c>
      <c r="D383" t="s">
        <v>12</v>
      </c>
      <c r="F383" s="4">
        <v>11.6</v>
      </c>
      <c r="G383" s="19">
        <f t="shared" si="5"/>
        <v>6.0000000000000799</v>
      </c>
      <c r="K383" s="815"/>
      <c r="M383" s="46"/>
    </row>
    <row r="384" spans="1:13">
      <c r="A384" s="39">
        <v>45009</v>
      </c>
      <c r="B384" s="787" t="s">
        <v>4562</v>
      </c>
      <c r="C384" s="787" t="s">
        <v>24</v>
      </c>
      <c r="D384" t="s">
        <v>13</v>
      </c>
      <c r="F384" s="4">
        <v>6</v>
      </c>
      <c r="G384" s="19">
        <f t="shared" si="5"/>
        <v>7.9936057773011271E-14</v>
      </c>
      <c r="K384" s="815"/>
      <c r="M384" s="46"/>
    </row>
    <row r="385" spans="1:19">
      <c r="A385" s="41">
        <v>44561</v>
      </c>
      <c r="B385" s="786" t="s">
        <v>10</v>
      </c>
      <c r="C385" s="786" t="s">
        <v>25</v>
      </c>
      <c r="D385" t="s">
        <v>12</v>
      </c>
      <c r="E385" s="4">
        <v>12.2</v>
      </c>
      <c r="G385" s="19">
        <f t="shared" si="5"/>
        <v>12.200000000000079</v>
      </c>
      <c r="J385" s="786"/>
      <c r="M385" s="46"/>
    </row>
    <row r="386" spans="1:19">
      <c r="B386" s="787"/>
      <c r="C386" s="787"/>
      <c r="D386" t="s">
        <v>13</v>
      </c>
      <c r="E386" s="4">
        <v>6.4</v>
      </c>
      <c r="G386" s="19">
        <f t="shared" si="5"/>
        <v>18.60000000000008</v>
      </c>
      <c r="M386" s="46"/>
    </row>
    <row r="387" spans="1:19">
      <c r="B387" s="787"/>
      <c r="C387" s="787"/>
      <c r="D387" t="s">
        <v>14</v>
      </c>
      <c r="E387" s="4">
        <v>300</v>
      </c>
      <c r="G387" s="19">
        <f t="shared" si="5"/>
        <v>318.60000000000008</v>
      </c>
      <c r="J387" s="786"/>
      <c r="M387" s="46"/>
    </row>
    <row r="388" spans="1:19">
      <c r="A388" s="39">
        <v>44561</v>
      </c>
      <c r="B388" s="787" t="s">
        <v>4559</v>
      </c>
      <c r="C388" s="787" t="s">
        <v>25</v>
      </c>
      <c r="D388" t="s">
        <v>14</v>
      </c>
      <c r="F388" s="4">
        <v>300</v>
      </c>
      <c r="G388" s="19">
        <f t="shared" si="5"/>
        <v>18.60000000000008</v>
      </c>
      <c r="M388" s="4"/>
    </row>
    <row r="389" spans="1:19">
      <c r="A389" s="39">
        <v>45009</v>
      </c>
      <c r="B389" s="787" t="s">
        <v>4562</v>
      </c>
      <c r="C389" s="787" t="s">
        <v>25</v>
      </c>
      <c r="D389" t="s">
        <v>12</v>
      </c>
      <c r="F389" s="4">
        <v>12.2</v>
      </c>
      <c r="G389" s="19">
        <f t="shared" si="5"/>
        <v>6.4000000000000803</v>
      </c>
      <c r="M389" s="4"/>
    </row>
    <row r="390" spans="1:19">
      <c r="A390" s="39">
        <v>45009</v>
      </c>
      <c r="B390" s="787" t="s">
        <v>4562</v>
      </c>
      <c r="C390" s="787" t="s">
        <v>25</v>
      </c>
      <c r="D390" t="s">
        <v>13</v>
      </c>
      <c r="F390" s="4">
        <v>6.4</v>
      </c>
      <c r="G390" s="19">
        <f t="shared" si="5"/>
        <v>7.9936057773011271E-14</v>
      </c>
      <c r="M390" s="4"/>
    </row>
    <row r="391" spans="1:19">
      <c r="A391" s="41">
        <v>44592</v>
      </c>
      <c r="B391" s="786" t="s">
        <v>10</v>
      </c>
      <c r="C391" s="786" t="s">
        <v>11</v>
      </c>
      <c r="D391" t="s">
        <v>12</v>
      </c>
      <c r="E391" s="4">
        <v>13</v>
      </c>
      <c r="G391" s="19">
        <f t="shared" si="5"/>
        <v>13.00000000000008</v>
      </c>
      <c r="M391" s="4"/>
      <c r="S391" t="s">
        <v>29</v>
      </c>
    </row>
    <row r="392" spans="1:19">
      <c r="B392" s="787"/>
      <c r="C392" s="787"/>
      <c r="D392" t="s">
        <v>13</v>
      </c>
      <c r="E392" s="4">
        <v>3.3</v>
      </c>
      <c r="G392" s="19">
        <f t="shared" si="5"/>
        <v>16.300000000000079</v>
      </c>
      <c r="J392" s="786"/>
      <c r="M392" s="4"/>
    </row>
    <row r="393" spans="1:19">
      <c r="B393" s="787"/>
      <c r="C393" s="787"/>
      <c r="D393" t="s">
        <v>14</v>
      </c>
      <c r="E393" s="4">
        <v>300</v>
      </c>
      <c r="G393" s="19">
        <f t="shared" si="5"/>
        <v>316.30000000000007</v>
      </c>
      <c r="J393" s="786"/>
      <c r="M393" s="4"/>
    </row>
    <row r="394" spans="1:19">
      <c r="A394" s="39">
        <v>44592</v>
      </c>
      <c r="B394" s="787" t="s">
        <v>4564</v>
      </c>
      <c r="C394" s="787" t="s">
        <v>11</v>
      </c>
      <c r="D394" t="s">
        <v>14</v>
      </c>
      <c r="F394" s="4">
        <v>300</v>
      </c>
      <c r="G394" s="19">
        <f t="shared" si="5"/>
        <v>16.300000000000068</v>
      </c>
      <c r="M394" s="4"/>
    </row>
    <row r="395" spans="1:19">
      <c r="A395" s="39">
        <v>45009</v>
      </c>
      <c r="B395" s="787" t="s">
        <v>4562</v>
      </c>
      <c r="C395" s="787" t="s">
        <v>11</v>
      </c>
      <c r="D395" t="s">
        <v>12</v>
      </c>
      <c r="F395" s="4">
        <v>13</v>
      </c>
      <c r="G395" s="19">
        <f t="shared" si="5"/>
        <v>3.3000000000000682</v>
      </c>
      <c r="M395" s="4"/>
    </row>
    <row r="396" spans="1:19">
      <c r="A396" s="39">
        <v>45009</v>
      </c>
      <c r="B396" s="787" t="s">
        <v>4562</v>
      </c>
      <c r="C396" s="787" t="s">
        <v>11</v>
      </c>
      <c r="D396" t="s">
        <v>13</v>
      </c>
      <c r="F396" s="4">
        <v>3.3</v>
      </c>
      <c r="G396" s="19">
        <f t="shared" si="5"/>
        <v>6.8389738316909643E-14</v>
      </c>
      <c r="M396" s="4"/>
    </row>
    <row r="397" spans="1:19">
      <c r="A397" s="41">
        <v>44620</v>
      </c>
      <c r="B397" s="786" t="s">
        <v>10</v>
      </c>
      <c r="C397" s="786" t="s">
        <v>15</v>
      </c>
      <c r="D397" t="s">
        <v>12</v>
      </c>
      <c r="E397" s="4">
        <v>12.8</v>
      </c>
      <c r="G397" s="19">
        <f t="shared" si="5"/>
        <v>12.800000000000068</v>
      </c>
      <c r="J397" s="786"/>
      <c r="M397" s="4"/>
    </row>
    <row r="398" spans="1:19">
      <c r="B398" s="787"/>
      <c r="C398" s="787"/>
      <c r="D398" t="s">
        <v>13</v>
      </c>
      <c r="E398" s="4">
        <v>6.3</v>
      </c>
      <c r="G398" s="19">
        <f t="shared" si="5"/>
        <v>19.100000000000069</v>
      </c>
      <c r="M398" s="4"/>
    </row>
    <row r="399" spans="1:19">
      <c r="B399" s="787"/>
      <c r="C399" s="787"/>
      <c r="D399" t="s">
        <v>14</v>
      </c>
      <c r="E399" s="4">
        <v>300</v>
      </c>
      <c r="G399" s="19">
        <f t="shared" ref="G399:G476" si="6">+G398+E399-F399</f>
        <v>319.10000000000008</v>
      </c>
      <c r="J399" s="786"/>
      <c r="M399" s="4"/>
    </row>
    <row r="400" spans="1:19">
      <c r="A400" s="39">
        <v>44620</v>
      </c>
      <c r="B400" s="787" t="s">
        <v>4565</v>
      </c>
      <c r="C400" s="787" t="s">
        <v>15</v>
      </c>
      <c r="D400" t="s">
        <v>14</v>
      </c>
      <c r="F400" s="4">
        <v>140</v>
      </c>
      <c r="G400" s="19">
        <f t="shared" si="6"/>
        <v>179.10000000000008</v>
      </c>
      <c r="M400" s="4"/>
    </row>
    <row r="401" spans="1:13">
      <c r="A401" s="39">
        <v>44763</v>
      </c>
      <c r="B401" s="787" t="s">
        <v>4566</v>
      </c>
      <c r="C401" s="787" t="s">
        <v>15</v>
      </c>
      <c r="D401" t="s">
        <v>14</v>
      </c>
      <c r="E401" s="46"/>
      <c r="F401" s="46">
        <v>100</v>
      </c>
      <c r="G401" s="19">
        <f t="shared" si="6"/>
        <v>79.10000000000008</v>
      </c>
      <c r="J401" s="786"/>
      <c r="M401" s="4"/>
    </row>
    <row r="402" spans="1:13">
      <c r="A402" s="39">
        <v>44804</v>
      </c>
      <c r="B402" s="787" t="s">
        <v>4567</v>
      </c>
      <c r="C402" s="787" t="s">
        <v>15</v>
      </c>
      <c r="D402" t="s">
        <v>14</v>
      </c>
      <c r="E402" s="46"/>
      <c r="F402" s="46">
        <v>10</v>
      </c>
      <c r="G402" s="19">
        <f t="shared" si="6"/>
        <v>69.10000000000008</v>
      </c>
      <c r="M402" s="4"/>
    </row>
    <row r="403" spans="1:13">
      <c r="A403" s="39">
        <v>44840</v>
      </c>
      <c r="B403" s="787" t="s">
        <v>4568</v>
      </c>
      <c r="C403" s="787" t="s">
        <v>15</v>
      </c>
      <c r="D403" t="s">
        <v>14</v>
      </c>
      <c r="E403" s="46"/>
      <c r="F403" s="46">
        <v>50</v>
      </c>
      <c r="G403" s="19">
        <f t="shared" si="6"/>
        <v>19.10000000000008</v>
      </c>
      <c r="J403" s="786"/>
      <c r="M403" s="4"/>
    </row>
    <row r="404" spans="1:13">
      <c r="A404" s="39">
        <v>45009</v>
      </c>
      <c r="B404" s="787" t="s">
        <v>4562</v>
      </c>
      <c r="C404" s="787" t="s">
        <v>15</v>
      </c>
      <c r="D404" t="s">
        <v>13</v>
      </c>
      <c r="E404" s="46"/>
      <c r="F404" s="46">
        <v>12.8</v>
      </c>
      <c r="G404" s="19">
        <f t="shared" si="6"/>
        <v>6.3000000000000789</v>
      </c>
      <c r="J404" s="786"/>
      <c r="M404" s="4"/>
    </row>
    <row r="405" spans="1:13">
      <c r="A405" s="39">
        <v>45009</v>
      </c>
      <c r="B405" s="787" t="s">
        <v>4562</v>
      </c>
      <c r="C405" s="787" t="s">
        <v>15</v>
      </c>
      <c r="D405" t="s">
        <v>14</v>
      </c>
      <c r="E405" s="46"/>
      <c r="F405" s="46">
        <v>6.3</v>
      </c>
      <c r="G405" s="19">
        <f t="shared" si="6"/>
        <v>7.9047879353311146E-14</v>
      </c>
      <c r="J405" s="786"/>
      <c r="M405" s="4"/>
    </row>
    <row r="406" spans="1:13">
      <c r="A406" s="41">
        <v>44651</v>
      </c>
      <c r="B406" s="786" t="s">
        <v>10</v>
      </c>
      <c r="C406" s="786" t="s">
        <v>16</v>
      </c>
      <c r="D406" t="s">
        <v>12</v>
      </c>
      <c r="E406" s="46">
        <v>13.1</v>
      </c>
      <c r="F406" s="46"/>
      <c r="G406" s="19">
        <f t="shared" si="6"/>
        <v>13.10000000000008</v>
      </c>
      <c r="M406" s="4"/>
    </row>
    <row r="407" spans="1:13">
      <c r="B407" s="787"/>
      <c r="C407" s="787"/>
      <c r="D407" t="s">
        <v>13</v>
      </c>
      <c r="E407" s="46">
        <v>7.2</v>
      </c>
      <c r="F407" s="46"/>
      <c r="G407" s="19">
        <f t="shared" si="6"/>
        <v>20.300000000000079</v>
      </c>
      <c r="J407" s="786"/>
      <c r="L407" s="118"/>
    </row>
    <row r="408" spans="1:13">
      <c r="B408" s="787"/>
      <c r="C408" s="787"/>
      <c r="D408" t="s">
        <v>14</v>
      </c>
      <c r="E408" s="46">
        <v>300</v>
      </c>
      <c r="F408" s="46"/>
      <c r="G408" s="19">
        <f t="shared" si="6"/>
        <v>320.30000000000007</v>
      </c>
      <c r="L408" s="118"/>
    </row>
    <row r="409" spans="1:13">
      <c r="A409" s="39">
        <v>44651</v>
      </c>
      <c r="B409" s="787" t="s">
        <v>4569</v>
      </c>
      <c r="C409" s="787" t="s">
        <v>16</v>
      </c>
      <c r="D409" t="s">
        <v>14</v>
      </c>
      <c r="E409" s="46"/>
      <c r="F409" s="46">
        <v>300</v>
      </c>
      <c r="G409" s="19">
        <f t="shared" si="6"/>
        <v>20.300000000000068</v>
      </c>
      <c r="J409" s="786"/>
      <c r="L409" s="118"/>
    </row>
    <row r="410" spans="1:13">
      <c r="A410" s="39">
        <v>45009</v>
      </c>
      <c r="B410" s="787" t="s">
        <v>4562</v>
      </c>
      <c r="C410" s="787" t="s">
        <v>16</v>
      </c>
      <c r="D410" t="s">
        <v>12</v>
      </c>
      <c r="E410" s="46"/>
      <c r="F410" s="46">
        <v>13.1</v>
      </c>
      <c r="G410" s="19">
        <f t="shared" si="6"/>
        <v>7.2000000000000686</v>
      </c>
      <c r="J410" s="786"/>
      <c r="L410" s="118"/>
    </row>
    <row r="411" spans="1:13">
      <c r="A411" s="39">
        <v>45009</v>
      </c>
      <c r="B411" s="787" t="s">
        <v>4562</v>
      </c>
      <c r="C411" s="787" t="s">
        <v>16</v>
      </c>
      <c r="D411" t="s">
        <v>13</v>
      </c>
      <c r="E411" s="46"/>
      <c r="F411" s="46">
        <v>7.2</v>
      </c>
      <c r="G411" s="19">
        <f t="shared" si="6"/>
        <v>6.8389738316909643E-14</v>
      </c>
      <c r="J411" s="786"/>
      <c r="L411" s="118"/>
    </row>
    <row r="412" spans="1:13">
      <c r="A412" s="41">
        <v>44681</v>
      </c>
      <c r="B412" s="786" t="s">
        <v>10</v>
      </c>
      <c r="C412" s="786" t="s">
        <v>17</v>
      </c>
      <c r="D412" t="s">
        <v>94</v>
      </c>
      <c r="E412" s="46">
        <v>300</v>
      </c>
      <c r="F412" s="46"/>
      <c r="G412" s="19">
        <f t="shared" si="6"/>
        <v>300.00000000000006</v>
      </c>
      <c r="L412" s="118"/>
    </row>
    <row r="413" spans="1:13">
      <c r="A413" s="39">
        <v>44681</v>
      </c>
      <c r="B413" s="787" t="s">
        <v>4570</v>
      </c>
      <c r="C413" s="787" t="s">
        <v>17</v>
      </c>
      <c r="D413" t="s">
        <v>14</v>
      </c>
      <c r="E413" s="46"/>
      <c r="F413" s="46">
        <v>200</v>
      </c>
      <c r="G413" s="19">
        <f t="shared" si="6"/>
        <v>100.00000000000006</v>
      </c>
      <c r="J413" s="786" t="s">
        <v>19</v>
      </c>
      <c r="K413" t="s">
        <v>12</v>
      </c>
      <c r="L413" s="118">
        <v>12</v>
      </c>
    </row>
    <row r="414" spans="1:13">
      <c r="B414" s="787"/>
      <c r="C414" s="787"/>
      <c r="D414" t="s">
        <v>12</v>
      </c>
      <c r="E414" s="46">
        <v>12.9</v>
      </c>
      <c r="F414" s="46"/>
      <c r="G414" s="19">
        <f t="shared" si="6"/>
        <v>112.90000000000006</v>
      </c>
      <c r="J414" s="787"/>
      <c r="K414" t="s">
        <v>13</v>
      </c>
      <c r="L414" s="118">
        <v>7.9</v>
      </c>
    </row>
    <row r="415" spans="1:13">
      <c r="B415" s="787"/>
      <c r="C415" s="787"/>
      <c r="D415" t="s">
        <v>13</v>
      </c>
      <c r="E415" s="46">
        <v>4.8</v>
      </c>
      <c r="F415" s="46"/>
      <c r="G415" s="19">
        <f t="shared" si="6"/>
        <v>117.70000000000006</v>
      </c>
      <c r="J415" s="786" t="s">
        <v>20</v>
      </c>
      <c r="K415" t="s">
        <v>12</v>
      </c>
      <c r="L415" s="118">
        <v>11.9</v>
      </c>
    </row>
    <row r="416" spans="1:13">
      <c r="A416" s="39">
        <v>44756</v>
      </c>
      <c r="B416" s="787" t="s">
        <v>4571</v>
      </c>
      <c r="C416" s="787" t="s">
        <v>17</v>
      </c>
      <c r="D416" t="s">
        <v>14</v>
      </c>
      <c r="E416" s="46"/>
      <c r="F416" s="46">
        <v>100</v>
      </c>
      <c r="G416" s="19">
        <f t="shared" si="6"/>
        <v>17.70000000000006</v>
      </c>
      <c r="J416" s="787"/>
      <c r="K416" t="s">
        <v>13</v>
      </c>
      <c r="L416" s="118">
        <v>10.7</v>
      </c>
    </row>
    <row r="417" spans="1:12">
      <c r="A417" s="39">
        <v>45009</v>
      </c>
      <c r="B417" s="787" t="s">
        <v>4572</v>
      </c>
      <c r="C417" s="787" t="s">
        <v>17</v>
      </c>
      <c r="D417" t="s">
        <v>12</v>
      </c>
      <c r="E417" s="46"/>
      <c r="F417" s="46">
        <v>12.9</v>
      </c>
      <c r="G417" s="19">
        <f t="shared" si="6"/>
        <v>4.8000000000000593</v>
      </c>
      <c r="J417" s="787"/>
      <c r="L417" s="118"/>
    </row>
    <row r="418" spans="1:12">
      <c r="A418" s="39">
        <v>45009</v>
      </c>
      <c r="B418" s="787" t="s">
        <v>4572</v>
      </c>
      <c r="C418" s="787" t="s">
        <v>17</v>
      </c>
      <c r="D418" t="s">
        <v>13</v>
      </c>
      <c r="E418" s="46"/>
      <c r="F418" s="46">
        <v>4.8</v>
      </c>
      <c r="G418" s="19">
        <f t="shared" si="6"/>
        <v>5.9507954119908391E-14</v>
      </c>
      <c r="J418" s="787"/>
      <c r="L418" s="118"/>
    </row>
    <row r="419" spans="1:12">
      <c r="A419" s="41">
        <v>44712</v>
      </c>
      <c r="B419" s="786" t="s">
        <v>10</v>
      </c>
      <c r="C419" s="786" t="s">
        <v>18</v>
      </c>
      <c r="D419" t="s">
        <v>12</v>
      </c>
      <c r="E419" s="46">
        <v>12.4</v>
      </c>
      <c r="F419" s="46"/>
      <c r="G419" s="19">
        <f t="shared" si="6"/>
        <v>12.400000000000059</v>
      </c>
      <c r="J419" s="786" t="s">
        <v>21</v>
      </c>
      <c r="K419" t="s">
        <v>12</v>
      </c>
      <c r="L419" s="118">
        <v>12</v>
      </c>
    </row>
    <row r="420" spans="1:12">
      <c r="B420" s="787"/>
      <c r="C420" s="787"/>
      <c r="D420" t="s">
        <v>13</v>
      </c>
      <c r="E420" s="4">
        <v>11.1</v>
      </c>
      <c r="G420" s="19">
        <f t="shared" si="6"/>
        <v>23.500000000000057</v>
      </c>
      <c r="J420" s="787"/>
      <c r="K420" t="s">
        <v>13</v>
      </c>
      <c r="L420" s="118">
        <v>8</v>
      </c>
    </row>
    <row r="421" spans="1:12">
      <c r="B421" s="787"/>
      <c r="C421" s="787"/>
      <c r="D421" t="s">
        <v>14</v>
      </c>
      <c r="E421" s="4">
        <v>300</v>
      </c>
      <c r="G421" s="19">
        <f t="shared" si="6"/>
        <v>323.50000000000006</v>
      </c>
      <c r="K421" t="s">
        <v>223</v>
      </c>
      <c r="L421" s="118">
        <v>10</v>
      </c>
    </row>
    <row r="422" spans="1:12">
      <c r="A422" s="39">
        <v>44712</v>
      </c>
      <c r="B422" s="787" t="s">
        <v>4573</v>
      </c>
      <c r="C422" s="787" t="s">
        <v>18</v>
      </c>
      <c r="D422" t="s">
        <v>14</v>
      </c>
      <c r="F422" s="4">
        <v>300</v>
      </c>
      <c r="G422" s="19">
        <f t="shared" si="6"/>
        <v>23.500000000000057</v>
      </c>
      <c r="J422" s="786" t="s">
        <v>22</v>
      </c>
      <c r="K422" t="s">
        <v>12</v>
      </c>
      <c r="L422" s="118">
        <v>10.6</v>
      </c>
    </row>
    <row r="423" spans="1:12">
      <c r="A423" s="39">
        <v>45009</v>
      </c>
      <c r="B423" s="787" t="s">
        <v>4572</v>
      </c>
      <c r="C423" s="787" t="s">
        <v>18</v>
      </c>
      <c r="D423" t="s">
        <v>12</v>
      </c>
      <c r="F423" s="46">
        <v>12.4</v>
      </c>
      <c r="G423" s="19">
        <f t="shared" si="6"/>
        <v>11.100000000000056</v>
      </c>
      <c r="J423" s="786"/>
      <c r="L423" s="118"/>
    </row>
    <row r="424" spans="1:12">
      <c r="A424" s="39">
        <v>45009</v>
      </c>
      <c r="B424" s="787" t="s">
        <v>4572</v>
      </c>
      <c r="C424" s="787" t="s">
        <v>18</v>
      </c>
      <c r="D424" t="s">
        <v>13</v>
      </c>
      <c r="F424" s="4">
        <v>11.1</v>
      </c>
      <c r="G424" s="19">
        <f t="shared" si="6"/>
        <v>5.6843418860808015E-14</v>
      </c>
      <c r="J424" s="786"/>
      <c r="L424" s="118"/>
    </row>
    <row r="425" spans="1:12">
      <c r="A425" s="41">
        <v>44742</v>
      </c>
      <c r="B425" s="786" t="s">
        <v>10</v>
      </c>
      <c r="C425" s="786" t="s">
        <v>19</v>
      </c>
      <c r="D425" t="s">
        <v>12</v>
      </c>
      <c r="E425" s="4">
        <v>12</v>
      </c>
      <c r="F425" s="1"/>
      <c r="G425" s="19">
        <f t="shared" si="6"/>
        <v>12.000000000000057</v>
      </c>
      <c r="J425" s="787"/>
      <c r="K425" t="s">
        <v>13</v>
      </c>
      <c r="L425" s="118">
        <v>9.1999999999999993</v>
      </c>
    </row>
    <row r="426" spans="1:12">
      <c r="B426" s="787"/>
      <c r="C426" s="787"/>
      <c r="D426" t="s">
        <v>13</v>
      </c>
      <c r="E426" s="4">
        <v>7.9</v>
      </c>
      <c r="F426" s="1"/>
      <c r="G426" s="19">
        <f t="shared" si="6"/>
        <v>19.900000000000055</v>
      </c>
      <c r="J426" s="786" t="s">
        <v>23</v>
      </c>
      <c r="K426" t="s">
        <v>12</v>
      </c>
      <c r="L426" s="118">
        <v>10.6</v>
      </c>
    </row>
    <row r="427" spans="1:12">
      <c r="B427" s="787"/>
      <c r="C427" s="787"/>
      <c r="D427" t="s">
        <v>14</v>
      </c>
      <c r="E427" s="4">
        <v>300</v>
      </c>
      <c r="F427" s="1"/>
      <c r="G427" s="19">
        <f t="shared" si="6"/>
        <v>319.90000000000003</v>
      </c>
      <c r="J427" s="787"/>
      <c r="K427" t="s">
        <v>13</v>
      </c>
      <c r="L427" s="118">
        <v>5.9</v>
      </c>
    </row>
    <row r="428" spans="1:12">
      <c r="A428" s="39">
        <v>44742</v>
      </c>
      <c r="B428" s="787" t="s">
        <v>4574</v>
      </c>
      <c r="C428" s="787" t="s">
        <v>19</v>
      </c>
      <c r="D428" t="s">
        <v>14</v>
      </c>
      <c r="F428" s="1">
        <v>300</v>
      </c>
      <c r="G428" s="19">
        <f t="shared" si="6"/>
        <v>19.900000000000034</v>
      </c>
      <c r="J428" s="786" t="s">
        <v>24</v>
      </c>
      <c r="K428" t="s">
        <v>12</v>
      </c>
      <c r="L428" s="118">
        <v>11.8</v>
      </c>
    </row>
    <row r="429" spans="1:12">
      <c r="A429" s="39">
        <v>45009</v>
      </c>
      <c r="B429" s="787" t="s">
        <v>4572</v>
      </c>
      <c r="C429" s="787" t="s">
        <v>19</v>
      </c>
      <c r="D429" t="s">
        <v>12</v>
      </c>
      <c r="F429" s="4">
        <v>12</v>
      </c>
      <c r="G429" s="19">
        <f t="shared" si="6"/>
        <v>7.9000000000000341</v>
      </c>
      <c r="J429" s="786"/>
      <c r="L429" s="118"/>
    </row>
    <row r="430" spans="1:12">
      <c r="A430" s="39">
        <v>45009</v>
      </c>
      <c r="B430" s="787" t="s">
        <v>4572</v>
      </c>
      <c r="C430" s="787" t="s">
        <v>19</v>
      </c>
      <c r="D430" t="s">
        <v>13</v>
      </c>
      <c r="F430" s="4">
        <v>7.9</v>
      </c>
      <c r="G430" s="19">
        <f t="shared" si="6"/>
        <v>3.3750779948604759E-14</v>
      </c>
      <c r="J430" s="786"/>
      <c r="L430" s="118"/>
    </row>
    <row r="431" spans="1:12">
      <c r="A431" s="41">
        <v>44773</v>
      </c>
      <c r="B431" s="786" t="s">
        <v>10</v>
      </c>
      <c r="C431" s="786" t="s">
        <v>20</v>
      </c>
      <c r="D431" t="s">
        <v>12</v>
      </c>
      <c r="E431" s="4">
        <v>11.9</v>
      </c>
      <c r="F431" s="1"/>
      <c r="G431" s="19">
        <f t="shared" si="6"/>
        <v>11.900000000000034</v>
      </c>
      <c r="J431" s="787"/>
      <c r="K431" t="s">
        <v>13</v>
      </c>
      <c r="L431" s="118">
        <v>7.3</v>
      </c>
    </row>
    <row r="432" spans="1:12">
      <c r="B432" s="787"/>
      <c r="C432" s="787"/>
      <c r="D432" t="s">
        <v>13</v>
      </c>
      <c r="E432" s="4">
        <v>10.7</v>
      </c>
      <c r="F432" s="1"/>
      <c r="G432" s="19">
        <f t="shared" si="6"/>
        <v>22.600000000000033</v>
      </c>
      <c r="J432" s="786" t="s">
        <v>25</v>
      </c>
      <c r="K432" t="s">
        <v>12</v>
      </c>
      <c r="L432" s="118">
        <v>13.5</v>
      </c>
    </row>
    <row r="433" spans="1:12">
      <c r="B433" s="787"/>
      <c r="C433" s="787"/>
      <c r="D433" t="s">
        <v>14</v>
      </c>
      <c r="E433" s="4">
        <v>300</v>
      </c>
      <c r="F433" s="1"/>
      <c r="G433" s="19">
        <f t="shared" si="6"/>
        <v>322.60000000000002</v>
      </c>
      <c r="J433" s="787"/>
      <c r="K433" t="s">
        <v>13</v>
      </c>
      <c r="L433" s="118">
        <v>6.7</v>
      </c>
    </row>
    <row r="434" spans="1:12">
      <c r="A434" s="39">
        <v>44773</v>
      </c>
      <c r="B434" s="787" t="s">
        <v>4575</v>
      </c>
      <c r="C434" s="787" t="s">
        <v>20</v>
      </c>
      <c r="D434" t="s">
        <v>14</v>
      </c>
      <c r="F434" s="1">
        <v>300</v>
      </c>
      <c r="G434" s="19">
        <f t="shared" si="6"/>
        <v>22.600000000000023</v>
      </c>
      <c r="J434" s="786" t="s">
        <v>11</v>
      </c>
      <c r="K434" t="s">
        <v>12</v>
      </c>
      <c r="L434" s="118">
        <v>15.9</v>
      </c>
    </row>
    <row r="435" spans="1:12">
      <c r="A435" s="39">
        <v>45009</v>
      </c>
      <c r="B435" s="787" t="s">
        <v>4572</v>
      </c>
      <c r="C435" s="787" t="s">
        <v>20</v>
      </c>
      <c r="D435" t="s">
        <v>12</v>
      </c>
      <c r="F435" s="4">
        <v>11.9</v>
      </c>
      <c r="G435" s="19">
        <f t="shared" si="6"/>
        <v>10.700000000000022</v>
      </c>
      <c r="J435" s="786"/>
      <c r="L435" s="118"/>
    </row>
    <row r="436" spans="1:12">
      <c r="A436" s="39">
        <v>45009</v>
      </c>
      <c r="B436" s="787" t="s">
        <v>4572</v>
      </c>
      <c r="C436" s="787" t="s">
        <v>20</v>
      </c>
      <c r="D436" t="s">
        <v>13</v>
      </c>
      <c r="F436" s="4">
        <v>10.7</v>
      </c>
      <c r="G436" s="19">
        <f t="shared" si="6"/>
        <v>2.3092638912203256E-14</v>
      </c>
      <c r="J436" s="786"/>
      <c r="L436" s="118"/>
    </row>
    <row r="437" spans="1:12">
      <c r="A437" s="41">
        <v>44804</v>
      </c>
      <c r="B437" s="786" t="s">
        <v>10</v>
      </c>
      <c r="C437" s="786" t="s">
        <v>21</v>
      </c>
      <c r="D437" t="s">
        <v>12</v>
      </c>
      <c r="E437" s="4">
        <v>12</v>
      </c>
      <c r="F437" s="1"/>
      <c r="G437" s="19">
        <f t="shared" si="6"/>
        <v>12.000000000000023</v>
      </c>
      <c r="J437" s="787"/>
      <c r="K437" t="s">
        <v>13</v>
      </c>
      <c r="L437" s="118">
        <v>5.8</v>
      </c>
    </row>
    <row r="438" spans="1:12">
      <c r="B438" s="787"/>
      <c r="C438" s="787"/>
      <c r="D438" t="s">
        <v>13</v>
      </c>
      <c r="E438" s="4">
        <v>8</v>
      </c>
      <c r="F438" s="1"/>
      <c r="G438" s="19">
        <f t="shared" si="6"/>
        <v>20.000000000000021</v>
      </c>
    </row>
    <row r="439" spans="1:12">
      <c r="B439" s="787"/>
      <c r="C439" s="787"/>
      <c r="D439" t="s">
        <v>14</v>
      </c>
      <c r="E439" s="4">
        <v>300</v>
      </c>
      <c r="F439" s="1"/>
      <c r="G439" s="19">
        <f t="shared" si="6"/>
        <v>320</v>
      </c>
      <c r="K439" s="26"/>
      <c r="L439" s="121">
        <f>SUM(L360:L438)</f>
        <v>169.79999999999998</v>
      </c>
    </row>
    <row r="440" spans="1:12">
      <c r="B440" s="787"/>
      <c r="C440" s="787"/>
      <c r="D440" t="s">
        <v>223</v>
      </c>
      <c r="E440" s="4">
        <v>10</v>
      </c>
      <c r="F440" s="1"/>
      <c r="G440" s="19">
        <f t="shared" si="6"/>
        <v>330</v>
      </c>
    </row>
    <row r="441" spans="1:12">
      <c r="A441" s="39">
        <v>44804</v>
      </c>
      <c r="B441" s="787" t="s">
        <v>4567</v>
      </c>
      <c r="C441" s="787" t="s">
        <v>21</v>
      </c>
      <c r="D441" t="s">
        <v>14</v>
      </c>
      <c r="F441" s="1">
        <v>300</v>
      </c>
      <c r="G441" s="19">
        <f t="shared" si="6"/>
        <v>30</v>
      </c>
    </row>
    <row r="442" spans="1:12">
      <c r="A442" s="39">
        <v>45009</v>
      </c>
      <c r="B442" s="787" t="s">
        <v>4572</v>
      </c>
      <c r="C442" s="787" t="s">
        <v>21</v>
      </c>
      <c r="D442" t="s">
        <v>12</v>
      </c>
      <c r="F442" s="4">
        <v>12</v>
      </c>
      <c r="G442" s="19">
        <f t="shared" si="6"/>
        <v>18</v>
      </c>
    </row>
    <row r="443" spans="1:12">
      <c r="A443" s="39">
        <v>45009</v>
      </c>
      <c r="B443" s="787" t="s">
        <v>4572</v>
      </c>
      <c r="C443" s="787" t="s">
        <v>21</v>
      </c>
      <c r="D443" t="s">
        <v>13</v>
      </c>
      <c r="F443" s="4">
        <v>8</v>
      </c>
      <c r="G443" s="19">
        <f t="shared" si="6"/>
        <v>10</v>
      </c>
    </row>
    <row r="444" spans="1:12">
      <c r="A444" s="39">
        <v>45009</v>
      </c>
      <c r="B444" s="787" t="s">
        <v>4572</v>
      </c>
      <c r="C444" s="787" t="s">
        <v>21</v>
      </c>
      <c r="D444" t="s">
        <v>223</v>
      </c>
      <c r="F444" s="4">
        <v>10</v>
      </c>
      <c r="G444" s="19">
        <f t="shared" si="6"/>
        <v>0</v>
      </c>
    </row>
    <row r="445" spans="1:12">
      <c r="A445" s="41">
        <v>44834</v>
      </c>
      <c r="B445" s="786" t="s">
        <v>10</v>
      </c>
      <c r="C445" s="786" t="s">
        <v>22</v>
      </c>
      <c r="D445" t="s">
        <v>12</v>
      </c>
      <c r="E445" s="4">
        <v>10.6</v>
      </c>
      <c r="G445" s="19">
        <f t="shared" si="6"/>
        <v>10.6</v>
      </c>
    </row>
    <row r="446" spans="1:12">
      <c r="B446" s="787"/>
      <c r="C446" s="787"/>
      <c r="D446" t="s">
        <v>13</v>
      </c>
      <c r="E446" s="4">
        <v>9.1999999999999993</v>
      </c>
      <c r="G446" s="19">
        <f t="shared" si="6"/>
        <v>19.799999999999997</v>
      </c>
    </row>
    <row r="447" spans="1:12">
      <c r="B447" s="787"/>
      <c r="C447" s="787"/>
      <c r="D447" t="s">
        <v>14</v>
      </c>
      <c r="E447" s="4">
        <v>350</v>
      </c>
      <c r="G447" s="19">
        <f t="shared" si="6"/>
        <v>369.8</v>
      </c>
    </row>
    <row r="448" spans="1:12">
      <c r="A448" s="39">
        <v>44834</v>
      </c>
      <c r="B448" s="787" t="s">
        <v>4576</v>
      </c>
      <c r="C448" s="787" t="s">
        <v>22</v>
      </c>
      <c r="D448" t="s">
        <v>14</v>
      </c>
      <c r="F448" s="4">
        <v>190</v>
      </c>
      <c r="G448" s="19">
        <f t="shared" si="6"/>
        <v>179.8</v>
      </c>
    </row>
    <row r="449" spans="1:7">
      <c r="A449" s="39">
        <v>44840</v>
      </c>
      <c r="B449" s="787" t="s">
        <v>4568</v>
      </c>
      <c r="C449" s="787" t="s">
        <v>22</v>
      </c>
      <c r="D449" t="s">
        <v>14</v>
      </c>
      <c r="F449" s="4">
        <v>160</v>
      </c>
      <c r="G449" s="19">
        <f t="shared" si="6"/>
        <v>19.800000000000011</v>
      </c>
    </row>
    <row r="450" spans="1:7">
      <c r="A450" s="39">
        <v>45009</v>
      </c>
      <c r="B450" s="787" t="s">
        <v>4577</v>
      </c>
      <c r="C450" s="787" t="s">
        <v>22</v>
      </c>
      <c r="D450" t="s">
        <v>12</v>
      </c>
      <c r="F450" s="4">
        <v>10.6</v>
      </c>
      <c r="G450" s="19">
        <f t="shared" si="6"/>
        <v>9.2000000000000117</v>
      </c>
    </row>
    <row r="451" spans="1:7">
      <c r="A451" s="39">
        <v>45009</v>
      </c>
      <c r="B451" s="787" t="s">
        <v>4577</v>
      </c>
      <c r="C451" s="787" t="s">
        <v>22</v>
      </c>
      <c r="D451" t="s">
        <v>13</v>
      </c>
      <c r="F451" s="4">
        <v>9.1999999999999993</v>
      </c>
      <c r="G451" s="19">
        <f t="shared" si="6"/>
        <v>0</v>
      </c>
    </row>
    <row r="452" spans="1:7">
      <c r="A452" s="41">
        <v>44865</v>
      </c>
      <c r="B452" s="786" t="s">
        <v>10</v>
      </c>
      <c r="C452" s="786" t="s">
        <v>23</v>
      </c>
      <c r="D452" t="s">
        <v>12</v>
      </c>
      <c r="E452" s="4">
        <v>10.6</v>
      </c>
      <c r="G452" s="19">
        <f t="shared" si="6"/>
        <v>10.6</v>
      </c>
    </row>
    <row r="453" spans="1:7">
      <c r="A453" s="41"/>
      <c r="B453" s="787"/>
      <c r="C453" s="787"/>
      <c r="D453" t="s">
        <v>13</v>
      </c>
      <c r="E453" s="4">
        <v>5.9</v>
      </c>
      <c r="G453" s="19">
        <f t="shared" si="6"/>
        <v>16.5</v>
      </c>
    </row>
    <row r="454" spans="1:7">
      <c r="B454" s="787"/>
      <c r="C454" s="787"/>
      <c r="D454" t="s">
        <v>14</v>
      </c>
      <c r="E454" s="4">
        <v>350</v>
      </c>
      <c r="G454" s="19">
        <f t="shared" si="6"/>
        <v>366.5</v>
      </c>
    </row>
    <row r="455" spans="1:7">
      <c r="A455" s="39">
        <v>44865</v>
      </c>
      <c r="B455" s="787" t="s">
        <v>4578</v>
      </c>
      <c r="C455" s="787" t="s">
        <v>23</v>
      </c>
      <c r="D455" t="s">
        <v>14</v>
      </c>
      <c r="F455" s="4">
        <v>350</v>
      </c>
      <c r="G455" s="19">
        <f t="shared" si="6"/>
        <v>16.5</v>
      </c>
    </row>
    <row r="456" spans="1:7">
      <c r="A456" s="39">
        <v>45009</v>
      </c>
      <c r="B456" s="787" t="s">
        <v>4577</v>
      </c>
      <c r="C456" s="787" t="s">
        <v>23</v>
      </c>
      <c r="D456" t="s">
        <v>12</v>
      </c>
      <c r="F456" s="4">
        <v>10.6</v>
      </c>
      <c r="G456" s="19">
        <f t="shared" si="6"/>
        <v>5.9</v>
      </c>
    </row>
    <row r="457" spans="1:7">
      <c r="A457" s="39">
        <v>45009</v>
      </c>
      <c r="B457" s="787" t="s">
        <v>4577</v>
      </c>
      <c r="C457" s="787" t="s">
        <v>23</v>
      </c>
      <c r="D457" t="s">
        <v>13</v>
      </c>
      <c r="F457" s="4">
        <v>5.9</v>
      </c>
      <c r="G457" s="19">
        <f t="shared" si="6"/>
        <v>0</v>
      </c>
    </row>
    <row r="458" spans="1:7">
      <c r="A458" s="41">
        <v>44895</v>
      </c>
      <c r="B458" s="786" t="s">
        <v>10</v>
      </c>
      <c r="C458" s="786" t="s">
        <v>24</v>
      </c>
      <c r="D458" t="s">
        <v>12</v>
      </c>
      <c r="E458" s="4">
        <v>11.8</v>
      </c>
      <c r="G458" s="19">
        <f t="shared" si="6"/>
        <v>11.8</v>
      </c>
    </row>
    <row r="459" spans="1:7">
      <c r="B459" s="787"/>
      <c r="C459" s="787"/>
      <c r="D459" t="s">
        <v>13</v>
      </c>
      <c r="E459" s="4">
        <v>7.3</v>
      </c>
      <c r="G459" s="19">
        <f t="shared" si="6"/>
        <v>19.100000000000001</v>
      </c>
    </row>
    <row r="460" spans="1:7">
      <c r="B460" s="787"/>
      <c r="C460" s="787"/>
      <c r="D460" t="s">
        <v>14</v>
      </c>
      <c r="E460" s="4">
        <v>350</v>
      </c>
      <c r="G460" s="19">
        <f t="shared" si="6"/>
        <v>369.1</v>
      </c>
    </row>
    <row r="461" spans="1:7">
      <c r="A461" s="39">
        <v>44895</v>
      </c>
      <c r="B461" s="787" t="s">
        <v>4579</v>
      </c>
      <c r="C461" s="787" t="s">
        <v>24</v>
      </c>
      <c r="D461" t="s">
        <v>14</v>
      </c>
      <c r="F461" s="4">
        <v>350</v>
      </c>
      <c r="G461" s="19">
        <f t="shared" si="6"/>
        <v>19.100000000000023</v>
      </c>
    </row>
    <row r="462" spans="1:7">
      <c r="A462" s="39">
        <v>45009</v>
      </c>
      <c r="B462" s="787" t="s">
        <v>4577</v>
      </c>
      <c r="C462" s="787" t="s">
        <v>24</v>
      </c>
      <c r="D462" t="s">
        <v>12</v>
      </c>
      <c r="F462" s="4">
        <v>11.8</v>
      </c>
      <c r="G462" s="19">
        <f t="shared" si="6"/>
        <v>7.300000000000022</v>
      </c>
    </row>
    <row r="463" spans="1:7">
      <c r="A463" s="39">
        <v>45009</v>
      </c>
      <c r="B463" s="787" t="s">
        <v>4577</v>
      </c>
      <c r="C463" s="787" t="s">
        <v>24</v>
      </c>
      <c r="D463" t="s">
        <v>13</v>
      </c>
      <c r="F463" s="4">
        <v>7.3</v>
      </c>
      <c r="G463" s="19">
        <f t="shared" si="6"/>
        <v>2.2204460492503131E-14</v>
      </c>
    </row>
    <row r="464" spans="1:7">
      <c r="A464" s="41">
        <v>44926</v>
      </c>
      <c r="B464" s="786" t="s">
        <v>10</v>
      </c>
      <c r="C464" s="786" t="s">
        <v>25</v>
      </c>
      <c r="D464" t="s">
        <v>12</v>
      </c>
      <c r="E464" s="4">
        <v>13.5</v>
      </c>
      <c r="G464" s="19">
        <f t="shared" si="6"/>
        <v>13.500000000000021</v>
      </c>
    </row>
    <row r="465" spans="1:10">
      <c r="B465" s="787"/>
      <c r="C465" s="787"/>
      <c r="D465" t="s">
        <v>13</v>
      </c>
      <c r="E465" s="4">
        <v>6.7</v>
      </c>
      <c r="G465" s="19">
        <f t="shared" si="6"/>
        <v>20.200000000000021</v>
      </c>
    </row>
    <row r="466" spans="1:10">
      <c r="B466" s="787"/>
      <c r="C466" s="787"/>
      <c r="D466" t="s">
        <v>14</v>
      </c>
      <c r="E466" s="4">
        <v>350</v>
      </c>
      <c r="G466" s="19">
        <f t="shared" si="6"/>
        <v>370.20000000000005</v>
      </c>
    </row>
    <row r="467" spans="1:10">
      <c r="A467" s="39">
        <v>44926</v>
      </c>
      <c r="B467" s="787" t="s">
        <v>4580</v>
      </c>
      <c r="C467" s="787" t="s">
        <v>25</v>
      </c>
      <c r="D467" t="s">
        <v>14</v>
      </c>
      <c r="F467" s="4">
        <v>350</v>
      </c>
      <c r="G467" s="19">
        <f t="shared" si="6"/>
        <v>20.200000000000045</v>
      </c>
    </row>
    <row r="468" spans="1:10">
      <c r="A468" s="39">
        <v>45009</v>
      </c>
      <c r="B468" s="787" t="s">
        <v>4577</v>
      </c>
      <c r="C468" s="787" t="s">
        <v>25</v>
      </c>
      <c r="D468" t="s">
        <v>12</v>
      </c>
      <c r="F468" s="4">
        <v>13.5</v>
      </c>
      <c r="G468" s="19">
        <f t="shared" si="6"/>
        <v>6.7000000000000455</v>
      </c>
    </row>
    <row r="469" spans="1:10">
      <c r="A469" s="39">
        <v>45009</v>
      </c>
      <c r="B469" s="787" t="s">
        <v>4577</v>
      </c>
      <c r="C469" s="787" t="s">
        <v>25</v>
      </c>
      <c r="D469" t="s">
        <v>13</v>
      </c>
      <c r="F469" s="4">
        <v>6.7</v>
      </c>
      <c r="G469" s="19">
        <f t="shared" si="6"/>
        <v>4.5297099404706387E-14</v>
      </c>
    </row>
    <row r="470" spans="1:10">
      <c r="A470" s="41">
        <v>44957</v>
      </c>
      <c r="B470" s="786" t="s">
        <v>10</v>
      </c>
      <c r="C470" s="786" t="s">
        <v>11</v>
      </c>
      <c r="D470" t="s">
        <v>12</v>
      </c>
      <c r="E470" s="4">
        <v>15.9</v>
      </c>
      <c r="F470" s="1"/>
      <c r="G470" s="19">
        <f t="shared" si="6"/>
        <v>15.900000000000045</v>
      </c>
    </row>
    <row r="471" spans="1:10">
      <c r="B471" s="787"/>
      <c r="C471" s="787"/>
      <c r="D471" t="s">
        <v>13</v>
      </c>
      <c r="E471" s="4">
        <v>5.8</v>
      </c>
      <c r="F471" s="1"/>
      <c r="G471" s="19">
        <f t="shared" si="6"/>
        <v>21.700000000000045</v>
      </c>
    </row>
    <row r="472" spans="1:10">
      <c r="B472" s="787"/>
      <c r="C472" s="787"/>
      <c r="D472" t="s">
        <v>14</v>
      </c>
      <c r="E472" s="4">
        <v>350</v>
      </c>
      <c r="F472" s="1"/>
      <c r="G472" s="19">
        <f t="shared" si="6"/>
        <v>371.70000000000005</v>
      </c>
    </row>
    <row r="473" spans="1:10">
      <c r="A473" s="39">
        <v>44957</v>
      </c>
      <c r="B473" s="787" t="s">
        <v>4581</v>
      </c>
      <c r="C473" s="787" t="s">
        <v>11</v>
      </c>
      <c r="D473" t="s">
        <v>14</v>
      </c>
      <c r="F473" s="1">
        <v>350</v>
      </c>
      <c r="G473" s="19">
        <f t="shared" si="6"/>
        <v>21.700000000000045</v>
      </c>
    </row>
    <row r="474" spans="1:10">
      <c r="A474" s="39">
        <v>45009</v>
      </c>
      <c r="B474" s="787" t="s">
        <v>4577</v>
      </c>
      <c r="C474" s="787" t="s">
        <v>11</v>
      </c>
      <c r="D474" t="s">
        <v>12</v>
      </c>
      <c r="F474" s="4">
        <v>15.9</v>
      </c>
      <c r="G474" s="19">
        <f t="shared" si="6"/>
        <v>5.8000000000000451</v>
      </c>
    </row>
    <row r="475" spans="1:10">
      <c r="A475" s="39">
        <v>45009</v>
      </c>
      <c r="B475" s="787" t="s">
        <v>4577</v>
      </c>
      <c r="C475" s="787" t="s">
        <v>11</v>
      </c>
      <c r="D475" t="s">
        <v>13</v>
      </c>
      <c r="F475" s="4">
        <v>5.8</v>
      </c>
      <c r="G475" s="19">
        <f t="shared" si="6"/>
        <v>4.5297099404706387E-14</v>
      </c>
    </row>
    <row r="476" spans="1:10">
      <c r="A476" s="41">
        <v>44985</v>
      </c>
      <c r="B476" s="786" t="s">
        <v>10</v>
      </c>
      <c r="C476" s="786" t="s">
        <v>15</v>
      </c>
      <c r="D476" t="s">
        <v>12</v>
      </c>
      <c r="E476" s="4">
        <v>17.399999999999999</v>
      </c>
      <c r="F476" s="1"/>
      <c r="G476" s="19">
        <f t="shared" si="6"/>
        <v>17.400000000000045</v>
      </c>
    </row>
    <row r="477" spans="1:10">
      <c r="B477" s="786"/>
      <c r="C477" s="786"/>
      <c r="D477" t="s">
        <v>13</v>
      </c>
      <c r="E477" s="4">
        <v>1.2</v>
      </c>
      <c r="F477" s="1"/>
      <c r="G477" s="19">
        <f t="shared" ref="G477:G484" si="7">+G476+E477-F477</f>
        <v>18.600000000000044</v>
      </c>
    </row>
    <row r="478" spans="1:10">
      <c r="B478" s="786"/>
      <c r="C478" s="786"/>
      <c r="D478" t="s">
        <v>14</v>
      </c>
      <c r="E478" s="4">
        <v>350</v>
      </c>
      <c r="F478" s="1"/>
      <c r="G478" s="19">
        <f t="shared" si="7"/>
        <v>368.6</v>
      </c>
      <c r="H478" s="822"/>
      <c r="I478" s="822"/>
      <c r="J478" s="822"/>
    </row>
    <row r="479" spans="1:10">
      <c r="A479" s="39">
        <v>44985</v>
      </c>
      <c r="B479" s="787" t="s">
        <v>4582</v>
      </c>
      <c r="C479" s="787" t="s">
        <v>15</v>
      </c>
      <c r="D479" t="s">
        <v>14</v>
      </c>
      <c r="F479" s="1">
        <v>350</v>
      </c>
      <c r="G479" s="19">
        <f t="shared" si="7"/>
        <v>18.600000000000023</v>
      </c>
    </row>
    <row r="480" spans="1:10">
      <c r="A480" s="39">
        <v>45077</v>
      </c>
      <c r="B480" s="787" t="s">
        <v>4583</v>
      </c>
      <c r="C480" s="787" t="s">
        <v>15</v>
      </c>
      <c r="D480" t="s">
        <v>12</v>
      </c>
      <c r="F480" s="4">
        <v>17.399999999999999</v>
      </c>
      <c r="G480" s="19">
        <f t="shared" si="7"/>
        <v>1.2000000000000242</v>
      </c>
    </row>
    <row r="481" spans="1:12">
      <c r="A481" s="39">
        <v>45077</v>
      </c>
      <c r="B481" s="787" t="s">
        <v>4583</v>
      </c>
      <c r="C481" s="787" t="s">
        <v>15</v>
      </c>
      <c r="D481" t="s">
        <v>13</v>
      </c>
      <c r="F481" s="4">
        <v>1.2</v>
      </c>
      <c r="G481" s="19">
        <f t="shared" si="7"/>
        <v>2.4202861936828413E-14</v>
      </c>
    </row>
    <row r="482" spans="1:12">
      <c r="A482" s="41">
        <v>45016</v>
      </c>
      <c r="B482" s="786" t="s">
        <v>10</v>
      </c>
      <c r="C482" s="786" t="s">
        <v>16</v>
      </c>
      <c r="D482" t="s">
        <v>12</v>
      </c>
      <c r="E482" s="4">
        <v>18.399999999999999</v>
      </c>
      <c r="G482" s="19">
        <f t="shared" si="7"/>
        <v>18.400000000000023</v>
      </c>
      <c r="H482" s="786"/>
      <c r="J482" s="4"/>
    </row>
    <row r="483" spans="1:12">
      <c r="B483" s="786"/>
      <c r="C483" s="786"/>
      <c r="D483" t="s">
        <v>13</v>
      </c>
      <c r="E483" s="4">
        <v>1.3</v>
      </c>
      <c r="G483" s="19">
        <f t="shared" si="7"/>
        <v>19.700000000000024</v>
      </c>
      <c r="H483" s="786"/>
      <c r="J483" s="4"/>
    </row>
    <row r="484" spans="1:12">
      <c r="B484" s="786"/>
      <c r="C484" s="786"/>
      <c r="D484" t="s">
        <v>14</v>
      </c>
      <c r="E484" s="4">
        <v>350</v>
      </c>
      <c r="G484" s="19">
        <f t="shared" si="7"/>
        <v>369.70000000000005</v>
      </c>
      <c r="H484" s="786"/>
      <c r="J484" s="4"/>
    </row>
    <row r="485" spans="1:12">
      <c r="A485" s="39">
        <v>45016</v>
      </c>
      <c r="B485" s="787" t="s">
        <v>4584</v>
      </c>
      <c r="C485" s="787" t="s">
        <v>16</v>
      </c>
      <c r="D485" t="s">
        <v>14</v>
      </c>
      <c r="F485" s="4">
        <v>350</v>
      </c>
      <c r="G485" s="19">
        <f t="shared" ref="G485:G552" si="8">+G484+E485-F485</f>
        <v>19.700000000000045</v>
      </c>
      <c r="H485" s="786"/>
      <c r="J485" s="4"/>
    </row>
    <row r="486" spans="1:12">
      <c r="A486" s="39">
        <v>45077</v>
      </c>
      <c r="B486" s="787" t="s">
        <v>4583</v>
      </c>
      <c r="C486" s="787" t="s">
        <v>16</v>
      </c>
      <c r="D486" t="s">
        <v>12</v>
      </c>
      <c r="F486" s="4">
        <v>18.399999999999999</v>
      </c>
      <c r="G486" s="19">
        <f t="shared" si="8"/>
        <v>1.3000000000000469</v>
      </c>
      <c r="H486" s="786"/>
      <c r="J486" s="4"/>
    </row>
    <row r="487" spans="1:12">
      <c r="A487" s="39">
        <v>45077</v>
      </c>
      <c r="B487" s="787" t="s">
        <v>4583</v>
      </c>
      <c r="C487" s="787" t="s">
        <v>16</v>
      </c>
      <c r="D487" t="s">
        <v>13</v>
      </c>
      <c r="F487" s="4">
        <v>1.3</v>
      </c>
      <c r="G487" s="19">
        <f t="shared" si="8"/>
        <v>4.6851411639181606E-14</v>
      </c>
      <c r="H487" s="786"/>
      <c r="J487" s="4"/>
    </row>
    <row r="488" spans="1:12">
      <c r="A488" s="41">
        <v>45046</v>
      </c>
      <c r="B488" s="786" t="s">
        <v>10</v>
      </c>
      <c r="C488" s="786" t="s">
        <v>17</v>
      </c>
      <c r="D488" t="s">
        <v>12</v>
      </c>
      <c r="E488" s="4">
        <v>19.3</v>
      </c>
      <c r="F488" s="1"/>
      <c r="G488" s="19">
        <f t="shared" si="8"/>
        <v>19.300000000000047</v>
      </c>
      <c r="H488" s="786"/>
      <c r="I488" s="822"/>
      <c r="J488" s="822"/>
      <c r="K488" s="822"/>
    </row>
    <row r="489" spans="1:12">
      <c r="B489" s="787"/>
      <c r="C489" s="787"/>
      <c r="D489" t="s">
        <v>13</v>
      </c>
      <c r="E489" s="4">
        <v>1.5</v>
      </c>
      <c r="F489" s="1"/>
      <c r="G489" s="19">
        <f t="shared" si="8"/>
        <v>20.800000000000047</v>
      </c>
      <c r="I489" s="786"/>
      <c r="L489" s="118"/>
    </row>
    <row r="490" spans="1:12">
      <c r="B490" s="787"/>
      <c r="C490" s="787"/>
      <c r="D490" t="s">
        <v>14</v>
      </c>
      <c r="E490" s="4">
        <v>350</v>
      </c>
      <c r="F490" s="1"/>
      <c r="G490" s="19">
        <f t="shared" si="8"/>
        <v>370.80000000000007</v>
      </c>
      <c r="I490" s="787"/>
      <c r="L490" s="118"/>
    </row>
    <row r="491" spans="1:12">
      <c r="A491" s="39">
        <v>45046</v>
      </c>
      <c r="B491" s="787" t="s">
        <v>4585</v>
      </c>
      <c r="C491" s="787" t="s">
        <v>17</v>
      </c>
      <c r="D491" t="s">
        <v>14</v>
      </c>
      <c r="F491" s="4">
        <v>140</v>
      </c>
      <c r="G491" s="19">
        <f t="shared" si="8"/>
        <v>230.80000000000007</v>
      </c>
    </row>
    <row r="492" spans="1:12">
      <c r="A492" s="39">
        <v>45126</v>
      </c>
      <c r="B492" s="787" t="s">
        <v>4586</v>
      </c>
      <c r="C492" s="787" t="s">
        <v>17</v>
      </c>
      <c r="D492" t="s">
        <v>14</v>
      </c>
      <c r="F492" s="4">
        <v>50</v>
      </c>
      <c r="G492" s="19">
        <f t="shared" si="8"/>
        <v>180.80000000000007</v>
      </c>
    </row>
    <row r="493" spans="1:12">
      <c r="A493" s="39">
        <v>45126</v>
      </c>
      <c r="B493" s="787" t="s">
        <v>4587</v>
      </c>
      <c r="C493" s="787" t="s">
        <v>17</v>
      </c>
      <c r="D493" t="s">
        <v>12</v>
      </c>
      <c r="F493" s="4">
        <v>19.3</v>
      </c>
      <c r="G493" s="19">
        <f t="shared" si="8"/>
        <v>161.50000000000006</v>
      </c>
    </row>
    <row r="494" spans="1:12">
      <c r="A494" s="39">
        <v>45126</v>
      </c>
      <c r="B494" s="787" t="s">
        <v>4587</v>
      </c>
      <c r="C494" s="787" t="s">
        <v>17</v>
      </c>
      <c r="D494" t="s">
        <v>13</v>
      </c>
      <c r="F494" s="4">
        <v>1.5</v>
      </c>
      <c r="G494" s="19">
        <f t="shared" si="8"/>
        <v>160.00000000000006</v>
      </c>
    </row>
    <row r="495" spans="1:12">
      <c r="A495" s="39">
        <v>45204</v>
      </c>
      <c r="B495" s="787" t="s">
        <v>4588</v>
      </c>
      <c r="C495" s="787" t="s">
        <v>17</v>
      </c>
      <c r="D495" t="s">
        <v>14</v>
      </c>
      <c r="F495" s="4">
        <v>160</v>
      </c>
      <c r="G495" s="19">
        <f t="shared" si="8"/>
        <v>0</v>
      </c>
    </row>
    <row r="496" spans="1:12">
      <c r="A496" s="41">
        <v>45077</v>
      </c>
      <c r="B496" s="786" t="s">
        <v>10</v>
      </c>
      <c r="C496" s="786" t="s">
        <v>18</v>
      </c>
      <c r="D496" t="s">
        <v>12</v>
      </c>
      <c r="E496" s="12">
        <v>17.8</v>
      </c>
      <c r="F496" s="65"/>
      <c r="G496" s="19">
        <f t="shared" si="8"/>
        <v>17.8</v>
      </c>
      <c r="I496" s="786"/>
    </row>
    <row r="497" spans="1:14">
      <c r="B497" s="786"/>
      <c r="C497" s="786"/>
      <c r="D497" t="s">
        <v>13</v>
      </c>
      <c r="E497" s="12">
        <v>2.1</v>
      </c>
      <c r="F497" s="65"/>
      <c r="G497" s="19">
        <f t="shared" si="8"/>
        <v>19.900000000000002</v>
      </c>
      <c r="I497" s="786"/>
    </row>
    <row r="498" spans="1:14">
      <c r="B498" s="786"/>
      <c r="C498" s="786"/>
      <c r="D498" t="s">
        <v>14</v>
      </c>
      <c r="E498" s="12">
        <v>350</v>
      </c>
      <c r="F498" s="65"/>
      <c r="G498" s="19">
        <f t="shared" si="8"/>
        <v>369.9</v>
      </c>
      <c r="I498" s="786"/>
      <c r="J498" s="188"/>
    </row>
    <row r="499" spans="1:14">
      <c r="A499" s="39">
        <v>45077</v>
      </c>
      <c r="B499" s="787" t="s">
        <v>4589</v>
      </c>
      <c r="C499" s="787" t="s">
        <v>18</v>
      </c>
      <c r="D499" t="s">
        <v>14</v>
      </c>
      <c r="E499" s="12"/>
      <c r="F499" s="65">
        <v>350</v>
      </c>
      <c r="G499" s="19">
        <f t="shared" si="8"/>
        <v>19.899999999999977</v>
      </c>
      <c r="I499" s="786"/>
    </row>
    <row r="500" spans="1:14">
      <c r="B500" s="787"/>
      <c r="C500" s="787"/>
      <c r="D500" s="188" t="s">
        <v>81</v>
      </c>
      <c r="E500" s="12">
        <v>10</v>
      </c>
      <c r="G500" s="19">
        <f t="shared" si="8"/>
        <v>29.899999999999977</v>
      </c>
      <c r="K500" s="12"/>
      <c r="N500" s="26"/>
    </row>
    <row r="501" spans="1:14">
      <c r="A501" s="39">
        <v>45126</v>
      </c>
      <c r="B501" s="787" t="s">
        <v>4587</v>
      </c>
      <c r="C501" s="787" t="s">
        <v>18</v>
      </c>
      <c r="D501" t="s">
        <v>12</v>
      </c>
      <c r="E501" s="12"/>
      <c r="F501" s="12">
        <v>17.8</v>
      </c>
      <c r="G501" s="19">
        <f t="shared" si="8"/>
        <v>12.099999999999977</v>
      </c>
      <c r="K501" s="12"/>
      <c r="N501" s="26"/>
    </row>
    <row r="502" spans="1:14">
      <c r="A502" s="39">
        <v>45126</v>
      </c>
      <c r="B502" s="787" t="s">
        <v>4587</v>
      </c>
      <c r="C502" s="787" t="s">
        <v>18</v>
      </c>
      <c r="D502" t="s">
        <v>13</v>
      </c>
      <c r="E502" s="12"/>
      <c r="F502" s="12">
        <v>2.1</v>
      </c>
      <c r="G502" s="19">
        <f t="shared" si="8"/>
        <v>9.9999999999999769</v>
      </c>
      <c r="K502" s="12"/>
      <c r="N502" s="26"/>
    </row>
    <row r="503" spans="1:14">
      <c r="A503" s="39">
        <v>45126</v>
      </c>
      <c r="B503" s="787" t="s">
        <v>4587</v>
      </c>
      <c r="C503" s="787" t="s">
        <v>18</v>
      </c>
      <c r="D503" s="188" t="s">
        <v>81</v>
      </c>
      <c r="E503" s="12"/>
      <c r="F503" s="12">
        <v>10</v>
      </c>
      <c r="G503" s="19">
        <f t="shared" si="8"/>
        <v>-2.3092638912203256E-14</v>
      </c>
      <c r="N503" s="26"/>
    </row>
    <row r="504" spans="1:14">
      <c r="A504" s="41">
        <v>45107</v>
      </c>
      <c r="B504" s="786" t="s">
        <v>10</v>
      </c>
      <c r="C504" s="786" t="s">
        <v>19</v>
      </c>
      <c r="D504" t="s">
        <v>12</v>
      </c>
      <c r="E504" s="12">
        <v>18.2</v>
      </c>
      <c r="G504" s="19">
        <f t="shared" si="8"/>
        <v>18.199999999999974</v>
      </c>
    </row>
    <row r="505" spans="1:14">
      <c r="B505" s="39"/>
      <c r="C505" s="787"/>
      <c r="D505" t="s">
        <v>13</v>
      </c>
      <c r="E505" s="12">
        <v>2</v>
      </c>
      <c r="G505" s="19">
        <f t="shared" si="8"/>
        <v>20.199999999999974</v>
      </c>
    </row>
    <row r="506" spans="1:14">
      <c r="B506" s="787"/>
      <c r="C506" s="787"/>
      <c r="D506" t="s">
        <v>14</v>
      </c>
      <c r="E506" s="12">
        <v>350</v>
      </c>
      <c r="G506" s="19">
        <f t="shared" si="8"/>
        <v>370.2</v>
      </c>
    </row>
    <row r="507" spans="1:14">
      <c r="A507" s="39">
        <v>45110</v>
      </c>
      <c r="B507" s="787" t="s">
        <v>4590</v>
      </c>
      <c r="C507" s="787" t="s">
        <v>19</v>
      </c>
      <c r="D507" t="s">
        <v>14</v>
      </c>
      <c r="E507" s="12"/>
      <c r="F507" s="4">
        <v>110</v>
      </c>
      <c r="G507" s="19">
        <f t="shared" si="8"/>
        <v>260.2</v>
      </c>
    </row>
    <row r="508" spans="1:14">
      <c r="A508" s="39">
        <v>45154</v>
      </c>
      <c r="B508" s="787" t="s">
        <v>4591</v>
      </c>
      <c r="C508" s="787" t="s">
        <v>19</v>
      </c>
      <c r="D508" t="s">
        <v>12</v>
      </c>
      <c r="E508" s="12"/>
      <c r="F508" s="12">
        <v>18.2</v>
      </c>
      <c r="G508" s="19">
        <f t="shared" si="8"/>
        <v>242</v>
      </c>
    </row>
    <row r="509" spans="1:14">
      <c r="A509" s="39">
        <v>45154</v>
      </c>
      <c r="B509" s="787" t="s">
        <v>4591</v>
      </c>
      <c r="C509" s="787" t="s">
        <v>19</v>
      </c>
      <c r="D509" t="s">
        <v>13</v>
      </c>
      <c r="E509" s="12"/>
      <c r="F509" s="12">
        <v>2</v>
      </c>
      <c r="G509" s="19">
        <f t="shared" si="8"/>
        <v>240</v>
      </c>
    </row>
    <row r="510" spans="1:14">
      <c r="A510" s="39">
        <v>45204</v>
      </c>
      <c r="B510" s="787" t="s">
        <v>4588</v>
      </c>
      <c r="C510" s="787" t="s">
        <v>19</v>
      </c>
      <c r="D510" t="s">
        <v>14</v>
      </c>
      <c r="E510" s="12"/>
      <c r="F510" s="12">
        <v>40</v>
      </c>
      <c r="G510" s="19">
        <f t="shared" si="8"/>
        <v>200</v>
      </c>
    </row>
    <row r="511" spans="1:14">
      <c r="A511" s="39">
        <v>45273</v>
      </c>
      <c r="B511" s="787" t="s">
        <v>4592</v>
      </c>
      <c r="C511" s="787" t="s">
        <v>19</v>
      </c>
      <c r="D511" t="s">
        <v>14</v>
      </c>
      <c r="E511" s="12"/>
      <c r="F511" s="12">
        <v>200</v>
      </c>
      <c r="G511" s="19">
        <f t="shared" si="8"/>
        <v>0</v>
      </c>
    </row>
    <row r="512" spans="1:14">
      <c r="A512" s="41">
        <v>45138</v>
      </c>
      <c r="B512" s="786" t="s">
        <v>10</v>
      </c>
      <c r="C512" s="786" t="s">
        <v>20</v>
      </c>
      <c r="D512" t="s">
        <v>12</v>
      </c>
      <c r="E512" s="12">
        <v>17.100000000000001</v>
      </c>
      <c r="G512" s="19">
        <f t="shared" si="8"/>
        <v>17.100000000000001</v>
      </c>
    </row>
    <row r="513" spans="1:15">
      <c r="B513" s="39"/>
      <c r="C513" s="787"/>
      <c r="D513" t="s">
        <v>13</v>
      </c>
      <c r="E513" s="12">
        <v>2</v>
      </c>
      <c r="G513" s="19">
        <f t="shared" si="8"/>
        <v>19.100000000000001</v>
      </c>
      <c r="I513" s="786"/>
    </row>
    <row r="514" spans="1:15">
      <c r="B514" s="787"/>
      <c r="C514" s="787"/>
      <c r="D514" t="s">
        <v>14</v>
      </c>
      <c r="E514" s="12">
        <v>350</v>
      </c>
      <c r="G514" s="19">
        <f t="shared" si="8"/>
        <v>369.1</v>
      </c>
      <c r="I514" s="787"/>
    </row>
    <row r="515" spans="1:15">
      <c r="A515" s="39">
        <v>45138</v>
      </c>
      <c r="B515" s="39" t="s">
        <v>4593</v>
      </c>
      <c r="C515" s="787" t="s">
        <v>20</v>
      </c>
      <c r="D515" s="188" t="s">
        <v>4594</v>
      </c>
      <c r="E515" s="12"/>
      <c r="F515" s="4">
        <v>350</v>
      </c>
      <c r="G515" s="19">
        <f t="shared" si="8"/>
        <v>19.100000000000023</v>
      </c>
      <c r="N515" s="193"/>
      <c r="O515" s="193"/>
    </row>
    <row r="516" spans="1:15">
      <c r="A516" s="39">
        <v>45154</v>
      </c>
      <c r="B516" s="787" t="s">
        <v>4591</v>
      </c>
      <c r="C516" s="787" t="s">
        <v>20</v>
      </c>
      <c r="D516" t="s">
        <v>12</v>
      </c>
      <c r="E516" s="12"/>
      <c r="F516" s="12">
        <v>17.100000000000001</v>
      </c>
      <c r="G516" s="19">
        <f t="shared" si="8"/>
        <v>2.0000000000000213</v>
      </c>
    </row>
    <row r="517" spans="1:15">
      <c r="A517" s="39">
        <v>45154</v>
      </c>
      <c r="B517" s="787" t="s">
        <v>4591</v>
      </c>
      <c r="C517" s="787" t="s">
        <v>20</v>
      </c>
      <c r="D517" t="s">
        <v>13</v>
      </c>
      <c r="E517" s="12"/>
      <c r="F517" s="12">
        <v>2</v>
      </c>
      <c r="G517" s="19">
        <f t="shared" si="8"/>
        <v>2.1316282072803006E-14</v>
      </c>
    </row>
    <row r="518" spans="1:15">
      <c r="A518" s="41">
        <v>45169</v>
      </c>
      <c r="B518" s="786" t="s">
        <v>10</v>
      </c>
      <c r="C518" s="786" t="s">
        <v>21</v>
      </c>
      <c r="D518" t="s">
        <v>12</v>
      </c>
      <c r="E518" s="12">
        <v>16.399999999999999</v>
      </c>
      <c r="G518" s="19">
        <f t="shared" si="8"/>
        <v>16.40000000000002</v>
      </c>
    </row>
    <row r="519" spans="1:15">
      <c r="B519" s="39"/>
      <c r="C519" s="787"/>
      <c r="D519" t="s">
        <v>13</v>
      </c>
      <c r="E519" s="12">
        <v>2.2999999999999998</v>
      </c>
      <c r="G519" s="19">
        <f t="shared" si="8"/>
        <v>18.700000000000021</v>
      </c>
      <c r="N519" s="193"/>
      <c r="O519" s="193"/>
    </row>
    <row r="520" spans="1:15">
      <c r="B520" s="787"/>
      <c r="C520" s="787"/>
      <c r="D520" t="s">
        <v>14</v>
      </c>
      <c r="E520" s="12">
        <v>350</v>
      </c>
      <c r="G520" s="19">
        <f t="shared" si="8"/>
        <v>368.70000000000005</v>
      </c>
      <c r="N520" s="193"/>
      <c r="O520" s="193"/>
    </row>
    <row r="521" spans="1:15">
      <c r="A521" s="39">
        <v>45169</v>
      </c>
      <c r="B521" s="787" t="s">
        <v>4595</v>
      </c>
      <c r="C521" s="787" t="s">
        <v>21</v>
      </c>
      <c r="D521" t="s">
        <v>14</v>
      </c>
      <c r="F521" s="4">
        <v>350</v>
      </c>
      <c r="G521" s="19">
        <f t="shared" si="8"/>
        <v>18.700000000000045</v>
      </c>
      <c r="K521" s="12"/>
    </row>
    <row r="522" spans="1:15">
      <c r="A522" s="39">
        <v>45203</v>
      </c>
      <c r="B522" s="787" t="s">
        <v>4596</v>
      </c>
      <c r="C522" s="787" t="s">
        <v>21</v>
      </c>
      <c r="D522" t="s">
        <v>12</v>
      </c>
      <c r="F522" s="12">
        <v>16.399999999999999</v>
      </c>
      <c r="G522" s="19">
        <f t="shared" si="8"/>
        <v>2.3000000000000469</v>
      </c>
      <c r="K522" s="12"/>
    </row>
    <row r="523" spans="1:15">
      <c r="A523" s="39">
        <v>45203</v>
      </c>
      <c r="B523" s="787" t="s">
        <v>4596</v>
      </c>
      <c r="C523" s="787" t="s">
        <v>21</v>
      </c>
      <c r="D523" t="s">
        <v>13</v>
      </c>
      <c r="F523" s="12">
        <v>2.2999999999999998</v>
      </c>
      <c r="G523" s="19">
        <f t="shared" si="8"/>
        <v>4.7073456244106637E-14</v>
      </c>
      <c r="K523" s="12"/>
    </row>
    <row r="524" spans="1:15">
      <c r="A524" s="41">
        <v>45199</v>
      </c>
      <c r="B524" s="786" t="s">
        <v>10</v>
      </c>
      <c r="C524" s="786" t="s">
        <v>91</v>
      </c>
      <c r="D524" t="s">
        <v>12</v>
      </c>
      <c r="E524" s="12">
        <v>16.3</v>
      </c>
      <c r="G524" s="19">
        <f t="shared" si="8"/>
        <v>16.300000000000047</v>
      </c>
      <c r="H524" s="786"/>
    </row>
    <row r="525" spans="1:15">
      <c r="B525" s="786"/>
      <c r="C525" s="786"/>
      <c r="D525" t="s">
        <v>13</v>
      </c>
      <c r="E525" s="12">
        <v>2</v>
      </c>
      <c r="G525" s="19">
        <f t="shared" si="8"/>
        <v>18.300000000000047</v>
      </c>
      <c r="I525" s="822" t="s">
        <v>4597</v>
      </c>
      <c r="J525" s="822"/>
      <c r="K525" s="822"/>
    </row>
    <row r="526" spans="1:15">
      <c r="B526" s="786"/>
      <c r="C526" s="786"/>
      <c r="D526" t="s">
        <v>14</v>
      </c>
      <c r="E526" s="12">
        <v>350</v>
      </c>
      <c r="G526" s="19">
        <f t="shared" si="8"/>
        <v>368.30000000000007</v>
      </c>
      <c r="H526">
        <v>2023</v>
      </c>
      <c r="I526" s="786" t="s">
        <v>19</v>
      </c>
      <c r="J526" t="s">
        <v>14</v>
      </c>
      <c r="K526" s="12">
        <v>200</v>
      </c>
    </row>
    <row r="527" spans="1:15">
      <c r="A527" s="39">
        <v>45199</v>
      </c>
      <c r="B527" t="s">
        <v>4598</v>
      </c>
      <c r="C527" s="787" t="s">
        <v>91</v>
      </c>
      <c r="D527" t="s">
        <v>14</v>
      </c>
      <c r="F527" s="4">
        <v>350</v>
      </c>
      <c r="G527" s="19">
        <f t="shared" si="8"/>
        <v>18.300000000000068</v>
      </c>
      <c r="I527" s="786" t="s">
        <v>23</v>
      </c>
      <c r="J527" t="s">
        <v>14</v>
      </c>
      <c r="K527">
        <v>90</v>
      </c>
      <c r="L527" s="12"/>
    </row>
    <row r="528" spans="1:15">
      <c r="A528" s="39">
        <v>45245</v>
      </c>
      <c r="B528" s="106" t="s">
        <v>4599</v>
      </c>
      <c r="C528" s="787" t="s">
        <v>91</v>
      </c>
      <c r="D528" t="s">
        <v>12</v>
      </c>
      <c r="F528" s="12">
        <v>16.3</v>
      </c>
      <c r="G528" s="19">
        <f t="shared" si="8"/>
        <v>2.0000000000000675</v>
      </c>
      <c r="I528" s="786"/>
      <c r="K528" s="12">
        <f>SUM(K526:K527)</f>
        <v>290</v>
      </c>
      <c r="L528" s="12"/>
    </row>
    <row r="529" spans="1:13">
      <c r="A529" s="39">
        <v>45245</v>
      </c>
      <c r="B529" s="106" t="s">
        <v>4599</v>
      </c>
      <c r="C529" s="787" t="s">
        <v>91</v>
      </c>
      <c r="D529" t="s">
        <v>13</v>
      </c>
      <c r="F529" s="12">
        <v>2</v>
      </c>
      <c r="G529" s="19">
        <f t="shared" si="8"/>
        <v>6.7501559897209518E-14</v>
      </c>
      <c r="I529" s="786"/>
      <c r="L529" s="12"/>
    </row>
    <row r="530" spans="1:13">
      <c r="A530" s="41">
        <v>45230</v>
      </c>
      <c r="B530" s="786" t="s">
        <v>10</v>
      </c>
      <c r="C530" s="786" t="s">
        <v>23</v>
      </c>
      <c r="D530" t="s">
        <v>12</v>
      </c>
      <c r="E530" s="12">
        <v>15.8</v>
      </c>
      <c r="F530" s="65"/>
      <c r="G530" s="19">
        <f t="shared" si="8"/>
        <v>15.800000000000068</v>
      </c>
      <c r="I530" s="786"/>
      <c r="L530" s="12"/>
    </row>
    <row r="531" spans="1:13">
      <c r="B531" s="787"/>
      <c r="C531" s="787"/>
      <c r="D531" t="s">
        <v>13</v>
      </c>
      <c r="E531" s="12">
        <v>2</v>
      </c>
      <c r="F531" s="65"/>
      <c r="G531" s="19">
        <f t="shared" si="8"/>
        <v>17.800000000000068</v>
      </c>
      <c r="I531" s="786"/>
      <c r="L531" s="12"/>
    </row>
    <row r="532" spans="1:13">
      <c r="B532" s="787"/>
      <c r="C532" s="787"/>
      <c r="D532" t="s">
        <v>14</v>
      </c>
      <c r="E532" s="12">
        <v>350</v>
      </c>
      <c r="F532" s="65"/>
      <c r="G532" s="19">
        <f t="shared" si="8"/>
        <v>367.80000000000007</v>
      </c>
      <c r="I532" s="787"/>
      <c r="L532" s="12"/>
    </row>
    <row r="533" spans="1:13">
      <c r="A533" s="39">
        <v>45230</v>
      </c>
      <c r="B533" s="787" t="s">
        <v>4600</v>
      </c>
      <c r="C533" s="787" t="s">
        <v>23</v>
      </c>
      <c r="D533" t="s">
        <v>14</v>
      </c>
      <c r="E533" s="12"/>
      <c r="F533" s="65">
        <v>260</v>
      </c>
      <c r="G533" s="19">
        <f t="shared" si="8"/>
        <v>107.80000000000007</v>
      </c>
    </row>
    <row r="534" spans="1:13">
      <c r="A534" s="39">
        <v>45245</v>
      </c>
      <c r="B534" s="106" t="s">
        <v>4599</v>
      </c>
      <c r="C534" s="787" t="s">
        <v>23</v>
      </c>
      <c r="D534" t="s">
        <v>12</v>
      </c>
      <c r="F534" s="12">
        <v>15.8</v>
      </c>
      <c r="G534" s="19">
        <f t="shared" si="8"/>
        <v>92.000000000000071</v>
      </c>
      <c r="K534" s="12"/>
    </row>
    <row r="535" spans="1:13">
      <c r="A535" s="39">
        <v>45245</v>
      </c>
      <c r="B535" s="106" t="s">
        <v>4599</v>
      </c>
      <c r="C535" s="787" t="s">
        <v>23</v>
      </c>
      <c r="D535" t="s">
        <v>13</v>
      </c>
      <c r="F535" s="12">
        <v>2</v>
      </c>
      <c r="G535" s="19">
        <f t="shared" si="8"/>
        <v>90.000000000000071</v>
      </c>
      <c r="M535" s="121"/>
    </row>
    <row r="536" spans="1:13">
      <c r="A536" s="39">
        <v>45273</v>
      </c>
      <c r="B536" s="106" t="s">
        <v>4592</v>
      </c>
      <c r="C536" s="787" t="s">
        <v>23</v>
      </c>
      <c r="D536" t="s">
        <v>14</v>
      </c>
      <c r="F536" s="12">
        <v>90</v>
      </c>
      <c r="G536" s="19">
        <f t="shared" si="8"/>
        <v>0</v>
      </c>
      <c r="M536" s="121"/>
    </row>
    <row r="537" spans="1:13">
      <c r="A537" s="52">
        <v>45260</v>
      </c>
      <c r="B537" s="796" t="s">
        <v>10</v>
      </c>
      <c r="C537" s="796" t="s">
        <v>24</v>
      </c>
      <c r="D537" t="s">
        <v>12</v>
      </c>
      <c r="E537" s="12">
        <v>17.2</v>
      </c>
      <c r="F537" s="65"/>
      <c r="G537" s="19">
        <f t="shared" si="8"/>
        <v>17.2</v>
      </c>
    </row>
    <row r="538" spans="1:13">
      <c r="A538" s="52"/>
      <c r="B538" s="796"/>
      <c r="C538" s="796"/>
      <c r="D538" t="s">
        <v>13</v>
      </c>
      <c r="E538" s="12">
        <v>10</v>
      </c>
      <c r="F538" s="65"/>
      <c r="G538" s="19">
        <f t="shared" si="8"/>
        <v>27.2</v>
      </c>
    </row>
    <row r="539" spans="1:13">
      <c r="A539" s="49"/>
      <c r="B539" s="795"/>
      <c r="C539" s="795"/>
      <c r="D539" t="s">
        <v>14</v>
      </c>
      <c r="E539" s="12">
        <v>350</v>
      </c>
      <c r="F539" s="65"/>
      <c r="G539" s="19">
        <f t="shared" si="8"/>
        <v>377.2</v>
      </c>
    </row>
    <row r="540" spans="1:13">
      <c r="A540" s="49">
        <v>45260</v>
      </c>
      <c r="B540" s="795" t="s">
        <v>4601</v>
      </c>
      <c r="C540" s="795" t="s">
        <v>24</v>
      </c>
      <c r="D540" t="s">
        <v>14</v>
      </c>
      <c r="E540" s="12"/>
      <c r="F540" s="65">
        <v>350</v>
      </c>
      <c r="G540" s="19">
        <f t="shared" si="8"/>
        <v>27.199999999999989</v>
      </c>
    </row>
    <row r="541" spans="1:13">
      <c r="A541" s="39">
        <v>45475</v>
      </c>
      <c r="B541" s="787" t="s">
        <v>4602</v>
      </c>
      <c r="C541" s="795" t="s">
        <v>24</v>
      </c>
      <c r="D541" t="s">
        <v>12</v>
      </c>
      <c r="E541" s="12"/>
      <c r="F541" s="65">
        <v>17.2</v>
      </c>
      <c r="G541" s="19">
        <f t="shared" si="8"/>
        <v>9.9999999999999893</v>
      </c>
    </row>
    <row r="542" spans="1:13">
      <c r="A542" s="39">
        <v>45475</v>
      </c>
      <c r="B542" s="787" t="s">
        <v>4602</v>
      </c>
      <c r="C542" s="795" t="s">
        <v>24</v>
      </c>
      <c r="D542" t="s">
        <v>13</v>
      </c>
      <c r="E542" s="12"/>
      <c r="F542" s="65">
        <v>10</v>
      </c>
      <c r="G542" s="19">
        <f t="shared" si="8"/>
        <v>0</v>
      </c>
    </row>
    <row r="543" spans="1:13">
      <c r="A543" s="41">
        <v>45291</v>
      </c>
      <c r="B543" s="786" t="s">
        <v>10</v>
      </c>
      <c r="C543" s="786" t="s">
        <v>25</v>
      </c>
      <c r="D543" t="s">
        <v>12</v>
      </c>
      <c r="E543" s="12">
        <v>18.399999999999999</v>
      </c>
      <c r="F543" s="65"/>
      <c r="G543" s="19">
        <f t="shared" si="8"/>
        <v>18.399999999999999</v>
      </c>
    </row>
    <row r="544" spans="1:13">
      <c r="B544" s="787"/>
      <c r="C544" s="787"/>
      <c r="D544" t="s">
        <v>13</v>
      </c>
      <c r="E544" s="12">
        <v>5</v>
      </c>
      <c r="F544" s="65"/>
      <c r="G544" s="19">
        <f t="shared" si="8"/>
        <v>23.4</v>
      </c>
    </row>
    <row r="545" spans="1:16">
      <c r="B545" s="787"/>
      <c r="C545" s="787"/>
      <c r="D545" t="s">
        <v>14</v>
      </c>
      <c r="E545" s="12">
        <v>350</v>
      </c>
      <c r="F545" s="65"/>
      <c r="G545" s="19">
        <f t="shared" si="8"/>
        <v>373.4</v>
      </c>
    </row>
    <row r="546" spans="1:16">
      <c r="A546" s="39">
        <v>45291</v>
      </c>
      <c r="B546" s="787" t="s">
        <v>4603</v>
      </c>
      <c r="C546" s="787" t="s">
        <v>25</v>
      </c>
      <c r="D546" t="s">
        <v>14</v>
      </c>
      <c r="E546" s="12"/>
      <c r="F546" s="65">
        <v>350</v>
      </c>
      <c r="G546" s="19">
        <f t="shared" si="8"/>
        <v>23.399999999999977</v>
      </c>
    </row>
    <row r="547" spans="1:16">
      <c r="A547" s="39">
        <v>45475</v>
      </c>
      <c r="B547" s="787" t="s">
        <v>4602</v>
      </c>
      <c r="C547" s="787" t="s">
        <v>25</v>
      </c>
      <c r="D547" t="s">
        <v>12</v>
      </c>
      <c r="E547" s="12"/>
      <c r="F547" s="65">
        <v>18.399999999999999</v>
      </c>
      <c r="G547" s="19">
        <f t="shared" si="8"/>
        <v>4.9999999999999787</v>
      </c>
      <c r="L547" s="787"/>
      <c r="M547" s="787"/>
      <c r="N547" s="787"/>
    </row>
    <row r="548" spans="1:16">
      <c r="A548" s="39">
        <v>45475</v>
      </c>
      <c r="B548" s="787" t="s">
        <v>4602</v>
      </c>
      <c r="C548" s="787" t="s">
        <v>25</v>
      </c>
      <c r="D548" t="s">
        <v>13</v>
      </c>
      <c r="E548" s="12"/>
      <c r="F548" s="65">
        <v>5</v>
      </c>
      <c r="G548" s="19">
        <f t="shared" si="8"/>
        <v>-2.1316282072803006E-14</v>
      </c>
      <c r="L548" s="787"/>
      <c r="M548" s="787"/>
      <c r="N548" s="787"/>
    </row>
    <row r="549" spans="1:16">
      <c r="A549" s="41">
        <v>45322</v>
      </c>
      <c r="B549" s="786" t="s">
        <v>10</v>
      </c>
      <c r="C549" s="786" t="s">
        <v>11</v>
      </c>
      <c r="D549" t="s">
        <v>12</v>
      </c>
      <c r="E549" s="12">
        <v>20.5</v>
      </c>
      <c r="G549" s="19">
        <f t="shared" si="8"/>
        <v>20.499999999999979</v>
      </c>
      <c r="L549" s="796"/>
      <c r="O549" s="12"/>
    </row>
    <row r="550" spans="1:16">
      <c r="B550" s="787"/>
      <c r="C550" s="787"/>
      <c r="D550" t="s">
        <v>13</v>
      </c>
      <c r="E550" s="12">
        <v>8.8000000000000007</v>
      </c>
      <c r="G550" s="19">
        <f t="shared" si="8"/>
        <v>29.299999999999979</v>
      </c>
      <c r="L550"/>
      <c r="O550" s="12"/>
    </row>
    <row r="551" spans="1:16">
      <c r="B551" s="787"/>
      <c r="C551" s="787"/>
      <c r="D551" t="s">
        <v>14</v>
      </c>
      <c r="E551" s="12">
        <v>350</v>
      </c>
      <c r="G551" s="19">
        <f t="shared" si="8"/>
        <v>379.29999999999995</v>
      </c>
      <c r="L551" s="786"/>
      <c r="O551" s="12"/>
    </row>
    <row r="552" spans="1:16" s="365" customFormat="1">
      <c r="A552" s="364">
        <v>45322</v>
      </c>
      <c r="B552" s="807" t="s">
        <v>4604</v>
      </c>
      <c r="C552" s="807" t="s">
        <v>11</v>
      </c>
      <c r="D552" s="365" t="s">
        <v>14</v>
      </c>
      <c r="E552" s="369"/>
      <c r="F552" s="369">
        <v>350</v>
      </c>
      <c r="G552" s="400">
        <f t="shared" si="8"/>
        <v>29.299999999999955</v>
      </c>
      <c r="L552" s="368"/>
      <c r="O552" s="370"/>
    </row>
    <row r="553" spans="1:16">
      <c r="A553" s="39">
        <v>45483</v>
      </c>
      <c r="B553" s="787" t="s">
        <v>4605</v>
      </c>
      <c r="C553" s="787" t="s">
        <v>11</v>
      </c>
      <c r="D553" t="s">
        <v>12</v>
      </c>
      <c r="F553" s="12">
        <v>20.5</v>
      </c>
      <c r="G553" s="19">
        <f t="shared" ref="G553:G625" si="9">+G552+E553-F553</f>
        <v>8.7999999999999545</v>
      </c>
      <c r="O553" s="12"/>
    </row>
    <row r="554" spans="1:16">
      <c r="A554" s="39">
        <v>45483</v>
      </c>
      <c r="B554" s="787" t="s">
        <v>4605</v>
      </c>
      <c r="C554" s="787" t="s">
        <v>11</v>
      </c>
      <c r="D554" t="s">
        <v>13</v>
      </c>
      <c r="F554" s="12">
        <v>8.8000000000000007</v>
      </c>
      <c r="G554" s="19">
        <f t="shared" si="9"/>
        <v>-4.6185277824406512E-14</v>
      </c>
      <c r="O554" s="12"/>
    </row>
    <row r="555" spans="1:16">
      <c r="A555" s="41">
        <v>45351</v>
      </c>
      <c r="B555" s="786" t="s">
        <v>10</v>
      </c>
      <c r="C555" s="786" t="s">
        <v>15</v>
      </c>
      <c r="D555" t="s">
        <v>12</v>
      </c>
      <c r="E555" s="12">
        <v>21.3</v>
      </c>
      <c r="G555" s="19">
        <f t="shared" si="9"/>
        <v>21.299999999999955</v>
      </c>
      <c r="O555" s="12"/>
      <c r="P555" s="26"/>
    </row>
    <row r="556" spans="1:16">
      <c r="B556" s="787"/>
      <c r="C556" s="787"/>
      <c r="D556" t="s">
        <v>13</v>
      </c>
      <c r="E556" s="12">
        <v>5</v>
      </c>
      <c r="G556" s="19">
        <f t="shared" si="9"/>
        <v>26.299999999999955</v>
      </c>
    </row>
    <row r="557" spans="1:16">
      <c r="B557" s="787"/>
      <c r="C557" s="787"/>
      <c r="D557" t="s">
        <v>14</v>
      </c>
      <c r="E557" s="12">
        <v>350</v>
      </c>
      <c r="G557" s="19">
        <f t="shared" si="9"/>
        <v>376.29999999999995</v>
      </c>
    </row>
    <row r="558" spans="1:16" s="365" customFormat="1">
      <c r="A558" s="364">
        <v>45351</v>
      </c>
      <c r="B558" s="807" t="s">
        <v>4606</v>
      </c>
      <c r="C558" s="807" t="s">
        <v>15</v>
      </c>
      <c r="D558" s="365" t="s">
        <v>14</v>
      </c>
      <c r="E558" s="369"/>
      <c r="F558" s="369">
        <v>350</v>
      </c>
      <c r="G558" s="400">
        <f t="shared" si="9"/>
        <v>26.299999999999955</v>
      </c>
      <c r="L558" s="368"/>
    </row>
    <row r="559" spans="1:16">
      <c r="A559" s="39">
        <v>45483</v>
      </c>
      <c r="B559" s="787" t="s">
        <v>4605</v>
      </c>
      <c r="C559" s="787" t="s">
        <v>15</v>
      </c>
      <c r="D559" t="s">
        <v>12</v>
      </c>
      <c r="F559" s="12">
        <v>21.3</v>
      </c>
      <c r="G559" s="19">
        <f t="shared" si="9"/>
        <v>4.9999999999999538</v>
      </c>
    </row>
    <row r="560" spans="1:16">
      <c r="A560" s="39">
        <v>45483</v>
      </c>
      <c r="B560" s="787" t="s">
        <v>4605</v>
      </c>
      <c r="C560" s="787" t="s">
        <v>15</v>
      </c>
      <c r="D560" t="s">
        <v>13</v>
      </c>
      <c r="F560" s="12">
        <v>5</v>
      </c>
      <c r="G560" s="19">
        <f t="shared" si="9"/>
        <v>-4.6185277824406512E-14</v>
      </c>
    </row>
    <row r="561" spans="1:12">
      <c r="A561" s="41">
        <v>45382</v>
      </c>
      <c r="B561" s="786" t="s">
        <v>10</v>
      </c>
      <c r="C561" s="786" t="s">
        <v>16</v>
      </c>
      <c r="D561" t="s">
        <v>12</v>
      </c>
      <c r="E561" s="121">
        <v>20.6</v>
      </c>
      <c r="F561" s="12"/>
      <c r="G561" s="19">
        <f t="shared" si="9"/>
        <v>20.599999999999955</v>
      </c>
    </row>
    <row r="562" spans="1:12">
      <c r="B562" s="787"/>
      <c r="C562" s="787"/>
      <c r="D562" t="s">
        <v>13</v>
      </c>
      <c r="E562" s="121">
        <v>5</v>
      </c>
      <c r="F562" s="12"/>
      <c r="G562" s="19">
        <f t="shared" si="9"/>
        <v>25.599999999999955</v>
      </c>
    </row>
    <row r="563" spans="1:12">
      <c r="B563" s="787"/>
      <c r="C563" s="787"/>
      <c r="D563" t="s">
        <v>14</v>
      </c>
      <c r="E563" s="121">
        <v>350</v>
      </c>
      <c r="F563" s="12"/>
      <c r="G563" s="19">
        <f t="shared" si="9"/>
        <v>375.59999999999997</v>
      </c>
    </row>
    <row r="564" spans="1:12" s="365" customFormat="1">
      <c r="A564" s="364">
        <v>45382</v>
      </c>
      <c r="B564" s="807" t="s">
        <v>4607</v>
      </c>
      <c r="C564" s="807" t="s">
        <v>16</v>
      </c>
      <c r="D564" s="365" t="s">
        <v>14</v>
      </c>
      <c r="E564" s="368"/>
      <c r="F564" s="370">
        <v>350</v>
      </c>
      <c r="G564" s="400">
        <f t="shared" si="9"/>
        <v>25.599999999999966</v>
      </c>
      <c r="I564" s="818"/>
      <c r="L564" s="370"/>
    </row>
    <row r="565" spans="1:12">
      <c r="A565" s="39">
        <v>45490</v>
      </c>
      <c r="B565" s="787" t="s">
        <v>4608</v>
      </c>
      <c r="C565" s="787" t="s">
        <v>16</v>
      </c>
      <c r="D565" t="s">
        <v>12</v>
      </c>
      <c r="E565" s="121"/>
      <c r="F565" s="121">
        <v>20.6</v>
      </c>
      <c r="G565" s="19">
        <f t="shared" si="9"/>
        <v>4.9999999999999645</v>
      </c>
      <c r="I565" s="786"/>
      <c r="L565" s="12"/>
    </row>
    <row r="566" spans="1:12">
      <c r="A566" s="39">
        <v>45490</v>
      </c>
      <c r="B566" s="787" t="s">
        <v>4608</v>
      </c>
      <c r="C566" s="787" t="s">
        <v>16</v>
      </c>
      <c r="D566" t="s">
        <v>13</v>
      </c>
      <c r="E566" s="121"/>
      <c r="F566" s="121">
        <v>5</v>
      </c>
      <c r="G566" s="19">
        <f t="shared" si="9"/>
        <v>-3.5527136788005009E-14</v>
      </c>
      <c r="I566" s="786"/>
      <c r="L566" s="12"/>
    </row>
    <row r="567" spans="1:12">
      <c r="A567" s="41">
        <v>45412</v>
      </c>
      <c r="B567" s="786" t="s">
        <v>10</v>
      </c>
      <c r="C567" s="786" t="s">
        <v>17</v>
      </c>
      <c r="D567" t="s">
        <v>12</v>
      </c>
      <c r="E567" s="12">
        <v>20.5</v>
      </c>
      <c r="F567" s="65"/>
      <c r="G567" s="19">
        <f t="shared" si="9"/>
        <v>20.499999999999964</v>
      </c>
      <c r="I567" s="787"/>
      <c r="L567" s="12"/>
    </row>
    <row r="568" spans="1:12">
      <c r="B568" s="787"/>
      <c r="C568" s="787"/>
      <c r="D568" t="s">
        <v>13</v>
      </c>
      <c r="E568" s="12">
        <v>5</v>
      </c>
      <c r="F568" s="65"/>
      <c r="G568" s="19">
        <f t="shared" si="9"/>
        <v>25.499999999999964</v>
      </c>
      <c r="I568" s="786"/>
      <c r="L568" s="12"/>
    </row>
    <row r="569" spans="1:12">
      <c r="B569" s="787"/>
      <c r="C569" s="787"/>
      <c r="D569" t="s">
        <v>14</v>
      </c>
      <c r="E569" s="12">
        <v>350</v>
      </c>
      <c r="F569" s="65"/>
      <c r="G569" s="19">
        <f t="shared" si="9"/>
        <v>375.49999999999994</v>
      </c>
      <c r="L569" s="12"/>
    </row>
    <row r="570" spans="1:12" s="365" customFormat="1">
      <c r="A570" s="364">
        <v>45412</v>
      </c>
      <c r="B570" s="807" t="s">
        <v>4609</v>
      </c>
      <c r="C570" s="807" t="s">
        <v>17</v>
      </c>
      <c r="D570" s="365" t="s">
        <v>14</v>
      </c>
      <c r="E570" s="370"/>
      <c r="F570" s="372">
        <v>250</v>
      </c>
      <c r="G570" s="400">
        <f t="shared" si="9"/>
        <v>125.49999999999994</v>
      </c>
      <c r="I570" s="818"/>
      <c r="L570" s="368"/>
    </row>
    <row r="571" spans="1:12">
      <c r="A571" s="39">
        <v>45412</v>
      </c>
      <c r="B571" s="787" t="s">
        <v>4609</v>
      </c>
      <c r="C571" s="787" t="s">
        <v>17</v>
      </c>
      <c r="D571" t="s">
        <v>12</v>
      </c>
      <c r="E571" s="12"/>
      <c r="F571" s="12">
        <v>20.5</v>
      </c>
      <c r="G571" s="19">
        <f t="shared" si="9"/>
        <v>104.99999999999994</v>
      </c>
      <c r="I571" s="786"/>
    </row>
    <row r="572" spans="1:12">
      <c r="A572" s="39">
        <v>45412</v>
      </c>
      <c r="B572" s="787" t="s">
        <v>4609</v>
      </c>
      <c r="C572" s="787" t="s">
        <v>17</v>
      </c>
      <c r="D572" t="s">
        <v>13</v>
      </c>
      <c r="E572" s="12"/>
      <c r="F572" s="12">
        <v>5</v>
      </c>
      <c r="G572" s="19">
        <f t="shared" si="9"/>
        <v>99.999999999999943</v>
      </c>
      <c r="I572" s="786"/>
    </row>
    <row r="573" spans="1:12" s="365" customFormat="1">
      <c r="A573" s="364">
        <v>45504</v>
      </c>
      <c r="B573" s="807" t="s">
        <v>4610</v>
      </c>
      <c r="C573" s="807" t="s">
        <v>17</v>
      </c>
      <c r="D573" s="365" t="s">
        <v>14</v>
      </c>
      <c r="E573" s="370"/>
      <c r="F573" s="370">
        <v>50</v>
      </c>
      <c r="G573" s="400">
        <f t="shared" si="9"/>
        <v>49.999999999999943</v>
      </c>
      <c r="I573" s="818"/>
      <c r="L573" s="368"/>
    </row>
    <row r="574" spans="1:12" s="365" customFormat="1">
      <c r="A574" s="364">
        <v>45518</v>
      </c>
      <c r="B574" s="807" t="s">
        <v>4611</v>
      </c>
      <c r="C574" s="807" t="s">
        <v>17</v>
      </c>
      <c r="D574" s="365" t="s">
        <v>14</v>
      </c>
      <c r="E574" s="370"/>
      <c r="F574" s="370">
        <v>50</v>
      </c>
      <c r="G574" s="400">
        <f t="shared" si="9"/>
        <v>-5.6843418860808015E-14</v>
      </c>
      <c r="I574" s="818"/>
      <c r="L574" s="368"/>
    </row>
    <row r="575" spans="1:12">
      <c r="A575" s="41">
        <v>45443</v>
      </c>
      <c r="B575" s="786" t="s">
        <v>10</v>
      </c>
      <c r="C575" s="786" t="s">
        <v>18</v>
      </c>
      <c r="D575" t="s">
        <v>12</v>
      </c>
      <c r="E575" s="12">
        <v>18.600000000000001</v>
      </c>
      <c r="F575" s="65"/>
      <c r="G575" s="19">
        <f t="shared" si="9"/>
        <v>18.599999999999945</v>
      </c>
      <c r="I575" s="787"/>
    </row>
    <row r="576" spans="1:12">
      <c r="B576" s="787"/>
      <c r="C576" s="787"/>
      <c r="D576" t="s">
        <v>13</v>
      </c>
      <c r="E576" s="12">
        <v>5</v>
      </c>
      <c r="F576" s="65"/>
      <c r="G576" s="19">
        <f t="shared" si="9"/>
        <v>23.599999999999945</v>
      </c>
      <c r="L576" s="12"/>
    </row>
    <row r="577" spans="1:13">
      <c r="B577" s="787"/>
      <c r="C577" s="787"/>
      <c r="D577" t="s">
        <v>14</v>
      </c>
      <c r="E577" s="12">
        <v>350</v>
      </c>
      <c r="F577" s="65"/>
      <c r="G577" s="19">
        <f t="shared" si="9"/>
        <v>373.59999999999997</v>
      </c>
      <c r="I577" s="820" t="s">
        <v>4597</v>
      </c>
      <c r="J577" s="820"/>
      <c r="K577" s="820"/>
      <c r="L577" s="12"/>
    </row>
    <row r="578" spans="1:13">
      <c r="B578" s="787"/>
      <c r="C578" s="787"/>
      <c r="D578" t="s">
        <v>907</v>
      </c>
      <c r="E578" s="12">
        <v>10</v>
      </c>
      <c r="F578" s="65"/>
      <c r="G578" s="19">
        <f t="shared" si="9"/>
        <v>383.59999999999997</v>
      </c>
      <c r="H578">
        <v>2024</v>
      </c>
      <c r="I578" s="786" t="s">
        <v>21</v>
      </c>
      <c r="J578" t="s">
        <v>12</v>
      </c>
      <c r="K578" s="12">
        <v>17.8</v>
      </c>
    </row>
    <row r="579" spans="1:13" s="365" customFormat="1">
      <c r="A579" s="364">
        <v>45443</v>
      </c>
      <c r="B579" s="807" t="s">
        <v>4612</v>
      </c>
      <c r="C579" s="807" t="s">
        <v>18</v>
      </c>
      <c r="D579" s="365" t="s">
        <v>14</v>
      </c>
      <c r="E579" s="370"/>
      <c r="F579" s="372">
        <v>300</v>
      </c>
      <c r="G579" s="400">
        <f t="shared" si="9"/>
        <v>83.599999999999966</v>
      </c>
      <c r="I579" s="807"/>
      <c r="J579" s="365" t="s">
        <v>13</v>
      </c>
      <c r="K579" s="370">
        <v>7</v>
      </c>
      <c r="L579" s="368"/>
    </row>
    <row r="580" spans="1:13">
      <c r="A580" s="39">
        <v>45497</v>
      </c>
      <c r="B580" s="787" t="s">
        <v>4613</v>
      </c>
      <c r="C580" s="787" t="s">
        <v>18</v>
      </c>
      <c r="D580" t="s">
        <v>12</v>
      </c>
      <c r="E580" s="12"/>
      <c r="F580" s="65">
        <v>18.600000000000001</v>
      </c>
      <c r="G580" s="19">
        <f t="shared" si="9"/>
        <v>64.999999999999972</v>
      </c>
      <c r="I580" s="787"/>
      <c r="K580" s="12">
        <f>SUM(K578:K579)</f>
        <v>24.8</v>
      </c>
    </row>
    <row r="581" spans="1:13">
      <c r="A581" s="39">
        <v>45497</v>
      </c>
      <c r="B581" s="787" t="s">
        <v>4613</v>
      </c>
      <c r="C581" s="787" t="s">
        <v>18</v>
      </c>
      <c r="D581" t="s">
        <v>13</v>
      </c>
      <c r="E581" s="12"/>
      <c r="F581" s="65">
        <v>5</v>
      </c>
      <c r="G581" s="19">
        <f t="shared" si="9"/>
        <v>59.999999999999972</v>
      </c>
      <c r="I581" s="787"/>
    </row>
    <row r="582" spans="1:13">
      <c r="A582" s="39">
        <v>45497</v>
      </c>
      <c r="B582" s="787" t="s">
        <v>4613</v>
      </c>
      <c r="C582" s="787" t="s">
        <v>18</v>
      </c>
      <c r="D582" t="s">
        <v>907</v>
      </c>
      <c r="E582" s="12"/>
      <c r="F582" s="65">
        <v>10</v>
      </c>
      <c r="G582" s="19">
        <f t="shared" si="9"/>
        <v>49.999999999999972</v>
      </c>
      <c r="I582" s="786"/>
    </row>
    <row r="583" spans="1:13" s="365" customFormat="1">
      <c r="A583" s="364">
        <v>45532</v>
      </c>
      <c r="B583" s="807" t="s">
        <v>4614</v>
      </c>
      <c r="C583" s="807" t="s">
        <v>18</v>
      </c>
      <c r="D583" s="365" t="s">
        <v>14</v>
      </c>
      <c r="E583" s="370"/>
      <c r="F583" s="372">
        <v>50</v>
      </c>
      <c r="G583" s="400">
        <f t="shared" si="9"/>
        <v>0</v>
      </c>
      <c r="I583" s="818"/>
      <c r="L583" s="368"/>
    </row>
    <row r="584" spans="1:13">
      <c r="A584" s="41">
        <v>45473</v>
      </c>
      <c r="B584" s="786" t="s">
        <v>10</v>
      </c>
      <c r="C584" s="786" t="s">
        <v>19</v>
      </c>
      <c r="D584" t="s">
        <v>12</v>
      </c>
      <c r="E584" s="12">
        <v>18.100000000000001</v>
      </c>
      <c r="G584" s="19">
        <f t="shared" si="9"/>
        <v>18.100000000000001</v>
      </c>
      <c r="K584" s="12"/>
      <c r="L584" s="12"/>
    </row>
    <row r="585" spans="1:13">
      <c r="B585" s="787"/>
      <c r="C585" s="787"/>
      <c r="D585" t="s">
        <v>13</v>
      </c>
      <c r="E585" s="12">
        <v>7</v>
      </c>
      <c r="G585" s="19">
        <f t="shared" si="9"/>
        <v>25.1</v>
      </c>
      <c r="K585" s="12"/>
      <c r="L585" s="12"/>
    </row>
    <row r="586" spans="1:13">
      <c r="B586" s="787"/>
      <c r="C586" s="787"/>
      <c r="D586" t="s">
        <v>14</v>
      </c>
      <c r="E586" s="12">
        <v>350</v>
      </c>
      <c r="G586" s="19">
        <f t="shared" si="9"/>
        <v>375.1</v>
      </c>
      <c r="K586" s="12"/>
      <c r="L586" s="12"/>
    </row>
    <row r="587" spans="1:13" s="365" customFormat="1">
      <c r="A587" s="364">
        <v>45473</v>
      </c>
      <c r="B587" s="807" t="s">
        <v>4615</v>
      </c>
      <c r="C587" s="807" t="s">
        <v>19</v>
      </c>
      <c r="D587" s="365" t="s">
        <v>14</v>
      </c>
      <c r="E587" s="369"/>
      <c r="F587" s="369">
        <v>350</v>
      </c>
      <c r="G587" s="400">
        <f t="shared" si="9"/>
        <v>25.100000000000023</v>
      </c>
      <c r="I587" s="818"/>
      <c r="K587" s="370"/>
      <c r="L587" s="370"/>
    </row>
    <row r="588" spans="1:13">
      <c r="A588" s="39">
        <v>45497</v>
      </c>
      <c r="B588" s="787" t="s">
        <v>4613</v>
      </c>
      <c r="C588" s="787" t="s">
        <v>19</v>
      </c>
      <c r="D588" t="s">
        <v>12</v>
      </c>
      <c r="F588" s="4">
        <v>18.100000000000001</v>
      </c>
      <c r="G588" s="19">
        <f t="shared" si="9"/>
        <v>7.0000000000000213</v>
      </c>
      <c r="I588" s="787"/>
      <c r="K588" s="12"/>
      <c r="L588" s="12"/>
      <c r="M588" s="26"/>
    </row>
    <row r="589" spans="1:13">
      <c r="A589" s="39">
        <v>45497</v>
      </c>
      <c r="B589" s="787" t="s">
        <v>4613</v>
      </c>
      <c r="C589" s="787" t="s">
        <v>19</v>
      </c>
      <c r="D589" t="s">
        <v>13</v>
      </c>
      <c r="F589" s="4">
        <v>7</v>
      </c>
      <c r="G589" s="19">
        <f t="shared" si="9"/>
        <v>2.1316282072803006E-14</v>
      </c>
      <c r="K589" s="121"/>
    </row>
    <row r="590" spans="1:13">
      <c r="A590" s="41">
        <v>45504</v>
      </c>
      <c r="B590" s="786" t="s">
        <v>10</v>
      </c>
      <c r="C590" s="786" t="s">
        <v>20</v>
      </c>
      <c r="D590" t="s">
        <v>12</v>
      </c>
      <c r="E590" s="12">
        <v>17.8</v>
      </c>
      <c r="F590" s="65"/>
      <c r="G590" s="19">
        <f t="shared" si="9"/>
        <v>17.800000000000022</v>
      </c>
    </row>
    <row r="591" spans="1:13">
      <c r="B591" s="787"/>
      <c r="C591" s="787"/>
      <c r="D591" t="s">
        <v>13</v>
      </c>
      <c r="E591" s="12">
        <v>7</v>
      </c>
      <c r="F591" s="65"/>
      <c r="G591" s="19">
        <f t="shared" si="9"/>
        <v>24.800000000000022</v>
      </c>
    </row>
    <row r="592" spans="1:13">
      <c r="B592" s="787"/>
      <c r="C592" s="787"/>
      <c r="D592" t="s">
        <v>14</v>
      </c>
      <c r="E592" s="12">
        <v>350</v>
      </c>
      <c r="F592" s="65"/>
      <c r="G592" s="19">
        <f t="shared" si="9"/>
        <v>374.8</v>
      </c>
    </row>
    <row r="593" spans="1:13" s="365" customFormat="1">
      <c r="A593" s="364">
        <v>45504</v>
      </c>
      <c r="B593" s="807" t="s">
        <v>4616</v>
      </c>
      <c r="C593" s="807" t="s">
        <v>20</v>
      </c>
      <c r="D593" s="365" t="s">
        <v>14</v>
      </c>
      <c r="E593" s="370"/>
      <c r="F593" s="372">
        <v>200</v>
      </c>
      <c r="G593" s="400">
        <f t="shared" si="9"/>
        <v>174.8</v>
      </c>
      <c r="L593" s="368"/>
    </row>
    <row r="594" spans="1:13">
      <c r="A594" s="39">
        <v>45532</v>
      </c>
      <c r="B594" s="787" t="s">
        <v>4617</v>
      </c>
      <c r="C594" s="787" t="s">
        <v>20</v>
      </c>
      <c r="D594" t="s">
        <v>12</v>
      </c>
      <c r="F594" s="4">
        <v>17.8</v>
      </c>
      <c r="G594" s="19">
        <f t="shared" si="9"/>
        <v>157</v>
      </c>
    </row>
    <row r="595" spans="1:13">
      <c r="A595" s="39">
        <v>45532</v>
      </c>
      <c r="B595" s="787" t="s">
        <v>4617</v>
      </c>
      <c r="C595" s="787" t="s">
        <v>20</v>
      </c>
      <c r="D595" t="s">
        <v>13</v>
      </c>
      <c r="F595" s="4">
        <v>7</v>
      </c>
      <c r="G595" s="19">
        <f t="shared" si="9"/>
        <v>150</v>
      </c>
    </row>
    <row r="596" spans="1:13" s="365" customFormat="1">
      <c r="A596" s="364">
        <v>45532</v>
      </c>
      <c r="B596" s="807" t="s">
        <v>4614</v>
      </c>
      <c r="C596" s="807" t="s">
        <v>20</v>
      </c>
      <c r="D596" s="365" t="s">
        <v>14</v>
      </c>
      <c r="E596" s="369"/>
      <c r="F596" s="369">
        <v>50</v>
      </c>
      <c r="G596" s="400">
        <f t="shared" si="9"/>
        <v>100</v>
      </c>
      <c r="L596" s="368"/>
    </row>
    <row r="597" spans="1:13" s="365" customFormat="1">
      <c r="A597" s="364">
        <v>45546</v>
      </c>
      <c r="B597" s="807" t="s">
        <v>4618</v>
      </c>
      <c r="C597" s="807" t="s">
        <v>20</v>
      </c>
      <c r="D597" s="365" t="s">
        <v>14</v>
      </c>
      <c r="E597" s="369"/>
      <c r="F597" s="369">
        <v>100</v>
      </c>
      <c r="G597" s="400">
        <f t="shared" si="9"/>
        <v>0</v>
      </c>
      <c r="J597" s="867" t="s">
        <v>4597</v>
      </c>
      <c r="K597" s="867"/>
      <c r="L597" s="867"/>
    </row>
    <row r="598" spans="1:13">
      <c r="A598" s="41">
        <v>45535</v>
      </c>
      <c r="B598" s="786" t="s">
        <v>10</v>
      </c>
      <c r="C598" s="786" t="s">
        <v>21</v>
      </c>
      <c r="D598" t="s">
        <v>12</v>
      </c>
      <c r="E598" s="12">
        <v>17.8</v>
      </c>
      <c r="F598" s="65"/>
      <c r="G598" s="19">
        <f t="shared" si="9"/>
        <v>17.8</v>
      </c>
      <c r="I598">
        <v>2024</v>
      </c>
      <c r="J598" s="786" t="s">
        <v>23</v>
      </c>
      <c r="K598" t="s">
        <v>12</v>
      </c>
      <c r="L598" s="12">
        <v>4.3</v>
      </c>
      <c r="M598" s="65"/>
    </row>
    <row r="599" spans="1:13">
      <c r="B599" s="787"/>
      <c r="C599" s="787"/>
      <c r="D599" t="s">
        <v>13</v>
      </c>
      <c r="E599" s="12">
        <v>7</v>
      </c>
      <c r="F599" s="65"/>
      <c r="G599" s="19">
        <f t="shared" si="9"/>
        <v>24.8</v>
      </c>
      <c r="J599" s="787"/>
      <c r="K599" t="s">
        <v>13</v>
      </c>
      <c r="L599" s="12">
        <v>7</v>
      </c>
    </row>
    <row r="600" spans="1:13">
      <c r="B600" s="787"/>
      <c r="C600" s="787"/>
      <c r="D600" t="s">
        <v>14</v>
      </c>
      <c r="E600" s="12">
        <v>350</v>
      </c>
      <c r="F600" s="65"/>
      <c r="G600" s="19">
        <f t="shared" si="9"/>
        <v>374.8</v>
      </c>
      <c r="J600" s="786" t="s">
        <v>24</v>
      </c>
      <c r="K600" t="s">
        <v>12</v>
      </c>
      <c r="L600" s="12">
        <v>5</v>
      </c>
    </row>
    <row r="601" spans="1:13" s="365" customFormat="1">
      <c r="A601" s="364">
        <v>45535</v>
      </c>
      <c r="B601" s="807" t="s">
        <v>4619</v>
      </c>
      <c r="C601" s="807" t="s">
        <v>21</v>
      </c>
      <c r="D601" s="365" t="s">
        <v>14</v>
      </c>
      <c r="E601" s="370"/>
      <c r="F601" s="372">
        <v>250</v>
      </c>
      <c r="G601" s="400">
        <f t="shared" si="9"/>
        <v>124.80000000000001</v>
      </c>
      <c r="J601" s="807"/>
      <c r="K601" s="365" t="s">
        <v>13</v>
      </c>
      <c r="L601" s="370">
        <v>7</v>
      </c>
    </row>
    <row r="602" spans="1:13" s="365" customFormat="1">
      <c r="A602" s="364">
        <v>45546</v>
      </c>
      <c r="B602" s="807" t="s">
        <v>4618</v>
      </c>
      <c r="C602" s="807" t="s">
        <v>21</v>
      </c>
      <c r="D602" s="365" t="s">
        <v>14</v>
      </c>
      <c r="E602" s="369"/>
      <c r="F602" s="369">
        <v>100</v>
      </c>
      <c r="G602" s="400">
        <f t="shared" si="9"/>
        <v>24.800000000000011</v>
      </c>
      <c r="J602" s="807"/>
      <c r="K602" s="365" t="s">
        <v>14</v>
      </c>
      <c r="L602" s="370">
        <v>50</v>
      </c>
    </row>
    <row r="603" spans="1:13">
      <c r="A603" s="39">
        <v>45595</v>
      </c>
      <c r="B603" s="787" t="s">
        <v>4620</v>
      </c>
      <c r="C603" s="787" t="s">
        <v>21</v>
      </c>
      <c r="D603" t="s">
        <v>12</v>
      </c>
      <c r="F603" s="4">
        <v>17.8</v>
      </c>
      <c r="G603" s="19">
        <f t="shared" si="9"/>
        <v>7.0000000000000107</v>
      </c>
      <c r="J603" s="787"/>
      <c r="L603" s="121">
        <f>SUM(L598:L602)</f>
        <v>73.3</v>
      </c>
    </row>
    <row r="604" spans="1:13">
      <c r="A604" s="39">
        <v>45595</v>
      </c>
      <c r="B604" s="787" t="s">
        <v>4620</v>
      </c>
      <c r="C604" s="787" t="s">
        <v>21</v>
      </c>
      <c r="D604" t="s">
        <v>13</v>
      </c>
      <c r="F604" s="4">
        <v>7</v>
      </c>
      <c r="G604" s="19">
        <f t="shared" si="9"/>
        <v>1.0658141036401503E-14</v>
      </c>
      <c r="J604" s="787"/>
      <c r="L604" s="12">
        <v>70</v>
      </c>
    </row>
    <row r="605" spans="1:13">
      <c r="A605" s="41">
        <v>45565</v>
      </c>
      <c r="B605" s="786" t="s">
        <v>10</v>
      </c>
      <c r="C605" s="786" t="s">
        <v>91</v>
      </c>
      <c r="D605" t="s">
        <v>12</v>
      </c>
      <c r="E605" s="12">
        <v>17.899999999999999</v>
      </c>
      <c r="F605" s="65"/>
      <c r="G605" s="19">
        <f t="shared" si="9"/>
        <v>17.900000000000009</v>
      </c>
    </row>
    <row r="606" spans="1:13">
      <c r="B606" s="787"/>
      <c r="C606" s="787"/>
      <c r="D606" t="s">
        <v>13</v>
      </c>
      <c r="E606" s="12">
        <v>5</v>
      </c>
      <c r="F606" s="65"/>
      <c r="G606" s="19">
        <f t="shared" si="9"/>
        <v>22.900000000000009</v>
      </c>
    </row>
    <row r="607" spans="1:13">
      <c r="B607" s="787"/>
      <c r="C607" s="787"/>
      <c r="D607" t="s">
        <v>14</v>
      </c>
      <c r="E607" s="12">
        <v>350</v>
      </c>
      <c r="F607" s="65"/>
      <c r="G607" s="19">
        <f t="shared" si="9"/>
        <v>372.90000000000003</v>
      </c>
    </row>
    <row r="608" spans="1:13" s="365" customFormat="1">
      <c r="A608" s="364">
        <v>45565</v>
      </c>
      <c r="B608" s="807" t="s">
        <v>4621</v>
      </c>
      <c r="C608" s="807" t="s">
        <v>91</v>
      </c>
      <c r="D608" s="365" t="s">
        <v>14</v>
      </c>
      <c r="E608" s="370"/>
      <c r="F608" s="372">
        <v>160</v>
      </c>
      <c r="G608" s="400">
        <f t="shared" si="9"/>
        <v>212.90000000000003</v>
      </c>
      <c r="L608" s="368"/>
    </row>
    <row r="609" spans="1:12">
      <c r="A609" s="39">
        <v>45595</v>
      </c>
      <c r="B609" s="787" t="s">
        <v>4620</v>
      </c>
      <c r="C609" s="787" t="s">
        <v>91</v>
      </c>
      <c r="D609" t="s">
        <v>12</v>
      </c>
      <c r="E609" s="12"/>
      <c r="F609" s="65">
        <v>17.899999999999999</v>
      </c>
      <c r="G609" s="19">
        <f t="shared" si="9"/>
        <v>195.00000000000003</v>
      </c>
    </row>
    <row r="610" spans="1:12">
      <c r="A610" s="39">
        <v>45595</v>
      </c>
      <c r="B610" s="787" t="s">
        <v>4620</v>
      </c>
      <c r="C610" s="787" t="s">
        <v>91</v>
      </c>
      <c r="D610" t="s">
        <v>13</v>
      </c>
      <c r="E610" s="12"/>
      <c r="F610" s="65">
        <v>5</v>
      </c>
      <c r="G610" s="19">
        <f t="shared" si="9"/>
        <v>190.00000000000003</v>
      </c>
    </row>
    <row r="611" spans="1:12" s="378" customFormat="1">
      <c r="A611" s="377">
        <v>45595</v>
      </c>
      <c r="B611" s="801" t="s">
        <v>4622</v>
      </c>
      <c r="C611" s="801" t="s">
        <v>91</v>
      </c>
      <c r="D611" s="378" t="s">
        <v>14</v>
      </c>
      <c r="E611" s="380"/>
      <c r="F611" s="418">
        <v>50</v>
      </c>
      <c r="G611" s="438">
        <f t="shared" si="9"/>
        <v>140.00000000000003</v>
      </c>
      <c r="L611" s="379"/>
    </row>
    <row r="612" spans="1:12" s="378" customFormat="1">
      <c r="A612" s="377">
        <v>45609</v>
      </c>
      <c r="B612" s="801" t="s">
        <v>4623</v>
      </c>
      <c r="C612" s="801" t="s">
        <v>91</v>
      </c>
      <c r="D612" s="378" t="s">
        <v>14</v>
      </c>
      <c r="E612" s="380"/>
      <c r="F612" s="418">
        <v>140</v>
      </c>
      <c r="G612" s="438">
        <f t="shared" si="9"/>
        <v>0</v>
      </c>
      <c r="L612" s="379"/>
    </row>
    <row r="613" spans="1:12">
      <c r="A613" s="41">
        <v>45596</v>
      </c>
      <c r="B613" s="786" t="s">
        <v>10</v>
      </c>
      <c r="C613" s="786" t="s">
        <v>23</v>
      </c>
      <c r="D613" t="s">
        <v>12</v>
      </c>
      <c r="E613" s="12">
        <v>4.3</v>
      </c>
      <c r="G613" s="19">
        <f t="shared" si="9"/>
        <v>4.3</v>
      </c>
    </row>
    <row r="614" spans="1:12">
      <c r="B614" s="787"/>
      <c r="C614" s="787"/>
      <c r="D614" t="s">
        <v>13</v>
      </c>
      <c r="E614" s="12">
        <v>7</v>
      </c>
      <c r="G614" s="19">
        <f t="shared" si="9"/>
        <v>11.3</v>
      </c>
    </row>
    <row r="615" spans="1:12">
      <c r="B615" s="787"/>
      <c r="C615" s="787"/>
      <c r="D615" t="s">
        <v>14</v>
      </c>
      <c r="E615" s="12">
        <v>350</v>
      </c>
      <c r="G615" s="19">
        <f t="shared" si="9"/>
        <v>361.3</v>
      </c>
    </row>
    <row r="616" spans="1:12" s="378" customFormat="1">
      <c r="A616" s="377">
        <v>45596</v>
      </c>
      <c r="B616" s="801" t="s">
        <v>4624</v>
      </c>
      <c r="C616" s="801" t="s">
        <v>23</v>
      </c>
      <c r="D616" s="378" t="s">
        <v>14</v>
      </c>
      <c r="E616" s="419"/>
      <c r="F616" s="419">
        <v>200</v>
      </c>
      <c r="G616" s="438">
        <f t="shared" si="9"/>
        <v>161.30000000000001</v>
      </c>
      <c r="L616" s="379"/>
    </row>
    <row r="617" spans="1:12" s="378" customFormat="1">
      <c r="A617" s="377">
        <v>45609</v>
      </c>
      <c r="B617" s="801" t="s">
        <v>4623</v>
      </c>
      <c r="C617" s="801" t="s">
        <v>23</v>
      </c>
      <c r="D617" s="378" t="s">
        <v>14</v>
      </c>
      <c r="E617" s="419"/>
      <c r="F617" s="419">
        <v>150</v>
      </c>
      <c r="G617" s="438">
        <f t="shared" si="9"/>
        <v>11.300000000000011</v>
      </c>
      <c r="L617" s="379"/>
    </row>
    <row r="618" spans="1:12">
      <c r="A618" s="39">
        <v>45644</v>
      </c>
      <c r="B618" s="787" t="s">
        <v>4625</v>
      </c>
      <c r="C618" s="787" t="s">
        <v>23</v>
      </c>
      <c r="D618" t="s">
        <v>12</v>
      </c>
      <c r="F618" s="4">
        <v>4.3</v>
      </c>
      <c r="G618" s="19">
        <f t="shared" si="9"/>
        <v>7.0000000000000115</v>
      </c>
    </row>
    <row r="619" spans="1:12">
      <c r="A619" s="39">
        <v>45644</v>
      </c>
      <c r="B619" s="787" t="s">
        <v>4625</v>
      </c>
      <c r="C619" s="787" t="s">
        <v>23</v>
      </c>
      <c r="D619" t="s">
        <v>13</v>
      </c>
      <c r="F619" s="4">
        <v>7</v>
      </c>
      <c r="G619" s="19">
        <f t="shared" si="9"/>
        <v>1.1546319456101628E-14</v>
      </c>
    </row>
    <row r="620" spans="1:12">
      <c r="A620" s="41">
        <v>45626</v>
      </c>
      <c r="B620" s="786" t="s">
        <v>10</v>
      </c>
      <c r="C620" s="786" t="s">
        <v>24</v>
      </c>
      <c r="D620" t="s">
        <v>12</v>
      </c>
      <c r="E620" s="12">
        <v>5</v>
      </c>
      <c r="F620" s="65"/>
      <c r="G620" s="19">
        <f t="shared" si="9"/>
        <v>5.0000000000000115</v>
      </c>
    </row>
    <row r="621" spans="1:12">
      <c r="B621" s="787"/>
      <c r="C621" s="787"/>
      <c r="D621" t="s">
        <v>13</v>
      </c>
      <c r="E621" s="12">
        <v>7</v>
      </c>
      <c r="F621" s="65"/>
      <c r="G621" s="19">
        <f t="shared" si="9"/>
        <v>12.000000000000011</v>
      </c>
    </row>
    <row r="622" spans="1:12">
      <c r="B622" s="787"/>
      <c r="C622" s="787"/>
      <c r="D622" t="s">
        <v>14</v>
      </c>
      <c r="E622" s="12">
        <v>350</v>
      </c>
      <c r="F622" s="65"/>
      <c r="G622" s="19">
        <f t="shared" si="9"/>
        <v>362</v>
      </c>
    </row>
    <row r="623" spans="1:12" s="378" customFormat="1">
      <c r="A623" s="377">
        <v>45626</v>
      </c>
      <c r="B623" s="801" t="s">
        <v>4626</v>
      </c>
      <c r="C623" s="801" t="s">
        <v>24</v>
      </c>
      <c r="D623" s="378" t="s">
        <v>14</v>
      </c>
      <c r="E623" s="380"/>
      <c r="F623" s="418">
        <v>300</v>
      </c>
      <c r="G623" s="438">
        <f t="shared" si="9"/>
        <v>62</v>
      </c>
      <c r="L623" s="379"/>
    </row>
    <row r="624" spans="1:12">
      <c r="A624" s="39">
        <v>45644</v>
      </c>
      <c r="B624" s="787" t="s">
        <v>4625</v>
      </c>
      <c r="C624" s="787" t="s">
        <v>24</v>
      </c>
      <c r="D624" t="s">
        <v>12</v>
      </c>
      <c r="F624" s="4">
        <v>5</v>
      </c>
      <c r="G624" s="19">
        <f t="shared" si="9"/>
        <v>57</v>
      </c>
    </row>
    <row r="625" spans="1:12">
      <c r="A625" s="39">
        <v>45644</v>
      </c>
      <c r="B625" s="787" t="s">
        <v>4625</v>
      </c>
      <c r="C625" s="787" t="s">
        <v>24</v>
      </c>
      <c r="D625" t="s">
        <v>13</v>
      </c>
      <c r="F625" s="4">
        <v>7</v>
      </c>
      <c r="G625" s="19">
        <f t="shared" si="9"/>
        <v>50</v>
      </c>
    </row>
    <row r="626" spans="1:12" s="365" customFormat="1">
      <c r="A626" s="364">
        <v>45644</v>
      </c>
      <c r="B626" s="807" t="s">
        <v>4627</v>
      </c>
      <c r="C626" s="807" t="s">
        <v>24</v>
      </c>
      <c r="D626" s="365" t="s">
        <v>14</v>
      </c>
      <c r="E626" s="369"/>
      <c r="F626" s="369">
        <v>50</v>
      </c>
      <c r="G626" s="400">
        <f t="shared" ref="G626:G653" si="10">+G625+E626-F626</f>
        <v>0</v>
      </c>
      <c r="L626" s="368"/>
    </row>
    <row r="627" spans="1:12">
      <c r="A627" s="41">
        <v>45657</v>
      </c>
      <c r="B627" s="786" t="s">
        <v>10</v>
      </c>
      <c r="C627" s="786" t="s">
        <v>25</v>
      </c>
      <c r="D627" t="s">
        <v>12</v>
      </c>
      <c r="E627" s="12">
        <v>7</v>
      </c>
      <c r="F627" s="65"/>
      <c r="G627" s="19">
        <f t="shared" si="10"/>
        <v>7</v>
      </c>
    </row>
    <row r="628" spans="1:12">
      <c r="B628" s="787"/>
      <c r="C628" s="787"/>
      <c r="D628" t="s">
        <v>13</v>
      </c>
      <c r="E628" s="12">
        <v>3</v>
      </c>
      <c r="F628" s="65"/>
      <c r="G628" s="19">
        <f t="shared" si="10"/>
        <v>10</v>
      </c>
    </row>
    <row r="629" spans="1:12">
      <c r="B629" s="787"/>
      <c r="C629" s="787"/>
      <c r="D629" t="s">
        <v>14</v>
      </c>
      <c r="E629" s="12">
        <v>350</v>
      </c>
      <c r="F629" s="65"/>
      <c r="G629" s="19">
        <f t="shared" si="10"/>
        <v>360</v>
      </c>
      <c r="I629" s="786"/>
      <c r="K629" s="12"/>
    </row>
    <row r="630" spans="1:12" s="378" customFormat="1">
      <c r="A630" s="377">
        <v>45657</v>
      </c>
      <c r="B630" s="801" t="s">
        <v>4628</v>
      </c>
      <c r="C630" s="801" t="s">
        <v>25</v>
      </c>
      <c r="D630" s="378" t="s">
        <v>14</v>
      </c>
      <c r="E630" s="380"/>
      <c r="F630" s="418">
        <v>160</v>
      </c>
      <c r="G630" s="438">
        <f t="shared" si="10"/>
        <v>200</v>
      </c>
      <c r="I630" s="801"/>
      <c r="K630" s="380"/>
      <c r="L630" s="379"/>
    </row>
    <row r="631" spans="1:12" s="127" customFormat="1">
      <c r="A631" s="126">
        <v>45700</v>
      </c>
      <c r="B631" s="797" t="s">
        <v>4629</v>
      </c>
      <c r="C631" s="797" t="s">
        <v>25</v>
      </c>
      <c r="D631" s="127" t="s">
        <v>14</v>
      </c>
      <c r="E631" s="129"/>
      <c r="F631" s="267">
        <v>150</v>
      </c>
      <c r="G631" s="324">
        <f t="shared" si="10"/>
        <v>50</v>
      </c>
      <c r="I631" s="797"/>
      <c r="K631" s="129"/>
      <c r="L631" s="266"/>
    </row>
    <row r="632" spans="1:12">
      <c r="A632" s="39">
        <v>45707</v>
      </c>
      <c r="B632" s="787" t="s">
        <v>4630</v>
      </c>
      <c r="C632" s="787" t="s">
        <v>25</v>
      </c>
      <c r="D632" t="s">
        <v>12</v>
      </c>
      <c r="E632" s="12"/>
      <c r="F632" s="65">
        <v>7</v>
      </c>
      <c r="G632" s="19">
        <f t="shared" si="10"/>
        <v>43</v>
      </c>
      <c r="I632" s="787"/>
      <c r="K632" s="12"/>
    </row>
    <row r="633" spans="1:12">
      <c r="A633" s="39">
        <v>45707</v>
      </c>
      <c r="B633" s="787" t="s">
        <v>4630</v>
      </c>
      <c r="C633" s="787" t="s">
        <v>25</v>
      </c>
      <c r="D633" t="s">
        <v>13</v>
      </c>
      <c r="E633" s="12"/>
      <c r="F633" s="65">
        <v>3</v>
      </c>
      <c r="G633" s="19">
        <f t="shared" si="10"/>
        <v>40</v>
      </c>
      <c r="I633" s="787"/>
      <c r="K633" s="12"/>
    </row>
    <row r="634" spans="1:12" s="127" customFormat="1">
      <c r="A634" s="126">
        <v>45707</v>
      </c>
      <c r="B634" s="797" t="s">
        <v>4631</v>
      </c>
      <c r="C634" s="797" t="s">
        <v>25</v>
      </c>
      <c r="D634" s="127" t="s">
        <v>14</v>
      </c>
      <c r="E634" s="129"/>
      <c r="F634" s="267">
        <v>40</v>
      </c>
      <c r="G634" s="324">
        <f t="shared" si="10"/>
        <v>0</v>
      </c>
      <c r="I634" s="797"/>
      <c r="K634" s="129"/>
      <c r="L634" s="266"/>
    </row>
    <row r="635" spans="1:12">
      <c r="A635" s="41">
        <v>45688</v>
      </c>
      <c r="B635" s="786" t="s">
        <v>10</v>
      </c>
      <c r="C635" s="786" t="s">
        <v>11</v>
      </c>
      <c r="D635" t="s">
        <v>12</v>
      </c>
      <c r="E635" s="121">
        <v>3.5</v>
      </c>
      <c r="F635" s="121"/>
      <c r="G635" s="19">
        <f t="shared" si="10"/>
        <v>3.5</v>
      </c>
      <c r="I635" s="786"/>
      <c r="K635" s="121"/>
    </row>
    <row r="636" spans="1:12">
      <c r="B636" s="787"/>
      <c r="C636" s="787"/>
      <c r="D636" t="s">
        <v>13</v>
      </c>
      <c r="E636" s="121">
        <v>3</v>
      </c>
      <c r="F636" s="121"/>
      <c r="G636" s="19">
        <f t="shared" si="10"/>
        <v>6.5</v>
      </c>
      <c r="I636" s="787"/>
      <c r="K636" s="121"/>
    </row>
    <row r="637" spans="1:12">
      <c r="B637" s="787"/>
      <c r="C637" s="787"/>
      <c r="D637" t="s">
        <v>14</v>
      </c>
      <c r="E637" s="121">
        <v>350</v>
      </c>
      <c r="F637" s="121"/>
      <c r="G637" s="19">
        <f t="shared" si="10"/>
        <v>356.5</v>
      </c>
      <c r="I637" s="787"/>
      <c r="K637" s="121"/>
    </row>
    <row r="638" spans="1:12" s="127" customFormat="1">
      <c r="A638" s="126">
        <v>45688</v>
      </c>
      <c r="B638" s="797" t="s">
        <v>4632</v>
      </c>
      <c r="C638" s="797" t="s">
        <v>11</v>
      </c>
      <c r="D638" s="127" t="s">
        <v>14</v>
      </c>
      <c r="E638" s="266"/>
      <c r="F638" s="266">
        <v>300</v>
      </c>
      <c r="G638" s="324">
        <f t="shared" si="10"/>
        <v>56.5</v>
      </c>
      <c r="K638" s="129"/>
      <c r="L638" s="266"/>
    </row>
    <row r="639" spans="1:12">
      <c r="A639" s="39">
        <v>45707</v>
      </c>
      <c r="B639" s="787" t="s">
        <v>4630</v>
      </c>
      <c r="C639" s="787" t="s">
        <v>11</v>
      </c>
      <c r="D639" t="s">
        <v>12</v>
      </c>
      <c r="F639" s="4">
        <v>3.5</v>
      </c>
      <c r="G639" s="19">
        <f t="shared" si="10"/>
        <v>53</v>
      </c>
    </row>
    <row r="640" spans="1:12">
      <c r="A640" s="39">
        <v>45707</v>
      </c>
      <c r="B640" s="787" t="s">
        <v>4630</v>
      </c>
      <c r="C640" s="787" t="s">
        <v>11</v>
      </c>
      <c r="D640" t="s">
        <v>13</v>
      </c>
      <c r="F640" s="4">
        <v>3</v>
      </c>
      <c r="G640" s="19">
        <f t="shared" si="10"/>
        <v>50</v>
      </c>
    </row>
    <row r="641" spans="1:12" s="127" customFormat="1">
      <c r="A641" s="126">
        <v>45730</v>
      </c>
      <c r="B641" s="797" t="s">
        <v>4633</v>
      </c>
      <c r="C641" s="797" t="s">
        <v>11</v>
      </c>
      <c r="D641" s="127" t="s">
        <v>14</v>
      </c>
      <c r="E641" s="128"/>
      <c r="F641" s="128">
        <v>50</v>
      </c>
      <c r="G641" s="324">
        <f t="shared" si="10"/>
        <v>0</v>
      </c>
      <c r="L641" s="266"/>
    </row>
    <row r="642" spans="1:12">
      <c r="A642" s="41">
        <v>45716</v>
      </c>
      <c r="B642" s="786" t="s">
        <v>10</v>
      </c>
      <c r="C642" s="786" t="s">
        <v>15</v>
      </c>
      <c r="D642" t="s">
        <v>12</v>
      </c>
      <c r="E642" s="4">
        <v>7</v>
      </c>
      <c r="G642" s="19">
        <f t="shared" si="10"/>
        <v>7</v>
      </c>
    </row>
    <row r="643" spans="1:12">
      <c r="B643" s="787"/>
      <c r="C643" s="787"/>
      <c r="D643" t="s">
        <v>13</v>
      </c>
      <c r="E643" s="4">
        <v>3</v>
      </c>
      <c r="G643" s="19">
        <f t="shared" si="10"/>
        <v>10</v>
      </c>
      <c r="L643"/>
    </row>
    <row r="644" spans="1:12">
      <c r="B644" s="787"/>
      <c r="C644" s="787"/>
      <c r="D644" t="s">
        <v>14</v>
      </c>
      <c r="E644" s="4">
        <v>350</v>
      </c>
      <c r="G644" s="19">
        <f t="shared" si="10"/>
        <v>360</v>
      </c>
      <c r="J644" s="786"/>
      <c r="L644" s="4"/>
    </row>
    <row r="645" spans="1:12" s="127" customFormat="1">
      <c r="A645" s="126">
        <v>45716</v>
      </c>
      <c r="B645" s="797" t="s">
        <v>4634</v>
      </c>
      <c r="C645" s="797" t="s">
        <v>15</v>
      </c>
      <c r="D645" s="127" t="s">
        <v>14</v>
      </c>
      <c r="E645" s="128"/>
      <c r="F645" s="128">
        <v>220</v>
      </c>
      <c r="G645" s="324">
        <f t="shared" si="10"/>
        <v>140</v>
      </c>
      <c r="L645" s="128"/>
    </row>
    <row r="646" spans="1:12" s="127" customFormat="1">
      <c r="A646" s="126">
        <v>45730</v>
      </c>
      <c r="B646" s="797" t="s">
        <v>4633</v>
      </c>
      <c r="C646" s="797" t="s">
        <v>15</v>
      </c>
      <c r="D646" s="127" t="s">
        <v>14</v>
      </c>
      <c r="E646" s="128"/>
      <c r="F646" s="128">
        <v>100</v>
      </c>
      <c r="G646" s="324">
        <f t="shared" si="10"/>
        <v>40</v>
      </c>
      <c r="L646" s="266"/>
    </row>
    <row r="647" spans="1:12">
      <c r="A647" s="39">
        <v>45758</v>
      </c>
      <c r="B647" s="787" t="s">
        <v>4635</v>
      </c>
      <c r="C647" s="787" t="s">
        <v>15</v>
      </c>
      <c r="D647" t="s">
        <v>14</v>
      </c>
      <c r="F647" s="4">
        <v>7</v>
      </c>
      <c r="G647" s="19">
        <f t="shared" si="10"/>
        <v>33</v>
      </c>
    </row>
    <row r="648" spans="1:12">
      <c r="A648" s="39">
        <v>45758</v>
      </c>
      <c r="B648" s="787" t="s">
        <v>4635</v>
      </c>
      <c r="C648" s="787" t="s">
        <v>15</v>
      </c>
      <c r="D648" t="s">
        <v>14</v>
      </c>
      <c r="F648" s="4">
        <v>3</v>
      </c>
      <c r="G648" s="19">
        <f t="shared" si="10"/>
        <v>30</v>
      </c>
    </row>
    <row r="649" spans="1:12" s="127" customFormat="1">
      <c r="A649" s="126">
        <v>45758</v>
      </c>
      <c r="B649" s="797" t="s">
        <v>4636</v>
      </c>
      <c r="C649" s="797" t="s">
        <v>15</v>
      </c>
      <c r="D649" s="127" t="s">
        <v>14</v>
      </c>
      <c r="E649" s="128"/>
      <c r="F649" s="128">
        <v>30</v>
      </c>
      <c r="G649" s="324">
        <f t="shared" si="10"/>
        <v>0</v>
      </c>
      <c r="L649" s="266"/>
    </row>
    <row r="650" spans="1:12">
      <c r="A650" s="41">
        <v>45747</v>
      </c>
      <c r="B650" s="786" t="s">
        <v>10</v>
      </c>
      <c r="C650" s="786" t="s">
        <v>16</v>
      </c>
      <c r="D650" t="s">
        <v>12</v>
      </c>
      <c r="E650" s="4">
        <v>17.600000000000001</v>
      </c>
      <c r="G650" s="19">
        <f t="shared" si="10"/>
        <v>17.600000000000001</v>
      </c>
      <c r="J650" s="786"/>
    </row>
    <row r="651" spans="1:12">
      <c r="B651" s="787"/>
      <c r="C651" s="787"/>
      <c r="D651" t="s">
        <v>13</v>
      </c>
      <c r="E651" s="4">
        <v>3</v>
      </c>
      <c r="G651" s="19">
        <f t="shared" si="10"/>
        <v>20.6</v>
      </c>
    </row>
    <row r="652" spans="1:12">
      <c r="B652" s="787"/>
      <c r="C652" s="787"/>
      <c r="D652" t="s">
        <v>14</v>
      </c>
      <c r="E652" s="4">
        <v>350</v>
      </c>
      <c r="G652" s="19">
        <f t="shared" si="10"/>
        <v>370.6</v>
      </c>
    </row>
    <row r="653" spans="1:12">
      <c r="A653" s="112"/>
      <c r="B653" s="110"/>
      <c r="C653" s="110"/>
      <c r="D653" s="760" t="s">
        <v>338</v>
      </c>
      <c r="E653" s="81">
        <v>1000</v>
      </c>
      <c r="F653" s="81"/>
      <c r="G653" s="19">
        <f t="shared" si="10"/>
        <v>1370.6</v>
      </c>
    </row>
    <row r="654" spans="1:12">
      <c r="A654" s="112"/>
      <c r="B654" s="110"/>
      <c r="C654" s="110"/>
      <c r="D654" s="111"/>
      <c r="E654" s="81"/>
      <c r="F654" s="81"/>
      <c r="G654" s="19">
        <f>+G653+E654-F654</f>
        <v>1370.6</v>
      </c>
    </row>
    <row r="655" spans="1:12" s="127" customFormat="1">
      <c r="A655" s="112">
        <v>45737</v>
      </c>
      <c r="B655" s="110" t="s">
        <v>4637</v>
      </c>
      <c r="C655" s="110" t="s">
        <v>16</v>
      </c>
      <c r="D655" s="760" t="s">
        <v>338</v>
      </c>
      <c r="E655" s="81"/>
      <c r="F655" s="81">
        <v>1000</v>
      </c>
      <c r="G655" s="324">
        <f t="shared" ref="G655:G718" si="11">+G654+E655-F655</f>
        <v>370.59999999999991</v>
      </c>
      <c r="L655" s="266"/>
    </row>
    <row r="656" spans="1:12">
      <c r="B656" s="787"/>
      <c r="C656" s="787"/>
      <c r="D656"/>
      <c r="G656" s="19">
        <f t="shared" si="11"/>
        <v>370.59999999999991</v>
      </c>
    </row>
    <row r="657" spans="1:12" s="127" customFormat="1">
      <c r="A657" s="333">
        <v>45747</v>
      </c>
      <c r="B657" s="791" t="s">
        <v>4638</v>
      </c>
      <c r="C657" s="797" t="s">
        <v>16</v>
      </c>
      <c r="D657" s="127" t="s">
        <v>14</v>
      </c>
      <c r="E657" s="266"/>
      <c r="F657" s="266">
        <v>250</v>
      </c>
      <c r="G657" s="324">
        <f t="shared" si="11"/>
        <v>120.59999999999991</v>
      </c>
      <c r="L657" s="266"/>
    </row>
    <row r="658" spans="1:12" s="127" customFormat="1">
      <c r="A658" s="126">
        <v>45758</v>
      </c>
      <c r="B658" s="797" t="s">
        <v>4636</v>
      </c>
      <c r="C658" s="797" t="s">
        <v>16</v>
      </c>
      <c r="D658" s="127" t="s">
        <v>14</v>
      </c>
      <c r="E658" s="266"/>
      <c r="F658" s="266">
        <v>100</v>
      </c>
      <c r="G658" s="324">
        <f t="shared" si="11"/>
        <v>20.599999999999909</v>
      </c>
      <c r="I658" s="791"/>
      <c r="K658" s="128"/>
      <c r="L658" s="266"/>
    </row>
    <row r="659" spans="1:12">
      <c r="A659" s="39">
        <v>45840</v>
      </c>
      <c r="B659" s="787" t="s">
        <v>4639</v>
      </c>
      <c r="C659" s="787" t="s">
        <v>16</v>
      </c>
      <c r="D659" t="s">
        <v>12</v>
      </c>
      <c r="E659" s="121"/>
      <c r="F659" s="121">
        <v>17.600000000000001</v>
      </c>
      <c r="G659" s="19">
        <f t="shared" si="11"/>
        <v>2.9999999999999076</v>
      </c>
      <c r="I659" s="786"/>
      <c r="K659" s="4"/>
    </row>
    <row r="660" spans="1:12">
      <c r="A660" s="39">
        <v>45840</v>
      </c>
      <c r="B660" s="787" t="s">
        <v>4639</v>
      </c>
      <c r="C660" s="787" t="s">
        <v>16</v>
      </c>
      <c r="D660" t="s">
        <v>13</v>
      </c>
      <c r="E660" s="121"/>
      <c r="F660" s="121">
        <v>3</v>
      </c>
      <c r="G660" s="19">
        <f t="shared" si="11"/>
        <v>-9.2370555648813024E-14</v>
      </c>
      <c r="I660" s="786"/>
      <c r="K660" s="4"/>
    </row>
    <row r="661" spans="1:12">
      <c r="A661" s="41">
        <v>45777</v>
      </c>
      <c r="B661" s="786" t="s">
        <v>10</v>
      </c>
      <c r="C661" s="786" t="s">
        <v>17</v>
      </c>
      <c r="D661" t="s">
        <v>12</v>
      </c>
      <c r="E661" s="4">
        <v>4</v>
      </c>
      <c r="F661" s="121"/>
      <c r="G661" s="19">
        <f>+G660+E661-F661</f>
        <v>3.9999999999999076</v>
      </c>
      <c r="I661" s="787"/>
      <c r="K661" s="4"/>
    </row>
    <row r="662" spans="1:12">
      <c r="B662" s="787"/>
      <c r="C662" s="787"/>
      <c r="D662" t="s">
        <v>13</v>
      </c>
      <c r="E662" s="4">
        <v>3</v>
      </c>
      <c r="F662" s="121"/>
      <c r="G662" s="19">
        <f t="shared" si="11"/>
        <v>6.9999999999999076</v>
      </c>
      <c r="I662" s="786"/>
      <c r="K662" s="4"/>
    </row>
    <row r="663" spans="1:12">
      <c r="B663" s="787"/>
      <c r="C663" s="787"/>
      <c r="D663" t="s">
        <v>14</v>
      </c>
      <c r="E663" s="4">
        <v>50</v>
      </c>
      <c r="G663" s="19">
        <f t="shared" si="11"/>
        <v>56.999999999999908</v>
      </c>
      <c r="I663" s="787"/>
      <c r="K663" s="4"/>
    </row>
    <row r="664" spans="1:12" s="127" customFormat="1">
      <c r="A664" s="126">
        <v>45777</v>
      </c>
      <c r="B664" s="797" t="s">
        <v>4640</v>
      </c>
      <c r="C664" s="797" t="s">
        <v>17</v>
      </c>
      <c r="D664" s="127" t="s">
        <v>14</v>
      </c>
      <c r="E664" s="128"/>
      <c r="F664" s="128">
        <v>50</v>
      </c>
      <c r="G664" s="324">
        <f t="shared" si="11"/>
        <v>6.9999999999999076</v>
      </c>
      <c r="K664" s="129"/>
      <c r="L664" s="266"/>
    </row>
    <row r="665" spans="1:12">
      <c r="A665" s="39">
        <v>45840</v>
      </c>
      <c r="B665" s="787" t="s">
        <v>4639</v>
      </c>
      <c r="C665" s="787" t="s">
        <v>17</v>
      </c>
      <c r="D665" t="s">
        <v>12</v>
      </c>
      <c r="F665" s="4">
        <v>4</v>
      </c>
      <c r="G665" s="19">
        <f t="shared" si="11"/>
        <v>2.9999999999999076</v>
      </c>
      <c r="K665" s="12"/>
    </row>
    <row r="666" spans="1:12">
      <c r="A666" s="39">
        <v>45840</v>
      </c>
      <c r="B666" s="787" t="s">
        <v>4639</v>
      </c>
      <c r="C666" s="787" t="s">
        <v>17</v>
      </c>
      <c r="D666" t="s">
        <v>13</v>
      </c>
      <c r="F666" s="4">
        <v>3</v>
      </c>
      <c r="G666" s="19">
        <f t="shared" si="11"/>
        <v>-9.2370555648813024E-14</v>
      </c>
      <c r="K666" s="12"/>
    </row>
    <row r="667" spans="1:12">
      <c r="A667" s="41">
        <v>45808</v>
      </c>
      <c r="B667" s="786" t="s">
        <v>10</v>
      </c>
      <c r="C667" s="786" t="s">
        <v>237</v>
      </c>
      <c r="D667" t="s">
        <v>12</v>
      </c>
      <c r="E667" s="4">
        <v>8.8000000000000007</v>
      </c>
      <c r="G667" s="19">
        <f t="shared" si="11"/>
        <v>8.7999999999999083</v>
      </c>
    </row>
    <row r="668" spans="1:12">
      <c r="B668" s="787"/>
      <c r="C668" s="787"/>
      <c r="D668" t="s">
        <v>13</v>
      </c>
      <c r="E668" s="4">
        <v>5</v>
      </c>
      <c r="G668" s="19">
        <f t="shared" si="11"/>
        <v>13.799999999999908</v>
      </c>
    </row>
    <row r="669" spans="1:12">
      <c r="B669" s="787"/>
      <c r="C669" s="787"/>
      <c r="D669" t="s">
        <v>14</v>
      </c>
      <c r="E669" s="4">
        <v>250</v>
      </c>
      <c r="G669" s="19">
        <f t="shared" si="11"/>
        <v>263.7999999999999</v>
      </c>
      <c r="I669" s="786"/>
      <c r="K669" s="4"/>
    </row>
    <row r="670" spans="1:12">
      <c r="A670" s="39">
        <v>45854</v>
      </c>
      <c r="B670" s="787" t="s">
        <v>4641</v>
      </c>
      <c r="C670" s="787" t="s">
        <v>237</v>
      </c>
      <c r="D670" t="s">
        <v>12</v>
      </c>
      <c r="F670" s="4">
        <v>8.8000000000000007</v>
      </c>
      <c r="G670" s="19">
        <f t="shared" si="11"/>
        <v>254.99999999999989</v>
      </c>
      <c r="I670" s="786"/>
      <c r="K670" s="4"/>
    </row>
    <row r="671" spans="1:12">
      <c r="A671" s="39">
        <v>45854</v>
      </c>
      <c r="B671" s="787" t="s">
        <v>4641</v>
      </c>
      <c r="C671" s="787" t="s">
        <v>237</v>
      </c>
      <c r="D671" t="s">
        <v>13</v>
      </c>
      <c r="F671" s="4">
        <v>5</v>
      </c>
      <c r="G671" s="19">
        <f t="shared" si="11"/>
        <v>249.99999999999989</v>
      </c>
      <c r="I671" s="786"/>
      <c r="K671" s="4"/>
    </row>
    <row r="672" spans="1:12" s="127" customFormat="1">
      <c r="A672" s="126">
        <v>45838</v>
      </c>
      <c r="B672" s="797" t="s">
        <v>4642</v>
      </c>
      <c r="C672" s="797" t="s">
        <v>237</v>
      </c>
      <c r="D672" s="127" t="s">
        <v>14</v>
      </c>
      <c r="E672" s="128"/>
      <c r="F672" s="128">
        <v>250</v>
      </c>
      <c r="G672" s="324">
        <f t="shared" si="11"/>
        <v>0</v>
      </c>
      <c r="I672" s="791"/>
      <c r="K672" s="128"/>
      <c r="L672" s="266"/>
    </row>
    <row r="673" spans="1:12">
      <c r="A673" s="41">
        <v>45838</v>
      </c>
      <c r="B673" s="786" t="s">
        <v>10</v>
      </c>
      <c r="C673" s="786" t="s">
        <v>19</v>
      </c>
      <c r="D673" t="s">
        <v>12</v>
      </c>
      <c r="E673" s="4">
        <v>38.799999999999997</v>
      </c>
      <c r="G673" s="19">
        <f t="shared" si="11"/>
        <v>38.799999999999997</v>
      </c>
      <c r="I673" s="786" t="s">
        <v>19</v>
      </c>
      <c r="J673" t="s">
        <v>12</v>
      </c>
      <c r="K673" s="4">
        <f>E673-F677</f>
        <v>11.199999999999996</v>
      </c>
    </row>
    <row r="674" spans="1:12">
      <c r="B674" s="787"/>
      <c r="C674" s="787"/>
      <c r="D674" t="s">
        <v>13</v>
      </c>
      <c r="E674" s="4">
        <v>4</v>
      </c>
      <c r="G674" s="19">
        <f t="shared" si="11"/>
        <v>42.8</v>
      </c>
      <c r="I674" s="786"/>
      <c r="J674" t="s">
        <v>13</v>
      </c>
      <c r="K674" s="4">
        <v>4</v>
      </c>
    </row>
    <row r="675" spans="1:12">
      <c r="B675" s="787"/>
      <c r="C675" s="787"/>
      <c r="D675" t="s">
        <v>14</v>
      </c>
      <c r="E675" s="4">
        <v>500</v>
      </c>
      <c r="G675" s="19">
        <f t="shared" si="11"/>
        <v>542.79999999999995</v>
      </c>
      <c r="I675" s="786" t="s">
        <v>20</v>
      </c>
      <c r="J675" t="s">
        <v>12</v>
      </c>
      <c r="K675" s="4">
        <v>40.799999999999997</v>
      </c>
    </row>
    <row r="676" spans="1:12" s="127" customFormat="1">
      <c r="A676" s="126">
        <v>45737</v>
      </c>
      <c r="B676" s="797" t="s">
        <v>4643</v>
      </c>
      <c r="C676" s="797" t="s">
        <v>19</v>
      </c>
      <c r="D676" s="127" t="s">
        <v>14</v>
      </c>
      <c r="E676" s="128"/>
      <c r="F676" s="128">
        <v>500</v>
      </c>
      <c r="G676" s="324">
        <f t="shared" si="11"/>
        <v>42.799999999999955</v>
      </c>
      <c r="I676" s="797"/>
      <c r="J676" s="127" t="s">
        <v>13</v>
      </c>
      <c r="K676" s="128">
        <v>4</v>
      </c>
      <c r="L676" s="266"/>
    </row>
    <row r="677" spans="1:12">
      <c r="A677" s="39">
        <v>45854</v>
      </c>
      <c r="B677" s="787" t="s">
        <v>4641</v>
      </c>
      <c r="C677" s="787" t="s">
        <v>19</v>
      </c>
      <c r="D677" t="s">
        <v>12</v>
      </c>
      <c r="F677" s="4">
        <v>27.6</v>
      </c>
      <c r="G677" s="19">
        <f t="shared" si="11"/>
        <v>15.199999999999953</v>
      </c>
      <c r="K677" s="12">
        <f>SUM(K673:K676)</f>
        <v>59.999999999999993</v>
      </c>
    </row>
    <row r="678" spans="1:12">
      <c r="A678" s="39">
        <v>45894</v>
      </c>
      <c r="B678" s="787" t="s">
        <v>4644</v>
      </c>
      <c r="C678" s="787" t="s">
        <v>19</v>
      </c>
      <c r="D678" t="s">
        <v>12</v>
      </c>
      <c r="F678" s="4">
        <v>11.2</v>
      </c>
      <c r="G678" s="19">
        <f t="shared" si="11"/>
        <v>3.9999999999999538</v>
      </c>
      <c r="K678" s="12"/>
    </row>
    <row r="679" spans="1:12">
      <c r="A679" s="39">
        <v>45894</v>
      </c>
      <c r="B679" s="787" t="s">
        <v>4644</v>
      </c>
      <c r="C679" s="787" t="s">
        <v>19</v>
      </c>
      <c r="D679" t="s">
        <v>13</v>
      </c>
      <c r="F679" s="4">
        <v>4</v>
      </c>
      <c r="G679" s="19">
        <f t="shared" si="11"/>
        <v>-4.6185277824406512E-14</v>
      </c>
      <c r="K679" s="12"/>
    </row>
    <row r="680" spans="1:12">
      <c r="A680" s="41">
        <v>45869</v>
      </c>
      <c r="B680" s="786" t="s">
        <v>10</v>
      </c>
      <c r="C680" s="786" t="s">
        <v>20</v>
      </c>
      <c r="D680" t="s">
        <v>12</v>
      </c>
      <c r="E680" s="4">
        <v>40.799999999999997</v>
      </c>
      <c r="G680" s="19">
        <f t="shared" si="11"/>
        <v>40.799999999999955</v>
      </c>
      <c r="K680" s="26"/>
    </row>
    <row r="681" spans="1:12">
      <c r="B681" s="787"/>
      <c r="C681" s="787"/>
      <c r="D681" t="s">
        <v>13</v>
      </c>
      <c r="E681" s="4">
        <v>4</v>
      </c>
      <c r="G681" s="19">
        <f t="shared" si="11"/>
        <v>44.799999999999955</v>
      </c>
    </row>
    <row r="682" spans="1:12">
      <c r="B682" s="787"/>
      <c r="C682" s="787"/>
      <c r="D682" t="s">
        <v>14</v>
      </c>
      <c r="E682" s="4">
        <v>500</v>
      </c>
      <c r="G682" s="19">
        <f t="shared" si="11"/>
        <v>544.79999999999995</v>
      </c>
    </row>
    <row r="683" spans="1:12" s="127" customFormat="1">
      <c r="A683" s="126">
        <v>45869</v>
      </c>
      <c r="B683" s="797" t="s">
        <v>4645</v>
      </c>
      <c r="C683" s="797" t="s">
        <v>20</v>
      </c>
      <c r="D683" s="127" t="s">
        <v>14</v>
      </c>
      <c r="E683" s="128"/>
      <c r="F683" s="128">
        <v>500</v>
      </c>
      <c r="G683" s="324">
        <f t="shared" si="11"/>
        <v>44.799999999999955</v>
      </c>
      <c r="I683" s="791"/>
      <c r="K683" s="128"/>
      <c r="L683" s="266"/>
    </row>
    <row r="684" spans="1:12">
      <c r="A684" s="39">
        <v>45894</v>
      </c>
      <c r="B684" s="787" t="s">
        <v>4644</v>
      </c>
      <c r="C684" s="787" t="s">
        <v>20</v>
      </c>
      <c r="D684" t="s">
        <v>12</v>
      </c>
      <c r="F684" s="4">
        <v>40.799999999999997</v>
      </c>
      <c r="G684" s="19">
        <f t="shared" si="11"/>
        <v>3.9999999999999574</v>
      </c>
      <c r="K684" s="4"/>
    </row>
    <row r="685" spans="1:12">
      <c r="A685" s="39">
        <v>45894</v>
      </c>
      <c r="B685" s="787" t="s">
        <v>4644</v>
      </c>
      <c r="C685" s="787" t="s">
        <v>20</v>
      </c>
      <c r="D685" t="s">
        <v>13</v>
      </c>
      <c r="F685" s="4">
        <v>4</v>
      </c>
      <c r="G685" s="19">
        <f t="shared" si="11"/>
        <v>-4.2632564145606011E-14</v>
      </c>
      <c r="I685" s="786"/>
      <c r="K685" s="4"/>
    </row>
    <row r="686" spans="1:12">
      <c r="A686" s="41">
        <v>45900</v>
      </c>
      <c r="B686" s="786" t="s">
        <v>10</v>
      </c>
      <c r="C686" s="786" t="s">
        <v>21</v>
      </c>
      <c r="D686" t="s">
        <v>12</v>
      </c>
      <c r="E686" s="4">
        <v>28.2</v>
      </c>
      <c r="G686" s="19">
        <f t="shared" si="11"/>
        <v>28.199999999999957</v>
      </c>
      <c r="K686" s="4"/>
    </row>
    <row r="687" spans="1:12">
      <c r="B687" s="787"/>
      <c r="C687" s="787"/>
      <c r="D687" t="s">
        <v>13</v>
      </c>
      <c r="E687" s="4">
        <v>6</v>
      </c>
      <c r="G687" s="19">
        <f t="shared" si="11"/>
        <v>34.19999999999996</v>
      </c>
      <c r="I687" s="786"/>
      <c r="J687" s="786" t="s">
        <v>21</v>
      </c>
      <c r="K687" t="s">
        <v>12</v>
      </c>
      <c r="L687" s="4">
        <v>28.2</v>
      </c>
    </row>
    <row r="688" spans="1:12">
      <c r="B688" s="787"/>
      <c r="C688" s="787"/>
      <c r="D688" t="s">
        <v>14</v>
      </c>
      <c r="E688" s="4">
        <v>500</v>
      </c>
      <c r="G688" s="19">
        <f>+G687+E688-F688</f>
        <v>534.19999999999993</v>
      </c>
      <c r="J688" s="787"/>
      <c r="K688" t="s">
        <v>13</v>
      </c>
      <c r="L688" s="4">
        <v>6</v>
      </c>
    </row>
    <row r="689" spans="1:13" s="127" customFormat="1">
      <c r="A689" s="126">
        <v>45900</v>
      </c>
      <c r="B689" s="797" t="s">
        <v>4646</v>
      </c>
      <c r="C689" s="797" t="s">
        <v>21</v>
      </c>
      <c r="D689" s="325"/>
      <c r="E689" s="128"/>
      <c r="F689" s="128">
        <v>500</v>
      </c>
      <c r="G689" s="19">
        <f t="shared" ref="G689:G709" si="12">+G688+E689-F689</f>
        <v>34.199999999999932</v>
      </c>
      <c r="J689" s="786" t="s">
        <v>91</v>
      </c>
      <c r="K689" t="s">
        <v>12</v>
      </c>
      <c r="L689" s="4">
        <v>41.6</v>
      </c>
    </row>
    <row r="690" spans="1:13">
      <c r="A690" s="39">
        <v>45952</v>
      </c>
      <c r="B690" s="787" t="s">
        <v>4647</v>
      </c>
      <c r="C690" s="787" t="s">
        <v>21</v>
      </c>
      <c r="D690" t="s">
        <v>12</v>
      </c>
      <c r="E690" s="46"/>
      <c r="F690" s="4">
        <v>28.2</v>
      </c>
      <c r="G690" s="19">
        <f t="shared" si="12"/>
        <v>5.9999999999999325</v>
      </c>
      <c r="J690" s="786"/>
      <c r="L690" s="46"/>
    </row>
    <row r="691" spans="1:13">
      <c r="A691" s="39">
        <v>45952</v>
      </c>
      <c r="B691" s="787" t="s">
        <v>4647</v>
      </c>
      <c r="C691" s="787" t="s">
        <v>21</v>
      </c>
      <c r="D691" t="s">
        <v>13</v>
      </c>
      <c r="E691" s="46"/>
      <c r="F691" s="4">
        <v>6</v>
      </c>
      <c r="G691" s="19">
        <f t="shared" si="12"/>
        <v>-6.7501559897209518E-14</v>
      </c>
      <c r="J691" s="786"/>
      <c r="L691" s="46"/>
    </row>
    <row r="692" spans="1:13">
      <c r="A692" s="133">
        <v>45930</v>
      </c>
      <c r="B692" s="786" t="s">
        <v>10</v>
      </c>
      <c r="C692" s="786" t="s">
        <v>91</v>
      </c>
      <c r="D692" t="s">
        <v>12</v>
      </c>
      <c r="E692" s="4">
        <v>41.6</v>
      </c>
      <c r="G692" s="19">
        <f t="shared" si="12"/>
        <v>41.599999999999937</v>
      </c>
      <c r="J692" s="787"/>
      <c r="K692" t="s">
        <v>13</v>
      </c>
      <c r="L692" s="4">
        <v>4</v>
      </c>
    </row>
    <row r="693" spans="1:13">
      <c r="A693" s="106"/>
      <c r="B693" s="787"/>
      <c r="C693" s="787"/>
      <c r="D693" t="s">
        <v>13</v>
      </c>
      <c r="E693" s="4">
        <v>4</v>
      </c>
      <c r="G693" s="19">
        <f t="shared" si="12"/>
        <v>45.599999999999937</v>
      </c>
      <c r="K693" s="254">
        <v>80</v>
      </c>
      <c r="L693" s="121">
        <f>SUM(L687:L692)</f>
        <v>79.800000000000011</v>
      </c>
      <c r="M693" s="26">
        <f>K693-L693</f>
        <v>0.19999999999998863</v>
      </c>
    </row>
    <row r="694" spans="1:13">
      <c r="A694" s="106"/>
      <c r="B694" s="787"/>
      <c r="C694" s="787"/>
      <c r="D694" t="s">
        <v>14</v>
      </c>
      <c r="E694" s="4">
        <v>500</v>
      </c>
      <c r="G694" s="19">
        <f t="shared" si="12"/>
        <v>545.59999999999991</v>
      </c>
    </row>
    <row r="695" spans="1:13">
      <c r="A695" s="106">
        <v>45930</v>
      </c>
      <c r="B695" s="787" t="s">
        <v>4648</v>
      </c>
      <c r="C695" s="787" t="s">
        <v>91</v>
      </c>
      <c r="D695" t="s">
        <v>14</v>
      </c>
      <c r="F695" s="4">
        <v>500</v>
      </c>
      <c r="G695" s="19">
        <f t="shared" si="12"/>
        <v>45.599999999999909</v>
      </c>
    </row>
    <row r="696" spans="1:13">
      <c r="A696" s="39">
        <v>45952</v>
      </c>
      <c r="B696" s="787" t="s">
        <v>4647</v>
      </c>
      <c r="C696" s="787" t="s">
        <v>91</v>
      </c>
      <c r="D696" t="s">
        <v>12</v>
      </c>
      <c r="F696" s="4">
        <v>41.6</v>
      </c>
      <c r="G696" s="19">
        <f t="shared" si="12"/>
        <v>3.9999999999999076</v>
      </c>
    </row>
    <row r="697" spans="1:13">
      <c r="A697" s="39">
        <v>45952</v>
      </c>
      <c r="B697" s="787" t="s">
        <v>4647</v>
      </c>
      <c r="C697" s="787" t="s">
        <v>91</v>
      </c>
      <c r="D697" t="s">
        <v>13</v>
      </c>
      <c r="F697" s="4">
        <v>4</v>
      </c>
      <c r="G697" s="19">
        <f t="shared" si="12"/>
        <v>-9.2370555648813024E-14</v>
      </c>
      <c r="I697" s="10" t="s">
        <v>140</v>
      </c>
      <c r="J697" s="10">
        <v>41844307</v>
      </c>
    </row>
    <row r="698" spans="1:13">
      <c r="A698" s="41">
        <v>45961</v>
      </c>
      <c r="B698" s="786" t="s">
        <v>10</v>
      </c>
      <c r="C698" s="786" t="s">
        <v>23</v>
      </c>
      <c r="D698" t="s">
        <v>12</v>
      </c>
      <c r="E698" s="4">
        <v>27.7</v>
      </c>
      <c r="G698" s="19">
        <f t="shared" si="12"/>
        <v>27.699999999999907</v>
      </c>
    </row>
    <row r="699" spans="1:13">
      <c r="B699" s="787"/>
      <c r="C699" s="787"/>
      <c r="D699" t="s">
        <v>13</v>
      </c>
      <c r="E699" s="4">
        <v>6</v>
      </c>
      <c r="G699" s="19">
        <f t="shared" si="12"/>
        <v>33.699999999999903</v>
      </c>
    </row>
    <row r="700" spans="1:13">
      <c r="B700" s="787"/>
      <c r="C700" s="787"/>
      <c r="D700" t="s">
        <v>14</v>
      </c>
      <c r="E700" s="4">
        <v>500</v>
      </c>
      <c r="G700" s="19">
        <f t="shared" si="12"/>
        <v>533.69999999999993</v>
      </c>
      <c r="J700" s="786" t="s">
        <v>23</v>
      </c>
      <c r="K700" t="s">
        <v>12</v>
      </c>
      <c r="L700" s="4">
        <v>27.7</v>
      </c>
    </row>
    <row r="701" spans="1:13">
      <c r="A701" s="39">
        <v>45952</v>
      </c>
      <c r="B701" s="787" t="s">
        <v>4649</v>
      </c>
      <c r="C701" s="787" t="s">
        <v>23</v>
      </c>
      <c r="D701" t="s">
        <v>14</v>
      </c>
      <c r="F701" s="4">
        <v>250</v>
      </c>
      <c r="G701" s="19">
        <f t="shared" si="12"/>
        <v>283.69999999999993</v>
      </c>
      <c r="J701" s="787"/>
      <c r="K701" t="s">
        <v>13</v>
      </c>
      <c r="L701" s="4">
        <v>6</v>
      </c>
    </row>
    <row r="702" spans="1:13">
      <c r="A702" s="39">
        <v>45961</v>
      </c>
      <c r="B702" s="787" t="s">
        <v>4650</v>
      </c>
      <c r="C702" s="787" t="s">
        <v>23</v>
      </c>
      <c r="D702" t="s">
        <v>14</v>
      </c>
      <c r="F702" s="4">
        <v>200</v>
      </c>
      <c r="G702" s="19">
        <f t="shared" si="12"/>
        <v>83.699999999999932</v>
      </c>
      <c r="L702" s="121">
        <f>SUM(L700:L701)</f>
        <v>33.700000000000003</v>
      </c>
    </row>
    <row r="703" spans="1:13">
      <c r="A703" s="39">
        <v>45961</v>
      </c>
      <c r="B703" s="787" t="s">
        <v>4651</v>
      </c>
      <c r="C703" s="787" t="s">
        <v>23</v>
      </c>
      <c r="D703" t="s">
        <v>14</v>
      </c>
      <c r="F703" s="4">
        <v>50</v>
      </c>
      <c r="G703" s="19">
        <f t="shared" si="12"/>
        <v>33.699999999999932</v>
      </c>
    </row>
    <row r="704" spans="1:13">
      <c r="A704" s="39">
        <v>45989</v>
      </c>
      <c r="B704" s="787" t="s">
        <v>4652</v>
      </c>
      <c r="C704" s="787" t="s">
        <v>23</v>
      </c>
      <c r="D704" t="s">
        <v>12</v>
      </c>
      <c r="F704" s="4">
        <v>27.7</v>
      </c>
      <c r="G704" s="19">
        <f t="shared" si="12"/>
        <v>5.9999999999999325</v>
      </c>
    </row>
    <row r="705" spans="1:14">
      <c r="A705" s="39">
        <v>45989</v>
      </c>
      <c r="B705" s="787" t="s">
        <v>4652</v>
      </c>
      <c r="C705" s="787" t="s">
        <v>23</v>
      </c>
      <c r="D705" t="s">
        <v>13</v>
      </c>
      <c r="F705" s="4">
        <v>6</v>
      </c>
      <c r="G705" s="19">
        <f t="shared" si="12"/>
        <v>-6.7501559897209518E-14</v>
      </c>
      <c r="J705" s="820" t="s">
        <v>4597</v>
      </c>
      <c r="K705" s="820"/>
      <c r="L705" s="820"/>
    </row>
    <row r="706" spans="1:14">
      <c r="A706" s="41">
        <v>45960</v>
      </c>
      <c r="B706" s="786" t="s">
        <v>10</v>
      </c>
      <c r="C706" s="786" t="s">
        <v>24</v>
      </c>
      <c r="D706" t="s">
        <v>12</v>
      </c>
      <c r="E706" s="4">
        <v>33.1</v>
      </c>
      <c r="G706" s="19">
        <f t="shared" si="12"/>
        <v>33.099999999999937</v>
      </c>
      <c r="I706" s="10">
        <v>2025</v>
      </c>
      <c r="J706" s="786" t="s">
        <v>24</v>
      </c>
      <c r="K706" t="s">
        <v>12</v>
      </c>
      <c r="L706" s="4">
        <v>33.1</v>
      </c>
    </row>
    <row r="707" spans="1:14">
      <c r="B707" s="787"/>
      <c r="C707" s="787"/>
      <c r="D707" t="s">
        <v>13</v>
      </c>
      <c r="E707" s="4">
        <v>5</v>
      </c>
      <c r="G707" s="19">
        <f t="shared" si="12"/>
        <v>38.099999999999937</v>
      </c>
      <c r="J707" s="787"/>
      <c r="K707" t="s">
        <v>13</v>
      </c>
      <c r="L707" s="4">
        <v>5</v>
      </c>
    </row>
    <row r="708" spans="1:14">
      <c r="B708" s="787"/>
      <c r="C708" s="787"/>
      <c r="D708" t="s">
        <v>14</v>
      </c>
      <c r="E708" s="4">
        <v>500</v>
      </c>
      <c r="G708" s="19">
        <f t="shared" si="12"/>
        <v>538.09999999999991</v>
      </c>
      <c r="L708" s="161">
        <f>SUM(L706:L707)</f>
        <v>38.1</v>
      </c>
    </row>
    <row r="709" spans="1:14">
      <c r="A709" s="39">
        <v>45989</v>
      </c>
      <c r="B709" s="787" t="s">
        <v>4653</v>
      </c>
      <c r="C709" s="787" t="s">
        <v>24</v>
      </c>
      <c r="D709" t="s">
        <v>14</v>
      </c>
      <c r="F709" s="4">
        <v>400</v>
      </c>
      <c r="G709" s="19">
        <f t="shared" si="12"/>
        <v>138.09999999999991</v>
      </c>
    </row>
    <row r="710" spans="1:14">
      <c r="A710" s="39">
        <v>45991</v>
      </c>
      <c r="B710" s="787" t="s">
        <v>4654</v>
      </c>
      <c r="C710" s="787" t="s">
        <v>24</v>
      </c>
      <c r="D710" s="815" t="s">
        <v>14</v>
      </c>
      <c r="F710" s="4">
        <v>100</v>
      </c>
      <c r="G710" s="19">
        <f t="shared" si="11"/>
        <v>38.099999999999909</v>
      </c>
    </row>
    <row r="711" spans="1:14">
      <c r="A711" s="39">
        <v>46022</v>
      </c>
      <c r="B711" s="787" t="s">
        <v>4655</v>
      </c>
      <c r="C711" s="787" t="s">
        <v>24</v>
      </c>
      <c r="D711" t="s">
        <v>12</v>
      </c>
      <c r="F711" s="4">
        <v>33.1</v>
      </c>
      <c r="G711" s="19">
        <f t="shared" si="11"/>
        <v>4.9999999999999076</v>
      </c>
    </row>
    <row r="712" spans="1:14">
      <c r="A712" s="39">
        <v>46022</v>
      </c>
      <c r="B712" s="787" t="s">
        <v>4655</v>
      </c>
      <c r="C712" s="787" t="s">
        <v>24</v>
      </c>
      <c r="D712" t="s">
        <v>13</v>
      </c>
      <c r="F712" s="4">
        <v>5</v>
      </c>
      <c r="G712" s="19">
        <f t="shared" si="11"/>
        <v>-9.2370555648813024E-14</v>
      </c>
    </row>
    <row r="713" spans="1:14">
      <c r="A713" s="41">
        <v>46022</v>
      </c>
      <c r="B713" s="786" t="s">
        <v>10</v>
      </c>
      <c r="C713" s="786" t="s">
        <v>25</v>
      </c>
      <c r="D713" t="s">
        <v>12</v>
      </c>
      <c r="E713" s="4">
        <v>26.8</v>
      </c>
      <c r="G713" s="19">
        <f t="shared" si="11"/>
        <v>26.799999999999908</v>
      </c>
    </row>
    <row r="714" spans="1:14">
      <c r="A714" s="41"/>
      <c r="B714" s="786"/>
      <c r="C714" s="786"/>
      <c r="D714" t="s">
        <v>13</v>
      </c>
      <c r="E714" s="4">
        <v>5</v>
      </c>
      <c r="G714" s="19">
        <f t="shared" si="11"/>
        <v>31.799999999999908</v>
      </c>
      <c r="K714" s="820" t="s">
        <v>4597</v>
      </c>
      <c r="L714" s="820"/>
      <c r="M714" s="820"/>
    </row>
    <row r="715" spans="1:14">
      <c r="B715" s="787"/>
      <c r="C715" s="787"/>
      <c r="D715" t="s">
        <v>14</v>
      </c>
      <c r="E715" s="4">
        <v>500</v>
      </c>
      <c r="G715" s="19">
        <f t="shared" si="11"/>
        <v>531.79999999999995</v>
      </c>
      <c r="J715" s="10">
        <v>2026</v>
      </c>
      <c r="K715" s="786" t="s">
        <v>11</v>
      </c>
      <c r="L715" t="s">
        <v>12</v>
      </c>
      <c r="M715" s="4">
        <v>38.200000000000003</v>
      </c>
    </row>
    <row r="716" spans="1:14">
      <c r="A716" s="39">
        <v>46022</v>
      </c>
      <c r="B716" s="787" t="s">
        <v>4656</v>
      </c>
      <c r="C716" s="787" t="s">
        <v>25</v>
      </c>
      <c r="D716" s="815" t="s">
        <v>14</v>
      </c>
      <c r="F716" s="4">
        <v>300</v>
      </c>
      <c r="G716" s="19">
        <f t="shared" si="11"/>
        <v>231.79999999999995</v>
      </c>
      <c r="K716" s="787"/>
      <c r="L716" t="s">
        <v>13</v>
      </c>
      <c r="M716" s="4">
        <v>3</v>
      </c>
    </row>
    <row r="717" spans="1:14">
      <c r="A717" s="39">
        <v>46022</v>
      </c>
      <c r="B717" s="787" t="s">
        <v>4657</v>
      </c>
      <c r="C717" s="787" t="s">
        <v>25</v>
      </c>
      <c r="D717" s="815" t="s">
        <v>14</v>
      </c>
      <c r="F717" s="4">
        <v>200</v>
      </c>
      <c r="G717" s="19">
        <f t="shared" si="11"/>
        <v>31.799999999999955</v>
      </c>
      <c r="L717"/>
      <c r="M717" s="135">
        <f>SUM(M715:M716)</f>
        <v>41.2</v>
      </c>
      <c r="N717" s="26"/>
    </row>
    <row r="718" spans="1:14">
      <c r="A718" s="39">
        <v>46049</v>
      </c>
      <c r="B718" s="787" t="s">
        <v>4658</v>
      </c>
      <c r="C718" s="787" t="s">
        <v>25</v>
      </c>
      <c r="D718" s="815" t="s">
        <v>12</v>
      </c>
      <c r="F718" s="4">
        <v>26.8</v>
      </c>
      <c r="G718" s="19">
        <f t="shared" si="11"/>
        <v>4.9999999999999538</v>
      </c>
      <c r="L718"/>
      <c r="M718" s="529"/>
      <c r="N718" s="26"/>
    </row>
    <row r="719" spans="1:14">
      <c r="A719" s="39">
        <v>46049</v>
      </c>
      <c r="B719" s="787" t="s">
        <v>4658</v>
      </c>
      <c r="C719" s="787" t="s">
        <v>25</v>
      </c>
      <c r="D719" s="815" t="s">
        <v>13</v>
      </c>
      <c r="F719" s="4">
        <v>5</v>
      </c>
      <c r="G719" s="19">
        <f t="shared" ref="G719:G728" si="13">+G718+E719-F719</f>
        <v>-4.6185277824406512E-14</v>
      </c>
      <c r="L719"/>
      <c r="M719" s="529"/>
      <c r="N719" s="26"/>
    </row>
    <row r="720" spans="1:14">
      <c r="A720" s="41">
        <v>46053</v>
      </c>
      <c r="B720" s="786" t="s">
        <v>10</v>
      </c>
      <c r="C720" s="786" t="s">
        <v>11</v>
      </c>
      <c r="D720" t="s">
        <v>12</v>
      </c>
      <c r="E720" s="4">
        <v>38.200000000000003</v>
      </c>
      <c r="G720" s="19">
        <f t="shared" si="13"/>
        <v>38.19999999999996</v>
      </c>
      <c r="J720" s="820" t="s">
        <v>4597</v>
      </c>
      <c r="K720" s="820"/>
      <c r="L720" s="820"/>
      <c r="M720" s="527"/>
    </row>
    <row r="721" spans="1:12">
      <c r="B721" s="787"/>
      <c r="C721" s="787"/>
      <c r="D721" t="s">
        <v>13</v>
      </c>
      <c r="E721" s="4">
        <v>3</v>
      </c>
      <c r="G721" s="19">
        <f t="shared" si="13"/>
        <v>41.19999999999996</v>
      </c>
      <c r="I721" s="10">
        <v>2026</v>
      </c>
      <c r="J721" s="786" t="s">
        <v>16</v>
      </c>
      <c r="K721" t="s">
        <v>12</v>
      </c>
      <c r="L721" s="4">
        <v>28.3</v>
      </c>
    </row>
    <row r="722" spans="1:12">
      <c r="B722" s="787"/>
      <c r="C722" s="787"/>
      <c r="D722" t="s">
        <v>14</v>
      </c>
      <c r="E722" s="4">
        <v>500</v>
      </c>
      <c r="G722" s="19">
        <f t="shared" si="13"/>
        <v>541.19999999999993</v>
      </c>
      <c r="J722" s="787"/>
      <c r="K722" t="s">
        <v>13</v>
      </c>
      <c r="L722" s="121">
        <v>6</v>
      </c>
    </row>
    <row r="723" spans="1:12">
      <c r="A723" s="39">
        <v>46049</v>
      </c>
      <c r="B723" s="631" t="s">
        <v>4659</v>
      </c>
      <c r="C723" s="787" t="s">
        <v>11</v>
      </c>
      <c r="D723" s="815" t="s">
        <v>14</v>
      </c>
      <c r="F723" s="4">
        <v>500</v>
      </c>
      <c r="G723" s="19">
        <f t="shared" si="13"/>
        <v>41.199999999999932</v>
      </c>
      <c r="L723" s="161">
        <f>SUM(L721:L722)</f>
        <v>34.299999999999997</v>
      </c>
    </row>
    <row r="724" spans="1:12">
      <c r="A724" s="39">
        <v>46080</v>
      </c>
      <c r="B724" s="787" t="s">
        <v>4660</v>
      </c>
      <c r="C724" s="787" t="s">
        <v>11</v>
      </c>
      <c r="D724" s="815" t="s">
        <v>12</v>
      </c>
      <c r="F724" s="4">
        <v>38.200000000000003</v>
      </c>
      <c r="G724" s="19">
        <f>+G723+E724-F724</f>
        <v>2.9999999999999289</v>
      </c>
    </row>
    <row r="725" spans="1:12">
      <c r="A725" s="39">
        <v>46080</v>
      </c>
      <c r="B725" s="787" t="s">
        <v>4660</v>
      </c>
      <c r="C725" s="787" t="s">
        <v>11</v>
      </c>
      <c r="D725" s="815" t="s">
        <v>13</v>
      </c>
      <c r="F725" s="4">
        <v>3</v>
      </c>
      <c r="G725" s="19">
        <f t="shared" si="13"/>
        <v>-7.1054273576010019E-14</v>
      </c>
    </row>
    <row r="726" spans="1:12">
      <c r="A726" s="41">
        <v>46081</v>
      </c>
      <c r="B726" s="786" t="s">
        <v>10</v>
      </c>
      <c r="C726" s="786" t="s">
        <v>15</v>
      </c>
      <c r="D726" t="s">
        <v>12</v>
      </c>
      <c r="E726" s="4">
        <v>32.700000000000003</v>
      </c>
      <c r="G726" s="19">
        <f t="shared" si="13"/>
        <v>32.699999999999932</v>
      </c>
    </row>
    <row r="727" spans="1:12">
      <c r="B727" s="787"/>
      <c r="C727" s="787"/>
      <c r="D727" t="s">
        <v>13</v>
      </c>
      <c r="E727" s="4">
        <v>6</v>
      </c>
      <c r="G727" s="19">
        <f t="shared" si="13"/>
        <v>38.699999999999932</v>
      </c>
      <c r="J727" s="786" t="s">
        <v>15</v>
      </c>
      <c r="K727" t="s">
        <v>12</v>
      </c>
      <c r="L727" s="4">
        <v>32.700000000000003</v>
      </c>
    </row>
    <row r="728" spans="1:12">
      <c r="B728" s="787"/>
      <c r="C728" s="787"/>
      <c r="D728" t="s">
        <v>14</v>
      </c>
      <c r="E728" s="4">
        <v>500</v>
      </c>
      <c r="G728" s="19">
        <f t="shared" si="13"/>
        <v>538.69999999999993</v>
      </c>
      <c r="J728" s="787"/>
      <c r="K728" t="s">
        <v>13</v>
      </c>
      <c r="L728" s="4">
        <v>6</v>
      </c>
    </row>
    <row r="729" spans="1:12">
      <c r="A729" s="39">
        <v>46080</v>
      </c>
      <c r="B729" s="631" t="s">
        <v>4661</v>
      </c>
      <c r="C729" s="787" t="s">
        <v>15</v>
      </c>
      <c r="D729" s="815" t="s">
        <v>14</v>
      </c>
      <c r="F729" s="4">
        <v>100</v>
      </c>
      <c r="G729" s="19">
        <f t="shared" ref="G729:G783" si="14">+G728+E729-F729</f>
        <v>438.69999999999993</v>
      </c>
      <c r="J729" s="786" t="s">
        <v>16</v>
      </c>
      <c r="K729" t="s">
        <v>14</v>
      </c>
      <c r="L729" s="4">
        <v>500</v>
      </c>
    </row>
    <row r="730" spans="1:12">
      <c r="A730" s="39">
        <v>46080</v>
      </c>
      <c r="B730" s="631" t="s">
        <v>4662</v>
      </c>
      <c r="C730" s="787" t="s">
        <v>15</v>
      </c>
      <c r="D730" s="815" t="s">
        <v>14</v>
      </c>
      <c r="F730" s="4">
        <v>400</v>
      </c>
      <c r="G730" s="19">
        <f t="shared" si="14"/>
        <v>38.699999999999932</v>
      </c>
      <c r="L730" s="121">
        <f>SUM(L727:L729)</f>
        <v>538.70000000000005</v>
      </c>
    </row>
    <row r="731" spans="1:12">
      <c r="A731" s="39">
        <v>46112</v>
      </c>
      <c r="B731" s="631" t="s">
        <v>4663</v>
      </c>
      <c r="C731" s="787" t="s">
        <v>15</v>
      </c>
      <c r="D731" s="815" t="s">
        <v>12</v>
      </c>
      <c r="F731" s="4">
        <v>32.700000000000003</v>
      </c>
      <c r="G731" s="19">
        <f t="shared" si="14"/>
        <v>5.9999999999999289</v>
      </c>
    </row>
    <row r="732" spans="1:12">
      <c r="A732" s="39">
        <v>46112</v>
      </c>
      <c r="B732" s="631" t="s">
        <v>4663</v>
      </c>
      <c r="C732" s="787" t="s">
        <v>15</v>
      </c>
      <c r="D732" s="815" t="s">
        <v>13</v>
      </c>
      <c r="F732" s="4">
        <v>6</v>
      </c>
      <c r="G732" s="19">
        <f t="shared" si="14"/>
        <v>-7.1054273576010019E-14</v>
      </c>
      <c r="I732" s="10" t="s">
        <v>140</v>
      </c>
      <c r="J732" s="10">
        <v>41844307</v>
      </c>
    </row>
    <row r="733" spans="1:12">
      <c r="A733" s="41">
        <v>46112</v>
      </c>
      <c r="B733" s="786" t="s">
        <v>10</v>
      </c>
      <c r="C733" s="786" t="s">
        <v>16</v>
      </c>
      <c r="D733" t="s">
        <v>12</v>
      </c>
      <c r="E733" s="4">
        <v>28.3</v>
      </c>
      <c r="G733" s="19">
        <f t="shared" si="14"/>
        <v>28.29999999999993</v>
      </c>
    </row>
    <row r="734" spans="1:12">
      <c r="B734" s="787"/>
      <c r="C734" s="787"/>
      <c r="D734" t="s">
        <v>13</v>
      </c>
      <c r="E734" s="121">
        <v>6</v>
      </c>
      <c r="G734" s="19">
        <f t="shared" si="14"/>
        <v>34.299999999999926</v>
      </c>
    </row>
    <row r="735" spans="1:12">
      <c r="B735" s="787"/>
      <c r="C735" s="787"/>
      <c r="D735" t="s">
        <v>14</v>
      </c>
      <c r="E735" s="4">
        <v>500</v>
      </c>
      <c r="G735" s="19">
        <f t="shared" si="14"/>
        <v>534.29999999999995</v>
      </c>
    </row>
    <row r="736" spans="1:12">
      <c r="A736" s="39">
        <v>46112</v>
      </c>
      <c r="B736" s="787" t="s">
        <v>4664</v>
      </c>
      <c r="C736" s="787" t="s">
        <v>16</v>
      </c>
      <c r="D736" s="815" t="s">
        <v>14</v>
      </c>
      <c r="F736" s="4">
        <v>500</v>
      </c>
      <c r="G736" s="19">
        <f t="shared" si="14"/>
        <v>34.299999999999955</v>
      </c>
    </row>
    <row r="737" spans="1:7">
      <c r="A737" s="39">
        <v>46142</v>
      </c>
      <c r="B737" s="787" t="s">
        <v>4665</v>
      </c>
      <c r="C737" s="787" t="s">
        <v>16</v>
      </c>
      <c r="D737" s="815" t="s">
        <v>12</v>
      </c>
      <c r="F737" s="4">
        <v>28.3</v>
      </c>
      <c r="G737" s="19">
        <f t="shared" si="14"/>
        <v>5.9999999999999538</v>
      </c>
    </row>
    <row r="738" spans="1:7">
      <c r="A738" s="39">
        <v>46142</v>
      </c>
      <c r="B738" s="787" t="s">
        <v>4665</v>
      </c>
      <c r="C738" s="787" t="s">
        <v>16</v>
      </c>
      <c r="D738" s="815" t="s">
        <v>13</v>
      </c>
      <c r="F738" s="4">
        <v>6</v>
      </c>
      <c r="G738" s="19">
        <f t="shared" si="14"/>
        <v>-4.6185277824406512E-14</v>
      </c>
    </row>
    <row r="739" spans="1:7">
      <c r="A739" s="41">
        <v>46142</v>
      </c>
      <c r="B739" s="786" t="s">
        <v>10</v>
      </c>
      <c r="C739" s="786" t="s">
        <v>1880</v>
      </c>
      <c r="D739" t="s">
        <v>12</v>
      </c>
      <c r="G739" s="19">
        <f t="shared" si="14"/>
        <v>-4.6185277824406512E-14</v>
      </c>
    </row>
    <row r="740" spans="1:7">
      <c r="B740" s="787"/>
      <c r="C740" s="787"/>
      <c r="D740" t="s">
        <v>13</v>
      </c>
      <c r="G740" s="19">
        <f t="shared" si="14"/>
        <v>-4.6185277824406512E-14</v>
      </c>
    </row>
    <row r="741" spans="1:7">
      <c r="B741" s="787"/>
      <c r="C741" s="787"/>
      <c r="D741" t="s">
        <v>14</v>
      </c>
      <c r="E741" s="4">
        <v>500</v>
      </c>
      <c r="G741" s="19">
        <f t="shared" si="14"/>
        <v>499.99999999999994</v>
      </c>
    </row>
    <row r="742" spans="1:7">
      <c r="A742" s="39">
        <v>46172</v>
      </c>
      <c r="B742" s="787" t="s">
        <v>4666</v>
      </c>
      <c r="C742" s="787" t="s">
        <v>1880</v>
      </c>
      <c r="D742" s="815" t="s">
        <v>14</v>
      </c>
      <c r="F742" s="4">
        <v>300</v>
      </c>
      <c r="G742" s="19">
        <f t="shared" si="14"/>
        <v>199.99999999999994</v>
      </c>
    </row>
    <row r="743" spans="1:7">
      <c r="B743" s="787"/>
      <c r="C743" s="787"/>
      <c r="D743" s="815"/>
      <c r="G743" s="19">
        <f t="shared" si="14"/>
        <v>199.99999999999994</v>
      </c>
    </row>
    <row r="744" spans="1:7">
      <c r="B744" s="787"/>
      <c r="C744" s="787"/>
      <c r="D744" s="815"/>
      <c r="G744" s="19">
        <f t="shared" si="14"/>
        <v>199.99999999999994</v>
      </c>
    </row>
    <row r="745" spans="1:7">
      <c r="B745" s="787"/>
      <c r="C745" s="787"/>
      <c r="D745" s="815"/>
      <c r="G745" s="19">
        <f t="shared" si="14"/>
        <v>199.99999999999994</v>
      </c>
    </row>
    <row r="746" spans="1:7">
      <c r="B746" s="787"/>
      <c r="C746" s="787"/>
      <c r="D746" s="815"/>
      <c r="G746" s="19">
        <f t="shared" si="14"/>
        <v>199.99999999999994</v>
      </c>
    </row>
    <row r="747" spans="1:7">
      <c r="B747" s="787"/>
      <c r="C747" s="787"/>
      <c r="D747" s="815"/>
      <c r="G747" s="19">
        <f t="shared" si="14"/>
        <v>199.99999999999994</v>
      </c>
    </row>
    <row r="748" spans="1:7">
      <c r="B748" s="787"/>
      <c r="C748" s="787"/>
      <c r="D748" s="815"/>
      <c r="G748" s="19">
        <f t="shared" si="14"/>
        <v>199.99999999999994</v>
      </c>
    </row>
    <row r="749" spans="1:7">
      <c r="B749" s="787"/>
      <c r="C749" s="787"/>
      <c r="D749" s="815"/>
      <c r="G749" s="19">
        <f t="shared" si="14"/>
        <v>199.99999999999994</v>
      </c>
    </row>
    <row r="750" spans="1:7">
      <c r="B750" s="787"/>
      <c r="C750" s="787"/>
      <c r="D750" s="815"/>
      <c r="G750" s="19">
        <f t="shared" si="14"/>
        <v>199.99999999999994</v>
      </c>
    </row>
    <row r="751" spans="1:7">
      <c r="B751" s="787"/>
      <c r="C751" s="787"/>
      <c r="D751" s="815"/>
      <c r="G751" s="19">
        <f t="shared" si="14"/>
        <v>199.99999999999994</v>
      </c>
    </row>
    <row r="752" spans="1:7">
      <c r="B752" s="787"/>
      <c r="C752" s="787"/>
      <c r="D752" s="815"/>
      <c r="G752" s="19">
        <f t="shared" si="14"/>
        <v>199.99999999999994</v>
      </c>
    </row>
    <row r="753" spans="2:7">
      <c r="B753" s="787"/>
      <c r="C753" s="787"/>
      <c r="D753" s="815"/>
      <c r="G753" s="19">
        <f t="shared" si="14"/>
        <v>199.99999999999994</v>
      </c>
    </row>
    <row r="754" spans="2:7">
      <c r="B754" s="787"/>
      <c r="C754" s="787"/>
      <c r="D754" s="815"/>
      <c r="G754" s="19">
        <f t="shared" si="14"/>
        <v>199.99999999999994</v>
      </c>
    </row>
    <row r="755" spans="2:7">
      <c r="B755" s="787"/>
      <c r="C755" s="787"/>
      <c r="D755" s="815"/>
      <c r="G755" s="19">
        <f t="shared" si="14"/>
        <v>199.99999999999994</v>
      </c>
    </row>
    <row r="756" spans="2:7">
      <c r="B756" s="787"/>
      <c r="C756" s="787"/>
      <c r="D756" s="815"/>
      <c r="G756" s="19">
        <f t="shared" si="14"/>
        <v>199.99999999999994</v>
      </c>
    </row>
    <row r="757" spans="2:7">
      <c r="B757" s="787"/>
      <c r="C757" s="787"/>
      <c r="D757" s="815"/>
      <c r="G757" s="19">
        <f t="shared" si="14"/>
        <v>199.99999999999994</v>
      </c>
    </row>
    <row r="758" spans="2:7">
      <c r="B758" s="787"/>
      <c r="C758" s="787"/>
      <c r="D758" s="815"/>
      <c r="G758" s="19">
        <f t="shared" si="14"/>
        <v>199.99999999999994</v>
      </c>
    </row>
    <row r="759" spans="2:7">
      <c r="B759" s="787"/>
      <c r="C759" s="787"/>
      <c r="D759" s="815"/>
      <c r="G759" s="19">
        <f t="shared" si="14"/>
        <v>199.99999999999994</v>
      </c>
    </row>
    <row r="760" spans="2:7">
      <c r="B760" s="787"/>
      <c r="C760" s="787"/>
      <c r="D760" s="815"/>
      <c r="G760" s="19">
        <f t="shared" si="14"/>
        <v>199.99999999999994</v>
      </c>
    </row>
    <row r="761" spans="2:7">
      <c r="B761" s="787"/>
      <c r="C761" s="787"/>
      <c r="D761" s="815"/>
      <c r="G761" s="19">
        <f t="shared" si="14"/>
        <v>199.99999999999994</v>
      </c>
    </row>
    <row r="762" spans="2:7">
      <c r="B762" s="787"/>
      <c r="C762" s="787"/>
      <c r="D762" s="815"/>
      <c r="G762" s="19">
        <f t="shared" si="14"/>
        <v>199.99999999999994</v>
      </c>
    </row>
    <row r="763" spans="2:7">
      <c r="B763" s="787"/>
      <c r="C763" s="787"/>
      <c r="D763" s="815"/>
      <c r="G763" s="19">
        <f t="shared" si="14"/>
        <v>199.99999999999994</v>
      </c>
    </row>
    <row r="764" spans="2:7">
      <c r="B764" s="787"/>
      <c r="C764" s="787"/>
      <c r="D764" s="815"/>
      <c r="G764" s="19">
        <f t="shared" si="14"/>
        <v>199.99999999999994</v>
      </c>
    </row>
    <row r="765" spans="2:7">
      <c r="B765" s="787"/>
      <c r="C765" s="787"/>
      <c r="D765" s="815"/>
      <c r="G765" s="19">
        <f t="shared" si="14"/>
        <v>199.99999999999994</v>
      </c>
    </row>
    <row r="766" spans="2:7">
      <c r="B766" s="787"/>
      <c r="C766" s="787"/>
      <c r="D766" s="815"/>
      <c r="G766" s="19">
        <f t="shared" si="14"/>
        <v>199.99999999999994</v>
      </c>
    </row>
    <row r="767" spans="2:7">
      <c r="B767" s="787"/>
      <c r="C767" s="787"/>
      <c r="D767" s="815"/>
      <c r="G767" s="19">
        <f t="shared" si="14"/>
        <v>199.99999999999994</v>
      </c>
    </row>
    <row r="768" spans="2:7">
      <c r="B768" s="787"/>
      <c r="C768" s="787"/>
      <c r="D768" s="815"/>
      <c r="G768" s="19">
        <f t="shared" si="14"/>
        <v>199.99999999999994</v>
      </c>
    </row>
    <row r="769" spans="2:7">
      <c r="B769" s="787"/>
      <c r="C769" s="787"/>
      <c r="D769" s="815"/>
      <c r="G769" s="19">
        <f t="shared" si="14"/>
        <v>199.99999999999994</v>
      </c>
    </row>
    <row r="770" spans="2:7">
      <c r="B770" s="787"/>
      <c r="C770" s="787"/>
      <c r="D770" s="815"/>
      <c r="G770" s="19">
        <f t="shared" si="14"/>
        <v>199.99999999999994</v>
      </c>
    </row>
    <row r="771" spans="2:7">
      <c r="B771" s="787"/>
      <c r="C771" s="787"/>
      <c r="D771" s="815"/>
      <c r="G771" s="19">
        <f t="shared" si="14"/>
        <v>199.99999999999994</v>
      </c>
    </row>
    <row r="772" spans="2:7">
      <c r="B772" s="787"/>
      <c r="C772" s="787"/>
      <c r="D772" s="815"/>
      <c r="G772" s="19">
        <f t="shared" si="14"/>
        <v>199.99999999999994</v>
      </c>
    </row>
    <row r="773" spans="2:7">
      <c r="B773" s="787"/>
      <c r="C773" s="787"/>
      <c r="D773" s="815"/>
      <c r="G773" s="19">
        <f t="shared" si="14"/>
        <v>199.99999999999994</v>
      </c>
    </row>
    <row r="774" spans="2:7">
      <c r="B774" s="787"/>
      <c r="C774" s="787"/>
      <c r="D774" s="815"/>
      <c r="G774" s="19">
        <f t="shared" si="14"/>
        <v>199.99999999999994</v>
      </c>
    </row>
    <row r="775" spans="2:7">
      <c r="B775" s="787"/>
      <c r="C775" s="787"/>
      <c r="D775" s="815"/>
      <c r="G775" s="19">
        <f t="shared" si="14"/>
        <v>199.99999999999994</v>
      </c>
    </row>
    <row r="776" spans="2:7">
      <c r="B776" s="787"/>
      <c r="C776" s="787"/>
      <c r="D776" s="815"/>
      <c r="G776" s="19">
        <f t="shared" si="14"/>
        <v>199.99999999999994</v>
      </c>
    </row>
    <row r="777" spans="2:7">
      <c r="B777" s="787"/>
      <c r="C777" s="787"/>
      <c r="D777" s="815"/>
      <c r="G777" s="19">
        <f t="shared" si="14"/>
        <v>199.99999999999994</v>
      </c>
    </row>
    <row r="778" spans="2:7">
      <c r="B778" s="787"/>
      <c r="C778" s="787"/>
      <c r="D778" s="815"/>
      <c r="G778" s="19">
        <f t="shared" si="14"/>
        <v>199.99999999999994</v>
      </c>
    </row>
    <row r="779" spans="2:7">
      <c r="B779" s="787"/>
      <c r="C779" s="787"/>
      <c r="D779" s="815"/>
      <c r="G779" s="19">
        <f t="shared" si="14"/>
        <v>199.99999999999994</v>
      </c>
    </row>
    <row r="780" spans="2:7">
      <c r="B780" s="787"/>
      <c r="C780" s="787"/>
      <c r="D780" s="815"/>
      <c r="G780" s="19">
        <f t="shared" si="14"/>
        <v>199.99999999999994</v>
      </c>
    </row>
    <row r="781" spans="2:7">
      <c r="B781" s="787"/>
      <c r="C781" s="787"/>
      <c r="D781" s="815"/>
      <c r="G781" s="19">
        <f t="shared" si="14"/>
        <v>199.99999999999994</v>
      </c>
    </row>
    <row r="782" spans="2:7">
      <c r="B782" s="787"/>
      <c r="C782" s="787"/>
      <c r="D782" s="815"/>
      <c r="G782" s="19">
        <f t="shared" si="14"/>
        <v>199.99999999999994</v>
      </c>
    </row>
    <row r="783" spans="2:7">
      <c r="B783" s="787"/>
      <c r="C783" s="787"/>
      <c r="D783" s="815"/>
      <c r="G783" s="19">
        <f t="shared" si="14"/>
        <v>199.99999999999994</v>
      </c>
    </row>
    <row r="784" spans="2:7">
      <c r="B784" s="787"/>
      <c r="C784" s="787"/>
      <c r="D784" s="815"/>
      <c r="G784" s="19">
        <f t="shared" ref="G784:G847" si="15">+G783+E784-F784</f>
        <v>199.99999999999994</v>
      </c>
    </row>
    <row r="785" spans="2:7">
      <c r="B785" s="787"/>
      <c r="C785" s="787"/>
      <c r="D785" s="815"/>
      <c r="G785" s="19">
        <f t="shared" si="15"/>
        <v>199.99999999999994</v>
      </c>
    </row>
    <row r="786" spans="2:7">
      <c r="B786" s="787"/>
      <c r="C786" s="787"/>
      <c r="D786" s="815"/>
      <c r="G786" s="19">
        <f t="shared" si="15"/>
        <v>199.99999999999994</v>
      </c>
    </row>
    <row r="787" spans="2:7">
      <c r="B787" s="787"/>
      <c r="C787" s="787"/>
      <c r="D787" s="815"/>
      <c r="G787" s="19">
        <f t="shared" si="15"/>
        <v>199.99999999999994</v>
      </c>
    </row>
    <row r="788" spans="2:7">
      <c r="B788" s="787"/>
      <c r="C788" s="787"/>
      <c r="D788" s="815"/>
      <c r="G788" s="19">
        <f t="shared" si="15"/>
        <v>199.99999999999994</v>
      </c>
    </row>
    <row r="789" spans="2:7">
      <c r="B789" s="787"/>
      <c r="C789" s="787"/>
      <c r="D789" s="815"/>
      <c r="G789" s="19">
        <f t="shared" si="15"/>
        <v>199.99999999999994</v>
      </c>
    </row>
    <row r="790" spans="2:7">
      <c r="B790" s="787"/>
      <c r="C790" s="787"/>
      <c r="D790" s="815"/>
      <c r="G790" s="19">
        <f t="shared" si="15"/>
        <v>199.99999999999994</v>
      </c>
    </row>
    <row r="791" spans="2:7">
      <c r="B791" s="787"/>
      <c r="C791" s="787"/>
      <c r="D791" s="815"/>
      <c r="G791" s="19">
        <f t="shared" si="15"/>
        <v>199.99999999999994</v>
      </c>
    </row>
    <row r="792" spans="2:7">
      <c r="B792" s="787"/>
      <c r="C792" s="787"/>
      <c r="D792" s="815"/>
      <c r="G792" s="19">
        <f t="shared" si="15"/>
        <v>199.99999999999994</v>
      </c>
    </row>
    <row r="793" spans="2:7">
      <c r="B793" s="787"/>
      <c r="C793" s="787"/>
      <c r="D793" s="815"/>
      <c r="G793" s="19">
        <f t="shared" si="15"/>
        <v>199.99999999999994</v>
      </c>
    </row>
    <row r="794" spans="2:7">
      <c r="B794" s="787"/>
      <c r="C794" s="787"/>
      <c r="D794" s="815"/>
      <c r="G794" s="19">
        <f t="shared" si="15"/>
        <v>199.99999999999994</v>
      </c>
    </row>
    <row r="795" spans="2:7">
      <c r="B795" s="787"/>
      <c r="C795" s="787"/>
      <c r="D795" s="815"/>
      <c r="G795" s="19">
        <f t="shared" si="15"/>
        <v>199.99999999999994</v>
      </c>
    </row>
    <row r="796" spans="2:7">
      <c r="B796" s="787"/>
      <c r="C796" s="787"/>
      <c r="D796" s="815"/>
      <c r="G796" s="19">
        <f t="shared" si="15"/>
        <v>199.99999999999994</v>
      </c>
    </row>
    <row r="797" spans="2:7">
      <c r="B797" s="787"/>
      <c r="C797" s="787"/>
      <c r="D797" s="815"/>
      <c r="G797" s="19">
        <f t="shared" si="15"/>
        <v>199.99999999999994</v>
      </c>
    </row>
    <row r="798" spans="2:7">
      <c r="B798" s="787"/>
      <c r="C798" s="787"/>
      <c r="D798" s="815"/>
      <c r="G798" s="19">
        <f t="shared" si="15"/>
        <v>199.99999999999994</v>
      </c>
    </row>
    <row r="799" spans="2:7">
      <c r="B799" s="787"/>
      <c r="C799" s="787"/>
      <c r="D799" s="815"/>
      <c r="G799" s="19">
        <f t="shared" si="15"/>
        <v>199.99999999999994</v>
      </c>
    </row>
    <row r="800" spans="2:7">
      <c r="B800" s="787"/>
      <c r="C800" s="787"/>
      <c r="D800" s="815"/>
      <c r="G800" s="19">
        <f t="shared" si="15"/>
        <v>199.99999999999994</v>
      </c>
    </row>
    <row r="801" spans="2:7">
      <c r="B801" s="787"/>
      <c r="C801" s="787"/>
      <c r="D801" s="815"/>
      <c r="G801" s="19">
        <f t="shared" si="15"/>
        <v>199.99999999999994</v>
      </c>
    </row>
    <row r="802" spans="2:7">
      <c r="B802" s="787"/>
      <c r="C802" s="787"/>
      <c r="D802" s="815"/>
      <c r="G802" s="19">
        <f t="shared" si="15"/>
        <v>199.99999999999994</v>
      </c>
    </row>
    <row r="803" spans="2:7">
      <c r="B803" s="787"/>
      <c r="C803" s="787"/>
      <c r="D803" s="815"/>
      <c r="G803" s="19">
        <f t="shared" si="15"/>
        <v>199.99999999999994</v>
      </c>
    </row>
    <row r="804" spans="2:7">
      <c r="B804" s="787"/>
      <c r="C804" s="787"/>
      <c r="D804" s="815"/>
      <c r="G804" s="19">
        <f t="shared" si="15"/>
        <v>199.99999999999994</v>
      </c>
    </row>
    <row r="805" spans="2:7">
      <c r="B805" s="787"/>
      <c r="C805" s="787"/>
      <c r="D805" s="815"/>
      <c r="G805" s="19">
        <f t="shared" si="15"/>
        <v>199.99999999999994</v>
      </c>
    </row>
    <row r="806" spans="2:7">
      <c r="B806" s="787"/>
      <c r="C806" s="787"/>
      <c r="D806" s="815"/>
      <c r="G806" s="19">
        <f t="shared" si="15"/>
        <v>199.99999999999994</v>
      </c>
    </row>
    <row r="807" spans="2:7">
      <c r="B807" s="787"/>
      <c r="C807" s="787"/>
      <c r="D807" s="815"/>
      <c r="G807" s="19">
        <f t="shared" si="15"/>
        <v>199.99999999999994</v>
      </c>
    </row>
    <row r="808" spans="2:7">
      <c r="B808" s="787"/>
      <c r="C808" s="787"/>
      <c r="D808" s="815"/>
      <c r="G808" s="19">
        <f t="shared" si="15"/>
        <v>199.99999999999994</v>
      </c>
    </row>
    <row r="809" spans="2:7">
      <c r="B809" s="787"/>
      <c r="C809" s="787"/>
      <c r="D809" s="815"/>
      <c r="G809" s="19">
        <f t="shared" si="15"/>
        <v>199.99999999999994</v>
      </c>
    </row>
    <row r="810" spans="2:7">
      <c r="B810" s="787"/>
      <c r="C810" s="787"/>
      <c r="D810" s="815"/>
      <c r="G810" s="19">
        <f t="shared" si="15"/>
        <v>199.99999999999994</v>
      </c>
    </row>
    <row r="811" spans="2:7">
      <c r="B811" s="787"/>
      <c r="C811" s="787"/>
      <c r="D811" s="815"/>
      <c r="G811" s="19">
        <f t="shared" si="15"/>
        <v>199.99999999999994</v>
      </c>
    </row>
    <row r="812" spans="2:7">
      <c r="B812" s="787"/>
      <c r="C812" s="787"/>
      <c r="D812" s="815"/>
      <c r="G812" s="19">
        <f t="shared" si="15"/>
        <v>199.99999999999994</v>
      </c>
    </row>
    <row r="813" spans="2:7">
      <c r="B813" s="787"/>
      <c r="C813" s="787"/>
      <c r="D813" s="815"/>
      <c r="G813" s="19">
        <f t="shared" si="15"/>
        <v>199.99999999999994</v>
      </c>
    </row>
    <row r="814" spans="2:7">
      <c r="B814" s="787"/>
      <c r="C814" s="787"/>
      <c r="D814" s="815"/>
      <c r="G814" s="19">
        <f t="shared" si="15"/>
        <v>199.99999999999994</v>
      </c>
    </row>
    <row r="815" spans="2:7">
      <c r="B815" s="787"/>
      <c r="C815" s="787"/>
      <c r="D815" s="815"/>
      <c r="G815" s="19">
        <f t="shared" si="15"/>
        <v>199.99999999999994</v>
      </c>
    </row>
    <row r="816" spans="2:7">
      <c r="B816" s="787"/>
      <c r="C816" s="787"/>
      <c r="D816" s="815"/>
      <c r="G816" s="19">
        <f t="shared" si="15"/>
        <v>199.99999999999994</v>
      </c>
    </row>
    <row r="817" spans="2:7">
      <c r="B817" s="787"/>
      <c r="C817" s="787"/>
      <c r="D817" s="815"/>
      <c r="G817" s="19">
        <f t="shared" si="15"/>
        <v>199.99999999999994</v>
      </c>
    </row>
    <row r="818" spans="2:7">
      <c r="B818" s="787"/>
      <c r="C818" s="787"/>
      <c r="D818" s="815"/>
      <c r="G818" s="19">
        <f t="shared" si="15"/>
        <v>199.99999999999994</v>
      </c>
    </row>
    <row r="819" spans="2:7">
      <c r="B819" s="787"/>
      <c r="C819" s="787"/>
      <c r="D819" s="815"/>
      <c r="G819" s="19">
        <f t="shared" si="15"/>
        <v>199.99999999999994</v>
      </c>
    </row>
    <row r="820" spans="2:7">
      <c r="B820" s="787"/>
      <c r="C820" s="787"/>
      <c r="D820" s="815"/>
      <c r="G820" s="19">
        <f t="shared" si="15"/>
        <v>199.99999999999994</v>
      </c>
    </row>
    <row r="821" spans="2:7">
      <c r="B821" s="787"/>
      <c r="C821" s="787"/>
      <c r="D821" s="815"/>
      <c r="G821" s="19">
        <f t="shared" si="15"/>
        <v>199.99999999999994</v>
      </c>
    </row>
    <row r="822" spans="2:7">
      <c r="B822" s="787"/>
      <c r="C822" s="787"/>
      <c r="D822" s="815"/>
      <c r="G822" s="19">
        <f t="shared" si="15"/>
        <v>199.99999999999994</v>
      </c>
    </row>
    <row r="823" spans="2:7">
      <c r="B823" s="787"/>
      <c r="C823" s="787"/>
      <c r="D823" s="815"/>
      <c r="G823" s="19">
        <f t="shared" si="15"/>
        <v>199.99999999999994</v>
      </c>
    </row>
    <row r="824" spans="2:7">
      <c r="B824" s="787"/>
      <c r="C824" s="787"/>
      <c r="D824" s="815"/>
      <c r="G824" s="19">
        <f t="shared" si="15"/>
        <v>199.99999999999994</v>
      </c>
    </row>
    <row r="825" spans="2:7">
      <c r="B825" s="787"/>
      <c r="C825" s="787"/>
      <c r="D825" s="815"/>
      <c r="G825" s="19">
        <f t="shared" si="15"/>
        <v>199.99999999999994</v>
      </c>
    </row>
    <row r="826" spans="2:7">
      <c r="B826" s="787"/>
      <c r="C826" s="787"/>
      <c r="D826" s="815"/>
      <c r="G826" s="19">
        <f t="shared" si="15"/>
        <v>199.99999999999994</v>
      </c>
    </row>
    <row r="827" spans="2:7">
      <c r="B827" s="787"/>
      <c r="C827" s="787"/>
      <c r="D827" s="815"/>
      <c r="G827" s="19">
        <f t="shared" si="15"/>
        <v>199.99999999999994</v>
      </c>
    </row>
    <row r="828" spans="2:7">
      <c r="B828" s="787"/>
      <c r="C828" s="787"/>
      <c r="D828" s="815"/>
      <c r="G828" s="19">
        <f t="shared" si="15"/>
        <v>199.99999999999994</v>
      </c>
    </row>
    <row r="829" spans="2:7">
      <c r="B829" s="787"/>
      <c r="C829" s="787"/>
      <c r="D829" s="815"/>
      <c r="G829" s="19">
        <f t="shared" si="15"/>
        <v>199.99999999999994</v>
      </c>
    </row>
    <row r="830" spans="2:7">
      <c r="B830" s="787"/>
      <c r="C830" s="787"/>
      <c r="D830" s="815"/>
      <c r="G830" s="19">
        <f t="shared" si="15"/>
        <v>199.99999999999994</v>
      </c>
    </row>
    <row r="831" spans="2:7">
      <c r="B831" s="787"/>
      <c r="C831" s="787"/>
      <c r="D831" s="815"/>
      <c r="G831" s="19">
        <f t="shared" si="15"/>
        <v>199.99999999999994</v>
      </c>
    </row>
    <row r="832" spans="2:7">
      <c r="B832" s="787"/>
      <c r="C832" s="787"/>
      <c r="D832" s="815"/>
      <c r="G832" s="19">
        <f t="shared" si="15"/>
        <v>199.99999999999994</v>
      </c>
    </row>
    <row r="833" spans="2:7">
      <c r="B833" s="787"/>
      <c r="C833" s="787"/>
      <c r="D833" s="815"/>
      <c r="G833" s="19">
        <f t="shared" si="15"/>
        <v>199.99999999999994</v>
      </c>
    </row>
    <row r="834" spans="2:7">
      <c r="B834" s="787"/>
      <c r="C834" s="787"/>
      <c r="D834" s="815"/>
      <c r="G834" s="19">
        <f t="shared" si="15"/>
        <v>199.99999999999994</v>
      </c>
    </row>
    <row r="835" spans="2:7">
      <c r="B835" s="787"/>
      <c r="C835" s="787"/>
      <c r="D835" s="815"/>
      <c r="G835" s="19">
        <f t="shared" si="15"/>
        <v>199.99999999999994</v>
      </c>
    </row>
    <row r="836" spans="2:7">
      <c r="B836" s="787"/>
      <c r="C836" s="787"/>
      <c r="D836" s="815"/>
      <c r="G836" s="19">
        <f t="shared" si="15"/>
        <v>199.99999999999994</v>
      </c>
    </row>
    <row r="837" spans="2:7">
      <c r="B837" s="787"/>
      <c r="C837" s="787"/>
      <c r="D837" s="815"/>
      <c r="G837" s="19">
        <f t="shared" si="15"/>
        <v>199.99999999999994</v>
      </c>
    </row>
    <row r="838" spans="2:7">
      <c r="B838" s="787"/>
      <c r="C838" s="787"/>
      <c r="D838" s="815"/>
      <c r="G838" s="19">
        <f t="shared" si="15"/>
        <v>199.99999999999994</v>
      </c>
    </row>
    <row r="839" spans="2:7">
      <c r="B839" s="787"/>
      <c r="C839" s="787"/>
      <c r="D839" s="815"/>
      <c r="G839" s="19">
        <f t="shared" si="15"/>
        <v>199.99999999999994</v>
      </c>
    </row>
    <row r="840" spans="2:7">
      <c r="B840" s="787"/>
      <c r="C840" s="787"/>
      <c r="D840" s="815"/>
      <c r="G840" s="19">
        <f t="shared" si="15"/>
        <v>199.99999999999994</v>
      </c>
    </row>
    <row r="841" spans="2:7">
      <c r="B841" s="787"/>
      <c r="C841" s="787"/>
      <c r="D841" s="815"/>
      <c r="G841" s="19">
        <f t="shared" si="15"/>
        <v>199.99999999999994</v>
      </c>
    </row>
    <row r="842" spans="2:7">
      <c r="B842" s="787"/>
      <c r="C842" s="787"/>
      <c r="D842" s="815"/>
      <c r="G842" s="19">
        <f t="shared" si="15"/>
        <v>199.99999999999994</v>
      </c>
    </row>
    <row r="843" spans="2:7">
      <c r="B843" s="787"/>
      <c r="C843" s="787"/>
      <c r="D843" s="815"/>
      <c r="G843" s="19">
        <f t="shared" si="15"/>
        <v>199.99999999999994</v>
      </c>
    </row>
    <row r="844" spans="2:7">
      <c r="B844" s="787"/>
      <c r="C844" s="787"/>
      <c r="D844" s="815"/>
      <c r="G844" s="19">
        <f t="shared" si="15"/>
        <v>199.99999999999994</v>
      </c>
    </row>
    <row r="845" spans="2:7">
      <c r="B845" s="787"/>
      <c r="C845" s="787"/>
      <c r="D845" s="815"/>
      <c r="G845" s="19">
        <f t="shared" si="15"/>
        <v>199.99999999999994</v>
      </c>
    </row>
    <row r="846" spans="2:7">
      <c r="B846" s="787"/>
      <c r="C846" s="787"/>
      <c r="D846" s="815"/>
      <c r="G846" s="19">
        <f t="shared" si="15"/>
        <v>199.99999999999994</v>
      </c>
    </row>
    <row r="847" spans="2:7">
      <c r="B847" s="787"/>
      <c r="C847" s="787"/>
      <c r="D847" s="815"/>
      <c r="G847" s="19">
        <f t="shared" si="15"/>
        <v>199.99999999999994</v>
      </c>
    </row>
    <row r="848" spans="2:7">
      <c r="B848" s="787"/>
      <c r="C848" s="787"/>
      <c r="D848" s="815"/>
      <c r="G848" s="19">
        <f t="shared" ref="G848:G911" si="16">+G847+E848-F848</f>
        <v>199.99999999999994</v>
      </c>
    </row>
    <row r="849" spans="2:7">
      <c r="B849" s="787"/>
      <c r="C849" s="787"/>
      <c r="D849" s="815"/>
      <c r="G849" s="19">
        <f t="shared" si="16"/>
        <v>199.99999999999994</v>
      </c>
    </row>
    <row r="850" spans="2:7">
      <c r="B850" s="787"/>
      <c r="C850" s="787"/>
      <c r="D850" s="815"/>
      <c r="G850" s="19">
        <f t="shared" si="16"/>
        <v>199.99999999999994</v>
      </c>
    </row>
    <row r="851" spans="2:7">
      <c r="B851" s="787"/>
      <c r="C851" s="787"/>
      <c r="D851" s="815"/>
      <c r="G851" s="19">
        <f t="shared" si="16"/>
        <v>199.99999999999994</v>
      </c>
    </row>
    <row r="852" spans="2:7">
      <c r="B852" s="787"/>
      <c r="C852" s="787"/>
      <c r="D852" s="815"/>
      <c r="G852" s="19">
        <f t="shared" si="16"/>
        <v>199.99999999999994</v>
      </c>
    </row>
    <row r="853" spans="2:7">
      <c r="B853" s="787"/>
      <c r="C853" s="787"/>
      <c r="D853" s="815"/>
      <c r="G853" s="19">
        <f t="shared" si="16"/>
        <v>199.99999999999994</v>
      </c>
    </row>
    <row r="854" spans="2:7">
      <c r="B854" s="787"/>
      <c r="C854" s="787"/>
      <c r="D854" s="815"/>
      <c r="G854" s="19">
        <f t="shared" si="16"/>
        <v>199.99999999999994</v>
      </c>
    </row>
    <row r="855" spans="2:7">
      <c r="B855" s="787"/>
      <c r="C855" s="787"/>
      <c r="D855" s="815"/>
      <c r="G855" s="19">
        <f t="shared" si="16"/>
        <v>199.99999999999994</v>
      </c>
    </row>
    <row r="856" spans="2:7">
      <c r="B856" s="787"/>
      <c r="C856" s="787"/>
      <c r="D856" s="815"/>
      <c r="G856" s="19">
        <f t="shared" si="16"/>
        <v>199.99999999999994</v>
      </c>
    </row>
    <row r="857" spans="2:7">
      <c r="B857" s="787"/>
      <c r="C857" s="787"/>
      <c r="D857" s="815"/>
      <c r="G857" s="19">
        <f t="shared" si="16"/>
        <v>199.99999999999994</v>
      </c>
    </row>
    <row r="858" spans="2:7">
      <c r="B858" s="787"/>
      <c r="C858" s="787"/>
      <c r="D858" s="815"/>
      <c r="G858" s="19">
        <f t="shared" si="16"/>
        <v>199.99999999999994</v>
      </c>
    </row>
    <row r="859" spans="2:7">
      <c r="B859" s="787"/>
      <c r="C859" s="787"/>
      <c r="D859" s="815"/>
      <c r="G859" s="19">
        <f t="shared" si="16"/>
        <v>199.99999999999994</v>
      </c>
    </row>
    <row r="860" spans="2:7">
      <c r="B860" s="787"/>
      <c r="C860" s="787"/>
      <c r="D860" s="815"/>
      <c r="G860" s="19">
        <f t="shared" si="16"/>
        <v>199.99999999999994</v>
      </c>
    </row>
    <row r="861" spans="2:7">
      <c r="B861" s="787"/>
      <c r="C861" s="787"/>
      <c r="D861" s="815"/>
      <c r="G861" s="19">
        <f t="shared" si="16"/>
        <v>199.99999999999994</v>
      </c>
    </row>
    <row r="862" spans="2:7">
      <c r="B862" s="787"/>
      <c r="C862" s="787"/>
      <c r="D862" s="815"/>
      <c r="G862" s="19">
        <f t="shared" si="16"/>
        <v>199.99999999999994</v>
      </c>
    </row>
    <row r="863" spans="2:7">
      <c r="B863" s="787"/>
      <c r="C863" s="787"/>
      <c r="D863" s="815"/>
      <c r="G863" s="19">
        <f t="shared" si="16"/>
        <v>199.99999999999994</v>
      </c>
    </row>
    <row r="864" spans="2:7">
      <c r="B864" s="787"/>
      <c r="C864" s="787"/>
      <c r="D864" s="815"/>
      <c r="G864" s="19">
        <f t="shared" si="16"/>
        <v>199.99999999999994</v>
      </c>
    </row>
    <row r="865" spans="2:7">
      <c r="B865" s="787"/>
      <c r="C865" s="787"/>
      <c r="D865" s="815"/>
      <c r="G865" s="19">
        <f t="shared" si="16"/>
        <v>199.99999999999994</v>
      </c>
    </row>
    <row r="866" spans="2:7">
      <c r="B866" s="787"/>
      <c r="C866" s="787"/>
      <c r="D866" s="815"/>
      <c r="G866" s="19">
        <f t="shared" si="16"/>
        <v>199.99999999999994</v>
      </c>
    </row>
    <row r="867" spans="2:7">
      <c r="B867" s="787"/>
      <c r="C867" s="787"/>
      <c r="D867" s="815"/>
      <c r="G867" s="19">
        <f t="shared" si="16"/>
        <v>199.99999999999994</v>
      </c>
    </row>
    <row r="868" spans="2:7">
      <c r="B868" s="787"/>
      <c r="C868" s="787"/>
      <c r="D868" s="815"/>
      <c r="G868" s="19">
        <f t="shared" si="16"/>
        <v>199.99999999999994</v>
      </c>
    </row>
    <row r="869" spans="2:7">
      <c r="B869" s="787"/>
      <c r="C869" s="787"/>
      <c r="D869" s="815"/>
      <c r="G869" s="19">
        <f t="shared" si="16"/>
        <v>199.99999999999994</v>
      </c>
    </row>
    <row r="870" spans="2:7">
      <c r="B870" s="787"/>
      <c r="C870" s="787"/>
      <c r="D870" s="815"/>
      <c r="G870" s="19">
        <f t="shared" si="16"/>
        <v>199.99999999999994</v>
      </c>
    </row>
    <row r="871" spans="2:7">
      <c r="B871" s="787"/>
      <c r="C871" s="787"/>
      <c r="D871" s="815"/>
      <c r="G871" s="19">
        <f t="shared" si="16"/>
        <v>199.99999999999994</v>
      </c>
    </row>
    <row r="872" spans="2:7">
      <c r="B872" s="787"/>
      <c r="C872" s="787"/>
      <c r="D872" s="815"/>
      <c r="G872" s="19">
        <f t="shared" si="16"/>
        <v>199.99999999999994</v>
      </c>
    </row>
    <row r="873" spans="2:7">
      <c r="B873" s="787"/>
      <c r="C873" s="787"/>
      <c r="D873" s="815"/>
      <c r="G873" s="19">
        <f t="shared" si="16"/>
        <v>199.99999999999994</v>
      </c>
    </row>
    <row r="874" spans="2:7">
      <c r="B874" s="787"/>
      <c r="C874" s="787"/>
      <c r="D874" s="815"/>
      <c r="G874" s="19">
        <f t="shared" si="16"/>
        <v>199.99999999999994</v>
      </c>
    </row>
    <row r="875" spans="2:7">
      <c r="B875" s="787"/>
      <c r="C875" s="787"/>
      <c r="D875" s="815"/>
      <c r="G875" s="19">
        <f t="shared" si="16"/>
        <v>199.99999999999994</v>
      </c>
    </row>
    <row r="876" spans="2:7">
      <c r="B876" s="787"/>
      <c r="C876" s="787"/>
      <c r="D876" s="815"/>
      <c r="G876" s="19">
        <f t="shared" si="16"/>
        <v>199.99999999999994</v>
      </c>
    </row>
    <row r="877" spans="2:7">
      <c r="B877" s="787"/>
      <c r="C877" s="787"/>
      <c r="D877" s="815"/>
      <c r="G877" s="19">
        <f t="shared" si="16"/>
        <v>199.99999999999994</v>
      </c>
    </row>
    <row r="878" spans="2:7">
      <c r="B878" s="787"/>
      <c r="C878" s="787"/>
      <c r="D878" s="815"/>
      <c r="G878" s="19">
        <f t="shared" si="16"/>
        <v>199.99999999999994</v>
      </c>
    </row>
    <row r="879" spans="2:7">
      <c r="B879" s="787"/>
      <c r="C879" s="787"/>
      <c r="D879" s="815"/>
      <c r="G879" s="19">
        <f t="shared" si="16"/>
        <v>199.99999999999994</v>
      </c>
    </row>
    <row r="880" spans="2:7">
      <c r="B880" s="787"/>
      <c r="C880" s="787"/>
      <c r="D880" s="815"/>
      <c r="G880" s="19">
        <f t="shared" si="16"/>
        <v>199.99999999999994</v>
      </c>
    </row>
    <row r="881" spans="2:7">
      <c r="B881" s="787"/>
      <c r="C881" s="787"/>
      <c r="D881" s="815"/>
      <c r="G881" s="19">
        <f t="shared" si="16"/>
        <v>199.99999999999994</v>
      </c>
    </row>
    <row r="882" spans="2:7">
      <c r="B882" s="787"/>
      <c r="C882" s="787"/>
      <c r="D882" s="815"/>
      <c r="G882" s="19">
        <f t="shared" si="16"/>
        <v>199.99999999999994</v>
      </c>
    </row>
    <row r="883" spans="2:7">
      <c r="B883" s="787"/>
      <c r="C883" s="787"/>
      <c r="D883" s="815"/>
      <c r="G883" s="19">
        <f t="shared" si="16"/>
        <v>199.99999999999994</v>
      </c>
    </row>
    <row r="884" spans="2:7">
      <c r="B884" s="787"/>
      <c r="C884" s="787"/>
      <c r="D884" s="815"/>
      <c r="G884" s="19">
        <f t="shared" si="16"/>
        <v>199.99999999999994</v>
      </c>
    </row>
    <row r="885" spans="2:7">
      <c r="B885" s="787"/>
      <c r="C885" s="787"/>
      <c r="D885" s="815"/>
      <c r="G885" s="19">
        <f t="shared" si="16"/>
        <v>199.99999999999994</v>
      </c>
    </row>
    <row r="886" spans="2:7">
      <c r="B886" s="787"/>
      <c r="C886" s="787"/>
      <c r="D886" s="815"/>
      <c r="G886" s="19">
        <f t="shared" si="16"/>
        <v>199.99999999999994</v>
      </c>
    </row>
    <row r="887" spans="2:7">
      <c r="B887" s="787"/>
      <c r="C887" s="787"/>
      <c r="D887" s="815"/>
      <c r="G887" s="19">
        <f t="shared" si="16"/>
        <v>199.99999999999994</v>
      </c>
    </row>
    <row r="888" spans="2:7">
      <c r="B888" s="787"/>
      <c r="C888" s="787"/>
      <c r="D888" s="815"/>
      <c r="G888" s="19">
        <f t="shared" si="16"/>
        <v>199.99999999999994</v>
      </c>
    </row>
    <row r="889" spans="2:7">
      <c r="B889" s="787"/>
      <c r="C889" s="787"/>
      <c r="D889" s="815"/>
      <c r="G889" s="19">
        <f t="shared" si="16"/>
        <v>199.99999999999994</v>
      </c>
    </row>
    <row r="890" spans="2:7">
      <c r="B890" s="787"/>
      <c r="C890" s="787"/>
      <c r="D890" s="815"/>
      <c r="G890" s="19">
        <f t="shared" si="16"/>
        <v>199.99999999999994</v>
      </c>
    </row>
    <row r="891" spans="2:7">
      <c r="B891" s="787"/>
      <c r="C891" s="787"/>
      <c r="D891" s="815"/>
      <c r="G891" s="19">
        <f t="shared" si="16"/>
        <v>199.99999999999994</v>
      </c>
    </row>
    <row r="892" spans="2:7">
      <c r="B892" s="787"/>
      <c r="C892" s="787"/>
      <c r="D892" s="815"/>
      <c r="G892" s="19">
        <f t="shared" si="16"/>
        <v>199.99999999999994</v>
      </c>
    </row>
    <row r="893" spans="2:7">
      <c r="B893" s="787"/>
      <c r="C893" s="787"/>
      <c r="D893" s="815"/>
      <c r="G893" s="19">
        <f t="shared" si="16"/>
        <v>199.99999999999994</v>
      </c>
    </row>
    <row r="894" spans="2:7">
      <c r="B894" s="787"/>
      <c r="C894" s="787"/>
      <c r="D894" s="815"/>
      <c r="G894" s="19">
        <f t="shared" si="16"/>
        <v>199.99999999999994</v>
      </c>
    </row>
    <row r="895" spans="2:7">
      <c r="B895" s="787"/>
      <c r="C895" s="787"/>
      <c r="D895" s="815"/>
      <c r="G895" s="19">
        <f t="shared" si="16"/>
        <v>199.99999999999994</v>
      </c>
    </row>
    <row r="896" spans="2:7">
      <c r="B896" s="787"/>
      <c r="C896" s="787"/>
      <c r="D896" s="815"/>
      <c r="G896" s="19">
        <f t="shared" si="16"/>
        <v>199.99999999999994</v>
      </c>
    </row>
    <row r="897" spans="2:7">
      <c r="B897" s="787"/>
      <c r="C897" s="787"/>
      <c r="D897" s="815"/>
      <c r="G897" s="19">
        <f t="shared" si="16"/>
        <v>199.99999999999994</v>
      </c>
    </row>
    <row r="898" spans="2:7">
      <c r="B898" s="787"/>
      <c r="C898" s="787"/>
      <c r="D898" s="815"/>
      <c r="G898" s="19">
        <f t="shared" si="16"/>
        <v>199.99999999999994</v>
      </c>
    </row>
    <row r="899" spans="2:7">
      <c r="B899" s="787"/>
      <c r="C899" s="787"/>
      <c r="D899" s="815"/>
      <c r="G899" s="19">
        <f t="shared" si="16"/>
        <v>199.99999999999994</v>
      </c>
    </row>
    <row r="900" spans="2:7">
      <c r="B900" s="787"/>
      <c r="C900" s="787"/>
      <c r="D900" s="815"/>
      <c r="G900" s="19">
        <f t="shared" si="16"/>
        <v>199.99999999999994</v>
      </c>
    </row>
    <row r="901" spans="2:7">
      <c r="B901" s="787"/>
      <c r="C901" s="787"/>
      <c r="D901" s="815"/>
      <c r="G901" s="19">
        <f t="shared" si="16"/>
        <v>199.99999999999994</v>
      </c>
    </row>
    <row r="902" spans="2:7">
      <c r="B902" s="787"/>
      <c r="C902" s="787"/>
      <c r="D902" s="815"/>
      <c r="G902" s="19">
        <f t="shared" si="16"/>
        <v>199.99999999999994</v>
      </c>
    </row>
    <row r="903" spans="2:7">
      <c r="B903" s="787"/>
      <c r="C903" s="787"/>
      <c r="D903" s="815"/>
      <c r="G903" s="19">
        <f t="shared" si="16"/>
        <v>199.99999999999994</v>
      </c>
    </row>
    <row r="904" spans="2:7">
      <c r="B904" s="787"/>
      <c r="C904" s="787"/>
      <c r="D904" s="815"/>
      <c r="G904" s="19">
        <f t="shared" si="16"/>
        <v>199.99999999999994</v>
      </c>
    </row>
    <row r="905" spans="2:7">
      <c r="B905" s="787"/>
      <c r="C905" s="787"/>
      <c r="D905" s="815"/>
      <c r="G905" s="19">
        <f t="shared" si="16"/>
        <v>199.99999999999994</v>
      </c>
    </row>
    <row r="906" spans="2:7">
      <c r="B906" s="787"/>
      <c r="C906" s="787"/>
      <c r="D906" s="815"/>
      <c r="G906" s="19">
        <f t="shared" si="16"/>
        <v>199.99999999999994</v>
      </c>
    </row>
    <row r="907" spans="2:7">
      <c r="B907" s="787"/>
      <c r="C907" s="787"/>
      <c r="D907" s="815"/>
      <c r="G907" s="19">
        <f t="shared" si="16"/>
        <v>199.99999999999994</v>
      </c>
    </row>
    <row r="908" spans="2:7">
      <c r="B908" s="787"/>
      <c r="C908" s="787"/>
      <c r="D908" s="815"/>
      <c r="G908" s="19">
        <f t="shared" si="16"/>
        <v>199.99999999999994</v>
      </c>
    </row>
    <row r="909" spans="2:7">
      <c r="B909" s="787"/>
      <c r="C909" s="787"/>
      <c r="D909" s="815"/>
      <c r="G909" s="19">
        <f t="shared" si="16"/>
        <v>199.99999999999994</v>
      </c>
    </row>
    <row r="910" spans="2:7">
      <c r="B910" s="787"/>
      <c r="C910" s="787"/>
      <c r="D910" s="815"/>
      <c r="G910" s="19">
        <f t="shared" si="16"/>
        <v>199.99999999999994</v>
      </c>
    </row>
    <row r="911" spans="2:7">
      <c r="B911" s="787"/>
      <c r="C911" s="787"/>
      <c r="D911" s="815"/>
      <c r="G911" s="19">
        <f t="shared" si="16"/>
        <v>199.99999999999994</v>
      </c>
    </row>
    <row r="912" spans="2:7">
      <c r="B912" s="787"/>
      <c r="C912" s="787"/>
      <c r="D912" s="815"/>
      <c r="G912" s="19">
        <f t="shared" ref="G912:G975" si="17">+G911+E912-F912</f>
        <v>199.99999999999994</v>
      </c>
    </row>
    <row r="913" spans="2:7">
      <c r="B913" s="787"/>
      <c r="C913" s="787"/>
      <c r="D913" s="815"/>
      <c r="G913" s="19">
        <f t="shared" si="17"/>
        <v>199.99999999999994</v>
      </c>
    </row>
    <row r="914" spans="2:7">
      <c r="B914" s="787"/>
      <c r="C914" s="787"/>
      <c r="D914" s="815"/>
      <c r="G914" s="19">
        <f t="shared" si="17"/>
        <v>199.99999999999994</v>
      </c>
    </row>
    <row r="915" spans="2:7">
      <c r="B915" s="787"/>
      <c r="C915" s="787"/>
      <c r="D915" s="815"/>
      <c r="G915" s="19">
        <f t="shared" si="17"/>
        <v>199.99999999999994</v>
      </c>
    </row>
    <row r="916" spans="2:7">
      <c r="B916" s="787"/>
      <c r="C916" s="787"/>
      <c r="D916" s="815"/>
      <c r="G916" s="19">
        <f t="shared" si="17"/>
        <v>199.99999999999994</v>
      </c>
    </row>
    <row r="917" spans="2:7">
      <c r="B917" s="787"/>
      <c r="C917" s="787"/>
      <c r="D917" s="815"/>
      <c r="G917" s="19">
        <f t="shared" si="17"/>
        <v>199.99999999999994</v>
      </c>
    </row>
    <row r="918" spans="2:7">
      <c r="B918" s="787"/>
      <c r="C918" s="787"/>
      <c r="D918" s="815"/>
      <c r="G918" s="19">
        <f t="shared" si="17"/>
        <v>199.99999999999994</v>
      </c>
    </row>
    <row r="919" spans="2:7">
      <c r="B919" s="787"/>
      <c r="C919" s="787"/>
      <c r="D919" s="815"/>
      <c r="G919" s="19">
        <f t="shared" si="17"/>
        <v>199.99999999999994</v>
      </c>
    </row>
    <row r="920" spans="2:7">
      <c r="B920" s="787"/>
      <c r="C920" s="787"/>
      <c r="D920" s="815"/>
      <c r="G920" s="19">
        <f t="shared" si="17"/>
        <v>199.99999999999994</v>
      </c>
    </row>
    <row r="921" spans="2:7">
      <c r="B921" s="787"/>
      <c r="C921" s="787"/>
      <c r="D921" s="815"/>
      <c r="G921" s="19">
        <f t="shared" si="17"/>
        <v>199.99999999999994</v>
      </c>
    </row>
    <row r="922" spans="2:7">
      <c r="B922" s="787"/>
      <c r="C922" s="787"/>
      <c r="D922" s="815"/>
      <c r="G922" s="19">
        <f t="shared" si="17"/>
        <v>199.99999999999994</v>
      </c>
    </row>
    <row r="923" spans="2:7">
      <c r="B923" s="787"/>
      <c r="C923" s="787"/>
      <c r="D923" s="815"/>
      <c r="G923" s="19">
        <f t="shared" si="17"/>
        <v>199.99999999999994</v>
      </c>
    </row>
    <row r="924" spans="2:7">
      <c r="B924" s="787"/>
      <c r="C924" s="787"/>
      <c r="D924" s="815"/>
      <c r="G924" s="19">
        <f t="shared" si="17"/>
        <v>199.99999999999994</v>
      </c>
    </row>
    <row r="925" spans="2:7">
      <c r="B925" s="787"/>
      <c r="C925" s="787"/>
      <c r="D925" s="815"/>
      <c r="G925" s="19">
        <f t="shared" si="17"/>
        <v>199.99999999999994</v>
      </c>
    </row>
    <row r="926" spans="2:7">
      <c r="B926" s="787"/>
      <c r="C926" s="787"/>
      <c r="D926" s="815"/>
      <c r="G926" s="19">
        <f t="shared" si="17"/>
        <v>199.99999999999994</v>
      </c>
    </row>
    <row r="927" spans="2:7">
      <c r="B927" s="787"/>
      <c r="C927" s="787"/>
      <c r="D927" s="815"/>
      <c r="G927" s="19">
        <f t="shared" si="17"/>
        <v>199.99999999999994</v>
      </c>
    </row>
    <row r="928" spans="2:7">
      <c r="B928" s="787"/>
      <c r="C928" s="787"/>
      <c r="D928" s="815"/>
      <c r="G928" s="19">
        <f t="shared" si="17"/>
        <v>199.99999999999994</v>
      </c>
    </row>
    <row r="929" spans="2:7">
      <c r="B929" s="787"/>
      <c r="C929" s="787"/>
      <c r="D929" s="815"/>
      <c r="G929" s="19">
        <f t="shared" si="17"/>
        <v>199.99999999999994</v>
      </c>
    </row>
    <row r="930" spans="2:7">
      <c r="B930" s="787"/>
      <c r="C930" s="787"/>
      <c r="D930" s="815"/>
      <c r="G930" s="19">
        <f t="shared" si="17"/>
        <v>199.99999999999994</v>
      </c>
    </row>
    <row r="931" spans="2:7">
      <c r="B931" s="787"/>
      <c r="C931" s="787"/>
      <c r="D931" s="815"/>
      <c r="G931" s="19">
        <f t="shared" si="17"/>
        <v>199.99999999999994</v>
      </c>
    </row>
    <row r="932" spans="2:7">
      <c r="B932" s="787"/>
      <c r="C932" s="787"/>
      <c r="D932" s="815"/>
      <c r="G932" s="19">
        <f t="shared" si="17"/>
        <v>199.99999999999994</v>
      </c>
    </row>
    <row r="933" spans="2:7">
      <c r="B933" s="787"/>
      <c r="C933" s="787"/>
      <c r="D933" s="815"/>
      <c r="G933" s="19">
        <f t="shared" si="17"/>
        <v>199.99999999999994</v>
      </c>
    </row>
    <row r="934" spans="2:7">
      <c r="B934" s="787"/>
      <c r="C934" s="787"/>
      <c r="D934" s="815"/>
      <c r="G934" s="19">
        <f t="shared" si="17"/>
        <v>199.99999999999994</v>
      </c>
    </row>
    <row r="935" spans="2:7">
      <c r="B935" s="787"/>
      <c r="C935" s="787"/>
      <c r="D935" s="815"/>
      <c r="G935" s="19">
        <f t="shared" si="17"/>
        <v>199.99999999999994</v>
      </c>
    </row>
    <row r="936" spans="2:7">
      <c r="B936" s="787"/>
      <c r="C936" s="787"/>
      <c r="D936" s="815"/>
      <c r="G936" s="19">
        <f t="shared" si="17"/>
        <v>199.99999999999994</v>
      </c>
    </row>
    <row r="937" spans="2:7">
      <c r="B937" s="787"/>
      <c r="C937" s="787"/>
      <c r="D937" s="815"/>
      <c r="G937" s="19">
        <f t="shared" si="17"/>
        <v>199.99999999999994</v>
      </c>
    </row>
    <row r="938" spans="2:7">
      <c r="B938" s="787"/>
      <c r="C938" s="787"/>
      <c r="D938" s="815"/>
      <c r="G938" s="19">
        <f t="shared" si="17"/>
        <v>199.99999999999994</v>
      </c>
    </row>
    <row r="939" spans="2:7">
      <c r="B939" s="787"/>
      <c r="C939" s="787"/>
      <c r="D939" s="815"/>
      <c r="G939" s="19">
        <f t="shared" si="17"/>
        <v>199.99999999999994</v>
      </c>
    </row>
    <row r="940" spans="2:7">
      <c r="B940" s="787"/>
      <c r="C940" s="787"/>
      <c r="D940" s="815"/>
      <c r="G940" s="19">
        <f t="shared" si="17"/>
        <v>199.99999999999994</v>
      </c>
    </row>
    <row r="941" spans="2:7">
      <c r="B941" s="787"/>
      <c r="C941" s="787"/>
      <c r="D941" s="815"/>
      <c r="G941" s="19">
        <f t="shared" si="17"/>
        <v>199.99999999999994</v>
      </c>
    </row>
    <row r="942" spans="2:7">
      <c r="B942" s="787"/>
      <c r="C942" s="787"/>
      <c r="D942" s="815"/>
      <c r="G942" s="19">
        <f t="shared" si="17"/>
        <v>199.99999999999994</v>
      </c>
    </row>
    <row r="943" spans="2:7">
      <c r="B943" s="787"/>
      <c r="C943" s="787"/>
      <c r="D943" s="815"/>
      <c r="G943" s="19">
        <f t="shared" si="17"/>
        <v>199.99999999999994</v>
      </c>
    </row>
    <row r="944" spans="2:7">
      <c r="B944" s="787"/>
      <c r="C944" s="787"/>
      <c r="D944" s="815"/>
      <c r="G944" s="19">
        <f t="shared" si="17"/>
        <v>199.99999999999994</v>
      </c>
    </row>
    <row r="945" spans="2:7">
      <c r="B945" s="787"/>
      <c r="C945" s="787"/>
      <c r="D945" s="815"/>
      <c r="G945" s="19">
        <f t="shared" si="17"/>
        <v>199.99999999999994</v>
      </c>
    </row>
    <row r="946" spans="2:7">
      <c r="B946" s="787"/>
      <c r="C946" s="787"/>
      <c r="D946" s="815"/>
      <c r="G946" s="19">
        <f t="shared" si="17"/>
        <v>199.99999999999994</v>
      </c>
    </row>
    <row r="947" spans="2:7">
      <c r="B947" s="787"/>
      <c r="C947" s="787"/>
      <c r="D947" s="815"/>
      <c r="G947" s="19">
        <f t="shared" si="17"/>
        <v>199.99999999999994</v>
      </c>
    </row>
    <row r="948" spans="2:7">
      <c r="B948" s="787"/>
      <c r="C948" s="787"/>
      <c r="D948" s="815"/>
      <c r="G948" s="19">
        <f t="shared" si="17"/>
        <v>199.99999999999994</v>
      </c>
    </row>
    <row r="949" spans="2:7">
      <c r="B949" s="787"/>
      <c r="C949" s="787"/>
      <c r="D949" s="815"/>
      <c r="G949" s="19">
        <f t="shared" si="17"/>
        <v>199.99999999999994</v>
      </c>
    </row>
    <row r="950" spans="2:7">
      <c r="B950" s="787"/>
      <c r="C950" s="787"/>
      <c r="D950" s="815"/>
      <c r="G950" s="19">
        <f t="shared" si="17"/>
        <v>199.99999999999994</v>
      </c>
    </row>
    <row r="951" spans="2:7">
      <c r="B951" s="787"/>
      <c r="C951" s="787"/>
      <c r="D951" s="815"/>
      <c r="G951" s="19">
        <f t="shared" si="17"/>
        <v>199.99999999999994</v>
      </c>
    </row>
    <row r="952" spans="2:7">
      <c r="B952" s="787"/>
      <c r="C952" s="787"/>
      <c r="D952" s="815"/>
      <c r="G952" s="19">
        <f t="shared" si="17"/>
        <v>199.99999999999994</v>
      </c>
    </row>
    <row r="953" spans="2:7">
      <c r="B953" s="787"/>
      <c r="C953" s="787"/>
      <c r="D953" s="815"/>
      <c r="G953" s="19">
        <f t="shared" si="17"/>
        <v>199.99999999999994</v>
      </c>
    </row>
    <row r="954" spans="2:7">
      <c r="B954" s="787"/>
      <c r="C954" s="787"/>
      <c r="D954" s="815"/>
      <c r="G954" s="19">
        <f t="shared" si="17"/>
        <v>199.99999999999994</v>
      </c>
    </row>
    <row r="955" spans="2:7">
      <c r="B955" s="787"/>
      <c r="C955" s="787"/>
      <c r="D955" s="815"/>
      <c r="G955" s="19">
        <f t="shared" si="17"/>
        <v>199.99999999999994</v>
      </c>
    </row>
    <row r="956" spans="2:7">
      <c r="B956" s="787"/>
      <c r="C956" s="787"/>
      <c r="D956" s="815"/>
      <c r="G956" s="19">
        <f t="shared" si="17"/>
        <v>199.99999999999994</v>
      </c>
    </row>
    <row r="957" spans="2:7">
      <c r="B957" s="787"/>
      <c r="C957" s="787"/>
      <c r="D957" s="815"/>
      <c r="G957" s="19">
        <f t="shared" si="17"/>
        <v>199.99999999999994</v>
      </c>
    </row>
    <row r="958" spans="2:7">
      <c r="B958" s="787"/>
      <c r="C958" s="787"/>
      <c r="D958" s="815"/>
      <c r="G958" s="19">
        <f t="shared" si="17"/>
        <v>199.99999999999994</v>
      </c>
    </row>
    <row r="959" spans="2:7">
      <c r="B959" s="787"/>
      <c r="C959" s="787"/>
      <c r="D959" s="815"/>
      <c r="G959" s="19">
        <f t="shared" si="17"/>
        <v>199.99999999999994</v>
      </c>
    </row>
    <row r="960" spans="2:7">
      <c r="B960" s="787"/>
      <c r="C960" s="787"/>
      <c r="D960" s="815"/>
      <c r="G960" s="19">
        <f t="shared" si="17"/>
        <v>199.99999999999994</v>
      </c>
    </row>
    <row r="961" spans="2:7">
      <c r="B961" s="787"/>
      <c r="C961" s="787"/>
      <c r="D961" s="815"/>
      <c r="G961" s="19">
        <f t="shared" si="17"/>
        <v>199.99999999999994</v>
      </c>
    </row>
    <row r="962" spans="2:7">
      <c r="B962" s="787"/>
      <c r="C962" s="787"/>
      <c r="D962" s="815"/>
      <c r="G962" s="19">
        <f t="shared" si="17"/>
        <v>199.99999999999994</v>
      </c>
    </row>
    <row r="963" spans="2:7">
      <c r="B963" s="787"/>
      <c r="C963" s="787"/>
      <c r="D963" s="815"/>
      <c r="G963" s="19">
        <f t="shared" si="17"/>
        <v>199.99999999999994</v>
      </c>
    </row>
    <row r="964" spans="2:7">
      <c r="B964" s="787"/>
      <c r="C964" s="787"/>
      <c r="D964" s="815"/>
      <c r="G964" s="19">
        <f t="shared" si="17"/>
        <v>199.99999999999994</v>
      </c>
    </row>
    <row r="965" spans="2:7">
      <c r="B965" s="787"/>
      <c r="C965" s="787"/>
      <c r="D965" s="815"/>
      <c r="G965" s="19">
        <f t="shared" si="17"/>
        <v>199.99999999999994</v>
      </c>
    </row>
    <row r="966" spans="2:7">
      <c r="B966" s="787"/>
      <c r="C966" s="787"/>
      <c r="D966" s="815"/>
      <c r="G966" s="19">
        <f t="shared" si="17"/>
        <v>199.99999999999994</v>
      </c>
    </row>
    <row r="967" spans="2:7">
      <c r="B967" s="787"/>
      <c r="C967" s="787"/>
      <c r="D967" s="815"/>
      <c r="G967" s="19">
        <f t="shared" si="17"/>
        <v>199.99999999999994</v>
      </c>
    </row>
    <row r="968" spans="2:7">
      <c r="B968" s="787"/>
      <c r="C968" s="787"/>
      <c r="D968" s="815"/>
      <c r="G968" s="19">
        <f t="shared" si="17"/>
        <v>199.99999999999994</v>
      </c>
    </row>
    <row r="969" spans="2:7">
      <c r="B969" s="787"/>
      <c r="C969" s="787"/>
      <c r="D969" s="815"/>
      <c r="G969" s="19">
        <f t="shared" si="17"/>
        <v>199.99999999999994</v>
      </c>
    </row>
    <row r="970" spans="2:7">
      <c r="B970" s="787"/>
      <c r="C970" s="787"/>
      <c r="D970" s="815"/>
      <c r="G970" s="19">
        <f t="shared" si="17"/>
        <v>199.99999999999994</v>
      </c>
    </row>
    <row r="971" spans="2:7">
      <c r="B971" s="787"/>
      <c r="C971" s="787"/>
      <c r="D971" s="815"/>
      <c r="G971" s="19">
        <f t="shared" si="17"/>
        <v>199.99999999999994</v>
      </c>
    </row>
    <row r="972" spans="2:7">
      <c r="B972" s="787"/>
      <c r="C972" s="787"/>
      <c r="D972" s="815"/>
      <c r="G972" s="19">
        <f t="shared" si="17"/>
        <v>199.99999999999994</v>
      </c>
    </row>
    <row r="973" spans="2:7">
      <c r="B973" s="787"/>
      <c r="C973" s="787"/>
      <c r="D973" s="815"/>
      <c r="G973" s="19">
        <f t="shared" si="17"/>
        <v>199.99999999999994</v>
      </c>
    </row>
    <row r="974" spans="2:7">
      <c r="B974" s="787"/>
      <c r="C974" s="787"/>
      <c r="D974" s="815"/>
      <c r="G974" s="19">
        <f t="shared" si="17"/>
        <v>199.99999999999994</v>
      </c>
    </row>
    <row r="975" spans="2:7">
      <c r="B975" s="787"/>
      <c r="C975" s="787"/>
      <c r="D975" s="815"/>
      <c r="G975" s="19">
        <f t="shared" si="17"/>
        <v>199.99999999999994</v>
      </c>
    </row>
    <row r="976" spans="2:7">
      <c r="B976" s="787"/>
      <c r="C976" s="787"/>
      <c r="D976" s="815"/>
      <c r="G976" s="19">
        <f t="shared" ref="G976:G1012" si="18">+G975+E976-F976</f>
        <v>199.99999999999994</v>
      </c>
    </row>
    <row r="977" spans="2:7">
      <c r="B977" s="787"/>
      <c r="C977" s="787"/>
      <c r="D977" s="815"/>
      <c r="G977" s="19">
        <f t="shared" si="18"/>
        <v>199.99999999999994</v>
      </c>
    </row>
    <row r="978" spans="2:7">
      <c r="B978" s="787"/>
      <c r="C978" s="787"/>
      <c r="D978" s="815"/>
      <c r="G978" s="19">
        <f t="shared" si="18"/>
        <v>199.99999999999994</v>
      </c>
    </row>
    <row r="979" spans="2:7">
      <c r="B979" s="787"/>
      <c r="C979" s="787"/>
      <c r="D979" s="815"/>
      <c r="G979" s="19">
        <f t="shared" si="18"/>
        <v>199.99999999999994</v>
      </c>
    </row>
    <row r="980" spans="2:7">
      <c r="B980" s="787"/>
      <c r="C980" s="787"/>
      <c r="D980" s="815"/>
      <c r="G980" s="19">
        <f t="shared" si="18"/>
        <v>199.99999999999994</v>
      </c>
    </row>
    <row r="981" spans="2:7">
      <c r="B981" s="787"/>
      <c r="C981" s="787"/>
      <c r="D981" s="815"/>
      <c r="G981" s="19">
        <f t="shared" si="18"/>
        <v>199.99999999999994</v>
      </c>
    </row>
    <row r="982" spans="2:7">
      <c r="B982" s="787"/>
      <c r="C982" s="787"/>
      <c r="D982" s="815"/>
      <c r="G982" s="19">
        <f t="shared" si="18"/>
        <v>199.99999999999994</v>
      </c>
    </row>
    <row r="983" spans="2:7">
      <c r="B983" s="787"/>
      <c r="C983" s="787"/>
      <c r="D983" s="815"/>
      <c r="G983" s="19">
        <f t="shared" si="18"/>
        <v>199.99999999999994</v>
      </c>
    </row>
    <row r="984" spans="2:7">
      <c r="B984" s="787"/>
      <c r="C984" s="787"/>
      <c r="D984" s="815"/>
      <c r="G984" s="19">
        <f t="shared" si="18"/>
        <v>199.99999999999994</v>
      </c>
    </row>
    <row r="985" spans="2:7">
      <c r="B985" s="787"/>
      <c r="C985" s="787"/>
      <c r="D985" s="815"/>
      <c r="G985" s="19">
        <f t="shared" si="18"/>
        <v>199.99999999999994</v>
      </c>
    </row>
    <row r="986" spans="2:7">
      <c r="B986" s="787"/>
      <c r="C986" s="787"/>
      <c r="D986" s="815"/>
      <c r="G986" s="19">
        <f t="shared" si="18"/>
        <v>199.99999999999994</v>
      </c>
    </row>
    <row r="987" spans="2:7">
      <c r="B987" s="787"/>
      <c r="C987" s="787"/>
      <c r="D987" s="815"/>
      <c r="G987" s="19">
        <f t="shared" si="18"/>
        <v>199.99999999999994</v>
      </c>
    </row>
    <row r="988" spans="2:7">
      <c r="B988" s="787"/>
      <c r="C988" s="787"/>
      <c r="D988" s="815"/>
      <c r="G988" s="19">
        <f t="shared" si="18"/>
        <v>199.99999999999994</v>
      </c>
    </row>
    <row r="989" spans="2:7">
      <c r="B989" s="787"/>
      <c r="C989" s="787"/>
      <c r="D989" s="815"/>
      <c r="G989" s="19">
        <f t="shared" si="18"/>
        <v>199.99999999999994</v>
      </c>
    </row>
    <row r="990" spans="2:7">
      <c r="B990" s="787"/>
      <c r="C990" s="787"/>
      <c r="D990" s="815"/>
      <c r="G990" s="19">
        <f t="shared" si="18"/>
        <v>199.99999999999994</v>
      </c>
    </row>
    <row r="991" spans="2:7">
      <c r="B991" s="787"/>
      <c r="C991" s="787"/>
      <c r="D991" s="815"/>
      <c r="G991" s="19">
        <f t="shared" si="18"/>
        <v>199.99999999999994</v>
      </c>
    </row>
    <row r="992" spans="2:7">
      <c r="B992" s="787"/>
      <c r="C992" s="787"/>
      <c r="D992" s="815"/>
      <c r="G992" s="19">
        <f t="shared" si="18"/>
        <v>199.99999999999994</v>
      </c>
    </row>
    <row r="993" spans="2:7">
      <c r="B993" s="787"/>
      <c r="C993" s="787"/>
      <c r="D993" s="815"/>
      <c r="G993" s="19">
        <f t="shared" si="18"/>
        <v>199.99999999999994</v>
      </c>
    </row>
    <row r="994" spans="2:7">
      <c r="B994" s="787"/>
      <c r="C994" s="787"/>
      <c r="D994" s="815"/>
      <c r="G994" s="19">
        <f t="shared" si="18"/>
        <v>199.99999999999994</v>
      </c>
    </row>
    <row r="995" spans="2:7">
      <c r="B995" s="787"/>
      <c r="C995" s="787"/>
      <c r="D995" s="815"/>
      <c r="G995" s="19">
        <f t="shared" si="18"/>
        <v>199.99999999999994</v>
      </c>
    </row>
    <row r="996" spans="2:7">
      <c r="B996" s="787"/>
      <c r="C996" s="787"/>
      <c r="D996" s="815"/>
      <c r="G996" s="19">
        <f t="shared" si="18"/>
        <v>199.99999999999994</v>
      </c>
    </row>
    <row r="997" spans="2:7">
      <c r="B997" s="787"/>
      <c r="C997" s="787"/>
      <c r="D997" s="815"/>
      <c r="G997" s="19">
        <f t="shared" si="18"/>
        <v>199.99999999999994</v>
      </c>
    </row>
    <row r="998" spans="2:7">
      <c r="B998" s="787"/>
      <c r="C998" s="787"/>
      <c r="D998" s="815"/>
      <c r="G998" s="19">
        <f t="shared" si="18"/>
        <v>199.99999999999994</v>
      </c>
    </row>
    <row r="999" spans="2:7">
      <c r="B999" s="787"/>
      <c r="C999" s="787"/>
      <c r="D999" s="815"/>
      <c r="G999" s="19">
        <f t="shared" si="18"/>
        <v>199.99999999999994</v>
      </c>
    </row>
    <row r="1000" spans="2:7">
      <c r="B1000" s="787"/>
      <c r="C1000" s="787"/>
      <c r="D1000" s="815"/>
      <c r="G1000" s="19">
        <f t="shared" si="18"/>
        <v>199.99999999999994</v>
      </c>
    </row>
    <row r="1001" spans="2:7">
      <c r="B1001" s="787"/>
      <c r="C1001" s="787"/>
      <c r="D1001" s="815"/>
      <c r="G1001" s="19">
        <f t="shared" si="18"/>
        <v>199.99999999999994</v>
      </c>
    </row>
    <row r="1002" spans="2:7">
      <c r="B1002" s="787"/>
      <c r="C1002" s="787"/>
      <c r="D1002" s="815"/>
      <c r="G1002" s="19">
        <f t="shared" si="18"/>
        <v>199.99999999999994</v>
      </c>
    </row>
    <row r="1003" spans="2:7">
      <c r="B1003" s="787"/>
      <c r="C1003" s="787"/>
      <c r="D1003" s="815"/>
      <c r="G1003" s="19">
        <f t="shared" si="18"/>
        <v>199.99999999999994</v>
      </c>
    </row>
    <row r="1004" spans="2:7">
      <c r="B1004" s="787"/>
      <c r="C1004" s="787"/>
      <c r="D1004" s="815"/>
      <c r="G1004" s="19">
        <f t="shared" si="18"/>
        <v>199.99999999999994</v>
      </c>
    </row>
    <row r="1005" spans="2:7">
      <c r="B1005" s="787"/>
      <c r="C1005" s="787"/>
      <c r="D1005" s="815"/>
      <c r="G1005" s="19">
        <f t="shared" si="18"/>
        <v>199.99999999999994</v>
      </c>
    </row>
    <row r="1006" spans="2:7">
      <c r="B1006" s="787"/>
      <c r="C1006" s="787"/>
      <c r="D1006" s="815"/>
      <c r="G1006" s="19">
        <f t="shared" si="18"/>
        <v>199.99999999999994</v>
      </c>
    </row>
    <row r="1007" spans="2:7">
      <c r="B1007" s="787"/>
      <c r="C1007" s="787"/>
      <c r="D1007" s="815"/>
      <c r="G1007" s="19">
        <f t="shared" si="18"/>
        <v>199.99999999999994</v>
      </c>
    </row>
    <row r="1008" spans="2:7">
      <c r="B1008" s="787"/>
      <c r="C1008" s="787"/>
      <c r="D1008" s="815"/>
      <c r="G1008" s="19">
        <f t="shared" si="18"/>
        <v>199.99999999999994</v>
      </c>
    </row>
    <row r="1009" spans="2:7">
      <c r="B1009" s="787"/>
      <c r="C1009" s="787"/>
      <c r="D1009" s="815"/>
      <c r="G1009" s="19">
        <f t="shared" si="18"/>
        <v>199.99999999999994</v>
      </c>
    </row>
    <row r="1010" spans="2:7">
      <c r="B1010" s="787"/>
      <c r="C1010" s="787"/>
      <c r="D1010" s="815"/>
      <c r="G1010" s="19">
        <f t="shared" si="18"/>
        <v>199.99999999999994</v>
      </c>
    </row>
    <row r="1011" spans="2:7">
      <c r="B1011" s="787"/>
      <c r="C1011" s="787"/>
      <c r="D1011" s="815"/>
      <c r="G1011" s="19">
        <f t="shared" si="18"/>
        <v>199.99999999999994</v>
      </c>
    </row>
    <row r="1012" spans="2:7">
      <c r="B1012" s="787"/>
      <c r="C1012" s="787"/>
      <c r="D1012" s="815"/>
      <c r="G1012" s="19">
        <f t="shared" si="18"/>
        <v>199.99999999999994</v>
      </c>
    </row>
  </sheetData>
  <mergeCells count="9">
    <mergeCell ref="B3:G3"/>
    <mergeCell ref="H478:J478"/>
    <mergeCell ref="I488:K488"/>
    <mergeCell ref="I525:K525"/>
    <mergeCell ref="J720:L720"/>
    <mergeCell ref="K714:M714"/>
    <mergeCell ref="J705:L705"/>
    <mergeCell ref="J597:L597"/>
    <mergeCell ref="I577:K577"/>
  </mergeCells>
  <pageMargins left="0.70866141732283472" right="0.70866141732283472" top="0.74803149606299213" bottom="0.74803149606299213" header="0.31496062992125984" footer="0.31496062992125984"/>
  <pageSetup paperSize="9" scale="75"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A0A3-B9AD-48FF-9267-B52F7EB43A85}">
  <sheetPr>
    <tabColor rgb="FF00B0F0"/>
  </sheetPr>
  <dimension ref="A1:P322"/>
  <sheetViews>
    <sheetView topLeftCell="A124" workbookViewId="0">
      <selection activeCell="E143" sqref="E143"/>
    </sheetView>
  </sheetViews>
  <sheetFormatPr defaultColWidth="9.140625" defaultRowHeight="15"/>
  <cols>
    <col min="1" max="1" width="11.7109375" style="39" bestFit="1" customWidth="1"/>
    <col min="2" max="2" width="13.5703125" style="6" bestFit="1" customWidth="1"/>
    <col min="3" max="3" width="12.140625" style="6" customWidth="1"/>
    <col min="4" max="4" width="22.85546875" bestFit="1" customWidth="1"/>
    <col min="5" max="5" width="16.28515625" style="121" customWidth="1"/>
    <col min="6" max="6" width="9.140625" style="121"/>
    <col min="7" max="8" width="12.42578125" customWidth="1"/>
    <col min="9" max="9" width="14.5703125" customWidth="1"/>
    <col min="10" max="10" width="12.7109375" customWidth="1"/>
    <col min="11" max="12" width="22.85546875" bestFit="1" customWidth="1"/>
    <col min="14" max="14" width="13" customWidth="1"/>
  </cols>
  <sheetData>
    <row r="1" spans="1:12" ht="17.25">
      <c r="A1" s="873" t="s">
        <v>4667</v>
      </c>
      <c r="B1" s="873"/>
      <c r="C1" s="873"/>
      <c r="D1" s="873"/>
      <c r="E1" s="873"/>
      <c r="F1" s="873"/>
      <c r="G1" s="873"/>
      <c r="H1" s="810"/>
      <c r="J1" t="s">
        <v>140</v>
      </c>
      <c r="K1" s="238">
        <v>10347772</v>
      </c>
    </row>
    <row r="2" spans="1:12">
      <c r="B2" s="787"/>
      <c r="C2" s="787"/>
      <c r="G2" s="4"/>
      <c r="H2" s="4"/>
    </row>
    <row r="3" spans="1:12" ht="30">
      <c r="A3" s="40" t="s">
        <v>1</v>
      </c>
      <c r="B3" s="804" t="s">
        <v>2</v>
      </c>
      <c r="C3" s="804" t="s">
        <v>3</v>
      </c>
      <c r="D3" s="804" t="s">
        <v>4</v>
      </c>
      <c r="E3" s="131" t="s">
        <v>5</v>
      </c>
      <c r="F3" s="131" t="s">
        <v>6</v>
      </c>
      <c r="G3" s="14" t="s">
        <v>7</v>
      </c>
      <c r="H3" s="14"/>
    </row>
    <row r="4" spans="1:12">
      <c r="A4" s="40"/>
      <c r="B4" s="804"/>
      <c r="C4" s="804"/>
      <c r="D4" s="804"/>
      <c r="E4" s="131"/>
      <c r="F4" s="131"/>
      <c r="G4" s="14">
        <f>+E4-F4</f>
        <v>0</v>
      </c>
      <c r="H4" s="14"/>
    </row>
    <row r="5" spans="1:12">
      <c r="A5" s="41">
        <v>45596</v>
      </c>
      <c r="B5" s="786" t="s">
        <v>4296</v>
      </c>
      <c r="C5" s="786" t="s">
        <v>23</v>
      </c>
      <c r="D5" t="s">
        <v>94</v>
      </c>
      <c r="E5" s="118">
        <v>600</v>
      </c>
      <c r="F5" s="118"/>
      <c r="G5" s="21">
        <f>+G4+E5-F5</f>
        <v>600</v>
      </c>
      <c r="H5" s="21"/>
    </row>
    <row r="6" spans="1:12">
      <c r="B6" s="787"/>
      <c r="C6" s="787"/>
      <c r="D6" t="s">
        <v>4297</v>
      </c>
      <c r="E6" s="118">
        <v>600</v>
      </c>
      <c r="F6" s="118"/>
      <c r="G6" s="21">
        <f t="shared" ref="G6:G72" si="0">+G5+E6-F6</f>
        <v>1200</v>
      </c>
      <c r="H6" s="21"/>
    </row>
    <row r="7" spans="1:12">
      <c r="B7" s="787"/>
      <c r="C7" s="787"/>
      <c r="D7" t="s">
        <v>528</v>
      </c>
      <c r="E7" s="118">
        <v>6.3</v>
      </c>
      <c r="F7" s="118"/>
      <c r="G7" s="21">
        <f t="shared" si="0"/>
        <v>1206.3</v>
      </c>
      <c r="H7" s="21"/>
    </row>
    <row r="8" spans="1:12">
      <c r="B8" s="787"/>
      <c r="C8" s="787"/>
      <c r="D8" t="s">
        <v>13</v>
      </c>
      <c r="E8" s="138">
        <v>30</v>
      </c>
      <c r="F8" s="118"/>
      <c r="G8" s="21">
        <f t="shared" si="0"/>
        <v>1236.3</v>
      </c>
      <c r="H8" s="21"/>
    </row>
    <row r="9" spans="1:12" s="365" customFormat="1">
      <c r="A9" s="364">
        <v>45558</v>
      </c>
      <c r="B9" s="807" t="s">
        <v>4668</v>
      </c>
      <c r="C9" s="807" t="s">
        <v>23</v>
      </c>
      <c r="D9" s="365" t="s">
        <v>94</v>
      </c>
      <c r="E9" s="366"/>
      <c r="F9" s="366">
        <v>600</v>
      </c>
      <c r="G9" s="398">
        <f t="shared" si="0"/>
        <v>636.29999999999995</v>
      </c>
      <c r="H9" s="398"/>
      <c r="J9" s="818"/>
      <c r="L9" s="366"/>
    </row>
    <row r="10" spans="1:12" s="365" customFormat="1">
      <c r="A10" s="364">
        <v>45548</v>
      </c>
      <c r="B10" s="807" t="s">
        <v>4669</v>
      </c>
      <c r="C10" s="807" t="s">
        <v>23</v>
      </c>
      <c r="D10" s="365" t="s">
        <v>4297</v>
      </c>
      <c r="E10" s="366"/>
      <c r="F10" s="366">
        <v>600</v>
      </c>
      <c r="G10" s="398">
        <f t="shared" si="0"/>
        <v>36.299999999999955</v>
      </c>
      <c r="H10" s="398"/>
      <c r="L10" s="366"/>
    </row>
    <row r="11" spans="1:12">
      <c r="A11" s="39">
        <v>45670</v>
      </c>
      <c r="B11" s="787" t="s">
        <v>4670</v>
      </c>
      <c r="C11" s="787" t="s">
        <v>23</v>
      </c>
      <c r="D11" t="s">
        <v>528</v>
      </c>
      <c r="E11" s="118"/>
      <c r="F11" s="118">
        <v>6.3</v>
      </c>
      <c r="G11" s="21">
        <f t="shared" si="0"/>
        <v>29.999999999999954</v>
      </c>
      <c r="H11" s="21"/>
      <c r="L11" s="138"/>
    </row>
    <row r="12" spans="1:12">
      <c r="A12" s="39">
        <v>45670</v>
      </c>
      <c r="B12" s="787" t="s">
        <v>4670</v>
      </c>
      <c r="C12" s="787" t="s">
        <v>23</v>
      </c>
      <c r="D12" t="s">
        <v>13</v>
      </c>
      <c r="E12" s="118"/>
      <c r="F12" s="138">
        <v>30</v>
      </c>
      <c r="G12" s="21">
        <f t="shared" si="0"/>
        <v>-4.6185277824406512E-14</v>
      </c>
      <c r="H12" s="21"/>
      <c r="L12" s="138"/>
    </row>
    <row r="13" spans="1:12">
      <c r="A13" s="41">
        <v>45626</v>
      </c>
      <c r="B13" s="786" t="s">
        <v>4296</v>
      </c>
      <c r="C13" s="786" t="s">
        <v>24</v>
      </c>
      <c r="D13" t="s">
        <v>528</v>
      </c>
      <c r="E13" s="121">
        <v>7.9</v>
      </c>
      <c r="F13" s="118"/>
      <c r="G13" s="21">
        <f t="shared" si="0"/>
        <v>7.8999999999999542</v>
      </c>
      <c r="H13" s="21"/>
      <c r="J13" s="786"/>
      <c r="L13" s="12"/>
    </row>
    <row r="14" spans="1:12">
      <c r="B14" s="787"/>
      <c r="C14" s="787"/>
      <c r="D14" t="s">
        <v>13</v>
      </c>
      <c r="E14" s="121">
        <v>8.8000000000000007</v>
      </c>
      <c r="F14" s="118"/>
      <c r="G14" s="21">
        <f t="shared" si="0"/>
        <v>16.699999999999953</v>
      </c>
      <c r="H14" s="21"/>
      <c r="L14" s="12"/>
    </row>
    <row r="15" spans="1:12">
      <c r="A15" s="41"/>
      <c r="B15" s="786"/>
      <c r="C15" s="786"/>
      <c r="D15" t="s">
        <v>94</v>
      </c>
      <c r="E15" s="118">
        <v>600</v>
      </c>
      <c r="F15" s="118"/>
      <c r="G15" s="21">
        <f t="shared" si="0"/>
        <v>616.69999999999993</v>
      </c>
      <c r="H15" s="21"/>
      <c r="L15" s="121"/>
    </row>
    <row r="16" spans="1:12" s="378" customFormat="1">
      <c r="A16" s="377">
        <v>45600</v>
      </c>
      <c r="B16" s="801" t="s">
        <v>4671</v>
      </c>
      <c r="C16" s="801" t="s">
        <v>24</v>
      </c>
      <c r="D16" s="378" t="s">
        <v>94</v>
      </c>
      <c r="E16" s="422"/>
      <c r="F16" s="422">
        <v>600</v>
      </c>
      <c r="G16" s="437">
        <f t="shared" si="0"/>
        <v>16.699999999999932</v>
      </c>
      <c r="H16" s="437"/>
    </row>
    <row r="17" spans="1:16">
      <c r="A17" s="39">
        <v>45670</v>
      </c>
      <c r="B17" s="787" t="s">
        <v>4670</v>
      </c>
      <c r="C17" s="787" t="s">
        <v>24</v>
      </c>
      <c r="D17" t="s">
        <v>528</v>
      </c>
      <c r="E17" s="118"/>
      <c r="F17" s="121">
        <v>7.9</v>
      </c>
      <c r="G17" s="21">
        <f t="shared" si="0"/>
        <v>8.7999999999999314</v>
      </c>
      <c r="H17" s="21"/>
    </row>
    <row r="18" spans="1:16">
      <c r="A18" s="39">
        <v>45670</v>
      </c>
      <c r="B18" s="787" t="s">
        <v>4670</v>
      </c>
      <c r="C18" s="787" t="s">
        <v>24</v>
      </c>
      <c r="D18" t="s">
        <v>13</v>
      </c>
      <c r="E18" s="118"/>
      <c r="F18" s="121">
        <v>8.8000000000000007</v>
      </c>
      <c r="G18" s="21">
        <f t="shared" si="0"/>
        <v>-6.9277916736609768E-14</v>
      </c>
      <c r="H18" s="21"/>
    </row>
    <row r="19" spans="1:16">
      <c r="A19" s="41">
        <v>45626</v>
      </c>
      <c r="B19" s="786" t="s">
        <v>10</v>
      </c>
      <c r="C19" s="786" t="s">
        <v>25</v>
      </c>
      <c r="D19" t="s">
        <v>12</v>
      </c>
      <c r="E19" s="121">
        <v>9.6</v>
      </c>
      <c r="F19" s="228"/>
      <c r="G19" s="21">
        <f>+G18+E19-F19</f>
        <v>9.5999999999999304</v>
      </c>
      <c r="H19" s="21"/>
    </row>
    <row r="20" spans="1:16">
      <c r="B20" s="787"/>
      <c r="C20" s="787"/>
      <c r="D20" t="s">
        <v>13</v>
      </c>
      <c r="E20" s="121">
        <v>14</v>
      </c>
      <c r="F20" s="228"/>
      <c r="G20" s="21">
        <f t="shared" si="0"/>
        <v>23.59999999999993</v>
      </c>
      <c r="H20" s="21"/>
    </row>
    <row r="21" spans="1:16">
      <c r="B21" s="787"/>
      <c r="C21" s="787"/>
      <c r="D21" t="s">
        <v>14</v>
      </c>
      <c r="E21" s="121">
        <v>600</v>
      </c>
      <c r="F21" s="228"/>
      <c r="G21" s="21">
        <f t="shared" si="0"/>
        <v>623.59999999999991</v>
      </c>
      <c r="H21" s="21"/>
    </row>
    <row r="22" spans="1:16" s="378" customFormat="1">
      <c r="A22" s="377">
        <v>45626</v>
      </c>
      <c r="B22" s="801" t="s">
        <v>4672</v>
      </c>
      <c r="C22" s="703" t="s">
        <v>25</v>
      </c>
      <c r="D22" s="378" t="s">
        <v>14</v>
      </c>
      <c r="E22" s="379"/>
      <c r="F22" s="450">
        <v>300</v>
      </c>
      <c r="G22" s="437">
        <f t="shared" si="0"/>
        <v>323.59999999999991</v>
      </c>
      <c r="H22" s="437"/>
    </row>
    <row r="23" spans="1:16" s="365" customFormat="1">
      <c r="A23" s="364">
        <v>45632</v>
      </c>
      <c r="B23" s="807" t="s">
        <v>4673</v>
      </c>
      <c r="C23" s="703" t="s">
        <v>25</v>
      </c>
      <c r="D23" s="365" t="s">
        <v>14</v>
      </c>
      <c r="E23" s="368"/>
      <c r="F23" s="368">
        <v>150</v>
      </c>
      <c r="G23" s="398">
        <f t="shared" si="0"/>
        <v>173.59999999999991</v>
      </c>
      <c r="H23" s="398"/>
    </row>
    <row r="24" spans="1:16" s="233" customFormat="1">
      <c r="A24" s="269">
        <v>45646</v>
      </c>
      <c r="B24" s="270" t="s">
        <v>4674</v>
      </c>
      <c r="C24" s="703" t="s">
        <v>25</v>
      </c>
      <c r="D24" s="233" t="s">
        <v>14</v>
      </c>
      <c r="E24" s="273"/>
      <c r="F24" s="273">
        <v>150</v>
      </c>
      <c r="G24" s="322">
        <f t="shared" si="0"/>
        <v>23.599999999999909</v>
      </c>
      <c r="H24" s="322">
        <f>+F24</f>
        <v>150</v>
      </c>
      <c r="I24" s="233" t="s">
        <v>272</v>
      </c>
    </row>
    <row r="25" spans="1:16">
      <c r="A25" s="39">
        <v>45798</v>
      </c>
      <c r="B25" s="787" t="s">
        <v>4675</v>
      </c>
      <c r="C25" s="703" t="s">
        <v>25</v>
      </c>
      <c r="D25" t="s">
        <v>12</v>
      </c>
      <c r="F25" s="121">
        <v>9.6</v>
      </c>
      <c r="G25" s="21">
        <f t="shared" si="0"/>
        <v>13.999999999999909</v>
      </c>
      <c r="H25" s="21"/>
    </row>
    <row r="26" spans="1:16">
      <c r="A26" s="39">
        <v>45798</v>
      </c>
      <c r="B26" s="787" t="s">
        <v>4675</v>
      </c>
      <c r="C26" s="703" t="s">
        <v>25</v>
      </c>
      <c r="D26" t="s">
        <v>13</v>
      </c>
      <c r="F26" s="121">
        <v>14</v>
      </c>
      <c r="G26" s="21">
        <f t="shared" si="0"/>
        <v>-9.0594198809412774E-14</v>
      </c>
      <c r="H26" s="21"/>
    </row>
    <row r="27" spans="1:16">
      <c r="A27" s="41">
        <v>45688</v>
      </c>
      <c r="B27" s="786" t="s">
        <v>10</v>
      </c>
      <c r="C27" s="786" t="s">
        <v>11</v>
      </c>
      <c r="D27" t="s">
        <v>12</v>
      </c>
      <c r="E27" s="121">
        <v>6.3</v>
      </c>
      <c r="F27" s="228"/>
      <c r="G27" s="21">
        <f t="shared" si="0"/>
        <v>6.2999999999999092</v>
      </c>
      <c r="H27" s="21"/>
    </row>
    <row r="28" spans="1:16">
      <c r="B28" s="787"/>
      <c r="C28" s="787"/>
      <c r="D28" t="s">
        <v>13</v>
      </c>
      <c r="E28" s="121">
        <v>10.7</v>
      </c>
      <c r="F28" s="228"/>
      <c r="G28" s="21">
        <f t="shared" si="0"/>
        <v>16.999999999999908</v>
      </c>
      <c r="H28" s="21"/>
    </row>
    <row r="29" spans="1:16">
      <c r="B29" s="787"/>
      <c r="C29" s="787"/>
      <c r="D29" t="s">
        <v>14</v>
      </c>
      <c r="E29" s="121">
        <v>600</v>
      </c>
      <c r="F29" s="228"/>
      <c r="G29" s="21">
        <f t="shared" si="0"/>
        <v>616.99999999999989</v>
      </c>
      <c r="H29" s="21"/>
    </row>
    <row r="30" spans="1:16" s="378" customFormat="1">
      <c r="A30" s="377">
        <v>45657</v>
      </c>
      <c r="B30" s="801" t="s">
        <v>4676</v>
      </c>
      <c r="C30" s="703" t="s">
        <v>11</v>
      </c>
      <c r="D30" s="378" t="s">
        <v>14</v>
      </c>
      <c r="E30" s="379"/>
      <c r="F30" s="450">
        <v>340</v>
      </c>
      <c r="G30" s="437">
        <f t="shared" si="0"/>
        <v>276.99999999999989</v>
      </c>
      <c r="H30" s="437"/>
    </row>
    <row r="31" spans="1:16" s="127" customFormat="1">
      <c r="A31" s="126">
        <v>45660</v>
      </c>
      <c r="B31" s="797" t="s">
        <v>4677</v>
      </c>
      <c r="C31" s="703" t="s">
        <v>11</v>
      </c>
      <c r="D31" s="127" t="s">
        <v>14</v>
      </c>
      <c r="E31" s="266"/>
      <c r="F31" s="266">
        <v>50</v>
      </c>
      <c r="G31" s="320">
        <f t="shared" si="0"/>
        <v>226.99999999999989</v>
      </c>
      <c r="H31" s="320"/>
      <c r="N31" s="791" t="s">
        <v>25</v>
      </c>
      <c r="O31" s="127" t="s">
        <v>12</v>
      </c>
      <c r="P31" s="129">
        <v>9.6</v>
      </c>
    </row>
    <row r="32" spans="1:16" s="127" customFormat="1">
      <c r="A32" s="126">
        <v>45660</v>
      </c>
      <c r="B32" s="797" t="s">
        <v>4678</v>
      </c>
      <c r="C32" s="703" t="s">
        <v>11</v>
      </c>
      <c r="D32" s="127" t="s">
        <v>14</v>
      </c>
      <c r="E32" s="266"/>
      <c r="F32" s="266">
        <v>50</v>
      </c>
      <c r="G32" s="320">
        <f t="shared" si="0"/>
        <v>176.99999999999989</v>
      </c>
      <c r="H32" s="320"/>
      <c r="N32" s="797"/>
      <c r="O32" s="127" t="s">
        <v>13</v>
      </c>
      <c r="P32" s="129">
        <v>14</v>
      </c>
    </row>
    <row r="33" spans="1:16" s="127" customFormat="1">
      <c r="A33" s="126">
        <v>45663</v>
      </c>
      <c r="B33" s="797" t="s">
        <v>4679</v>
      </c>
      <c r="C33" s="703" t="s">
        <v>11</v>
      </c>
      <c r="D33" s="127" t="s">
        <v>14</v>
      </c>
      <c r="E33" s="266"/>
      <c r="F33" s="266">
        <v>100</v>
      </c>
      <c r="G33" s="320">
        <f t="shared" si="0"/>
        <v>76.999999999999886</v>
      </c>
      <c r="H33" s="320"/>
      <c r="N33" s="791" t="s">
        <v>11</v>
      </c>
      <c r="O33" s="127" t="s">
        <v>12</v>
      </c>
      <c r="P33" s="129">
        <v>6.3</v>
      </c>
    </row>
    <row r="34" spans="1:16" s="127" customFormat="1">
      <c r="A34" s="126">
        <v>45664</v>
      </c>
      <c r="B34" s="797" t="s">
        <v>4680</v>
      </c>
      <c r="C34" s="703" t="s">
        <v>11</v>
      </c>
      <c r="D34" s="127" t="s">
        <v>14</v>
      </c>
      <c r="E34" s="266"/>
      <c r="F34" s="266">
        <v>30</v>
      </c>
      <c r="G34" s="320">
        <f t="shared" si="0"/>
        <v>46.999999999999886</v>
      </c>
      <c r="H34" s="320"/>
      <c r="N34" s="797"/>
      <c r="O34" s="127" t="s">
        <v>13</v>
      </c>
      <c r="P34" s="129">
        <v>10.7</v>
      </c>
    </row>
    <row r="35" spans="1:16" s="127" customFormat="1">
      <c r="A35" s="126">
        <v>45665</v>
      </c>
      <c r="B35" s="797" t="s">
        <v>4681</v>
      </c>
      <c r="C35" s="703" t="s">
        <v>11</v>
      </c>
      <c r="D35" s="127" t="s">
        <v>14</v>
      </c>
      <c r="E35" s="266"/>
      <c r="F35" s="266">
        <v>30</v>
      </c>
      <c r="G35" s="320">
        <f t="shared" si="0"/>
        <v>16.999999999999886</v>
      </c>
      <c r="H35" s="320"/>
      <c r="P35" s="129">
        <f>SUM(P31:P34)</f>
        <v>40.6</v>
      </c>
    </row>
    <row r="36" spans="1:16">
      <c r="A36" s="39">
        <v>45798</v>
      </c>
      <c r="B36" s="787" t="s">
        <v>4675</v>
      </c>
      <c r="C36" s="703" t="s">
        <v>11</v>
      </c>
      <c r="D36" t="s">
        <v>12</v>
      </c>
      <c r="F36" s="121">
        <v>6.3</v>
      </c>
      <c r="G36" s="21">
        <f t="shared" si="0"/>
        <v>10.699999999999886</v>
      </c>
      <c r="H36" s="21"/>
      <c r="P36" s="12"/>
    </row>
    <row r="37" spans="1:16">
      <c r="A37" s="39">
        <v>45798</v>
      </c>
      <c r="B37" s="787" t="s">
        <v>4675</v>
      </c>
      <c r="C37" s="703" t="s">
        <v>11</v>
      </c>
      <c r="D37" t="s">
        <v>13</v>
      </c>
      <c r="F37" s="121">
        <v>10.7</v>
      </c>
      <c r="G37" s="21">
        <f t="shared" si="0"/>
        <v>-1.1368683772161603E-13</v>
      </c>
      <c r="H37" s="21"/>
      <c r="P37" s="12"/>
    </row>
    <row r="38" spans="1:16">
      <c r="A38" s="41">
        <v>45716</v>
      </c>
      <c r="B38" s="786" t="s">
        <v>10</v>
      </c>
      <c r="C38" s="786" t="s">
        <v>15</v>
      </c>
      <c r="D38" t="s">
        <v>12</v>
      </c>
      <c r="E38" s="121">
        <v>11.6</v>
      </c>
      <c r="G38" s="21">
        <f t="shared" si="0"/>
        <v>11.599999999999886</v>
      </c>
      <c r="H38" s="21"/>
    </row>
    <row r="39" spans="1:16">
      <c r="B39" s="787"/>
      <c r="C39" s="787"/>
      <c r="D39" t="s">
        <v>13</v>
      </c>
      <c r="E39" s="121">
        <v>14.2</v>
      </c>
      <c r="G39" s="21">
        <f t="shared" si="0"/>
        <v>25.799999999999883</v>
      </c>
      <c r="H39" s="21"/>
    </row>
    <row r="40" spans="1:16">
      <c r="B40" s="787"/>
      <c r="C40" s="787"/>
      <c r="D40" t="s">
        <v>14</v>
      </c>
      <c r="E40" s="121">
        <v>600</v>
      </c>
      <c r="G40" s="21">
        <f t="shared" si="0"/>
        <v>625.79999999999984</v>
      </c>
      <c r="H40" s="21"/>
    </row>
    <row r="41" spans="1:16" s="233" customFormat="1">
      <c r="A41" s="269">
        <v>45688</v>
      </c>
      <c r="B41" s="270" t="s">
        <v>4682</v>
      </c>
      <c r="C41" s="270" t="s">
        <v>15</v>
      </c>
      <c r="D41" s="233" t="s">
        <v>14</v>
      </c>
      <c r="E41" s="273"/>
      <c r="F41" s="273">
        <v>250</v>
      </c>
      <c r="G41" s="322">
        <f t="shared" si="0"/>
        <v>375.79999999999984</v>
      </c>
      <c r="H41" s="322">
        <f>+F41</f>
        <v>250</v>
      </c>
      <c r="I41" s="233" t="s">
        <v>4683</v>
      </c>
    </row>
    <row r="42" spans="1:16" s="127" customFormat="1">
      <c r="A42" s="126">
        <v>45716</v>
      </c>
      <c r="B42" s="797" t="s">
        <v>4684</v>
      </c>
      <c r="C42" s="797" t="s">
        <v>15</v>
      </c>
      <c r="D42" s="127" t="s">
        <v>14</v>
      </c>
      <c r="E42" s="266"/>
      <c r="F42" s="266">
        <v>250</v>
      </c>
      <c r="G42" s="320">
        <f t="shared" si="0"/>
        <v>125.79999999999984</v>
      </c>
      <c r="H42" s="320"/>
      <c r="J42" s="266">
        <f>E40-F41</f>
        <v>350</v>
      </c>
    </row>
    <row r="43" spans="1:16" s="233" customFormat="1">
      <c r="A43" s="269">
        <v>45727</v>
      </c>
      <c r="B43" s="270" t="s">
        <v>2790</v>
      </c>
      <c r="C43" s="270" t="s">
        <v>15</v>
      </c>
      <c r="D43" s="233" t="s">
        <v>14</v>
      </c>
      <c r="E43" s="273"/>
      <c r="F43" s="273">
        <v>60</v>
      </c>
      <c r="G43" s="322">
        <f t="shared" si="0"/>
        <v>65.799999999999841</v>
      </c>
      <c r="H43" s="322">
        <f>+F43</f>
        <v>60</v>
      </c>
      <c r="I43" s="233" t="s">
        <v>265</v>
      </c>
    </row>
    <row r="44" spans="1:16" s="127" customFormat="1">
      <c r="A44" s="126">
        <v>45733</v>
      </c>
      <c r="B44" s="797" t="s">
        <v>4685</v>
      </c>
      <c r="C44" s="797" t="s">
        <v>15</v>
      </c>
      <c r="D44" s="127" t="s">
        <v>14</v>
      </c>
      <c r="E44" s="266"/>
      <c r="F44" s="266">
        <v>40</v>
      </c>
      <c r="G44" s="320">
        <f t="shared" si="0"/>
        <v>25.799999999999841</v>
      </c>
      <c r="H44" s="320"/>
      <c r="I44" s="127" t="s">
        <v>4686</v>
      </c>
      <c r="K44" s="791"/>
      <c r="M44" s="129"/>
    </row>
    <row r="45" spans="1:16">
      <c r="A45" s="39">
        <v>45798</v>
      </c>
      <c r="B45" s="787" t="s">
        <v>4675</v>
      </c>
      <c r="C45" s="787" t="s">
        <v>15</v>
      </c>
      <c r="D45" t="s">
        <v>12</v>
      </c>
      <c r="F45" s="121">
        <v>11.6</v>
      </c>
      <c r="G45" s="21">
        <f t="shared" si="0"/>
        <v>14.199999999999841</v>
      </c>
      <c r="H45" s="21"/>
      <c r="K45" s="786"/>
      <c r="M45" s="12"/>
    </row>
    <row r="46" spans="1:16">
      <c r="A46" s="39">
        <v>45798</v>
      </c>
      <c r="B46" s="787" t="s">
        <v>4675</v>
      </c>
      <c r="C46" s="787" t="s">
        <v>15</v>
      </c>
      <c r="D46" t="s">
        <v>13</v>
      </c>
      <c r="F46" s="121">
        <v>14.2</v>
      </c>
      <c r="G46" s="21">
        <f t="shared" si="0"/>
        <v>-1.5809575870662229E-13</v>
      </c>
      <c r="H46" s="21"/>
      <c r="K46" s="786"/>
      <c r="M46" s="12"/>
    </row>
    <row r="47" spans="1:16">
      <c r="A47" s="41">
        <v>45747</v>
      </c>
      <c r="B47" s="786" t="s">
        <v>10</v>
      </c>
      <c r="C47" s="786" t="s">
        <v>16</v>
      </c>
      <c r="D47" t="s">
        <v>12</v>
      </c>
      <c r="E47" s="121">
        <v>10.7</v>
      </c>
      <c r="G47" s="21">
        <f t="shared" si="0"/>
        <v>10.699999999999841</v>
      </c>
      <c r="H47" s="21"/>
      <c r="J47" s="786"/>
      <c r="L47" s="12"/>
      <c r="M47" s="12"/>
    </row>
    <row r="48" spans="1:16">
      <c r="B48" s="787"/>
      <c r="C48" s="787"/>
      <c r="D48" t="s">
        <v>13</v>
      </c>
      <c r="E48" s="121">
        <v>10.3</v>
      </c>
      <c r="G48" s="21">
        <f t="shared" si="0"/>
        <v>20.999999999999844</v>
      </c>
      <c r="H48" s="21"/>
      <c r="J48" s="787"/>
      <c r="L48" s="12"/>
      <c r="M48" s="12"/>
    </row>
    <row r="49" spans="1:14">
      <c r="B49" s="787"/>
      <c r="C49" s="787"/>
      <c r="D49" t="s">
        <v>14</v>
      </c>
      <c r="E49" s="121">
        <v>600</v>
      </c>
      <c r="G49" s="21">
        <f t="shared" si="0"/>
        <v>620.99999999999989</v>
      </c>
      <c r="H49" s="21"/>
      <c r="J49" s="786"/>
      <c r="L49" s="12"/>
      <c r="M49" s="12"/>
    </row>
    <row r="50" spans="1:14" s="127" customFormat="1">
      <c r="A50" s="126">
        <v>45747</v>
      </c>
      <c r="B50" s="797" t="s">
        <v>4687</v>
      </c>
      <c r="C50" s="797" t="s">
        <v>16</v>
      </c>
      <c r="D50" s="127" t="s">
        <v>14</v>
      </c>
      <c r="E50" s="266"/>
      <c r="F50" s="266">
        <v>240</v>
      </c>
      <c r="G50" s="320">
        <f t="shared" si="0"/>
        <v>380.99999999999989</v>
      </c>
      <c r="H50" s="320"/>
      <c r="J50" s="797"/>
      <c r="L50" s="129"/>
      <c r="M50" s="266"/>
    </row>
    <row r="51" spans="1:14">
      <c r="B51" s="787"/>
      <c r="C51" s="787" t="s">
        <v>16</v>
      </c>
      <c r="D51" t="s">
        <v>14</v>
      </c>
      <c r="F51" s="121">
        <v>290</v>
      </c>
      <c r="G51" s="21">
        <f t="shared" si="0"/>
        <v>90.999999999999886</v>
      </c>
      <c r="H51" s="21"/>
      <c r="J51" s="786"/>
      <c r="L51" s="121"/>
      <c r="M51" s="121"/>
    </row>
    <row r="52" spans="1:14">
      <c r="A52" s="39">
        <v>45798</v>
      </c>
      <c r="B52" s="787" t="s">
        <v>4675</v>
      </c>
      <c r="C52" s="787" t="s">
        <v>16</v>
      </c>
      <c r="D52" t="s">
        <v>12</v>
      </c>
      <c r="F52" s="121">
        <v>10.7</v>
      </c>
      <c r="G52" s="21">
        <f t="shared" si="0"/>
        <v>80.299999999999883</v>
      </c>
      <c r="H52" s="21"/>
      <c r="J52" s="786"/>
      <c r="L52" s="121"/>
      <c r="M52" s="121"/>
    </row>
    <row r="53" spans="1:14">
      <c r="A53" s="39">
        <v>45798</v>
      </c>
      <c r="B53" s="787" t="s">
        <v>4675</v>
      </c>
      <c r="C53" s="787" t="s">
        <v>16</v>
      </c>
      <c r="D53" t="s">
        <v>13</v>
      </c>
      <c r="F53" s="121">
        <v>10.3</v>
      </c>
      <c r="G53" s="21">
        <f t="shared" si="0"/>
        <v>69.999999999999886</v>
      </c>
      <c r="H53" s="21"/>
      <c r="J53" s="786"/>
      <c r="L53" s="121"/>
      <c r="M53" s="121"/>
    </row>
    <row r="54" spans="1:14" s="127" customFormat="1">
      <c r="A54" s="126">
        <v>45798</v>
      </c>
      <c r="B54" s="797" t="s">
        <v>4688</v>
      </c>
      <c r="C54" s="797" t="s">
        <v>16</v>
      </c>
      <c r="D54" s="127" t="s">
        <v>14</v>
      </c>
      <c r="E54" s="266"/>
      <c r="F54" s="266">
        <v>70</v>
      </c>
      <c r="G54" s="320">
        <f t="shared" si="0"/>
        <v>-1.1368683772161603E-13</v>
      </c>
      <c r="H54" s="320"/>
      <c r="J54" s="791"/>
      <c r="L54" s="266"/>
      <c r="M54" s="266"/>
    </row>
    <row r="55" spans="1:14">
      <c r="A55" s="41">
        <v>45777</v>
      </c>
      <c r="B55" s="786" t="s">
        <v>5</v>
      </c>
      <c r="C55" s="786" t="s">
        <v>17</v>
      </c>
      <c r="D55" t="s">
        <v>12</v>
      </c>
      <c r="E55" s="121">
        <v>11.9</v>
      </c>
      <c r="G55" s="21">
        <f t="shared" si="0"/>
        <v>11.899999999999887</v>
      </c>
      <c r="H55" s="21"/>
      <c r="J55" s="787"/>
      <c r="L55" s="121"/>
    </row>
    <row r="56" spans="1:14">
      <c r="B56" s="787"/>
      <c r="C56" s="787"/>
      <c r="D56" t="s">
        <v>13</v>
      </c>
      <c r="E56" s="121">
        <v>12</v>
      </c>
      <c r="G56" s="21">
        <f t="shared" si="0"/>
        <v>23.899999999999885</v>
      </c>
      <c r="H56" s="21"/>
      <c r="J56" s="786"/>
    </row>
    <row r="57" spans="1:14">
      <c r="B57" s="787"/>
      <c r="C57" s="787"/>
      <c r="D57" t="s">
        <v>14</v>
      </c>
      <c r="E57" s="121">
        <v>600</v>
      </c>
      <c r="G57" s="21">
        <f t="shared" si="0"/>
        <v>623.89999999999986</v>
      </c>
      <c r="H57" s="21"/>
      <c r="J57" s="787"/>
    </row>
    <row r="58" spans="1:14" s="127" customFormat="1">
      <c r="A58" s="126">
        <v>45777</v>
      </c>
      <c r="B58" s="797" t="s">
        <v>4689</v>
      </c>
      <c r="C58" s="797" t="s">
        <v>17</v>
      </c>
      <c r="D58" s="127" t="s">
        <v>14</v>
      </c>
      <c r="E58" s="266"/>
      <c r="F58" s="266">
        <v>300</v>
      </c>
      <c r="G58" s="320">
        <f t="shared" si="0"/>
        <v>323.89999999999986</v>
      </c>
      <c r="H58" s="320"/>
      <c r="J58" s="797"/>
      <c r="N58" s="266"/>
    </row>
    <row r="59" spans="1:14">
      <c r="A59" s="39">
        <v>45798</v>
      </c>
      <c r="B59" s="787" t="s">
        <v>4675</v>
      </c>
      <c r="C59" s="787" t="s">
        <v>17</v>
      </c>
      <c r="D59" t="s">
        <v>12</v>
      </c>
      <c r="F59" s="121">
        <v>11.9</v>
      </c>
      <c r="G59" s="21">
        <f t="shared" si="0"/>
        <v>311.99999999999989</v>
      </c>
      <c r="H59" s="21"/>
      <c r="J59" s="786"/>
      <c r="M59" s="12"/>
    </row>
    <row r="60" spans="1:14">
      <c r="A60" s="39">
        <v>45798</v>
      </c>
      <c r="B60" s="787" t="s">
        <v>4675</v>
      </c>
      <c r="C60" s="787" t="s">
        <v>17</v>
      </c>
      <c r="D60" t="s">
        <v>13</v>
      </c>
      <c r="F60" s="121">
        <v>12</v>
      </c>
      <c r="G60" s="115">
        <f t="shared" si="0"/>
        <v>299.99999999999989</v>
      </c>
      <c r="H60" s="115"/>
      <c r="J60" s="787"/>
    </row>
    <row r="61" spans="1:14" s="127" customFormat="1">
      <c r="A61" s="126">
        <v>45798</v>
      </c>
      <c r="B61" s="797" t="s">
        <v>4688</v>
      </c>
      <c r="C61" s="797" t="s">
        <v>17</v>
      </c>
      <c r="D61" s="127" t="s">
        <v>14</v>
      </c>
      <c r="E61" s="266"/>
      <c r="F61" s="266">
        <v>300</v>
      </c>
      <c r="G61" s="320">
        <f t="shared" si="0"/>
        <v>0</v>
      </c>
      <c r="H61" s="320"/>
      <c r="J61" s="797"/>
    </row>
    <row r="62" spans="1:14">
      <c r="A62" s="41">
        <v>45808</v>
      </c>
      <c r="B62" s="786" t="s">
        <v>10</v>
      </c>
      <c r="C62" s="786" t="s">
        <v>237</v>
      </c>
      <c r="D62" t="s">
        <v>12</v>
      </c>
      <c r="E62" s="118">
        <v>12.4</v>
      </c>
      <c r="G62" s="21">
        <f t="shared" si="0"/>
        <v>12.4</v>
      </c>
      <c r="H62" s="21"/>
      <c r="L62" s="12"/>
    </row>
    <row r="63" spans="1:14">
      <c r="B63" s="787"/>
      <c r="C63" s="787"/>
      <c r="D63" t="s">
        <v>13</v>
      </c>
      <c r="E63" s="118">
        <v>10.6</v>
      </c>
      <c r="G63" s="21">
        <f t="shared" si="0"/>
        <v>23</v>
      </c>
      <c r="H63" s="21"/>
      <c r="J63" s="822" t="s">
        <v>4690</v>
      </c>
      <c r="K63" s="822"/>
      <c r="L63" s="822"/>
      <c r="M63" s="26"/>
    </row>
    <row r="64" spans="1:14">
      <c r="B64" s="787"/>
      <c r="C64" s="787"/>
      <c r="D64" t="s">
        <v>14</v>
      </c>
      <c r="E64" s="121">
        <v>600</v>
      </c>
      <c r="G64" s="21">
        <f t="shared" si="0"/>
        <v>623</v>
      </c>
      <c r="H64" s="21"/>
      <c r="I64">
        <v>2025</v>
      </c>
      <c r="J64" s="786" t="s">
        <v>237</v>
      </c>
      <c r="K64" t="s">
        <v>12</v>
      </c>
      <c r="L64" s="4">
        <v>12.4</v>
      </c>
    </row>
    <row r="65" spans="1:13" s="127" customFormat="1">
      <c r="A65" s="126">
        <v>45808</v>
      </c>
      <c r="B65" s="797" t="s">
        <v>4691</v>
      </c>
      <c r="C65" s="797" t="s">
        <v>237</v>
      </c>
      <c r="D65" s="127" t="s">
        <v>14</v>
      </c>
      <c r="E65" s="266"/>
      <c r="F65" s="266">
        <v>430</v>
      </c>
      <c r="G65" s="320">
        <f t="shared" si="0"/>
        <v>193</v>
      </c>
      <c r="H65" s="320"/>
      <c r="K65" s="127" t="s">
        <v>13</v>
      </c>
      <c r="L65" s="128">
        <v>10.6</v>
      </c>
    </row>
    <row r="66" spans="1:13" s="127" customFormat="1">
      <c r="A66" s="126">
        <v>45838</v>
      </c>
      <c r="B66" s="797" t="s">
        <v>4692</v>
      </c>
      <c r="C66" s="797" t="s">
        <v>237</v>
      </c>
      <c r="D66" s="127" t="s">
        <v>14</v>
      </c>
      <c r="E66" s="266"/>
      <c r="F66" s="266">
        <v>150</v>
      </c>
      <c r="G66" s="320">
        <f t="shared" si="0"/>
        <v>43</v>
      </c>
      <c r="H66" s="320"/>
      <c r="K66" s="127" t="s">
        <v>14</v>
      </c>
      <c r="L66" s="127">
        <v>20</v>
      </c>
    </row>
    <row r="67" spans="1:13">
      <c r="A67" s="39">
        <v>45876</v>
      </c>
      <c r="B67" s="787" t="s">
        <v>4693</v>
      </c>
      <c r="C67" s="787" t="s">
        <v>237</v>
      </c>
      <c r="D67" t="s">
        <v>12</v>
      </c>
      <c r="F67" s="121">
        <v>12.4</v>
      </c>
      <c r="G67" s="21">
        <f t="shared" si="0"/>
        <v>30.6</v>
      </c>
      <c r="H67" s="21"/>
    </row>
    <row r="68" spans="1:13">
      <c r="A68" s="39">
        <v>45876</v>
      </c>
      <c r="B68" s="787" t="s">
        <v>4693</v>
      </c>
      <c r="C68" s="787" t="s">
        <v>237</v>
      </c>
      <c r="D68" t="s">
        <v>13</v>
      </c>
      <c r="F68" s="121">
        <v>10.6</v>
      </c>
      <c r="G68" s="21">
        <f t="shared" si="0"/>
        <v>20</v>
      </c>
      <c r="H68" s="21"/>
    </row>
    <row r="69" spans="1:13" s="127" customFormat="1">
      <c r="A69" s="126">
        <v>45876</v>
      </c>
      <c r="B69" s="797" t="s">
        <v>4694</v>
      </c>
      <c r="C69" s="797" t="s">
        <v>237</v>
      </c>
      <c r="D69" s="127" t="s">
        <v>14</v>
      </c>
      <c r="E69" s="266"/>
      <c r="F69" s="266">
        <v>20</v>
      </c>
      <c r="G69" s="320">
        <f t="shared" si="0"/>
        <v>0</v>
      </c>
      <c r="H69" s="320"/>
    </row>
    <row r="70" spans="1:13">
      <c r="A70" s="41">
        <v>45838</v>
      </c>
      <c r="B70" s="786" t="s">
        <v>10</v>
      </c>
      <c r="C70" s="786" t="s">
        <v>19</v>
      </c>
      <c r="D70" t="s">
        <v>12</v>
      </c>
      <c r="E70" s="121">
        <v>5.3</v>
      </c>
      <c r="G70" s="21">
        <f t="shared" si="0"/>
        <v>5.3</v>
      </c>
      <c r="H70" s="21"/>
      <c r="J70" s="786" t="s">
        <v>19</v>
      </c>
      <c r="K70" t="s">
        <v>12</v>
      </c>
      <c r="L70">
        <v>5.3</v>
      </c>
    </row>
    <row r="71" spans="1:13">
      <c r="B71" s="787"/>
      <c r="C71" s="787"/>
      <c r="D71" t="s">
        <v>13</v>
      </c>
      <c r="E71" s="121">
        <v>6.3</v>
      </c>
      <c r="G71" s="21">
        <f t="shared" si="0"/>
        <v>11.6</v>
      </c>
      <c r="H71" s="21"/>
      <c r="K71" t="s">
        <v>13</v>
      </c>
      <c r="L71">
        <v>6.3</v>
      </c>
    </row>
    <row r="72" spans="1:13">
      <c r="B72" s="787"/>
      <c r="C72" s="787"/>
      <c r="D72" t="s">
        <v>14</v>
      </c>
      <c r="E72" s="121">
        <v>600</v>
      </c>
      <c r="G72" s="21">
        <f t="shared" si="0"/>
        <v>611.6</v>
      </c>
      <c r="H72" s="21"/>
      <c r="K72" t="s">
        <v>14</v>
      </c>
      <c r="L72">
        <v>600</v>
      </c>
    </row>
    <row r="73" spans="1:13">
      <c r="A73" s="39">
        <v>45876</v>
      </c>
      <c r="B73" s="787" t="s">
        <v>4693</v>
      </c>
      <c r="C73" s="787" t="s">
        <v>19</v>
      </c>
      <c r="D73" t="s">
        <v>12</v>
      </c>
      <c r="F73" s="121">
        <v>5.3</v>
      </c>
      <c r="G73" s="21">
        <f t="shared" ref="G73:G95" si="1">+G72+E73-F73</f>
        <v>606.30000000000007</v>
      </c>
      <c r="H73" s="21"/>
    </row>
    <row r="74" spans="1:13">
      <c r="A74" s="39">
        <v>45876</v>
      </c>
      <c r="B74" s="787" t="s">
        <v>4693</v>
      </c>
      <c r="C74" s="787" t="s">
        <v>19</v>
      </c>
      <c r="D74" t="s">
        <v>13</v>
      </c>
      <c r="F74" s="121">
        <v>6.3</v>
      </c>
      <c r="G74" s="21">
        <f t="shared" si="1"/>
        <v>600.00000000000011</v>
      </c>
      <c r="H74" s="21"/>
    </row>
    <row r="75" spans="1:13" s="127" customFormat="1">
      <c r="A75" s="126">
        <v>45876</v>
      </c>
      <c r="B75" s="797" t="s">
        <v>4694</v>
      </c>
      <c r="C75" s="797" t="s">
        <v>19</v>
      </c>
      <c r="D75" s="127" t="s">
        <v>14</v>
      </c>
      <c r="E75" s="266"/>
      <c r="F75" s="266">
        <v>600</v>
      </c>
      <c r="G75" s="320">
        <f t="shared" si="1"/>
        <v>0</v>
      </c>
      <c r="H75" s="320"/>
    </row>
    <row r="76" spans="1:13">
      <c r="A76" s="41">
        <v>45869</v>
      </c>
      <c r="B76" s="786" t="s">
        <v>5</v>
      </c>
      <c r="C76" s="786" t="s">
        <v>20</v>
      </c>
      <c r="D76" t="s">
        <v>12</v>
      </c>
      <c r="E76" s="121">
        <v>6.9</v>
      </c>
      <c r="G76" s="21">
        <f t="shared" si="1"/>
        <v>6.9</v>
      </c>
      <c r="H76" s="21"/>
      <c r="J76" s="786" t="s">
        <v>20</v>
      </c>
      <c r="K76" s="121"/>
      <c r="L76">
        <v>465</v>
      </c>
    </row>
    <row r="77" spans="1:13">
      <c r="B77" s="787"/>
      <c r="C77" s="787"/>
      <c r="D77" t="s">
        <v>13</v>
      </c>
      <c r="E77" s="121">
        <v>7.7</v>
      </c>
      <c r="G77" s="21">
        <f t="shared" si="1"/>
        <v>14.600000000000001</v>
      </c>
      <c r="H77" s="21"/>
      <c r="L77" s="12">
        <f>SUM(L64:L76)</f>
        <v>1119.5999999999999</v>
      </c>
      <c r="M77" s="12"/>
    </row>
    <row r="78" spans="1:13">
      <c r="B78" s="787"/>
      <c r="C78" s="787"/>
      <c r="D78" t="s">
        <v>14</v>
      </c>
      <c r="E78" s="121">
        <v>600</v>
      </c>
      <c r="G78" s="21">
        <f t="shared" si="1"/>
        <v>614.6</v>
      </c>
      <c r="H78" s="21"/>
      <c r="J78" s="822" t="s">
        <v>4690</v>
      </c>
      <c r="K78" s="822"/>
      <c r="L78" s="822"/>
    </row>
    <row r="79" spans="1:13" s="127" customFormat="1">
      <c r="A79" s="126">
        <v>45869</v>
      </c>
      <c r="B79" s="797" t="s">
        <v>4695</v>
      </c>
      <c r="C79" s="797" t="s">
        <v>20</v>
      </c>
      <c r="D79" s="127" t="s">
        <v>14</v>
      </c>
      <c r="E79" s="266"/>
      <c r="F79" s="266">
        <v>135</v>
      </c>
      <c r="G79" s="21">
        <f t="shared" si="1"/>
        <v>479.6</v>
      </c>
      <c r="H79" s="320"/>
      <c r="I79" s="127">
        <v>2025</v>
      </c>
      <c r="J79" s="791" t="s">
        <v>20</v>
      </c>
      <c r="K79" s="127" t="s">
        <v>12</v>
      </c>
      <c r="L79" s="266">
        <v>6.9</v>
      </c>
    </row>
    <row r="80" spans="1:13" s="127" customFormat="1">
      <c r="A80" s="126">
        <v>45876</v>
      </c>
      <c r="B80" s="797" t="s">
        <v>4694</v>
      </c>
      <c r="C80" s="797" t="s">
        <v>20</v>
      </c>
      <c r="D80" s="127" t="s">
        <v>14</v>
      </c>
      <c r="E80" s="266"/>
      <c r="F80" s="266">
        <v>465</v>
      </c>
      <c r="G80" s="21">
        <f t="shared" si="1"/>
        <v>14.600000000000023</v>
      </c>
      <c r="H80" s="320"/>
      <c r="J80" s="797"/>
      <c r="K80" s="127" t="s">
        <v>13</v>
      </c>
      <c r="L80" s="266">
        <v>7.7</v>
      </c>
    </row>
    <row r="81" spans="1:12">
      <c r="A81" s="39">
        <v>45931</v>
      </c>
      <c r="B81" s="787" t="s">
        <v>4696</v>
      </c>
      <c r="C81" s="787" t="s">
        <v>20</v>
      </c>
      <c r="D81" t="s">
        <v>12</v>
      </c>
      <c r="F81" s="121">
        <v>6.9</v>
      </c>
      <c r="G81" s="21">
        <f t="shared" si="1"/>
        <v>7.7000000000000224</v>
      </c>
      <c r="H81" s="253"/>
      <c r="J81" s="787"/>
      <c r="L81" s="121"/>
    </row>
    <row r="82" spans="1:12">
      <c r="A82" s="39">
        <v>45931</v>
      </c>
      <c r="B82" s="787" t="s">
        <v>4696</v>
      </c>
      <c r="C82" s="787" t="s">
        <v>20</v>
      </c>
      <c r="D82" t="s">
        <v>13</v>
      </c>
      <c r="F82" s="121">
        <v>7.7</v>
      </c>
      <c r="G82" s="21">
        <f t="shared" si="1"/>
        <v>2.2204460492503131E-14</v>
      </c>
      <c r="H82" s="253"/>
      <c r="J82" s="787"/>
      <c r="L82" s="121"/>
    </row>
    <row r="83" spans="1:12">
      <c r="A83" s="41">
        <v>45900</v>
      </c>
      <c r="B83" s="786" t="s">
        <v>5</v>
      </c>
      <c r="C83" s="786" t="s">
        <v>21</v>
      </c>
      <c r="D83" t="s">
        <v>12</v>
      </c>
      <c r="E83" s="121">
        <v>9.6999999999999993</v>
      </c>
      <c r="G83" s="21">
        <f t="shared" si="1"/>
        <v>9.7000000000000206</v>
      </c>
      <c r="H83" s="21"/>
      <c r="L83" s="161">
        <f>SUM(L79:L80)</f>
        <v>14.600000000000001</v>
      </c>
    </row>
    <row r="84" spans="1:12">
      <c r="B84" s="787"/>
      <c r="C84" s="787"/>
      <c r="D84" t="s">
        <v>13</v>
      </c>
      <c r="E84" s="121">
        <v>11.3</v>
      </c>
      <c r="G84" s="21">
        <f t="shared" si="1"/>
        <v>21.000000000000021</v>
      </c>
      <c r="H84" s="21"/>
    </row>
    <row r="85" spans="1:12">
      <c r="B85" s="787"/>
      <c r="C85" s="787"/>
      <c r="D85" t="s">
        <v>14</v>
      </c>
      <c r="E85" s="121">
        <v>600</v>
      </c>
      <c r="G85" s="21">
        <f t="shared" si="1"/>
        <v>621</v>
      </c>
      <c r="H85" s="21"/>
    </row>
    <row r="86" spans="1:12">
      <c r="B86" s="787"/>
      <c r="C86" s="787"/>
      <c r="D86" s="378" t="s">
        <v>223</v>
      </c>
      <c r="E86" s="379">
        <v>15</v>
      </c>
      <c r="G86" s="21">
        <f t="shared" si="1"/>
        <v>636</v>
      </c>
      <c r="H86" s="21"/>
    </row>
    <row r="87" spans="1:12" s="127" customFormat="1">
      <c r="A87" s="126">
        <v>45900</v>
      </c>
      <c r="B87" s="797" t="s">
        <v>4697</v>
      </c>
      <c r="C87" s="797" t="s">
        <v>21</v>
      </c>
      <c r="D87" s="127" t="s">
        <v>14</v>
      </c>
      <c r="E87" s="266"/>
      <c r="F87" s="266">
        <v>185</v>
      </c>
      <c r="G87" s="21">
        <f t="shared" si="1"/>
        <v>451</v>
      </c>
      <c r="H87" s="320"/>
    </row>
    <row r="88" spans="1:12">
      <c r="A88" s="39">
        <v>45930</v>
      </c>
      <c r="B88" s="787" t="s">
        <v>4698</v>
      </c>
      <c r="C88" s="787" t="s">
        <v>21</v>
      </c>
      <c r="D88" t="s">
        <v>14</v>
      </c>
      <c r="F88" s="121">
        <v>250</v>
      </c>
      <c r="G88" s="21">
        <f t="shared" si="1"/>
        <v>201</v>
      </c>
      <c r="H88" s="253"/>
    </row>
    <row r="89" spans="1:12">
      <c r="A89" s="39">
        <v>45931</v>
      </c>
      <c r="B89" s="787" t="s">
        <v>4699</v>
      </c>
      <c r="C89" s="787" t="s">
        <v>21</v>
      </c>
      <c r="D89" t="s">
        <v>14</v>
      </c>
      <c r="F89" s="121">
        <v>165</v>
      </c>
      <c r="G89" s="21">
        <f t="shared" si="1"/>
        <v>36</v>
      </c>
      <c r="H89" s="253"/>
    </row>
    <row r="90" spans="1:12">
      <c r="A90" s="39">
        <v>45931</v>
      </c>
      <c r="B90" s="787" t="s">
        <v>4696</v>
      </c>
      <c r="C90" s="787" t="s">
        <v>21</v>
      </c>
      <c r="D90" t="s">
        <v>12</v>
      </c>
      <c r="F90" s="121">
        <v>9.6999999999999993</v>
      </c>
      <c r="G90" s="21">
        <f t="shared" si="1"/>
        <v>26.3</v>
      </c>
      <c r="H90" s="253"/>
    </row>
    <row r="91" spans="1:12">
      <c r="A91" s="39">
        <v>45931</v>
      </c>
      <c r="B91" s="787" t="s">
        <v>4696</v>
      </c>
      <c r="C91" s="787" t="s">
        <v>21</v>
      </c>
      <c r="D91" t="s">
        <v>13</v>
      </c>
      <c r="F91">
        <v>11.3</v>
      </c>
      <c r="G91" s="21">
        <f t="shared" si="1"/>
        <v>15</v>
      </c>
      <c r="H91" s="253"/>
      <c r="I91" s="536"/>
    </row>
    <row r="92" spans="1:12">
      <c r="A92" s="39">
        <v>46058</v>
      </c>
      <c r="B92" s="787" t="s">
        <v>4700</v>
      </c>
      <c r="C92" s="787" t="s">
        <v>21</v>
      </c>
      <c r="D92" t="s">
        <v>223</v>
      </c>
      <c r="F92" s="121">
        <v>15</v>
      </c>
      <c r="G92" s="21">
        <f t="shared" si="1"/>
        <v>0</v>
      </c>
      <c r="H92" s="253"/>
      <c r="I92" s="536"/>
    </row>
    <row r="93" spans="1:12">
      <c r="A93" s="133" t="s">
        <v>136</v>
      </c>
      <c r="B93" s="786" t="s">
        <v>10</v>
      </c>
      <c r="C93" s="786" t="s">
        <v>91</v>
      </c>
      <c r="D93" t="s">
        <v>12</v>
      </c>
      <c r="E93" s="121">
        <v>9.1</v>
      </c>
      <c r="G93" s="21">
        <f t="shared" si="1"/>
        <v>9.1</v>
      </c>
      <c r="H93" s="21"/>
    </row>
    <row r="94" spans="1:12">
      <c r="A94" s="106"/>
      <c r="B94" s="787"/>
      <c r="C94" s="787"/>
      <c r="D94" t="s">
        <v>13</v>
      </c>
      <c r="E94" s="121">
        <v>8.1999999999999993</v>
      </c>
      <c r="G94" s="21">
        <f t="shared" si="1"/>
        <v>17.299999999999997</v>
      </c>
      <c r="H94" s="21"/>
    </row>
    <row r="95" spans="1:12">
      <c r="A95" s="106"/>
      <c r="B95" s="787"/>
      <c r="C95" s="787"/>
      <c r="D95" t="s">
        <v>14</v>
      </c>
      <c r="E95" s="121">
        <v>600</v>
      </c>
      <c r="G95" s="21">
        <f t="shared" si="1"/>
        <v>617.29999999999995</v>
      </c>
      <c r="H95" s="21"/>
    </row>
    <row r="96" spans="1:12">
      <c r="A96" s="39">
        <v>45954</v>
      </c>
      <c r="B96" s="787" t="s">
        <v>4701</v>
      </c>
      <c r="C96" s="787" t="s">
        <v>91</v>
      </c>
      <c r="D96" t="s">
        <v>14</v>
      </c>
      <c r="F96" s="121">
        <v>300</v>
      </c>
      <c r="G96" s="21">
        <f>+G95+E96-F96</f>
        <v>317.29999999999995</v>
      </c>
      <c r="H96" s="21"/>
    </row>
    <row r="97" spans="1:8">
      <c r="A97" s="39">
        <v>45966</v>
      </c>
      <c r="B97" s="787" t="s">
        <v>4702</v>
      </c>
      <c r="C97" s="787" t="s">
        <v>91</v>
      </c>
      <c r="D97" t="s">
        <v>14</v>
      </c>
      <c r="F97" s="121">
        <v>50</v>
      </c>
      <c r="G97" s="21">
        <f t="shared" ref="G97:G171" si="2">+G96+E97-F97</f>
        <v>267.29999999999995</v>
      </c>
      <c r="H97" s="21"/>
    </row>
    <row r="98" spans="1:8">
      <c r="A98" s="39">
        <v>45966</v>
      </c>
      <c r="B98" s="787" t="s">
        <v>4703</v>
      </c>
      <c r="C98" s="787" t="s">
        <v>91</v>
      </c>
      <c r="D98" t="s">
        <v>14</v>
      </c>
      <c r="F98" s="121">
        <v>250</v>
      </c>
      <c r="G98" s="21">
        <f t="shared" si="2"/>
        <v>17.299999999999955</v>
      </c>
      <c r="H98" s="21"/>
    </row>
    <row r="99" spans="1:8">
      <c r="A99" s="39">
        <v>45966</v>
      </c>
      <c r="B99" s="787" t="s">
        <v>4704</v>
      </c>
      <c r="C99" s="787" t="s">
        <v>91</v>
      </c>
      <c r="D99" t="s">
        <v>12</v>
      </c>
      <c r="F99" s="121">
        <v>9.1</v>
      </c>
      <c r="G99" s="21">
        <f t="shared" si="2"/>
        <v>8.1999999999999549</v>
      </c>
      <c r="H99" s="21"/>
    </row>
    <row r="100" spans="1:8">
      <c r="A100" s="39">
        <v>45966</v>
      </c>
      <c r="B100" s="787" t="s">
        <v>4704</v>
      </c>
      <c r="C100" s="787" t="s">
        <v>91</v>
      </c>
      <c r="D100" t="s">
        <v>13</v>
      </c>
      <c r="F100" s="121">
        <v>8.1999999999999993</v>
      </c>
      <c r="G100" s="21">
        <f t="shared" si="2"/>
        <v>-4.4408920985006262E-14</v>
      </c>
      <c r="H100" s="21"/>
    </row>
    <row r="101" spans="1:8">
      <c r="A101" s="41">
        <v>45961</v>
      </c>
      <c r="B101" s="786" t="s">
        <v>10</v>
      </c>
      <c r="C101" s="786" t="s">
        <v>23</v>
      </c>
      <c r="D101" t="s">
        <v>12</v>
      </c>
      <c r="E101" s="121">
        <v>7.2</v>
      </c>
      <c r="G101" s="21">
        <f t="shared" si="2"/>
        <v>7.1999999999999558</v>
      </c>
      <c r="H101" s="21"/>
    </row>
    <row r="102" spans="1:8">
      <c r="B102" s="787"/>
      <c r="C102" s="787"/>
      <c r="D102" t="s">
        <v>13</v>
      </c>
      <c r="E102" s="121">
        <v>10</v>
      </c>
      <c r="G102" s="21">
        <f t="shared" si="2"/>
        <v>17.199999999999957</v>
      </c>
      <c r="H102" s="21"/>
    </row>
    <row r="103" spans="1:8">
      <c r="B103" s="787"/>
      <c r="C103" s="787"/>
      <c r="D103" t="s">
        <v>14</v>
      </c>
      <c r="E103" s="121">
        <v>600</v>
      </c>
      <c r="G103" s="21">
        <f t="shared" si="2"/>
        <v>617.19999999999993</v>
      </c>
      <c r="H103" s="21"/>
    </row>
    <row r="104" spans="1:8">
      <c r="A104" s="39">
        <v>45978</v>
      </c>
      <c r="B104" s="787" t="s">
        <v>4705</v>
      </c>
      <c r="C104" s="787" t="s">
        <v>23</v>
      </c>
      <c r="D104" t="s">
        <v>14</v>
      </c>
      <c r="F104" s="121">
        <v>300</v>
      </c>
      <c r="G104" s="21">
        <f t="shared" si="2"/>
        <v>317.19999999999993</v>
      </c>
      <c r="H104" s="21"/>
    </row>
    <row r="105" spans="1:8">
      <c r="A105" s="39">
        <v>46017</v>
      </c>
      <c r="B105" s="787" t="s">
        <v>4706</v>
      </c>
      <c r="C105" s="787" t="s">
        <v>23</v>
      </c>
      <c r="D105" t="s">
        <v>14</v>
      </c>
      <c r="F105" s="121">
        <v>100</v>
      </c>
      <c r="G105" s="21">
        <f t="shared" si="2"/>
        <v>217.19999999999993</v>
      </c>
      <c r="H105" s="21"/>
    </row>
    <row r="106" spans="1:8">
      <c r="A106" s="39">
        <v>46017</v>
      </c>
      <c r="B106" s="787" t="s">
        <v>4707</v>
      </c>
      <c r="C106" s="787" t="s">
        <v>23</v>
      </c>
      <c r="D106" t="s">
        <v>14</v>
      </c>
      <c r="F106" s="121">
        <v>200</v>
      </c>
      <c r="G106" s="21">
        <f t="shared" si="2"/>
        <v>17.199999999999932</v>
      </c>
      <c r="H106" s="21"/>
    </row>
    <row r="107" spans="1:8">
      <c r="A107" s="39">
        <v>46057</v>
      </c>
      <c r="B107" s="787" t="s">
        <v>4708</v>
      </c>
      <c r="C107" s="787" t="s">
        <v>23</v>
      </c>
      <c r="D107" t="s">
        <v>12</v>
      </c>
      <c r="F107" s="121">
        <v>7.2</v>
      </c>
      <c r="G107" s="21">
        <f t="shared" si="2"/>
        <v>9.9999999999999325</v>
      </c>
      <c r="H107" s="21"/>
    </row>
    <row r="108" spans="1:8">
      <c r="A108" s="39">
        <v>46057</v>
      </c>
      <c r="B108" s="787" t="s">
        <v>4708</v>
      </c>
      <c r="C108" s="787" t="s">
        <v>23</v>
      </c>
      <c r="D108" t="s">
        <v>13</v>
      </c>
      <c r="F108" s="121">
        <v>10</v>
      </c>
      <c r="G108" s="21">
        <f t="shared" si="2"/>
        <v>-6.7501559897209518E-14</v>
      </c>
      <c r="H108" s="21"/>
    </row>
    <row r="109" spans="1:8">
      <c r="A109" s="41">
        <v>45991</v>
      </c>
      <c r="B109" s="786" t="s">
        <v>10</v>
      </c>
      <c r="C109" s="786" t="s">
        <v>24</v>
      </c>
      <c r="D109" t="s">
        <v>12</v>
      </c>
      <c r="E109" s="121">
        <v>7.3</v>
      </c>
      <c r="G109" s="21">
        <f t="shared" si="2"/>
        <v>7.2999999999999323</v>
      </c>
      <c r="H109" s="21"/>
    </row>
    <row r="110" spans="1:8">
      <c r="B110" s="787"/>
      <c r="C110" s="787"/>
      <c r="D110" t="s">
        <v>13</v>
      </c>
      <c r="E110" s="121">
        <v>15</v>
      </c>
      <c r="G110" s="21">
        <f t="shared" si="2"/>
        <v>22.299999999999933</v>
      </c>
      <c r="H110" s="21"/>
    </row>
    <row r="111" spans="1:8">
      <c r="B111" s="787"/>
      <c r="C111" s="787"/>
      <c r="D111" t="s">
        <v>14</v>
      </c>
      <c r="E111" s="121">
        <v>600</v>
      </c>
      <c r="G111" s="21">
        <f t="shared" si="2"/>
        <v>622.29999999999995</v>
      </c>
      <c r="H111" s="21"/>
    </row>
    <row r="112" spans="1:8">
      <c r="A112" s="39">
        <v>46036</v>
      </c>
      <c r="B112" s="787" t="s">
        <v>4709</v>
      </c>
      <c r="C112" s="787" t="s">
        <v>24</v>
      </c>
      <c r="D112" t="s">
        <v>14</v>
      </c>
      <c r="F112" s="121">
        <v>290</v>
      </c>
      <c r="G112" s="21">
        <f t="shared" si="2"/>
        <v>332.29999999999995</v>
      </c>
      <c r="H112" s="21"/>
    </row>
    <row r="113" spans="1:13">
      <c r="A113" s="39">
        <v>46036</v>
      </c>
      <c r="B113" s="787" t="s">
        <v>4710</v>
      </c>
      <c r="C113" s="787" t="s">
        <v>24</v>
      </c>
      <c r="D113" t="s">
        <v>14</v>
      </c>
      <c r="F113" s="121">
        <v>10</v>
      </c>
      <c r="G113" s="21">
        <f t="shared" si="2"/>
        <v>322.29999999999995</v>
      </c>
      <c r="H113" s="21"/>
    </row>
    <row r="114" spans="1:13">
      <c r="A114" s="39">
        <v>46052</v>
      </c>
      <c r="B114" s="787" t="s">
        <v>4711</v>
      </c>
      <c r="C114" s="787" t="s">
        <v>24</v>
      </c>
      <c r="D114" t="s">
        <v>14</v>
      </c>
      <c r="F114" s="121">
        <v>300</v>
      </c>
      <c r="G114" s="21">
        <f>+G113+E114-F114</f>
        <v>22.299999999999955</v>
      </c>
      <c r="H114" s="21"/>
    </row>
    <row r="115" spans="1:13">
      <c r="A115" s="39">
        <v>46057</v>
      </c>
      <c r="B115" s="787" t="s">
        <v>4708</v>
      </c>
      <c r="C115" s="787" t="s">
        <v>24</v>
      </c>
      <c r="D115" t="s">
        <v>12</v>
      </c>
      <c r="F115" s="121">
        <v>7.3</v>
      </c>
      <c r="G115" s="21">
        <f t="shared" ref="G115:G125" si="3">+G114+E115-F115</f>
        <v>14.999999999999954</v>
      </c>
      <c r="H115" s="21"/>
    </row>
    <row r="116" spans="1:13">
      <c r="A116" s="39">
        <v>46057</v>
      </c>
      <c r="B116" s="787" t="s">
        <v>4708</v>
      </c>
      <c r="C116" s="787" t="s">
        <v>24</v>
      </c>
      <c r="D116" t="s">
        <v>13</v>
      </c>
      <c r="F116" s="121">
        <v>15</v>
      </c>
      <c r="G116" s="21">
        <f t="shared" si="3"/>
        <v>-4.6185277824406512E-14</v>
      </c>
      <c r="H116" s="21"/>
    </row>
    <row r="117" spans="1:13">
      <c r="A117" s="41">
        <v>46022</v>
      </c>
      <c r="B117" s="786" t="s">
        <v>10</v>
      </c>
      <c r="C117" s="786" t="s">
        <v>25</v>
      </c>
      <c r="D117" t="s">
        <v>12</v>
      </c>
      <c r="E117" s="121">
        <v>7</v>
      </c>
      <c r="G117" s="21">
        <f t="shared" si="3"/>
        <v>6.9999999999999538</v>
      </c>
      <c r="H117" s="470">
        <f>SUM(H4:H110)</f>
        <v>460</v>
      </c>
      <c r="I117" s="458" t="s">
        <v>1120</v>
      </c>
    </row>
    <row r="118" spans="1:13">
      <c r="A118" s="41"/>
      <c r="B118" s="786"/>
      <c r="C118" s="786"/>
      <c r="D118" t="s">
        <v>13</v>
      </c>
      <c r="E118" s="121">
        <v>24.6</v>
      </c>
      <c r="G118" s="21">
        <f t="shared" si="3"/>
        <v>31.599999999999955</v>
      </c>
    </row>
    <row r="119" spans="1:13">
      <c r="B119" s="787"/>
      <c r="C119" s="787"/>
      <c r="D119" t="s">
        <v>14</v>
      </c>
      <c r="E119" s="121">
        <v>600</v>
      </c>
      <c r="G119" s="21">
        <f t="shared" si="3"/>
        <v>631.59999999999991</v>
      </c>
    </row>
    <row r="120" spans="1:13">
      <c r="A120" s="39">
        <v>46052</v>
      </c>
      <c r="B120" s="787" t="s">
        <v>4712</v>
      </c>
      <c r="C120" s="787" t="s">
        <v>25</v>
      </c>
      <c r="D120" t="s">
        <v>14</v>
      </c>
      <c r="F120" s="121">
        <v>600</v>
      </c>
      <c r="G120" s="21">
        <f t="shared" si="3"/>
        <v>31.599999999999909</v>
      </c>
    </row>
    <row r="121" spans="1:13">
      <c r="A121" s="39">
        <v>46057</v>
      </c>
      <c r="B121" s="787" t="s">
        <v>4708</v>
      </c>
      <c r="C121" s="787" t="s">
        <v>25</v>
      </c>
      <c r="D121" t="s">
        <v>12</v>
      </c>
      <c r="F121" s="121">
        <v>7</v>
      </c>
      <c r="G121" s="21">
        <f t="shared" si="3"/>
        <v>24.599999999999909</v>
      </c>
      <c r="K121" s="786"/>
      <c r="L121" s="786"/>
      <c r="M121" s="786"/>
    </row>
    <row r="122" spans="1:13">
      <c r="A122" s="39">
        <v>46057</v>
      </c>
      <c r="B122" s="787" t="s">
        <v>4708</v>
      </c>
      <c r="C122" s="787" t="s">
        <v>25</v>
      </c>
      <c r="D122" t="s">
        <v>13</v>
      </c>
      <c r="F122" s="121">
        <v>3.5</v>
      </c>
      <c r="G122" s="21">
        <f t="shared" si="3"/>
        <v>21.099999999999909</v>
      </c>
    </row>
    <row r="123" spans="1:13">
      <c r="A123" s="39">
        <v>46058</v>
      </c>
      <c r="B123" s="787" t="s">
        <v>4700</v>
      </c>
      <c r="C123" s="787" t="s">
        <v>25</v>
      </c>
      <c r="D123" t="s">
        <v>13</v>
      </c>
      <c r="F123" s="121">
        <v>21.1</v>
      </c>
      <c r="G123" s="21">
        <f t="shared" si="3"/>
        <v>-9.2370555648813024E-14</v>
      </c>
      <c r="K123" s="820" t="s">
        <v>4690</v>
      </c>
      <c r="L123" s="820"/>
      <c r="M123" s="820"/>
    </row>
    <row r="124" spans="1:13">
      <c r="A124" s="41">
        <v>46053</v>
      </c>
      <c r="B124" s="786" t="s">
        <v>10</v>
      </c>
      <c r="C124" s="786" t="s">
        <v>11</v>
      </c>
      <c r="D124" t="s">
        <v>12</v>
      </c>
      <c r="E124" s="4">
        <v>8.1999999999999993</v>
      </c>
      <c r="G124" s="21">
        <f t="shared" si="3"/>
        <v>8.1999999999999069</v>
      </c>
      <c r="J124" s="10">
        <v>2026</v>
      </c>
      <c r="K124" s="786" t="s">
        <v>11</v>
      </c>
      <c r="L124" t="s">
        <v>12</v>
      </c>
      <c r="M124" s="4">
        <v>8.1999999999999993</v>
      </c>
    </row>
    <row r="125" spans="1:13">
      <c r="B125" s="787"/>
      <c r="C125" s="787"/>
      <c r="D125" t="s">
        <v>13</v>
      </c>
      <c r="E125" s="4">
        <v>25.8</v>
      </c>
      <c r="G125" s="21">
        <f t="shared" si="3"/>
        <v>33.999999999999908</v>
      </c>
      <c r="K125" s="787"/>
      <c r="L125" t="s">
        <v>13</v>
      </c>
      <c r="M125" s="4">
        <v>25.8</v>
      </c>
    </row>
    <row r="126" spans="1:13">
      <c r="B126" s="787"/>
      <c r="C126" s="787"/>
      <c r="D126" t="s">
        <v>14</v>
      </c>
      <c r="E126" s="121">
        <v>600</v>
      </c>
      <c r="G126" s="21">
        <f t="shared" si="2"/>
        <v>633.99999999999989</v>
      </c>
      <c r="K126" s="786" t="s">
        <v>15</v>
      </c>
      <c r="L126" t="s">
        <v>12</v>
      </c>
      <c r="M126" s="121">
        <v>7.8</v>
      </c>
    </row>
    <row r="127" spans="1:13">
      <c r="A127" s="39">
        <v>46058</v>
      </c>
      <c r="B127" s="631" t="s">
        <v>4713</v>
      </c>
      <c r="C127" s="787" t="s">
        <v>11</v>
      </c>
      <c r="D127" t="s">
        <v>14</v>
      </c>
      <c r="F127" s="121">
        <v>600</v>
      </c>
      <c r="G127" s="21">
        <f t="shared" si="2"/>
        <v>33.999999999999886</v>
      </c>
      <c r="K127" s="787"/>
      <c r="L127" t="s">
        <v>13</v>
      </c>
      <c r="M127" s="121">
        <v>25.2</v>
      </c>
    </row>
    <row r="128" spans="1:13">
      <c r="A128" s="41">
        <v>46081</v>
      </c>
      <c r="B128" s="786" t="s">
        <v>10</v>
      </c>
      <c r="C128" s="786" t="s">
        <v>15</v>
      </c>
      <c r="D128" t="s">
        <v>12</v>
      </c>
      <c r="E128" s="121">
        <v>7.8</v>
      </c>
      <c r="G128" s="21">
        <f t="shared" si="2"/>
        <v>41.799999999999883</v>
      </c>
      <c r="K128" s="786" t="s">
        <v>16</v>
      </c>
      <c r="L128" t="s">
        <v>12</v>
      </c>
      <c r="M128" s="121">
        <v>5.6</v>
      </c>
    </row>
    <row r="129" spans="1:14">
      <c r="B129" s="787"/>
      <c r="C129" s="787"/>
      <c r="D129" t="s">
        <v>13</v>
      </c>
      <c r="E129" s="121">
        <v>25.2</v>
      </c>
      <c r="G129" s="21">
        <f t="shared" si="2"/>
        <v>66.999999999999886</v>
      </c>
      <c r="K129" s="786"/>
      <c r="L129" t="s">
        <v>13</v>
      </c>
      <c r="M129" s="121">
        <v>17.399999999999999</v>
      </c>
    </row>
    <row r="130" spans="1:14">
      <c r="B130" s="787"/>
      <c r="C130" s="787"/>
      <c r="D130" t="s">
        <v>14</v>
      </c>
      <c r="E130" s="121">
        <v>600</v>
      </c>
      <c r="G130" s="21">
        <f t="shared" si="2"/>
        <v>666.99999999999989</v>
      </c>
      <c r="K130" s="787"/>
      <c r="L130" t="s">
        <v>14</v>
      </c>
      <c r="M130" s="121">
        <v>300</v>
      </c>
    </row>
    <row r="131" spans="1:14">
      <c r="A131" s="39">
        <v>46093</v>
      </c>
      <c r="B131" s="631" t="s">
        <v>4714</v>
      </c>
      <c r="C131" s="787" t="s">
        <v>15</v>
      </c>
      <c r="D131" t="s">
        <v>14</v>
      </c>
      <c r="F131" s="121">
        <v>550</v>
      </c>
      <c r="G131" s="21">
        <f t="shared" si="2"/>
        <v>116.99999999999989</v>
      </c>
      <c r="K131" s="787"/>
      <c r="M131" s="135">
        <f>SUM(M124:M130)</f>
        <v>390</v>
      </c>
    </row>
    <row r="132" spans="1:14">
      <c r="A132" s="39">
        <v>46121</v>
      </c>
      <c r="B132" s="787" t="s">
        <v>4715</v>
      </c>
      <c r="C132" s="787" t="s">
        <v>15</v>
      </c>
      <c r="D132" t="s">
        <v>14</v>
      </c>
      <c r="F132" s="121">
        <v>50</v>
      </c>
      <c r="G132" s="21">
        <f t="shared" si="2"/>
        <v>66.999999999999886</v>
      </c>
      <c r="K132" s="786"/>
      <c r="M132" s="121"/>
    </row>
    <row r="133" spans="1:14">
      <c r="A133" s="41">
        <v>46112</v>
      </c>
      <c r="B133" s="786" t="s">
        <v>10</v>
      </c>
      <c r="C133" s="786" t="s">
        <v>16</v>
      </c>
      <c r="D133" t="s">
        <v>12</v>
      </c>
      <c r="E133" s="121">
        <v>5.6</v>
      </c>
      <c r="G133" s="21">
        <f t="shared" si="2"/>
        <v>72.599999999999881</v>
      </c>
      <c r="K133" s="786"/>
      <c r="M133" s="121"/>
    </row>
    <row r="134" spans="1:14">
      <c r="B134" s="787"/>
      <c r="C134" s="787"/>
      <c r="D134" t="s">
        <v>13</v>
      </c>
      <c r="E134" s="121">
        <v>17.399999999999999</v>
      </c>
      <c r="G134" s="21">
        <f t="shared" si="2"/>
        <v>89.999999999999886</v>
      </c>
      <c r="M134" s="121"/>
    </row>
    <row r="135" spans="1:14">
      <c r="B135" s="787"/>
      <c r="C135" s="787"/>
      <c r="D135" t="s">
        <v>14</v>
      </c>
      <c r="E135" s="121">
        <v>600</v>
      </c>
      <c r="G135" s="21">
        <f t="shared" si="2"/>
        <v>689.99999999999989</v>
      </c>
    </row>
    <row r="136" spans="1:14">
      <c r="A136" s="39">
        <v>46121</v>
      </c>
      <c r="B136" s="787" t="s">
        <v>4715</v>
      </c>
      <c r="C136" s="787" t="s">
        <v>16</v>
      </c>
      <c r="D136" t="s">
        <v>14</v>
      </c>
      <c r="F136" s="121">
        <v>200</v>
      </c>
      <c r="G136" s="21">
        <f t="shared" si="2"/>
        <v>489.99999999999989</v>
      </c>
    </row>
    <row r="137" spans="1:14">
      <c r="A137" s="39">
        <v>46128</v>
      </c>
      <c r="B137" s="787" t="s">
        <v>4716</v>
      </c>
      <c r="C137" s="787" t="s">
        <v>16</v>
      </c>
      <c r="D137" t="s">
        <v>14</v>
      </c>
      <c r="F137" s="121">
        <v>100</v>
      </c>
      <c r="G137" s="21">
        <f t="shared" si="2"/>
        <v>389.99999999999989</v>
      </c>
    </row>
    <row r="138" spans="1:14">
      <c r="A138" s="39">
        <v>46141</v>
      </c>
      <c r="B138" s="787" t="s">
        <v>4717</v>
      </c>
      <c r="C138" s="787" t="s">
        <v>16</v>
      </c>
      <c r="D138" t="s">
        <v>14</v>
      </c>
      <c r="F138" s="121">
        <v>40</v>
      </c>
      <c r="G138" s="21">
        <f t="shared" si="2"/>
        <v>349.99999999999989</v>
      </c>
    </row>
    <row r="139" spans="1:14">
      <c r="A139" s="39">
        <v>46141</v>
      </c>
      <c r="B139" s="787" t="s">
        <v>4718</v>
      </c>
      <c r="C139" s="787" t="s">
        <v>16</v>
      </c>
      <c r="D139" t="s">
        <v>14</v>
      </c>
      <c r="F139" s="121">
        <v>60</v>
      </c>
      <c r="G139" s="21">
        <f t="shared" si="2"/>
        <v>289.99999999999989</v>
      </c>
    </row>
    <row r="140" spans="1:14">
      <c r="A140" s="41">
        <v>46142</v>
      </c>
      <c r="B140" s="786" t="s">
        <v>10</v>
      </c>
      <c r="C140" s="786" t="s">
        <v>1880</v>
      </c>
      <c r="D140" t="s">
        <v>12</v>
      </c>
      <c r="G140" s="21">
        <f t="shared" si="2"/>
        <v>289.99999999999989</v>
      </c>
      <c r="N140" s="121"/>
    </row>
    <row r="141" spans="1:14">
      <c r="B141" s="787"/>
      <c r="C141" s="787"/>
      <c r="D141" t="s">
        <v>13</v>
      </c>
      <c r="G141" s="21">
        <f t="shared" si="2"/>
        <v>289.99999999999989</v>
      </c>
    </row>
    <row r="142" spans="1:14">
      <c r="B142" s="787"/>
      <c r="C142" s="787"/>
      <c r="D142" t="s">
        <v>14</v>
      </c>
      <c r="G142" s="21">
        <f t="shared" si="2"/>
        <v>289.99999999999989</v>
      </c>
    </row>
    <row r="143" spans="1:14">
      <c r="B143" s="787"/>
      <c r="C143" s="787"/>
      <c r="G143" s="21">
        <f t="shared" si="2"/>
        <v>289.99999999999989</v>
      </c>
    </row>
    <row r="144" spans="1:14">
      <c r="B144" s="787"/>
      <c r="C144" s="787"/>
      <c r="G144" s="21">
        <f t="shared" si="2"/>
        <v>289.99999999999989</v>
      </c>
    </row>
    <row r="145" spans="2:7">
      <c r="B145" s="787"/>
      <c r="C145" s="787"/>
      <c r="G145" s="21">
        <f t="shared" si="2"/>
        <v>289.99999999999989</v>
      </c>
    </row>
    <row r="146" spans="2:7">
      <c r="B146" s="787"/>
      <c r="C146" s="787"/>
      <c r="G146" s="21">
        <f t="shared" si="2"/>
        <v>289.99999999999989</v>
      </c>
    </row>
    <row r="147" spans="2:7">
      <c r="B147" s="787"/>
      <c r="C147" s="787"/>
      <c r="G147" s="21">
        <f t="shared" si="2"/>
        <v>289.99999999999989</v>
      </c>
    </row>
    <row r="148" spans="2:7">
      <c r="B148" s="787"/>
      <c r="C148" s="787"/>
      <c r="G148" s="21">
        <f t="shared" si="2"/>
        <v>289.99999999999989</v>
      </c>
    </row>
    <row r="149" spans="2:7">
      <c r="B149" s="787"/>
      <c r="C149" s="787"/>
      <c r="G149" s="21">
        <f t="shared" si="2"/>
        <v>289.99999999999989</v>
      </c>
    </row>
    <row r="150" spans="2:7">
      <c r="B150" s="787"/>
      <c r="C150" s="787"/>
      <c r="G150" s="21">
        <f t="shared" si="2"/>
        <v>289.99999999999989</v>
      </c>
    </row>
    <row r="151" spans="2:7">
      <c r="B151" s="787"/>
      <c r="C151" s="787"/>
      <c r="G151" s="21">
        <f t="shared" si="2"/>
        <v>289.99999999999989</v>
      </c>
    </row>
    <row r="152" spans="2:7">
      <c r="B152" s="787"/>
      <c r="C152" s="787"/>
      <c r="G152" s="21">
        <f t="shared" si="2"/>
        <v>289.99999999999989</v>
      </c>
    </row>
    <row r="153" spans="2:7">
      <c r="B153" s="787"/>
      <c r="C153" s="787"/>
      <c r="G153" s="21">
        <f t="shared" si="2"/>
        <v>289.99999999999989</v>
      </c>
    </row>
    <row r="154" spans="2:7">
      <c r="B154" s="787"/>
      <c r="C154" s="787"/>
      <c r="G154" s="21">
        <f t="shared" si="2"/>
        <v>289.99999999999989</v>
      </c>
    </row>
    <row r="155" spans="2:7">
      <c r="B155" s="787"/>
      <c r="C155" s="787"/>
      <c r="G155" s="21">
        <f t="shared" si="2"/>
        <v>289.99999999999989</v>
      </c>
    </row>
    <row r="156" spans="2:7">
      <c r="B156" s="787"/>
      <c r="C156" s="787"/>
      <c r="G156" s="21">
        <f t="shared" si="2"/>
        <v>289.99999999999989</v>
      </c>
    </row>
    <row r="157" spans="2:7">
      <c r="B157" s="787"/>
      <c r="C157" s="787"/>
      <c r="G157" s="21">
        <f t="shared" si="2"/>
        <v>289.99999999999989</v>
      </c>
    </row>
    <row r="158" spans="2:7">
      <c r="B158" s="787"/>
      <c r="C158" s="787"/>
      <c r="G158" s="21">
        <f t="shared" si="2"/>
        <v>289.99999999999989</v>
      </c>
    </row>
    <row r="159" spans="2:7">
      <c r="B159" s="787"/>
      <c r="C159" s="787"/>
      <c r="G159" s="21">
        <f t="shared" si="2"/>
        <v>289.99999999999989</v>
      </c>
    </row>
    <row r="160" spans="2:7">
      <c r="B160" s="787"/>
      <c r="C160" s="787"/>
      <c r="G160" s="21">
        <f t="shared" si="2"/>
        <v>289.99999999999989</v>
      </c>
    </row>
    <row r="161" spans="2:7">
      <c r="B161" s="787"/>
      <c r="C161" s="787"/>
      <c r="G161" s="21">
        <f t="shared" si="2"/>
        <v>289.99999999999989</v>
      </c>
    </row>
    <row r="162" spans="2:7">
      <c r="B162" s="787"/>
      <c r="C162" s="787"/>
      <c r="G162" s="21">
        <f t="shared" si="2"/>
        <v>289.99999999999989</v>
      </c>
    </row>
    <row r="163" spans="2:7">
      <c r="B163" s="787"/>
      <c r="C163" s="787"/>
      <c r="G163" s="21">
        <f t="shared" si="2"/>
        <v>289.99999999999989</v>
      </c>
    </row>
    <row r="164" spans="2:7">
      <c r="B164" s="787"/>
      <c r="C164" s="787"/>
      <c r="G164" s="21">
        <f t="shared" si="2"/>
        <v>289.99999999999989</v>
      </c>
    </row>
    <row r="165" spans="2:7">
      <c r="B165" s="787"/>
      <c r="C165" s="787"/>
      <c r="G165" s="21">
        <f t="shared" si="2"/>
        <v>289.99999999999989</v>
      </c>
    </row>
    <row r="166" spans="2:7">
      <c r="B166" s="787"/>
      <c r="C166" s="787"/>
      <c r="G166" s="21">
        <f t="shared" si="2"/>
        <v>289.99999999999989</v>
      </c>
    </row>
    <row r="167" spans="2:7">
      <c r="B167" s="787"/>
      <c r="C167" s="787"/>
      <c r="G167" s="21">
        <f t="shared" si="2"/>
        <v>289.99999999999989</v>
      </c>
    </row>
    <row r="168" spans="2:7">
      <c r="B168" s="787"/>
      <c r="C168" s="787"/>
      <c r="G168" s="21">
        <f t="shared" si="2"/>
        <v>289.99999999999989</v>
      </c>
    </row>
    <row r="169" spans="2:7">
      <c r="B169" s="787"/>
      <c r="C169" s="787"/>
      <c r="G169" s="21">
        <f t="shared" si="2"/>
        <v>289.99999999999989</v>
      </c>
    </row>
    <row r="170" spans="2:7">
      <c r="B170" s="787"/>
      <c r="C170" s="787"/>
      <c r="G170" s="21">
        <f t="shared" si="2"/>
        <v>289.99999999999989</v>
      </c>
    </row>
    <row r="171" spans="2:7">
      <c r="B171" s="787"/>
      <c r="C171" s="787"/>
      <c r="G171" s="21">
        <f t="shared" si="2"/>
        <v>289.99999999999989</v>
      </c>
    </row>
    <row r="172" spans="2:7">
      <c r="B172" s="787"/>
      <c r="C172" s="787"/>
      <c r="G172" s="21">
        <f t="shared" ref="G172:G235" si="4">+G171+E172-F172</f>
        <v>289.99999999999989</v>
      </c>
    </row>
    <row r="173" spans="2:7">
      <c r="B173" s="787"/>
      <c r="C173" s="787"/>
      <c r="G173" s="21">
        <f t="shared" si="4"/>
        <v>289.99999999999989</v>
      </c>
    </row>
    <row r="174" spans="2:7">
      <c r="B174" s="787"/>
      <c r="C174" s="787"/>
      <c r="G174" s="21">
        <f t="shared" si="4"/>
        <v>289.99999999999989</v>
      </c>
    </row>
    <row r="175" spans="2:7">
      <c r="B175" s="787"/>
      <c r="C175" s="787"/>
      <c r="G175" s="21">
        <f t="shared" si="4"/>
        <v>289.99999999999989</v>
      </c>
    </row>
    <row r="176" spans="2:7">
      <c r="B176" s="787"/>
      <c r="C176" s="787"/>
      <c r="G176" s="21">
        <f t="shared" si="4"/>
        <v>289.99999999999989</v>
      </c>
    </row>
    <row r="177" spans="2:7">
      <c r="B177" s="787"/>
      <c r="C177" s="787"/>
      <c r="G177" s="21">
        <f t="shared" si="4"/>
        <v>289.99999999999989</v>
      </c>
    </row>
    <row r="178" spans="2:7">
      <c r="B178" s="787"/>
      <c r="C178" s="787"/>
      <c r="G178" s="21">
        <f t="shared" si="4"/>
        <v>289.99999999999989</v>
      </c>
    </row>
    <row r="179" spans="2:7">
      <c r="B179" s="787"/>
      <c r="C179" s="787"/>
      <c r="G179" s="21">
        <f t="shared" si="4"/>
        <v>289.99999999999989</v>
      </c>
    </row>
    <row r="180" spans="2:7">
      <c r="B180" s="787"/>
      <c r="C180" s="787"/>
      <c r="G180" s="21">
        <f t="shared" si="4"/>
        <v>289.99999999999989</v>
      </c>
    </row>
    <row r="181" spans="2:7">
      <c r="B181" s="787"/>
      <c r="C181" s="787"/>
      <c r="G181" s="21">
        <f t="shared" si="4"/>
        <v>289.99999999999989</v>
      </c>
    </row>
    <row r="182" spans="2:7">
      <c r="B182" s="787"/>
      <c r="C182" s="787"/>
      <c r="G182" s="21">
        <f t="shared" si="4"/>
        <v>289.99999999999989</v>
      </c>
    </row>
    <row r="183" spans="2:7">
      <c r="B183" s="787"/>
      <c r="C183" s="787"/>
      <c r="G183" s="21">
        <f t="shared" si="4"/>
        <v>289.99999999999989</v>
      </c>
    </row>
    <row r="184" spans="2:7">
      <c r="B184" s="787"/>
      <c r="C184" s="787"/>
      <c r="G184" s="21">
        <f t="shared" si="4"/>
        <v>289.99999999999989</v>
      </c>
    </row>
    <row r="185" spans="2:7">
      <c r="B185" s="787"/>
      <c r="C185" s="787"/>
      <c r="G185" s="21">
        <f t="shared" si="4"/>
        <v>289.99999999999989</v>
      </c>
    </row>
    <row r="186" spans="2:7">
      <c r="B186" s="787"/>
      <c r="C186" s="787"/>
      <c r="G186" s="21">
        <f t="shared" si="4"/>
        <v>289.99999999999989</v>
      </c>
    </row>
    <row r="187" spans="2:7">
      <c r="B187" s="787"/>
      <c r="C187" s="787"/>
      <c r="G187" s="21">
        <f t="shared" si="4"/>
        <v>289.99999999999989</v>
      </c>
    </row>
    <row r="188" spans="2:7">
      <c r="B188" s="787"/>
      <c r="C188" s="787"/>
      <c r="G188" s="21">
        <f t="shared" si="4"/>
        <v>289.99999999999989</v>
      </c>
    </row>
    <row r="189" spans="2:7">
      <c r="B189" s="787"/>
      <c r="C189" s="787"/>
      <c r="G189" s="21">
        <f t="shared" si="4"/>
        <v>289.99999999999989</v>
      </c>
    </row>
    <row r="190" spans="2:7">
      <c r="B190" s="787"/>
      <c r="C190" s="787"/>
      <c r="G190" s="21">
        <f t="shared" si="4"/>
        <v>289.99999999999989</v>
      </c>
    </row>
    <row r="191" spans="2:7">
      <c r="B191" s="787"/>
      <c r="C191" s="787"/>
      <c r="G191" s="21">
        <f t="shared" si="4"/>
        <v>289.99999999999989</v>
      </c>
    </row>
    <row r="192" spans="2:7">
      <c r="B192" s="787"/>
      <c r="C192" s="787"/>
      <c r="G192" s="21">
        <f t="shared" si="4"/>
        <v>289.99999999999989</v>
      </c>
    </row>
    <row r="193" spans="2:7">
      <c r="B193" s="787"/>
      <c r="C193" s="787"/>
      <c r="G193" s="21">
        <f t="shared" si="4"/>
        <v>289.99999999999989</v>
      </c>
    </row>
    <row r="194" spans="2:7">
      <c r="B194" s="787"/>
      <c r="C194" s="787"/>
      <c r="G194" s="21">
        <f t="shared" si="4"/>
        <v>289.99999999999989</v>
      </c>
    </row>
    <row r="195" spans="2:7">
      <c r="B195" s="787"/>
      <c r="C195" s="787"/>
      <c r="G195" s="21">
        <f t="shared" si="4"/>
        <v>289.99999999999989</v>
      </c>
    </row>
    <row r="196" spans="2:7">
      <c r="B196" s="787"/>
      <c r="C196" s="787"/>
      <c r="G196" s="21">
        <f t="shared" si="4"/>
        <v>289.99999999999989</v>
      </c>
    </row>
    <row r="197" spans="2:7">
      <c r="B197" s="787"/>
      <c r="C197" s="787"/>
      <c r="G197" s="21">
        <f t="shared" si="4"/>
        <v>289.99999999999989</v>
      </c>
    </row>
    <row r="198" spans="2:7">
      <c r="B198" s="787"/>
      <c r="C198" s="787"/>
      <c r="G198" s="21">
        <f t="shared" si="4"/>
        <v>289.99999999999989</v>
      </c>
    </row>
    <row r="199" spans="2:7">
      <c r="B199" s="787"/>
      <c r="C199" s="787"/>
      <c r="G199" s="21">
        <f t="shared" si="4"/>
        <v>289.99999999999989</v>
      </c>
    </row>
    <row r="200" spans="2:7">
      <c r="B200" s="787"/>
      <c r="C200" s="787"/>
      <c r="G200" s="21">
        <f t="shared" si="4"/>
        <v>289.99999999999989</v>
      </c>
    </row>
    <row r="201" spans="2:7">
      <c r="B201" s="787"/>
      <c r="C201" s="787"/>
      <c r="G201" s="21">
        <f t="shared" si="4"/>
        <v>289.99999999999989</v>
      </c>
    </row>
    <row r="202" spans="2:7">
      <c r="B202" s="787"/>
      <c r="C202" s="787"/>
      <c r="G202" s="21">
        <f t="shared" si="4"/>
        <v>289.99999999999989</v>
      </c>
    </row>
    <row r="203" spans="2:7">
      <c r="B203" s="787"/>
      <c r="C203" s="787"/>
      <c r="G203" s="21">
        <f t="shared" si="4"/>
        <v>289.99999999999989</v>
      </c>
    </row>
    <row r="204" spans="2:7">
      <c r="B204" s="787"/>
      <c r="C204" s="787"/>
      <c r="G204" s="21">
        <f t="shared" si="4"/>
        <v>289.99999999999989</v>
      </c>
    </row>
    <row r="205" spans="2:7">
      <c r="B205" s="787"/>
      <c r="C205" s="787"/>
      <c r="G205" s="21">
        <f t="shared" si="4"/>
        <v>289.99999999999989</v>
      </c>
    </row>
    <row r="206" spans="2:7">
      <c r="B206" s="787"/>
      <c r="C206" s="787"/>
      <c r="G206" s="21">
        <f t="shared" si="4"/>
        <v>289.99999999999989</v>
      </c>
    </row>
    <row r="207" spans="2:7">
      <c r="B207" s="787"/>
      <c r="C207" s="787"/>
      <c r="G207" s="21">
        <f t="shared" si="4"/>
        <v>289.99999999999989</v>
      </c>
    </row>
    <row r="208" spans="2:7">
      <c r="B208" s="787"/>
      <c r="C208" s="787"/>
      <c r="G208" s="21">
        <f t="shared" si="4"/>
        <v>289.99999999999989</v>
      </c>
    </row>
    <row r="209" spans="2:7">
      <c r="B209" s="787"/>
      <c r="C209" s="787"/>
      <c r="G209" s="21">
        <f t="shared" si="4"/>
        <v>289.99999999999989</v>
      </c>
    </row>
    <row r="210" spans="2:7">
      <c r="B210" s="787"/>
      <c r="C210" s="787"/>
      <c r="G210" s="21">
        <f t="shared" si="4"/>
        <v>289.99999999999989</v>
      </c>
    </row>
    <row r="211" spans="2:7">
      <c r="B211" s="787"/>
      <c r="C211" s="787"/>
      <c r="G211" s="21">
        <f t="shared" si="4"/>
        <v>289.99999999999989</v>
      </c>
    </row>
    <row r="212" spans="2:7">
      <c r="B212" s="787"/>
      <c r="C212" s="787"/>
      <c r="G212" s="21">
        <f t="shared" si="4"/>
        <v>289.99999999999989</v>
      </c>
    </row>
    <row r="213" spans="2:7">
      <c r="B213" s="787"/>
      <c r="C213" s="787"/>
      <c r="G213" s="21">
        <f t="shared" si="4"/>
        <v>289.99999999999989</v>
      </c>
    </row>
    <row r="214" spans="2:7">
      <c r="B214" s="787"/>
      <c r="C214" s="787"/>
      <c r="G214" s="21">
        <f t="shared" si="4"/>
        <v>289.99999999999989</v>
      </c>
    </row>
    <row r="215" spans="2:7">
      <c r="B215" s="787"/>
      <c r="C215" s="787"/>
      <c r="G215" s="21">
        <f t="shared" si="4"/>
        <v>289.99999999999989</v>
      </c>
    </row>
    <row r="216" spans="2:7">
      <c r="B216" s="787"/>
      <c r="C216" s="787"/>
      <c r="G216" s="21">
        <f t="shared" si="4"/>
        <v>289.99999999999989</v>
      </c>
    </row>
    <row r="217" spans="2:7">
      <c r="B217" s="787"/>
      <c r="C217" s="787"/>
      <c r="G217" s="21">
        <f t="shared" si="4"/>
        <v>289.99999999999989</v>
      </c>
    </row>
    <row r="218" spans="2:7">
      <c r="B218" s="787"/>
      <c r="C218" s="787"/>
      <c r="G218" s="21">
        <f t="shared" si="4"/>
        <v>289.99999999999989</v>
      </c>
    </row>
    <row r="219" spans="2:7">
      <c r="B219" s="787"/>
      <c r="C219" s="787"/>
      <c r="G219" s="21">
        <f t="shared" si="4"/>
        <v>289.99999999999989</v>
      </c>
    </row>
    <row r="220" spans="2:7">
      <c r="B220" s="787"/>
      <c r="C220" s="787"/>
      <c r="G220" s="21">
        <f t="shared" si="4"/>
        <v>289.99999999999989</v>
      </c>
    </row>
    <row r="221" spans="2:7">
      <c r="B221" s="787"/>
      <c r="C221" s="787"/>
      <c r="G221" s="21">
        <f t="shared" si="4"/>
        <v>289.99999999999989</v>
      </c>
    </row>
    <row r="222" spans="2:7">
      <c r="B222" s="787"/>
      <c r="C222" s="787"/>
      <c r="G222" s="21">
        <f t="shared" si="4"/>
        <v>289.99999999999989</v>
      </c>
    </row>
    <row r="223" spans="2:7">
      <c r="B223" s="787"/>
      <c r="C223" s="787"/>
      <c r="G223" s="21">
        <f t="shared" si="4"/>
        <v>289.99999999999989</v>
      </c>
    </row>
    <row r="224" spans="2:7">
      <c r="B224" s="787"/>
      <c r="C224" s="787"/>
      <c r="G224" s="21">
        <f t="shared" si="4"/>
        <v>289.99999999999989</v>
      </c>
    </row>
    <row r="225" spans="2:7">
      <c r="B225" s="787"/>
      <c r="C225" s="787"/>
      <c r="G225" s="21">
        <f t="shared" si="4"/>
        <v>289.99999999999989</v>
      </c>
    </row>
    <row r="226" spans="2:7">
      <c r="B226" s="787"/>
      <c r="C226" s="787"/>
      <c r="G226" s="21">
        <f t="shared" si="4"/>
        <v>289.99999999999989</v>
      </c>
    </row>
    <row r="227" spans="2:7">
      <c r="B227" s="787"/>
      <c r="C227" s="787"/>
      <c r="G227" s="21">
        <f t="shared" si="4"/>
        <v>289.99999999999989</v>
      </c>
    </row>
    <row r="228" spans="2:7">
      <c r="B228" s="787"/>
      <c r="C228" s="787"/>
      <c r="G228" s="21">
        <f t="shared" si="4"/>
        <v>289.99999999999989</v>
      </c>
    </row>
    <row r="229" spans="2:7">
      <c r="B229" s="787"/>
      <c r="C229" s="787"/>
      <c r="G229" s="21">
        <f t="shared" si="4"/>
        <v>289.99999999999989</v>
      </c>
    </row>
    <row r="230" spans="2:7">
      <c r="B230" s="787"/>
      <c r="C230" s="787"/>
      <c r="G230" s="21">
        <f t="shared" si="4"/>
        <v>289.99999999999989</v>
      </c>
    </row>
    <row r="231" spans="2:7">
      <c r="B231" s="787"/>
      <c r="C231" s="787"/>
      <c r="G231" s="21">
        <f t="shared" si="4"/>
        <v>289.99999999999989</v>
      </c>
    </row>
    <row r="232" spans="2:7">
      <c r="B232" s="787"/>
      <c r="C232" s="787"/>
      <c r="G232" s="21">
        <f t="shared" si="4"/>
        <v>289.99999999999989</v>
      </c>
    </row>
    <row r="233" spans="2:7">
      <c r="B233" s="787"/>
      <c r="C233" s="787"/>
      <c r="G233" s="21">
        <f t="shared" si="4"/>
        <v>289.99999999999989</v>
      </c>
    </row>
    <row r="234" spans="2:7">
      <c r="B234" s="787"/>
      <c r="C234" s="787"/>
      <c r="G234" s="21">
        <f t="shared" si="4"/>
        <v>289.99999999999989</v>
      </c>
    </row>
    <row r="235" spans="2:7">
      <c r="B235" s="787"/>
      <c r="C235" s="787"/>
      <c r="G235" s="21">
        <f t="shared" si="4"/>
        <v>289.99999999999989</v>
      </c>
    </row>
    <row r="236" spans="2:7">
      <c r="B236" s="787"/>
      <c r="C236" s="787"/>
      <c r="G236" s="21">
        <f t="shared" ref="G236:G299" si="5">+G235+E236-F236</f>
        <v>289.99999999999989</v>
      </c>
    </row>
    <row r="237" spans="2:7">
      <c r="B237" s="787"/>
      <c r="C237" s="787"/>
      <c r="G237" s="21">
        <f t="shared" si="5"/>
        <v>289.99999999999989</v>
      </c>
    </row>
    <row r="238" spans="2:7">
      <c r="B238" s="787"/>
      <c r="C238" s="787"/>
      <c r="G238" s="21">
        <f t="shared" si="5"/>
        <v>289.99999999999989</v>
      </c>
    </row>
    <row r="239" spans="2:7">
      <c r="B239" s="787"/>
      <c r="C239" s="787"/>
      <c r="G239" s="21">
        <f t="shared" si="5"/>
        <v>289.99999999999989</v>
      </c>
    </row>
    <row r="240" spans="2:7">
      <c r="B240" s="787"/>
      <c r="C240" s="787"/>
      <c r="G240" s="21">
        <f t="shared" si="5"/>
        <v>289.99999999999989</v>
      </c>
    </row>
    <row r="241" spans="2:7">
      <c r="B241" s="787"/>
      <c r="C241" s="787"/>
      <c r="G241" s="21">
        <f t="shared" si="5"/>
        <v>289.99999999999989</v>
      </c>
    </row>
    <row r="242" spans="2:7">
      <c r="B242" s="787"/>
      <c r="C242" s="787"/>
      <c r="G242" s="21">
        <f t="shared" si="5"/>
        <v>289.99999999999989</v>
      </c>
    </row>
    <row r="243" spans="2:7">
      <c r="B243" s="787"/>
      <c r="C243" s="787"/>
      <c r="G243" s="21">
        <f t="shared" si="5"/>
        <v>289.99999999999989</v>
      </c>
    </row>
    <row r="244" spans="2:7">
      <c r="B244" s="787"/>
      <c r="C244" s="787"/>
      <c r="G244" s="21">
        <f t="shared" si="5"/>
        <v>289.99999999999989</v>
      </c>
    </row>
    <row r="245" spans="2:7">
      <c r="B245" s="787"/>
      <c r="C245" s="787"/>
      <c r="G245" s="21">
        <f t="shared" si="5"/>
        <v>289.99999999999989</v>
      </c>
    </row>
    <row r="246" spans="2:7">
      <c r="B246" s="787"/>
      <c r="C246" s="787"/>
      <c r="G246" s="21">
        <f t="shared" si="5"/>
        <v>289.99999999999989</v>
      </c>
    </row>
    <row r="247" spans="2:7">
      <c r="B247" s="787"/>
      <c r="C247" s="787"/>
      <c r="G247" s="21">
        <f t="shared" si="5"/>
        <v>289.99999999999989</v>
      </c>
    </row>
    <row r="248" spans="2:7">
      <c r="B248" s="787"/>
      <c r="C248" s="787"/>
      <c r="G248" s="21">
        <f t="shared" si="5"/>
        <v>289.99999999999989</v>
      </c>
    </row>
    <row r="249" spans="2:7">
      <c r="B249" s="787"/>
      <c r="C249" s="787"/>
      <c r="G249" s="21">
        <f t="shared" si="5"/>
        <v>289.99999999999989</v>
      </c>
    </row>
    <row r="250" spans="2:7">
      <c r="B250" s="787"/>
      <c r="C250" s="787"/>
      <c r="G250" s="21">
        <f t="shared" si="5"/>
        <v>289.99999999999989</v>
      </c>
    </row>
    <row r="251" spans="2:7">
      <c r="B251" s="787"/>
      <c r="C251" s="787"/>
      <c r="G251" s="21">
        <f t="shared" si="5"/>
        <v>289.99999999999989</v>
      </c>
    </row>
    <row r="252" spans="2:7">
      <c r="B252" s="787"/>
      <c r="C252" s="787"/>
      <c r="G252" s="21">
        <f t="shared" si="5"/>
        <v>289.99999999999989</v>
      </c>
    </row>
    <row r="253" spans="2:7">
      <c r="B253" s="787"/>
      <c r="C253" s="787"/>
      <c r="G253" s="21">
        <f t="shared" si="5"/>
        <v>289.99999999999989</v>
      </c>
    </row>
    <row r="254" spans="2:7">
      <c r="B254" s="787"/>
      <c r="C254" s="787"/>
      <c r="G254" s="21">
        <f t="shared" si="5"/>
        <v>289.99999999999989</v>
      </c>
    </row>
    <row r="255" spans="2:7">
      <c r="B255" s="787"/>
      <c r="C255" s="787"/>
      <c r="G255" s="21">
        <f t="shared" si="5"/>
        <v>289.99999999999989</v>
      </c>
    </row>
    <row r="256" spans="2:7">
      <c r="B256" s="787"/>
      <c r="C256" s="787"/>
      <c r="G256" s="21">
        <f t="shared" si="5"/>
        <v>289.99999999999989</v>
      </c>
    </row>
    <row r="257" spans="2:7">
      <c r="B257" s="787"/>
      <c r="C257" s="787"/>
      <c r="G257" s="21">
        <f t="shared" si="5"/>
        <v>289.99999999999989</v>
      </c>
    </row>
    <row r="258" spans="2:7">
      <c r="B258" s="787"/>
      <c r="C258" s="787"/>
      <c r="G258" s="21">
        <f t="shared" si="5"/>
        <v>289.99999999999989</v>
      </c>
    </row>
    <row r="259" spans="2:7">
      <c r="B259" s="787"/>
      <c r="C259" s="787"/>
      <c r="G259" s="21">
        <f t="shared" si="5"/>
        <v>289.99999999999989</v>
      </c>
    </row>
    <row r="260" spans="2:7">
      <c r="B260" s="787"/>
      <c r="C260" s="787"/>
      <c r="G260" s="21">
        <f t="shared" si="5"/>
        <v>289.99999999999989</v>
      </c>
    </row>
    <row r="261" spans="2:7">
      <c r="B261" s="787"/>
      <c r="C261" s="787"/>
      <c r="G261" s="21">
        <f t="shared" si="5"/>
        <v>289.99999999999989</v>
      </c>
    </row>
    <row r="262" spans="2:7">
      <c r="B262" s="787"/>
      <c r="C262" s="787"/>
      <c r="G262" s="21">
        <f t="shared" si="5"/>
        <v>289.99999999999989</v>
      </c>
    </row>
    <row r="263" spans="2:7">
      <c r="B263" s="787"/>
      <c r="C263" s="787"/>
      <c r="G263" s="21">
        <f t="shared" si="5"/>
        <v>289.99999999999989</v>
      </c>
    </row>
    <row r="264" spans="2:7">
      <c r="B264" s="787"/>
      <c r="C264" s="787"/>
      <c r="G264" s="21">
        <f t="shared" si="5"/>
        <v>289.99999999999989</v>
      </c>
    </row>
    <row r="265" spans="2:7">
      <c r="B265" s="787"/>
      <c r="C265" s="787"/>
      <c r="G265" s="21">
        <f t="shared" si="5"/>
        <v>289.99999999999989</v>
      </c>
    </row>
    <row r="266" spans="2:7">
      <c r="B266" s="787"/>
      <c r="C266" s="787"/>
      <c r="G266" s="21">
        <f t="shared" si="5"/>
        <v>289.99999999999989</v>
      </c>
    </row>
    <row r="267" spans="2:7">
      <c r="B267" s="787"/>
      <c r="C267" s="787"/>
      <c r="G267" s="21">
        <f t="shared" si="5"/>
        <v>289.99999999999989</v>
      </c>
    </row>
    <row r="268" spans="2:7">
      <c r="B268" s="787"/>
      <c r="C268" s="787"/>
      <c r="G268" s="21">
        <f t="shared" si="5"/>
        <v>289.99999999999989</v>
      </c>
    </row>
    <row r="269" spans="2:7">
      <c r="B269" s="787"/>
      <c r="C269" s="787"/>
      <c r="G269" s="21">
        <f t="shared" si="5"/>
        <v>289.99999999999989</v>
      </c>
    </row>
    <row r="270" spans="2:7">
      <c r="B270" s="787"/>
      <c r="C270" s="787"/>
      <c r="G270" s="21">
        <f t="shared" si="5"/>
        <v>289.99999999999989</v>
      </c>
    </row>
    <row r="271" spans="2:7">
      <c r="B271" s="787"/>
      <c r="C271" s="787"/>
      <c r="G271" s="21">
        <f t="shared" si="5"/>
        <v>289.99999999999989</v>
      </c>
    </row>
    <row r="272" spans="2:7">
      <c r="B272" s="787"/>
      <c r="C272" s="787"/>
      <c r="G272" s="21">
        <f t="shared" si="5"/>
        <v>289.99999999999989</v>
      </c>
    </row>
    <row r="273" spans="2:7">
      <c r="B273" s="787"/>
      <c r="C273" s="787"/>
      <c r="G273" s="21">
        <f t="shared" si="5"/>
        <v>289.99999999999989</v>
      </c>
    </row>
    <row r="274" spans="2:7">
      <c r="B274" s="787"/>
      <c r="C274" s="787"/>
      <c r="G274" s="21">
        <f t="shared" si="5"/>
        <v>289.99999999999989</v>
      </c>
    </row>
    <row r="275" spans="2:7">
      <c r="B275" s="787"/>
      <c r="C275" s="787"/>
      <c r="G275" s="21">
        <f t="shared" si="5"/>
        <v>289.99999999999989</v>
      </c>
    </row>
    <row r="276" spans="2:7">
      <c r="B276" s="787"/>
      <c r="C276" s="787"/>
      <c r="G276" s="21">
        <f t="shared" si="5"/>
        <v>289.99999999999989</v>
      </c>
    </row>
    <row r="277" spans="2:7">
      <c r="B277" s="787"/>
      <c r="C277" s="787"/>
      <c r="G277" s="21">
        <f t="shared" si="5"/>
        <v>289.99999999999989</v>
      </c>
    </row>
    <row r="278" spans="2:7">
      <c r="B278" s="787"/>
      <c r="C278" s="787"/>
      <c r="G278" s="21">
        <f t="shared" si="5"/>
        <v>289.99999999999989</v>
      </c>
    </row>
    <row r="279" spans="2:7">
      <c r="B279" s="787"/>
      <c r="C279" s="787"/>
      <c r="G279" s="21">
        <f t="shared" si="5"/>
        <v>289.99999999999989</v>
      </c>
    </row>
    <row r="280" spans="2:7">
      <c r="B280" s="787"/>
      <c r="C280" s="787"/>
      <c r="G280" s="21">
        <f t="shared" si="5"/>
        <v>289.99999999999989</v>
      </c>
    </row>
    <row r="281" spans="2:7">
      <c r="B281" s="787"/>
      <c r="C281" s="787"/>
      <c r="G281" s="21">
        <f t="shared" si="5"/>
        <v>289.99999999999989</v>
      </c>
    </row>
    <row r="282" spans="2:7">
      <c r="B282" s="787"/>
      <c r="C282" s="787"/>
      <c r="G282" s="21">
        <f t="shared" si="5"/>
        <v>289.99999999999989</v>
      </c>
    </row>
    <row r="283" spans="2:7">
      <c r="B283" s="787"/>
      <c r="C283" s="787"/>
      <c r="G283" s="21">
        <f t="shared" si="5"/>
        <v>289.99999999999989</v>
      </c>
    </row>
    <row r="284" spans="2:7">
      <c r="B284" s="787"/>
      <c r="C284" s="787"/>
      <c r="G284" s="21">
        <f t="shared" si="5"/>
        <v>289.99999999999989</v>
      </c>
    </row>
    <row r="285" spans="2:7">
      <c r="B285" s="787"/>
      <c r="C285" s="787"/>
      <c r="G285" s="21">
        <f t="shared" si="5"/>
        <v>289.99999999999989</v>
      </c>
    </row>
    <row r="286" spans="2:7">
      <c r="B286" s="787"/>
      <c r="C286" s="787"/>
      <c r="G286" s="21">
        <f t="shared" si="5"/>
        <v>289.99999999999989</v>
      </c>
    </row>
    <row r="287" spans="2:7">
      <c r="B287" s="787"/>
      <c r="C287" s="787"/>
      <c r="G287" s="21">
        <f t="shared" si="5"/>
        <v>289.99999999999989</v>
      </c>
    </row>
    <row r="288" spans="2:7">
      <c r="B288" s="787"/>
      <c r="C288" s="787"/>
      <c r="G288" s="21">
        <f t="shared" si="5"/>
        <v>289.99999999999989</v>
      </c>
    </row>
    <row r="289" spans="2:7">
      <c r="B289" s="787"/>
      <c r="C289" s="787"/>
      <c r="G289" s="21">
        <f t="shared" si="5"/>
        <v>289.99999999999989</v>
      </c>
    </row>
    <row r="290" spans="2:7">
      <c r="B290" s="787"/>
      <c r="C290" s="787"/>
      <c r="G290" s="21">
        <f t="shared" si="5"/>
        <v>289.99999999999989</v>
      </c>
    </row>
    <row r="291" spans="2:7">
      <c r="B291" s="787"/>
      <c r="C291" s="787"/>
      <c r="G291" s="21">
        <f t="shared" si="5"/>
        <v>289.99999999999989</v>
      </c>
    </row>
    <row r="292" spans="2:7">
      <c r="B292" s="787"/>
      <c r="C292" s="787"/>
      <c r="G292" s="21">
        <f t="shared" si="5"/>
        <v>289.99999999999989</v>
      </c>
    </row>
    <row r="293" spans="2:7">
      <c r="B293" s="787"/>
      <c r="C293" s="787"/>
      <c r="G293" s="21">
        <f t="shared" si="5"/>
        <v>289.99999999999989</v>
      </c>
    </row>
    <row r="294" spans="2:7">
      <c r="B294" s="787"/>
      <c r="C294" s="787"/>
      <c r="G294" s="21">
        <f t="shared" si="5"/>
        <v>289.99999999999989</v>
      </c>
    </row>
    <row r="295" spans="2:7">
      <c r="B295" s="787"/>
      <c r="C295" s="787"/>
      <c r="G295" s="21">
        <f t="shared" si="5"/>
        <v>289.99999999999989</v>
      </c>
    </row>
    <row r="296" spans="2:7">
      <c r="B296" s="787"/>
      <c r="C296" s="787"/>
      <c r="G296" s="21">
        <f t="shared" si="5"/>
        <v>289.99999999999989</v>
      </c>
    </row>
    <row r="297" spans="2:7">
      <c r="B297" s="787"/>
      <c r="C297" s="787"/>
      <c r="G297" s="21">
        <f t="shared" si="5"/>
        <v>289.99999999999989</v>
      </c>
    </row>
    <row r="298" spans="2:7">
      <c r="B298" s="787"/>
      <c r="C298" s="787"/>
      <c r="G298" s="21">
        <f t="shared" si="5"/>
        <v>289.99999999999989</v>
      </c>
    </row>
    <row r="299" spans="2:7">
      <c r="B299" s="787"/>
      <c r="C299" s="787"/>
      <c r="G299" s="21">
        <f t="shared" si="5"/>
        <v>289.99999999999989</v>
      </c>
    </row>
    <row r="300" spans="2:7">
      <c r="B300" s="787"/>
      <c r="C300" s="787"/>
      <c r="G300" s="21">
        <f t="shared" ref="G300:G322" si="6">+G299+E300-F300</f>
        <v>289.99999999999989</v>
      </c>
    </row>
    <row r="301" spans="2:7">
      <c r="B301" s="787"/>
      <c r="C301" s="787"/>
      <c r="G301" s="21">
        <f t="shared" si="6"/>
        <v>289.99999999999989</v>
      </c>
    </row>
    <row r="302" spans="2:7">
      <c r="B302" s="787"/>
      <c r="C302" s="787"/>
      <c r="G302" s="21">
        <f t="shared" si="6"/>
        <v>289.99999999999989</v>
      </c>
    </row>
    <row r="303" spans="2:7">
      <c r="B303" s="787"/>
      <c r="C303" s="787"/>
      <c r="G303" s="21">
        <f t="shared" si="6"/>
        <v>289.99999999999989</v>
      </c>
    </row>
    <row r="304" spans="2:7">
      <c r="B304" s="787"/>
      <c r="C304" s="787"/>
      <c r="G304" s="21">
        <f t="shared" si="6"/>
        <v>289.99999999999989</v>
      </c>
    </row>
    <row r="305" spans="2:7">
      <c r="B305" s="787"/>
      <c r="C305" s="787"/>
      <c r="G305" s="21">
        <f t="shared" si="6"/>
        <v>289.99999999999989</v>
      </c>
    </row>
    <row r="306" spans="2:7">
      <c r="B306" s="787"/>
      <c r="C306" s="787"/>
      <c r="G306" s="21">
        <f t="shared" si="6"/>
        <v>289.99999999999989</v>
      </c>
    </row>
    <row r="307" spans="2:7">
      <c r="B307" s="787"/>
      <c r="C307" s="787"/>
      <c r="G307" s="21">
        <f t="shared" si="6"/>
        <v>289.99999999999989</v>
      </c>
    </row>
    <row r="308" spans="2:7">
      <c r="B308" s="787"/>
      <c r="C308" s="787"/>
      <c r="G308" s="21">
        <f t="shared" si="6"/>
        <v>289.99999999999989</v>
      </c>
    </row>
    <row r="309" spans="2:7">
      <c r="B309" s="787"/>
      <c r="C309" s="787"/>
      <c r="G309" s="21">
        <f t="shared" si="6"/>
        <v>289.99999999999989</v>
      </c>
    </row>
    <row r="310" spans="2:7">
      <c r="B310" s="787"/>
      <c r="C310" s="787"/>
      <c r="G310" s="21">
        <f t="shared" si="6"/>
        <v>289.99999999999989</v>
      </c>
    </row>
    <row r="311" spans="2:7">
      <c r="B311" s="787"/>
      <c r="C311" s="787"/>
      <c r="G311" s="21">
        <f t="shared" si="6"/>
        <v>289.99999999999989</v>
      </c>
    </row>
    <row r="312" spans="2:7">
      <c r="B312" s="787"/>
      <c r="C312" s="787"/>
      <c r="G312" s="21">
        <f t="shared" si="6"/>
        <v>289.99999999999989</v>
      </c>
    </row>
    <row r="313" spans="2:7">
      <c r="B313" s="787"/>
      <c r="C313" s="787"/>
      <c r="G313" s="21">
        <f t="shared" si="6"/>
        <v>289.99999999999989</v>
      </c>
    </row>
    <row r="314" spans="2:7">
      <c r="B314" s="787"/>
      <c r="C314" s="787"/>
      <c r="G314" s="21">
        <f t="shared" si="6"/>
        <v>289.99999999999989</v>
      </c>
    </row>
    <row r="315" spans="2:7">
      <c r="B315" s="787"/>
      <c r="C315" s="787"/>
      <c r="G315" s="21">
        <f t="shared" si="6"/>
        <v>289.99999999999989</v>
      </c>
    </row>
    <row r="316" spans="2:7">
      <c r="B316" s="787"/>
      <c r="C316" s="787"/>
      <c r="G316" s="21">
        <f t="shared" si="6"/>
        <v>289.99999999999989</v>
      </c>
    </row>
    <row r="317" spans="2:7">
      <c r="B317" s="787"/>
      <c r="C317" s="787"/>
      <c r="G317" s="21">
        <f t="shared" si="6"/>
        <v>289.99999999999989</v>
      </c>
    </row>
    <row r="318" spans="2:7">
      <c r="B318" s="787"/>
      <c r="C318" s="787"/>
      <c r="G318" s="21">
        <f t="shared" si="6"/>
        <v>289.99999999999989</v>
      </c>
    </row>
    <row r="319" spans="2:7">
      <c r="B319" s="787"/>
      <c r="C319" s="787"/>
      <c r="G319" s="21">
        <f t="shared" si="6"/>
        <v>289.99999999999989</v>
      </c>
    </row>
    <row r="320" spans="2:7">
      <c r="B320" s="787"/>
      <c r="C320" s="787"/>
      <c r="G320" s="21">
        <f t="shared" si="6"/>
        <v>289.99999999999989</v>
      </c>
    </row>
    <row r="321" spans="2:7">
      <c r="B321" s="787"/>
      <c r="C321" s="787"/>
      <c r="G321" s="21">
        <f t="shared" si="6"/>
        <v>289.99999999999989</v>
      </c>
    </row>
    <row r="322" spans="2:7">
      <c r="B322" s="787"/>
      <c r="C322" s="787"/>
      <c r="G322" s="21">
        <f t="shared" si="6"/>
        <v>289.99999999999989</v>
      </c>
    </row>
  </sheetData>
  <autoFilter ref="A4:P117" xr:uid="{A76EA0A3-B9AD-48FF-9267-B52F7EB43A85}"/>
  <mergeCells count="4">
    <mergeCell ref="J63:L63"/>
    <mergeCell ref="J78:L78"/>
    <mergeCell ref="A1:G1"/>
    <mergeCell ref="K123:M123"/>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6A87-C52A-45E7-A70B-FA9C8D91C6A9}">
  <sheetPr>
    <tabColor rgb="FF00B0F0"/>
  </sheetPr>
  <dimension ref="A1:Q320"/>
  <sheetViews>
    <sheetView topLeftCell="A94" workbookViewId="0">
      <selection activeCell="A107" sqref="A107:D109"/>
    </sheetView>
  </sheetViews>
  <sheetFormatPr defaultColWidth="9.140625" defaultRowHeight="15"/>
  <cols>
    <col min="1" max="1" width="11.5703125" style="39" customWidth="1"/>
    <col min="2" max="2" width="15" style="6" customWidth="1"/>
    <col min="3" max="3" width="13.7109375" style="6" customWidth="1"/>
    <col min="4" max="4" width="22.85546875" bestFit="1" customWidth="1"/>
    <col min="5" max="5" width="9.7109375" style="150" customWidth="1"/>
    <col min="6" max="6" width="9.140625" style="132"/>
    <col min="7" max="8" width="13.85546875" customWidth="1"/>
    <col min="10" max="10" width="16.28515625" customWidth="1"/>
    <col min="11" max="11" width="22.85546875" bestFit="1" customWidth="1"/>
    <col min="12" max="12" width="13.140625" customWidth="1"/>
  </cols>
  <sheetData>
    <row r="1" spans="1:14" ht="17.25">
      <c r="A1" s="874" t="s">
        <v>4719</v>
      </c>
      <c r="B1" s="874"/>
      <c r="C1" s="874"/>
      <c r="D1" s="874"/>
      <c r="E1" s="874"/>
      <c r="F1" s="874"/>
      <c r="G1" s="874"/>
      <c r="H1" s="811"/>
      <c r="J1" t="s">
        <v>140</v>
      </c>
      <c r="K1">
        <v>71009767</v>
      </c>
      <c r="M1" s="5" t="s">
        <v>4720</v>
      </c>
    </row>
    <row r="2" spans="1:14">
      <c r="B2" s="787"/>
      <c r="C2" s="787"/>
      <c r="F2" s="814"/>
      <c r="G2" s="4"/>
      <c r="H2" s="4"/>
    </row>
    <row r="3" spans="1:14" ht="30.75">
      <c r="A3" s="502" t="s">
        <v>1</v>
      </c>
      <c r="B3" s="804" t="s">
        <v>2</v>
      </c>
      <c r="C3" s="804" t="s">
        <v>3</v>
      </c>
      <c r="D3" s="804" t="s">
        <v>4</v>
      </c>
      <c r="E3" s="236" t="s">
        <v>5</v>
      </c>
      <c r="F3" s="131" t="s">
        <v>6</v>
      </c>
      <c r="G3" s="14" t="s">
        <v>7</v>
      </c>
      <c r="H3" s="14"/>
    </row>
    <row r="4" spans="1:14">
      <c r="A4" s="502"/>
      <c r="B4" s="804"/>
      <c r="C4" s="804"/>
      <c r="D4" s="804"/>
      <c r="E4" s="236"/>
      <c r="F4" s="131"/>
      <c r="G4" s="14">
        <f>+E4-F4</f>
        <v>0</v>
      </c>
      <c r="H4" s="14"/>
    </row>
    <row r="5" spans="1:14">
      <c r="A5" s="41">
        <v>45596</v>
      </c>
      <c r="B5" s="786" t="s">
        <v>4296</v>
      </c>
      <c r="C5" s="786" t="s">
        <v>24</v>
      </c>
      <c r="D5" t="s">
        <v>94</v>
      </c>
      <c r="E5" s="186">
        <v>600</v>
      </c>
      <c r="F5" s="206"/>
      <c r="G5" s="21">
        <f>+G4+E5-F5</f>
        <v>600</v>
      </c>
      <c r="H5" s="21"/>
    </row>
    <row r="6" spans="1:14">
      <c r="B6" s="787"/>
      <c r="C6" s="787"/>
      <c r="D6" t="s">
        <v>4297</v>
      </c>
      <c r="E6" s="186">
        <v>1000</v>
      </c>
      <c r="F6" s="206"/>
      <c r="G6" s="21">
        <f t="shared" ref="G6:G73" si="0">+G5+E6-F6</f>
        <v>1600</v>
      </c>
      <c r="H6" s="21"/>
    </row>
    <row r="7" spans="1:14">
      <c r="B7" s="787"/>
      <c r="C7" s="787"/>
      <c r="D7" t="s">
        <v>12</v>
      </c>
      <c r="E7" s="237">
        <v>1.3</v>
      </c>
      <c r="F7" s="206"/>
      <c r="G7" s="21">
        <f t="shared" si="0"/>
        <v>1601.3</v>
      </c>
      <c r="H7" s="21"/>
    </row>
    <row r="8" spans="1:14">
      <c r="B8" s="787"/>
      <c r="C8" s="787"/>
      <c r="D8" t="s">
        <v>13</v>
      </c>
      <c r="E8" s="237">
        <v>1.8</v>
      </c>
      <c r="F8" s="206"/>
      <c r="G8" s="21">
        <f t="shared" si="0"/>
        <v>1603.1</v>
      </c>
      <c r="H8" s="21"/>
    </row>
    <row r="9" spans="1:14" s="378" customFormat="1">
      <c r="A9" s="377">
        <v>45593</v>
      </c>
      <c r="B9" s="801" t="s">
        <v>4721</v>
      </c>
      <c r="C9" s="801" t="s">
        <v>23</v>
      </c>
      <c r="D9" s="378" t="s">
        <v>4297</v>
      </c>
      <c r="E9" s="441"/>
      <c r="F9" s="442">
        <v>1000</v>
      </c>
      <c r="G9" s="437">
        <f t="shared" si="0"/>
        <v>603.09999999999991</v>
      </c>
      <c r="H9" s="437"/>
    </row>
    <row r="10" spans="1:14">
      <c r="A10" s="41">
        <v>45650</v>
      </c>
      <c r="B10" s="786" t="s">
        <v>4722</v>
      </c>
      <c r="C10" s="787" t="s">
        <v>23</v>
      </c>
      <c r="D10" t="s">
        <v>12</v>
      </c>
      <c r="E10" s="237"/>
      <c r="F10" s="814">
        <v>1.3</v>
      </c>
      <c r="G10" s="21">
        <f t="shared" si="0"/>
        <v>601.79999999999995</v>
      </c>
      <c r="H10" s="21"/>
    </row>
    <row r="11" spans="1:14">
      <c r="A11" s="41">
        <v>45650</v>
      </c>
      <c r="B11" s="786" t="s">
        <v>4722</v>
      </c>
      <c r="C11" s="787" t="s">
        <v>23</v>
      </c>
      <c r="D11" t="s">
        <v>13</v>
      </c>
      <c r="E11" s="237"/>
      <c r="F11" s="814">
        <v>1.8</v>
      </c>
      <c r="G11" s="21">
        <f t="shared" si="0"/>
        <v>600</v>
      </c>
      <c r="H11" s="21"/>
    </row>
    <row r="12" spans="1:14" s="378" customFormat="1">
      <c r="A12" s="377">
        <v>45650</v>
      </c>
      <c r="B12" s="801" t="s">
        <v>4723</v>
      </c>
      <c r="C12" s="801" t="s">
        <v>23</v>
      </c>
      <c r="D12" s="378" t="s">
        <v>94</v>
      </c>
      <c r="E12" s="452"/>
      <c r="F12" s="442">
        <v>600</v>
      </c>
      <c r="G12" s="437">
        <f t="shared" si="0"/>
        <v>0</v>
      </c>
      <c r="H12" s="437"/>
    </row>
    <row r="13" spans="1:14">
      <c r="A13" s="41">
        <v>45657</v>
      </c>
      <c r="B13" s="786" t="s">
        <v>10</v>
      </c>
      <c r="C13" s="786" t="s">
        <v>25</v>
      </c>
      <c r="D13" t="s">
        <v>12</v>
      </c>
      <c r="E13" s="121">
        <v>13.4</v>
      </c>
      <c r="F13" s="814"/>
      <c r="G13" s="21">
        <f t="shared" si="0"/>
        <v>13.4</v>
      </c>
      <c r="H13" s="21"/>
    </row>
    <row r="14" spans="1:14">
      <c r="B14" s="787"/>
      <c r="C14" s="787"/>
      <c r="D14" t="s">
        <v>13</v>
      </c>
      <c r="E14" s="121">
        <v>2.9</v>
      </c>
      <c r="F14" s="814"/>
      <c r="G14" s="21">
        <f t="shared" si="0"/>
        <v>16.3</v>
      </c>
      <c r="H14" s="21"/>
      <c r="I14" s="26"/>
      <c r="N14" s="160"/>
    </row>
    <row r="15" spans="1:14">
      <c r="B15" s="787"/>
      <c r="C15" s="787"/>
      <c r="D15" t="s">
        <v>14</v>
      </c>
      <c r="E15" s="121">
        <v>600</v>
      </c>
      <c r="F15" s="814"/>
      <c r="G15" s="21">
        <f t="shared" si="0"/>
        <v>616.29999999999995</v>
      </c>
      <c r="H15" s="21"/>
    </row>
    <row r="16" spans="1:14">
      <c r="A16" s="39">
        <v>45688</v>
      </c>
      <c r="B16" s="787" t="s">
        <v>4724</v>
      </c>
      <c r="C16" t="s">
        <v>25</v>
      </c>
      <c r="D16" t="s">
        <v>12</v>
      </c>
      <c r="E16" s="121"/>
      <c r="F16" s="814">
        <v>13.4</v>
      </c>
      <c r="G16" s="21">
        <f t="shared" si="0"/>
        <v>602.9</v>
      </c>
      <c r="H16" s="21"/>
    </row>
    <row r="17" spans="1:9">
      <c r="A17" s="39">
        <v>45688</v>
      </c>
      <c r="B17" s="787" t="s">
        <v>4724</v>
      </c>
      <c r="C17" t="s">
        <v>25</v>
      </c>
      <c r="D17" t="s">
        <v>13</v>
      </c>
      <c r="F17" s="814">
        <v>2.9</v>
      </c>
      <c r="G17" s="21">
        <f t="shared" si="0"/>
        <v>600</v>
      </c>
      <c r="H17" s="21"/>
    </row>
    <row r="18" spans="1:9" s="127" customFormat="1">
      <c r="A18" s="126">
        <v>45684</v>
      </c>
      <c r="B18" s="797" t="s">
        <v>4725</v>
      </c>
      <c r="C18" s="127" t="s">
        <v>25</v>
      </c>
      <c r="D18" s="127" t="s">
        <v>14</v>
      </c>
      <c r="E18" s="327"/>
      <c r="F18" s="794">
        <v>600</v>
      </c>
      <c r="G18" s="320">
        <f t="shared" si="0"/>
        <v>0</v>
      </c>
      <c r="H18" s="320"/>
    </row>
    <row r="19" spans="1:9">
      <c r="A19" s="41">
        <v>45688</v>
      </c>
      <c r="B19" s="786" t="s">
        <v>10</v>
      </c>
      <c r="C19" s="786" t="s">
        <v>11</v>
      </c>
      <c r="D19" t="s">
        <v>12</v>
      </c>
      <c r="E19" s="121">
        <v>9.5</v>
      </c>
      <c r="F19" s="814"/>
      <c r="G19" s="21">
        <f t="shared" si="0"/>
        <v>9.5</v>
      </c>
      <c r="H19" s="21"/>
    </row>
    <row r="20" spans="1:9">
      <c r="B20" s="787"/>
      <c r="C20" s="787"/>
      <c r="D20" t="s">
        <v>13</v>
      </c>
      <c r="E20" s="121">
        <v>1.8</v>
      </c>
      <c r="F20" s="814"/>
      <c r="G20" s="21">
        <f t="shared" si="0"/>
        <v>11.3</v>
      </c>
      <c r="H20" s="21"/>
    </row>
    <row r="21" spans="1:9">
      <c r="B21" s="787"/>
      <c r="C21" s="787"/>
      <c r="D21" t="s">
        <v>14</v>
      </c>
      <c r="E21" s="121">
        <v>600</v>
      </c>
      <c r="F21" s="814"/>
      <c r="G21" s="21">
        <f t="shared" si="0"/>
        <v>611.29999999999995</v>
      </c>
      <c r="H21" s="21"/>
    </row>
    <row r="22" spans="1:9">
      <c r="A22" s="39">
        <v>45716</v>
      </c>
      <c r="B22" s="787" t="s">
        <v>4726</v>
      </c>
      <c r="C22" s="787" t="s">
        <v>11</v>
      </c>
      <c r="D22" t="s">
        <v>12</v>
      </c>
      <c r="F22" s="814">
        <v>9.5</v>
      </c>
      <c r="G22" s="21">
        <f>+G21+E22-F22</f>
        <v>601.79999999999995</v>
      </c>
      <c r="H22" s="21"/>
    </row>
    <row r="23" spans="1:9">
      <c r="A23" s="39">
        <v>45716</v>
      </c>
      <c r="B23" s="787" t="s">
        <v>4726</v>
      </c>
      <c r="C23" s="787" t="s">
        <v>11</v>
      </c>
      <c r="D23" t="s">
        <v>13</v>
      </c>
      <c r="F23" s="814">
        <v>1.8</v>
      </c>
      <c r="G23" s="21">
        <f t="shared" ref="G23:G54" si="1">+G22+E23-F23</f>
        <v>600</v>
      </c>
      <c r="H23" s="21"/>
    </row>
    <row r="24" spans="1:9" s="127" customFormat="1">
      <c r="A24" s="126">
        <v>45716</v>
      </c>
      <c r="B24" s="797" t="s">
        <v>4727</v>
      </c>
      <c r="C24" s="797" t="s">
        <v>11</v>
      </c>
      <c r="D24" s="127" t="s">
        <v>14</v>
      </c>
      <c r="E24" s="327"/>
      <c r="F24" s="794">
        <v>600</v>
      </c>
      <c r="G24" s="320">
        <f t="shared" si="1"/>
        <v>0</v>
      </c>
      <c r="H24" s="320"/>
    </row>
    <row r="25" spans="1:9">
      <c r="A25" s="41">
        <v>45716</v>
      </c>
      <c r="B25" s="786" t="s">
        <v>10</v>
      </c>
      <c r="C25" s="786" t="s">
        <v>15</v>
      </c>
      <c r="D25" t="s">
        <v>12</v>
      </c>
      <c r="E25" s="121">
        <v>12.8</v>
      </c>
      <c r="F25" s="814"/>
      <c r="G25" s="21">
        <f t="shared" si="1"/>
        <v>12.8</v>
      </c>
      <c r="H25" s="21"/>
    </row>
    <row r="26" spans="1:9">
      <c r="B26" s="787"/>
      <c r="C26" s="787"/>
      <c r="D26" t="s">
        <v>13</v>
      </c>
      <c r="E26" s="121">
        <v>2.2999999999999998</v>
      </c>
      <c r="F26" s="814"/>
      <c r="G26" s="21">
        <f t="shared" si="1"/>
        <v>15.100000000000001</v>
      </c>
      <c r="H26" s="21"/>
    </row>
    <row r="27" spans="1:9">
      <c r="B27" s="787"/>
      <c r="C27" s="787"/>
      <c r="D27" t="s">
        <v>14</v>
      </c>
      <c r="E27" s="121">
        <v>600</v>
      </c>
      <c r="F27" s="814"/>
      <c r="G27" s="21">
        <f t="shared" si="1"/>
        <v>615.1</v>
      </c>
      <c r="H27" s="21"/>
    </row>
    <row r="28" spans="1:9" s="233" customFormat="1">
      <c r="A28" s="269">
        <v>45754</v>
      </c>
      <c r="B28" s="270" t="s">
        <v>2893</v>
      </c>
      <c r="C28" s="270" t="s">
        <v>15</v>
      </c>
      <c r="D28" s="233" t="s">
        <v>14</v>
      </c>
      <c r="E28" s="273"/>
      <c r="F28" s="280">
        <v>600</v>
      </c>
      <c r="G28" s="322">
        <f t="shared" si="1"/>
        <v>15.100000000000023</v>
      </c>
      <c r="H28" s="322">
        <f>+F28</f>
        <v>600</v>
      </c>
      <c r="I28" s="233" t="s">
        <v>265</v>
      </c>
    </row>
    <row r="29" spans="1:9" s="233" customFormat="1">
      <c r="A29" s="269">
        <v>45716</v>
      </c>
      <c r="B29" s="270" t="s">
        <v>4726</v>
      </c>
      <c r="C29" s="270" t="s">
        <v>15</v>
      </c>
      <c r="D29" s="233" t="s">
        <v>12</v>
      </c>
      <c r="E29" s="273"/>
      <c r="F29" s="280">
        <v>12.8</v>
      </c>
      <c r="G29" s="322">
        <f t="shared" si="1"/>
        <v>2.300000000000022</v>
      </c>
      <c r="H29" s="322">
        <f t="shared" ref="H29:H30" si="2">+F29</f>
        <v>12.8</v>
      </c>
      <c r="I29" s="233" t="s">
        <v>743</v>
      </c>
    </row>
    <row r="30" spans="1:9" s="233" customFormat="1">
      <c r="A30" s="269">
        <v>45716</v>
      </c>
      <c r="B30" s="270" t="s">
        <v>4726</v>
      </c>
      <c r="C30" s="270" t="s">
        <v>15</v>
      </c>
      <c r="D30" s="233" t="s">
        <v>13</v>
      </c>
      <c r="E30" s="273"/>
      <c r="F30" s="280">
        <v>2.2999999999999998</v>
      </c>
      <c r="G30" s="322">
        <f t="shared" si="1"/>
        <v>2.2204460492503131E-14</v>
      </c>
      <c r="H30" s="322">
        <f t="shared" si="2"/>
        <v>2.2999999999999998</v>
      </c>
      <c r="I30" s="233" t="s">
        <v>743</v>
      </c>
    </row>
    <row r="31" spans="1:9">
      <c r="A31" s="41">
        <v>45747</v>
      </c>
      <c r="B31" s="786" t="s">
        <v>10</v>
      </c>
      <c r="C31" s="786" t="s">
        <v>710</v>
      </c>
      <c r="D31" t="s">
        <v>12</v>
      </c>
      <c r="E31" s="150">
        <v>12.8</v>
      </c>
      <c r="F31" s="814"/>
      <c r="G31" s="21">
        <f t="shared" si="1"/>
        <v>12.800000000000022</v>
      </c>
      <c r="H31" s="21"/>
    </row>
    <row r="32" spans="1:9">
      <c r="B32" s="787"/>
      <c r="C32" s="787"/>
      <c r="D32" t="s">
        <v>13</v>
      </c>
      <c r="E32" s="150">
        <v>3.3</v>
      </c>
      <c r="F32" s="814"/>
      <c r="G32" s="21">
        <f t="shared" si="1"/>
        <v>16.100000000000023</v>
      </c>
      <c r="H32" s="21"/>
    </row>
    <row r="33" spans="1:11">
      <c r="B33" s="787"/>
      <c r="C33" s="787"/>
      <c r="D33" t="s">
        <v>14</v>
      </c>
      <c r="E33" s="121">
        <v>600</v>
      </c>
      <c r="F33" s="814"/>
      <c r="G33" s="21">
        <f t="shared" si="1"/>
        <v>616.1</v>
      </c>
      <c r="H33" s="21"/>
    </row>
    <row r="34" spans="1:11" s="233" customFormat="1">
      <c r="A34" s="269">
        <v>45779</v>
      </c>
      <c r="B34" s="270" t="s">
        <v>4728</v>
      </c>
      <c r="C34" s="270" t="s">
        <v>710</v>
      </c>
      <c r="D34" s="233" t="s">
        <v>14</v>
      </c>
      <c r="E34" s="328"/>
      <c r="F34" s="280">
        <v>600</v>
      </c>
      <c r="G34" s="322">
        <f t="shared" si="1"/>
        <v>16.100000000000023</v>
      </c>
      <c r="H34" s="322">
        <f>+F34</f>
        <v>600</v>
      </c>
      <c r="I34" s="233" t="s">
        <v>265</v>
      </c>
    </row>
    <row r="35" spans="1:11" s="233" customFormat="1">
      <c r="A35" s="269">
        <v>45803</v>
      </c>
      <c r="B35" s="270" t="s">
        <v>4729</v>
      </c>
      <c r="C35" s="270" t="s">
        <v>710</v>
      </c>
      <c r="D35" s="233" t="s">
        <v>12</v>
      </c>
      <c r="E35" s="328"/>
      <c r="F35" s="328">
        <v>12.8</v>
      </c>
      <c r="G35" s="322">
        <f t="shared" si="1"/>
        <v>3.300000000000022</v>
      </c>
      <c r="H35" s="322">
        <f t="shared" ref="H35:H36" si="3">+F35</f>
        <v>12.8</v>
      </c>
      <c r="I35" s="233" t="s">
        <v>3215</v>
      </c>
    </row>
    <row r="36" spans="1:11" s="233" customFormat="1">
      <c r="A36" s="269">
        <v>45803</v>
      </c>
      <c r="B36" s="270" t="s">
        <v>4729</v>
      </c>
      <c r="C36" s="270" t="s">
        <v>710</v>
      </c>
      <c r="D36" s="233" t="s">
        <v>13</v>
      </c>
      <c r="E36" s="328"/>
      <c r="F36" s="328">
        <v>3.3</v>
      </c>
      <c r="G36" s="322">
        <f t="shared" si="1"/>
        <v>2.2204460492503131E-14</v>
      </c>
      <c r="H36" s="322">
        <f t="shared" si="3"/>
        <v>3.3</v>
      </c>
      <c r="I36" s="233" t="s">
        <v>3215</v>
      </c>
    </row>
    <row r="37" spans="1:11">
      <c r="A37" s="41">
        <v>45777</v>
      </c>
      <c r="B37" s="786" t="s">
        <v>10</v>
      </c>
      <c r="C37" s="786" t="s">
        <v>17</v>
      </c>
      <c r="D37" t="s">
        <v>12</v>
      </c>
      <c r="E37" s="150">
        <v>23.1</v>
      </c>
      <c r="F37" s="814"/>
      <c r="G37" s="21">
        <f t="shared" si="1"/>
        <v>23.100000000000023</v>
      </c>
      <c r="H37" s="21"/>
    </row>
    <row r="38" spans="1:11">
      <c r="B38" s="787"/>
      <c r="C38" s="787"/>
      <c r="D38" t="s">
        <v>13</v>
      </c>
      <c r="E38" s="150">
        <v>3</v>
      </c>
      <c r="F38" s="814"/>
      <c r="G38" s="21">
        <f t="shared" si="1"/>
        <v>26.100000000000023</v>
      </c>
      <c r="H38" s="21"/>
    </row>
    <row r="39" spans="1:11">
      <c r="B39" s="787"/>
      <c r="C39" s="787"/>
      <c r="D39" t="s">
        <v>14</v>
      </c>
      <c r="E39" s="121">
        <v>600</v>
      </c>
      <c r="F39" s="814"/>
      <c r="G39" s="21">
        <f t="shared" si="1"/>
        <v>626.1</v>
      </c>
      <c r="H39" s="21"/>
    </row>
    <row r="40" spans="1:11" s="233" customFormat="1">
      <c r="A40" s="269">
        <v>45786</v>
      </c>
      <c r="B40" s="270" t="s">
        <v>4730</v>
      </c>
      <c r="C40" s="270" t="s">
        <v>17</v>
      </c>
      <c r="D40" s="233" t="s">
        <v>14</v>
      </c>
      <c r="E40" s="328"/>
      <c r="F40" s="280">
        <v>600</v>
      </c>
      <c r="G40" s="322">
        <f t="shared" si="1"/>
        <v>26.100000000000023</v>
      </c>
      <c r="H40" s="322">
        <f>+F40</f>
        <v>600</v>
      </c>
      <c r="I40" s="233" t="s">
        <v>4731</v>
      </c>
      <c r="K40" s="233" t="s">
        <v>4732</v>
      </c>
    </row>
    <row r="41" spans="1:11">
      <c r="A41" s="39">
        <v>45810</v>
      </c>
      <c r="B41" s="787" t="s">
        <v>4733</v>
      </c>
      <c r="C41" s="787" t="s">
        <v>17</v>
      </c>
      <c r="D41" t="s">
        <v>12</v>
      </c>
      <c r="F41" s="814">
        <v>23.1</v>
      </c>
      <c r="G41" s="21">
        <f t="shared" si="1"/>
        <v>3.0000000000000213</v>
      </c>
      <c r="H41" s="21"/>
    </row>
    <row r="42" spans="1:11">
      <c r="A42" s="39">
        <v>45810</v>
      </c>
      <c r="B42" s="787" t="s">
        <v>4733</v>
      </c>
      <c r="C42" s="787" t="s">
        <v>17</v>
      </c>
      <c r="D42" t="s">
        <v>13</v>
      </c>
      <c r="F42" s="814">
        <v>3</v>
      </c>
      <c r="G42" s="21">
        <f t="shared" si="1"/>
        <v>2.1316282072803006E-14</v>
      </c>
      <c r="H42" s="21"/>
    </row>
    <row r="43" spans="1:11">
      <c r="A43" s="41">
        <v>45808</v>
      </c>
      <c r="B43" s="786" t="s">
        <v>10</v>
      </c>
      <c r="C43" s="786" t="s">
        <v>237</v>
      </c>
      <c r="D43" t="s">
        <v>12</v>
      </c>
      <c r="E43" s="150">
        <v>27.9</v>
      </c>
      <c r="F43" s="814"/>
      <c r="G43" s="21">
        <f t="shared" si="1"/>
        <v>27.90000000000002</v>
      </c>
      <c r="H43" s="21"/>
    </row>
    <row r="44" spans="1:11">
      <c r="B44" s="787"/>
      <c r="C44" s="787"/>
      <c r="D44" t="s">
        <v>13</v>
      </c>
      <c r="E44" s="150">
        <v>5</v>
      </c>
      <c r="F44" s="814"/>
      <c r="G44" s="21">
        <f t="shared" si="1"/>
        <v>32.90000000000002</v>
      </c>
      <c r="H44" s="21"/>
    </row>
    <row r="45" spans="1:11">
      <c r="B45" s="787"/>
      <c r="C45" s="787"/>
      <c r="D45" t="s">
        <v>14</v>
      </c>
      <c r="E45" s="121">
        <v>600</v>
      </c>
      <c r="F45" s="814"/>
      <c r="G45" s="21">
        <f t="shared" si="1"/>
        <v>632.9</v>
      </c>
      <c r="H45" s="21"/>
    </row>
    <row r="46" spans="1:11" s="233" customFormat="1">
      <c r="A46" s="269">
        <v>45863</v>
      </c>
      <c r="B46" s="270" t="s">
        <v>4733</v>
      </c>
      <c r="C46" s="270" t="s">
        <v>237</v>
      </c>
      <c r="D46" s="233" t="s">
        <v>12</v>
      </c>
      <c r="E46" s="273"/>
      <c r="F46" s="328">
        <v>27.9</v>
      </c>
      <c r="G46" s="322">
        <f t="shared" si="1"/>
        <v>605</v>
      </c>
      <c r="H46" s="322">
        <f>+F46</f>
        <v>27.9</v>
      </c>
      <c r="I46" s="233" t="s">
        <v>4734</v>
      </c>
    </row>
    <row r="47" spans="1:11" s="233" customFormat="1">
      <c r="A47" s="269">
        <v>45863</v>
      </c>
      <c r="B47" s="270" t="s">
        <v>4733</v>
      </c>
      <c r="C47" s="270" t="s">
        <v>237</v>
      </c>
      <c r="D47" s="233" t="s">
        <v>13</v>
      </c>
      <c r="E47" s="273"/>
      <c r="F47" s="328">
        <v>5</v>
      </c>
      <c r="G47" s="322">
        <f t="shared" si="1"/>
        <v>600</v>
      </c>
      <c r="H47" s="322">
        <f t="shared" ref="H47:H48" si="4">+F47</f>
        <v>5</v>
      </c>
      <c r="I47" s="233" t="s">
        <v>4734</v>
      </c>
    </row>
    <row r="48" spans="1:11" s="233" customFormat="1">
      <c r="A48" s="269">
        <v>45863</v>
      </c>
      <c r="B48" s="270"/>
      <c r="C48" s="270" t="s">
        <v>237</v>
      </c>
      <c r="D48" s="233" t="s">
        <v>14</v>
      </c>
      <c r="E48" s="273"/>
      <c r="F48" s="273">
        <v>600</v>
      </c>
      <c r="G48" s="322">
        <f t="shared" si="1"/>
        <v>0</v>
      </c>
      <c r="H48" s="322">
        <f t="shared" si="4"/>
        <v>600</v>
      </c>
      <c r="I48" s="233" t="s">
        <v>575</v>
      </c>
    </row>
    <row r="49" spans="1:17">
      <c r="A49" s="41">
        <v>45838</v>
      </c>
      <c r="B49" s="786" t="s">
        <v>10</v>
      </c>
      <c r="C49" s="786" t="s">
        <v>19</v>
      </c>
      <c r="D49" t="s">
        <v>12</v>
      </c>
      <c r="E49" s="150">
        <v>24.9</v>
      </c>
      <c r="F49" s="814"/>
      <c r="G49" s="21">
        <f t="shared" si="1"/>
        <v>24.9</v>
      </c>
      <c r="H49" s="21"/>
      <c r="K49" s="786" t="s">
        <v>17</v>
      </c>
      <c r="L49" t="s">
        <v>12</v>
      </c>
      <c r="M49" s="150">
        <v>23.1</v>
      </c>
    </row>
    <row r="50" spans="1:17">
      <c r="B50" s="787"/>
      <c r="C50" s="787"/>
      <c r="D50" t="s">
        <v>13</v>
      </c>
      <c r="E50" s="150">
        <v>4</v>
      </c>
      <c r="F50" s="814"/>
      <c r="G50" s="21">
        <f t="shared" si="1"/>
        <v>28.9</v>
      </c>
      <c r="H50" s="21"/>
      <c r="K50" s="787"/>
      <c r="L50" t="s">
        <v>13</v>
      </c>
      <c r="M50" s="150">
        <v>3</v>
      </c>
    </row>
    <row r="51" spans="1:17">
      <c r="B51" s="787"/>
      <c r="C51" s="787"/>
      <c r="D51" t="s">
        <v>14</v>
      </c>
      <c r="E51" s="121">
        <v>600</v>
      </c>
      <c r="F51" s="814"/>
      <c r="G51" s="21">
        <f t="shared" si="1"/>
        <v>628.9</v>
      </c>
      <c r="H51" s="21"/>
      <c r="L51" t="s">
        <v>14</v>
      </c>
      <c r="M51" s="121">
        <v>600</v>
      </c>
    </row>
    <row r="52" spans="1:17" s="233" customFormat="1">
      <c r="A52" s="269">
        <v>45873</v>
      </c>
      <c r="B52" s="270" t="s">
        <v>4735</v>
      </c>
      <c r="C52" s="270" t="s">
        <v>19</v>
      </c>
      <c r="D52" s="233" t="s">
        <v>14</v>
      </c>
      <c r="E52" s="328"/>
      <c r="F52" s="280">
        <v>600</v>
      </c>
      <c r="G52" s="322">
        <f t="shared" si="1"/>
        <v>28.899999999999977</v>
      </c>
      <c r="H52" s="322">
        <f>+F52</f>
        <v>600</v>
      </c>
      <c r="I52" s="233" t="s">
        <v>265</v>
      </c>
      <c r="M52" s="273">
        <f>SUM(M49:M51)</f>
        <v>626.1</v>
      </c>
    </row>
    <row r="53" spans="1:17">
      <c r="A53" s="39">
        <v>45873</v>
      </c>
      <c r="B53" s="787" t="s">
        <v>4736</v>
      </c>
      <c r="C53" s="787" t="s">
        <v>19</v>
      </c>
      <c r="D53" t="s">
        <v>12</v>
      </c>
      <c r="F53" s="814">
        <v>24.9</v>
      </c>
      <c r="G53" s="21">
        <f t="shared" si="1"/>
        <v>3.9999999999999787</v>
      </c>
      <c r="H53" s="21"/>
      <c r="Q53">
        <v>98</v>
      </c>
    </row>
    <row r="54" spans="1:17">
      <c r="A54" s="39">
        <v>45873</v>
      </c>
      <c r="B54" s="787" t="s">
        <v>4736</v>
      </c>
      <c r="C54" s="787" t="s">
        <v>19</v>
      </c>
      <c r="D54" t="s">
        <v>13</v>
      </c>
      <c r="F54" s="814">
        <v>4</v>
      </c>
      <c r="G54" s="21">
        <f t="shared" si="1"/>
        <v>-2.1316282072803006E-14</v>
      </c>
      <c r="H54" s="21"/>
      <c r="Q54">
        <v>58</v>
      </c>
    </row>
    <row r="55" spans="1:17">
      <c r="A55" s="41">
        <v>45869</v>
      </c>
      <c r="B55" s="786" t="s">
        <v>10</v>
      </c>
      <c r="C55" s="786" t="s">
        <v>20</v>
      </c>
      <c r="D55" t="s">
        <v>12</v>
      </c>
      <c r="E55" s="150">
        <v>24</v>
      </c>
      <c r="F55" s="814"/>
      <c r="G55" s="253">
        <f t="shared" si="0"/>
        <v>23.999999999999979</v>
      </c>
      <c r="H55" s="253"/>
    </row>
    <row r="56" spans="1:17">
      <c r="B56" s="787"/>
      <c r="C56" s="787"/>
      <c r="D56" t="s">
        <v>13</v>
      </c>
      <c r="E56" s="150">
        <v>4</v>
      </c>
      <c r="F56" s="814"/>
      <c r="G56" s="253">
        <f t="shared" si="0"/>
        <v>27.999999999999979</v>
      </c>
      <c r="H56" s="253"/>
    </row>
    <row r="57" spans="1:17">
      <c r="B57" s="787"/>
      <c r="C57" s="787"/>
      <c r="D57" t="s">
        <v>14</v>
      </c>
      <c r="E57" s="121">
        <v>600</v>
      </c>
      <c r="F57" s="814"/>
      <c r="G57" s="253">
        <f t="shared" si="0"/>
        <v>628</v>
      </c>
      <c r="H57" s="253"/>
    </row>
    <row r="58" spans="1:17">
      <c r="A58" s="503">
        <v>45900</v>
      </c>
      <c r="B58" s="816" t="s">
        <v>10</v>
      </c>
      <c r="C58" s="816" t="s">
        <v>21</v>
      </c>
      <c r="D58" s="232" t="s">
        <v>12</v>
      </c>
      <c r="E58" s="500">
        <v>23.4</v>
      </c>
      <c r="F58" s="814"/>
      <c r="G58" s="253">
        <f t="shared" si="0"/>
        <v>651.4</v>
      </c>
      <c r="H58" s="253"/>
    </row>
    <row r="59" spans="1:17">
      <c r="A59" s="501"/>
      <c r="B59" s="498"/>
      <c r="C59" s="816"/>
      <c r="D59" s="232" t="s">
        <v>13</v>
      </c>
      <c r="E59" s="500">
        <v>6</v>
      </c>
      <c r="F59" s="814"/>
      <c r="G59" s="253">
        <f t="shared" si="0"/>
        <v>657.4</v>
      </c>
      <c r="H59" s="253"/>
    </row>
    <row r="60" spans="1:17">
      <c r="A60" s="501"/>
      <c r="B60" s="498"/>
      <c r="C60" s="498"/>
      <c r="D60" s="232" t="s">
        <v>14</v>
      </c>
      <c r="E60" s="121">
        <v>600</v>
      </c>
      <c r="F60" s="814"/>
      <c r="G60" s="253">
        <f t="shared" si="0"/>
        <v>1257.4000000000001</v>
      </c>
      <c r="H60" s="253"/>
    </row>
    <row r="61" spans="1:17">
      <c r="A61" s="501"/>
      <c r="B61" s="498"/>
      <c r="C61" s="498"/>
      <c r="D61" s="378" t="s">
        <v>223</v>
      </c>
      <c r="E61" s="379">
        <v>15</v>
      </c>
      <c r="F61" s="814"/>
      <c r="G61" s="253">
        <f t="shared" si="0"/>
        <v>1272.4000000000001</v>
      </c>
      <c r="H61" s="253"/>
    </row>
    <row r="62" spans="1:17">
      <c r="A62" s="501">
        <v>45933</v>
      </c>
      <c r="B62" s="498" t="s">
        <v>4737</v>
      </c>
      <c r="C62" s="498" t="s">
        <v>21</v>
      </c>
      <c r="D62" s="232" t="s">
        <v>12</v>
      </c>
      <c r="E62" s="121"/>
      <c r="F62" s="500">
        <v>23.4</v>
      </c>
      <c r="G62" s="253">
        <f t="shared" si="0"/>
        <v>1249</v>
      </c>
      <c r="H62" s="253"/>
    </row>
    <row r="63" spans="1:17">
      <c r="A63" s="501">
        <v>45933</v>
      </c>
      <c r="B63" s="498" t="s">
        <v>4737</v>
      </c>
      <c r="C63" s="498" t="s">
        <v>21</v>
      </c>
      <c r="D63" s="232" t="s">
        <v>13</v>
      </c>
      <c r="E63" s="121"/>
      <c r="F63" s="500">
        <v>6</v>
      </c>
      <c r="G63" s="253">
        <f t="shared" si="0"/>
        <v>1243</v>
      </c>
      <c r="H63" s="253"/>
      <c r="K63" s="820" t="s">
        <v>4732</v>
      </c>
      <c r="L63" s="820"/>
      <c r="M63" s="820"/>
    </row>
    <row r="64" spans="1:17">
      <c r="A64" s="41">
        <v>45930</v>
      </c>
      <c r="B64" s="816" t="s">
        <v>10</v>
      </c>
      <c r="C64" s="816" t="s">
        <v>93</v>
      </c>
      <c r="D64" s="232" t="s">
        <v>12</v>
      </c>
      <c r="E64" s="150">
        <v>25.8</v>
      </c>
      <c r="F64" s="814"/>
      <c r="G64" s="253">
        <f t="shared" si="0"/>
        <v>1268.8</v>
      </c>
      <c r="H64" s="253"/>
      <c r="J64" s="10">
        <v>2025</v>
      </c>
      <c r="K64" s="816" t="s">
        <v>93</v>
      </c>
      <c r="L64" s="232" t="s">
        <v>12</v>
      </c>
      <c r="M64" s="150">
        <v>25.8</v>
      </c>
    </row>
    <row r="65" spans="1:14">
      <c r="B65" s="787"/>
      <c r="C65" s="498"/>
      <c r="D65" s="232" t="s">
        <v>13</v>
      </c>
      <c r="E65" s="150">
        <v>8</v>
      </c>
      <c r="F65" s="814"/>
      <c r="G65" s="253">
        <f t="shared" si="0"/>
        <v>1276.8</v>
      </c>
      <c r="H65" s="470">
        <f>SUM(H5:H64)</f>
        <v>3064.1</v>
      </c>
      <c r="I65" s="458" t="s">
        <v>1120</v>
      </c>
      <c r="K65" s="498"/>
      <c r="L65" s="232" t="s">
        <v>13</v>
      </c>
      <c r="M65" s="150">
        <v>8</v>
      </c>
    </row>
    <row r="66" spans="1:14">
      <c r="B66" s="787"/>
      <c r="C66" s="498"/>
      <c r="D66" s="232" t="s">
        <v>14</v>
      </c>
      <c r="E66" s="121">
        <v>600</v>
      </c>
      <c r="F66" s="814"/>
      <c r="G66" s="253">
        <f t="shared" si="0"/>
        <v>1876.8</v>
      </c>
      <c r="K66" s="786" t="s">
        <v>23</v>
      </c>
      <c r="L66" t="s">
        <v>14</v>
      </c>
      <c r="M66" s="121">
        <v>600</v>
      </c>
      <c r="N66" s="814"/>
    </row>
    <row r="67" spans="1:14">
      <c r="A67" s="39">
        <v>45933</v>
      </c>
      <c r="B67" s="787" t="s">
        <v>4738</v>
      </c>
      <c r="C67" s="787" t="s">
        <v>93</v>
      </c>
      <c r="D67" s="232" t="s">
        <v>14</v>
      </c>
      <c r="F67" s="814">
        <v>600</v>
      </c>
      <c r="G67" s="253">
        <f t="shared" si="0"/>
        <v>1276.8</v>
      </c>
      <c r="M67" s="161">
        <f>SUM(M64:M66)</f>
        <v>633.79999999999995</v>
      </c>
    </row>
    <row r="68" spans="1:14">
      <c r="A68" s="39">
        <v>45966</v>
      </c>
      <c r="B68" s="787" t="s">
        <v>4739</v>
      </c>
      <c r="C68" s="787" t="s">
        <v>93</v>
      </c>
      <c r="D68" s="232" t="s">
        <v>12</v>
      </c>
      <c r="F68" s="150">
        <v>25.8</v>
      </c>
      <c r="G68" s="253">
        <f t="shared" si="0"/>
        <v>1251</v>
      </c>
      <c r="M68" s="161"/>
    </row>
    <row r="69" spans="1:14">
      <c r="A69" s="39">
        <v>45966</v>
      </c>
      <c r="B69" s="787" t="s">
        <v>4739</v>
      </c>
      <c r="C69" s="787" t="s">
        <v>93</v>
      </c>
      <c r="D69" s="232" t="s">
        <v>13</v>
      </c>
      <c r="F69" s="150">
        <v>8</v>
      </c>
      <c r="G69" s="253">
        <f t="shared" si="0"/>
        <v>1243</v>
      </c>
      <c r="M69" s="161"/>
    </row>
    <row r="70" spans="1:14">
      <c r="A70" s="41">
        <v>45961</v>
      </c>
      <c r="B70" s="786" t="s">
        <v>10</v>
      </c>
      <c r="C70" s="786" t="s">
        <v>23</v>
      </c>
      <c r="D70" t="s">
        <v>12</v>
      </c>
      <c r="E70" s="150">
        <v>23.8</v>
      </c>
      <c r="F70" s="814"/>
      <c r="G70" s="253">
        <f t="shared" si="0"/>
        <v>1266.8</v>
      </c>
    </row>
    <row r="71" spans="1:14">
      <c r="B71" s="787"/>
      <c r="C71" s="787"/>
      <c r="D71" t="s">
        <v>13</v>
      </c>
      <c r="E71" s="150">
        <v>8</v>
      </c>
      <c r="F71" s="814"/>
      <c r="G71" s="253">
        <f t="shared" si="0"/>
        <v>1274.8</v>
      </c>
      <c r="I71" s="875" t="s">
        <v>4740</v>
      </c>
      <c r="J71" s="876"/>
      <c r="K71" s="876"/>
      <c r="L71" s="877"/>
    </row>
    <row r="72" spans="1:14">
      <c r="B72" s="787"/>
      <c r="C72" s="787"/>
      <c r="D72" t="s">
        <v>14</v>
      </c>
      <c r="E72" s="121">
        <v>600</v>
      </c>
      <c r="F72" s="814"/>
      <c r="G72" s="253">
        <f t="shared" si="0"/>
        <v>1874.8</v>
      </c>
      <c r="I72" s="641">
        <v>2025</v>
      </c>
      <c r="J72" s="642" t="s">
        <v>20</v>
      </c>
      <c r="K72" s="643" t="s">
        <v>12</v>
      </c>
      <c r="L72" s="644">
        <v>24</v>
      </c>
    </row>
    <row r="73" spans="1:14">
      <c r="A73" s="39">
        <v>45966</v>
      </c>
      <c r="B73" s="787" t="s">
        <v>4741</v>
      </c>
      <c r="C73" s="787" t="s">
        <v>23</v>
      </c>
      <c r="D73" t="s">
        <v>14</v>
      </c>
      <c r="F73" s="814">
        <v>600</v>
      </c>
      <c r="G73" s="253">
        <f t="shared" si="0"/>
        <v>1274.8</v>
      </c>
      <c r="I73" s="645"/>
      <c r="J73" s="646"/>
      <c r="K73" s="643" t="s">
        <v>13</v>
      </c>
      <c r="L73" s="644">
        <v>4</v>
      </c>
    </row>
    <row r="74" spans="1:14">
      <c r="A74" s="39">
        <v>45993</v>
      </c>
      <c r="B74" s="787" t="s">
        <v>4742</v>
      </c>
      <c r="C74" s="787" t="s">
        <v>23</v>
      </c>
      <c r="D74" t="s">
        <v>12</v>
      </c>
      <c r="F74" s="814">
        <v>23.8</v>
      </c>
      <c r="G74" s="253">
        <f t="shared" ref="G74:G77" si="5">+G73+E74-F74</f>
        <v>1251</v>
      </c>
      <c r="I74" s="645"/>
      <c r="J74" s="646"/>
      <c r="K74" s="643" t="s">
        <v>14</v>
      </c>
      <c r="L74" s="647">
        <v>600</v>
      </c>
    </row>
    <row r="75" spans="1:14">
      <c r="A75" s="39">
        <v>45993</v>
      </c>
      <c r="B75" s="787" t="s">
        <v>4742</v>
      </c>
      <c r="C75" s="787" t="s">
        <v>23</v>
      </c>
      <c r="D75" t="s">
        <v>13</v>
      </c>
      <c r="F75" s="814">
        <v>8</v>
      </c>
      <c r="G75" s="253">
        <f t="shared" si="5"/>
        <v>1243</v>
      </c>
      <c r="I75" s="645"/>
      <c r="J75" s="648" t="s">
        <v>21</v>
      </c>
      <c r="K75" s="649" t="s">
        <v>14</v>
      </c>
      <c r="L75" s="647">
        <v>600</v>
      </c>
    </row>
    <row r="76" spans="1:14">
      <c r="A76" s="41">
        <v>45991</v>
      </c>
      <c r="B76" s="786" t="s">
        <v>10</v>
      </c>
      <c r="C76" s="786" t="s">
        <v>24</v>
      </c>
      <c r="D76" t="s">
        <v>12</v>
      </c>
      <c r="E76" s="150">
        <v>29.9</v>
      </c>
      <c r="F76" s="814"/>
      <c r="G76" s="253">
        <f t="shared" si="5"/>
        <v>1272.9000000000001</v>
      </c>
      <c r="I76" s="650"/>
      <c r="J76" s="651"/>
      <c r="K76" s="652"/>
      <c r="L76" s="653">
        <f>L72+L73+L74+L75</f>
        <v>1228</v>
      </c>
    </row>
    <row r="77" spans="1:14">
      <c r="B77" s="787"/>
      <c r="C77" s="787"/>
      <c r="D77" t="s">
        <v>13</v>
      </c>
      <c r="E77" s="150">
        <v>7</v>
      </c>
      <c r="F77" s="814"/>
      <c r="G77" s="253">
        <f t="shared" si="5"/>
        <v>1279.9000000000001</v>
      </c>
      <c r="J77" s="816"/>
      <c r="K77" s="232"/>
      <c r="L77" s="121"/>
    </row>
    <row r="78" spans="1:14">
      <c r="B78" s="787"/>
      <c r="C78" s="787"/>
      <c r="D78" t="s">
        <v>14</v>
      </c>
      <c r="E78" s="150">
        <v>600</v>
      </c>
      <c r="F78" s="814"/>
      <c r="G78" s="253">
        <f t="shared" ref="G78:G91" si="6">+G77+E78-F78</f>
        <v>1879.9</v>
      </c>
      <c r="L78" s="121"/>
    </row>
    <row r="79" spans="1:14">
      <c r="A79" s="39">
        <v>45993</v>
      </c>
      <c r="B79" s="787" t="s">
        <v>4743</v>
      </c>
      <c r="C79" s="787" t="s">
        <v>24</v>
      </c>
      <c r="D79" t="s">
        <v>14</v>
      </c>
      <c r="F79" s="814">
        <v>600</v>
      </c>
      <c r="G79" s="253">
        <f t="shared" si="6"/>
        <v>1279.9000000000001</v>
      </c>
    </row>
    <row r="80" spans="1:14">
      <c r="A80" s="39">
        <v>46029</v>
      </c>
      <c r="B80" s="787" t="s">
        <v>4744</v>
      </c>
      <c r="C80" s="787" t="s">
        <v>24</v>
      </c>
      <c r="D80" t="s">
        <v>12</v>
      </c>
      <c r="F80" s="814">
        <v>29.9</v>
      </c>
      <c r="G80" s="253">
        <f t="shared" si="6"/>
        <v>1250</v>
      </c>
    </row>
    <row r="81" spans="1:14">
      <c r="A81" s="39">
        <v>46029</v>
      </c>
      <c r="B81" s="787" t="s">
        <v>4745</v>
      </c>
      <c r="C81" s="787" t="s">
        <v>24</v>
      </c>
      <c r="D81" t="s">
        <v>13</v>
      </c>
      <c r="F81" s="814">
        <v>7</v>
      </c>
      <c r="G81" s="253">
        <f t="shared" si="6"/>
        <v>1243</v>
      </c>
    </row>
    <row r="82" spans="1:14">
      <c r="A82" s="41">
        <v>46022</v>
      </c>
      <c r="B82" s="786" t="s">
        <v>10</v>
      </c>
      <c r="C82" s="786" t="s">
        <v>25</v>
      </c>
      <c r="D82" t="s">
        <v>12</v>
      </c>
      <c r="E82" s="150">
        <v>31.4</v>
      </c>
      <c r="F82" s="814"/>
      <c r="G82" s="253">
        <f t="shared" si="6"/>
        <v>1274.4000000000001</v>
      </c>
      <c r="J82" s="820" t="s">
        <v>4732</v>
      </c>
      <c r="K82" s="820"/>
      <c r="L82" s="820"/>
    </row>
    <row r="83" spans="1:14">
      <c r="A83" s="41"/>
      <c r="B83" s="786"/>
      <c r="C83" s="786"/>
      <c r="D83" t="s">
        <v>13</v>
      </c>
      <c r="E83" s="150">
        <v>5.3</v>
      </c>
      <c r="F83" s="814"/>
      <c r="G83" s="253">
        <f t="shared" si="6"/>
        <v>1279.7</v>
      </c>
      <c r="I83" s="10">
        <v>2025</v>
      </c>
      <c r="J83" s="642" t="s">
        <v>20</v>
      </c>
      <c r="K83" s="643" t="s">
        <v>12</v>
      </c>
      <c r="L83" s="704">
        <v>24</v>
      </c>
      <c r="M83" s="830" t="s">
        <v>620</v>
      </c>
    </row>
    <row r="84" spans="1:14">
      <c r="B84" s="787"/>
      <c r="C84" s="787"/>
      <c r="D84" t="s">
        <v>14</v>
      </c>
      <c r="E84" s="150">
        <v>600</v>
      </c>
      <c r="F84" s="814"/>
      <c r="G84" s="253">
        <f t="shared" si="6"/>
        <v>1879.7</v>
      </c>
      <c r="J84" s="646"/>
      <c r="K84" s="643" t="s">
        <v>13</v>
      </c>
      <c r="L84" s="704">
        <v>4</v>
      </c>
      <c r="M84" s="830"/>
    </row>
    <row r="85" spans="1:14">
      <c r="A85" s="39">
        <v>46029</v>
      </c>
      <c r="B85" s="787" t="s">
        <v>4746</v>
      </c>
      <c r="C85" s="787" t="s">
        <v>25</v>
      </c>
      <c r="D85" t="s">
        <v>14</v>
      </c>
      <c r="F85" s="814">
        <v>600</v>
      </c>
      <c r="G85" s="253">
        <f t="shared" si="6"/>
        <v>1279.7</v>
      </c>
      <c r="J85" s="646"/>
      <c r="K85" s="643" t="s">
        <v>14</v>
      </c>
      <c r="L85" s="705">
        <v>600</v>
      </c>
      <c r="M85" s="830"/>
    </row>
    <row r="86" spans="1:14">
      <c r="A86" s="39">
        <v>46056</v>
      </c>
      <c r="B86" s="787" t="s">
        <v>4747</v>
      </c>
      <c r="C86" s="787" t="s">
        <v>25</v>
      </c>
      <c r="D86" t="s">
        <v>12</v>
      </c>
      <c r="F86" s="814">
        <v>31.4</v>
      </c>
      <c r="G86" s="253">
        <f t="shared" si="6"/>
        <v>1248.3</v>
      </c>
      <c r="J86" s="648" t="s">
        <v>21</v>
      </c>
      <c r="K86" s="649" t="s">
        <v>14</v>
      </c>
      <c r="L86" s="705">
        <v>600</v>
      </c>
      <c r="M86" s="830"/>
    </row>
    <row r="87" spans="1:14">
      <c r="A87" s="39">
        <v>46056</v>
      </c>
      <c r="B87" s="787" t="s">
        <v>4747</v>
      </c>
      <c r="C87" s="787" t="s">
        <v>25</v>
      </c>
      <c r="D87" t="s">
        <v>13</v>
      </c>
      <c r="F87" s="814">
        <v>5.3</v>
      </c>
      <c r="G87" s="253">
        <f t="shared" si="6"/>
        <v>1243</v>
      </c>
      <c r="K87" s="527" t="s">
        <v>223</v>
      </c>
      <c r="L87" s="528">
        <v>15</v>
      </c>
      <c r="M87" s="527"/>
    </row>
    <row r="88" spans="1:14">
      <c r="A88" s="41">
        <v>46053</v>
      </c>
      <c r="B88" s="786" t="s">
        <v>10</v>
      </c>
      <c r="C88" s="786" t="s">
        <v>11</v>
      </c>
      <c r="D88" t="s">
        <v>12</v>
      </c>
      <c r="E88" s="4">
        <v>30.2</v>
      </c>
      <c r="F88" s="814"/>
      <c r="G88" s="253">
        <f t="shared" si="6"/>
        <v>1273.2</v>
      </c>
      <c r="L88" s="161">
        <f>SUM(L83:L87)</f>
        <v>1243</v>
      </c>
      <c r="M88" s="527"/>
    </row>
    <row r="89" spans="1:14">
      <c r="B89" s="787"/>
      <c r="C89" s="787"/>
      <c r="D89" t="s">
        <v>13</v>
      </c>
      <c r="E89" s="4">
        <v>6.4</v>
      </c>
      <c r="F89" s="814"/>
      <c r="G89" s="253">
        <f t="shared" si="6"/>
        <v>1279.6000000000001</v>
      </c>
      <c r="M89" s="527"/>
    </row>
    <row r="90" spans="1:14">
      <c r="B90" s="787"/>
      <c r="C90" s="787"/>
      <c r="D90" t="s">
        <v>14</v>
      </c>
      <c r="E90" s="150">
        <v>600</v>
      </c>
      <c r="F90" s="814"/>
      <c r="G90" s="253">
        <f t="shared" si="6"/>
        <v>1879.6000000000001</v>
      </c>
      <c r="M90" s="527"/>
    </row>
    <row r="91" spans="1:14">
      <c r="A91" s="39">
        <v>46056</v>
      </c>
      <c r="B91" s="787" t="s">
        <v>4748</v>
      </c>
      <c r="C91" s="787" t="s">
        <v>11</v>
      </c>
      <c r="D91" t="s">
        <v>14</v>
      </c>
      <c r="F91" s="814">
        <v>600</v>
      </c>
      <c r="G91" s="253">
        <f t="shared" si="6"/>
        <v>1279.6000000000001</v>
      </c>
      <c r="M91" s="527"/>
    </row>
    <row r="92" spans="1:14">
      <c r="A92" s="39">
        <v>46091</v>
      </c>
      <c r="B92" s="787" t="s">
        <v>4749</v>
      </c>
      <c r="C92" s="787" t="s">
        <v>11</v>
      </c>
      <c r="D92" t="s">
        <v>12</v>
      </c>
      <c r="F92" s="814">
        <v>30.2</v>
      </c>
      <c r="G92" s="253">
        <f>+G91+E92-F92</f>
        <v>1249.4000000000001</v>
      </c>
      <c r="J92" s="786"/>
      <c r="L92" s="4"/>
    </row>
    <row r="93" spans="1:14">
      <c r="A93" s="39">
        <v>46091</v>
      </c>
      <c r="B93" s="787" t="s">
        <v>4749</v>
      </c>
      <c r="C93" s="787" t="s">
        <v>11</v>
      </c>
      <c r="D93" t="s">
        <v>13</v>
      </c>
      <c r="F93" s="814">
        <v>5.8</v>
      </c>
      <c r="G93" s="253">
        <f>+G92+E93-F93</f>
        <v>1243.6000000000001</v>
      </c>
      <c r="J93" s="786"/>
      <c r="L93" s="4"/>
    </row>
    <row r="94" spans="1:14">
      <c r="A94" s="39">
        <v>46091</v>
      </c>
      <c r="B94" s="787" t="s">
        <v>4750</v>
      </c>
      <c r="C94" s="787" t="s">
        <v>11</v>
      </c>
      <c r="D94" t="s">
        <v>13</v>
      </c>
      <c r="F94" s="814">
        <v>0.6</v>
      </c>
      <c r="G94" s="253">
        <f t="shared" ref="G94:G149" si="7">+G93+E94-F94</f>
        <v>1243.0000000000002</v>
      </c>
      <c r="J94" s="820" t="s">
        <v>4732</v>
      </c>
      <c r="K94" s="820"/>
      <c r="L94" s="820"/>
    </row>
    <row r="95" spans="1:14">
      <c r="A95" s="41">
        <v>46081</v>
      </c>
      <c r="B95" s="786" t="s">
        <v>10</v>
      </c>
      <c r="C95" s="786" t="s">
        <v>15</v>
      </c>
      <c r="D95" t="s">
        <v>12</v>
      </c>
      <c r="E95" s="121">
        <v>31.7</v>
      </c>
      <c r="F95" s="814"/>
      <c r="G95" s="253">
        <f t="shared" si="7"/>
        <v>1274.7000000000003</v>
      </c>
      <c r="I95" s="10">
        <v>2026</v>
      </c>
      <c r="J95" s="786" t="s">
        <v>15</v>
      </c>
      <c r="K95" t="s">
        <v>12</v>
      </c>
      <c r="L95" s="121">
        <f>E95-F99-F100</f>
        <v>30</v>
      </c>
      <c r="N95" s="26"/>
    </row>
    <row r="96" spans="1:14">
      <c r="B96" s="787"/>
      <c r="C96" s="787"/>
      <c r="D96" t="s">
        <v>13</v>
      </c>
      <c r="E96" s="121">
        <v>15</v>
      </c>
      <c r="F96" s="814"/>
      <c r="G96" s="253">
        <f t="shared" si="7"/>
        <v>1289.7000000000003</v>
      </c>
      <c r="I96" s="527"/>
      <c r="J96" s="787"/>
      <c r="K96" t="s">
        <v>13</v>
      </c>
      <c r="L96" s="121">
        <v>15</v>
      </c>
      <c r="M96" s="121"/>
      <c r="N96" s="527"/>
    </row>
    <row r="97" spans="1:14">
      <c r="B97" s="787"/>
      <c r="C97" s="787"/>
      <c r="D97" t="s">
        <v>14</v>
      </c>
      <c r="E97" s="121">
        <v>600</v>
      </c>
      <c r="F97" s="814"/>
      <c r="G97" s="253">
        <f t="shared" si="7"/>
        <v>1889.7000000000003</v>
      </c>
      <c r="I97" s="530"/>
      <c r="J97" s="786" t="s">
        <v>16</v>
      </c>
      <c r="K97" t="s">
        <v>14</v>
      </c>
      <c r="L97" s="150">
        <v>600</v>
      </c>
      <c r="M97" s="527"/>
      <c r="N97" s="527"/>
    </row>
    <row r="98" spans="1:14">
      <c r="A98" s="39">
        <v>46091</v>
      </c>
      <c r="B98" s="787" t="s">
        <v>4751</v>
      </c>
      <c r="C98" s="787" t="s">
        <v>15</v>
      </c>
      <c r="D98" t="s">
        <v>14</v>
      </c>
      <c r="F98" s="814">
        <v>600</v>
      </c>
      <c r="G98" s="253">
        <f t="shared" si="7"/>
        <v>1289.7000000000003</v>
      </c>
      <c r="I98" s="527"/>
      <c r="J98" s="526"/>
      <c r="K98" s="527"/>
      <c r="L98" s="81">
        <f>SUM(L95:L97)</f>
        <v>645</v>
      </c>
      <c r="M98" s="527"/>
      <c r="N98" s="527"/>
    </row>
    <row r="99" spans="1:14">
      <c r="A99" s="39">
        <v>46056</v>
      </c>
      <c r="B99" s="787" t="s">
        <v>4747</v>
      </c>
      <c r="C99" s="787" t="s">
        <v>15</v>
      </c>
      <c r="D99" t="s">
        <v>12</v>
      </c>
      <c r="F99" s="814">
        <v>1.3</v>
      </c>
      <c r="G99" s="253">
        <f t="shared" si="7"/>
        <v>1288.4000000000003</v>
      </c>
      <c r="I99" s="527"/>
      <c r="J99" s="527"/>
      <c r="K99" s="527"/>
      <c r="L99" s="529"/>
      <c r="M99" s="527"/>
      <c r="N99" s="527"/>
    </row>
    <row r="100" spans="1:14">
      <c r="A100" s="39">
        <v>46091</v>
      </c>
      <c r="B100" s="787" t="s">
        <v>4750</v>
      </c>
      <c r="C100" s="787" t="s">
        <v>15</v>
      </c>
      <c r="D100" t="s">
        <v>12</v>
      </c>
      <c r="F100" s="814">
        <v>0.4</v>
      </c>
      <c r="G100" s="253">
        <f t="shared" si="7"/>
        <v>1288.0000000000002</v>
      </c>
      <c r="I100" s="527"/>
      <c r="J100" s="527"/>
      <c r="K100" s="527"/>
      <c r="L100" s="529"/>
      <c r="M100" s="527"/>
      <c r="N100" s="527"/>
    </row>
    <row r="101" spans="1:14">
      <c r="A101" s="39">
        <v>46119</v>
      </c>
      <c r="B101" s="787" t="s">
        <v>4752</v>
      </c>
      <c r="C101" s="787" t="s">
        <v>15</v>
      </c>
      <c r="D101" t="s">
        <v>12</v>
      </c>
      <c r="F101" s="814">
        <v>30</v>
      </c>
      <c r="G101" s="253">
        <f t="shared" si="7"/>
        <v>1258.0000000000002</v>
      </c>
      <c r="I101" s="527"/>
      <c r="J101" s="527"/>
      <c r="K101" s="527"/>
      <c r="L101" s="529"/>
      <c r="M101" s="527"/>
      <c r="N101" s="527"/>
    </row>
    <row r="102" spans="1:14">
      <c r="A102" s="39">
        <v>46119</v>
      </c>
      <c r="B102" s="787" t="s">
        <v>4752</v>
      </c>
      <c r="C102" s="787" t="s">
        <v>15</v>
      </c>
      <c r="D102" t="s">
        <v>13</v>
      </c>
      <c r="F102" s="814">
        <v>15</v>
      </c>
      <c r="G102" s="253">
        <f t="shared" si="7"/>
        <v>1243.0000000000002</v>
      </c>
      <c r="I102" s="527"/>
      <c r="J102" s="527"/>
      <c r="K102" s="527"/>
      <c r="L102" s="529"/>
      <c r="M102" s="527"/>
      <c r="N102" s="527"/>
    </row>
    <row r="103" spans="1:14">
      <c r="A103" s="41">
        <v>46112</v>
      </c>
      <c r="B103" s="786" t="s">
        <v>10</v>
      </c>
      <c r="C103" s="786" t="s">
        <v>16</v>
      </c>
      <c r="D103" t="s">
        <v>12</v>
      </c>
      <c r="E103" s="150">
        <v>22.5</v>
      </c>
      <c r="F103" s="814"/>
      <c r="G103" s="253">
        <f t="shared" si="7"/>
        <v>1265.5000000000002</v>
      </c>
      <c r="I103" s="527"/>
      <c r="J103" s="527"/>
      <c r="K103" s="527"/>
      <c r="L103" s="527"/>
      <c r="M103" s="527"/>
      <c r="N103" s="527"/>
    </row>
    <row r="104" spans="1:14">
      <c r="B104" s="787"/>
      <c r="C104" s="787"/>
      <c r="D104" t="s">
        <v>13</v>
      </c>
      <c r="E104" s="150">
        <v>15</v>
      </c>
      <c r="F104" s="814"/>
      <c r="G104" s="253">
        <f t="shared" si="7"/>
        <v>1280.5000000000002</v>
      </c>
      <c r="I104" s="527"/>
      <c r="J104" s="527"/>
      <c r="K104" s="527"/>
      <c r="L104" s="527"/>
      <c r="M104" s="527"/>
      <c r="N104" s="527"/>
    </row>
    <row r="105" spans="1:14">
      <c r="B105" s="787"/>
      <c r="C105" s="787"/>
      <c r="D105" t="s">
        <v>14</v>
      </c>
      <c r="E105" s="150">
        <v>600</v>
      </c>
      <c r="F105" s="814"/>
      <c r="G105" s="253">
        <f t="shared" si="7"/>
        <v>1880.5000000000002</v>
      </c>
      <c r="I105" s="527"/>
      <c r="J105" s="527"/>
      <c r="K105" s="527"/>
      <c r="L105" s="527"/>
      <c r="M105" s="527"/>
      <c r="N105" s="527"/>
    </row>
    <row r="106" spans="1:14">
      <c r="A106" s="39">
        <v>46119</v>
      </c>
      <c r="B106" s="787" t="s">
        <v>4753</v>
      </c>
      <c r="C106" s="787" t="s">
        <v>16</v>
      </c>
      <c r="D106" t="s">
        <v>14</v>
      </c>
      <c r="F106" s="814">
        <v>600</v>
      </c>
      <c r="G106" s="253">
        <f t="shared" si="7"/>
        <v>1280.5000000000002</v>
      </c>
    </row>
    <row r="107" spans="1:14">
      <c r="A107" s="41">
        <v>46142</v>
      </c>
      <c r="B107" s="786" t="s">
        <v>10</v>
      </c>
      <c r="C107" s="786" t="s">
        <v>1880</v>
      </c>
      <c r="D107" t="s">
        <v>12</v>
      </c>
      <c r="F107" s="814"/>
      <c r="G107" s="253">
        <f t="shared" si="7"/>
        <v>1280.5000000000002</v>
      </c>
    </row>
    <row r="108" spans="1:14">
      <c r="B108" s="787"/>
      <c r="C108" s="787"/>
      <c r="D108" t="s">
        <v>13</v>
      </c>
      <c r="F108" s="814"/>
      <c r="G108" s="253">
        <f t="shared" si="7"/>
        <v>1280.5000000000002</v>
      </c>
    </row>
    <row r="109" spans="1:14">
      <c r="B109" s="787"/>
      <c r="C109" s="787"/>
      <c r="D109" t="s">
        <v>14</v>
      </c>
      <c r="F109" s="814"/>
      <c r="G109" s="253">
        <f t="shared" si="7"/>
        <v>1280.5000000000002</v>
      </c>
    </row>
    <row r="110" spans="1:14">
      <c r="B110" s="787"/>
      <c r="C110" s="787"/>
      <c r="F110" s="814"/>
      <c r="G110" s="253">
        <f t="shared" si="7"/>
        <v>1280.5000000000002</v>
      </c>
    </row>
    <row r="111" spans="1:14">
      <c r="B111" s="787"/>
      <c r="C111" s="787"/>
      <c r="F111" s="814"/>
      <c r="G111" s="253">
        <f t="shared" si="7"/>
        <v>1280.5000000000002</v>
      </c>
    </row>
    <row r="112" spans="1:14">
      <c r="B112" s="787"/>
      <c r="C112" s="787"/>
      <c r="F112" s="814"/>
      <c r="G112" s="253">
        <f t="shared" si="7"/>
        <v>1280.5000000000002</v>
      </c>
    </row>
    <row r="113" spans="2:7">
      <c r="B113" s="787"/>
      <c r="C113" s="787"/>
      <c r="F113" s="814"/>
      <c r="G113" s="253">
        <f t="shared" si="7"/>
        <v>1280.5000000000002</v>
      </c>
    </row>
    <row r="114" spans="2:7">
      <c r="B114" s="787"/>
      <c r="C114" s="787"/>
      <c r="F114" s="814"/>
      <c r="G114" s="253">
        <f t="shared" si="7"/>
        <v>1280.5000000000002</v>
      </c>
    </row>
    <row r="115" spans="2:7">
      <c r="B115" s="787"/>
      <c r="C115" s="787"/>
      <c r="F115" s="814"/>
      <c r="G115" s="253">
        <f t="shared" si="7"/>
        <v>1280.5000000000002</v>
      </c>
    </row>
    <row r="116" spans="2:7">
      <c r="B116" s="787"/>
      <c r="C116" s="787"/>
      <c r="F116" s="814"/>
      <c r="G116" s="253">
        <f t="shared" si="7"/>
        <v>1280.5000000000002</v>
      </c>
    </row>
    <row r="117" spans="2:7">
      <c r="B117" s="787"/>
      <c r="C117" s="787"/>
      <c r="F117" s="814"/>
      <c r="G117" s="253">
        <f t="shared" si="7"/>
        <v>1280.5000000000002</v>
      </c>
    </row>
    <row r="118" spans="2:7">
      <c r="B118" s="787"/>
      <c r="C118" s="787"/>
      <c r="F118" s="814"/>
      <c r="G118" s="253">
        <f t="shared" si="7"/>
        <v>1280.5000000000002</v>
      </c>
    </row>
    <row r="119" spans="2:7">
      <c r="B119" s="787"/>
      <c r="C119" s="787"/>
      <c r="F119" s="814"/>
      <c r="G119" s="253">
        <f t="shared" si="7"/>
        <v>1280.5000000000002</v>
      </c>
    </row>
    <row r="120" spans="2:7">
      <c r="B120" s="787"/>
      <c r="C120" s="787"/>
      <c r="F120" s="814"/>
      <c r="G120" s="253">
        <f t="shared" si="7"/>
        <v>1280.5000000000002</v>
      </c>
    </row>
    <row r="121" spans="2:7">
      <c r="B121" s="787"/>
      <c r="C121" s="787"/>
      <c r="F121" s="814"/>
      <c r="G121" s="253">
        <f t="shared" si="7"/>
        <v>1280.5000000000002</v>
      </c>
    </row>
    <row r="122" spans="2:7">
      <c r="B122" s="787"/>
      <c r="C122" s="787"/>
      <c r="F122" s="814"/>
      <c r="G122" s="253">
        <f t="shared" si="7"/>
        <v>1280.5000000000002</v>
      </c>
    </row>
    <row r="123" spans="2:7">
      <c r="B123" s="787"/>
      <c r="C123" s="787"/>
      <c r="F123" s="814"/>
      <c r="G123" s="253">
        <f t="shared" si="7"/>
        <v>1280.5000000000002</v>
      </c>
    </row>
    <row r="124" spans="2:7">
      <c r="B124" s="787"/>
      <c r="C124" s="787"/>
      <c r="F124" s="814"/>
      <c r="G124" s="253">
        <f t="shared" si="7"/>
        <v>1280.5000000000002</v>
      </c>
    </row>
    <row r="125" spans="2:7">
      <c r="B125" s="787"/>
      <c r="C125" s="787"/>
      <c r="F125" s="814"/>
      <c r="G125" s="253">
        <f t="shared" si="7"/>
        <v>1280.5000000000002</v>
      </c>
    </row>
    <row r="126" spans="2:7">
      <c r="B126" s="787"/>
      <c r="C126" s="787"/>
      <c r="F126" s="814"/>
      <c r="G126" s="253">
        <f t="shared" si="7"/>
        <v>1280.5000000000002</v>
      </c>
    </row>
    <row r="127" spans="2:7">
      <c r="B127" s="787"/>
      <c r="C127" s="787"/>
      <c r="F127" s="814"/>
      <c r="G127" s="253">
        <f t="shared" si="7"/>
        <v>1280.5000000000002</v>
      </c>
    </row>
    <row r="128" spans="2:7">
      <c r="B128" s="787"/>
      <c r="C128" s="787"/>
      <c r="F128" s="814"/>
      <c r="G128" s="253">
        <f t="shared" si="7"/>
        <v>1280.5000000000002</v>
      </c>
    </row>
    <row r="129" spans="2:7">
      <c r="B129" s="787"/>
      <c r="C129" s="787"/>
      <c r="F129" s="814"/>
      <c r="G129" s="253">
        <f t="shared" si="7"/>
        <v>1280.5000000000002</v>
      </c>
    </row>
    <row r="130" spans="2:7">
      <c r="B130" s="787"/>
      <c r="C130" s="787"/>
      <c r="F130" s="814"/>
      <c r="G130" s="253">
        <f t="shared" si="7"/>
        <v>1280.5000000000002</v>
      </c>
    </row>
    <row r="131" spans="2:7">
      <c r="B131" s="787"/>
      <c r="C131" s="787"/>
      <c r="F131" s="814"/>
      <c r="G131" s="253">
        <f t="shared" si="7"/>
        <v>1280.5000000000002</v>
      </c>
    </row>
    <row r="132" spans="2:7">
      <c r="B132" s="787"/>
      <c r="C132" s="787"/>
      <c r="F132" s="814"/>
      <c r="G132" s="253">
        <f t="shared" si="7"/>
        <v>1280.5000000000002</v>
      </c>
    </row>
    <row r="133" spans="2:7">
      <c r="B133" s="787"/>
      <c r="C133" s="787"/>
      <c r="F133" s="814"/>
      <c r="G133" s="253">
        <f t="shared" si="7"/>
        <v>1280.5000000000002</v>
      </c>
    </row>
    <row r="134" spans="2:7">
      <c r="B134" s="787"/>
      <c r="C134" s="787"/>
      <c r="F134" s="814"/>
      <c r="G134" s="253">
        <f t="shared" si="7"/>
        <v>1280.5000000000002</v>
      </c>
    </row>
    <row r="135" spans="2:7">
      <c r="B135" s="787"/>
      <c r="C135" s="787"/>
      <c r="F135" s="814"/>
      <c r="G135" s="253">
        <f t="shared" si="7"/>
        <v>1280.5000000000002</v>
      </c>
    </row>
    <row r="136" spans="2:7">
      <c r="B136" s="787"/>
      <c r="C136" s="787"/>
      <c r="F136" s="814"/>
      <c r="G136" s="253">
        <f t="shared" si="7"/>
        <v>1280.5000000000002</v>
      </c>
    </row>
    <row r="137" spans="2:7">
      <c r="B137" s="787"/>
      <c r="C137" s="787"/>
      <c r="F137" s="814"/>
      <c r="G137" s="253">
        <f t="shared" si="7"/>
        <v>1280.5000000000002</v>
      </c>
    </row>
    <row r="138" spans="2:7">
      <c r="B138" s="787"/>
      <c r="C138" s="787"/>
      <c r="F138" s="814"/>
      <c r="G138" s="253">
        <f t="shared" si="7"/>
        <v>1280.5000000000002</v>
      </c>
    </row>
    <row r="139" spans="2:7">
      <c r="B139" s="787"/>
      <c r="C139" s="787"/>
      <c r="F139" s="814"/>
      <c r="G139" s="253">
        <f t="shared" si="7"/>
        <v>1280.5000000000002</v>
      </c>
    </row>
    <row r="140" spans="2:7">
      <c r="B140" s="787"/>
      <c r="C140" s="787"/>
      <c r="F140" s="814"/>
      <c r="G140" s="253">
        <f t="shared" si="7"/>
        <v>1280.5000000000002</v>
      </c>
    </row>
    <row r="141" spans="2:7">
      <c r="B141" s="787"/>
      <c r="C141" s="787"/>
      <c r="F141" s="814"/>
      <c r="G141" s="253">
        <f t="shared" si="7"/>
        <v>1280.5000000000002</v>
      </c>
    </row>
    <row r="142" spans="2:7">
      <c r="B142" s="787"/>
      <c r="C142" s="787"/>
      <c r="F142" s="814"/>
      <c r="G142" s="253">
        <f t="shared" si="7"/>
        <v>1280.5000000000002</v>
      </c>
    </row>
    <row r="143" spans="2:7">
      <c r="B143" s="787"/>
      <c r="C143" s="787"/>
      <c r="F143" s="814"/>
      <c r="G143" s="253">
        <f t="shared" si="7"/>
        <v>1280.5000000000002</v>
      </c>
    </row>
    <row r="144" spans="2:7">
      <c r="B144" s="787"/>
      <c r="C144" s="787"/>
      <c r="F144" s="814"/>
      <c r="G144" s="253">
        <f t="shared" si="7"/>
        <v>1280.5000000000002</v>
      </c>
    </row>
    <row r="145" spans="2:7">
      <c r="B145" s="787"/>
      <c r="C145" s="787"/>
      <c r="F145" s="814"/>
      <c r="G145" s="253">
        <f t="shared" si="7"/>
        <v>1280.5000000000002</v>
      </c>
    </row>
    <row r="146" spans="2:7">
      <c r="B146" s="787"/>
      <c r="C146" s="787"/>
      <c r="F146" s="814"/>
      <c r="G146" s="253">
        <f t="shared" si="7"/>
        <v>1280.5000000000002</v>
      </c>
    </row>
    <row r="147" spans="2:7">
      <c r="B147" s="787"/>
      <c r="C147" s="787"/>
      <c r="F147" s="814"/>
      <c r="G147" s="253">
        <f t="shared" si="7"/>
        <v>1280.5000000000002</v>
      </c>
    </row>
    <row r="148" spans="2:7">
      <c r="B148" s="787"/>
      <c r="C148" s="787"/>
      <c r="F148" s="814"/>
      <c r="G148" s="253">
        <f t="shared" si="7"/>
        <v>1280.5000000000002</v>
      </c>
    </row>
    <row r="149" spans="2:7">
      <c r="B149" s="787"/>
      <c r="C149" s="787"/>
      <c r="F149" s="814"/>
      <c r="G149" s="253">
        <f t="shared" si="7"/>
        <v>1280.5000000000002</v>
      </c>
    </row>
    <row r="150" spans="2:7">
      <c r="B150" s="787"/>
      <c r="C150" s="787"/>
      <c r="F150" s="814"/>
      <c r="G150" s="253">
        <f t="shared" ref="G150:G213" si="8">+G149+E150-F150</f>
        <v>1280.5000000000002</v>
      </c>
    </row>
    <row r="151" spans="2:7">
      <c r="B151" s="787"/>
      <c r="C151" s="787"/>
      <c r="F151" s="814"/>
      <c r="G151" s="253">
        <f t="shared" si="8"/>
        <v>1280.5000000000002</v>
      </c>
    </row>
    <row r="152" spans="2:7">
      <c r="B152" s="787"/>
      <c r="C152" s="787"/>
      <c r="F152" s="814"/>
      <c r="G152" s="253">
        <f t="shared" si="8"/>
        <v>1280.5000000000002</v>
      </c>
    </row>
    <row r="153" spans="2:7">
      <c r="B153" s="787"/>
      <c r="C153" s="787"/>
      <c r="F153" s="814"/>
      <c r="G153" s="253">
        <f t="shared" si="8"/>
        <v>1280.5000000000002</v>
      </c>
    </row>
    <row r="154" spans="2:7">
      <c r="B154" s="787"/>
      <c r="C154" s="787"/>
      <c r="F154" s="814"/>
      <c r="G154" s="253">
        <f t="shared" si="8"/>
        <v>1280.5000000000002</v>
      </c>
    </row>
    <row r="155" spans="2:7">
      <c r="B155" s="787"/>
      <c r="C155" s="787"/>
      <c r="F155" s="814"/>
      <c r="G155" s="253">
        <f t="shared" si="8"/>
        <v>1280.5000000000002</v>
      </c>
    </row>
    <row r="156" spans="2:7">
      <c r="B156" s="787"/>
      <c r="C156" s="787"/>
      <c r="F156" s="814"/>
      <c r="G156" s="253">
        <f t="shared" si="8"/>
        <v>1280.5000000000002</v>
      </c>
    </row>
    <row r="157" spans="2:7">
      <c r="B157" s="787"/>
      <c r="C157" s="787"/>
      <c r="F157" s="814"/>
      <c r="G157" s="253">
        <f t="shared" si="8"/>
        <v>1280.5000000000002</v>
      </c>
    </row>
    <row r="158" spans="2:7">
      <c r="B158" s="787"/>
      <c r="C158" s="787"/>
      <c r="F158" s="814"/>
      <c r="G158" s="253">
        <f t="shared" si="8"/>
        <v>1280.5000000000002</v>
      </c>
    </row>
    <row r="159" spans="2:7">
      <c r="B159" s="787"/>
      <c r="C159" s="787"/>
      <c r="F159" s="814"/>
      <c r="G159" s="253">
        <f t="shared" si="8"/>
        <v>1280.5000000000002</v>
      </c>
    </row>
    <row r="160" spans="2:7">
      <c r="B160" s="787"/>
      <c r="C160" s="787"/>
      <c r="F160" s="814"/>
      <c r="G160" s="253">
        <f t="shared" si="8"/>
        <v>1280.5000000000002</v>
      </c>
    </row>
    <row r="161" spans="2:7">
      <c r="B161" s="787"/>
      <c r="C161" s="787"/>
      <c r="F161" s="814"/>
      <c r="G161" s="253">
        <f t="shared" si="8"/>
        <v>1280.5000000000002</v>
      </c>
    </row>
    <row r="162" spans="2:7">
      <c r="B162" s="787"/>
      <c r="C162" s="787"/>
      <c r="F162" s="814"/>
      <c r="G162" s="253">
        <f t="shared" si="8"/>
        <v>1280.5000000000002</v>
      </c>
    </row>
    <row r="163" spans="2:7">
      <c r="B163" s="787"/>
      <c r="C163" s="787"/>
      <c r="F163" s="814"/>
      <c r="G163" s="253">
        <f t="shared" si="8"/>
        <v>1280.5000000000002</v>
      </c>
    </row>
    <row r="164" spans="2:7">
      <c r="B164" s="787"/>
      <c r="C164" s="787"/>
      <c r="F164" s="814"/>
      <c r="G164" s="253">
        <f t="shared" si="8"/>
        <v>1280.5000000000002</v>
      </c>
    </row>
    <row r="165" spans="2:7">
      <c r="B165" s="787"/>
      <c r="C165" s="787"/>
      <c r="F165" s="814"/>
      <c r="G165" s="253">
        <f t="shared" si="8"/>
        <v>1280.5000000000002</v>
      </c>
    </row>
    <row r="166" spans="2:7">
      <c r="B166" s="787"/>
      <c r="C166" s="787"/>
      <c r="F166" s="814"/>
      <c r="G166" s="253">
        <f t="shared" si="8"/>
        <v>1280.5000000000002</v>
      </c>
    </row>
    <row r="167" spans="2:7">
      <c r="B167" s="787"/>
      <c r="C167" s="787"/>
      <c r="F167" s="814"/>
      <c r="G167" s="253">
        <f t="shared" si="8"/>
        <v>1280.5000000000002</v>
      </c>
    </row>
    <row r="168" spans="2:7">
      <c r="B168" s="787"/>
      <c r="C168" s="787"/>
      <c r="F168" s="814"/>
      <c r="G168" s="253">
        <f t="shared" si="8"/>
        <v>1280.5000000000002</v>
      </c>
    </row>
    <row r="169" spans="2:7">
      <c r="B169" s="787"/>
      <c r="C169" s="787"/>
      <c r="F169" s="814"/>
      <c r="G169" s="253">
        <f t="shared" si="8"/>
        <v>1280.5000000000002</v>
      </c>
    </row>
    <row r="170" spans="2:7">
      <c r="B170" s="787"/>
      <c r="C170" s="787"/>
      <c r="F170" s="814"/>
      <c r="G170" s="253">
        <f t="shared" si="8"/>
        <v>1280.5000000000002</v>
      </c>
    </row>
    <row r="171" spans="2:7">
      <c r="B171" s="787"/>
      <c r="C171" s="787"/>
      <c r="F171" s="814"/>
      <c r="G171" s="253">
        <f t="shared" si="8"/>
        <v>1280.5000000000002</v>
      </c>
    </row>
    <row r="172" spans="2:7">
      <c r="B172" s="787"/>
      <c r="C172" s="787"/>
      <c r="F172" s="814"/>
      <c r="G172" s="253">
        <f t="shared" si="8"/>
        <v>1280.5000000000002</v>
      </c>
    </row>
    <row r="173" spans="2:7">
      <c r="B173" s="787"/>
      <c r="C173" s="787"/>
      <c r="F173" s="814"/>
      <c r="G173" s="253">
        <f t="shared" si="8"/>
        <v>1280.5000000000002</v>
      </c>
    </row>
    <row r="174" spans="2:7">
      <c r="B174" s="787"/>
      <c r="C174" s="787"/>
      <c r="F174" s="814"/>
      <c r="G174" s="253">
        <f t="shared" si="8"/>
        <v>1280.5000000000002</v>
      </c>
    </row>
    <row r="175" spans="2:7">
      <c r="B175" s="787"/>
      <c r="C175" s="787"/>
      <c r="F175" s="814"/>
      <c r="G175" s="253">
        <f t="shared" si="8"/>
        <v>1280.5000000000002</v>
      </c>
    </row>
    <row r="176" spans="2:7">
      <c r="B176" s="787"/>
      <c r="C176" s="787"/>
      <c r="F176" s="814"/>
      <c r="G176" s="253">
        <f t="shared" si="8"/>
        <v>1280.5000000000002</v>
      </c>
    </row>
    <row r="177" spans="2:7">
      <c r="B177" s="787"/>
      <c r="C177" s="787"/>
      <c r="F177" s="814"/>
      <c r="G177" s="253">
        <f t="shared" si="8"/>
        <v>1280.5000000000002</v>
      </c>
    </row>
    <row r="178" spans="2:7">
      <c r="B178" s="787"/>
      <c r="C178" s="787"/>
      <c r="F178" s="814"/>
      <c r="G178" s="253">
        <f t="shared" si="8"/>
        <v>1280.5000000000002</v>
      </c>
    </row>
    <row r="179" spans="2:7">
      <c r="B179" s="787"/>
      <c r="C179" s="787"/>
      <c r="F179" s="814"/>
      <c r="G179" s="253">
        <f t="shared" si="8"/>
        <v>1280.5000000000002</v>
      </c>
    </row>
    <row r="180" spans="2:7">
      <c r="B180" s="787"/>
      <c r="C180" s="787"/>
      <c r="F180" s="814"/>
      <c r="G180" s="253">
        <f t="shared" si="8"/>
        <v>1280.5000000000002</v>
      </c>
    </row>
    <row r="181" spans="2:7">
      <c r="B181" s="787"/>
      <c r="C181" s="787"/>
      <c r="F181" s="814"/>
      <c r="G181" s="253">
        <f t="shared" si="8"/>
        <v>1280.5000000000002</v>
      </c>
    </row>
    <row r="182" spans="2:7">
      <c r="B182" s="787"/>
      <c r="C182" s="787"/>
      <c r="F182" s="814"/>
      <c r="G182" s="253">
        <f t="shared" si="8"/>
        <v>1280.5000000000002</v>
      </c>
    </row>
    <row r="183" spans="2:7">
      <c r="B183" s="787"/>
      <c r="C183" s="787"/>
      <c r="F183" s="814"/>
      <c r="G183" s="253">
        <f t="shared" si="8"/>
        <v>1280.5000000000002</v>
      </c>
    </row>
    <row r="184" spans="2:7">
      <c r="B184" s="787"/>
      <c r="C184" s="787"/>
      <c r="F184" s="814"/>
      <c r="G184" s="253">
        <f t="shared" si="8"/>
        <v>1280.5000000000002</v>
      </c>
    </row>
    <row r="185" spans="2:7">
      <c r="B185" s="787"/>
      <c r="C185" s="787"/>
      <c r="F185" s="814"/>
      <c r="G185" s="253">
        <f t="shared" si="8"/>
        <v>1280.5000000000002</v>
      </c>
    </row>
    <row r="186" spans="2:7">
      <c r="B186" s="787"/>
      <c r="C186" s="787"/>
      <c r="F186" s="814"/>
      <c r="G186" s="253">
        <f t="shared" si="8"/>
        <v>1280.5000000000002</v>
      </c>
    </row>
    <row r="187" spans="2:7">
      <c r="B187" s="787"/>
      <c r="C187" s="787"/>
      <c r="F187" s="814"/>
      <c r="G187" s="253">
        <f t="shared" si="8"/>
        <v>1280.5000000000002</v>
      </c>
    </row>
    <row r="188" spans="2:7">
      <c r="B188" s="787"/>
      <c r="C188" s="787"/>
      <c r="F188" s="814"/>
      <c r="G188" s="253">
        <f t="shared" si="8"/>
        <v>1280.5000000000002</v>
      </c>
    </row>
    <row r="189" spans="2:7">
      <c r="B189" s="787"/>
      <c r="C189" s="787"/>
      <c r="F189" s="814"/>
      <c r="G189" s="253">
        <f t="shared" si="8"/>
        <v>1280.5000000000002</v>
      </c>
    </row>
    <row r="190" spans="2:7">
      <c r="B190" s="787"/>
      <c r="C190" s="787"/>
      <c r="F190" s="814"/>
      <c r="G190" s="253">
        <f t="shared" si="8"/>
        <v>1280.5000000000002</v>
      </c>
    </row>
    <row r="191" spans="2:7">
      <c r="B191" s="787"/>
      <c r="C191" s="787"/>
      <c r="F191" s="814"/>
      <c r="G191" s="253">
        <f t="shared" si="8"/>
        <v>1280.5000000000002</v>
      </c>
    </row>
    <row r="192" spans="2:7">
      <c r="B192" s="787"/>
      <c r="C192" s="787"/>
      <c r="F192" s="814"/>
      <c r="G192" s="253">
        <f t="shared" si="8"/>
        <v>1280.5000000000002</v>
      </c>
    </row>
    <row r="193" spans="2:7">
      <c r="B193" s="787"/>
      <c r="C193" s="787"/>
      <c r="F193" s="814"/>
      <c r="G193" s="253">
        <f t="shared" si="8"/>
        <v>1280.5000000000002</v>
      </c>
    </row>
    <row r="194" spans="2:7">
      <c r="B194" s="787"/>
      <c r="C194" s="787"/>
      <c r="F194" s="814"/>
      <c r="G194" s="253">
        <f t="shared" si="8"/>
        <v>1280.5000000000002</v>
      </c>
    </row>
    <row r="195" spans="2:7">
      <c r="B195" s="787"/>
      <c r="C195" s="787"/>
      <c r="F195" s="814"/>
      <c r="G195" s="253">
        <f t="shared" si="8"/>
        <v>1280.5000000000002</v>
      </c>
    </row>
    <row r="196" spans="2:7">
      <c r="B196" s="787"/>
      <c r="C196" s="787"/>
      <c r="F196" s="814"/>
      <c r="G196" s="253">
        <f t="shared" si="8"/>
        <v>1280.5000000000002</v>
      </c>
    </row>
    <row r="197" spans="2:7">
      <c r="B197" s="787"/>
      <c r="C197" s="787"/>
      <c r="F197" s="814"/>
      <c r="G197" s="253">
        <f t="shared" si="8"/>
        <v>1280.5000000000002</v>
      </c>
    </row>
    <row r="198" spans="2:7">
      <c r="B198" s="787"/>
      <c r="C198" s="787"/>
      <c r="F198" s="814"/>
      <c r="G198" s="253">
        <f t="shared" si="8"/>
        <v>1280.5000000000002</v>
      </c>
    </row>
    <row r="199" spans="2:7">
      <c r="B199" s="787"/>
      <c r="C199" s="787"/>
      <c r="F199" s="814"/>
      <c r="G199" s="253">
        <f t="shared" si="8"/>
        <v>1280.5000000000002</v>
      </c>
    </row>
    <row r="200" spans="2:7">
      <c r="B200" s="787"/>
      <c r="C200" s="787"/>
      <c r="F200" s="814"/>
      <c r="G200" s="253">
        <f t="shared" si="8"/>
        <v>1280.5000000000002</v>
      </c>
    </row>
    <row r="201" spans="2:7">
      <c r="B201" s="787"/>
      <c r="C201" s="787"/>
      <c r="F201" s="814"/>
      <c r="G201" s="253">
        <f t="shared" si="8"/>
        <v>1280.5000000000002</v>
      </c>
    </row>
    <row r="202" spans="2:7">
      <c r="B202" s="787"/>
      <c r="C202" s="787"/>
      <c r="F202" s="814"/>
      <c r="G202" s="253">
        <f t="shared" si="8"/>
        <v>1280.5000000000002</v>
      </c>
    </row>
    <row r="203" spans="2:7">
      <c r="B203" s="787"/>
      <c r="C203" s="787"/>
      <c r="F203" s="814"/>
      <c r="G203" s="253">
        <f t="shared" si="8"/>
        <v>1280.5000000000002</v>
      </c>
    </row>
    <row r="204" spans="2:7">
      <c r="B204" s="787"/>
      <c r="C204" s="787"/>
      <c r="F204" s="814"/>
      <c r="G204" s="253">
        <f t="shared" si="8"/>
        <v>1280.5000000000002</v>
      </c>
    </row>
    <row r="205" spans="2:7">
      <c r="B205" s="787"/>
      <c r="C205" s="787"/>
      <c r="F205" s="814"/>
      <c r="G205" s="253">
        <f t="shared" si="8"/>
        <v>1280.5000000000002</v>
      </c>
    </row>
    <row r="206" spans="2:7">
      <c r="B206" s="787"/>
      <c r="C206" s="787"/>
      <c r="F206" s="814"/>
      <c r="G206" s="253">
        <f t="shared" si="8"/>
        <v>1280.5000000000002</v>
      </c>
    </row>
    <row r="207" spans="2:7">
      <c r="B207" s="787"/>
      <c r="C207" s="787"/>
      <c r="F207" s="814"/>
      <c r="G207" s="253">
        <f t="shared" si="8"/>
        <v>1280.5000000000002</v>
      </c>
    </row>
    <row r="208" spans="2:7">
      <c r="B208" s="787"/>
      <c r="C208" s="787"/>
      <c r="F208" s="814"/>
      <c r="G208" s="253">
        <f t="shared" si="8"/>
        <v>1280.5000000000002</v>
      </c>
    </row>
    <row r="209" spans="2:7">
      <c r="B209" s="787"/>
      <c r="C209" s="787"/>
      <c r="F209" s="814"/>
      <c r="G209" s="253">
        <f t="shared" si="8"/>
        <v>1280.5000000000002</v>
      </c>
    </row>
    <row r="210" spans="2:7">
      <c r="B210" s="787"/>
      <c r="C210" s="787"/>
      <c r="F210" s="814"/>
      <c r="G210" s="253">
        <f t="shared" si="8"/>
        <v>1280.5000000000002</v>
      </c>
    </row>
    <row r="211" spans="2:7">
      <c r="B211" s="787"/>
      <c r="C211" s="787"/>
      <c r="F211" s="814"/>
      <c r="G211" s="253">
        <f t="shared" si="8"/>
        <v>1280.5000000000002</v>
      </c>
    </row>
    <row r="212" spans="2:7">
      <c r="B212" s="787"/>
      <c r="C212" s="787"/>
      <c r="F212" s="814"/>
      <c r="G212" s="253">
        <f t="shared" si="8"/>
        <v>1280.5000000000002</v>
      </c>
    </row>
    <row r="213" spans="2:7">
      <c r="B213" s="787"/>
      <c r="C213" s="787"/>
      <c r="F213" s="814"/>
      <c r="G213" s="253">
        <f t="shared" si="8"/>
        <v>1280.5000000000002</v>
      </c>
    </row>
    <row r="214" spans="2:7">
      <c r="B214" s="787"/>
      <c r="C214" s="787"/>
      <c r="F214" s="814"/>
      <c r="G214" s="253">
        <f t="shared" ref="G214:G277" si="9">+G213+E214-F214</f>
        <v>1280.5000000000002</v>
      </c>
    </row>
    <row r="215" spans="2:7">
      <c r="B215" s="787"/>
      <c r="C215" s="787"/>
      <c r="F215" s="814"/>
      <c r="G215" s="253">
        <f t="shared" si="9"/>
        <v>1280.5000000000002</v>
      </c>
    </row>
    <row r="216" spans="2:7">
      <c r="B216" s="787"/>
      <c r="C216" s="787"/>
      <c r="F216" s="814"/>
      <c r="G216" s="253">
        <f t="shared" si="9"/>
        <v>1280.5000000000002</v>
      </c>
    </row>
    <row r="217" spans="2:7">
      <c r="B217" s="787"/>
      <c r="C217" s="787"/>
      <c r="F217" s="814"/>
      <c r="G217" s="253">
        <f t="shared" si="9"/>
        <v>1280.5000000000002</v>
      </c>
    </row>
    <row r="218" spans="2:7">
      <c r="B218" s="787"/>
      <c r="C218" s="787"/>
      <c r="F218" s="814"/>
      <c r="G218" s="253">
        <f t="shared" si="9"/>
        <v>1280.5000000000002</v>
      </c>
    </row>
    <row r="219" spans="2:7">
      <c r="B219" s="787"/>
      <c r="C219" s="787"/>
      <c r="F219" s="814"/>
      <c r="G219" s="253">
        <f t="shared" si="9"/>
        <v>1280.5000000000002</v>
      </c>
    </row>
    <row r="220" spans="2:7">
      <c r="B220" s="787"/>
      <c r="C220" s="787"/>
      <c r="F220" s="814"/>
      <c r="G220" s="253">
        <f t="shared" si="9"/>
        <v>1280.5000000000002</v>
      </c>
    </row>
    <row r="221" spans="2:7">
      <c r="B221" s="787"/>
      <c r="C221" s="787"/>
      <c r="F221" s="814"/>
      <c r="G221" s="253">
        <f t="shared" si="9"/>
        <v>1280.5000000000002</v>
      </c>
    </row>
    <row r="222" spans="2:7">
      <c r="B222" s="787"/>
      <c r="C222" s="787"/>
      <c r="F222" s="814"/>
      <c r="G222" s="253">
        <f t="shared" si="9"/>
        <v>1280.5000000000002</v>
      </c>
    </row>
    <row r="223" spans="2:7">
      <c r="B223" s="787"/>
      <c r="C223" s="787"/>
      <c r="F223" s="814"/>
      <c r="G223" s="253">
        <f t="shared" si="9"/>
        <v>1280.5000000000002</v>
      </c>
    </row>
    <row r="224" spans="2:7">
      <c r="B224" s="787"/>
      <c r="C224" s="787"/>
      <c r="F224" s="814"/>
      <c r="G224" s="253">
        <f t="shared" si="9"/>
        <v>1280.5000000000002</v>
      </c>
    </row>
    <row r="225" spans="2:7">
      <c r="B225" s="787"/>
      <c r="C225" s="787"/>
      <c r="F225" s="814"/>
      <c r="G225" s="253">
        <f t="shared" si="9"/>
        <v>1280.5000000000002</v>
      </c>
    </row>
    <row r="226" spans="2:7">
      <c r="B226" s="787"/>
      <c r="C226" s="787"/>
      <c r="F226" s="814"/>
      <c r="G226" s="253">
        <f t="shared" si="9"/>
        <v>1280.5000000000002</v>
      </c>
    </row>
    <row r="227" spans="2:7">
      <c r="B227" s="787"/>
      <c r="C227" s="787"/>
      <c r="F227" s="814"/>
      <c r="G227" s="253">
        <f t="shared" si="9"/>
        <v>1280.5000000000002</v>
      </c>
    </row>
    <row r="228" spans="2:7">
      <c r="B228" s="787"/>
      <c r="C228" s="787"/>
      <c r="F228" s="814"/>
      <c r="G228" s="253">
        <f t="shared" si="9"/>
        <v>1280.5000000000002</v>
      </c>
    </row>
    <row r="229" spans="2:7">
      <c r="B229" s="787"/>
      <c r="C229" s="787"/>
      <c r="F229" s="814"/>
      <c r="G229" s="253">
        <f t="shared" si="9"/>
        <v>1280.5000000000002</v>
      </c>
    </row>
    <row r="230" spans="2:7">
      <c r="B230" s="787"/>
      <c r="C230" s="787"/>
      <c r="F230" s="814"/>
      <c r="G230" s="253">
        <f t="shared" si="9"/>
        <v>1280.5000000000002</v>
      </c>
    </row>
    <row r="231" spans="2:7">
      <c r="B231" s="787"/>
      <c r="C231" s="787"/>
      <c r="F231" s="814"/>
      <c r="G231" s="253">
        <f t="shared" si="9"/>
        <v>1280.5000000000002</v>
      </c>
    </row>
    <row r="232" spans="2:7">
      <c r="B232" s="787"/>
      <c r="C232" s="787"/>
      <c r="F232" s="814"/>
      <c r="G232" s="253">
        <f t="shared" si="9"/>
        <v>1280.5000000000002</v>
      </c>
    </row>
    <row r="233" spans="2:7">
      <c r="B233" s="787"/>
      <c r="C233" s="787"/>
      <c r="F233" s="814"/>
      <c r="G233" s="253">
        <f t="shared" si="9"/>
        <v>1280.5000000000002</v>
      </c>
    </row>
    <row r="234" spans="2:7">
      <c r="B234" s="787"/>
      <c r="C234" s="787"/>
      <c r="F234" s="814"/>
      <c r="G234" s="253">
        <f t="shared" si="9"/>
        <v>1280.5000000000002</v>
      </c>
    </row>
    <row r="235" spans="2:7">
      <c r="B235" s="787"/>
      <c r="C235" s="787"/>
      <c r="F235" s="814"/>
      <c r="G235" s="253">
        <f t="shared" si="9"/>
        <v>1280.5000000000002</v>
      </c>
    </row>
    <row r="236" spans="2:7">
      <c r="B236" s="787"/>
      <c r="C236" s="787"/>
      <c r="F236" s="814"/>
      <c r="G236" s="253">
        <f t="shared" si="9"/>
        <v>1280.5000000000002</v>
      </c>
    </row>
    <row r="237" spans="2:7">
      <c r="B237" s="787"/>
      <c r="C237" s="787"/>
      <c r="F237" s="814"/>
      <c r="G237" s="253">
        <f t="shared" si="9"/>
        <v>1280.5000000000002</v>
      </c>
    </row>
    <row r="238" spans="2:7">
      <c r="B238" s="787"/>
      <c r="C238" s="787"/>
      <c r="F238" s="814"/>
      <c r="G238" s="253">
        <f t="shared" si="9"/>
        <v>1280.5000000000002</v>
      </c>
    </row>
    <row r="239" spans="2:7">
      <c r="B239" s="787"/>
      <c r="C239" s="787"/>
      <c r="F239" s="814"/>
      <c r="G239" s="253">
        <f t="shared" si="9"/>
        <v>1280.5000000000002</v>
      </c>
    </row>
    <row r="240" spans="2:7">
      <c r="B240" s="787"/>
      <c r="C240" s="787"/>
      <c r="F240" s="814"/>
      <c r="G240" s="253">
        <f t="shared" si="9"/>
        <v>1280.5000000000002</v>
      </c>
    </row>
    <row r="241" spans="2:7">
      <c r="B241" s="787"/>
      <c r="C241" s="787"/>
      <c r="F241" s="814"/>
      <c r="G241" s="253">
        <f t="shared" si="9"/>
        <v>1280.5000000000002</v>
      </c>
    </row>
    <row r="242" spans="2:7">
      <c r="B242" s="787"/>
      <c r="C242" s="787"/>
      <c r="F242" s="814"/>
      <c r="G242" s="253">
        <f t="shared" si="9"/>
        <v>1280.5000000000002</v>
      </c>
    </row>
    <row r="243" spans="2:7">
      <c r="B243" s="787"/>
      <c r="C243" s="787"/>
      <c r="F243" s="814"/>
      <c r="G243" s="253">
        <f t="shared" si="9"/>
        <v>1280.5000000000002</v>
      </c>
    </row>
    <row r="244" spans="2:7">
      <c r="B244" s="787"/>
      <c r="C244" s="787"/>
      <c r="F244" s="814"/>
      <c r="G244" s="253">
        <f t="shared" si="9"/>
        <v>1280.5000000000002</v>
      </c>
    </row>
    <row r="245" spans="2:7">
      <c r="B245" s="787"/>
      <c r="C245" s="787"/>
      <c r="F245" s="814"/>
      <c r="G245" s="253">
        <f t="shared" si="9"/>
        <v>1280.5000000000002</v>
      </c>
    </row>
    <row r="246" spans="2:7">
      <c r="B246" s="787"/>
      <c r="C246" s="787"/>
      <c r="F246" s="814"/>
      <c r="G246" s="253">
        <f t="shared" si="9"/>
        <v>1280.5000000000002</v>
      </c>
    </row>
    <row r="247" spans="2:7">
      <c r="B247" s="787"/>
      <c r="C247" s="787"/>
      <c r="F247" s="814"/>
      <c r="G247" s="253">
        <f t="shared" si="9"/>
        <v>1280.5000000000002</v>
      </c>
    </row>
    <row r="248" spans="2:7">
      <c r="B248" s="787"/>
      <c r="C248" s="787"/>
      <c r="F248" s="814"/>
      <c r="G248" s="253">
        <f t="shared" si="9"/>
        <v>1280.5000000000002</v>
      </c>
    </row>
    <row r="249" spans="2:7">
      <c r="B249" s="787"/>
      <c r="C249" s="787"/>
      <c r="F249" s="814"/>
      <c r="G249" s="253">
        <f t="shared" si="9"/>
        <v>1280.5000000000002</v>
      </c>
    </row>
    <row r="250" spans="2:7">
      <c r="B250" s="787"/>
      <c r="C250" s="787"/>
      <c r="F250" s="814"/>
      <c r="G250" s="253">
        <f t="shared" si="9"/>
        <v>1280.5000000000002</v>
      </c>
    </row>
    <row r="251" spans="2:7">
      <c r="B251" s="787"/>
      <c r="C251" s="787"/>
      <c r="F251" s="814"/>
      <c r="G251" s="253">
        <f t="shared" si="9"/>
        <v>1280.5000000000002</v>
      </c>
    </row>
    <row r="252" spans="2:7">
      <c r="B252" s="787"/>
      <c r="C252" s="787"/>
      <c r="F252" s="814"/>
      <c r="G252" s="253">
        <f t="shared" si="9"/>
        <v>1280.5000000000002</v>
      </c>
    </row>
    <row r="253" spans="2:7">
      <c r="B253" s="787"/>
      <c r="C253" s="787"/>
      <c r="F253" s="814"/>
      <c r="G253" s="253">
        <f t="shared" si="9"/>
        <v>1280.5000000000002</v>
      </c>
    </row>
    <row r="254" spans="2:7">
      <c r="B254" s="787"/>
      <c r="C254" s="787"/>
      <c r="F254" s="814"/>
      <c r="G254" s="253">
        <f t="shared" si="9"/>
        <v>1280.5000000000002</v>
      </c>
    </row>
    <row r="255" spans="2:7">
      <c r="B255" s="787"/>
      <c r="C255" s="787"/>
      <c r="F255" s="814"/>
      <c r="G255" s="253">
        <f t="shared" si="9"/>
        <v>1280.5000000000002</v>
      </c>
    </row>
    <row r="256" spans="2:7">
      <c r="B256" s="787"/>
      <c r="C256" s="787"/>
      <c r="F256" s="814"/>
      <c r="G256" s="253">
        <f t="shared" si="9"/>
        <v>1280.5000000000002</v>
      </c>
    </row>
    <row r="257" spans="2:7">
      <c r="B257" s="787"/>
      <c r="C257" s="787"/>
      <c r="F257" s="814"/>
      <c r="G257" s="253">
        <f t="shared" si="9"/>
        <v>1280.5000000000002</v>
      </c>
    </row>
    <row r="258" spans="2:7">
      <c r="B258" s="787"/>
      <c r="C258" s="787"/>
      <c r="F258" s="814"/>
      <c r="G258" s="253">
        <f t="shared" si="9"/>
        <v>1280.5000000000002</v>
      </c>
    </row>
    <row r="259" spans="2:7">
      <c r="B259" s="787"/>
      <c r="C259" s="787"/>
      <c r="F259" s="814"/>
      <c r="G259" s="253">
        <f t="shared" si="9"/>
        <v>1280.5000000000002</v>
      </c>
    </row>
    <row r="260" spans="2:7">
      <c r="B260" s="787"/>
      <c r="C260" s="787"/>
      <c r="F260" s="814"/>
      <c r="G260" s="253">
        <f t="shared" si="9"/>
        <v>1280.5000000000002</v>
      </c>
    </row>
    <row r="261" spans="2:7">
      <c r="B261" s="787"/>
      <c r="C261" s="787"/>
      <c r="F261" s="814"/>
      <c r="G261" s="253">
        <f t="shared" si="9"/>
        <v>1280.5000000000002</v>
      </c>
    </row>
    <row r="262" spans="2:7">
      <c r="B262" s="787"/>
      <c r="C262" s="787"/>
      <c r="F262" s="814"/>
      <c r="G262" s="253">
        <f t="shared" si="9"/>
        <v>1280.5000000000002</v>
      </c>
    </row>
    <row r="263" spans="2:7">
      <c r="B263" s="787"/>
      <c r="C263" s="787"/>
      <c r="F263" s="814"/>
      <c r="G263" s="253">
        <f t="shared" si="9"/>
        <v>1280.5000000000002</v>
      </c>
    </row>
    <row r="264" spans="2:7">
      <c r="B264" s="787"/>
      <c r="C264" s="787"/>
      <c r="F264" s="814"/>
      <c r="G264" s="253">
        <f t="shared" si="9"/>
        <v>1280.5000000000002</v>
      </c>
    </row>
    <row r="265" spans="2:7">
      <c r="B265" s="787"/>
      <c r="C265" s="787"/>
      <c r="F265" s="814"/>
      <c r="G265" s="253">
        <f t="shared" si="9"/>
        <v>1280.5000000000002</v>
      </c>
    </row>
    <row r="266" spans="2:7">
      <c r="B266" s="787"/>
      <c r="C266" s="787"/>
      <c r="F266" s="814"/>
      <c r="G266" s="253">
        <f t="shared" si="9"/>
        <v>1280.5000000000002</v>
      </c>
    </row>
    <row r="267" spans="2:7">
      <c r="B267" s="787"/>
      <c r="C267" s="787"/>
      <c r="F267" s="814"/>
      <c r="G267" s="253">
        <f t="shared" si="9"/>
        <v>1280.5000000000002</v>
      </c>
    </row>
    <row r="268" spans="2:7">
      <c r="B268" s="787"/>
      <c r="C268" s="787"/>
      <c r="F268" s="814"/>
      <c r="G268" s="253">
        <f t="shared" si="9"/>
        <v>1280.5000000000002</v>
      </c>
    </row>
    <row r="269" spans="2:7">
      <c r="B269" s="787"/>
      <c r="C269" s="787"/>
      <c r="F269" s="814"/>
      <c r="G269" s="253">
        <f t="shared" si="9"/>
        <v>1280.5000000000002</v>
      </c>
    </row>
    <row r="270" spans="2:7">
      <c r="B270" s="787"/>
      <c r="C270" s="787"/>
      <c r="F270" s="814"/>
      <c r="G270" s="253">
        <f t="shared" si="9"/>
        <v>1280.5000000000002</v>
      </c>
    </row>
    <row r="271" spans="2:7">
      <c r="B271" s="787"/>
      <c r="C271" s="787"/>
      <c r="F271" s="814"/>
      <c r="G271" s="253">
        <f t="shared" si="9"/>
        <v>1280.5000000000002</v>
      </c>
    </row>
    <row r="272" spans="2:7">
      <c r="B272" s="787"/>
      <c r="C272" s="787"/>
      <c r="F272" s="814"/>
      <c r="G272" s="253">
        <f t="shared" si="9"/>
        <v>1280.5000000000002</v>
      </c>
    </row>
    <row r="273" spans="2:7">
      <c r="B273" s="787"/>
      <c r="C273" s="787"/>
      <c r="F273" s="814"/>
      <c r="G273" s="253">
        <f t="shared" si="9"/>
        <v>1280.5000000000002</v>
      </c>
    </row>
    <row r="274" spans="2:7">
      <c r="B274" s="787"/>
      <c r="C274" s="787"/>
      <c r="F274" s="814"/>
      <c r="G274" s="253">
        <f t="shared" si="9"/>
        <v>1280.5000000000002</v>
      </c>
    </row>
    <row r="275" spans="2:7">
      <c r="B275" s="787"/>
      <c r="C275" s="787"/>
      <c r="F275" s="814"/>
      <c r="G275" s="253">
        <f t="shared" si="9"/>
        <v>1280.5000000000002</v>
      </c>
    </row>
    <row r="276" spans="2:7">
      <c r="B276" s="787"/>
      <c r="C276" s="787"/>
      <c r="F276" s="814"/>
      <c r="G276" s="253">
        <f t="shared" si="9"/>
        <v>1280.5000000000002</v>
      </c>
    </row>
    <row r="277" spans="2:7">
      <c r="B277" s="787"/>
      <c r="C277" s="787"/>
      <c r="F277" s="814"/>
      <c r="G277" s="253">
        <f t="shared" si="9"/>
        <v>1280.5000000000002</v>
      </c>
    </row>
    <row r="278" spans="2:7">
      <c r="B278" s="787"/>
      <c r="C278" s="787"/>
      <c r="F278" s="814"/>
      <c r="G278" s="253">
        <f t="shared" ref="G278:G319" si="10">+G277+E278-F278</f>
        <v>1280.5000000000002</v>
      </c>
    </row>
    <row r="279" spans="2:7">
      <c r="B279" s="787"/>
      <c r="C279" s="787"/>
      <c r="F279" s="814"/>
      <c r="G279" s="253">
        <f t="shared" si="10"/>
        <v>1280.5000000000002</v>
      </c>
    </row>
    <row r="280" spans="2:7">
      <c r="B280" s="787"/>
      <c r="C280" s="787"/>
      <c r="F280" s="814"/>
      <c r="G280" s="253">
        <f t="shared" si="10"/>
        <v>1280.5000000000002</v>
      </c>
    </row>
    <row r="281" spans="2:7">
      <c r="B281" s="787"/>
      <c r="C281" s="787"/>
      <c r="F281" s="814"/>
      <c r="G281" s="253">
        <f t="shared" si="10"/>
        <v>1280.5000000000002</v>
      </c>
    </row>
    <row r="282" spans="2:7">
      <c r="B282" s="787"/>
      <c r="C282" s="787"/>
      <c r="F282" s="814"/>
      <c r="G282" s="253">
        <f t="shared" si="10"/>
        <v>1280.5000000000002</v>
      </c>
    </row>
    <row r="283" spans="2:7">
      <c r="B283" s="787"/>
      <c r="C283" s="787"/>
      <c r="F283" s="814"/>
      <c r="G283" s="253">
        <f t="shared" si="10"/>
        <v>1280.5000000000002</v>
      </c>
    </row>
    <row r="284" spans="2:7">
      <c r="B284" s="787"/>
      <c r="C284" s="787"/>
      <c r="F284" s="814"/>
      <c r="G284" s="253">
        <f t="shared" si="10"/>
        <v>1280.5000000000002</v>
      </c>
    </row>
    <row r="285" spans="2:7">
      <c r="B285" s="787"/>
      <c r="C285" s="787"/>
      <c r="F285" s="814"/>
      <c r="G285" s="253">
        <f t="shared" si="10"/>
        <v>1280.5000000000002</v>
      </c>
    </row>
    <row r="286" spans="2:7">
      <c r="B286" s="787"/>
      <c r="C286" s="787"/>
      <c r="F286" s="814"/>
      <c r="G286" s="253">
        <f t="shared" si="10"/>
        <v>1280.5000000000002</v>
      </c>
    </row>
    <row r="287" spans="2:7">
      <c r="B287" s="787"/>
      <c r="C287" s="787"/>
      <c r="F287" s="814"/>
      <c r="G287" s="253">
        <f t="shared" si="10"/>
        <v>1280.5000000000002</v>
      </c>
    </row>
    <row r="288" spans="2:7">
      <c r="B288" s="787"/>
      <c r="C288" s="787"/>
      <c r="F288" s="814"/>
      <c r="G288" s="253">
        <f t="shared" si="10"/>
        <v>1280.5000000000002</v>
      </c>
    </row>
    <row r="289" spans="2:7">
      <c r="B289" s="787"/>
      <c r="C289" s="787"/>
      <c r="F289" s="814"/>
      <c r="G289" s="253">
        <f t="shared" si="10"/>
        <v>1280.5000000000002</v>
      </c>
    </row>
    <row r="290" spans="2:7">
      <c r="B290" s="787"/>
      <c r="C290" s="787"/>
      <c r="F290" s="814"/>
      <c r="G290" s="253">
        <f t="shared" si="10"/>
        <v>1280.5000000000002</v>
      </c>
    </row>
    <row r="291" spans="2:7">
      <c r="B291" s="787"/>
      <c r="C291" s="787"/>
      <c r="F291" s="814"/>
      <c r="G291" s="253">
        <f t="shared" si="10"/>
        <v>1280.5000000000002</v>
      </c>
    </row>
    <row r="292" spans="2:7">
      <c r="B292" s="787"/>
      <c r="C292" s="787"/>
      <c r="F292" s="814"/>
      <c r="G292" s="253">
        <f t="shared" si="10"/>
        <v>1280.5000000000002</v>
      </c>
    </row>
    <row r="293" spans="2:7">
      <c r="B293" s="787"/>
      <c r="C293" s="787"/>
      <c r="F293" s="814"/>
      <c r="G293" s="253">
        <f t="shared" si="10"/>
        <v>1280.5000000000002</v>
      </c>
    </row>
    <row r="294" spans="2:7">
      <c r="B294" s="787"/>
      <c r="C294" s="787"/>
      <c r="F294" s="814"/>
      <c r="G294" s="253">
        <f t="shared" si="10"/>
        <v>1280.5000000000002</v>
      </c>
    </row>
    <row r="295" spans="2:7">
      <c r="B295" s="787"/>
      <c r="C295" s="787"/>
      <c r="F295" s="814"/>
      <c r="G295" s="253">
        <f t="shared" si="10"/>
        <v>1280.5000000000002</v>
      </c>
    </row>
    <row r="296" spans="2:7">
      <c r="B296" s="787"/>
      <c r="C296" s="787"/>
      <c r="F296" s="814"/>
      <c r="G296" s="253">
        <f t="shared" si="10"/>
        <v>1280.5000000000002</v>
      </c>
    </row>
    <row r="297" spans="2:7">
      <c r="B297" s="787"/>
      <c r="C297" s="787"/>
      <c r="F297" s="814"/>
      <c r="G297" s="253">
        <f t="shared" si="10"/>
        <v>1280.5000000000002</v>
      </c>
    </row>
    <row r="298" spans="2:7">
      <c r="B298" s="787"/>
      <c r="C298" s="787"/>
      <c r="F298" s="814"/>
      <c r="G298" s="253">
        <f t="shared" si="10"/>
        <v>1280.5000000000002</v>
      </c>
    </row>
    <row r="299" spans="2:7">
      <c r="B299" s="787"/>
      <c r="C299" s="787"/>
      <c r="F299" s="814"/>
      <c r="G299" s="253">
        <f t="shared" si="10"/>
        <v>1280.5000000000002</v>
      </c>
    </row>
    <row r="300" spans="2:7">
      <c r="B300" s="787"/>
      <c r="C300" s="787"/>
      <c r="F300" s="814"/>
      <c r="G300" s="253">
        <f t="shared" si="10"/>
        <v>1280.5000000000002</v>
      </c>
    </row>
    <row r="301" spans="2:7">
      <c r="B301" s="787"/>
      <c r="C301" s="787"/>
      <c r="F301" s="814"/>
      <c r="G301" s="253">
        <f t="shared" si="10"/>
        <v>1280.5000000000002</v>
      </c>
    </row>
    <row r="302" spans="2:7">
      <c r="B302" s="787"/>
      <c r="C302" s="787"/>
      <c r="F302" s="814"/>
      <c r="G302" s="253">
        <f t="shared" si="10"/>
        <v>1280.5000000000002</v>
      </c>
    </row>
    <row r="303" spans="2:7">
      <c r="B303" s="787"/>
      <c r="C303" s="787"/>
      <c r="F303" s="814"/>
      <c r="G303" s="253">
        <f t="shared" si="10"/>
        <v>1280.5000000000002</v>
      </c>
    </row>
    <row r="304" spans="2:7">
      <c r="B304" s="787"/>
      <c r="C304" s="787"/>
      <c r="F304" s="814"/>
      <c r="G304" s="253">
        <f t="shared" si="10"/>
        <v>1280.5000000000002</v>
      </c>
    </row>
    <row r="305" spans="2:7">
      <c r="B305" s="787"/>
      <c r="C305" s="787"/>
      <c r="F305" s="814"/>
      <c r="G305" s="253">
        <f t="shared" si="10"/>
        <v>1280.5000000000002</v>
      </c>
    </row>
    <row r="306" spans="2:7">
      <c r="B306" s="787"/>
      <c r="C306" s="787"/>
      <c r="F306" s="814"/>
      <c r="G306" s="253">
        <f t="shared" si="10"/>
        <v>1280.5000000000002</v>
      </c>
    </row>
    <row r="307" spans="2:7">
      <c r="B307" s="787"/>
      <c r="C307" s="787"/>
      <c r="F307" s="814"/>
      <c r="G307" s="253">
        <f t="shared" si="10"/>
        <v>1280.5000000000002</v>
      </c>
    </row>
    <row r="308" spans="2:7">
      <c r="B308" s="787"/>
      <c r="C308" s="787"/>
      <c r="F308" s="814"/>
      <c r="G308" s="253">
        <f t="shared" si="10"/>
        <v>1280.5000000000002</v>
      </c>
    </row>
    <row r="309" spans="2:7">
      <c r="B309" s="787"/>
      <c r="C309" s="787"/>
      <c r="F309" s="814"/>
      <c r="G309" s="253">
        <f t="shared" si="10"/>
        <v>1280.5000000000002</v>
      </c>
    </row>
    <row r="310" spans="2:7">
      <c r="B310" s="787"/>
      <c r="C310" s="787"/>
      <c r="F310" s="814"/>
      <c r="G310" s="253">
        <f t="shared" si="10"/>
        <v>1280.5000000000002</v>
      </c>
    </row>
    <row r="311" spans="2:7">
      <c r="B311" s="787"/>
      <c r="C311" s="787"/>
      <c r="F311" s="814"/>
      <c r="G311" s="253">
        <f t="shared" si="10"/>
        <v>1280.5000000000002</v>
      </c>
    </row>
    <row r="312" spans="2:7">
      <c r="B312" s="787"/>
      <c r="C312" s="787"/>
      <c r="F312" s="814"/>
      <c r="G312" s="253">
        <f t="shared" si="10"/>
        <v>1280.5000000000002</v>
      </c>
    </row>
    <row r="313" spans="2:7">
      <c r="B313" s="787"/>
      <c r="C313" s="787"/>
      <c r="F313" s="814"/>
      <c r="G313" s="253">
        <f t="shared" si="10"/>
        <v>1280.5000000000002</v>
      </c>
    </row>
    <row r="314" spans="2:7">
      <c r="B314" s="787"/>
      <c r="C314" s="787"/>
      <c r="F314" s="814"/>
      <c r="G314" s="253">
        <f t="shared" si="10"/>
        <v>1280.5000000000002</v>
      </c>
    </row>
    <row r="315" spans="2:7">
      <c r="B315" s="787"/>
      <c r="C315" s="787"/>
      <c r="F315" s="814"/>
      <c r="G315" s="253">
        <f t="shared" si="10"/>
        <v>1280.5000000000002</v>
      </c>
    </row>
    <row r="316" spans="2:7">
      <c r="B316" s="787"/>
      <c r="C316" s="787"/>
      <c r="F316" s="814"/>
      <c r="G316" s="253">
        <f t="shared" si="10"/>
        <v>1280.5000000000002</v>
      </c>
    </row>
    <row r="317" spans="2:7">
      <c r="B317" s="787"/>
      <c r="C317" s="787"/>
      <c r="F317" s="814"/>
      <c r="G317" s="253">
        <f t="shared" si="10"/>
        <v>1280.5000000000002</v>
      </c>
    </row>
    <row r="318" spans="2:7">
      <c r="B318" s="787"/>
      <c r="C318" s="787"/>
      <c r="F318" s="814"/>
      <c r="G318" s="253">
        <f t="shared" si="10"/>
        <v>1280.5000000000002</v>
      </c>
    </row>
    <row r="319" spans="2:7">
      <c r="B319" s="787"/>
      <c r="C319" s="787"/>
      <c r="F319" s="814"/>
      <c r="G319" s="253">
        <f t="shared" si="10"/>
        <v>1280.5000000000002</v>
      </c>
    </row>
    <row r="320" spans="2:7">
      <c r="B320" s="787"/>
      <c r="C320" s="787"/>
      <c r="F320" s="814"/>
    </row>
  </sheetData>
  <autoFilter ref="A4:Q65" xr:uid="{CABD6A87-C52A-45E7-A70B-FA9C8D91C6A9}"/>
  <mergeCells count="6">
    <mergeCell ref="J94:L94"/>
    <mergeCell ref="M83:M86"/>
    <mergeCell ref="A1:G1"/>
    <mergeCell ref="K63:M63"/>
    <mergeCell ref="J82:L82"/>
    <mergeCell ref="I71:L7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5">
    <tabColor rgb="FFFFFF00"/>
  </sheetPr>
  <dimension ref="A3:P835"/>
  <sheetViews>
    <sheetView topLeftCell="A806" zoomScaleNormal="100" workbookViewId="0">
      <selection activeCell="G835" sqref="G835"/>
    </sheetView>
  </sheetViews>
  <sheetFormatPr defaultColWidth="11.42578125" defaultRowHeight="15"/>
  <cols>
    <col min="1" max="1" width="11.42578125" style="39"/>
    <col min="2" max="2" width="12.7109375" style="6" bestFit="1" customWidth="1"/>
    <col min="3" max="3" width="11.85546875" style="6" bestFit="1" customWidth="1"/>
    <col min="4" max="4" width="41.85546875" bestFit="1" customWidth="1"/>
    <col min="5" max="5" width="11.42578125" style="26"/>
    <col min="6" max="6" width="11.42578125" style="4"/>
    <col min="7" max="7" width="12.42578125" style="4" bestFit="1" customWidth="1"/>
    <col min="10" max="10" width="18.5703125" customWidth="1"/>
    <col min="14" max="14" width="13.28515625" bestFit="1" customWidth="1"/>
    <col min="15" max="15" width="11.42578125" style="121"/>
  </cols>
  <sheetData>
    <row r="3" spans="1:15">
      <c r="B3" s="820" t="s">
        <v>4754</v>
      </c>
      <c r="C3" s="820"/>
      <c r="D3" s="820"/>
      <c r="E3" s="820"/>
      <c r="F3" s="820"/>
      <c r="G3" s="10"/>
    </row>
    <row r="5" spans="1:15" s="6" customFormat="1" ht="30">
      <c r="A5" s="40" t="s">
        <v>1</v>
      </c>
      <c r="B5" s="804" t="s">
        <v>2</v>
      </c>
      <c r="C5" s="804" t="s">
        <v>3</v>
      </c>
      <c r="D5" s="804" t="s">
        <v>4</v>
      </c>
      <c r="E5" s="68" t="s">
        <v>5</v>
      </c>
      <c r="F5" s="13" t="s">
        <v>6</v>
      </c>
      <c r="G5" s="14" t="s">
        <v>7</v>
      </c>
      <c r="H5" s="787"/>
      <c r="I5" s="787"/>
      <c r="J5" s="787"/>
      <c r="K5" s="787"/>
      <c r="L5" s="787"/>
      <c r="M5" s="787"/>
      <c r="N5" s="787"/>
      <c r="O5" s="814"/>
    </row>
    <row r="6" spans="1:15">
      <c r="A6" s="39">
        <v>42736</v>
      </c>
      <c r="B6" s="787" t="s">
        <v>8</v>
      </c>
      <c r="C6" s="787"/>
      <c r="E6" s="67"/>
      <c r="G6" s="4">
        <v>3298.4</v>
      </c>
    </row>
    <row r="7" spans="1:15">
      <c r="A7" s="39">
        <v>42737</v>
      </c>
      <c r="B7" s="787">
        <v>11991</v>
      </c>
      <c r="C7" s="787" t="s">
        <v>340</v>
      </c>
      <c r="E7" s="67"/>
      <c r="F7" s="4">
        <v>1000</v>
      </c>
      <c r="G7" s="4">
        <f>+G6+E7-F7</f>
        <v>2298.4</v>
      </c>
    </row>
    <row r="8" spans="1:15">
      <c r="A8" s="39">
        <v>42741</v>
      </c>
      <c r="B8" s="787">
        <v>12036</v>
      </c>
      <c r="C8" s="787" t="s">
        <v>340</v>
      </c>
      <c r="E8" s="67"/>
      <c r="F8" s="4">
        <v>150</v>
      </c>
      <c r="G8" s="4">
        <f t="shared" ref="G8:G71" si="0">+G7+E8-F8</f>
        <v>2148.4</v>
      </c>
    </row>
    <row r="9" spans="1:15">
      <c r="A9" s="39">
        <v>42744</v>
      </c>
      <c r="B9" s="787">
        <v>12047</v>
      </c>
      <c r="C9" s="787" t="s">
        <v>340</v>
      </c>
      <c r="E9" s="67"/>
      <c r="F9" s="4">
        <v>100</v>
      </c>
      <c r="G9" s="4">
        <f t="shared" si="0"/>
        <v>2048.4</v>
      </c>
    </row>
    <row r="10" spans="1:15">
      <c r="A10" s="39">
        <v>42744</v>
      </c>
      <c r="B10" s="787">
        <v>12054</v>
      </c>
      <c r="C10" s="787" t="s">
        <v>340</v>
      </c>
      <c r="E10" s="67"/>
      <c r="F10" s="4">
        <v>100</v>
      </c>
      <c r="G10" s="4">
        <f t="shared" si="0"/>
        <v>1948.4</v>
      </c>
    </row>
    <row r="11" spans="1:15">
      <c r="A11" s="39">
        <v>42748</v>
      </c>
      <c r="B11" s="787">
        <v>12078</v>
      </c>
      <c r="C11" s="787" t="s">
        <v>340</v>
      </c>
      <c r="E11" s="67"/>
      <c r="F11" s="4">
        <v>200</v>
      </c>
      <c r="G11" s="4">
        <f t="shared" si="0"/>
        <v>1748.4</v>
      </c>
    </row>
    <row r="12" spans="1:15">
      <c r="A12" s="39">
        <v>42751</v>
      </c>
      <c r="B12" s="787">
        <v>12090</v>
      </c>
      <c r="C12" s="787" t="s">
        <v>340</v>
      </c>
      <c r="E12" s="67"/>
      <c r="F12" s="4">
        <v>200</v>
      </c>
      <c r="G12" s="4">
        <f t="shared" si="0"/>
        <v>1548.4</v>
      </c>
    </row>
    <row r="13" spans="1:15">
      <c r="A13" s="39">
        <v>42753</v>
      </c>
      <c r="B13" s="787">
        <v>12114</v>
      </c>
      <c r="C13" s="787" t="s">
        <v>340</v>
      </c>
      <c r="E13" s="67"/>
      <c r="F13" s="4">
        <v>100</v>
      </c>
      <c r="G13" s="4">
        <f t="shared" si="0"/>
        <v>1448.4</v>
      </c>
    </row>
    <row r="14" spans="1:15">
      <c r="A14" s="39">
        <v>42753</v>
      </c>
      <c r="B14" s="787">
        <v>12115</v>
      </c>
      <c r="C14" s="787" t="s">
        <v>340</v>
      </c>
      <c r="E14" s="67"/>
      <c r="F14" s="4">
        <v>29.5</v>
      </c>
      <c r="G14" s="4">
        <f t="shared" si="0"/>
        <v>1418.9</v>
      </c>
    </row>
    <row r="15" spans="1:15">
      <c r="A15" s="39">
        <v>42754</v>
      </c>
      <c r="B15" s="787">
        <v>12122</v>
      </c>
      <c r="C15" s="787" t="s">
        <v>340</v>
      </c>
      <c r="E15" s="67"/>
      <c r="F15" s="4">
        <v>100</v>
      </c>
      <c r="G15" s="4">
        <f t="shared" si="0"/>
        <v>1318.9</v>
      </c>
    </row>
    <row r="16" spans="1:15">
      <c r="A16" s="39">
        <v>42755</v>
      </c>
      <c r="B16" s="787">
        <v>12128</v>
      </c>
      <c r="C16" s="787" t="s">
        <v>340</v>
      </c>
      <c r="E16" s="67"/>
      <c r="F16" s="4">
        <v>100</v>
      </c>
      <c r="G16" s="4">
        <f t="shared" si="0"/>
        <v>1218.9000000000001</v>
      </c>
    </row>
    <row r="17" spans="1:7">
      <c r="A17" s="39">
        <v>42756</v>
      </c>
      <c r="B17" s="787">
        <v>12130</v>
      </c>
      <c r="C17" s="787" t="s">
        <v>340</v>
      </c>
      <c r="E17" s="67"/>
      <c r="F17" s="4">
        <v>21.1</v>
      </c>
      <c r="G17" s="4">
        <f t="shared" si="0"/>
        <v>1197.8000000000002</v>
      </c>
    </row>
    <row r="18" spans="1:7">
      <c r="A18" s="39">
        <v>42756</v>
      </c>
      <c r="B18" s="787">
        <v>12131</v>
      </c>
      <c r="C18" s="787" t="s">
        <v>340</v>
      </c>
      <c r="E18" s="67"/>
      <c r="F18" s="4">
        <v>68.900000000000006</v>
      </c>
      <c r="G18" s="4">
        <f t="shared" si="0"/>
        <v>1128.9000000000001</v>
      </c>
    </row>
    <row r="19" spans="1:7">
      <c r="A19" s="39">
        <v>42758</v>
      </c>
      <c r="B19" s="787">
        <v>12133</v>
      </c>
      <c r="C19" s="787" t="s">
        <v>340</v>
      </c>
      <c r="E19" s="67"/>
      <c r="F19" s="4">
        <v>100</v>
      </c>
      <c r="G19" s="4">
        <f t="shared" si="0"/>
        <v>1028.9000000000001</v>
      </c>
    </row>
    <row r="20" spans="1:7">
      <c r="A20" s="39">
        <v>42759</v>
      </c>
      <c r="B20" s="787">
        <v>12140</v>
      </c>
      <c r="C20" s="787" t="s">
        <v>340</v>
      </c>
      <c r="E20" s="67"/>
      <c r="F20" s="4">
        <v>50</v>
      </c>
      <c r="G20" s="4">
        <f t="shared" si="0"/>
        <v>978.90000000000009</v>
      </c>
    </row>
    <row r="21" spans="1:7">
      <c r="A21" s="39">
        <v>42761</v>
      </c>
      <c r="B21" s="787">
        <v>12151</v>
      </c>
      <c r="C21" s="787" t="s">
        <v>340</v>
      </c>
      <c r="E21" s="67"/>
      <c r="F21" s="4">
        <v>128.9</v>
      </c>
      <c r="G21" s="4">
        <f t="shared" si="0"/>
        <v>850.00000000000011</v>
      </c>
    </row>
    <row r="22" spans="1:7">
      <c r="A22" s="39">
        <v>42762</v>
      </c>
      <c r="B22" s="787">
        <v>12160</v>
      </c>
      <c r="C22" s="787" t="s">
        <v>340</v>
      </c>
      <c r="E22" s="67"/>
      <c r="F22" s="4">
        <v>100</v>
      </c>
      <c r="G22" s="4">
        <f t="shared" si="0"/>
        <v>750.00000000000011</v>
      </c>
    </row>
    <row r="23" spans="1:7">
      <c r="A23" s="39">
        <v>42768</v>
      </c>
      <c r="B23" s="787">
        <v>12206</v>
      </c>
      <c r="C23" s="787" t="s">
        <v>340</v>
      </c>
      <c r="E23" s="67"/>
      <c r="F23" s="4">
        <v>200</v>
      </c>
      <c r="G23" s="4">
        <f t="shared" si="0"/>
        <v>550.00000000000011</v>
      </c>
    </row>
    <row r="24" spans="1:7">
      <c r="A24" s="39">
        <v>42769</v>
      </c>
      <c r="B24" s="787">
        <v>12214</v>
      </c>
      <c r="C24" s="787" t="s">
        <v>340</v>
      </c>
      <c r="E24" s="67"/>
      <c r="F24" s="4">
        <v>150</v>
      </c>
      <c r="G24" s="4">
        <f t="shared" si="0"/>
        <v>400.00000000000011</v>
      </c>
    </row>
    <row r="25" spans="1:7">
      <c r="A25" s="39">
        <v>42765</v>
      </c>
      <c r="B25" s="787">
        <v>12170</v>
      </c>
      <c r="C25" s="787" t="s">
        <v>340</v>
      </c>
      <c r="E25" s="67"/>
      <c r="F25" s="4">
        <v>100</v>
      </c>
      <c r="G25" s="4">
        <f t="shared" si="0"/>
        <v>300.00000000000011</v>
      </c>
    </row>
    <row r="26" spans="1:7">
      <c r="A26" s="39">
        <v>42766</v>
      </c>
      <c r="B26" s="787">
        <v>12186</v>
      </c>
      <c r="C26" s="787" t="s">
        <v>340</v>
      </c>
      <c r="E26" s="67"/>
      <c r="F26" s="4">
        <v>200</v>
      </c>
      <c r="G26" s="4">
        <f t="shared" si="0"/>
        <v>100.00000000000011</v>
      </c>
    </row>
    <row r="27" spans="1:7">
      <c r="A27" s="39">
        <v>43138</v>
      </c>
      <c r="B27" s="787">
        <v>12227</v>
      </c>
      <c r="C27" s="787" t="s">
        <v>340</v>
      </c>
      <c r="E27" s="67"/>
      <c r="F27" s="4">
        <v>100</v>
      </c>
      <c r="G27" s="4">
        <f t="shared" si="0"/>
        <v>1.1368683772161603E-13</v>
      </c>
    </row>
    <row r="28" spans="1:7">
      <c r="A28" s="39">
        <v>42766</v>
      </c>
      <c r="B28" s="787" t="s">
        <v>10</v>
      </c>
      <c r="C28" s="787" t="s">
        <v>11</v>
      </c>
      <c r="D28" t="s">
        <v>12</v>
      </c>
      <c r="E28" s="67">
        <v>69.2</v>
      </c>
      <c r="G28" s="4">
        <f t="shared" si="0"/>
        <v>69.200000000000117</v>
      </c>
    </row>
    <row r="29" spans="1:7">
      <c r="B29" s="787"/>
      <c r="C29" s="787"/>
      <c r="D29" t="s">
        <v>13</v>
      </c>
      <c r="E29" s="67">
        <v>2.8</v>
      </c>
      <c r="G29" s="4">
        <f t="shared" si="0"/>
        <v>72.000000000000114</v>
      </c>
    </row>
    <row r="30" spans="1:7">
      <c r="B30" s="787"/>
      <c r="C30" s="787"/>
      <c r="D30" t="s">
        <v>14</v>
      </c>
      <c r="E30" s="67">
        <v>700</v>
      </c>
      <c r="G30" s="4">
        <f t="shared" si="0"/>
        <v>772.00000000000011</v>
      </c>
    </row>
    <row r="31" spans="1:7">
      <c r="A31" s="39">
        <v>42769</v>
      </c>
      <c r="B31" s="787">
        <v>12214</v>
      </c>
      <c r="C31" s="787" t="s">
        <v>11</v>
      </c>
      <c r="D31" t="s">
        <v>14</v>
      </c>
      <c r="E31" s="67"/>
      <c r="F31" s="4">
        <v>50</v>
      </c>
      <c r="G31" s="4">
        <f t="shared" si="0"/>
        <v>722.00000000000011</v>
      </c>
    </row>
    <row r="32" spans="1:7">
      <c r="A32" s="39">
        <v>42773</v>
      </c>
      <c r="B32" s="787">
        <v>12227</v>
      </c>
      <c r="C32" s="787" t="s">
        <v>11</v>
      </c>
      <c r="D32" t="s">
        <v>14</v>
      </c>
      <c r="E32" s="67"/>
      <c r="F32" s="4">
        <v>100</v>
      </c>
      <c r="G32" s="4">
        <f t="shared" si="0"/>
        <v>622.00000000000011</v>
      </c>
    </row>
    <row r="33" spans="1:7">
      <c r="A33" s="39">
        <v>42784</v>
      </c>
      <c r="B33" s="787">
        <v>12273</v>
      </c>
      <c r="C33" s="787" t="s">
        <v>11</v>
      </c>
      <c r="D33" t="s">
        <v>14</v>
      </c>
      <c r="E33" s="67"/>
      <c r="F33" s="4">
        <v>100</v>
      </c>
      <c r="G33" s="4">
        <f t="shared" si="0"/>
        <v>522.00000000000011</v>
      </c>
    </row>
    <row r="34" spans="1:7">
      <c r="A34" s="39">
        <v>42797</v>
      </c>
      <c r="B34" s="787">
        <v>12326</v>
      </c>
      <c r="C34" s="787" t="s">
        <v>11</v>
      </c>
      <c r="D34" t="s">
        <v>14</v>
      </c>
      <c r="E34" s="67"/>
      <c r="F34" s="4">
        <v>200</v>
      </c>
      <c r="G34" s="4">
        <f t="shared" si="0"/>
        <v>322.00000000000011</v>
      </c>
    </row>
    <row r="35" spans="1:7">
      <c r="A35" s="39">
        <v>42800</v>
      </c>
      <c r="B35" s="787">
        <v>12333</v>
      </c>
      <c r="C35" s="787" t="s">
        <v>11</v>
      </c>
      <c r="D35" t="s">
        <v>14</v>
      </c>
      <c r="E35" s="67"/>
      <c r="F35" s="4">
        <v>100</v>
      </c>
      <c r="G35" s="4">
        <f t="shared" si="0"/>
        <v>222.00000000000011</v>
      </c>
    </row>
    <row r="36" spans="1:7">
      <c r="A36" s="39">
        <v>42800</v>
      </c>
      <c r="B36" s="787">
        <v>12347</v>
      </c>
      <c r="C36" s="787" t="s">
        <v>11</v>
      </c>
      <c r="D36" t="s">
        <v>14</v>
      </c>
      <c r="E36" s="67"/>
      <c r="F36" s="4">
        <v>100</v>
      </c>
      <c r="G36" s="4">
        <f t="shared" si="0"/>
        <v>122.00000000000011</v>
      </c>
    </row>
    <row r="37" spans="1:7">
      <c r="A37" s="39">
        <v>42801</v>
      </c>
      <c r="B37" s="787">
        <v>12357</v>
      </c>
      <c r="C37" s="787" t="s">
        <v>11</v>
      </c>
      <c r="D37" t="s">
        <v>14</v>
      </c>
      <c r="E37" s="67"/>
      <c r="F37" s="4">
        <v>50</v>
      </c>
      <c r="G37" s="4">
        <f t="shared" si="0"/>
        <v>72.000000000000114</v>
      </c>
    </row>
    <row r="38" spans="1:7">
      <c r="A38" s="39">
        <v>42847</v>
      </c>
      <c r="B38" s="787">
        <v>12570</v>
      </c>
      <c r="C38" s="787" t="s">
        <v>11</v>
      </c>
      <c r="D38" t="s">
        <v>12</v>
      </c>
      <c r="E38" s="67"/>
      <c r="F38" s="4">
        <v>69.2</v>
      </c>
      <c r="G38" s="4">
        <f t="shared" si="0"/>
        <v>2.8000000000001108</v>
      </c>
    </row>
    <row r="39" spans="1:7">
      <c r="A39" s="39">
        <v>42847</v>
      </c>
      <c r="B39" s="787">
        <v>12570</v>
      </c>
      <c r="C39" s="787" t="s">
        <v>11</v>
      </c>
      <c r="D39" t="s">
        <v>13</v>
      </c>
      <c r="E39" s="67"/>
      <c r="F39" s="4">
        <v>2.8</v>
      </c>
      <c r="G39" s="4">
        <f t="shared" si="0"/>
        <v>1.1102230246251565E-13</v>
      </c>
    </row>
    <row r="40" spans="1:7">
      <c r="A40" s="39">
        <v>42794</v>
      </c>
      <c r="B40" s="787" t="s">
        <v>10</v>
      </c>
      <c r="C40" s="787" t="s">
        <v>15</v>
      </c>
      <c r="D40" t="s">
        <v>12</v>
      </c>
      <c r="E40" s="67">
        <v>66</v>
      </c>
      <c r="G40" s="4">
        <f t="shared" si="0"/>
        <v>66.000000000000114</v>
      </c>
    </row>
    <row r="41" spans="1:7">
      <c r="B41" s="787"/>
      <c r="C41" s="787"/>
      <c r="D41" t="s">
        <v>13</v>
      </c>
      <c r="E41" s="67">
        <v>2</v>
      </c>
      <c r="G41" s="4">
        <f t="shared" si="0"/>
        <v>68.000000000000114</v>
      </c>
    </row>
    <row r="42" spans="1:7">
      <c r="B42" s="787"/>
      <c r="C42" s="787"/>
      <c r="D42" t="s">
        <v>14</v>
      </c>
      <c r="E42" s="67">
        <v>700</v>
      </c>
      <c r="G42" s="4">
        <f t="shared" si="0"/>
        <v>768.00000000000011</v>
      </c>
    </row>
    <row r="43" spans="1:7">
      <c r="A43" s="39">
        <v>42801</v>
      </c>
      <c r="B43" s="787">
        <v>12357</v>
      </c>
      <c r="C43" s="787" t="s">
        <v>15</v>
      </c>
      <c r="D43" t="s">
        <v>14</v>
      </c>
      <c r="E43" s="67"/>
      <c r="F43" s="4">
        <v>50</v>
      </c>
      <c r="G43" s="4">
        <f t="shared" si="0"/>
        <v>718.00000000000011</v>
      </c>
    </row>
    <row r="44" spans="1:7">
      <c r="A44" s="39">
        <v>42802</v>
      </c>
      <c r="B44" s="787">
        <v>12368</v>
      </c>
      <c r="C44" s="787" t="s">
        <v>15</v>
      </c>
      <c r="D44" t="s">
        <v>14</v>
      </c>
      <c r="E44" s="67"/>
      <c r="F44" s="4">
        <v>100</v>
      </c>
      <c r="G44" s="4">
        <f t="shared" si="0"/>
        <v>618.00000000000011</v>
      </c>
    </row>
    <row r="45" spans="1:7">
      <c r="A45" s="39">
        <v>42804</v>
      </c>
      <c r="B45" s="787">
        <v>12377</v>
      </c>
      <c r="C45" s="787" t="s">
        <v>15</v>
      </c>
      <c r="D45" t="s">
        <v>14</v>
      </c>
      <c r="E45" s="67"/>
      <c r="F45" s="4">
        <v>100</v>
      </c>
      <c r="G45" s="4">
        <f t="shared" si="0"/>
        <v>518.00000000000011</v>
      </c>
    </row>
    <row r="46" spans="1:7">
      <c r="A46" s="39">
        <v>42779</v>
      </c>
      <c r="B46" s="787">
        <v>12393</v>
      </c>
      <c r="C46" s="787" t="s">
        <v>15</v>
      </c>
      <c r="D46" t="s">
        <v>14</v>
      </c>
      <c r="E46" s="67"/>
      <c r="F46" s="4">
        <v>200</v>
      </c>
      <c r="G46" s="4">
        <f t="shared" si="0"/>
        <v>318.00000000000011</v>
      </c>
    </row>
    <row r="47" spans="1:7">
      <c r="A47" s="39">
        <v>42808</v>
      </c>
      <c r="B47" s="787">
        <v>12398</v>
      </c>
      <c r="C47" s="787" t="s">
        <v>15</v>
      </c>
      <c r="D47" t="s">
        <v>14</v>
      </c>
      <c r="E47" s="67"/>
      <c r="F47" s="4">
        <v>200</v>
      </c>
      <c r="G47" s="4">
        <f t="shared" si="0"/>
        <v>118.00000000000011</v>
      </c>
    </row>
    <row r="48" spans="1:7">
      <c r="A48" s="39">
        <v>42808</v>
      </c>
      <c r="B48" s="787">
        <v>12403</v>
      </c>
      <c r="C48" s="787" t="s">
        <v>15</v>
      </c>
      <c r="D48" t="s">
        <v>14</v>
      </c>
      <c r="E48" s="67"/>
      <c r="F48" s="4">
        <v>50</v>
      </c>
      <c r="G48" s="4">
        <f t="shared" si="0"/>
        <v>68.000000000000114</v>
      </c>
    </row>
    <row r="49" spans="1:7">
      <c r="A49" s="39">
        <v>42847</v>
      </c>
      <c r="B49" s="787">
        <v>12570</v>
      </c>
      <c r="C49" s="787" t="s">
        <v>15</v>
      </c>
      <c r="D49" t="s">
        <v>12</v>
      </c>
      <c r="E49" s="67"/>
      <c r="F49" s="4">
        <v>66</v>
      </c>
      <c r="G49" s="4">
        <f t="shared" si="0"/>
        <v>2.0000000000001137</v>
      </c>
    </row>
    <row r="50" spans="1:7">
      <c r="A50" s="39">
        <v>42847</v>
      </c>
      <c r="B50" s="787">
        <v>12570</v>
      </c>
      <c r="C50" s="787" t="s">
        <v>15</v>
      </c>
      <c r="D50" t="s">
        <v>13</v>
      </c>
      <c r="E50" s="67"/>
      <c r="F50" s="4">
        <v>2</v>
      </c>
      <c r="G50" s="4">
        <f t="shared" si="0"/>
        <v>1.1368683772161603E-13</v>
      </c>
    </row>
    <row r="51" spans="1:7">
      <c r="A51" s="39">
        <v>42825</v>
      </c>
      <c r="B51" s="787" t="s">
        <v>10</v>
      </c>
      <c r="C51" s="787" t="s">
        <v>16</v>
      </c>
      <c r="D51" t="s">
        <v>12</v>
      </c>
      <c r="E51" s="67">
        <v>63.1</v>
      </c>
      <c r="G51" s="4">
        <f t="shared" si="0"/>
        <v>63.100000000000115</v>
      </c>
    </row>
    <row r="52" spans="1:7">
      <c r="B52" s="787"/>
      <c r="C52" s="787"/>
      <c r="D52" t="s">
        <v>13</v>
      </c>
      <c r="E52" s="67">
        <v>2</v>
      </c>
      <c r="G52" s="4">
        <f t="shared" si="0"/>
        <v>65.100000000000108</v>
      </c>
    </row>
    <row r="53" spans="1:7">
      <c r="B53" s="787"/>
      <c r="C53" s="787"/>
      <c r="D53" t="s">
        <v>14</v>
      </c>
      <c r="E53" s="67">
        <v>700</v>
      </c>
      <c r="G53" s="4">
        <f t="shared" si="0"/>
        <v>765.10000000000014</v>
      </c>
    </row>
    <row r="54" spans="1:7">
      <c r="A54" s="39">
        <v>42808</v>
      </c>
      <c r="B54" s="787">
        <v>12403</v>
      </c>
      <c r="C54" s="787" t="s">
        <v>16</v>
      </c>
      <c r="D54" t="s">
        <v>14</v>
      </c>
      <c r="E54" s="67"/>
      <c r="F54" s="4">
        <v>50</v>
      </c>
      <c r="G54" s="4">
        <f t="shared" si="0"/>
        <v>715.10000000000014</v>
      </c>
    </row>
    <row r="55" spans="1:7">
      <c r="A55" s="39">
        <v>42814</v>
      </c>
      <c r="B55" s="787">
        <v>12413</v>
      </c>
      <c r="C55" s="787" t="s">
        <v>16</v>
      </c>
      <c r="D55" t="s">
        <v>14</v>
      </c>
      <c r="E55" s="67"/>
      <c r="F55" s="4">
        <v>50</v>
      </c>
      <c r="G55" s="4">
        <f t="shared" si="0"/>
        <v>665.10000000000014</v>
      </c>
    </row>
    <row r="56" spans="1:7">
      <c r="A56" s="39">
        <v>42847</v>
      </c>
      <c r="B56" s="787">
        <v>12570</v>
      </c>
      <c r="C56" s="787" t="s">
        <v>16</v>
      </c>
      <c r="D56" t="s">
        <v>14</v>
      </c>
      <c r="E56" s="67"/>
      <c r="F56" s="4">
        <v>34.9</v>
      </c>
      <c r="G56" s="4">
        <f t="shared" si="0"/>
        <v>630.20000000000016</v>
      </c>
    </row>
    <row r="57" spans="1:7">
      <c r="A57" s="39">
        <v>42847</v>
      </c>
      <c r="B57" s="787">
        <v>12570</v>
      </c>
      <c r="C57" s="787" t="s">
        <v>16</v>
      </c>
      <c r="D57" t="s">
        <v>12</v>
      </c>
      <c r="E57" s="67"/>
      <c r="F57" s="4">
        <v>63.1</v>
      </c>
      <c r="G57" s="4">
        <f t="shared" si="0"/>
        <v>567.10000000000014</v>
      </c>
    </row>
    <row r="58" spans="1:7">
      <c r="A58" s="39">
        <v>42847</v>
      </c>
      <c r="B58" s="787">
        <v>12570</v>
      </c>
      <c r="C58" s="787" t="s">
        <v>16</v>
      </c>
      <c r="D58" t="s">
        <v>13</v>
      </c>
      <c r="E58" s="67"/>
      <c r="F58" s="4">
        <v>2</v>
      </c>
      <c r="G58" s="4">
        <f t="shared" si="0"/>
        <v>565.10000000000014</v>
      </c>
    </row>
    <row r="59" spans="1:7">
      <c r="A59" s="39">
        <v>42857</v>
      </c>
      <c r="B59" s="787">
        <v>12590</v>
      </c>
      <c r="C59" s="787" t="s">
        <v>16</v>
      </c>
      <c r="D59" t="s">
        <v>14</v>
      </c>
      <c r="E59" s="67"/>
      <c r="F59" s="4">
        <v>465.1</v>
      </c>
      <c r="G59" s="4">
        <f t="shared" si="0"/>
        <v>100.00000000000011</v>
      </c>
    </row>
    <row r="60" spans="1:7">
      <c r="A60" s="39">
        <v>42866</v>
      </c>
      <c r="B60" s="787">
        <v>12671</v>
      </c>
      <c r="C60" s="787" t="s">
        <v>16</v>
      </c>
      <c r="D60" t="s">
        <v>14</v>
      </c>
      <c r="E60" s="67"/>
      <c r="F60" s="4">
        <v>100</v>
      </c>
      <c r="G60" s="4">
        <f t="shared" si="0"/>
        <v>1.1368683772161603E-13</v>
      </c>
    </row>
    <row r="61" spans="1:7">
      <c r="A61" s="39">
        <v>42855</v>
      </c>
      <c r="B61" s="787" t="s">
        <v>10</v>
      </c>
      <c r="C61" s="787" t="s">
        <v>17</v>
      </c>
      <c r="D61" t="s">
        <v>12</v>
      </c>
      <c r="E61" s="67">
        <v>64.599999999999994</v>
      </c>
      <c r="G61" s="4">
        <f t="shared" si="0"/>
        <v>64.600000000000108</v>
      </c>
    </row>
    <row r="62" spans="1:7">
      <c r="B62" s="787"/>
      <c r="C62" s="787"/>
      <c r="D62" t="s">
        <v>13</v>
      </c>
      <c r="E62" s="67">
        <v>2</v>
      </c>
      <c r="G62" s="4">
        <f t="shared" si="0"/>
        <v>66.600000000000108</v>
      </c>
    </row>
    <row r="63" spans="1:7">
      <c r="B63" s="787"/>
      <c r="C63" s="787"/>
      <c r="D63" t="s">
        <v>14</v>
      </c>
      <c r="E63" s="67">
        <v>700</v>
      </c>
      <c r="G63" s="4">
        <f t="shared" si="0"/>
        <v>766.60000000000014</v>
      </c>
    </row>
    <row r="64" spans="1:7">
      <c r="A64" s="39">
        <v>42886</v>
      </c>
      <c r="B64" s="787">
        <v>12748</v>
      </c>
      <c r="C64" s="787" t="s">
        <v>17</v>
      </c>
      <c r="D64" t="s">
        <v>14</v>
      </c>
      <c r="E64" s="67"/>
      <c r="F64" s="4">
        <v>50</v>
      </c>
      <c r="G64" s="4">
        <f t="shared" si="0"/>
        <v>716.60000000000014</v>
      </c>
    </row>
    <row r="65" spans="1:7">
      <c r="A65" s="39">
        <v>42886</v>
      </c>
      <c r="B65" s="787">
        <v>12756</v>
      </c>
      <c r="C65" s="787" t="s">
        <v>17</v>
      </c>
      <c r="D65" t="s">
        <v>14</v>
      </c>
      <c r="E65" s="67"/>
      <c r="F65" s="4">
        <v>50</v>
      </c>
      <c r="G65" s="4">
        <f t="shared" si="0"/>
        <v>666.60000000000014</v>
      </c>
    </row>
    <row r="66" spans="1:7">
      <c r="A66" s="39">
        <v>42887</v>
      </c>
      <c r="B66" s="787">
        <v>12765</v>
      </c>
      <c r="C66" s="787" t="s">
        <v>17</v>
      </c>
      <c r="D66" t="s">
        <v>14</v>
      </c>
      <c r="E66" s="67"/>
      <c r="F66" s="4">
        <v>50</v>
      </c>
      <c r="G66" s="4">
        <f t="shared" si="0"/>
        <v>616.60000000000014</v>
      </c>
    </row>
    <row r="67" spans="1:7">
      <c r="A67" s="39">
        <v>42885</v>
      </c>
      <c r="B67" s="787">
        <v>12733</v>
      </c>
      <c r="C67" s="787" t="s">
        <v>17</v>
      </c>
      <c r="D67" t="s">
        <v>12</v>
      </c>
      <c r="E67" s="67"/>
      <c r="F67" s="4">
        <v>64.599999999999994</v>
      </c>
      <c r="G67" s="4">
        <f t="shared" si="0"/>
        <v>552.00000000000011</v>
      </c>
    </row>
    <row r="68" spans="1:7">
      <c r="A68" s="39">
        <v>42885</v>
      </c>
      <c r="B68" s="787">
        <v>12733</v>
      </c>
      <c r="C68" s="787" t="s">
        <v>17</v>
      </c>
      <c r="D68" t="s">
        <v>13</v>
      </c>
      <c r="E68" s="67"/>
      <c r="F68" s="4">
        <v>2</v>
      </c>
      <c r="G68" s="4">
        <f t="shared" si="0"/>
        <v>550.00000000000011</v>
      </c>
    </row>
    <row r="69" spans="1:7">
      <c r="A69" s="39">
        <v>42885</v>
      </c>
      <c r="B69" s="787">
        <v>12735</v>
      </c>
      <c r="C69" s="787" t="s">
        <v>17</v>
      </c>
      <c r="D69" t="s">
        <v>14</v>
      </c>
      <c r="E69" s="67"/>
      <c r="F69" s="4">
        <v>50</v>
      </c>
      <c r="G69" s="4">
        <f t="shared" si="0"/>
        <v>500.00000000000011</v>
      </c>
    </row>
    <row r="70" spans="1:7">
      <c r="A70" s="39">
        <v>42882</v>
      </c>
      <c r="B70" s="787">
        <v>12715</v>
      </c>
      <c r="C70" s="787" t="s">
        <v>17</v>
      </c>
      <c r="D70" t="s">
        <v>14</v>
      </c>
      <c r="E70" s="67"/>
      <c r="F70" s="4">
        <v>200</v>
      </c>
      <c r="G70" s="4">
        <f t="shared" si="0"/>
        <v>300.00000000000011</v>
      </c>
    </row>
    <row r="71" spans="1:7">
      <c r="A71" s="39">
        <v>42891</v>
      </c>
      <c r="B71" s="787">
        <v>12783</v>
      </c>
      <c r="C71" s="787" t="s">
        <v>17</v>
      </c>
      <c r="D71" t="s">
        <v>14</v>
      </c>
      <c r="E71" s="67"/>
      <c r="F71" s="4">
        <v>50</v>
      </c>
      <c r="G71" s="4">
        <f t="shared" si="0"/>
        <v>250.00000000000011</v>
      </c>
    </row>
    <row r="72" spans="1:7">
      <c r="A72" s="39">
        <v>42891</v>
      </c>
      <c r="B72" s="787">
        <v>12791</v>
      </c>
      <c r="C72" s="787" t="s">
        <v>17</v>
      </c>
      <c r="D72" t="s">
        <v>14</v>
      </c>
      <c r="E72" s="67"/>
      <c r="F72" s="4">
        <v>50</v>
      </c>
      <c r="G72" s="4">
        <f t="shared" ref="G72:G135" si="1">+G71+E72-F72</f>
        <v>200.00000000000011</v>
      </c>
    </row>
    <row r="73" spans="1:7">
      <c r="A73" s="39">
        <v>42894</v>
      </c>
      <c r="B73" s="787">
        <v>12800</v>
      </c>
      <c r="C73" s="787" t="s">
        <v>17</v>
      </c>
      <c r="D73" t="s">
        <v>14</v>
      </c>
      <c r="E73" s="67"/>
      <c r="F73" s="4">
        <v>100</v>
      </c>
      <c r="G73" s="4">
        <f t="shared" si="1"/>
        <v>100.00000000000011</v>
      </c>
    </row>
    <row r="74" spans="1:7">
      <c r="A74" s="39">
        <v>42894</v>
      </c>
      <c r="B74" s="787">
        <v>12801</v>
      </c>
      <c r="C74" s="787" t="s">
        <v>17</v>
      </c>
      <c r="D74" t="s">
        <v>14</v>
      </c>
      <c r="E74" s="67"/>
      <c r="F74" s="4">
        <v>50</v>
      </c>
      <c r="G74" s="4">
        <f t="shared" si="1"/>
        <v>50.000000000000114</v>
      </c>
    </row>
    <row r="75" spans="1:7">
      <c r="A75" s="39">
        <v>42898</v>
      </c>
      <c r="B75" s="787">
        <v>12812</v>
      </c>
      <c r="C75" s="787" t="s">
        <v>17</v>
      </c>
      <c r="D75" t="s">
        <v>14</v>
      </c>
      <c r="E75" s="67"/>
      <c r="F75" s="4">
        <v>50</v>
      </c>
      <c r="G75" s="4">
        <f t="shared" si="1"/>
        <v>1.1368683772161603E-13</v>
      </c>
    </row>
    <row r="76" spans="1:7">
      <c r="A76" s="39">
        <v>42886</v>
      </c>
      <c r="B76" s="787" t="s">
        <v>10</v>
      </c>
      <c r="C76" s="787" t="s">
        <v>18</v>
      </c>
      <c r="D76" t="s">
        <v>12</v>
      </c>
      <c r="E76" s="67">
        <v>58.5</v>
      </c>
      <c r="G76" s="4">
        <f t="shared" si="1"/>
        <v>58.500000000000114</v>
      </c>
    </row>
    <row r="77" spans="1:7">
      <c r="B77" s="787"/>
      <c r="C77" s="787"/>
      <c r="D77" t="s">
        <v>13</v>
      </c>
      <c r="E77" s="67">
        <v>2</v>
      </c>
      <c r="G77" s="4">
        <f t="shared" si="1"/>
        <v>60.500000000000114</v>
      </c>
    </row>
    <row r="78" spans="1:7">
      <c r="B78" s="787"/>
      <c r="C78" s="787"/>
      <c r="D78" t="s">
        <v>14</v>
      </c>
      <c r="E78" s="67">
        <v>700</v>
      </c>
      <c r="G78" s="4">
        <f t="shared" si="1"/>
        <v>760.50000000000011</v>
      </c>
    </row>
    <row r="79" spans="1:7">
      <c r="A79" s="39">
        <v>42899</v>
      </c>
      <c r="B79" s="787">
        <v>12832</v>
      </c>
      <c r="C79" s="787" t="s">
        <v>18</v>
      </c>
      <c r="D79" t="s">
        <v>14</v>
      </c>
      <c r="E79" s="67"/>
      <c r="F79" s="4">
        <v>50</v>
      </c>
      <c r="G79" s="4">
        <f t="shared" si="1"/>
        <v>710.50000000000011</v>
      </c>
    </row>
    <row r="80" spans="1:7">
      <c r="A80" s="39">
        <v>42902</v>
      </c>
      <c r="B80" s="787">
        <v>12840</v>
      </c>
      <c r="C80" s="787" t="s">
        <v>18</v>
      </c>
      <c r="D80" t="s">
        <v>14</v>
      </c>
      <c r="E80" s="67"/>
      <c r="F80" s="4">
        <v>100</v>
      </c>
      <c r="G80" s="4">
        <f t="shared" si="1"/>
        <v>610.50000000000011</v>
      </c>
    </row>
    <row r="81" spans="1:7">
      <c r="A81" s="39">
        <v>42903</v>
      </c>
      <c r="B81" s="787">
        <v>12847</v>
      </c>
      <c r="C81" s="787" t="s">
        <v>18</v>
      </c>
      <c r="D81" t="s">
        <v>14</v>
      </c>
      <c r="E81" s="67"/>
      <c r="F81" s="4">
        <v>40</v>
      </c>
      <c r="G81" s="4">
        <f t="shared" si="1"/>
        <v>570.50000000000011</v>
      </c>
    </row>
    <row r="82" spans="1:7">
      <c r="A82" s="39">
        <v>42907</v>
      </c>
      <c r="B82" s="787">
        <v>12866</v>
      </c>
      <c r="C82" s="787" t="s">
        <v>18</v>
      </c>
      <c r="D82" t="s">
        <v>14</v>
      </c>
      <c r="F82" s="4">
        <v>50</v>
      </c>
      <c r="G82" s="4">
        <f t="shared" si="1"/>
        <v>520.50000000000011</v>
      </c>
    </row>
    <row r="83" spans="1:7">
      <c r="A83" s="39">
        <v>42916</v>
      </c>
      <c r="B83" s="787">
        <v>12890</v>
      </c>
      <c r="C83" s="787" t="s">
        <v>18</v>
      </c>
      <c r="D83" t="s">
        <v>14</v>
      </c>
      <c r="F83" s="4">
        <v>50</v>
      </c>
      <c r="G83" s="4">
        <f t="shared" si="1"/>
        <v>470.50000000000011</v>
      </c>
    </row>
    <row r="84" spans="1:7">
      <c r="A84" s="39">
        <v>42920</v>
      </c>
      <c r="B84" s="787">
        <v>12944</v>
      </c>
      <c r="C84" s="787" t="s">
        <v>18</v>
      </c>
      <c r="D84" t="s">
        <v>14</v>
      </c>
      <c r="F84" s="4">
        <v>50</v>
      </c>
      <c r="G84" s="4">
        <f t="shared" si="1"/>
        <v>420.50000000000011</v>
      </c>
    </row>
    <row r="85" spans="1:7">
      <c r="A85" s="39">
        <v>42928</v>
      </c>
      <c r="B85" s="787">
        <v>12997</v>
      </c>
      <c r="C85" s="787" t="s">
        <v>18</v>
      </c>
      <c r="D85" t="s">
        <v>12</v>
      </c>
      <c r="F85" s="4">
        <v>58.5</v>
      </c>
      <c r="G85" s="4">
        <f t="shared" si="1"/>
        <v>362.00000000000011</v>
      </c>
    </row>
    <row r="86" spans="1:7">
      <c r="A86" s="39">
        <v>42928</v>
      </c>
      <c r="B86" s="787">
        <v>12997</v>
      </c>
      <c r="C86" s="787" t="s">
        <v>18</v>
      </c>
      <c r="D86" t="s">
        <v>13</v>
      </c>
      <c r="F86" s="4">
        <v>2</v>
      </c>
      <c r="G86" s="4">
        <f t="shared" si="1"/>
        <v>360.00000000000011</v>
      </c>
    </row>
    <row r="87" spans="1:7">
      <c r="A87" s="39">
        <v>42928</v>
      </c>
      <c r="B87" s="787">
        <v>12998</v>
      </c>
      <c r="C87" s="787" t="s">
        <v>18</v>
      </c>
      <c r="D87" t="s">
        <v>14</v>
      </c>
      <c r="F87" s="4">
        <v>39.5</v>
      </c>
      <c r="G87" s="4">
        <f t="shared" si="1"/>
        <v>320.50000000000011</v>
      </c>
    </row>
    <row r="88" spans="1:7">
      <c r="A88" s="39">
        <v>42929</v>
      </c>
      <c r="B88" s="787"/>
      <c r="C88" s="787" t="s">
        <v>18</v>
      </c>
      <c r="D88" t="s">
        <v>14</v>
      </c>
      <c r="F88" s="4">
        <v>50</v>
      </c>
      <c r="G88" s="4">
        <f t="shared" si="1"/>
        <v>270.50000000000011</v>
      </c>
    </row>
    <row r="89" spans="1:7">
      <c r="A89" s="39">
        <v>42929</v>
      </c>
      <c r="B89" s="787">
        <v>13011</v>
      </c>
      <c r="C89" s="787" t="s">
        <v>18</v>
      </c>
      <c r="D89" t="s">
        <v>14</v>
      </c>
      <c r="F89" s="4">
        <v>100</v>
      </c>
      <c r="G89" s="4">
        <f t="shared" si="1"/>
        <v>170.50000000000011</v>
      </c>
    </row>
    <row r="90" spans="1:7">
      <c r="A90" s="39">
        <v>42934</v>
      </c>
      <c r="B90" s="787">
        <v>13028</v>
      </c>
      <c r="C90" s="787" t="s">
        <v>18</v>
      </c>
      <c r="D90" t="s">
        <v>14</v>
      </c>
      <c r="F90" s="4">
        <v>100</v>
      </c>
      <c r="G90" s="4">
        <f t="shared" si="1"/>
        <v>70.500000000000114</v>
      </c>
    </row>
    <row r="91" spans="1:7">
      <c r="A91" s="39">
        <v>42935</v>
      </c>
      <c r="B91" s="787">
        <v>13033</v>
      </c>
      <c r="C91" s="787" t="s">
        <v>18</v>
      </c>
      <c r="D91" t="s">
        <v>14</v>
      </c>
      <c r="F91" s="4">
        <v>30</v>
      </c>
      <c r="G91" s="4">
        <f t="shared" si="1"/>
        <v>40.500000000000114</v>
      </c>
    </row>
    <row r="92" spans="1:7">
      <c r="A92" s="39">
        <v>42936</v>
      </c>
      <c r="B92" s="787">
        <v>13039</v>
      </c>
      <c r="C92" s="787" t="s">
        <v>18</v>
      </c>
      <c r="D92" t="s">
        <v>14</v>
      </c>
      <c r="F92" s="4">
        <v>40.5</v>
      </c>
      <c r="G92" s="4">
        <f t="shared" si="1"/>
        <v>1.1368683772161603E-13</v>
      </c>
    </row>
    <row r="93" spans="1:7">
      <c r="A93" s="39">
        <v>42916</v>
      </c>
      <c r="B93" s="787" t="s">
        <v>10</v>
      </c>
      <c r="C93" s="787" t="s">
        <v>19</v>
      </c>
      <c r="D93" t="s">
        <v>12</v>
      </c>
      <c r="E93" s="67">
        <v>57.2</v>
      </c>
      <c r="G93" s="4">
        <f t="shared" si="1"/>
        <v>57.200000000000117</v>
      </c>
    </row>
    <row r="94" spans="1:7">
      <c r="B94" s="787"/>
      <c r="C94" s="787"/>
      <c r="D94" t="s">
        <v>13</v>
      </c>
      <c r="E94" s="67">
        <v>2</v>
      </c>
      <c r="G94" s="4">
        <f t="shared" si="1"/>
        <v>59.200000000000117</v>
      </c>
    </row>
    <row r="95" spans="1:7">
      <c r="B95" s="787"/>
      <c r="C95" s="787"/>
      <c r="D95" t="s">
        <v>14</v>
      </c>
      <c r="E95" s="67">
        <v>700</v>
      </c>
      <c r="G95" s="4">
        <f t="shared" si="1"/>
        <v>759.20000000000016</v>
      </c>
    </row>
    <row r="96" spans="1:7">
      <c r="A96" s="39">
        <v>42936</v>
      </c>
      <c r="B96" s="787">
        <v>13039</v>
      </c>
      <c r="C96" s="787" t="s">
        <v>19</v>
      </c>
      <c r="D96" t="s">
        <v>14</v>
      </c>
      <c r="F96" s="4">
        <v>9.5</v>
      </c>
      <c r="G96" s="4">
        <f t="shared" si="1"/>
        <v>749.70000000000016</v>
      </c>
    </row>
    <row r="97" spans="1:7">
      <c r="A97" s="39">
        <v>42938</v>
      </c>
      <c r="B97" s="787">
        <v>13047</v>
      </c>
      <c r="C97" s="787" t="s">
        <v>19</v>
      </c>
      <c r="D97" t="s">
        <v>14</v>
      </c>
      <c r="F97" s="4">
        <v>50</v>
      </c>
      <c r="G97" s="4">
        <f t="shared" si="1"/>
        <v>699.70000000000016</v>
      </c>
    </row>
    <row r="98" spans="1:7">
      <c r="A98" s="39">
        <v>42940</v>
      </c>
      <c r="B98" s="787">
        <v>13050</v>
      </c>
      <c r="C98" s="787" t="s">
        <v>19</v>
      </c>
      <c r="D98" t="s">
        <v>14</v>
      </c>
      <c r="E98" s="67"/>
      <c r="F98" s="4">
        <v>50</v>
      </c>
      <c r="G98" s="4">
        <f t="shared" si="1"/>
        <v>649.70000000000016</v>
      </c>
    </row>
    <row r="99" spans="1:7">
      <c r="A99" s="39">
        <v>42941</v>
      </c>
      <c r="B99" s="787">
        <v>13057</v>
      </c>
      <c r="C99" s="787" t="s">
        <v>19</v>
      </c>
      <c r="D99" t="s">
        <v>14</v>
      </c>
      <c r="E99" s="67"/>
      <c r="F99" s="4">
        <v>50</v>
      </c>
      <c r="G99" s="4">
        <f t="shared" si="1"/>
        <v>599.70000000000016</v>
      </c>
    </row>
    <row r="100" spans="1:7">
      <c r="A100" s="39">
        <v>42941</v>
      </c>
      <c r="B100" s="787">
        <v>13062</v>
      </c>
      <c r="C100" s="787" t="s">
        <v>19</v>
      </c>
      <c r="D100" t="s">
        <v>14</v>
      </c>
      <c r="E100" s="67"/>
      <c r="F100" s="4">
        <v>50</v>
      </c>
      <c r="G100" s="4">
        <f t="shared" si="1"/>
        <v>549.70000000000016</v>
      </c>
    </row>
    <row r="101" spans="1:7">
      <c r="A101" s="39">
        <v>42955</v>
      </c>
      <c r="B101" s="787">
        <v>13245</v>
      </c>
      <c r="C101" s="787" t="s">
        <v>19</v>
      </c>
      <c r="D101" t="s">
        <v>14</v>
      </c>
      <c r="E101" s="67"/>
      <c r="F101" s="4">
        <v>100</v>
      </c>
      <c r="G101" s="4">
        <f t="shared" si="1"/>
        <v>449.70000000000016</v>
      </c>
    </row>
    <row r="102" spans="1:7">
      <c r="A102" s="39">
        <v>42956</v>
      </c>
      <c r="B102" s="787">
        <v>13250</v>
      </c>
      <c r="C102" s="787" t="s">
        <v>19</v>
      </c>
      <c r="D102" t="s">
        <v>14</v>
      </c>
      <c r="E102" s="67"/>
      <c r="F102" s="4">
        <v>50</v>
      </c>
      <c r="G102" s="4">
        <f t="shared" si="1"/>
        <v>399.70000000000016</v>
      </c>
    </row>
    <row r="103" spans="1:7">
      <c r="A103" s="39">
        <v>42961</v>
      </c>
      <c r="B103" s="787">
        <v>13263</v>
      </c>
      <c r="C103" s="787" t="s">
        <v>19</v>
      </c>
      <c r="D103" t="s">
        <v>14</v>
      </c>
      <c r="E103" s="67"/>
      <c r="F103" s="4">
        <v>60</v>
      </c>
      <c r="G103" s="4">
        <f t="shared" si="1"/>
        <v>339.70000000000016</v>
      </c>
    </row>
    <row r="104" spans="1:7">
      <c r="A104" s="39">
        <v>42968</v>
      </c>
      <c r="B104" s="787">
        <v>13290</v>
      </c>
      <c r="C104" s="787" t="s">
        <v>19</v>
      </c>
      <c r="D104" t="s">
        <v>14</v>
      </c>
      <c r="E104" s="67"/>
      <c r="F104" s="4">
        <v>50</v>
      </c>
      <c r="G104" s="4">
        <f t="shared" si="1"/>
        <v>289.70000000000016</v>
      </c>
    </row>
    <row r="105" spans="1:7">
      <c r="A105" s="39">
        <v>42972</v>
      </c>
      <c r="B105" s="787">
        <v>13328</v>
      </c>
      <c r="C105" s="787" t="s">
        <v>19</v>
      </c>
      <c r="D105" t="s">
        <v>12</v>
      </c>
      <c r="E105" s="67"/>
      <c r="F105" s="4">
        <v>57.2</v>
      </c>
      <c r="G105" s="4">
        <f t="shared" si="1"/>
        <v>232.50000000000017</v>
      </c>
    </row>
    <row r="106" spans="1:7">
      <c r="A106" s="39">
        <v>42972</v>
      </c>
      <c r="B106" s="787">
        <v>13328</v>
      </c>
      <c r="C106" s="787" t="s">
        <v>19</v>
      </c>
      <c r="D106" t="s">
        <v>13</v>
      </c>
      <c r="E106" s="67"/>
      <c r="F106" s="4">
        <v>2</v>
      </c>
      <c r="G106" s="4">
        <f t="shared" si="1"/>
        <v>230.50000000000017</v>
      </c>
    </row>
    <row r="107" spans="1:7">
      <c r="A107" s="39">
        <v>42972</v>
      </c>
      <c r="B107" s="787">
        <v>13329</v>
      </c>
      <c r="C107" s="787" t="s">
        <v>19</v>
      </c>
      <c r="D107" t="s">
        <v>14</v>
      </c>
      <c r="E107" s="67"/>
      <c r="F107" s="4">
        <v>50</v>
      </c>
      <c r="G107" s="4">
        <f t="shared" si="1"/>
        <v>180.50000000000017</v>
      </c>
    </row>
    <row r="108" spans="1:7">
      <c r="A108" s="39">
        <v>42987</v>
      </c>
      <c r="B108" s="787">
        <v>13435</v>
      </c>
      <c r="C108" s="787" t="s">
        <v>19</v>
      </c>
      <c r="D108" t="s">
        <v>14</v>
      </c>
      <c r="E108" s="67"/>
      <c r="F108" s="4">
        <v>100</v>
      </c>
      <c r="G108" s="4">
        <f t="shared" si="1"/>
        <v>80.500000000000171</v>
      </c>
    </row>
    <row r="109" spans="1:7">
      <c r="A109" s="39">
        <v>42992</v>
      </c>
      <c r="B109" s="787">
        <v>13462</v>
      </c>
      <c r="C109" s="787" t="s">
        <v>19</v>
      </c>
      <c r="D109" t="s">
        <v>14</v>
      </c>
      <c r="E109" s="67"/>
      <c r="F109" s="4">
        <v>80.5</v>
      </c>
      <c r="G109" s="4">
        <f t="shared" si="1"/>
        <v>1.7053025658242404E-13</v>
      </c>
    </row>
    <row r="110" spans="1:7">
      <c r="A110" s="39">
        <v>42947</v>
      </c>
      <c r="B110" s="787" t="s">
        <v>10</v>
      </c>
      <c r="C110" s="787" t="s">
        <v>20</v>
      </c>
      <c r="D110" t="s">
        <v>12</v>
      </c>
      <c r="E110" s="67">
        <v>57.2</v>
      </c>
      <c r="G110" s="4">
        <f t="shared" si="1"/>
        <v>57.200000000000173</v>
      </c>
    </row>
    <row r="111" spans="1:7">
      <c r="B111" s="787"/>
      <c r="C111" s="787"/>
      <c r="D111" t="s">
        <v>13</v>
      </c>
      <c r="E111" s="67">
        <v>2</v>
      </c>
      <c r="G111" s="4">
        <f t="shared" si="1"/>
        <v>59.200000000000173</v>
      </c>
    </row>
    <row r="112" spans="1:7">
      <c r="B112" s="787"/>
      <c r="C112" s="787"/>
      <c r="D112" t="s">
        <v>14</v>
      </c>
      <c r="E112" s="67">
        <v>700</v>
      </c>
      <c r="G112" s="4">
        <f t="shared" si="1"/>
        <v>759.20000000000016</v>
      </c>
    </row>
    <row r="113" spans="1:7">
      <c r="A113" s="39">
        <v>42992</v>
      </c>
      <c r="B113" s="787">
        <v>13462</v>
      </c>
      <c r="C113" s="787" t="s">
        <v>20</v>
      </c>
      <c r="D113" t="s">
        <v>14</v>
      </c>
      <c r="E113" s="67"/>
      <c r="F113" s="4">
        <v>319.5</v>
      </c>
      <c r="G113" s="4">
        <f t="shared" si="1"/>
        <v>439.70000000000016</v>
      </c>
    </row>
    <row r="114" spans="1:7">
      <c r="A114" s="39">
        <v>42996</v>
      </c>
      <c r="B114" s="787">
        <v>13485</v>
      </c>
      <c r="C114" s="787" t="s">
        <v>20</v>
      </c>
      <c r="D114" t="s">
        <v>14</v>
      </c>
      <c r="E114" s="67"/>
      <c r="F114" s="4">
        <v>50</v>
      </c>
      <c r="G114" s="4">
        <f t="shared" si="1"/>
        <v>389.70000000000016</v>
      </c>
    </row>
    <row r="115" spans="1:7">
      <c r="A115" s="39">
        <v>42999</v>
      </c>
      <c r="B115" s="787">
        <v>13508</v>
      </c>
      <c r="C115" s="787" t="s">
        <v>20</v>
      </c>
      <c r="D115" t="s">
        <v>12</v>
      </c>
      <c r="E115" s="67"/>
      <c r="F115" s="4">
        <v>57.2</v>
      </c>
      <c r="G115" s="4">
        <f t="shared" si="1"/>
        <v>332.50000000000017</v>
      </c>
    </row>
    <row r="116" spans="1:7">
      <c r="A116" s="39">
        <v>42999</v>
      </c>
      <c r="B116" s="787">
        <v>13508</v>
      </c>
      <c r="C116" s="787" t="s">
        <v>20</v>
      </c>
      <c r="D116" t="s">
        <v>13</v>
      </c>
      <c r="E116" s="67"/>
      <c r="F116" s="4">
        <v>2</v>
      </c>
      <c r="G116" s="4">
        <f t="shared" si="1"/>
        <v>330.50000000000017</v>
      </c>
    </row>
    <row r="117" spans="1:7">
      <c r="A117" s="39">
        <v>43034</v>
      </c>
      <c r="B117" s="787">
        <v>13692</v>
      </c>
      <c r="C117" s="787" t="s">
        <v>20</v>
      </c>
      <c r="D117" t="s">
        <v>14</v>
      </c>
      <c r="E117" s="67"/>
      <c r="F117" s="4">
        <v>330.5</v>
      </c>
      <c r="G117" s="4">
        <f t="shared" si="1"/>
        <v>0</v>
      </c>
    </row>
    <row r="118" spans="1:7">
      <c r="A118" s="39">
        <v>42978</v>
      </c>
      <c r="B118" s="787" t="s">
        <v>10</v>
      </c>
      <c r="C118" s="787" t="s">
        <v>21</v>
      </c>
      <c r="D118" t="s">
        <v>12</v>
      </c>
      <c r="E118" s="67">
        <v>57.2</v>
      </c>
      <c r="G118" s="4">
        <f t="shared" si="1"/>
        <v>57.2</v>
      </c>
    </row>
    <row r="119" spans="1:7">
      <c r="B119" s="787"/>
      <c r="C119" s="787"/>
      <c r="D119" t="s">
        <v>13</v>
      </c>
      <c r="E119" s="67">
        <v>2</v>
      </c>
      <c r="G119" s="4">
        <f t="shared" si="1"/>
        <v>59.2</v>
      </c>
    </row>
    <row r="120" spans="1:7">
      <c r="B120" s="787"/>
      <c r="C120" s="787"/>
      <c r="D120" t="s">
        <v>14</v>
      </c>
      <c r="E120" s="67">
        <v>700</v>
      </c>
      <c r="G120" s="4">
        <f t="shared" si="1"/>
        <v>759.2</v>
      </c>
    </row>
    <row r="121" spans="1:7">
      <c r="A121" s="39">
        <v>42938</v>
      </c>
      <c r="B121" s="787">
        <v>13047</v>
      </c>
      <c r="C121" s="787" t="s">
        <v>21</v>
      </c>
      <c r="D121" t="s">
        <v>12</v>
      </c>
      <c r="F121" s="4">
        <v>50</v>
      </c>
      <c r="G121" s="4">
        <f t="shared" si="1"/>
        <v>709.2</v>
      </c>
    </row>
    <row r="122" spans="1:7">
      <c r="A122" s="39">
        <v>43034</v>
      </c>
      <c r="B122" s="787">
        <v>13692</v>
      </c>
      <c r="C122" s="787" t="s">
        <v>21</v>
      </c>
      <c r="D122" t="s">
        <v>12</v>
      </c>
      <c r="F122" s="4">
        <v>7.2</v>
      </c>
      <c r="G122" s="4">
        <f t="shared" si="1"/>
        <v>702</v>
      </c>
    </row>
    <row r="123" spans="1:7">
      <c r="A123" s="39">
        <v>43034</v>
      </c>
      <c r="B123" s="787">
        <v>13692</v>
      </c>
      <c r="C123" s="787" t="s">
        <v>21</v>
      </c>
      <c r="D123" t="s">
        <v>13</v>
      </c>
      <c r="F123" s="4">
        <v>2</v>
      </c>
      <c r="G123" s="4">
        <f t="shared" si="1"/>
        <v>700</v>
      </c>
    </row>
    <row r="124" spans="1:7">
      <c r="A124" s="39">
        <v>42938</v>
      </c>
      <c r="B124" s="787">
        <v>13047</v>
      </c>
      <c r="C124" s="787" t="s">
        <v>21</v>
      </c>
      <c r="D124" t="s">
        <v>14</v>
      </c>
      <c r="E124" s="67"/>
      <c r="F124" s="4">
        <v>50</v>
      </c>
      <c r="G124" s="4">
        <f t="shared" si="1"/>
        <v>650</v>
      </c>
    </row>
    <row r="125" spans="1:7">
      <c r="A125" s="39">
        <v>43034</v>
      </c>
      <c r="B125" s="787">
        <v>13692</v>
      </c>
      <c r="C125" s="787" t="s">
        <v>21</v>
      </c>
      <c r="D125" t="s">
        <v>14</v>
      </c>
      <c r="E125" s="67"/>
      <c r="F125" s="4">
        <v>560.29999999999995</v>
      </c>
      <c r="G125" s="4">
        <f t="shared" si="1"/>
        <v>89.700000000000045</v>
      </c>
    </row>
    <row r="126" spans="1:7">
      <c r="A126" s="39">
        <v>43084</v>
      </c>
      <c r="B126" s="787">
        <v>13942</v>
      </c>
      <c r="C126" s="787" t="s">
        <v>21</v>
      </c>
      <c r="D126" t="s">
        <v>14</v>
      </c>
      <c r="E126" s="67"/>
      <c r="F126" s="4">
        <v>89.7</v>
      </c>
      <c r="G126" s="4">
        <f t="shared" si="1"/>
        <v>0</v>
      </c>
    </row>
    <row r="127" spans="1:7">
      <c r="A127" s="39">
        <v>43008</v>
      </c>
      <c r="B127" s="787" t="s">
        <v>10</v>
      </c>
      <c r="C127" s="787" t="s">
        <v>22</v>
      </c>
      <c r="D127" t="s">
        <v>12</v>
      </c>
      <c r="E127" s="67">
        <v>52.2</v>
      </c>
      <c r="G127" s="4">
        <f t="shared" si="1"/>
        <v>52.2</v>
      </c>
    </row>
    <row r="128" spans="1:7">
      <c r="B128" s="787"/>
      <c r="C128" s="787"/>
      <c r="D128" t="s">
        <v>13</v>
      </c>
      <c r="E128" s="67">
        <v>2</v>
      </c>
      <c r="G128" s="4">
        <f t="shared" si="1"/>
        <v>54.2</v>
      </c>
    </row>
    <row r="129" spans="1:7">
      <c r="B129" s="787"/>
      <c r="C129" s="787"/>
      <c r="D129" t="s">
        <v>14</v>
      </c>
      <c r="E129" s="67">
        <v>700</v>
      </c>
      <c r="G129" s="4">
        <f t="shared" si="1"/>
        <v>754.2</v>
      </c>
    </row>
    <row r="130" spans="1:7">
      <c r="A130" s="39">
        <v>43084</v>
      </c>
      <c r="B130" s="787">
        <v>13942</v>
      </c>
      <c r="C130" s="787" t="s">
        <v>22</v>
      </c>
      <c r="D130" t="s">
        <v>14</v>
      </c>
      <c r="E130" s="67"/>
      <c r="F130" s="4">
        <v>700</v>
      </c>
      <c r="G130" s="4">
        <f t="shared" si="1"/>
        <v>54.200000000000045</v>
      </c>
    </row>
    <row r="131" spans="1:7">
      <c r="A131" s="39">
        <v>43084</v>
      </c>
      <c r="B131" s="787">
        <v>13942</v>
      </c>
      <c r="C131" s="787" t="s">
        <v>22</v>
      </c>
      <c r="D131" t="s">
        <v>12</v>
      </c>
      <c r="E131" s="67"/>
      <c r="F131" s="4">
        <v>52.2</v>
      </c>
      <c r="G131" s="4">
        <f t="shared" si="1"/>
        <v>2.0000000000000426</v>
      </c>
    </row>
    <row r="132" spans="1:7">
      <c r="A132" s="39">
        <v>43084</v>
      </c>
      <c r="B132" s="787">
        <v>13942</v>
      </c>
      <c r="C132" s="787" t="s">
        <v>22</v>
      </c>
      <c r="D132" t="s">
        <v>13</v>
      </c>
      <c r="E132" s="67"/>
      <c r="F132" s="4">
        <v>2</v>
      </c>
      <c r="G132" s="4">
        <f t="shared" si="1"/>
        <v>4.2632564145606011E-14</v>
      </c>
    </row>
    <row r="133" spans="1:7">
      <c r="A133" s="39">
        <v>43039</v>
      </c>
      <c r="B133" s="787" t="s">
        <v>10</v>
      </c>
      <c r="C133" s="787" t="s">
        <v>23</v>
      </c>
      <c r="D133" t="s">
        <v>12</v>
      </c>
      <c r="E133" s="67">
        <v>52</v>
      </c>
      <c r="G133" s="4">
        <f t="shared" si="1"/>
        <v>52.000000000000043</v>
      </c>
    </row>
    <row r="134" spans="1:7">
      <c r="B134" s="787"/>
      <c r="C134" s="787"/>
      <c r="D134" t="s">
        <v>13</v>
      </c>
      <c r="E134" s="67">
        <v>2</v>
      </c>
      <c r="G134" s="4">
        <f t="shared" si="1"/>
        <v>54.000000000000043</v>
      </c>
    </row>
    <row r="135" spans="1:7">
      <c r="B135" s="787"/>
      <c r="C135" s="787"/>
      <c r="D135" t="s">
        <v>14</v>
      </c>
      <c r="E135" s="67">
        <v>700</v>
      </c>
      <c r="G135" s="4">
        <f t="shared" si="1"/>
        <v>754</v>
      </c>
    </row>
    <row r="136" spans="1:7">
      <c r="A136" s="39">
        <v>43084</v>
      </c>
      <c r="B136" s="787">
        <v>13942</v>
      </c>
      <c r="C136" s="787" t="s">
        <v>23</v>
      </c>
      <c r="D136" t="s">
        <v>14</v>
      </c>
      <c r="E136" s="67"/>
      <c r="F136" s="4">
        <v>156.1</v>
      </c>
      <c r="G136" s="4">
        <f t="shared" ref="G136:G209" si="2">+G135+E136-F136</f>
        <v>597.9</v>
      </c>
    </row>
    <row r="137" spans="1:7">
      <c r="A137" s="39">
        <v>43102</v>
      </c>
      <c r="B137" s="787">
        <v>14030</v>
      </c>
      <c r="C137" s="787" t="s">
        <v>23</v>
      </c>
      <c r="D137" t="s">
        <v>14</v>
      </c>
      <c r="E137" s="67"/>
      <c r="F137" s="4">
        <v>543.9</v>
      </c>
      <c r="G137" s="4">
        <f t="shared" si="2"/>
        <v>54</v>
      </c>
    </row>
    <row r="138" spans="1:7">
      <c r="A138" s="39">
        <v>43132</v>
      </c>
      <c r="B138" s="787">
        <v>14177</v>
      </c>
      <c r="C138" s="787" t="s">
        <v>23</v>
      </c>
      <c r="D138" t="s">
        <v>12</v>
      </c>
      <c r="E138" s="67"/>
      <c r="F138" s="4">
        <v>52</v>
      </c>
      <c r="G138" s="4">
        <f t="shared" si="2"/>
        <v>2</v>
      </c>
    </row>
    <row r="139" spans="1:7">
      <c r="A139" s="39">
        <v>43132</v>
      </c>
      <c r="B139" s="787">
        <v>14177</v>
      </c>
      <c r="C139" s="787" t="s">
        <v>23</v>
      </c>
      <c r="D139" t="s">
        <v>13</v>
      </c>
      <c r="E139" s="67"/>
      <c r="F139" s="4">
        <v>2</v>
      </c>
      <c r="G139" s="4">
        <f t="shared" si="2"/>
        <v>0</v>
      </c>
    </row>
    <row r="140" spans="1:7">
      <c r="A140" s="39">
        <v>43069</v>
      </c>
      <c r="B140" s="787" t="s">
        <v>10</v>
      </c>
      <c r="C140" s="787" t="s">
        <v>24</v>
      </c>
      <c r="D140" t="s">
        <v>12</v>
      </c>
      <c r="E140" s="67">
        <v>55.5</v>
      </c>
      <c r="G140" s="4">
        <f t="shared" si="2"/>
        <v>55.5</v>
      </c>
    </row>
    <row r="141" spans="1:7">
      <c r="B141" s="787"/>
      <c r="C141" s="787"/>
      <c r="D141" t="s">
        <v>13</v>
      </c>
      <c r="E141" s="67">
        <v>2</v>
      </c>
      <c r="G141" s="4">
        <f t="shared" si="2"/>
        <v>57.5</v>
      </c>
    </row>
    <row r="142" spans="1:7">
      <c r="B142" s="787"/>
      <c r="C142" s="787"/>
      <c r="D142" t="s">
        <v>14</v>
      </c>
      <c r="E142" s="67">
        <v>700</v>
      </c>
      <c r="G142" s="4">
        <f t="shared" si="2"/>
        <v>757.5</v>
      </c>
    </row>
    <row r="143" spans="1:7">
      <c r="A143" s="39">
        <v>43102</v>
      </c>
      <c r="B143" s="787">
        <v>14030</v>
      </c>
      <c r="C143" s="787" t="s">
        <v>24</v>
      </c>
      <c r="D143" t="s">
        <v>14</v>
      </c>
      <c r="E143" s="67"/>
      <c r="F143" s="4">
        <v>456.6</v>
      </c>
      <c r="G143" s="4">
        <f t="shared" si="2"/>
        <v>300.89999999999998</v>
      </c>
    </row>
    <row r="144" spans="1:7">
      <c r="A144" s="39">
        <v>43166</v>
      </c>
      <c r="B144" s="787">
        <v>14340</v>
      </c>
      <c r="C144" s="787" t="s">
        <v>24</v>
      </c>
      <c r="D144" t="s">
        <v>14</v>
      </c>
      <c r="E144" s="67"/>
      <c r="F144" s="4">
        <v>243.4</v>
      </c>
      <c r="G144" s="4">
        <f t="shared" si="2"/>
        <v>57.499999999999972</v>
      </c>
    </row>
    <row r="145" spans="1:7">
      <c r="A145" s="39">
        <v>43166</v>
      </c>
      <c r="B145" s="787">
        <v>14340</v>
      </c>
      <c r="C145" s="787" t="s">
        <v>24</v>
      </c>
      <c r="D145" t="s">
        <v>12</v>
      </c>
      <c r="E145" s="67"/>
      <c r="F145" s="4">
        <v>55.5</v>
      </c>
      <c r="G145" s="4">
        <f t="shared" si="2"/>
        <v>1.9999999999999716</v>
      </c>
    </row>
    <row r="146" spans="1:7">
      <c r="A146" s="39">
        <v>43166</v>
      </c>
      <c r="B146" s="787">
        <v>14340</v>
      </c>
      <c r="C146" s="787" t="s">
        <v>24</v>
      </c>
      <c r="D146" t="s">
        <v>13</v>
      </c>
      <c r="E146" s="67"/>
      <c r="F146" s="4">
        <v>2</v>
      </c>
      <c r="G146" s="4">
        <f t="shared" si="2"/>
        <v>-2.8421709430404007E-14</v>
      </c>
    </row>
    <row r="147" spans="1:7">
      <c r="A147" s="39">
        <v>43100</v>
      </c>
      <c r="B147" s="787" t="s">
        <v>10</v>
      </c>
      <c r="C147" s="787" t="s">
        <v>25</v>
      </c>
      <c r="D147" t="s">
        <v>12</v>
      </c>
      <c r="E147" s="67">
        <v>60.3</v>
      </c>
      <c r="G147" s="4">
        <f t="shared" si="2"/>
        <v>60.299999999999969</v>
      </c>
    </row>
    <row r="148" spans="1:7">
      <c r="B148" s="787"/>
      <c r="C148" s="787"/>
      <c r="D148" t="s">
        <v>13</v>
      </c>
      <c r="E148" s="67">
        <v>2</v>
      </c>
      <c r="G148" s="4">
        <f t="shared" si="2"/>
        <v>62.299999999999969</v>
      </c>
    </row>
    <row r="149" spans="1:7">
      <c r="B149" s="787"/>
      <c r="C149" s="787"/>
      <c r="D149" t="s">
        <v>14</v>
      </c>
      <c r="E149" s="67">
        <v>700</v>
      </c>
      <c r="G149" s="4">
        <f t="shared" si="2"/>
        <v>762.3</v>
      </c>
    </row>
    <row r="150" spans="1:7">
      <c r="A150" s="39">
        <v>43166</v>
      </c>
      <c r="B150" s="787">
        <v>14340</v>
      </c>
      <c r="C150" s="787" t="s">
        <v>25</v>
      </c>
      <c r="D150" t="s">
        <v>14</v>
      </c>
      <c r="E150" s="67"/>
      <c r="F150" s="4">
        <v>549.1</v>
      </c>
      <c r="G150" s="4">
        <f t="shared" si="2"/>
        <v>213.19999999999993</v>
      </c>
    </row>
    <row r="151" spans="1:7">
      <c r="A151" s="39">
        <v>43172</v>
      </c>
      <c r="B151" s="787">
        <v>14350</v>
      </c>
      <c r="C151" s="787" t="s">
        <v>25</v>
      </c>
      <c r="D151" t="s">
        <v>12</v>
      </c>
      <c r="E151" s="67"/>
      <c r="F151" s="4">
        <v>60.3</v>
      </c>
      <c r="G151" s="4">
        <f t="shared" si="2"/>
        <v>152.89999999999992</v>
      </c>
    </row>
    <row r="152" spans="1:7">
      <c r="A152" s="39">
        <v>43172</v>
      </c>
      <c r="B152" s="787">
        <v>14350</v>
      </c>
      <c r="C152" s="787" t="s">
        <v>25</v>
      </c>
      <c r="D152" t="s">
        <v>13</v>
      </c>
      <c r="E152" s="67"/>
      <c r="F152" s="4">
        <v>2</v>
      </c>
      <c r="G152" s="4">
        <f t="shared" si="2"/>
        <v>150.89999999999992</v>
      </c>
    </row>
    <row r="153" spans="1:7">
      <c r="A153" s="39">
        <v>43172</v>
      </c>
      <c r="B153" s="787">
        <v>14350</v>
      </c>
      <c r="C153" s="787" t="s">
        <v>25</v>
      </c>
      <c r="D153" t="s">
        <v>14</v>
      </c>
      <c r="E153" s="67"/>
      <c r="F153" s="4">
        <v>150.9</v>
      </c>
      <c r="G153" s="4">
        <f t="shared" si="2"/>
        <v>0</v>
      </c>
    </row>
    <row r="154" spans="1:7">
      <c r="A154" s="41">
        <v>43131</v>
      </c>
      <c r="B154" s="786" t="s">
        <v>10</v>
      </c>
      <c r="C154" s="786" t="s">
        <v>11</v>
      </c>
      <c r="D154" t="s">
        <v>12</v>
      </c>
      <c r="E154" s="67">
        <v>53.7</v>
      </c>
      <c r="G154" s="4">
        <f t="shared" si="2"/>
        <v>53.7</v>
      </c>
    </row>
    <row r="155" spans="1:7">
      <c r="B155" s="787"/>
      <c r="C155" s="787"/>
      <c r="D155" t="s">
        <v>13</v>
      </c>
      <c r="E155" s="67">
        <v>2</v>
      </c>
      <c r="G155" s="4">
        <f t="shared" si="2"/>
        <v>55.7</v>
      </c>
    </row>
    <row r="156" spans="1:7">
      <c r="B156" s="787"/>
      <c r="C156" s="787"/>
      <c r="D156" t="s">
        <v>14</v>
      </c>
      <c r="E156" s="67">
        <v>700</v>
      </c>
      <c r="G156" s="4">
        <f t="shared" si="2"/>
        <v>755.7</v>
      </c>
    </row>
    <row r="157" spans="1:7">
      <c r="A157" s="39">
        <v>43166</v>
      </c>
      <c r="B157" s="787">
        <v>14341</v>
      </c>
      <c r="C157" s="787" t="s">
        <v>11</v>
      </c>
      <c r="D157" t="s">
        <v>14</v>
      </c>
      <c r="E157" s="67"/>
      <c r="F157" s="4">
        <v>700</v>
      </c>
      <c r="G157" s="4">
        <f t="shared" si="2"/>
        <v>55.700000000000045</v>
      </c>
    </row>
    <row r="158" spans="1:7">
      <c r="A158" s="39">
        <v>43172</v>
      </c>
      <c r="B158" s="787">
        <v>14350</v>
      </c>
      <c r="C158" s="787" t="s">
        <v>11</v>
      </c>
      <c r="D158" t="s">
        <v>12</v>
      </c>
      <c r="E158" s="67"/>
      <c r="F158" s="4">
        <v>53.7</v>
      </c>
      <c r="G158" s="4">
        <f t="shared" si="2"/>
        <v>2.0000000000000426</v>
      </c>
    </row>
    <row r="159" spans="1:7">
      <c r="A159" s="39">
        <v>43172</v>
      </c>
      <c r="B159" s="787">
        <v>14350</v>
      </c>
      <c r="C159" s="787" t="s">
        <v>11</v>
      </c>
      <c r="D159" t="s">
        <v>13</v>
      </c>
      <c r="E159" s="67"/>
      <c r="F159" s="4">
        <v>2</v>
      </c>
      <c r="G159" s="4">
        <f t="shared" si="2"/>
        <v>4.2632564145606011E-14</v>
      </c>
    </row>
    <row r="160" spans="1:7">
      <c r="A160" s="41">
        <v>43159</v>
      </c>
      <c r="B160" s="786" t="s">
        <v>10</v>
      </c>
      <c r="C160" s="786" t="s">
        <v>15</v>
      </c>
      <c r="D160" t="s">
        <v>12</v>
      </c>
      <c r="E160" s="67">
        <v>61.6</v>
      </c>
      <c r="G160" s="4">
        <f t="shared" si="2"/>
        <v>61.600000000000044</v>
      </c>
    </row>
    <row r="161" spans="1:7">
      <c r="B161" s="787"/>
      <c r="C161" s="787"/>
      <c r="D161" t="s">
        <v>13</v>
      </c>
      <c r="E161" s="67">
        <v>2</v>
      </c>
      <c r="G161" s="4">
        <f t="shared" si="2"/>
        <v>63.600000000000044</v>
      </c>
    </row>
    <row r="162" spans="1:7">
      <c r="B162" s="787"/>
      <c r="C162" s="787"/>
      <c r="D162" t="s">
        <v>14</v>
      </c>
      <c r="E162" s="67">
        <v>700</v>
      </c>
      <c r="G162" s="4">
        <f t="shared" si="2"/>
        <v>763.6</v>
      </c>
    </row>
    <row r="163" spans="1:7">
      <c r="A163" s="39">
        <v>43172</v>
      </c>
      <c r="B163" s="787">
        <v>14350</v>
      </c>
      <c r="C163" s="787" t="s">
        <v>15</v>
      </c>
      <c r="D163" t="s">
        <v>14</v>
      </c>
      <c r="E163" s="67"/>
      <c r="F163" s="4">
        <v>231.1</v>
      </c>
      <c r="G163" s="4">
        <f t="shared" si="2"/>
        <v>532.5</v>
      </c>
    </row>
    <row r="164" spans="1:7">
      <c r="A164" s="39">
        <v>43172</v>
      </c>
      <c r="B164" s="787">
        <v>14351</v>
      </c>
      <c r="C164" s="787" t="s">
        <v>15</v>
      </c>
      <c r="D164" t="s">
        <v>14</v>
      </c>
      <c r="E164" s="67"/>
      <c r="F164" s="4">
        <v>468.9</v>
      </c>
      <c r="G164" s="4">
        <f t="shared" si="2"/>
        <v>63.600000000000023</v>
      </c>
    </row>
    <row r="165" spans="1:7">
      <c r="A165" s="39">
        <v>43236</v>
      </c>
      <c r="B165" s="787">
        <v>14605</v>
      </c>
      <c r="C165" s="787" t="s">
        <v>15</v>
      </c>
      <c r="D165" t="s">
        <v>12</v>
      </c>
      <c r="E165" s="67"/>
      <c r="F165" s="4">
        <v>61.6</v>
      </c>
      <c r="G165" s="4">
        <f t="shared" si="2"/>
        <v>2.0000000000000213</v>
      </c>
    </row>
    <row r="166" spans="1:7">
      <c r="A166" s="39">
        <v>43236</v>
      </c>
      <c r="B166" s="787">
        <v>14605</v>
      </c>
      <c r="C166" s="787" t="s">
        <v>15</v>
      </c>
      <c r="D166" t="s">
        <v>13</v>
      </c>
      <c r="E166" s="67"/>
      <c r="F166" s="4">
        <v>2</v>
      </c>
      <c r="G166" s="4">
        <f t="shared" si="2"/>
        <v>2.1316282072803006E-14</v>
      </c>
    </row>
    <row r="167" spans="1:7">
      <c r="A167" s="41">
        <v>43190</v>
      </c>
      <c r="B167" s="786" t="s">
        <v>10</v>
      </c>
      <c r="C167" s="786" t="s">
        <v>16</v>
      </c>
      <c r="D167" t="s">
        <v>12</v>
      </c>
      <c r="E167" s="67">
        <v>59.1</v>
      </c>
      <c r="G167" s="4">
        <f t="shared" si="2"/>
        <v>59.100000000000023</v>
      </c>
    </row>
    <row r="168" spans="1:7">
      <c r="B168" s="787"/>
      <c r="C168" s="787"/>
      <c r="D168" t="s">
        <v>13</v>
      </c>
      <c r="E168" s="67">
        <v>2</v>
      </c>
      <c r="G168" s="4">
        <f t="shared" si="2"/>
        <v>61.100000000000023</v>
      </c>
    </row>
    <row r="169" spans="1:7">
      <c r="B169" s="787"/>
      <c r="C169" s="787"/>
      <c r="D169" t="s">
        <v>14</v>
      </c>
      <c r="E169" s="67">
        <v>700</v>
      </c>
      <c r="G169" s="4">
        <f t="shared" si="2"/>
        <v>761.1</v>
      </c>
    </row>
    <row r="170" spans="1:7">
      <c r="B170" s="787"/>
      <c r="C170" s="787"/>
      <c r="D170" t="s">
        <v>4755</v>
      </c>
      <c r="E170" s="67">
        <v>300</v>
      </c>
      <c r="G170" s="4">
        <f t="shared" si="2"/>
        <v>1061.0999999999999</v>
      </c>
    </row>
    <row r="171" spans="1:7">
      <c r="A171" s="39">
        <v>43234</v>
      </c>
      <c r="B171" s="787">
        <v>14593</v>
      </c>
      <c r="C171" s="787" t="s">
        <v>16</v>
      </c>
      <c r="D171" t="s">
        <v>14</v>
      </c>
      <c r="E171" s="67"/>
      <c r="F171" s="4">
        <v>500</v>
      </c>
      <c r="G171" s="4">
        <f t="shared" si="2"/>
        <v>561.09999999999991</v>
      </c>
    </row>
    <row r="172" spans="1:7">
      <c r="A172" s="39">
        <v>43251</v>
      </c>
      <c r="B172" s="787">
        <v>14705</v>
      </c>
      <c r="C172" s="787" t="s">
        <v>16</v>
      </c>
      <c r="D172" t="s">
        <v>12</v>
      </c>
      <c r="E172" s="67"/>
      <c r="F172" s="4">
        <v>59.1</v>
      </c>
      <c r="G172" s="4">
        <f t="shared" si="2"/>
        <v>501.99999999999989</v>
      </c>
    </row>
    <row r="173" spans="1:7">
      <c r="A173" s="39">
        <v>43251</v>
      </c>
      <c r="B173" s="787">
        <v>14705</v>
      </c>
      <c r="C173" s="787" t="s">
        <v>16</v>
      </c>
      <c r="D173" t="s">
        <v>13</v>
      </c>
      <c r="E173" s="67"/>
      <c r="F173" s="4">
        <v>2</v>
      </c>
      <c r="G173" s="4">
        <f t="shared" si="2"/>
        <v>499.99999999999989</v>
      </c>
    </row>
    <row r="174" spans="1:7">
      <c r="A174" s="39">
        <v>43251</v>
      </c>
      <c r="B174" s="787">
        <v>14729</v>
      </c>
      <c r="C174" s="787" t="s">
        <v>16</v>
      </c>
      <c r="D174" t="s">
        <v>14</v>
      </c>
      <c r="E174" s="67"/>
      <c r="F174" s="4">
        <v>100</v>
      </c>
      <c r="G174" s="4">
        <f t="shared" si="2"/>
        <v>399.99999999999989</v>
      </c>
    </row>
    <row r="175" spans="1:7">
      <c r="A175" s="39">
        <v>43252</v>
      </c>
      <c r="B175" s="787">
        <v>14743</v>
      </c>
      <c r="C175" s="787" t="s">
        <v>16</v>
      </c>
      <c r="D175" t="s">
        <v>14</v>
      </c>
      <c r="E175" s="67"/>
      <c r="F175" s="4">
        <v>100</v>
      </c>
      <c r="G175" s="4">
        <f t="shared" si="2"/>
        <v>299.99999999999989</v>
      </c>
    </row>
    <row r="176" spans="1:7">
      <c r="A176" s="39">
        <v>43425</v>
      </c>
      <c r="B176" s="787">
        <v>15501</v>
      </c>
      <c r="C176" s="787" t="s">
        <v>16</v>
      </c>
      <c r="D176" t="s">
        <v>4755</v>
      </c>
      <c r="E176" s="67"/>
      <c r="F176" s="4">
        <v>300</v>
      </c>
      <c r="G176" s="4">
        <f t="shared" si="2"/>
        <v>0</v>
      </c>
    </row>
    <row r="177" spans="1:7">
      <c r="A177" s="41">
        <v>43220</v>
      </c>
      <c r="B177" s="786" t="s">
        <v>10</v>
      </c>
      <c r="C177" s="786" t="s">
        <v>17</v>
      </c>
      <c r="D177" t="s">
        <v>12</v>
      </c>
      <c r="E177" s="67">
        <v>61.2</v>
      </c>
      <c r="G177" s="4">
        <f t="shared" si="2"/>
        <v>61.2</v>
      </c>
    </row>
    <row r="178" spans="1:7">
      <c r="B178" s="787"/>
      <c r="C178" s="787"/>
      <c r="D178" t="s">
        <v>13</v>
      </c>
      <c r="E178" s="67">
        <v>2</v>
      </c>
      <c r="G178" s="4">
        <f t="shared" si="2"/>
        <v>63.2</v>
      </c>
    </row>
    <row r="179" spans="1:7">
      <c r="B179" s="787"/>
      <c r="C179" s="787"/>
      <c r="D179" t="s">
        <v>14</v>
      </c>
      <c r="E179" s="67">
        <v>700</v>
      </c>
      <c r="G179" s="4">
        <f t="shared" si="2"/>
        <v>763.2</v>
      </c>
    </row>
    <row r="180" spans="1:7">
      <c r="A180" s="39">
        <v>43251</v>
      </c>
      <c r="B180" s="787">
        <v>14729</v>
      </c>
      <c r="C180" s="787" t="s">
        <v>17</v>
      </c>
      <c r="D180" t="s">
        <v>14</v>
      </c>
      <c r="E180" s="67"/>
      <c r="F180" s="4">
        <v>140</v>
      </c>
      <c r="G180" s="4">
        <f t="shared" si="2"/>
        <v>623.20000000000005</v>
      </c>
    </row>
    <row r="181" spans="1:7">
      <c r="A181" s="39">
        <v>43258</v>
      </c>
      <c r="B181" s="787">
        <v>14764</v>
      </c>
      <c r="C181" s="787" t="s">
        <v>17</v>
      </c>
      <c r="D181" t="s">
        <v>14</v>
      </c>
      <c r="E181" s="67"/>
      <c r="F181" s="4">
        <v>560</v>
      </c>
      <c r="G181" s="4">
        <f t="shared" si="2"/>
        <v>63.200000000000045</v>
      </c>
    </row>
    <row r="182" spans="1:7">
      <c r="A182" s="39">
        <v>43374</v>
      </c>
      <c r="B182" s="787">
        <v>15273</v>
      </c>
      <c r="C182" s="787" t="s">
        <v>17</v>
      </c>
      <c r="D182" t="s">
        <v>12</v>
      </c>
      <c r="E182" s="67"/>
      <c r="F182" s="4">
        <v>61.2</v>
      </c>
      <c r="G182" s="4">
        <f t="shared" si="2"/>
        <v>2.0000000000000426</v>
      </c>
    </row>
    <row r="183" spans="1:7">
      <c r="A183" s="39">
        <v>43374</v>
      </c>
      <c r="B183" s="787">
        <v>15273</v>
      </c>
      <c r="C183" s="787" t="s">
        <v>17</v>
      </c>
      <c r="D183" t="s">
        <v>13</v>
      </c>
      <c r="E183" s="67"/>
      <c r="F183" s="4">
        <v>2</v>
      </c>
      <c r="G183" s="4">
        <f t="shared" si="2"/>
        <v>4.2632564145606011E-14</v>
      </c>
    </row>
    <row r="184" spans="1:7">
      <c r="A184" s="41">
        <v>43251</v>
      </c>
      <c r="B184" s="786" t="s">
        <v>10</v>
      </c>
      <c r="C184" s="786" t="s">
        <v>18</v>
      </c>
      <c r="D184" t="s">
        <v>12</v>
      </c>
      <c r="E184" s="67">
        <v>57</v>
      </c>
      <c r="G184" s="4">
        <f t="shared" si="2"/>
        <v>57.000000000000043</v>
      </c>
    </row>
    <row r="185" spans="1:7">
      <c r="B185" s="787"/>
      <c r="C185" s="787"/>
      <c r="D185" t="s">
        <v>13</v>
      </c>
      <c r="E185" s="67">
        <v>2</v>
      </c>
      <c r="G185" s="4">
        <f t="shared" si="2"/>
        <v>59.000000000000043</v>
      </c>
    </row>
    <row r="186" spans="1:7">
      <c r="B186" s="787"/>
      <c r="C186" s="787"/>
      <c r="D186" t="s">
        <v>14</v>
      </c>
      <c r="E186" s="67">
        <v>700</v>
      </c>
      <c r="G186" s="4">
        <f t="shared" si="2"/>
        <v>759</v>
      </c>
    </row>
    <row r="187" spans="1:7">
      <c r="A187" s="39">
        <v>43281</v>
      </c>
      <c r="B187" s="787">
        <v>14860</v>
      </c>
      <c r="C187" s="787" t="s">
        <v>18</v>
      </c>
      <c r="D187" t="s">
        <v>14</v>
      </c>
      <c r="E187" s="67"/>
      <c r="F187" s="4">
        <v>440</v>
      </c>
      <c r="G187" s="4">
        <f t="shared" si="2"/>
        <v>319</v>
      </c>
    </row>
    <row r="188" spans="1:7">
      <c r="A188" s="39">
        <v>43314</v>
      </c>
      <c r="B188" s="787">
        <v>15010</v>
      </c>
      <c r="C188" s="787" t="s">
        <v>18</v>
      </c>
      <c r="D188" t="s">
        <v>14</v>
      </c>
      <c r="E188" s="67"/>
      <c r="F188" s="4">
        <v>260</v>
      </c>
      <c r="G188" s="4">
        <f t="shared" si="2"/>
        <v>59</v>
      </c>
    </row>
    <row r="189" spans="1:7">
      <c r="A189" s="39">
        <v>43374</v>
      </c>
      <c r="B189" s="787">
        <v>15273</v>
      </c>
      <c r="C189" s="787" t="s">
        <v>18</v>
      </c>
      <c r="D189" t="s">
        <v>12</v>
      </c>
      <c r="E189" s="67"/>
      <c r="F189" s="4">
        <v>57</v>
      </c>
      <c r="G189" s="4">
        <f t="shared" si="2"/>
        <v>2</v>
      </c>
    </row>
    <row r="190" spans="1:7">
      <c r="A190" s="39">
        <v>43374</v>
      </c>
      <c r="B190" s="787">
        <v>15273</v>
      </c>
      <c r="C190" s="787" t="s">
        <v>18</v>
      </c>
      <c r="D190" t="s">
        <v>13</v>
      </c>
      <c r="E190" s="67"/>
      <c r="F190" s="4">
        <v>2</v>
      </c>
      <c r="G190" s="4">
        <f t="shared" si="2"/>
        <v>0</v>
      </c>
    </row>
    <row r="191" spans="1:7">
      <c r="A191" s="41">
        <v>43281</v>
      </c>
      <c r="B191" s="786" t="s">
        <v>10</v>
      </c>
      <c r="C191" s="786" t="s">
        <v>19</v>
      </c>
      <c r="D191" t="s">
        <v>12</v>
      </c>
      <c r="E191" s="67">
        <v>52.6</v>
      </c>
      <c r="G191" s="4">
        <f t="shared" si="2"/>
        <v>52.6</v>
      </c>
    </row>
    <row r="192" spans="1:7">
      <c r="B192" s="787"/>
      <c r="C192" s="787"/>
      <c r="D192" t="s">
        <v>13</v>
      </c>
      <c r="E192" s="67">
        <v>4</v>
      </c>
      <c r="G192" s="4">
        <f t="shared" si="2"/>
        <v>56.6</v>
      </c>
    </row>
    <row r="193" spans="1:7">
      <c r="B193" s="787"/>
      <c r="C193" s="787"/>
      <c r="D193" t="s">
        <v>14</v>
      </c>
      <c r="E193" s="67">
        <v>700</v>
      </c>
      <c r="G193" s="4">
        <f t="shared" si="2"/>
        <v>756.6</v>
      </c>
    </row>
    <row r="194" spans="1:7">
      <c r="A194" s="39">
        <v>43314</v>
      </c>
      <c r="B194" s="787">
        <v>15010</v>
      </c>
      <c r="C194" s="787" t="s">
        <v>19</v>
      </c>
      <c r="D194" t="s">
        <v>14</v>
      </c>
      <c r="E194" s="67"/>
      <c r="F194" s="4">
        <v>210</v>
      </c>
      <c r="G194" s="4">
        <f t="shared" si="2"/>
        <v>546.6</v>
      </c>
    </row>
    <row r="195" spans="1:7">
      <c r="A195" s="39">
        <v>43344</v>
      </c>
      <c r="B195" s="787">
        <v>15125</v>
      </c>
      <c r="C195" s="787" t="s">
        <v>19</v>
      </c>
      <c r="D195" t="s">
        <v>14</v>
      </c>
      <c r="E195" s="67"/>
      <c r="F195" s="4">
        <v>355</v>
      </c>
      <c r="G195" s="4">
        <f t="shared" si="2"/>
        <v>191.60000000000002</v>
      </c>
    </row>
    <row r="196" spans="1:7">
      <c r="A196" s="39">
        <v>43374</v>
      </c>
      <c r="B196" s="787">
        <v>15273</v>
      </c>
      <c r="C196" s="787" t="s">
        <v>19</v>
      </c>
      <c r="D196" t="s">
        <v>14</v>
      </c>
      <c r="E196" s="67"/>
      <c r="F196" s="4">
        <v>135</v>
      </c>
      <c r="G196" s="4">
        <f t="shared" si="2"/>
        <v>56.600000000000023</v>
      </c>
    </row>
    <row r="197" spans="1:7">
      <c r="A197" s="39">
        <v>43374</v>
      </c>
      <c r="B197" s="787">
        <v>15273</v>
      </c>
      <c r="C197" s="787" t="s">
        <v>19</v>
      </c>
      <c r="D197" t="s">
        <v>12</v>
      </c>
      <c r="E197" s="67"/>
      <c r="F197" s="4">
        <v>52.6</v>
      </c>
      <c r="G197" s="4">
        <f t="shared" si="2"/>
        <v>4.0000000000000213</v>
      </c>
    </row>
    <row r="198" spans="1:7">
      <c r="A198" s="39">
        <v>43374</v>
      </c>
      <c r="B198" s="787">
        <v>15273</v>
      </c>
      <c r="C198" s="787" t="s">
        <v>19</v>
      </c>
      <c r="D198" t="s">
        <v>13</v>
      </c>
      <c r="E198" s="67"/>
      <c r="F198" s="4">
        <v>4</v>
      </c>
      <c r="G198" s="4">
        <f t="shared" si="2"/>
        <v>2.1316282072803006E-14</v>
      </c>
    </row>
    <row r="199" spans="1:7">
      <c r="A199" s="41">
        <v>43312</v>
      </c>
      <c r="B199" s="786" t="s">
        <v>10</v>
      </c>
      <c r="C199" s="786" t="s">
        <v>20</v>
      </c>
      <c r="D199" t="s">
        <v>12</v>
      </c>
      <c r="E199" s="67">
        <v>51.6</v>
      </c>
      <c r="G199" s="4">
        <f t="shared" si="2"/>
        <v>51.600000000000023</v>
      </c>
    </row>
    <row r="200" spans="1:7">
      <c r="B200" s="787"/>
      <c r="C200" s="787"/>
      <c r="D200" t="s">
        <v>13</v>
      </c>
      <c r="E200" s="67">
        <v>2</v>
      </c>
      <c r="G200" s="4">
        <f t="shared" si="2"/>
        <v>53.600000000000023</v>
      </c>
    </row>
    <row r="201" spans="1:7">
      <c r="B201" s="787"/>
      <c r="C201" s="787"/>
      <c r="D201" t="s">
        <v>14</v>
      </c>
      <c r="E201" s="67">
        <v>700</v>
      </c>
      <c r="G201" s="4">
        <f t="shared" si="2"/>
        <v>753.6</v>
      </c>
    </row>
    <row r="202" spans="1:7">
      <c r="A202" s="39">
        <v>43374</v>
      </c>
      <c r="B202" s="787">
        <v>15273</v>
      </c>
      <c r="C202" s="787" t="s">
        <v>20</v>
      </c>
      <c r="D202" t="s">
        <v>14</v>
      </c>
      <c r="E202" s="67"/>
      <c r="F202" s="4">
        <v>101.2</v>
      </c>
      <c r="G202" s="4">
        <f t="shared" si="2"/>
        <v>652.4</v>
      </c>
    </row>
    <row r="203" spans="1:7">
      <c r="A203" s="39">
        <v>43404</v>
      </c>
      <c r="B203" s="787">
        <v>15408</v>
      </c>
      <c r="C203" s="787" t="s">
        <v>20</v>
      </c>
      <c r="D203" t="s">
        <v>14</v>
      </c>
      <c r="E203" s="67"/>
      <c r="F203" s="4">
        <v>480</v>
      </c>
      <c r="G203" s="4">
        <f t="shared" si="2"/>
        <v>172.39999999999998</v>
      </c>
    </row>
    <row r="204" spans="1:7">
      <c r="A204" s="39">
        <v>43425</v>
      </c>
      <c r="B204" s="787">
        <v>15501</v>
      </c>
      <c r="C204" s="787" t="s">
        <v>20</v>
      </c>
      <c r="D204" t="s">
        <v>14</v>
      </c>
      <c r="E204" s="67"/>
      <c r="F204" s="4">
        <v>118.8</v>
      </c>
      <c r="G204" s="4">
        <f t="shared" si="2"/>
        <v>53.59999999999998</v>
      </c>
    </row>
    <row r="205" spans="1:7">
      <c r="A205" s="39">
        <v>43425</v>
      </c>
      <c r="B205" s="787">
        <v>15501</v>
      </c>
      <c r="C205" s="787" t="s">
        <v>20</v>
      </c>
      <c r="D205" t="s">
        <v>12</v>
      </c>
      <c r="E205" s="67"/>
      <c r="F205" s="4">
        <v>51.6</v>
      </c>
      <c r="G205" s="4">
        <f t="shared" si="2"/>
        <v>1.9999999999999787</v>
      </c>
    </row>
    <row r="206" spans="1:7">
      <c r="A206" s="39">
        <v>43425</v>
      </c>
      <c r="B206" s="787">
        <v>15501</v>
      </c>
      <c r="C206" s="787" t="s">
        <v>20</v>
      </c>
      <c r="D206" t="s">
        <v>13</v>
      </c>
      <c r="E206" s="67"/>
      <c r="F206" s="4">
        <v>2</v>
      </c>
      <c r="G206" s="4">
        <f t="shared" si="2"/>
        <v>-2.1316282072803006E-14</v>
      </c>
    </row>
    <row r="207" spans="1:7">
      <c r="A207" s="41">
        <v>43343</v>
      </c>
      <c r="B207" s="786" t="s">
        <v>10</v>
      </c>
      <c r="C207" s="786" t="s">
        <v>21</v>
      </c>
      <c r="D207" t="s">
        <v>12</v>
      </c>
      <c r="E207" s="67">
        <v>51.4</v>
      </c>
      <c r="G207" s="4">
        <f t="shared" si="2"/>
        <v>51.399999999999977</v>
      </c>
    </row>
    <row r="208" spans="1:7">
      <c r="B208" s="787"/>
      <c r="C208" s="787"/>
      <c r="D208" t="s">
        <v>13</v>
      </c>
      <c r="E208" s="67">
        <v>2</v>
      </c>
      <c r="G208" s="4">
        <f t="shared" si="2"/>
        <v>53.399999999999977</v>
      </c>
    </row>
    <row r="209" spans="1:7">
      <c r="B209" s="787"/>
      <c r="C209" s="787"/>
      <c r="D209" t="s">
        <v>14</v>
      </c>
      <c r="E209" s="67">
        <v>700</v>
      </c>
      <c r="G209" s="4">
        <f t="shared" si="2"/>
        <v>753.4</v>
      </c>
    </row>
    <row r="210" spans="1:7">
      <c r="A210" s="39">
        <v>43425</v>
      </c>
      <c r="B210" s="787">
        <v>15501</v>
      </c>
      <c r="C210" s="787" t="s">
        <v>21</v>
      </c>
      <c r="D210" t="s">
        <v>14</v>
      </c>
      <c r="E210" s="67"/>
      <c r="F210" s="4">
        <v>527.6</v>
      </c>
      <c r="G210" s="4">
        <f t="shared" ref="G210:G286" si="3">+G209+E210-F210</f>
        <v>225.79999999999995</v>
      </c>
    </row>
    <row r="211" spans="1:7">
      <c r="A211" s="39">
        <v>43434</v>
      </c>
      <c r="B211" s="787">
        <v>15533</v>
      </c>
      <c r="C211" s="787" t="s">
        <v>21</v>
      </c>
      <c r="D211" t="s">
        <v>14</v>
      </c>
      <c r="E211" s="67"/>
      <c r="F211" s="4">
        <v>172.4</v>
      </c>
      <c r="G211" s="4">
        <f t="shared" si="3"/>
        <v>53.399999999999949</v>
      </c>
    </row>
    <row r="212" spans="1:7">
      <c r="A212" s="39">
        <v>43434</v>
      </c>
      <c r="B212" s="787">
        <v>15533</v>
      </c>
      <c r="C212" s="787" t="s">
        <v>21</v>
      </c>
      <c r="D212" t="s">
        <v>12</v>
      </c>
      <c r="E212" s="67"/>
      <c r="F212" s="4">
        <v>51.4</v>
      </c>
      <c r="G212" s="4">
        <f t="shared" si="3"/>
        <v>1.9999999999999503</v>
      </c>
    </row>
    <row r="213" spans="1:7">
      <c r="A213" s="39">
        <v>43434</v>
      </c>
      <c r="B213" s="787">
        <v>15533</v>
      </c>
      <c r="C213" s="787" t="s">
        <v>21</v>
      </c>
      <c r="D213" t="s">
        <v>13</v>
      </c>
      <c r="E213" s="67"/>
      <c r="F213" s="4">
        <v>2</v>
      </c>
      <c r="G213" s="4">
        <f t="shared" si="3"/>
        <v>-4.9737991503207013E-14</v>
      </c>
    </row>
    <row r="214" spans="1:7">
      <c r="A214" s="41">
        <v>43373</v>
      </c>
      <c r="B214" s="786" t="s">
        <v>10</v>
      </c>
      <c r="C214" s="786" t="s">
        <v>22</v>
      </c>
      <c r="D214" t="s">
        <v>12</v>
      </c>
      <c r="E214" s="67">
        <v>52.5</v>
      </c>
      <c r="G214" s="4">
        <f t="shared" si="3"/>
        <v>52.49999999999995</v>
      </c>
    </row>
    <row r="215" spans="1:7">
      <c r="B215" s="787"/>
      <c r="C215" s="787"/>
      <c r="D215" t="s">
        <v>13</v>
      </c>
      <c r="E215" s="67">
        <v>3</v>
      </c>
      <c r="G215" s="4">
        <f t="shared" si="3"/>
        <v>55.49999999999995</v>
      </c>
    </row>
    <row r="216" spans="1:7">
      <c r="B216" s="787"/>
      <c r="C216" s="787"/>
      <c r="D216" t="s">
        <v>14</v>
      </c>
      <c r="E216" s="67">
        <v>700</v>
      </c>
      <c r="G216" s="4">
        <f t="shared" si="3"/>
        <v>755.5</v>
      </c>
    </row>
    <row r="217" spans="1:7">
      <c r="A217" s="39">
        <v>43434</v>
      </c>
      <c r="B217" s="787">
        <v>15533</v>
      </c>
      <c r="C217" s="787" t="s">
        <v>22</v>
      </c>
      <c r="D217" t="s">
        <v>14</v>
      </c>
      <c r="E217" s="67"/>
      <c r="F217" s="4">
        <v>234.2</v>
      </c>
      <c r="G217" s="4">
        <f t="shared" si="3"/>
        <v>521.29999999999995</v>
      </c>
    </row>
    <row r="218" spans="1:7">
      <c r="A218" s="39">
        <v>43830</v>
      </c>
      <c r="B218" s="787">
        <v>15689</v>
      </c>
      <c r="C218" s="787" t="s">
        <v>22</v>
      </c>
      <c r="D218" t="s">
        <v>14</v>
      </c>
      <c r="E218" s="67"/>
      <c r="F218" s="4">
        <v>465.8</v>
      </c>
      <c r="G218" s="4">
        <f t="shared" si="3"/>
        <v>55.499999999999943</v>
      </c>
    </row>
    <row r="219" spans="1:7">
      <c r="A219" s="39">
        <v>43830</v>
      </c>
      <c r="B219" s="787">
        <v>15689</v>
      </c>
      <c r="C219" s="787" t="s">
        <v>22</v>
      </c>
      <c r="D219" t="s">
        <v>12</v>
      </c>
      <c r="E219" s="67"/>
      <c r="F219" s="4">
        <v>44.2</v>
      </c>
      <c r="G219" s="4">
        <f t="shared" si="3"/>
        <v>11.29999999999994</v>
      </c>
    </row>
    <row r="220" spans="1:7">
      <c r="A220" s="39">
        <v>43484</v>
      </c>
      <c r="B220" s="787">
        <v>15804</v>
      </c>
      <c r="C220" s="787" t="s">
        <v>22</v>
      </c>
      <c r="D220" t="s">
        <v>12</v>
      </c>
      <c r="E220" s="67"/>
      <c r="F220" s="4">
        <v>8.3000000000000007</v>
      </c>
      <c r="G220" s="4">
        <f t="shared" si="3"/>
        <v>2.9999999999999396</v>
      </c>
    </row>
    <row r="221" spans="1:7">
      <c r="A221" s="39">
        <v>43484</v>
      </c>
      <c r="B221" s="787">
        <v>15804</v>
      </c>
      <c r="C221" s="787" t="s">
        <v>22</v>
      </c>
      <c r="D221" t="s">
        <v>13</v>
      </c>
      <c r="E221" s="67"/>
      <c r="F221" s="4">
        <v>3</v>
      </c>
      <c r="G221" s="4">
        <f t="shared" si="3"/>
        <v>-6.0396132539608516E-14</v>
      </c>
    </row>
    <row r="222" spans="1:7">
      <c r="A222" s="41">
        <v>43404</v>
      </c>
      <c r="B222" s="786" t="s">
        <v>10</v>
      </c>
      <c r="C222" s="786" t="s">
        <v>23</v>
      </c>
      <c r="D222" t="s">
        <v>12</v>
      </c>
      <c r="E222" s="67">
        <v>52.8</v>
      </c>
      <c r="G222" s="4">
        <f t="shared" si="3"/>
        <v>52.79999999999994</v>
      </c>
    </row>
    <row r="223" spans="1:7">
      <c r="B223" s="787"/>
      <c r="C223" s="787"/>
      <c r="D223" t="s">
        <v>13</v>
      </c>
      <c r="E223" s="67">
        <v>4</v>
      </c>
      <c r="G223" s="4">
        <f t="shared" si="3"/>
        <v>56.79999999999994</v>
      </c>
    </row>
    <row r="224" spans="1:7">
      <c r="B224" s="787"/>
      <c r="C224" s="787"/>
      <c r="D224" t="s">
        <v>14</v>
      </c>
      <c r="E224" s="67">
        <v>700</v>
      </c>
      <c r="G224" s="4">
        <f t="shared" si="3"/>
        <v>756.8</v>
      </c>
    </row>
    <row r="225" spans="1:9">
      <c r="B225" s="787"/>
      <c r="C225" s="787"/>
      <c r="D225" t="s">
        <v>69</v>
      </c>
      <c r="E225" s="67">
        <v>6</v>
      </c>
      <c r="G225" s="4">
        <f t="shared" si="3"/>
        <v>762.8</v>
      </c>
    </row>
    <row r="226" spans="1:9" ht="15.75" customHeight="1">
      <c r="A226" s="39">
        <v>43383</v>
      </c>
      <c r="B226" s="787">
        <v>9000</v>
      </c>
      <c r="C226" s="787" t="s">
        <v>23</v>
      </c>
      <c r="D226" t="s">
        <v>69</v>
      </c>
      <c r="E226" s="67"/>
      <c r="F226" s="4">
        <v>6</v>
      </c>
      <c r="G226" s="4">
        <f t="shared" si="3"/>
        <v>756.8</v>
      </c>
    </row>
    <row r="227" spans="1:9" ht="15.75" customHeight="1">
      <c r="A227" s="39">
        <v>43484</v>
      </c>
      <c r="B227" s="787">
        <v>15804</v>
      </c>
      <c r="C227" s="787" t="s">
        <v>23</v>
      </c>
      <c r="D227" t="s">
        <v>12</v>
      </c>
      <c r="E227" s="67"/>
      <c r="F227" s="4">
        <v>52.8</v>
      </c>
      <c r="G227" s="4">
        <f t="shared" si="3"/>
        <v>704</v>
      </c>
    </row>
    <row r="228" spans="1:9" ht="15.75" customHeight="1">
      <c r="A228" s="39">
        <v>43484</v>
      </c>
      <c r="B228" s="787">
        <v>15804</v>
      </c>
      <c r="C228" s="787" t="s">
        <v>23</v>
      </c>
      <c r="D228" t="s">
        <v>13</v>
      </c>
      <c r="E228" s="67"/>
      <c r="F228" s="4">
        <v>4</v>
      </c>
      <c r="G228" s="4">
        <f t="shared" si="3"/>
        <v>700</v>
      </c>
    </row>
    <row r="229" spans="1:9" ht="15.75" customHeight="1">
      <c r="A229" s="39">
        <v>43484</v>
      </c>
      <c r="B229" s="787">
        <v>15804</v>
      </c>
      <c r="C229" s="787" t="s">
        <v>23</v>
      </c>
      <c r="D229" t="s">
        <v>14</v>
      </c>
      <c r="E229" s="67"/>
      <c r="F229" s="4">
        <v>700</v>
      </c>
      <c r="G229" s="4">
        <f t="shared" si="3"/>
        <v>0</v>
      </c>
    </row>
    <row r="230" spans="1:9" ht="15.75" customHeight="1">
      <c r="A230" s="41">
        <v>43434</v>
      </c>
      <c r="B230" s="786" t="s">
        <v>10</v>
      </c>
      <c r="C230" s="786" t="s">
        <v>24</v>
      </c>
      <c r="D230" t="s">
        <v>12</v>
      </c>
      <c r="E230" s="67">
        <v>54.3</v>
      </c>
      <c r="G230" s="4">
        <f t="shared" si="3"/>
        <v>54.3</v>
      </c>
    </row>
    <row r="231" spans="1:9" ht="15.75" customHeight="1">
      <c r="B231" s="787"/>
      <c r="C231" s="787"/>
      <c r="D231" t="s">
        <v>13</v>
      </c>
      <c r="E231" s="67">
        <v>4</v>
      </c>
      <c r="G231" s="4">
        <f t="shared" si="3"/>
        <v>58.3</v>
      </c>
    </row>
    <row r="232" spans="1:9" ht="15.75" customHeight="1">
      <c r="B232" s="787"/>
      <c r="C232" s="787"/>
      <c r="D232" t="s">
        <v>14</v>
      </c>
      <c r="E232" s="67">
        <v>700</v>
      </c>
      <c r="G232" s="4">
        <f t="shared" si="3"/>
        <v>758.3</v>
      </c>
    </row>
    <row r="233" spans="1:9" ht="15.75" customHeight="1">
      <c r="A233" s="39">
        <v>43484</v>
      </c>
      <c r="B233" s="787">
        <v>15804</v>
      </c>
      <c r="C233" s="787" t="s">
        <v>24</v>
      </c>
      <c r="D233" t="s">
        <v>12</v>
      </c>
      <c r="E233" s="67"/>
      <c r="F233" s="4">
        <v>54.3</v>
      </c>
      <c r="G233" s="4">
        <f t="shared" si="3"/>
        <v>704</v>
      </c>
    </row>
    <row r="234" spans="1:9" ht="15.75" customHeight="1">
      <c r="A234" s="39">
        <v>43484</v>
      </c>
      <c r="B234" s="787">
        <v>15804</v>
      </c>
      <c r="C234" s="787" t="s">
        <v>24</v>
      </c>
      <c r="D234" t="s">
        <v>13</v>
      </c>
      <c r="E234" s="67"/>
      <c r="F234" s="4">
        <v>4</v>
      </c>
      <c r="G234" s="4">
        <f t="shared" si="3"/>
        <v>700</v>
      </c>
    </row>
    <row r="235" spans="1:9" ht="15.75" customHeight="1">
      <c r="A235" s="39">
        <v>43484</v>
      </c>
      <c r="B235" s="787">
        <v>15804</v>
      </c>
      <c r="C235" s="787" t="s">
        <v>24</v>
      </c>
      <c r="D235" t="s">
        <v>14</v>
      </c>
      <c r="E235" s="67"/>
      <c r="F235" s="4">
        <v>173.6</v>
      </c>
      <c r="G235" s="4">
        <f t="shared" si="3"/>
        <v>526.4</v>
      </c>
      <c r="I235" s="12"/>
    </row>
    <row r="236" spans="1:9" ht="15.75" customHeight="1">
      <c r="A236" s="39">
        <v>43498</v>
      </c>
      <c r="B236" s="787">
        <v>15898</v>
      </c>
      <c r="C236" s="787" t="s">
        <v>24</v>
      </c>
      <c r="D236" t="s">
        <v>14</v>
      </c>
      <c r="E236" s="67"/>
      <c r="F236" s="4">
        <v>500</v>
      </c>
      <c r="G236" s="4">
        <f t="shared" si="3"/>
        <v>26.399999999999977</v>
      </c>
      <c r="I236" s="12"/>
    </row>
    <row r="237" spans="1:9" ht="15.75" customHeight="1">
      <c r="A237" s="39">
        <v>43496</v>
      </c>
      <c r="B237" s="787">
        <v>15846</v>
      </c>
      <c r="C237" s="787" t="s">
        <v>24</v>
      </c>
      <c r="D237" t="s">
        <v>14</v>
      </c>
      <c r="E237" s="67"/>
      <c r="F237" s="4">
        <v>26.4</v>
      </c>
      <c r="G237" s="4">
        <f t="shared" si="3"/>
        <v>0</v>
      </c>
      <c r="I237" s="12"/>
    </row>
    <row r="238" spans="1:9" ht="15.75" customHeight="1">
      <c r="A238" s="41">
        <v>43465</v>
      </c>
      <c r="B238" s="786" t="s">
        <v>10</v>
      </c>
      <c r="C238" s="786" t="s">
        <v>25</v>
      </c>
      <c r="D238" t="s">
        <v>12</v>
      </c>
      <c r="E238" s="67">
        <v>58</v>
      </c>
      <c r="G238" s="4">
        <f t="shared" si="3"/>
        <v>58</v>
      </c>
    </row>
    <row r="239" spans="1:9" ht="15.75" customHeight="1">
      <c r="B239" s="787"/>
      <c r="C239" s="787"/>
      <c r="D239" t="s">
        <v>13</v>
      </c>
      <c r="E239" s="67">
        <v>4</v>
      </c>
      <c r="G239" s="4">
        <f t="shared" si="3"/>
        <v>62</v>
      </c>
    </row>
    <row r="240" spans="1:9" ht="15.75" customHeight="1">
      <c r="B240" s="787"/>
      <c r="C240" s="787"/>
      <c r="D240" t="s">
        <v>14</v>
      </c>
      <c r="E240" s="67">
        <v>700</v>
      </c>
      <c r="G240" s="4">
        <f t="shared" si="3"/>
        <v>762</v>
      </c>
    </row>
    <row r="241" spans="1:7" ht="15.75" customHeight="1">
      <c r="A241" s="39">
        <v>43496</v>
      </c>
      <c r="B241" s="787">
        <v>15843</v>
      </c>
      <c r="C241" s="787" t="s">
        <v>25</v>
      </c>
      <c r="D241" t="s">
        <v>14</v>
      </c>
      <c r="E241" s="67"/>
      <c r="F241" s="4">
        <v>273.60000000000002</v>
      </c>
      <c r="G241" s="4">
        <f t="shared" si="3"/>
        <v>488.4</v>
      </c>
    </row>
    <row r="242" spans="1:7" ht="15.75" customHeight="1">
      <c r="A242" s="39">
        <v>43524</v>
      </c>
      <c r="B242" s="787">
        <v>16000</v>
      </c>
      <c r="C242" s="787" t="s">
        <v>25</v>
      </c>
      <c r="D242" t="s">
        <v>14</v>
      </c>
      <c r="E242" s="67"/>
      <c r="F242" s="4">
        <v>400</v>
      </c>
      <c r="G242" s="4">
        <f t="shared" si="3"/>
        <v>88.399999999999977</v>
      </c>
    </row>
    <row r="243" spans="1:7" ht="15.75" customHeight="1">
      <c r="A243" s="39">
        <v>43554</v>
      </c>
      <c r="B243" s="787" t="s">
        <v>4756</v>
      </c>
      <c r="C243" s="787" t="s">
        <v>25</v>
      </c>
      <c r="D243" t="s">
        <v>12</v>
      </c>
      <c r="E243" s="67"/>
      <c r="F243" s="4">
        <v>58</v>
      </c>
      <c r="G243" s="4">
        <f t="shared" si="3"/>
        <v>30.399999999999977</v>
      </c>
    </row>
    <row r="244" spans="1:7" ht="15.75" customHeight="1">
      <c r="A244" s="39">
        <v>43554</v>
      </c>
      <c r="B244" s="787" t="s">
        <v>4756</v>
      </c>
      <c r="C244" s="787" t="s">
        <v>25</v>
      </c>
      <c r="D244" t="s">
        <v>13</v>
      </c>
      <c r="E244" s="67"/>
      <c r="F244" s="4">
        <v>4</v>
      </c>
      <c r="G244" s="4">
        <f t="shared" si="3"/>
        <v>26.399999999999977</v>
      </c>
    </row>
    <row r="245" spans="1:7" ht="15.75" customHeight="1">
      <c r="A245" s="39">
        <v>43554</v>
      </c>
      <c r="B245" s="787" t="s">
        <v>4756</v>
      </c>
      <c r="C245" s="787" t="s">
        <v>25</v>
      </c>
      <c r="D245" t="s">
        <v>14</v>
      </c>
      <c r="E245" s="67"/>
      <c r="F245" s="4">
        <v>26.4</v>
      </c>
      <c r="G245" s="4">
        <f t="shared" si="3"/>
        <v>0</v>
      </c>
    </row>
    <row r="246" spans="1:7" ht="15.75" customHeight="1">
      <c r="A246" s="41">
        <v>43496</v>
      </c>
      <c r="B246" s="786" t="s">
        <v>10</v>
      </c>
      <c r="C246" s="786" t="s">
        <v>11</v>
      </c>
      <c r="D246" t="s">
        <v>12</v>
      </c>
      <c r="E246" s="67">
        <v>66.400000000000006</v>
      </c>
      <c r="G246" s="4">
        <f t="shared" si="3"/>
        <v>66.400000000000006</v>
      </c>
    </row>
    <row r="247" spans="1:7" ht="15.75" customHeight="1">
      <c r="B247" s="787"/>
      <c r="C247" s="787"/>
      <c r="D247" t="s">
        <v>13</v>
      </c>
      <c r="E247" s="67">
        <v>4</v>
      </c>
      <c r="G247" s="4">
        <f t="shared" si="3"/>
        <v>70.400000000000006</v>
      </c>
    </row>
    <row r="248" spans="1:7" ht="15.75" customHeight="1">
      <c r="B248" s="787"/>
      <c r="C248" s="787"/>
      <c r="D248" t="s">
        <v>14</v>
      </c>
      <c r="E248" s="67">
        <v>700</v>
      </c>
      <c r="G248" s="4">
        <f t="shared" si="3"/>
        <v>770.4</v>
      </c>
    </row>
    <row r="249" spans="1:7" ht="15.75" customHeight="1">
      <c r="A249" s="39">
        <v>43554</v>
      </c>
      <c r="B249" s="787" t="s">
        <v>4756</v>
      </c>
      <c r="C249" s="787" t="s">
        <v>11</v>
      </c>
      <c r="D249" t="s">
        <v>14</v>
      </c>
      <c r="E249" s="67"/>
      <c r="F249" s="4">
        <v>641.6</v>
      </c>
      <c r="G249" s="4">
        <f t="shared" si="3"/>
        <v>128.79999999999995</v>
      </c>
    </row>
    <row r="250" spans="1:7" ht="15.75" customHeight="1">
      <c r="A250" s="39">
        <v>43585</v>
      </c>
      <c r="B250" s="787" t="s">
        <v>4757</v>
      </c>
      <c r="C250" s="787" t="s">
        <v>11</v>
      </c>
      <c r="D250" t="s">
        <v>12</v>
      </c>
      <c r="E250" s="67"/>
      <c r="F250" s="4">
        <v>66.400000000000006</v>
      </c>
      <c r="G250" s="4">
        <f t="shared" si="3"/>
        <v>62.399999999999949</v>
      </c>
    </row>
    <row r="251" spans="1:7" ht="15.75" customHeight="1">
      <c r="A251" s="39">
        <v>43585</v>
      </c>
      <c r="B251" s="787" t="s">
        <v>4757</v>
      </c>
      <c r="C251" s="787" t="s">
        <v>11</v>
      </c>
      <c r="D251" t="s">
        <v>13</v>
      </c>
      <c r="E251" s="67"/>
      <c r="F251" s="4">
        <v>4</v>
      </c>
      <c r="G251" s="4">
        <f t="shared" si="3"/>
        <v>58.399999999999949</v>
      </c>
    </row>
    <row r="252" spans="1:7" ht="15.75" customHeight="1">
      <c r="A252" s="39">
        <v>43585</v>
      </c>
      <c r="B252" s="787" t="s">
        <v>4757</v>
      </c>
      <c r="C252" s="787" t="s">
        <v>11</v>
      </c>
      <c r="D252" t="s">
        <v>14</v>
      </c>
      <c r="E252" s="67"/>
      <c r="F252" s="4">
        <v>58.4</v>
      </c>
      <c r="G252" s="4">
        <f t="shared" si="3"/>
        <v>0</v>
      </c>
    </row>
    <row r="253" spans="1:7" ht="15.75" customHeight="1">
      <c r="A253" s="41">
        <v>43524</v>
      </c>
      <c r="B253" s="786" t="s">
        <v>10</v>
      </c>
      <c r="C253" s="786" t="s">
        <v>15</v>
      </c>
      <c r="D253" t="s">
        <v>12</v>
      </c>
      <c r="E253" s="67">
        <v>70.3</v>
      </c>
      <c r="G253" s="4">
        <f t="shared" si="3"/>
        <v>70.3</v>
      </c>
    </row>
    <row r="254" spans="1:7" ht="15.75" customHeight="1">
      <c r="B254" s="787"/>
      <c r="C254" s="787"/>
      <c r="D254" t="s">
        <v>13</v>
      </c>
      <c r="E254" s="67">
        <v>4.9000000000000004</v>
      </c>
      <c r="G254" s="4">
        <f t="shared" si="3"/>
        <v>75.2</v>
      </c>
    </row>
    <row r="255" spans="1:7" ht="15.75" customHeight="1">
      <c r="B255" s="787"/>
      <c r="C255" s="787"/>
      <c r="D255" t="s">
        <v>14</v>
      </c>
      <c r="E255" s="67">
        <v>700</v>
      </c>
      <c r="G255" s="4">
        <f t="shared" si="3"/>
        <v>775.2</v>
      </c>
    </row>
    <row r="256" spans="1:7" ht="15.75" customHeight="1">
      <c r="A256" s="39">
        <v>43585</v>
      </c>
      <c r="B256" s="787" t="s">
        <v>4757</v>
      </c>
      <c r="C256" s="787" t="s">
        <v>15</v>
      </c>
      <c r="D256" t="s">
        <v>14</v>
      </c>
      <c r="E256" s="67"/>
      <c r="F256" s="4">
        <v>351.2</v>
      </c>
      <c r="G256" s="4">
        <f t="shared" si="3"/>
        <v>424.00000000000006</v>
      </c>
    </row>
    <row r="257" spans="1:7" ht="15.75" customHeight="1">
      <c r="A257" s="39">
        <v>43592</v>
      </c>
      <c r="B257" s="787" t="s">
        <v>4758</v>
      </c>
      <c r="C257" s="787" t="s">
        <v>15</v>
      </c>
      <c r="D257" t="s">
        <v>14</v>
      </c>
      <c r="E257" s="67"/>
      <c r="F257" s="4">
        <v>200</v>
      </c>
      <c r="G257" s="4">
        <f t="shared" si="3"/>
        <v>224.00000000000006</v>
      </c>
    </row>
    <row r="258" spans="1:7" ht="15.75" customHeight="1">
      <c r="A258" s="39">
        <v>43616</v>
      </c>
      <c r="B258" s="787" t="s">
        <v>4759</v>
      </c>
      <c r="C258" s="787" t="s">
        <v>15</v>
      </c>
      <c r="D258" t="s">
        <v>12</v>
      </c>
      <c r="E258" s="67"/>
      <c r="F258" s="4">
        <v>70.3</v>
      </c>
      <c r="G258" s="4">
        <f t="shared" si="3"/>
        <v>153.70000000000005</v>
      </c>
    </row>
    <row r="259" spans="1:7" ht="15.75" customHeight="1">
      <c r="A259" s="39">
        <v>43616</v>
      </c>
      <c r="B259" s="787" t="s">
        <v>4759</v>
      </c>
      <c r="C259" s="787" t="s">
        <v>15</v>
      </c>
      <c r="D259" t="s">
        <v>13</v>
      </c>
      <c r="E259" s="67"/>
      <c r="F259" s="4">
        <v>4.9000000000000004</v>
      </c>
      <c r="G259" s="4">
        <f t="shared" si="3"/>
        <v>148.80000000000004</v>
      </c>
    </row>
    <row r="260" spans="1:7" ht="15.75" customHeight="1">
      <c r="A260" s="39">
        <v>43616</v>
      </c>
      <c r="B260" s="787" t="s">
        <v>4759</v>
      </c>
      <c r="C260" s="787" t="s">
        <v>15</v>
      </c>
      <c r="D260" t="s">
        <v>14</v>
      </c>
      <c r="E260" s="67"/>
      <c r="F260" s="4">
        <v>148.80000000000001</v>
      </c>
      <c r="G260" s="4">
        <f t="shared" si="3"/>
        <v>0</v>
      </c>
    </row>
    <row r="261" spans="1:7" ht="15.75" customHeight="1">
      <c r="A261" s="41">
        <v>43555</v>
      </c>
      <c r="B261" s="786" t="s">
        <v>10</v>
      </c>
      <c r="C261" s="786" t="s">
        <v>16</v>
      </c>
      <c r="D261" t="s">
        <v>12</v>
      </c>
      <c r="E261" s="67">
        <v>65.2</v>
      </c>
      <c r="G261" s="4">
        <f t="shared" si="3"/>
        <v>65.2</v>
      </c>
    </row>
    <row r="262" spans="1:7" ht="15.75" customHeight="1">
      <c r="B262" s="787"/>
      <c r="C262" s="787"/>
      <c r="D262" t="s">
        <v>13</v>
      </c>
      <c r="E262" s="67">
        <v>3.9</v>
      </c>
      <c r="G262" s="4">
        <f t="shared" si="3"/>
        <v>69.100000000000009</v>
      </c>
    </row>
    <row r="263" spans="1:7" ht="15.75" customHeight="1">
      <c r="B263" s="787"/>
      <c r="C263" s="787"/>
      <c r="D263" t="s">
        <v>14</v>
      </c>
      <c r="E263" s="67">
        <v>700</v>
      </c>
      <c r="G263" s="4">
        <f t="shared" si="3"/>
        <v>769.1</v>
      </c>
    </row>
    <row r="264" spans="1:7" ht="15.75" customHeight="1">
      <c r="A264" s="39">
        <v>43616</v>
      </c>
      <c r="B264" s="787" t="s">
        <v>4759</v>
      </c>
      <c r="C264" s="787" t="s">
        <v>16</v>
      </c>
      <c r="D264" t="s">
        <v>14</v>
      </c>
      <c r="E264" s="67"/>
      <c r="F264" s="4">
        <v>606</v>
      </c>
      <c r="G264" s="4">
        <f t="shared" si="3"/>
        <v>163.10000000000002</v>
      </c>
    </row>
    <row r="265" spans="1:7" ht="15.75" customHeight="1">
      <c r="A265" s="39">
        <v>43644</v>
      </c>
      <c r="B265" s="787" t="s">
        <v>4760</v>
      </c>
      <c r="C265" s="787" t="s">
        <v>16</v>
      </c>
      <c r="D265" t="s">
        <v>12</v>
      </c>
      <c r="E265" s="67"/>
      <c r="F265" s="4">
        <v>65.2</v>
      </c>
      <c r="G265" s="4">
        <f t="shared" si="3"/>
        <v>97.90000000000002</v>
      </c>
    </row>
    <row r="266" spans="1:7" ht="15.75" customHeight="1">
      <c r="A266" s="39">
        <v>43644</v>
      </c>
      <c r="B266" s="787" t="s">
        <v>4760</v>
      </c>
      <c r="C266" s="787" t="s">
        <v>16</v>
      </c>
      <c r="D266" t="s">
        <v>13</v>
      </c>
      <c r="E266" s="67"/>
      <c r="F266" s="4">
        <v>3.9</v>
      </c>
      <c r="G266" s="4">
        <f t="shared" si="3"/>
        <v>94.000000000000014</v>
      </c>
    </row>
    <row r="267" spans="1:7" ht="15.75" customHeight="1">
      <c r="A267" s="39">
        <v>43644</v>
      </c>
      <c r="B267" s="787" t="s">
        <v>4760</v>
      </c>
      <c r="C267" s="787" t="s">
        <v>16</v>
      </c>
      <c r="D267" t="s">
        <v>14</v>
      </c>
      <c r="E267" s="67"/>
      <c r="F267" s="4">
        <v>94</v>
      </c>
      <c r="G267" s="4">
        <f t="shared" si="3"/>
        <v>0</v>
      </c>
    </row>
    <row r="268" spans="1:7" ht="15.75" customHeight="1">
      <c r="A268" s="41">
        <v>43585</v>
      </c>
      <c r="B268" s="786" t="s">
        <v>10</v>
      </c>
      <c r="C268" s="786" t="s">
        <v>17</v>
      </c>
      <c r="D268" t="s">
        <v>12</v>
      </c>
      <c r="E268" s="67">
        <v>66</v>
      </c>
      <c r="G268" s="4">
        <f t="shared" si="3"/>
        <v>66</v>
      </c>
    </row>
    <row r="269" spans="1:7" ht="15.75" customHeight="1">
      <c r="B269" s="787"/>
      <c r="C269" s="787"/>
      <c r="D269" t="s">
        <v>13</v>
      </c>
      <c r="E269" s="67">
        <v>3.6</v>
      </c>
      <c r="G269" s="4">
        <f t="shared" si="3"/>
        <v>69.599999999999994</v>
      </c>
    </row>
    <row r="270" spans="1:7" ht="15.75" customHeight="1">
      <c r="B270" s="787"/>
      <c r="C270" s="787"/>
      <c r="D270" t="s">
        <v>14</v>
      </c>
      <c r="E270" s="67">
        <v>700</v>
      </c>
      <c r="G270" s="4">
        <f t="shared" si="3"/>
        <v>769.6</v>
      </c>
    </row>
    <row r="271" spans="1:7" ht="15.75" customHeight="1">
      <c r="A271" s="39">
        <v>43644</v>
      </c>
      <c r="B271" s="787" t="s">
        <v>4760</v>
      </c>
      <c r="C271" s="787" t="s">
        <v>17</v>
      </c>
      <c r="D271" t="s">
        <v>14</v>
      </c>
      <c r="E271" s="67"/>
      <c r="F271" s="4">
        <v>536.9</v>
      </c>
      <c r="G271" s="4">
        <f t="shared" si="3"/>
        <v>232.70000000000005</v>
      </c>
    </row>
    <row r="272" spans="1:7" ht="15.75" customHeight="1">
      <c r="A272" s="39">
        <v>43677</v>
      </c>
      <c r="B272" s="787" t="s">
        <v>4761</v>
      </c>
      <c r="C272" s="787" t="s">
        <v>17</v>
      </c>
      <c r="D272" t="s">
        <v>12</v>
      </c>
      <c r="E272" s="67"/>
      <c r="F272" s="4">
        <v>66</v>
      </c>
      <c r="G272" s="4">
        <f t="shared" si="3"/>
        <v>166.70000000000005</v>
      </c>
    </row>
    <row r="273" spans="1:7" ht="15.75" customHeight="1">
      <c r="A273" s="39">
        <v>43677</v>
      </c>
      <c r="B273" s="787" t="s">
        <v>4761</v>
      </c>
      <c r="C273" s="787" t="s">
        <v>17</v>
      </c>
      <c r="D273" t="s">
        <v>13</v>
      </c>
      <c r="E273" s="67"/>
      <c r="F273" s="4">
        <v>3.6</v>
      </c>
      <c r="G273" s="4">
        <f t="shared" si="3"/>
        <v>163.10000000000005</v>
      </c>
    </row>
    <row r="274" spans="1:7" ht="15.75" customHeight="1">
      <c r="A274" s="39">
        <v>43677</v>
      </c>
      <c r="B274" s="787" t="s">
        <v>4761</v>
      </c>
      <c r="C274" s="787" t="s">
        <v>17</v>
      </c>
      <c r="D274" t="s">
        <v>14</v>
      </c>
      <c r="E274" s="67"/>
      <c r="F274" s="4">
        <v>163.1</v>
      </c>
      <c r="G274" s="4">
        <f t="shared" si="3"/>
        <v>0</v>
      </c>
    </row>
    <row r="275" spans="1:7" ht="15.75" customHeight="1">
      <c r="A275" s="41">
        <v>43616</v>
      </c>
      <c r="B275" s="786" t="s">
        <v>10</v>
      </c>
      <c r="C275" s="786" t="s">
        <v>18</v>
      </c>
      <c r="D275" t="s">
        <v>12</v>
      </c>
      <c r="E275" s="67">
        <v>60.8</v>
      </c>
      <c r="G275" s="4">
        <f t="shared" si="3"/>
        <v>60.8</v>
      </c>
    </row>
    <row r="276" spans="1:7" ht="15.75" customHeight="1">
      <c r="B276" s="787"/>
      <c r="C276" s="787"/>
      <c r="D276" t="s">
        <v>13</v>
      </c>
      <c r="E276" s="67">
        <v>4.0999999999999996</v>
      </c>
      <c r="G276" s="4">
        <f t="shared" si="3"/>
        <v>64.899999999999991</v>
      </c>
    </row>
    <row r="277" spans="1:7" ht="15.75" customHeight="1">
      <c r="B277" s="787"/>
      <c r="C277" s="787"/>
      <c r="D277" t="s">
        <v>14</v>
      </c>
      <c r="E277" s="67">
        <v>700</v>
      </c>
      <c r="G277" s="4">
        <f t="shared" si="3"/>
        <v>764.9</v>
      </c>
    </row>
    <row r="278" spans="1:7" ht="15.75" customHeight="1">
      <c r="A278" s="39">
        <v>43677</v>
      </c>
      <c r="B278" s="787" t="s">
        <v>4761</v>
      </c>
      <c r="C278" s="787" t="s">
        <v>18</v>
      </c>
      <c r="D278" t="s">
        <v>14</v>
      </c>
      <c r="E278" s="67"/>
      <c r="F278" s="4">
        <v>697.3</v>
      </c>
      <c r="G278" s="4">
        <f t="shared" si="3"/>
        <v>67.600000000000023</v>
      </c>
    </row>
    <row r="279" spans="1:7" ht="15.75" customHeight="1">
      <c r="A279" s="39">
        <v>43708</v>
      </c>
      <c r="B279" s="787" t="s">
        <v>4762</v>
      </c>
      <c r="C279" s="787" t="s">
        <v>18</v>
      </c>
      <c r="D279" t="s">
        <v>12</v>
      </c>
      <c r="E279" s="67"/>
      <c r="F279" s="4">
        <v>60.8</v>
      </c>
      <c r="G279" s="4">
        <f t="shared" si="3"/>
        <v>6.8000000000000256</v>
      </c>
    </row>
    <row r="280" spans="1:7" ht="15.75" customHeight="1">
      <c r="A280" s="39">
        <v>43708</v>
      </c>
      <c r="B280" s="787" t="s">
        <v>4762</v>
      </c>
      <c r="C280" s="787" t="s">
        <v>18</v>
      </c>
      <c r="D280" t="s">
        <v>13</v>
      </c>
      <c r="E280" s="67"/>
      <c r="F280" s="4">
        <v>4.0999999999999996</v>
      </c>
      <c r="G280" s="4">
        <f t="shared" si="3"/>
        <v>2.7000000000000259</v>
      </c>
    </row>
    <row r="281" spans="1:7" ht="15.75" customHeight="1">
      <c r="A281" s="39">
        <v>43708</v>
      </c>
      <c r="B281" s="787" t="s">
        <v>4762</v>
      </c>
      <c r="C281" s="787" t="s">
        <v>18</v>
      </c>
      <c r="D281" t="s">
        <v>14</v>
      </c>
      <c r="E281" s="67"/>
      <c r="F281" s="4">
        <v>2.7</v>
      </c>
      <c r="G281" s="4">
        <f t="shared" si="3"/>
        <v>2.5757174171303632E-14</v>
      </c>
    </row>
    <row r="282" spans="1:7" ht="15.75" customHeight="1">
      <c r="A282" s="41">
        <v>43646</v>
      </c>
      <c r="B282" s="786" t="s">
        <v>10</v>
      </c>
      <c r="C282" s="786" t="s">
        <v>19</v>
      </c>
      <c r="D282" t="s">
        <v>12</v>
      </c>
      <c r="E282" s="67">
        <v>54.3</v>
      </c>
      <c r="G282" s="4">
        <f t="shared" si="3"/>
        <v>54.300000000000026</v>
      </c>
    </row>
    <row r="283" spans="1:7" ht="15.75" customHeight="1">
      <c r="B283" s="787"/>
      <c r="C283" s="787"/>
      <c r="D283" t="s">
        <v>13</v>
      </c>
      <c r="E283" s="67">
        <v>4</v>
      </c>
      <c r="G283" s="4">
        <f t="shared" si="3"/>
        <v>58.300000000000026</v>
      </c>
    </row>
    <row r="284" spans="1:7" ht="15.75" customHeight="1">
      <c r="B284" s="787"/>
      <c r="C284" s="787"/>
      <c r="D284" t="s">
        <v>14</v>
      </c>
      <c r="E284" s="67">
        <v>700</v>
      </c>
      <c r="G284" s="4">
        <f t="shared" si="3"/>
        <v>758.30000000000007</v>
      </c>
    </row>
    <row r="285" spans="1:7" ht="15.75" customHeight="1">
      <c r="A285" s="39">
        <v>43708</v>
      </c>
      <c r="B285" s="787" t="s">
        <v>4762</v>
      </c>
      <c r="C285" s="787" t="s">
        <v>19</v>
      </c>
      <c r="D285" t="s">
        <v>12</v>
      </c>
      <c r="E285" s="67"/>
      <c r="F285" s="4">
        <v>54.3</v>
      </c>
      <c r="G285" s="4">
        <f t="shared" si="3"/>
        <v>704.00000000000011</v>
      </c>
    </row>
    <row r="286" spans="1:7" ht="15.75" customHeight="1">
      <c r="A286" s="39">
        <v>43708</v>
      </c>
      <c r="B286" s="787" t="s">
        <v>4762</v>
      </c>
      <c r="C286" s="787" t="s">
        <v>19</v>
      </c>
      <c r="D286" t="s">
        <v>13</v>
      </c>
      <c r="E286" s="67"/>
      <c r="F286" s="4">
        <v>4</v>
      </c>
      <c r="G286" s="4">
        <f t="shared" si="3"/>
        <v>700.00000000000011</v>
      </c>
    </row>
    <row r="287" spans="1:7" ht="15.75" customHeight="1">
      <c r="A287" s="39">
        <v>43708</v>
      </c>
      <c r="B287" s="787" t="s">
        <v>4762</v>
      </c>
      <c r="C287" s="787" t="s">
        <v>19</v>
      </c>
      <c r="D287" t="s">
        <v>14</v>
      </c>
      <c r="E287" s="67"/>
      <c r="F287" s="4">
        <v>414.1</v>
      </c>
      <c r="G287" s="4">
        <f t="shared" ref="G287:G355" si="4">+G286+E287-F287</f>
        <v>285.90000000000009</v>
      </c>
    </row>
    <row r="288" spans="1:7" ht="15.75" customHeight="1">
      <c r="A288" s="39">
        <v>43738</v>
      </c>
      <c r="B288" s="787" t="s">
        <v>4763</v>
      </c>
      <c r="C288" s="787" t="s">
        <v>19</v>
      </c>
      <c r="D288" t="s">
        <v>14</v>
      </c>
      <c r="E288" s="67"/>
      <c r="F288" s="4">
        <v>285.89999999999998</v>
      </c>
      <c r="G288" s="4">
        <f t="shared" si="4"/>
        <v>0</v>
      </c>
    </row>
    <row r="289" spans="1:7" ht="15.75" customHeight="1">
      <c r="A289" s="41">
        <v>43677</v>
      </c>
      <c r="B289" s="786" t="s">
        <v>10</v>
      </c>
      <c r="C289" s="786" t="s">
        <v>20</v>
      </c>
      <c r="D289" t="s">
        <v>12</v>
      </c>
      <c r="E289" s="67">
        <v>54.4</v>
      </c>
      <c r="G289" s="4">
        <f t="shared" si="4"/>
        <v>54.4</v>
      </c>
    </row>
    <row r="290" spans="1:7" ht="15.75" customHeight="1">
      <c r="B290" s="787"/>
      <c r="C290" s="787"/>
      <c r="D290" t="s">
        <v>13</v>
      </c>
      <c r="E290" s="67">
        <v>3.8</v>
      </c>
      <c r="G290" s="4">
        <f t="shared" si="4"/>
        <v>58.199999999999996</v>
      </c>
    </row>
    <row r="291" spans="1:7" ht="15.75" customHeight="1">
      <c r="B291" s="787"/>
      <c r="C291" s="787"/>
      <c r="D291" t="s">
        <v>14</v>
      </c>
      <c r="E291" s="67">
        <v>700</v>
      </c>
      <c r="G291" s="4">
        <f t="shared" si="4"/>
        <v>758.2</v>
      </c>
    </row>
    <row r="292" spans="1:7" ht="15.75" customHeight="1">
      <c r="A292" s="39">
        <v>43738</v>
      </c>
      <c r="B292" s="787" t="s">
        <v>4763</v>
      </c>
      <c r="C292" s="787" t="s">
        <v>20</v>
      </c>
      <c r="D292" t="s">
        <v>14</v>
      </c>
      <c r="E292" s="67"/>
      <c r="F292" s="4">
        <v>415.1</v>
      </c>
      <c r="G292" s="4">
        <f t="shared" si="4"/>
        <v>343.1</v>
      </c>
    </row>
    <row r="293" spans="1:7" ht="15.75" customHeight="1">
      <c r="A293" s="39">
        <v>43769</v>
      </c>
      <c r="B293" s="787" t="s">
        <v>4764</v>
      </c>
      <c r="C293" s="787" t="s">
        <v>20</v>
      </c>
      <c r="D293" t="s">
        <v>12</v>
      </c>
      <c r="E293" s="67"/>
      <c r="F293" s="4">
        <v>20</v>
      </c>
      <c r="G293" s="4">
        <f t="shared" si="4"/>
        <v>323.10000000000002</v>
      </c>
    </row>
    <row r="294" spans="1:7" ht="15.75" customHeight="1">
      <c r="A294" s="39">
        <v>43773</v>
      </c>
      <c r="B294" s="787" t="s">
        <v>4765</v>
      </c>
      <c r="C294" s="787" t="s">
        <v>20</v>
      </c>
      <c r="D294" t="s">
        <v>14</v>
      </c>
      <c r="E294" s="67"/>
      <c r="F294" s="4">
        <v>200</v>
      </c>
      <c r="G294" s="4">
        <f t="shared" si="4"/>
        <v>123.10000000000002</v>
      </c>
    </row>
    <row r="295" spans="1:7" ht="15.75" customHeight="1">
      <c r="A295" s="39">
        <v>43803</v>
      </c>
      <c r="B295" s="787" t="s">
        <v>4766</v>
      </c>
      <c r="C295" s="787" t="s">
        <v>20</v>
      </c>
      <c r="D295" t="s">
        <v>12</v>
      </c>
      <c r="E295" s="67"/>
      <c r="F295" s="4">
        <v>34.4</v>
      </c>
      <c r="G295" s="4">
        <f t="shared" si="4"/>
        <v>88.700000000000017</v>
      </c>
    </row>
    <row r="296" spans="1:7" ht="15.75" customHeight="1">
      <c r="A296" s="39">
        <v>43803</v>
      </c>
      <c r="B296" s="787" t="s">
        <v>4766</v>
      </c>
      <c r="C296" s="787" t="s">
        <v>20</v>
      </c>
      <c r="D296" t="s">
        <v>13</v>
      </c>
      <c r="E296" s="67"/>
      <c r="F296" s="4">
        <v>3.8</v>
      </c>
      <c r="G296" s="4">
        <f t="shared" si="4"/>
        <v>84.90000000000002</v>
      </c>
    </row>
    <row r="297" spans="1:7" ht="15.75" customHeight="1">
      <c r="A297" s="39">
        <v>44001</v>
      </c>
      <c r="B297" s="787" t="s">
        <v>4767</v>
      </c>
      <c r="C297" s="787" t="s">
        <v>20</v>
      </c>
      <c r="D297" t="s">
        <v>14</v>
      </c>
      <c r="E297" s="67"/>
      <c r="F297" s="4">
        <v>84.9</v>
      </c>
      <c r="G297" s="4">
        <f t="shared" si="4"/>
        <v>0</v>
      </c>
    </row>
    <row r="298" spans="1:7" ht="15.75" customHeight="1">
      <c r="A298" s="41">
        <v>43708</v>
      </c>
      <c r="B298" s="786" t="s">
        <v>10</v>
      </c>
      <c r="C298" s="786" t="s">
        <v>21</v>
      </c>
      <c r="D298" t="s">
        <v>12</v>
      </c>
      <c r="E298" s="67">
        <v>52.9</v>
      </c>
      <c r="G298" s="4">
        <f t="shared" si="4"/>
        <v>52.9</v>
      </c>
    </row>
    <row r="299" spans="1:7" ht="15.75" customHeight="1">
      <c r="B299" s="787"/>
      <c r="C299" s="787"/>
      <c r="D299" t="s">
        <v>13</v>
      </c>
      <c r="E299" s="67">
        <v>3.7</v>
      </c>
      <c r="G299" s="4">
        <f t="shared" si="4"/>
        <v>56.6</v>
      </c>
    </row>
    <row r="300" spans="1:7" ht="15.75" customHeight="1">
      <c r="B300" s="787"/>
      <c r="C300" s="787"/>
      <c r="D300" t="s">
        <v>14</v>
      </c>
      <c r="E300" s="67">
        <v>700</v>
      </c>
      <c r="G300" s="4">
        <f t="shared" si="4"/>
        <v>756.6</v>
      </c>
    </row>
    <row r="301" spans="1:7" ht="15.75" customHeight="1">
      <c r="A301" s="39">
        <v>44001</v>
      </c>
      <c r="B301" s="787" t="s">
        <v>4767</v>
      </c>
      <c r="C301" s="787" t="s">
        <v>21</v>
      </c>
      <c r="D301" t="s">
        <v>14</v>
      </c>
      <c r="E301" s="67"/>
      <c r="F301" s="4">
        <v>700</v>
      </c>
      <c r="G301" s="4">
        <f t="shared" si="4"/>
        <v>56.600000000000023</v>
      </c>
    </row>
    <row r="302" spans="1:7" ht="15.75" customHeight="1">
      <c r="A302" s="39">
        <v>43803</v>
      </c>
      <c r="B302" s="787" t="s">
        <v>4766</v>
      </c>
      <c r="C302" s="787" t="s">
        <v>21</v>
      </c>
      <c r="D302" t="s">
        <v>12</v>
      </c>
      <c r="E302" s="67"/>
      <c r="F302" s="4">
        <v>52.9</v>
      </c>
      <c r="G302" s="4">
        <f t="shared" si="4"/>
        <v>3.7000000000000242</v>
      </c>
    </row>
    <row r="303" spans="1:7" ht="15.75" customHeight="1">
      <c r="A303" s="39">
        <v>43803</v>
      </c>
      <c r="B303" s="787" t="s">
        <v>4766</v>
      </c>
      <c r="C303" s="787" t="s">
        <v>21</v>
      </c>
      <c r="D303" t="s">
        <v>13</v>
      </c>
      <c r="E303" s="67"/>
      <c r="F303" s="4">
        <v>3.7</v>
      </c>
      <c r="G303" s="4">
        <f t="shared" si="4"/>
        <v>2.3980817331903381E-14</v>
      </c>
    </row>
    <row r="304" spans="1:7" ht="15.75" customHeight="1">
      <c r="A304" s="41">
        <v>43738</v>
      </c>
      <c r="B304" s="786" t="s">
        <v>10</v>
      </c>
      <c r="C304" s="786" t="s">
        <v>22</v>
      </c>
      <c r="D304" t="s">
        <v>12</v>
      </c>
      <c r="E304" s="67">
        <v>53.1</v>
      </c>
      <c r="G304" s="4">
        <f t="shared" si="4"/>
        <v>53.100000000000023</v>
      </c>
    </row>
    <row r="305" spans="1:7" ht="15.75" customHeight="1">
      <c r="B305" s="787"/>
      <c r="C305" s="787"/>
      <c r="D305" t="s">
        <v>13</v>
      </c>
      <c r="E305" s="67">
        <v>3.7</v>
      </c>
      <c r="G305" s="4">
        <f t="shared" si="4"/>
        <v>56.800000000000026</v>
      </c>
    </row>
    <row r="306" spans="1:7" ht="15.75" customHeight="1">
      <c r="B306" s="787"/>
      <c r="C306" s="787"/>
      <c r="D306" t="s">
        <v>14</v>
      </c>
      <c r="E306" s="67">
        <v>700</v>
      </c>
      <c r="G306" s="4">
        <f t="shared" si="4"/>
        <v>756.80000000000007</v>
      </c>
    </row>
    <row r="307" spans="1:7" ht="15.75" customHeight="1">
      <c r="A307" s="39">
        <v>43803</v>
      </c>
      <c r="B307" s="787" t="s">
        <v>4766</v>
      </c>
      <c r="C307" s="787" t="s">
        <v>22</v>
      </c>
      <c r="D307" t="s">
        <v>12</v>
      </c>
      <c r="E307" s="67"/>
      <c r="F307" s="4">
        <v>5.2</v>
      </c>
      <c r="G307" s="4">
        <f t="shared" si="4"/>
        <v>751.6</v>
      </c>
    </row>
    <row r="308" spans="1:7" ht="15.75" customHeight="1">
      <c r="A308" s="39">
        <v>44001</v>
      </c>
      <c r="B308" s="787" t="s">
        <v>4767</v>
      </c>
      <c r="C308" s="787" t="s">
        <v>22</v>
      </c>
      <c r="D308" t="s">
        <v>14</v>
      </c>
      <c r="E308" s="67"/>
      <c r="F308" s="4">
        <v>700</v>
      </c>
      <c r="G308" s="4">
        <f t="shared" si="4"/>
        <v>51.600000000000023</v>
      </c>
    </row>
    <row r="309" spans="1:7" ht="15.75" customHeight="1">
      <c r="A309" s="39">
        <v>44001</v>
      </c>
      <c r="B309" s="787" t="s">
        <v>4767</v>
      </c>
      <c r="C309" s="787" t="s">
        <v>22</v>
      </c>
      <c r="D309" t="s">
        <v>12</v>
      </c>
      <c r="E309" s="67"/>
      <c r="F309" s="4">
        <v>47.9</v>
      </c>
      <c r="G309" s="4">
        <f t="shared" si="4"/>
        <v>3.7000000000000242</v>
      </c>
    </row>
    <row r="310" spans="1:7" ht="15.75" customHeight="1">
      <c r="A310" s="39">
        <v>44001</v>
      </c>
      <c r="B310" s="787" t="s">
        <v>4767</v>
      </c>
      <c r="C310" s="787" t="s">
        <v>22</v>
      </c>
      <c r="D310" t="s">
        <v>13</v>
      </c>
      <c r="E310" s="67"/>
      <c r="F310" s="4">
        <v>3.7</v>
      </c>
      <c r="G310" s="4">
        <f t="shared" si="4"/>
        <v>2.3980817331903381E-14</v>
      </c>
    </row>
    <row r="311" spans="1:7" ht="15.75" customHeight="1">
      <c r="A311" s="41">
        <v>43769</v>
      </c>
      <c r="B311" s="786" t="s">
        <v>10</v>
      </c>
      <c r="C311" s="786" t="s">
        <v>23</v>
      </c>
      <c r="D311" t="s">
        <v>12</v>
      </c>
      <c r="E311" s="67">
        <v>53.4</v>
      </c>
      <c r="G311" s="4">
        <f t="shared" si="4"/>
        <v>53.40000000000002</v>
      </c>
    </row>
    <row r="312" spans="1:7" ht="15.75" customHeight="1">
      <c r="B312" s="787"/>
      <c r="C312" s="787"/>
      <c r="D312" t="s">
        <v>13</v>
      </c>
      <c r="E312" s="67">
        <v>3.6</v>
      </c>
      <c r="G312" s="4">
        <f t="shared" si="4"/>
        <v>57.000000000000021</v>
      </c>
    </row>
    <row r="313" spans="1:7" ht="15.75" customHeight="1">
      <c r="B313" s="787"/>
      <c r="C313" s="787"/>
      <c r="D313" t="s">
        <v>14</v>
      </c>
      <c r="E313" s="67">
        <v>700</v>
      </c>
      <c r="G313" s="4">
        <f t="shared" si="4"/>
        <v>757</v>
      </c>
    </row>
    <row r="314" spans="1:7" ht="15.75" customHeight="1">
      <c r="A314" s="39">
        <v>43769</v>
      </c>
      <c r="B314" s="787" t="s">
        <v>4768</v>
      </c>
      <c r="C314" s="787" t="s">
        <v>23</v>
      </c>
      <c r="D314" t="s">
        <v>14</v>
      </c>
      <c r="E314" s="67"/>
      <c r="F314" s="4">
        <v>460</v>
      </c>
      <c r="G314" s="4">
        <f t="shared" si="4"/>
        <v>297</v>
      </c>
    </row>
    <row r="315" spans="1:7" ht="15.75" customHeight="1">
      <c r="A315" s="39">
        <v>44001</v>
      </c>
      <c r="B315" s="787" t="s">
        <v>4767</v>
      </c>
      <c r="C315" s="787" t="s">
        <v>23</v>
      </c>
      <c r="D315" t="s">
        <v>94</v>
      </c>
      <c r="E315" s="67"/>
      <c r="F315" s="4">
        <v>240</v>
      </c>
      <c r="G315" s="4">
        <f t="shared" si="4"/>
        <v>57</v>
      </c>
    </row>
    <row r="316" spans="1:7" ht="15.75" customHeight="1">
      <c r="A316" s="39">
        <v>44001</v>
      </c>
      <c r="B316" s="787" t="s">
        <v>4767</v>
      </c>
      <c r="C316" s="787" t="s">
        <v>23</v>
      </c>
      <c r="D316" t="s">
        <v>528</v>
      </c>
      <c r="E316" s="67"/>
      <c r="F316" s="4">
        <v>53.4</v>
      </c>
      <c r="G316" s="4">
        <f t="shared" si="4"/>
        <v>3.6000000000000014</v>
      </c>
    </row>
    <row r="317" spans="1:7" ht="15.75" customHeight="1">
      <c r="A317" s="39">
        <v>44001</v>
      </c>
      <c r="B317" s="787" t="s">
        <v>4767</v>
      </c>
      <c r="C317" s="787" t="s">
        <v>23</v>
      </c>
      <c r="D317" t="s">
        <v>13</v>
      </c>
      <c r="E317" s="67"/>
      <c r="F317" s="4">
        <v>3.6</v>
      </c>
      <c r="G317" s="4">
        <f t="shared" si="4"/>
        <v>0</v>
      </c>
    </row>
    <row r="318" spans="1:7" ht="15.75" customHeight="1">
      <c r="A318" s="41">
        <v>43799</v>
      </c>
      <c r="B318" s="786" t="s">
        <v>10</v>
      </c>
      <c r="C318" s="786" t="s">
        <v>24</v>
      </c>
      <c r="D318" t="s">
        <v>12</v>
      </c>
      <c r="E318" s="67">
        <v>59.9</v>
      </c>
      <c r="G318" s="4">
        <f t="shared" si="4"/>
        <v>59.9</v>
      </c>
    </row>
    <row r="319" spans="1:7" ht="15.75" customHeight="1">
      <c r="B319" s="787"/>
      <c r="C319" s="787"/>
      <c r="D319" t="s">
        <v>13</v>
      </c>
      <c r="E319" s="67">
        <v>3.7</v>
      </c>
      <c r="G319" s="4">
        <f t="shared" si="4"/>
        <v>63.6</v>
      </c>
    </row>
    <row r="320" spans="1:7" ht="15.75" customHeight="1">
      <c r="B320" s="787"/>
      <c r="C320" s="787"/>
      <c r="D320" t="s">
        <v>14</v>
      </c>
      <c r="E320" s="67">
        <v>700</v>
      </c>
      <c r="G320" s="4">
        <f t="shared" si="4"/>
        <v>763.6</v>
      </c>
    </row>
    <row r="321" spans="1:8" ht="15.75" customHeight="1">
      <c r="A321" s="39">
        <v>43799</v>
      </c>
      <c r="B321" s="787" t="s">
        <v>4769</v>
      </c>
      <c r="C321" s="787" t="s">
        <v>24</v>
      </c>
      <c r="D321" t="s">
        <v>14</v>
      </c>
      <c r="E321" s="67"/>
      <c r="F321" s="4">
        <v>700</v>
      </c>
      <c r="G321" s="4">
        <f t="shared" si="4"/>
        <v>63.600000000000023</v>
      </c>
    </row>
    <row r="322" spans="1:8" ht="15.75" customHeight="1">
      <c r="A322" s="39">
        <v>44001</v>
      </c>
      <c r="B322" s="787" t="s">
        <v>4767</v>
      </c>
      <c r="C322" s="787" t="s">
        <v>24</v>
      </c>
      <c r="D322" t="s">
        <v>12</v>
      </c>
      <c r="E322" s="67"/>
      <c r="F322" s="4">
        <v>59.9</v>
      </c>
      <c r="G322" s="4">
        <f t="shared" si="4"/>
        <v>3.7000000000000242</v>
      </c>
    </row>
    <row r="323" spans="1:8" ht="15.75" customHeight="1">
      <c r="A323" s="39">
        <v>44001</v>
      </c>
      <c r="B323" s="787" t="s">
        <v>4767</v>
      </c>
      <c r="C323" s="787" t="s">
        <v>24</v>
      </c>
      <c r="D323" t="s">
        <v>13</v>
      </c>
      <c r="E323" s="67"/>
      <c r="F323" s="4">
        <v>3.7</v>
      </c>
      <c r="G323" s="81">
        <f t="shared" si="4"/>
        <v>2.3980817331903381E-14</v>
      </c>
    </row>
    <row r="324" spans="1:8" ht="15.75" customHeight="1">
      <c r="A324" s="41">
        <v>43830</v>
      </c>
      <c r="B324" s="786" t="s">
        <v>10</v>
      </c>
      <c r="C324" s="786" t="s">
        <v>25</v>
      </c>
      <c r="D324" t="s">
        <v>12</v>
      </c>
      <c r="E324" s="67">
        <v>57.4</v>
      </c>
      <c r="G324" s="4">
        <f t="shared" si="4"/>
        <v>57.40000000000002</v>
      </c>
    </row>
    <row r="325" spans="1:8" ht="15.75" customHeight="1">
      <c r="B325" s="787"/>
      <c r="C325" s="787"/>
      <c r="D325" t="s">
        <v>13</v>
      </c>
      <c r="E325" s="67">
        <v>3.8</v>
      </c>
      <c r="G325" s="4">
        <f t="shared" si="4"/>
        <v>61.200000000000017</v>
      </c>
    </row>
    <row r="326" spans="1:8" ht="15.75" customHeight="1">
      <c r="B326" s="787"/>
      <c r="C326" s="787"/>
      <c r="D326" t="s">
        <v>14</v>
      </c>
      <c r="E326" s="67">
        <v>700</v>
      </c>
      <c r="G326" s="4">
        <f t="shared" si="4"/>
        <v>761.2</v>
      </c>
    </row>
    <row r="327" spans="1:8" ht="15.75" customHeight="1">
      <c r="A327" s="39">
        <v>43830</v>
      </c>
      <c r="B327" s="787" t="s">
        <v>4770</v>
      </c>
      <c r="C327" s="787" t="s">
        <v>25</v>
      </c>
      <c r="D327" t="s">
        <v>14</v>
      </c>
      <c r="E327" s="82"/>
      <c r="F327" s="16">
        <v>640</v>
      </c>
      <c r="G327" s="4">
        <f t="shared" si="4"/>
        <v>121.20000000000005</v>
      </c>
    </row>
    <row r="328" spans="1:8" ht="15.75" customHeight="1">
      <c r="A328" s="39">
        <v>44001</v>
      </c>
      <c r="B328" s="787" t="s">
        <v>4767</v>
      </c>
      <c r="C328" s="787" t="s">
        <v>25</v>
      </c>
      <c r="D328" t="s">
        <v>12</v>
      </c>
      <c r="E328" s="82"/>
      <c r="F328" s="16">
        <v>42.9</v>
      </c>
      <c r="G328" s="4">
        <f t="shared" si="4"/>
        <v>78.30000000000004</v>
      </c>
      <c r="H328" s="23"/>
    </row>
    <row r="329" spans="1:8" ht="15.75" customHeight="1">
      <c r="A329" s="39">
        <v>44001</v>
      </c>
      <c r="B329" s="787" t="s">
        <v>4767</v>
      </c>
      <c r="C329" s="787" t="s">
        <v>25</v>
      </c>
      <c r="D329" t="s">
        <v>14</v>
      </c>
      <c r="E329" s="82"/>
      <c r="F329" s="16">
        <v>60</v>
      </c>
      <c r="G329" s="4">
        <f t="shared" si="4"/>
        <v>18.30000000000004</v>
      </c>
      <c r="H329" s="23"/>
    </row>
    <row r="330" spans="1:8" ht="15.75" customHeight="1">
      <c r="A330" s="39">
        <v>44043</v>
      </c>
      <c r="B330" s="787" t="s">
        <v>4771</v>
      </c>
      <c r="C330" s="787" t="s">
        <v>25</v>
      </c>
      <c r="D330" t="s">
        <v>12</v>
      </c>
      <c r="E330" s="82"/>
      <c r="F330" s="65">
        <v>14.5</v>
      </c>
      <c r="G330" s="4">
        <f t="shared" si="4"/>
        <v>3.8000000000000398</v>
      </c>
      <c r="H330" s="23"/>
    </row>
    <row r="331" spans="1:8" ht="15.75" customHeight="1">
      <c r="A331" s="39">
        <v>44043</v>
      </c>
      <c r="B331" s="787" t="s">
        <v>4771</v>
      </c>
      <c r="C331" s="787" t="s">
        <v>25</v>
      </c>
      <c r="D331" t="s">
        <v>13</v>
      </c>
      <c r="E331" s="82"/>
      <c r="F331" s="65">
        <v>3.8</v>
      </c>
      <c r="G331" s="4">
        <f t="shared" si="4"/>
        <v>3.9968028886505635E-14</v>
      </c>
      <c r="H331" s="23"/>
    </row>
    <row r="332" spans="1:8" ht="15.75" customHeight="1">
      <c r="A332" s="41">
        <v>43861</v>
      </c>
      <c r="B332" s="786" t="s">
        <v>10</v>
      </c>
      <c r="C332" s="786" t="s">
        <v>11</v>
      </c>
      <c r="D332" t="s">
        <v>12</v>
      </c>
      <c r="E332" s="82">
        <v>66.2</v>
      </c>
      <c r="F332" s="16"/>
      <c r="G332" s="4">
        <f t="shared" si="4"/>
        <v>66.200000000000045</v>
      </c>
    </row>
    <row r="333" spans="1:8" ht="15.75" customHeight="1">
      <c r="B333" s="787"/>
      <c r="C333" s="787"/>
      <c r="D333" t="s">
        <v>13</v>
      </c>
      <c r="E333" s="82">
        <v>3.6</v>
      </c>
      <c r="F333" s="16"/>
      <c r="G333" s="4">
        <f t="shared" si="4"/>
        <v>69.80000000000004</v>
      </c>
    </row>
    <row r="334" spans="1:8" ht="15.75" customHeight="1">
      <c r="B334" s="787"/>
      <c r="C334" s="787"/>
      <c r="D334" t="s">
        <v>14</v>
      </c>
      <c r="E334" s="82">
        <v>700</v>
      </c>
      <c r="F334" s="16"/>
      <c r="G334" s="4">
        <f t="shared" si="4"/>
        <v>769.80000000000007</v>
      </c>
    </row>
    <row r="335" spans="1:8" ht="15.75" customHeight="1">
      <c r="A335" s="39">
        <v>43861</v>
      </c>
      <c r="B335" s="787" t="s">
        <v>4772</v>
      </c>
      <c r="C335" s="787" t="s">
        <v>11</v>
      </c>
      <c r="D335" t="s">
        <v>14</v>
      </c>
      <c r="E335" s="82"/>
      <c r="F335" s="16">
        <v>680</v>
      </c>
      <c r="G335" s="4">
        <f t="shared" si="4"/>
        <v>89.800000000000068</v>
      </c>
      <c r="H335" s="23"/>
    </row>
    <row r="336" spans="1:8" ht="15.75" customHeight="1">
      <c r="A336" s="39">
        <v>44043</v>
      </c>
      <c r="B336" s="787" t="s">
        <v>4771</v>
      </c>
      <c r="C336" s="787" t="s">
        <v>11</v>
      </c>
      <c r="D336" t="s">
        <v>12</v>
      </c>
      <c r="E336" s="82"/>
      <c r="F336" s="16">
        <v>66.2</v>
      </c>
      <c r="G336" s="4">
        <f t="shared" si="4"/>
        <v>23.600000000000065</v>
      </c>
      <c r="H336" s="23"/>
    </row>
    <row r="337" spans="1:11" ht="15.75" customHeight="1">
      <c r="A337" s="39">
        <v>44043</v>
      </c>
      <c r="B337" s="787" t="s">
        <v>4771</v>
      </c>
      <c r="C337" s="787" t="s">
        <v>11</v>
      </c>
      <c r="D337" t="s">
        <v>13</v>
      </c>
      <c r="E337" s="82"/>
      <c r="F337" s="16">
        <v>3.6</v>
      </c>
      <c r="G337" s="4">
        <f t="shared" si="4"/>
        <v>20.000000000000064</v>
      </c>
      <c r="H337" s="23"/>
    </row>
    <row r="338" spans="1:11" ht="15.75" customHeight="1">
      <c r="A338" s="39">
        <v>44043</v>
      </c>
      <c r="B338" s="787" t="s">
        <v>4771</v>
      </c>
      <c r="C338" s="787" t="s">
        <v>11</v>
      </c>
      <c r="D338" t="s">
        <v>14</v>
      </c>
      <c r="E338" s="82"/>
      <c r="F338" s="65">
        <v>11.9</v>
      </c>
      <c r="G338" s="4">
        <f t="shared" si="4"/>
        <v>8.1000000000000636</v>
      </c>
      <c r="H338" s="23"/>
    </row>
    <row r="339" spans="1:11" ht="15.75" customHeight="1">
      <c r="A339" s="39">
        <v>44104</v>
      </c>
      <c r="B339" s="787" t="s">
        <v>4773</v>
      </c>
      <c r="C339" s="787" t="s">
        <v>11</v>
      </c>
      <c r="D339" t="s">
        <v>14</v>
      </c>
      <c r="E339" s="82"/>
      <c r="F339" s="65">
        <v>8.1</v>
      </c>
      <c r="G339" s="4">
        <f t="shared" si="4"/>
        <v>6.3948846218409017E-14</v>
      </c>
      <c r="H339" s="23"/>
    </row>
    <row r="340" spans="1:11" ht="15.75" customHeight="1">
      <c r="A340" s="41">
        <v>43890</v>
      </c>
      <c r="B340" s="786" t="s">
        <v>10</v>
      </c>
      <c r="C340" s="786" t="s">
        <v>15</v>
      </c>
      <c r="D340" t="s">
        <v>12</v>
      </c>
      <c r="E340" s="82">
        <v>68.7</v>
      </c>
      <c r="F340" s="16"/>
      <c r="G340" s="4">
        <f t="shared" si="4"/>
        <v>68.700000000000074</v>
      </c>
      <c r="H340" s="23"/>
      <c r="K340" s="26"/>
    </row>
    <row r="341" spans="1:11" ht="15.75" customHeight="1">
      <c r="B341" s="787"/>
      <c r="C341" s="787"/>
      <c r="D341" t="s">
        <v>13</v>
      </c>
      <c r="E341" s="82">
        <v>3.8</v>
      </c>
      <c r="F341" s="16"/>
      <c r="G341" s="4">
        <f t="shared" si="4"/>
        <v>72.500000000000071</v>
      </c>
    </row>
    <row r="342" spans="1:11" ht="15.75" customHeight="1">
      <c r="B342" s="787"/>
      <c r="C342" s="787"/>
      <c r="D342" t="s">
        <v>14</v>
      </c>
      <c r="E342" s="67">
        <v>700</v>
      </c>
      <c r="G342" s="4">
        <f t="shared" si="4"/>
        <v>772.50000000000011</v>
      </c>
    </row>
    <row r="343" spans="1:11" ht="15.75" customHeight="1">
      <c r="A343" s="39">
        <v>43890</v>
      </c>
      <c r="B343" s="787" t="s">
        <v>4774</v>
      </c>
      <c r="C343" s="787" t="s">
        <v>15</v>
      </c>
      <c r="D343" t="s">
        <v>14</v>
      </c>
      <c r="E343" s="67"/>
      <c r="F343" s="4">
        <v>560</v>
      </c>
      <c r="G343" s="4">
        <f t="shared" si="4"/>
        <v>212.50000000000011</v>
      </c>
    </row>
    <row r="344" spans="1:11" ht="15.75" customHeight="1">
      <c r="A344" s="39">
        <v>44193</v>
      </c>
      <c r="B344" s="787" t="s">
        <v>4775</v>
      </c>
      <c r="C344" s="787" t="s">
        <v>15</v>
      </c>
      <c r="D344" t="s">
        <v>14</v>
      </c>
      <c r="F344" s="4">
        <v>140</v>
      </c>
      <c r="G344" s="4">
        <f t="shared" si="4"/>
        <v>72.500000000000114</v>
      </c>
    </row>
    <row r="345" spans="1:11" ht="15.75" customHeight="1">
      <c r="A345" s="39">
        <v>44193</v>
      </c>
      <c r="B345" s="787" t="s">
        <v>4776</v>
      </c>
      <c r="C345" s="787" t="s">
        <v>15</v>
      </c>
      <c r="D345" t="s">
        <v>12</v>
      </c>
      <c r="F345" s="4">
        <v>68.7</v>
      </c>
      <c r="G345" s="4">
        <f t="shared" si="4"/>
        <v>3.8000000000001108</v>
      </c>
    </row>
    <row r="346" spans="1:11" ht="15.75" customHeight="1">
      <c r="A346" s="39">
        <v>44193</v>
      </c>
      <c r="B346" s="787" t="s">
        <v>4776</v>
      </c>
      <c r="C346" s="787" t="s">
        <v>15</v>
      </c>
      <c r="D346" t="s">
        <v>13</v>
      </c>
      <c r="F346" s="4">
        <v>3.8</v>
      </c>
      <c r="G346" s="4">
        <f t="shared" si="4"/>
        <v>1.1102230246251565E-13</v>
      </c>
    </row>
    <row r="347" spans="1:11" ht="15.75" customHeight="1">
      <c r="A347" s="41">
        <v>43905</v>
      </c>
      <c r="B347" s="786" t="s">
        <v>10</v>
      </c>
      <c r="C347" s="786" t="s">
        <v>16</v>
      </c>
      <c r="D347" t="s">
        <v>12</v>
      </c>
      <c r="E347" s="67">
        <v>54</v>
      </c>
      <c r="G347" s="4">
        <f t="shared" si="4"/>
        <v>54.000000000000114</v>
      </c>
    </row>
    <row r="348" spans="1:11" ht="15.75" customHeight="1">
      <c r="B348" s="787"/>
      <c r="C348" s="787"/>
      <c r="D348" t="s">
        <v>13</v>
      </c>
      <c r="E348" s="67">
        <v>3.8</v>
      </c>
      <c r="G348" s="4">
        <f t="shared" si="4"/>
        <v>57.800000000000111</v>
      </c>
    </row>
    <row r="349" spans="1:11" ht="15.75" customHeight="1">
      <c r="B349" s="787"/>
      <c r="C349" s="787"/>
      <c r="D349" t="s">
        <v>14</v>
      </c>
      <c r="E349" s="67">
        <v>700</v>
      </c>
      <c r="G349" s="4">
        <f t="shared" si="4"/>
        <v>757.80000000000007</v>
      </c>
    </row>
    <row r="350" spans="1:11" ht="15.75" customHeight="1">
      <c r="A350" s="39">
        <v>43969</v>
      </c>
      <c r="B350" s="787" t="s">
        <v>4777</v>
      </c>
      <c r="C350" s="787" t="s">
        <v>16</v>
      </c>
      <c r="D350" t="s">
        <v>14</v>
      </c>
      <c r="E350" s="67"/>
      <c r="F350" s="4">
        <v>340</v>
      </c>
      <c r="G350" s="4">
        <f t="shared" si="4"/>
        <v>417.80000000000007</v>
      </c>
    </row>
    <row r="351" spans="1:11" ht="15.75" customHeight="1">
      <c r="A351" s="39">
        <v>44193</v>
      </c>
      <c r="B351" s="787" t="s">
        <v>4775</v>
      </c>
      <c r="C351" s="787" t="s">
        <v>16</v>
      </c>
      <c r="D351" t="s">
        <v>14</v>
      </c>
      <c r="E351" s="67"/>
      <c r="F351" s="4">
        <v>360</v>
      </c>
      <c r="G351" s="4">
        <f t="shared" si="4"/>
        <v>57.800000000000068</v>
      </c>
    </row>
    <row r="352" spans="1:11" ht="15.75" customHeight="1">
      <c r="A352" s="39">
        <v>44193</v>
      </c>
      <c r="B352" s="787" t="s">
        <v>4776</v>
      </c>
      <c r="C352" s="787" t="s">
        <v>16</v>
      </c>
      <c r="D352" t="s">
        <v>12</v>
      </c>
      <c r="E352" s="67"/>
      <c r="F352" s="4">
        <v>54</v>
      </c>
      <c r="G352" s="4">
        <f t="shared" si="4"/>
        <v>3.8000000000000682</v>
      </c>
    </row>
    <row r="353" spans="1:7" ht="15.75" customHeight="1">
      <c r="A353" s="39">
        <v>44193</v>
      </c>
      <c r="B353" s="787" t="s">
        <v>4776</v>
      </c>
      <c r="C353" s="787" t="s">
        <v>16</v>
      </c>
      <c r="D353" t="s">
        <v>13</v>
      </c>
      <c r="E353" s="67"/>
      <c r="F353" s="4">
        <v>3.8</v>
      </c>
      <c r="G353" s="4">
        <f t="shared" si="4"/>
        <v>6.8389738316909643E-14</v>
      </c>
    </row>
    <row r="354" spans="1:7" ht="15.75" customHeight="1">
      <c r="A354" s="41">
        <v>43951</v>
      </c>
      <c r="B354" s="786" t="s">
        <v>10</v>
      </c>
      <c r="C354" s="786" t="s">
        <v>17</v>
      </c>
      <c r="D354" t="s">
        <v>12</v>
      </c>
      <c r="E354" s="67">
        <v>13.1</v>
      </c>
      <c r="G354" s="4">
        <f t="shared" si="4"/>
        <v>13.100000000000069</v>
      </c>
    </row>
    <row r="355" spans="1:7" ht="15.75" customHeight="1">
      <c r="B355" s="787"/>
      <c r="C355" s="787"/>
      <c r="D355" t="s">
        <v>13</v>
      </c>
      <c r="E355" s="67">
        <v>4.5999999999999996</v>
      </c>
      <c r="G355" s="4">
        <f t="shared" si="4"/>
        <v>17.700000000000067</v>
      </c>
    </row>
    <row r="356" spans="1:7" ht="15.75" customHeight="1">
      <c r="B356" s="787"/>
      <c r="C356" s="787"/>
      <c r="D356" t="s">
        <v>14</v>
      </c>
      <c r="E356" s="67">
        <v>700</v>
      </c>
      <c r="G356" s="4">
        <f t="shared" ref="G356:G437" si="5">+G355+E356-F356</f>
        <v>717.7</v>
      </c>
    </row>
    <row r="357" spans="1:7" ht="15.75" customHeight="1">
      <c r="A357" s="39">
        <v>44018</v>
      </c>
      <c r="B357" s="787" t="s">
        <v>4778</v>
      </c>
      <c r="C357" s="787" t="s">
        <v>17</v>
      </c>
      <c r="D357" t="s">
        <v>14</v>
      </c>
      <c r="E357" s="67"/>
      <c r="F357" s="4">
        <v>700</v>
      </c>
      <c r="G357" s="4">
        <f t="shared" si="5"/>
        <v>17.700000000000045</v>
      </c>
    </row>
    <row r="358" spans="1:7" ht="15.75" customHeight="1">
      <c r="A358" s="39">
        <v>44193</v>
      </c>
      <c r="B358" s="787" t="s">
        <v>4776</v>
      </c>
      <c r="C358" s="787" t="s">
        <v>17</v>
      </c>
      <c r="D358" t="s">
        <v>12</v>
      </c>
      <c r="E358" s="67"/>
      <c r="F358" s="4">
        <v>13.1</v>
      </c>
      <c r="G358" s="4">
        <f t="shared" si="5"/>
        <v>4.6000000000000458</v>
      </c>
    </row>
    <row r="359" spans="1:7" ht="15.75" customHeight="1">
      <c r="A359" s="39">
        <v>44193</v>
      </c>
      <c r="B359" s="787" t="s">
        <v>4776</v>
      </c>
      <c r="C359" s="787" t="s">
        <v>17</v>
      </c>
      <c r="D359" t="s">
        <v>13</v>
      </c>
      <c r="E359" s="67"/>
      <c r="F359" s="4">
        <v>4.5999999999999996</v>
      </c>
      <c r="G359" s="4">
        <f t="shared" si="5"/>
        <v>4.6185277824406512E-14</v>
      </c>
    </row>
    <row r="360" spans="1:7" ht="15.75" customHeight="1">
      <c r="A360" s="41">
        <v>43981</v>
      </c>
      <c r="B360" s="786" t="s">
        <v>10</v>
      </c>
      <c r="C360" s="786" t="s">
        <v>18</v>
      </c>
      <c r="D360" t="s">
        <v>12</v>
      </c>
      <c r="E360" s="67">
        <v>12.1</v>
      </c>
      <c r="G360" s="4">
        <f t="shared" si="5"/>
        <v>12.100000000000046</v>
      </c>
    </row>
    <row r="361" spans="1:7" ht="15.75" customHeight="1">
      <c r="B361" s="787"/>
      <c r="C361" s="787"/>
      <c r="D361" t="s">
        <v>13</v>
      </c>
      <c r="E361" s="67">
        <v>2.5</v>
      </c>
      <c r="G361" s="4">
        <f t="shared" si="5"/>
        <v>14.600000000000046</v>
      </c>
    </row>
    <row r="362" spans="1:7" ht="15.75" customHeight="1">
      <c r="B362" s="787"/>
      <c r="C362" s="787"/>
      <c r="D362" t="s">
        <v>14</v>
      </c>
      <c r="E362" s="67">
        <v>700</v>
      </c>
      <c r="G362" s="4">
        <f t="shared" si="5"/>
        <v>714.6</v>
      </c>
    </row>
    <row r="363" spans="1:7" ht="15.75" customHeight="1">
      <c r="A363" s="39">
        <v>44018</v>
      </c>
      <c r="B363" s="787" t="s">
        <v>4778</v>
      </c>
      <c r="C363" s="787" t="s">
        <v>18</v>
      </c>
      <c r="D363" t="s">
        <v>14</v>
      </c>
      <c r="E363" s="67"/>
      <c r="F363" s="4">
        <v>300</v>
      </c>
      <c r="G363" s="4">
        <f t="shared" si="5"/>
        <v>414.6</v>
      </c>
    </row>
    <row r="364" spans="1:7" ht="15.75" customHeight="1">
      <c r="A364" s="39">
        <v>44193</v>
      </c>
      <c r="B364" s="787" t="s">
        <v>4775</v>
      </c>
      <c r="C364" s="787" t="s">
        <v>18</v>
      </c>
      <c r="D364" t="s">
        <v>14</v>
      </c>
      <c r="E364" s="67"/>
      <c r="F364" s="4">
        <v>400</v>
      </c>
      <c r="G364" s="4">
        <f t="shared" si="5"/>
        <v>14.600000000000023</v>
      </c>
    </row>
    <row r="365" spans="1:7" ht="15.75" customHeight="1">
      <c r="A365" s="39">
        <v>44193</v>
      </c>
      <c r="B365" s="787" t="s">
        <v>4776</v>
      </c>
      <c r="C365" s="787" t="s">
        <v>18</v>
      </c>
      <c r="D365" t="s">
        <v>12</v>
      </c>
      <c r="E365" s="67"/>
      <c r="F365" s="4">
        <v>12.1</v>
      </c>
      <c r="G365" s="4">
        <f t="shared" si="5"/>
        <v>2.5000000000000231</v>
      </c>
    </row>
    <row r="366" spans="1:7" ht="15.75" customHeight="1">
      <c r="A366" s="39">
        <v>44193</v>
      </c>
      <c r="B366" s="787" t="s">
        <v>4776</v>
      </c>
      <c r="C366" s="787" t="s">
        <v>18</v>
      </c>
      <c r="D366" t="s">
        <v>13</v>
      </c>
      <c r="E366" s="67"/>
      <c r="F366" s="4">
        <v>2.5</v>
      </c>
      <c r="G366" s="4">
        <f t="shared" si="5"/>
        <v>2.3092638912203256E-14</v>
      </c>
    </row>
    <row r="367" spans="1:7" ht="15.75" customHeight="1">
      <c r="A367" s="41">
        <v>44012</v>
      </c>
      <c r="B367" s="786" t="s">
        <v>10</v>
      </c>
      <c r="C367" s="786" t="s">
        <v>19</v>
      </c>
      <c r="D367" t="s">
        <v>12</v>
      </c>
      <c r="E367" s="67">
        <v>10.7</v>
      </c>
      <c r="G367" s="4">
        <f t="shared" si="5"/>
        <v>10.700000000000022</v>
      </c>
    </row>
    <row r="368" spans="1:7" ht="15.75" customHeight="1">
      <c r="B368" s="787"/>
      <c r="C368" s="787"/>
      <c r="D368" t="s">
        <v>13</v>
      </c>
      <c r="E368" s="67">
        <v>1.2</v>
      </c>
      <c r="G368" s="4">
        <f t="shared" si="5"/>
        <v>11.900000000000022</v>
      </c>
    </row>
    <row r="369" spans="1:9" ht="15.75" customHeight="1">
      <c r="B369" s="787"/>
      <c r="C369" s="787"/>
      <c r="D369" t="s">
        <v>14</v>
      </c>
      <c r="E369" s="67">
        <v>700</v>
      </c>
      <c r="G369" s="4">
        <f t="shared" si="5"/>
        <v>711.9</v>
      </c>
    </row>
    <row r="370" spans="1:9" ht="15.75" customHeight="1">
      <c r="A370" s="39">
        <v>44193</v>
      </c>
      <c r="B370" s="787" t="s">
        <v>4775</v>
      </c>
      <c r="C370" s="787" t="s">
        <v>19</v>
      </c>
      <c r="D370" t="s">
        <v>14</v>
      </c>
      <c r="E370" s="67"/>
      <c r="F370" s="4">
        <v>700</v>
      </c>
      <c r="G370" s="4">
        <f t="shared" si="5"/>
        <v>11.899999999999977</v>
      </c>
    </row>
    <row r="371" spans="1:9" ht="15.75" customHeight="1">
      <c r="A371" s="39">
        <v>44193</v>
      </c>
      <c r="B371" s="787" t="s">
        <v>4776</v>
      </c>
      <c r="C371" s="787" t="s">
        <v>19</v>
      </c>
      <c r="D371" t="s">
        <v>12</v>
      </c>
      <c r="E371" s="67"/>
      <c r="F371" s="4">
        <v>10.7</v>
      </c>
      <c r="G371" s="4">
        <f t="shared" si="5"/>
        <v>1.199999999999978</v>
      </c>
    </row>
    <row r="372" spans="1:9" ht="15.75" customHeight="1">
      <c r="A372" s="39">
        <v>44193</v>
      </c>
      <c r="B372" s="787" t="s">
        <v>4776</v>
      </c>
      <c r="C372" s="787" t="s">
        <v>19</v>
      </c>
      <c r="D372" t="s">
        <v>13</v>
      </c>
      <c r="E372" s="67"/>
      <c r="F372" s="4">
        <v>1.2</v>
      </c>
      <c r="G372" s="4">
        <f t="shared" si="5"/>
        <v>-2.19824158875781E-14</v>
      </c>
    </row>
    <row r="373" spans="1:9" ht="15.75" customHeight="1">
      <c r="A373" s="41">
        <v>44043</v>
      </c>
      <c r="B373" s="786" t="s">
        <v>10</v>
      </c>
      <c r="C373" s="786" t="s">
        <v>20</v>
      </c>
      <c r="D373" t="s">
        <v>12</v>
      </c>
      <c r="E373" s="67">
        <v>51.2</v>
      </c>
      <c r="G373" s="4">
        <f t="shared" si="5"/>
        <v>51.199999999999982</v>
      </c>
    </row>
    <row r="374" spans="1:9" ht="15.75" customHeight="1">
      <c r="B374" s="787"/>
      <c r="C374" s="787"/>
      <c r="D374" t="s">
        <v>13</v>
      </c>
      <c r="E374" s="67">
        <v>5</v>
      </c>
      <c r="G374" s="4">
        <f t="shared" si="5"/>
        <v>56.199999999999982</v>
      </c>
    </row>
    <row r="375" spans="1:9" ht="15.75" customHeight="1">
      <c r="B375" s="787"/>
      <c r="C375" s="787"/>
      <c r="D375" t="s">
        <v>14</v>
      </c>
      <c r="E375" s="82">
        <v>700</v>
      </c>
      <c r="G375" s="4">
        <f t="shared" si="5"/>
        <v>756.19999999999993</v>
      </c>
    </row>
    <row r="376" spans="1:9" ht="15.75" customHeight="1">
      <c r="A376" s="39">
        <v>44043</v>
      </c>
      <c r="B376" s="787" t="s">
        <v>4771</v>
      </c>
      <c r="C376" s="787" t="s">
        <v>20</v>
      </c>
      <c r="D376" t="s">
        <v>14</v>
      </c>
      <c r="E376" s="82"/>
      <c r="F376" s="4">
        <v>700</v>
      </c>
      <c r="G376" s="4">
        <f t="shared" si="5"/>
        <v>56.199999999999932</v>
      </c>
    </row>
    <row r="377" spans="1:9" ht="15.75" customHeight="1">
      <c r="A377" s="39">
        <v>44193</v>
      </c>
      <c r="B377" s="787" t="s">
        <v>4779</v>
      </c>
      <c r="C377" s="787" t="s">
        <v>20</v>
      </c>
      <c r="D377" t="s">
        <v>12</v>
      </c>
      <c r="E377" s="82"/>
      <c r="F377" s="4">
        <v>51.2</v>
      </c>
      <c r="G377" s="4">
        <f t="shared" si="5"/>
        <v>4.9999999999999289</v>
      </c>
    </row>
    <row r="378" spans="1:9" ht="15.75" customHeight="1">
      <c r="A378" s="39">
        <v>44193</v>
      </c>
      <c r="B378" s="787" t="s">
        <v>4779</v>
      </c>
      <c r="C378" s="787" t="s">
        <v>20</v>
      </c>
      <c r="D378" t="s">
        <v>13</v>
      </c>
      <c r="E378" s="82"/>
      <c r="F378" s="4">
        <v>5</v>
      </c>
      <c r="G378" s="4">
        <f t="shared" si="5"/>
        <v>-7.1054273576010019E-14</v>
      </c>
    </row>
    <row r="379" spans="1:9" ht="15.75" customHeight="1">
      <c r="A379" s="41">
        <v>44074</v>
      </c>
      <c r="B379" s="786" t="s">
        <v>10</v>
      </c>
      <c r="C379" s="786" t="s">
        <v>21</v>
      </c>
      <c r="D379" t="s">
        <v>12</v>
      </c>
      <c r="E379" s="67">
        <v>49.2</v>
      </c>
      <c r="G379" s="4">
        <f t="shared" si="5"/>
        <v>49.199999999999932</v>
      </c>
    </row>
    <row r="380" spans="1:9" ht="15.75" customHeight="1">
      <c r="B380" s="787"/>
      <c r="C380" s="787"/>
      <c r="D380" t="s">
        <v>13</v>
      </c>
      <c r="E380" s="67">
        <v>3.5</v>
      </c>
      <c r="G380" s="4">
        <f t="shared" si="5"/>
        <v>52.699999999999932</v>
      </c>
    </row>
    <row r="381" spans="1:9">
      <c r="B381" s="787"/>
      <c r="C381" s="787"/>
      <c r="D381" t="s">
        <v>14</v>
      </c>
      <c r="E381" s="26">
        <v>700</v>
      </c>
      <c r="G381" s="4">
        <f t="shared" si="5"/>
        <v>752.69999999999993</v>
      </c>
      <c r="I381" s="12"/>
    </row>
    <row r="382" spans="1:9">
      <c r="B382" s="787"/>
      <c r="C382" s="787"/>
      <c r="D382" t="s">
        <v>40</v>
      </c>
      <c r="E382" s="26">
        <v>15</v>
      </c>
      <c r="G382" s="4">
        <f t="shared" si="5"/>
        <v>767.69999999999993</v>
      </c>
      <c r="I382" s="12"/>
    </row>
    <row r="383" spans="1:9">
      <c r="A383" s="39">
        <v>44074</v>
      </c>
      <c r="B383" s="787" t="s">
        <v>4780</v>
      </c>
      <c r="C383" s="787" t="s">
        <v>21</v>
      </c>
      <c r="D383" t="s">
        <v>14</v>
      </c>
      <c r="F383" s="4">
        <v>700</v>
      </c>
      <c r="G383" s="4">
        <f t="shared" si="5"/>
        <v>67.699999999999932</v>
      </c>
      <c r="I383" s="12"/>
    </row>
    <row r="384" spans="1:9">
      <c r="A384" s="39">
        <v>44193</v>
      </c>
      <c r="B384" s="787" t="s">
        <v>4779</v>
      </c>
      <c r="C384" s="787" t="s">
        <v>21</v>
      </c>
      <c r="D384" t="s">
        <v>40</v>
      </c>
      <c r="F384" s="4">
        <v>15</v>
      </c>
      <c r="G384" s="4">
        <f t="shared" si="5"/>
        <v>52.699999999999932</v>
      </c>
      <c r="I384" s="12"/>
    </row>
    <row r="385" spans="1:13">
      <c r="A385" s="39">
        <v>44193</v>
      </c>
      <c r="B385" s="787" t="s">
        <v>4779</v>
      </c>
      <c r="C385" s="787" t="s">
        <v>21</v>
      </c>
      <c r="D385" t="s">
        <v>12</v>
      </c>
      <c r="F385" s="4">
        <v>49.2</v>
      </c>
      <c r="G385" s="4">
        <f t="shared" si="5"/>
        <v>3.4999999999999289</v>
      </c>
      <c r="I385" s="12"/>
    </row>
    <row r="386" spans="1:13">
      <c r="A386" s="39">
        <v>44193</v>
      </c>
      <c r="B386" s="787" t="s">
        <v>4779</v>
      </c>
      <c r="C386" s="787" t="s">
        <v>21</v>
      </c>
      <c r="D386" t="s">
        <v>13</v>
      </c>
      <c r="F386" s="4">
        <v>3.5</v>
      </c>
      <c r="G386" s="4">
        <f t="shared" si="5"/>
        <v>-7.1054273576010019E-14</v>
      </c>
      <c r="I386" s="12"/>
    </row>
    <row r="387" spans="1:13">
      <c r="A387" s="41">
        <v>44104</v>
      </c>
      <c r="B387" s="786" t="s">
        <v>10</v>
      </c>
      <c r="C387" s="786" t="s">
        <v>22</v>
      </c>
      <c r="D387" t="s">
        <v>12</v>
      </c>
      <c r="E387" s="26">
        <v>50.5</v>
      </c>
      <c r="G387" s="4">
        <f t="shared" si="5"/>
        <v>50.499999999999929</v>
      </c>
      <c r="I387" s="12"/>
    </row>
    <row r="388" spans="1:13">
      <c r="B388" s="787"/>
      <c r="C388" s="787"/>
      <c r="D388" t="s">
        <v>13</v>
      </c>
      <c r="E388" s="26">
        <v>4.0999999999999996</v>
      </c>
      <c r="G388" s="4">
        <f t="shared" si="5"/>
        <v>54.59999999999993</v>
      </c>
      <c r="I388" s="12"/>
    </row>
    <row r="389" spans="1:13">
      <c r="B389" s="787"/>
      <c r="C389" s="787"/>
      <c r="D389" t="s">
        <v>14</v>
      </c>
      <c r="E389" s="26">
        <v>700</v>
      </c>
      <c r="G389" s="4">
        <f t="shared" si="5"/>
        <v>754.59999999999991</v>
      </c>
      <c r="I389" s="12"/>
    </row>
    <row r="390" spans="1:13">
      <c r="B390" s="787"/>
      <c r="C390" s="787"/>
      <c r="D390" t="s">
        <v>40</v>
      </c>
      <c r="E390" s="26">
        <v>8.5</v>
      </c>
      <c r="G390" s="4">
        <f t="shared" si="5"/>
        <v>763.09999999999991</v>
      </c>
    </row>
    <row r="391" spans="1:13">
      <c r="A391" s="39">
        <v>44193</v>
      </c>
      <c r="B391" s="787" t="s">
        <v>4775</v>
      </c>
      <c r="C391" s="787" t="s">
        <v>22</v>
      </c>
      <c r="D391" t="s">
        <v>14</v>
      </c>
      <c r="F391" s="4">
        <v>700</v>
      </c>
      <c r="G391" s="4">
        <f t="shared" si="5"/>
        <v>63.099999999999909</v>
      </c>
      <c r="I391" s="787"/>
      <c r="J391" s="787"/>
      <c r="L391" s="67"/>
      <c r="M391" s="4"/>
    </row>
    <row r="392" spans="1:13">
      <c r="A392" s="39">
        <v>44193</v>
      </c>
      <c r="B392" s="787" t="s">
        <v>4779</v>
      </c>
      <c r="C392" s="787" t="s">
        <v>22</v>
      </c>
      <c r="D392" t="s">
        <v>12</v>
      </c>
      <c r="F392" s="4">
        <v>50.5</v>
      </c>
      <c r="G392" s="4">
        <f t="shared" si="5"/>
        <v>12.599999999999909</v>
      </c>
      <c r="I392" s="787"/>
      <c r="J392" s="787"/>
      <c r="L392" s="67"/>
      <c r="M392" s="4"/>
    </row>
    <row r="393" spans="1:13">
      <c r="A393" s="39">
        <v>44193</v>
      </c>
      <c r="B393" s="787" t="s">
        <v>4779</v>
      </c>
      <c r="C393" s="787" t="s">
        <v>22</v>
      </c>
      <c r="D393" t="s">
        <v>13</v>
      </c>
      <c r="F393" s="4">
        <v>4.0999999999999996</v>
      </c>
      <c r="G393" s="4">
        <f t="shared" si="5"/>
        <v>8.4999999999999094</v>
      </c>
      <c r="I393" s="787"/>
      <c r="J393" s="787"/>
      <c r="L393" s="67"/>
      <c r="M393" s="4"/>
    </row>
    <row r="394" spans="1:13">
      <c r="A394" s="39">
        <v>44193</v>
      </c>
      <c r="B394" s="787" t="s">
        <v>4779</v>
      </c>
      <c r="C394" s="787" t="s">
        <v>22</v>
      </c>
      <c r="D394" t="s">
        <v>40</v>
      </c>
      <c r="F394" s="4">
        <v>8.5</v>
      </c>
      <c r="G394" s="4">
        <f t="shared" si="5"/>
        <v>-9.0594198809412774E-14</v>
      </c>
      <c r="I394" s="787"/>
      <c r="J394" s="787"/>
      <c r="L394" s="67"/>
      <c r="M394" s="4"/>
    </row>
    <row r="395" spans="1:13">
      <c r="A395" s="41">
        <v>44135</v>
      </c>
      <c r="B395" s="786" t="s">
        <v>10</v>
      </c>
      <c r="C395" s="786" t="s">
        <v>23</v>
      </c>
      <c r="D395" t="s">
        <v>12</v>
      </c>
      <c r="E395" s="26">
        <v>59.2</v>
      </c>
      <c r="G395" s="4">
        <f t="shared" si="5"/>
        <v>59.19999999999991</v>
      </c>
      <c r="I395" s="12"/>
    </row>
    <row r="396" spans="1:13">
      <c r="B396" s="787"/>
      <c r="C396" s="787"/>
      <c r="D396" t="s">
        <v>13</v>
      </c>
      <c r="E396" s="26">
        <v>4.3</v>
      </c>
      <c r="G396" s="4">
        <f t="shared" si="5"/>
        <v>63.499999999999908</v>
      </c>
      <c r="I396" s="12"/>
    </row>
    <row r="397" spans="1:13">
      <c r="B397" s="787"/>
      <c r="C397" s="787"/>
      <c r="D397" t="s">
        <v>14</v>
      </c>
      <c r="E397" s="26">
        <v>700</v>
      </c>
      <c r="G397" s="4">
        <f t="shared" si="5"/>
        <v>763.49999999999989</v>
      </c>
      <c r="I397" s="12"/>
    </row>
    <row r="398" spans="1:13">
      <c r="A398" s="39">
        <v>44104</v>
      </c>
      <c r="B398" s="787" t="s">
        <v>4773</v>
      </c>
      <c r="C398" s="787" t="s">
        <v>23</v>
      </c>
      <c r="D398" t="s">
        <v>14</v>
      </c>
      <c r="E398" s="67"/>
      <c r="F398" s="4">
        <v>51.9</v>
      </c>
      <c r="G398" s="4">
        <f t="shared" si="5"/>
        <v>711.59999999999991</v>
      </c>
      <c r="I398" s="12"/>
    </row>
    <row r="399" spans="1:13">
      <c r="A399" s="39">
        <v>44193</v>
      </c>
      <c r="B399" s="787" t="s">
        <v>4775</v>
      </c>
      <c r="C399" s="787" t="s">
        <v>23</v>
      </c>
      <c r="D399" t="s">
        <v>14</v>
      </c>
      <c r="E399" s="67"/>
      <c r="F399" s="4">
        <v>338.5</v>
      </c>
      <c r="G399" s="4">
        <f t="shared" si="5"/>
        <v>373.09999999999991</v>
      </c>
      <c r="I399" s="12"/>
    </row>
    <row r="400" spans="1:13">
      <c r="A400" s="39">
        <v>44243</v>
      </c>
      <c r="B400" s="787" t="s">
        <v>4781</v>
      </c>
      <c r="C400" s="787" t="s">
        <v>23</v>
      </c>
      <c r="D400" t="s">
        <v>14</v>
      </c>
      <c r="E400" s="67"/>
      <c r="F400" s="4">
        <v>200</v>
      </c>
      <c r="G400" s="4">
        <f t="shared" si="5"/>
        <v>173.09999999999991</v>
      </c>
      <c r="I400" s="12"/>
    </row>
    <row r="401" spans="1:9">
      <c r="A401" s="39">
        <v>44286</v>
      </c>
      <c r="B401" s="787" t="s">
        <v>4782</v>
      </c>
      <c r="C401" s="787" t="s">
        <v>23</v>
      </c>
      <c r="D401" t="s">
        <v>14</v>
      </c>
      <c r="E401" s="67"/>
      <c r="F401" s="4">
        <v>109.6</v>
      </c>
      <c r="G401" s="4">
        <f t="shared" si="5"/>
        <v>63.499999999999915</v>
      </c>
      <c r="I401" s="12"/>
    </row>
    <row r="402" spans="1:9">
      <c r="A402" s="39">
        <v>44286</v>
      </c>
      <c r="B402" s="787" t="s">
        <v>4783</v>
      </c>
      <c r="C402" s="787" t="s">
        <v>23</v>
      </c>
      <c r="D402" t="s">
        <v>12</v>
      </c>
      <c r="E402" s="67"/>
      <c r="F402" s="4">
        <v>30.4</v>
      </c>
      <c r="G402" s="4">
        <f t="shared" si="5"/>
        <v>33.099999999999916</v>
      </c>
      <c r="I402" s="12"/>
    </row>
    <row r="403" spans="1:9">
      <c r="A403" s="39">
        <v>44329</v>
      </c>
      <c r="B403" s="787" t="s">
        <v>4784</v>
      </c>
      <c r="C403" s="787" t="s">
        <v>23</v>
      </c>
      <c r="D403" t="s">
        <v>12</v>
      </c>
      <c r="E403" s="67"/>
      <c r="F403" s="4">
        <v>28.8</v>
      </c>
      <c r="G403" s="4">
        <f t="shared" si="5"/>
        <v>4.2999999999999154</v>
      </c>
      <c r="I403" s="12"/>
    </row>
    <row r="404" spans="1:9">
      <c r="A404" s="39">
        <v>44329</v>
      </c>
      <c r="B404" s="787" t="s">
        <v>4784</v>
      </c>
      <c r="C404" s="787" t="s">
        <v>23</v>
      </c>
      <c r="D404" t="s">
        <v>13</v>
      </c>
      <c r="E404" s="67"/>
      <c r="F404" s="4">
        <v>4.3</v>
      </c>
      <c r="G404" s="81">
        <f t="shared" si="5"/>
        <v>-8.4376949871511897E-14</v>
      </c>
      <c r="I404" s="12"/>
    </row>
    <row r="405" spans="1:9">
      <c r="A405" s="41">
        <v>44165</v>
      </c>
      <c r="B405" s="786" t="s">
        <v>10</v>
      </c>
      <c r="C405" s="786" t="s">
        <v>24</v>
      </c>
      <c r="D405" t="s">
        <v>12</v>
      </c>
      <c r="E405" s="26">
        <v>56.1</v>
      </c>
      <c r="G405" s="4">
        <f t="shared" si="5"/>
        <v>56.099999999999916</v>
      </c>
      <c r="I405" s="12"/>
    </row>
    <row r="406" spans="1:9">
      <c r="B406" s="787"/>
      <c r="C406" s="787"/>
      <c r="D406" t="s">
        <v>13</v>
      </c>
      <c r="E406" s="26">
        <v>4.5</v>
      </c>
      <c r="G406" s="4">
        <f t="shared" si="5"/>
        <v>60.599999999999916</v>
      </c>
      <c r="I406" s="12"/>
    </row>
    <row r="407" spans="1:9">
      <c r="B407" s="787"/>
      <c r="C407" s="787"/>
      <c r="D407" t="s">
        <v>14</v>
      </c>
      <c r="E407" s="26">
        <v>700</v>
      </c>
      <c r="G407" s="4">
        <f t="shared" si="5"/>
        <v>760.59999999999991</v>
      </c>
      <c r="I407" s="12"/>
    </row>
    <row r="408" spans="1:9">
      <c r="A408" s="39">
        <v>44165</v>
      </c>
      <c r="B408" s="787" t="s">
        <v>4785</v>
      </c>
      <c r="C408" s="787" t="s">
        <v>24</v>
      </c>
      <c r="D408" t="s">
        <v>14</v>
      </c>
      <c r="F408" s="4">
        <v>130</v>
      </c>
      <c r="G408" s="4">
        <f t="shared" si="5"/>
        <v>630.59999999999991</v>
      </c>
      <c r="I408" s="12"/>
    </row>
    <row r="409" spans="1:9">
      <c r="A409" s="39">
        <v>44319</v>
      </c>
      <c r="B409" s="787" t="s">
        <v>4786</v>
      </c>
      <c r="C409" s="787" t="s">
        <v>24</v>
      </c>
      <c r="D409" t="s">
        <v>14</v>
      </c>
      <c r="F409" s="4">
        <v>55.8</v>
      </c>
      <c r="G409" s="4">
        <f t="shared" si="5"/>
        <v>574.79999999999995</v>
      </c>
      <c r="I409" s="12"/>
    </row>
    <row r="410" spans="1:9">
      <c r="A410" s="39">
        <v>44329</v>
      </c>
      <c r="B410" s="787" t="s">
        <v>4784</v>
      </c>
      <c r="C410" s="787" t="s">
        <v>24</v>
      </c>
      <c r="D410" t="s">
        <v>12</v>
      </c>
      <c r="F410" s="4">
        <v>56.1</v>
      </c>
      <c r="G410" s="4">
        <f t="shared" si="5"/>
        <v>518.69999999999993</v>
      </c>
      <c r="I410" s="12"/>
    </row>
    <row r="411" spans="1:9">
      <c r="A411" s="39">
        <v>44329</v>
      </c>
      <c r="B411" s="787" t="s">
        <v>4784</v>
      </c>
      <c r="C411" s="787" t="s">
        <v>24</v>
      </c>
      <c r="D411" t="s">
        <v>13</v>
      </c>
      <c r="F411" s="4">
        <v>4.5</v>
      </c>
      <c r="G411" s="4">
        <f t="shared" si="5"/>
        <v>514.19999999999993</v>
      </c>
      <c r="I411" s="12"/>
    </row>
    <row r="412" spans="1:9">
      <c r="A412" s="39">
        <v>44620</v>
      </c>
      <c r="B412" s="787" t="s">
        <v>4787</v>
      </c>
      <c r="C412" s="787" t="s">
        <v>24</v>
      </c>
      <c r="D412" t="s">
        <v>14</v>
      </c>
      <c r="F412" s="4">
        <v>500</v>
      </c>
      <c r="G412" s="4">
        <f t="shared" si="5"/>
        <v>14.199999999999932</v>
      </c>
      <c r="I412" s="12"/>
    </row>
    <row r="413" spans="1:9">
      <c r="A413" s="39">
        <v>44623</v>
      </c>
      <c r="B413" s="787" t="s">
        <v>4788</v>
      </c>
      <c r="C413" s="787" t="s">
        <v>24</v>
      </c>
      <c r="D413" t="s">
        <v>14</v>
      </c>
      <c r="F413" s="4">
        <v>14.2</v>
      </c>
      <c r="G413" s="4">
        <f t="shared" si="5"/>
        <v>-6.7501559897209518E-14</v>
      </c>
      <c r="I413" s="12"/>
    </row>
    <row r="414" spans="1:9">
      <c r="A414" s="41">
        <v>44196</v>
      </c>
      <c r="B414" s="786" t="s">
        <v>10</v>
      </c>
      <c r="C414" s="786" t="s">
        <v>25</v>
      </c>
      <c r="D414" t="s">
        <v>12</v>
      </c>
      <c r="E414" s="26">
        <v>64.5</v>
      </c>
      <c r="G414" s="4">
        <f t="shared" si="5"/>
        <v>64.499999999999929</v>
      </c>
      <c r="I414" s="12"/>
    </row>
    <row r="415" spans="1:9">
      <c r="B415" s="787"/>
      <c r="C415" s="787"/>
      <c r="D415" t="s">
        <v>13</v>
      </c>
      <c r="E415" s="26">
        <v>4</v>
      </c>
      <c r="G415" s="4">
        <f t="shared" si="5"/>
        <v>68.499999999999929</v>
      </c>
      <c r="I415" s="12"/>
    </row>
    <row r="416" spans="1:9">
      <c r="B416" s="787"/>
      <c r="C416" s="787"/>
      <c r="D416" t="s">
        <v>14</v>
      </c>
      <c r="E416" s="26">
        <v>700</v>
      </c>
      <c r="G416" s="4">
        <f t="shared" si="5"/>
        <v>768.49999999999989</v>
      </c>
      <c r="I416" s="12"/>
    </row>
    <row r="417" spans="1:9">
      <c r="A417" s="39">
        <v>44196</v>
      </c>
      <c r="B417" s="787" t="s">
        <v>4789</v>
      </c>
      <c r="C417" s="787" t="s">
        <v>25</v>
      </c>
      <c r="D417" t="s">
        <v>14</v>
      </c>
      <c r="F417" s="4">
        <v>700</v>
      </c>
      <c r="G417" s="4">
        <f t="shared" si="5"/>
        <v>68.499999999999886</v>
      </c>
      <c r="I417" s="12"/>
    </row>
    <row r="418" spans="1:9">
      <c r="A418" s="39">
        <v>44329</v>
      </c>
      <c r="B418" s="787" t="s">
        <v>4784</v>
      </c>
      <c r="C418" s="787" t="s">
        <v>25</v>
      </c>
      <c r="D418" t="s">
        <v>12</v>
      </c>
      <c r="F418" s="4">
        <v>6.3</v>
      </c>
      <c r="G418" s="4">
        <f t="shared" si="5"/>
        <v>62.199999999999889</v>
      </c>
      <c r="I418" s="12"/>
    </row>
    <row r="419" spans="1:9">
      <c r="A419" s="112">
        <v>44561</v>
      </c>
      <c r="B419" s="110" t="s">
        <v>4790</v>
      </c>
      <c r="C419" s="787" t="s">
        <v>25</v>
      </c>
      <c r="D419" t="s">
        <v>12</v>
      </c>
      <c r="F419" s="4">
        <v>58.2</v>
      </c>
      <c r="G419" s="4">
        <f t="shared" si="5"/>
        <v>3.9999999999998863</v>
      </c>
      <c r="I419" s="12"/>
    </row>
    <row r="420" spans="1:9">
      <c r="A420" s="112">
        <v>44561</v>
      </c>
      <c r="B420" s="110" t="s">
        <v>4790</v>
      </c>
      <c r="C420" s="787" t="s">
        <v>25</v>
      </c>
      <c r="D420" t="s">
        <v>13</v>
      </c>
      <c r="F420" s="4">
        <v>4</v>
      </c>
      <c r="G420" s="4">
        <f t="shared" si="5"/>
        <v>-1.1368683772161603E-13</v>
      </c>
      <c r="I420" s="12"/>
    </row>
    <row r="421" spans="1:9">
      <c r="A421" s="41">
        <v>44227</v>
      </c>
      <c r="B421" s="786" t="s">
        <v>10</v>
      </c>
      <c r="C421" s="786" t="s">
        <v>11</v>
      </c>
      <c r="D421" t="s">
        <v>12</v>
      </c>
      <c r="E421" s="26">
        <v>68.599999999999994</v>
      </c>
      <c r="G421" s="4">
        <f t="shared" si="5"/>
        <v>68.599999999999881</v>
      </c>
      <c r="I421" s="12"/>
    </row>
    <row r="422" spans="1:9">
      <c r="B422" s="787"/>
      <c r="C422" s="787"/>
      <c r="D422" t="s">
        <v>13</v>
      </c>
      <c r="E422" s="26">
        <v>5</v>
      </c>
      <c r="G422" s="4">
        <f t="shared" si="5"/>
        <v>73.599999999999881</v>
      </c>
      <c r="I422" s="12"/>
    </row>
    <row r="423" spans="1:9">
      <c r="B423" s="787"/>
      <c r="C423" s="787"/>
      <c r="D423" t="s">
        <v>14</v>
      </c>
      <c r="E423" s="26">
        <v>700</v>
      </c>
      <c r="G423" s="4">
        <f t="shared" si="5"/>
        <v>773.59999999999991</v>
      </c>
      <c r="I423" s="12"/>
    </row>
    <row r="424" spans="1:9">
      <c r="A424" s="39">
        <v>44226</v>
      </c>
      <c r="B424" s="787" t="s">
        <v>4791</v>
      </c>
      <c r="C424" s="787" t="s">
        <v>11</v>
      </c>
      <c r="D424" t="s">
        <v>14</v>
      </c>
      <c r="F424" s="4">
        <v>50</v>
      </c>
      <c r="G424" s="4">
        <f t="shared" si="5"/>
        <v>723.59999999999991</v>
      </c>
      <c r="I424" s="12"/>
    </row>
    <row r="425" spans="1:9">
      <c r="A425" s="39">
        <v>44561</v>
      </c>
      <c r="B425" s="787" t="s">
        <v>4792</v>
      </c>
      <c r="C425" s="787" t="s">
        <v>11</v>
      </c>
      <c r="D425" t="s">
        <v>12</v>
      </c>
      <c r="F425" s="26">
        <v>68.599999999999994</v>
      </c>
      <c r="G425" s="4">
        <f t="shared" si="5"/>
        <v>654.99999999999989</v>
      </c>
      <c r="I425" s="12"/>
    </row>
    <row r="426" spans="1:9">
      <c r="A426" s="39">
        <v>44561</v>
      </c>
      <c r="B426" s="787" t="s">
        <v>4792</v>
      </c>
      <c r="C426" s="787" t="s">
        <v>11</v>
      </c>
      <c r="D426" t="s">
        <v>13</v>
      </c>
      <c r="F426" s="26">
        <v>5</v>
      </c>
      <c r="G426" s="4">
        <f t="shared" si="5"/>
        <v>649.99999999999989</v>
      </c>
      <c r="I426" s="12"/>
    </row>
    <row r="427" spans="1:9">
      <c r="A427" s="39">
        <v>44651</v>
      </c>
      <c r="B427" s="787" t="s">
        <v>4793</v>
      </c>
      <c r="C427" s="787" t="s">
        <v>11</v>
      </c>
      <c r="D427" t="s">
        <v>14</v>
      </c>
      <c r="F427" s="26">
        <v>650</v>
      </c>
      <c r="G427" s="4">
        <f t="shared" si="5"/>
        <v>0</v>
      </c>
      <c r="I427" s="12"/>
    </row>
    <row r="428" spans="1:9">
      <c r="A428" s="41">
        <v>44255</v>
      </c>
      <c r="B428" s="786" t="s">
        <v>10</v>
      </c>
      <c r="C428" s="786" t="s">
        <v>15</v>
      </c>
      <c r="D428" t="s">
        <v>12</v>
      </c>
      <c r="E428" s="26">
        <v>62.1</v>
      </c>
      <c r="G428" s="4">
        <f t="shared" si="5"/>
        <v>62.1</v>
      </c>
      <c r="I428" s="12"/>
    </row>
    <row r="429" spans="1:9">
      <c r="B429" s="787"/>
      <c r="C429" s="787"/>
      <c r="D429" t="s">
        <v>13</v>
      </c>
      <c r="E429" s="26">
        <v>5.7</v>
      </c>
      <c r="G429" s="4">
        <f t="shared" si="5"/>
        <v>67.8</v>
      </c>
      <c r="I429" s="12"/>
    </row>
    <row r="430" spans="1:9">
      <c r="B430" s="787"/>
      <c r="C430" s="787"/>
      <c r="D430" t="s">
        <v>14</v>
      </c>
      <c r="E430" s="26">
        <v>700</v>
      </c>
      <c r="G430" s="4">
        <f t="shared" si="5"/>
        <v>767.8</v>
      </c>
      <c r="I430" s="12"/>
    </row>
    <row r="431" spans="1:9">
      <c r="A431" s="39">
        <v>44329</v>
      </c>
      <c r="B431" s="787" t="s">
        <v>4794</v>
      </c>
      <c r="C431" s="787" t="s">
        <v>15</v>
      </c>
      <c r="D431" t="s">
        <v>12</v>
      </c>
      <c r="F431" s="4">
        <v>62.1</v>
      </c>
      <c r="G431" s="4">
        <f t="shared" si="5"/>
        <v>705.69999999999993</v>
      </c>
      <c r="I431" s="12"/>
    </row>
    <row r="432" spans="1:9">
      <c r="A432" s="39">
        <v>44329</v>
      </c>
      <c r="B432" s="787" t="s">
        <v>4794</v>
      </c>
      <c r="C432" s="787" t="s">
        <v>15</v>
      </c>
      <c r="D432" t="s">
        <v>13</v>
      </c>
      <c r="F432" s="4">
        <v>5.7</v>
      </c>
      <c r="G432" s="4">
        <f t="shared" si="5"/>
        <v>699.99999999999989</v>
      </c>
      <c r="I432" s="12"/>
    </row>
    <row r="433" spans="1:9">
      <c r="A433" s="39">
        <v>44651</v>
      </c>
      <c r="B433" s="787" t="s">
        <v>4793</v>
      </c>
      <c r="C433" s="787" t="s">
        <v>15</v>
      </c>
      <c r="D433" t="s">
        <v>14</v>
      </c>
      <c r="F433" s="26">
        <v>700</v>
      </c>
      <c r="G433" s="4">
        <f t="shared" si="5"/>
        <v>0</v>
      </c>
      <c r="I433" s="12"/>
    </row>
    <row r="434" spans="1:9">
      <c r="A434" s="41">
        <v>44286</v>
      </c>
      <c r="B434" s="786" t="s">
        <v>10</v>
      </c>
      <c r="C434" s="786" t="s">
        <v>16</v>
      </c>
      <c r="D434" t="s">
        <v>12</v>
      </c>
      <c r="E434" s="26">
        <v>68.099999999999994</v>
      </c>
      <c r="G434" s="4">
        <f t="shared" si="5"/>
        <v>68.099999999999994</v>
      </c>
      <c r="I434" s="12"/>
    </row>
    <row r="435" spans="1:9">
      <c r="B435" s="787"/>
      <c r="C435" s="787"/>
      <c r="D435" t="s">
        <v>13</v>
      </c>
      <c r="E435" s="26">
        <v>3.8</v>
      </c>
      <c r="G435" s="4">
        <f t="shared" si="5"/>
        <v>71.899999999999991</v>
      </c>
      <c r="I435" s="12"/>
    </row>
    <row r="436" spans="1:9">
      <c r="B436" s="787"/>
      <c r="C436" s="787"/>
      <c r="D436" t="s">
        <v>14</v>
      </c>
      <c r="E436" s="26">
        <v>700</v>
      </c>
      <c r="G436" s="4">
        <f t="shared" si="5"/>
        <v>771.9</v>
      </c>
    </row>
    <row r="437" spans="1:9">
      <c r="A437" s="39">
        <v>44286</v>
      </c>
      <c r="B437" s="787" t="s">
        <v>4782</v>
      </c>
      <c r="C437" s="787" t="s">
        <v>16</v>
      </c>
      <c r="D437" t="s">
        <v>14</v>
      </c>
      <c r="F437" s="4">
        <v>700</v>
      </c>
      <c r="G437" s="4">
        <f t="shared" si="5"/>
        <v>71.899999999999977</v>
      </c>
    </row>
    <row r="438" spans="1:9">
      <c r="A438" s="39">
        <v>44330</v>
      </c>
      <c r="B438" s="787" t="s">
        <v>4795</v>
      </c>
      <c r="C438" s="787" t="s">
        <v>16</v>
      </c>
      <c r="D438" t="s">
        <v>12</v>
      </c>
      <c r="F438" s="4">
        <v>68.099999999999994</v>
      </c>
      <c r="G438" s="4">
        <f t="shared" ref="G438:G442" si="6">+G437+E438-F438</f>
        <v>3.7999999999999829</v>
      </c>
    </row>
    <row r="439" spans="1:9">
      <c r="A439" s="39">
        <v>44330</v>
      </c>
      <c r="B439" s="787" t="s">
        <v>4795</v>
      </c>
      <c r="C439" s="787" t="s">
        <v>16</v>
      </c>
      <c r="D439" t="s">
        <v>13</v>
      </c>
      <c r="F439" s="4">
        <v>3.8</v>
      </c>
      <c r="G439" s="4">
        <f t="shared" si="6"/>
        <v>-1.6875389974302379E-14</v>
      </c>
    </row>
    <row r="440" spans="1:9">
      <c r="A440" s="41">
        <v>44316</v>
      </c>
      <c r="B440" s="786" t="s">
        <v>10</v>
      </c>
      <c r="C440" s="786" t="s">
        <v>17</v>
      </c>
      <c r="D440" t="s">
        <v>12</v>
      </c>
      <c r="E440" s="26">
        <v>65.7</v>
      </c>
      <c r="G440" s="4">
        <f t="shared" si="6"/>
        <v>65.699999999999989</v>
      </c>
    </row>
    <row r="441" spans="1:9">
      <c r="B441" s="787"/>
      <c r="C441" s="787"/>
      <c r="D441" t="s">
        <v>13</v>
      </c>
      <c r="E441" s="26">
        <v>4.8</v>
      </c>
      <c r="G441" s="4">
        <f t="shared" si="6"/>
        <v>70.499999999999986</v>
      </c>
    </row>
    <row r="442" spans="1:9">
      <c r="B442" s="787"/>
      <c r="C442" s="787"/>
      <c r="D442" t="s">
        <v>14</v>
      </c>
      <c r="E442" s="26">
        <v>700</v>
      </c>
      <c r="G442" s="4">
        <f t="shared" si="6"/>
        <v>770.5</v>
      </c>
    </row>
    <row r="443" spans="1:9">
      <c r="A443" s="39">
        <v>44316</v>
      </c>
      <c r="B443" s="787" t="s">
        <v>4796</v>
      </c>
      <c r="C443" s="787" t="s">
        <v>17</v>
      </c>
      <c r="D443" t="s">
        <v>14</v>
      </c>
      <c r="F443" s="4">
        <v>380</v>
      </c>
      <c r="G443" s="4">
        <f t="shared" ref="G443:G561" si="7">+G442+E443-F443</f>
        <v>390.5</v>
      </c>
    </row>
    <row r="444" spans="1:9">
      <c r="A444" s="39">
        <v>44319</v>
      </c>
      <c r="B444" s="787" t="s">
        <v>4786</v>
      </c>
      <c r="C444" s="787" t="s">
        <v>17</v>
      </c>
      <c r="D444" t="s">
        <v>14</v>
      </c>
      <c r="F444" s="4">
        <v>320</v>
      </c>
      <c r="G444" s="4">
        <f t="shared" si="7"/>
        <v>70.5</v>
      </c>
    </row>
    <row r="445" spans="1:9">
      <c r="A445" s="39">
        <v>44426</v>
      </c>
      <c r="B445" s="787" t="s">
        <v>4797</v>
      </c>
      <c r="C445" s="787" t="s">
        <v>17</v>
      </c>
      <c r="D445" t="s">
        <v>12</v>
      </c>
      <c r="F445" s="26">
        <v>65.7</v>
      </c>
      <c r="G445" s="4">
        <f t="shared" si="7"/>
        <v>4.7999999999999972</v>
      </c>
    </row>
    <row r="446" spans="1:9">
      <c r="A446" s="39">
        <v>44426</v>
      </c>
      <c r="B446" s="787" t="s">
        <v>4797</v>
      </c>
      <c r="C446" s="787" t="s">
        <v>17</v>
      </c>
      <c r="D446" t="s">
        <v>13</v>
      </c>
      <c r="F446" s="26">
        <v>4.8</v>
      </c>
      <c r="G446" s="4">
        <f t="shared" si="7"/>
        <v>0</v>
      </c>
    </row>
    <row r="447" spans="1:9">
      <c r="A447" s="41">
        <v>44347</v>
      </c>
      <c r="B447" s="786" t="s">
        <v>10</v>
      </c>
      <c r="C447" s="786" t="s">
        <v>18</v>
      </c>
      <c r="D447" t="s">
        <v>12</v>
      </c>
      <c r="E447" s="26">
        <v>53.4</v>
      </c>
      <c r="G447" s="4">
        <f t="shared" si="7"/>
        <v>53.4</v>
      </c>
    </row>
    <row r="448" spans="1:9">
      <c r="B448" s="787"/>
      <c r="C448" s="787"/>
      <c r="D448" t="s">
        <v>13</v>
      </c>
      <c r="E448" s="26">
        <v>3.5</v>
      </c>
      <c r="G448" s="4">
        <f t="shared" si="7"/>
        <v>56.9</v>
      </c>
    </row>
    <row r="449" spans="1:9">
      <c r="B449" s="787"/>
      <c r="C449" s="787"/>
      <c r="D449" t="s">
        <v>14</v>
      </c>
      <c r="E449" s="26">
        <v>700</v>
      </c>
      <c r="G449" s="4">
        <f t="shared" si="7"/>
        <v>756.9</v>
      </c>
    </row>
    <row r="450" spans="1:9">
      <c r="A450" s="39">
        <v>44348</v>
      </c>
      <c r="B450" s="787" t="s">
        <v>4798</v>
      </c>
      <c r="C450" s="787" t="s">
        <v>18</v>
      </c>
      <c r="D450" t="s">
        <v>14</v>
      </c>
      <c r="F450" s="4">
        <v>700</v>
      </c>
      <c r="G450" s="4">
        <f t="shared" si="7"/>
        <v>56.899999999999977</v>
      </c>
    </row>
    <row r="451" spans="1:9">
      <c r="A451" s="39">
        <v>44426</v>
      </c>
      <c r="B451" s="787" t="s">
        <v>4797</v>
      </c>
      <c r="C451" s="787" t="s">
        <v>18</v>
      </c>
      <c r="D451" t="s">
        <v>12</v>
      </c>
      <c r="F451" s="26">
        <v>53.4</v>
      </c>
      <c r="G451" s="4">
        <f t="shared" si="7"/>
        <v>3.4999999999999787</v>
      </c>
    </row>
    <row r="452" spans="1:9">
      <c r="A452" s="39">
        <v>44426</v>
      </c>
      <c r="B452" s="787" t="s">
        <v>4797</v>
      </c>
      <c r="C452" s="787" t="s">
        <v>18</v>
      </c>
      <c r="D452" t="s">
        <v>13</v>
      </c>
      <c r="F452" s="26">
        <v>3.5</v>
      </c>
      <c r="G452" s="4">
        <f t="shared" si="7"/>
        <v>-2.1316282072803006E-14</v>
      </c>
      <c r="I452" s="12"/>
    </row>
    <row r="453" spans="1:9">
      <c r="A453" s="41">
        <v>44377</v>
      </c>
      <c r="B453" s="786" t="s">
        <v>10</v>
      </c>
      <c r="C453" s="786" t="s">
        <v>19</v>
      </c>
      <c r="D453" t="s">
        <v>12</v>
      </c>
      <c r="E453" s="26">
        <v>58.5</v>
      </c>
      <c r="G453" s="4">
        <f t="shared" si="7"/>
        <v>58.499999999999979</v>
      </c>
      <c r="I453" s="12"/>
    </row>
    <row r="454" spans="1:9">
      <c r="B454" s="787"/>
      <c r="C454" s="787"/>
      <c r="D454" t="s">
        <v>13</v>
      </c>
      <c r="E454" s="102">
        <v>5.4</v>
      </c>
      <c r="G454" s="4">
        <f t="shared" si="7"/>
        <v>63.899999999999977</v>
      </c>
      <c r="I454" s="12"/>
    </row>
    <row r="455" spans="1:9">
      <c r="B455" s="787"/>
      <c r="C455" s="787"/>
      <c r="D455" t="s">
        <v>14</v>
      </c>
      <c r="E455" s="26">
        <v>700</v>
      </c>
      <c r="G455" s="4">
        <f t="shared" si="7"/>
        <v>763.9</v>
      </c>
      <c r="I455" s="12"/>
    </row>
    <row r="456" spans="1:9">
      <c r="A456" s="39">
        <v>44378</v>
      </c>
      <c r="B456" s="787" t="s">
        <v>4799</v>
      </c>
      <c r="C456" s="787" t="s">
        <v>19</v>
      </c>
      <c r="D456" t="s">
        <v>14</v>
      </c>
      <c r="F456" s="4">
        <v>700</v>
      </c>
      <c r="G456" s="4">
        <f t="shared" si="7"/>
        <v>63.899999999999977</v>
      </c>
      <c r="I456" s="12"/>
    </row>
    <row r="457" spans="1:9">
      <c r="A457" s="39">
        <v>44426</v>
      </c>
      <c r="B457" s="787" t="s">
        <v>4797</v>
      </c>
      <c r="C457" s="787" t="s">
        <v>19</v>
      </c>
      <c r="D457" t="s">
        <v>12</v>
      </c>
      <c r="F457" s="26">
        <v>58.5</v>
      </c>
      <c r="G457" s="4">
        <f t="shared" si="7"/>
        <v>5.3999999999999773</v>
      </c>
      <c r="I457" s="12"/>
    </row>
    <row r="458" spans="1:9">
      <c r="A458" s="39">
        <v>44426</v>
      </c>
      <c r="B458" s="787" t="s">
        <v>4797</v>
      </c>
      <c r="C458" s="787" t="s">
        <v>19</v>
      </c>
      <c r="D458" t="s">
        <v>13</v>
      </c>
      <c r="F458" s="102">
        <v>5.4</v>
      </c>
      <c r="G458" s="4">
        <f t="shared" si="7"/>
        <v>-2.3092638912203256E-14</v>
      </c>
      <c r="I458" s="12"/>
    </row>
    <row r="459" spans="1:9">
      <c r="A459" s="41">
        <v>44408</v>
      </c>
      <c r="B459" s="786" t="s">
        <v>10</v>
      </c>
      <c r="C459" s="786" t="s">
        <v>20</v>
      </c>
      <c r="D459" t="s">
        <v>12</v>
      </c>
      <c r="E459" s="26">
        <v>51.2</v>
      </c>
      <c r="G459" s="4">
        <f t="shared" si="7"/>
        <v>51.199999999999982</v>
      </c>
      <c r="I459" s="12"/>
    </row>
    <row r="460" spans="1:9">
      <c r="B460" s="787"/>
      <c r="C460" s="787"/>
      <c r="D460" t="s">
        <v>13</v>
      </c>
      <c r="E460" s="26">
        <v>2.8</v>
      </c>
      <c r="G460" s="4">
        <f t="shared" si="7"/>
        <v>53.999999999999979</v>
      </c>
      <c r="I460" s="12"/>
    </row>
    <row r="461" spans="1:9">
      <c r="B461" s="787"/>
      <c r="C461" s="787"/>
      <c r="D461" t="s">
        <v>14</v>
      </c>
      <c r="E461" s="26">
        <v>700</v>
      </c>
      <c r="G461" s="4">
        <f t="shared" si="7"/>
        <v>754</v>
      </c>
      <c r="I461" s="12"/>
    </row>
    <row r="462" spans="1:9">
      <c r="A462" s="39">
        <v>44417</v>
      </c>
      <c r="B462" s="787" t="s">
        <v>4800</v>
      </c>
      <c r="C462" s="787" t="s">
        <v>20</v>
      </c>
      <c r="D462" t="s">
        <v>14</v>
      </c>
      <c r="F462" s="4">
        <v>700</v>
      </c>
      <c r="G462" s="4">
        <f t="shared" si="7"/>
        <v>54</v>
      </c>
      <c r="I462" s="12"/>
    </row>
    <row r="463" spans="1:9">
      <c r="A463" s="39">
        <v>11688</v>
      </c>
      <c r="B463" s="787" t="s">
        <v>4801</v>
      </c>
      <c r="C463" s="787" t="s">
        <v>20</v>
      </c>
      <c r="D463" t="s">
        <v>12</v>
      </c>
      <c r="F463" s="4">
        <v>51.2</v>
      </c>
      <c r="G463" s="4">
        <f t="shared" si="7"/>
        <v>2.7999999999999972</v>
      </c>
      <c r="I463" s="12"/>
    </row>
    <row r="464" spans="1:9">
      <c r="A464" s="39">
        <v>11688</v>
      </c>
      <c r="B464" s="787" t="s">
        <v>4801</v>
      </c>
      <c r="C464" s="787" t="s">
        <v>20</v>
      </c>
      <c r="D464" t="s">
        <v>13</v>
      </c>
      <c r="F464" s="4">
        <v>2.8</v>
      </c>
      <c r="G464" s="4">
        <f t="shared" si="7"/>
        <v>0</v>
      </c>
      <c r="I464" s="12"/>
    </row>
    <row r="465" spans="1:15">
      <c r="A465" s="41">
        <v>44439</v>
      </c>
      <c r="B465" s="786" t="s">
        <v>10</v>
      </c>
      <c r="C465" s="786" t="s">
        <v>21</v>
      </c>
      <c r="D465" t="s">
        <v>12</v>
      </c>
      <c r="E465" s="26">
        <v>58</v>
      </c>
      <c r="G465" s="4">
        <f t="shared" si="7"/>
        <v>58</v>
      </c>
      <c r="I465" s="12"/>
    </row>
    <row r="466" spans="1:15">
      <c r="B466" s="787"/>
      <c r="C466" s="787"/>
      <c r="D466" t="s">
        <v>13</v>
      </c>
      <c r="E466" s="26">
        <v>3.1</v>
      </c>
      <c r="G466" s="4">
        <f t="shared" si="7"/>
        <v>61.1</v>
      </c>
      <c r="I466" s="12"/>
    </row>
    <row r="467" spans="1:15">
      <c r="B467" s="787"/>
      <c r="C467" s="787"/>
      <c r="D467" t="s">
        <v>14</v>
      </c>
      <c r="E467" s="26">
        <v>700</v>
      </c>
      <c r="G467" s="4">
        <f t="shared" si="7"/>
        <v>761.1</v>
      </c>
      <c r="I467" s="12"/>
    </row>
    <row r="468" spans="1:15">
      <c r="A468" s="39">
        <v>44447</v>
      </c>
      <c r="B468" s="787" t="s">
        <v>4802</v>
      </c>
      <c r="C468" s="787" t="s">
        <v>21</v>
      </c>
      <c r="D468" t="s">
        <v>14</v>
      </c>
      <c r="F468" s="4">
        <v>700</v>
      </c>
      <c r="G468" s="4">
        <f t="shared" si="7"/>
        <v>61.100000000000023</v>
      </c>
      <c r="I468" s="12"/>
    </row>
    <row r="469" spans="1:15">
      <c r="A469" s="39">
        <v>11688</v>
      </c>
      <c r="B469" s="787" t="s">
        <v>4801</v>
      </c>
      <c r="C469" s="787" t="s">
        <v>21</v>
      </c>
      <c r="D469" t="s">
        <v>12</v>
      </c>
      <c r="F469" s="26">
        <v>58</v>
      </c>
      <c r="G469" s="4">
        <f t="shared" si="7"/>
        <v>3.1000000000000227</v>
      </c>
      <c r="I469" s="12"/>
      <c r="L469">
        <v>2021</v>
      </c>
      <c r="M469" s="786" t="s">
        <v>11</v>
      </c>
      <c r="N469" t="s">
        <v>14</v>
      </c>
      <c r="O469" s="121">
        <v>650</v>
      </c>
    </row>
    <row r="470" spans="1:15">
      <c r="A470" s="39">
        <v>11688</v>
      </c>
      <c r="B470" s="787" t="s">
        <v>4801</v>
      </c>
      <c r="C470" s="787" t="s">
        <v>21</v>
      </c>
      <c r="D470" t="s">
        <v>13</v>
      </c>
      <c r="F470" s="26">
        <v>3.1</v>
      </c>
      <c r="G470" s="4">
        <f t="shared" si="7"/>
        <v>2.2648549702353193E-14</v>
      </c>
      <c r="I470" s="12"/>
      <c r="M470" s="786" t="s">
        <v>15</v>
      </c>
      <c r="N470" t="s">
        <v>14</v>
      </c>
      <c r="O470" s="121">
        <v>700</v>
      </c>
    </row>
    <row r="471" spans="1:15">
      <c r="A471" s="41">
        <v>44469</v>
      </c>
      <c r="B471" s="786" t="s">
        <v>10</v>
      </c>
      <c r="C471" s="786" t="s">
        <v>22</v>
      </c>
      <c r="D471" t="s">
        <v>12</v>
      </c>
      <c r="E471" s="26">
        <v>60</v>
      </c>
      <c r="G471" s="4">
        <f t="shared" si="7"/>
        <v>60.000000000000021</v>
      </c>
      <c r="I471" s="12"/>
      <c r="L471">
        <v>2022</v>
      </c>
      <c r="M471" s="786" t="s">
        <v>11</v>
      </c>
      <c r="N471" t="s">
        <v>12</v>
      </c>
      <c r="O471" s="121">
        <v>73.7</v>
      </c>
    </row>
    <row r="472" spans="1:15">
      <c r="B472" s="787"/>
      <c r="C472" s="787"/>
      <c r="D472" t="s">
        <v>13</v>
      </c>
      <c r="E472" s="26">
        <v>4.7</v>
      </c>
      <c r="G472" s="4">
        <f t="shared" si="7"/>
        <v>64.700000000000017</v>
      </c>
      <c r="I472" s="12"/>
      <c r="N472" t="s">
        <v>13</v>
      </c>
      <c r="O472" s="121">
        <v>1.3</v>
      </c>
    </row>
    <row r="473" spans="1:15">
      <c r="B473" s="787"/>
      <c r="C473" s="787"/>
      <c r="D473" t="s">
        <v>14</v>
      </c>
      <c r="E473" s="26">
        <v>700</v>
      </c>
      <c r="G473" s="4">
        <f t="shared" si="7"/>
        <v>764.7</v>
      </c>
      <c r="I473" s="12"/>
      <c r="N473" t="s">
        <v>14</v>
      </c>
      <c r="O473" s="121">
        <v>700</v>
      </c>
    </row>
    <row r="474" spans="1:15">
      <c r="A474" s="39">
        <v>44549</v>
      </c>
      <c r="B474" s="787" t="s">
        <v>4803</v>
      </c>
      <c r="C474" s="787" t="s">
        <v>22</v>
      </c>
      <c r="D474" t="s">
        <v>14</v>
      </c>
      <c r="F474" s="4">
        <v>700</v>
      </c>
      <c r="G474" s="4">
        <f t="shared" si="7"/>
        <v>64.700000000000045</v>
      </c>
      <c r="I474" s="12"/>
      <c r="M474" s="786" t="s">
        <v>15</v>
      </c>
      <c r="N474" t="s">
        <v>14</v>
      </c>
      <c r="O474" s="121">
        <v>700</v>
      </c>
    </row>
    <row r="475" spans="1:15">
      <c r="A475" s="39">
        <v>11688</v>
      </c>
      <c r="B475" s="787" t="s">
        <v>4801</v>
      </c>
      <c r="C475" s="787" t="s">
        <v>22</v>
      </c>
      <c r="D475" t="s">
        <v>12</v>
      </c>
      <c r="F475" s="26">
        <v>60</v>
      </c>
      <c r="G475" s="4">
        <f t="shared" si="7"/>
        <v>4.7000000000000455</v>
      </c>
      <c r="I475" s="12"/>
      <c r="J475" s="12"/>
      <c r="O475" s="136">
        <f>SUM(O469:O474)</f>
        <v>2825</v>
      </c>
    </row>
    <row r="476" spans="1:15">
      <c r="A476" s="39">
        <v>11688</v>
      </c>
      <c r="B476" s="787" t="s">
        <v>4801</v>
      </c>
      <c r="C476" s="787" t="s">
        <v>22</v>
      </c>
      <c r="D476" t="s">
        <v>13</v>
      </c>
      <c r="F476" s="26">
        <v>4.7</v>
      </c>
      <c r="G476" s="4">
        <f t="shared" si="7"/>
        <v>4.5297099404706387E-14</v>
      </c>
      <c r="I476" s="12"/>
    </row>
    <row r="477" spans="1:15">
      <c r="A477" s="41">
        <v>44500</v>
      </c>
      <c r="B477" s="786" t="s">
        <v>10</v>
      </c>
      <c r="C477" s="786" t="s">
        <v>23</v>
      </c>
      <c r="D477" t="s">
        <v>14</v>
      </c>
      <c r="E477" s="26">
        <v>700</v>
      </c>
      <c r="G477" s="4">
        <f t="shared" si="7"/>
        <v>700</v>
      </c>
      <c r="I477" s="12"/>
      <c r="K477" s="786"/>
      <c r="M477" s="26"/>
    </row>
    <row r="478" spans="1:15">
      <c r="A478" s="41"/>
      <c r="B478" s="786"/>
      <c r="C478" s="787" t="s">
        <v>23</v>
      </c>
      <c r="D478" t="s">
        <v>12</v>
      </c>
      <c r="E478" s="26">
        <v>62.2</v>
      </c>
      <c r="G478" s="4">
        <f t="shared" si="7"/>
        <v>762.2</v>
      </c>
      <c r="I478" s="12"/>
      <c r="J478" s="12"/>
      <c r="K478" s="786"/>
      <c r="M478" s="26"/>
    </row>
    <row r="479" spans="1:15">
      <c r="A479" s="41"/>
      <c r="B479" s="786"/>
      <c r="C479" s="787" t="s">
        <v>23</v>
      </c>
      <c r="D479" t="s">
        <v>13</v>
      </c>
      <c r="E479" s="26">
        <v>2.6</v>
      </c>
      <c r="G479" s="4">
        <f t="shared" si="7"/>
        <v>764.80000000000007</v>
      </c>
      <c r="I479" s="12"/>
      <c r="J479" s="12"/>
      <c r="K479" s="786"/>
      <c r="M479" s="26"/>
    </row>
    <row r="480" spans="1:15">
      <c r="A480" s="39">
        <v>44530</v>
      </c>
      <c r="B480" s="787" t="s">
        <v>4804</v>
      </c>
      <c r="C480" s="787" t="s">
        <v>23</v>
      </c>
      <c r="D480" t="s">
        <v>14</v>
      </c>
      <c r="F480" s="4">
        <v>700</v>
      </c>
      <c r="G480" s="4">
        <f t="shared" si="7"/>
        <v>64.800000000000068</v>
      </c>
      <c r="I480" s="12"/>
      <c r="J480" s="12"/>
      <c r="K480" s="786"/>
      <c r="M480" s="26"/>
    </row>
    <row r="481" spans="1:13">
      <c r="A481" s="39">
        <v>11688</v>
      </c>
      <c r="B481" s="787" t="s">
        <v>4801</v>
      </c>
      <c r="C481" s="787" t="s">
        <v>23</v>
      </c>
      <c r="D481" t="s">
        <v>12</v>
      </c>
      <c r="F481" s="26">
        <v>62.2</v>
      </c>
      <c r="G481" s="4">
        <f t="shared" si="7"/>
        <v>2.6000000000000654</v>
      </c>
      <c r="I481" s="12"/>
      <c r="J481" s="12"/>
      <c r="M481" s="26"/>
    </row>
    <row r="482" spans="1:13">
      <c r="A482" s="39">
        <v>11688</v>
      </c>
      <c r="B482" s="787" t="s">
        <v>4801</v>
      </c>
      <c r="C482" s="787" t="s">
        <v>23</v>
      </c>
      <c r="D482" t="s">
        <v>13</v>
      </c>
      <c r="F482" s="26">
        <v>2.6</v>
      </c>
      <c r="G482" s="4">
        <f t="shared" si="7"/>
        <v>6.5281113847959205E-14</v>
      </c>
      <c r="I482" s="12"/>
      <c r="J482" s="12"/>
      <c r="M482" s="26"/>
    </row>
    <row r="483" spans="1:13">
      <c r="A483" s="41">
        <v>44530</v>
      </c>
      <c r="B483" s="786" t="s">
        <v>10</v>
      </c>
      <c r="C483" s="786" t="s">
        <v>24</v>
      </c>
      <c r="D483" t="s">
        <v>12</v>
      </c>
      <c r="E483" s="26">
        <v>66.400000000000006</v>
      </c>
      <c r="G483" s="4">
        <f t="shared" si="7"/>
        <v>66.400000000000077</v>
      </c>
      <c r="I483" s="12"/>
      <c r="J483" s="12"/>
      <c r="K483" s="786"/>
      <c r="M483" s="26"/>
    </row>
    <row r="484" spans="1:13">
      <c r="A484" s="41"/>
      <c r="B484" s="786"/>
      <c r="C484" s="786"/>
      <c r="D484" t="s">
        <v>13</v>
      </c>
      <c r="E484" s="26">
        <v>4</v>
      </c>
      <c r="G484" s="4">
        <f t="shared" si="7"/>
        <v>70.400000000000077</v>
      </c>
      <c r="I484" s="12"/>
      <c r="J484" s="12"/>
      <c r="K484" s="786"/>
      <c r="M484" s="26"/>
    </row>
    <row r="485" spans="1:13">
      <c r="A485" s="41"/>
      <c r="B485" s="786"/>
      <c r="C485" s="786"/>
      <c r="D485" t="s">
        <v>14</v>
      </c>
      <c r="E485" s="26">
        <v>700</v>
      </c>
      <c r="G485" s="4">
        <f t="shared" si="7"/>
        <v>770.40000000000009</v>
      </c>
      <c r="I485" s="12"/>
      <c r="J485" s="12"/>
    </row>
    <row r="486" spans="1:13">
      <c r="A486" s="39">
        <v>44561</v>
      </c>
      <c r="B486" s="787" t="s">
        <v>4792</v>
      </c>
      <c r="C486" s="787" t="s">
        <v>24</v>
      </c>
      <c r="D486" t="s">
        <v>12</v>
      </c>
      <c r="F486" s="4">
        <v>64.599999999999994</v>
      </c>
      <c r="G486" s="4">
        <f t="shared" si="7"/>
        <v>705.80000000000007</v>
      </c>
      <c r="I486" s="12"/>
      <c r="J486" s="12"/>
      <c r="M486" s="26"/>
    </row>
    <row r="487" spans="1:13">
      <c r="A487" s="39">
        <v>44592</v>
      </c>
      <c r="B487" s="787" t="s">
        <v>4805</v>
      </c>
      <c r="C487" s="787" t="s">
        <v>24</v>
      </c>
      <c r="D487" t="s">
        <v>14</v>
      </c>
      <c r="F487" s="4">
        <v>700</v>
      </c>
      <c r="G487" s="4">
        <f t="shared" si="7"/>
        <v>5.8000000000000682</v>
      </c>
      <c r="I487" s="12"/>
      <c r="J487" s="12"/>
      <c r="M487" s="26"/>
    </row>
    <row r="488" spans="1:13">
      <c r="A488" s="39">
        <v>44623</v>
      </c>
      <c r="B488" s="787" t="s">
        <v>4806</v>
      </c>
      <c r="C488" s="787" t="s">
        <v>24</v>
      </c>
      <c r="D488" t="s">
        <v>12</v>
      </c>
      <c r="F488" s="26">
        <v>1.8</v>
      </c>
      <c r="G488" s="4">
        <f t="shared" si="7"/>
        <v>4.0000000000000684</v>
      </c>
      <c r="I488" s="12"/>
      <c r="J488" s="12"/>
      <c r="M488" s="26"/>
    </row>
    <row r="489" spans="1:13">
      <c r="A489" s="39">
        <v>44623</v>
      </c>
      <c r="B489" s="787" t="s">
        <v>4806</v>
      </c>
      <c r="C489" s="787" t="s">
        <v>24</v>
      </c>
      <c r="D489" t="s">
        <v>13</v>
      </c>
      <c r="F489" s="26">
        <v>4</v>
      </c>
      <c r="G489" s="81">
        <f t="shared" si="7"/>
        <v>6.8389738316909643E-14</v>
      </c>
      <c r="I489" s="12"/>
      <c r="J489" s="12"/>
      <c r="M489" s="26"/>
    </row>
    <row r="490" spans="1:13">
      <c r="A490" s="41">
        <v>44561</v>
      </c>
      <c r="B490" s="786" t="s">
        <v>10</v>
      </c>
      <c r="C490" s="786" t="s">
        <v>25</v>
      </c>
      <c r="D490" t="s">
        <v>12</v>
      </c>
      <c r="E490" s="26">
        <v>69.7</v>
      </c>
      <c r="G490" s="4">
        <f t="shared" si="7"/>
        <v>69.700000000000074</v>
      </c>
      <c r="I490" s="12"/>
      <c r="J490" s="12"/>
    </row>
    <row r="491" spans="1:13">
      <c r="A491" s="41"/>
      <c r="B491" s="786"/>
      <c r="C491" s="786"/>
      <c r="D491" t="s">
        <v>13</v>
      </c>
      <c r="E491" s="26">
        <v>4.4000000000000004</v>
      </c>
      <c r="G491" s="4">
        <f t="shared" si="7"/>
        <v>74.10000000000008</v>
      </c>
      <c r="I491" s="12"/>
      <c r="J491" s="12"/>
    </row>
    <row r="492" spans="1:13">
      <c r="A492" s="41"/>
      <c r="B492" s="786"/>
      <c r="C492" s="786"/>
      <c r="D492" t="s">
        <v>14</v>
      </c>
      <c r="E492" s="26">
        <v>700</v>
      </c>
      <c r="G492" s="4">
        <f t="shared" si="7"/>
        <v>774.10000000000014</v>
      </c>
      <c r="I492" s="12"/>
      <c r="J492" s="12"/>
    </row>
    <row r="493" spans="1:13">
      <c r="A493" s="39">
        <v>44561</v>
      </c>
      <c r="B493" s="787" t="s">
        <v>4807</v>
      </c>
      <c r="C493" s="787" t="s">
        <v>25</v>
      </c>
      <c r="D493" t="s">
        <v>14</v>
      </c>
      <c r="F493" s="4">
        <v>700</v>
      </c>
      <c r="G493" s="4">
        <f t="shared" si="7"/>
        <v>74.100000000000136</v>
      </c>
      <c r="I493" s="12"/>
      <c r="J493" s="12"/>
    </row>
    <row r="494" spans="1:13">
      <c r="A494" s="39">
        <v>44623</v>
      </c>
      <c r="B494" s="787" t="s">
        <v>4806</v>
      </c>
      <c r="C494" s="787" t="s">
        <v>25</v>
      </c>
      <c r="D494" t="s">
        <v>12</v>
      </c>
      <c r="F494" s="26">
        <v>69.7</v>
      </c>
      <c r="G494" s="4">
        <f t="shared" si="7"/>
        <v>4.4000000000001336</v>
      </c>
      <c r="I494" s="12"/>
    </row>
    <row r="495" spans="1:13">
      <c r="A495" s="39">
        <v>44623</v>
      </c>
      <c r="B495" s="787" t="s">
        <v>4806</v>
      </c>
      <c r="C495" s="787" t="s">
        <v>25</v>
      </c>
      <c r="D495" t="s">
        <v>13</v>
      </c>
      <c r="F495" s="26">
        <v>4.4000000000000004</v>
      </c>
      <c r="G495" s="81">
        <f t="shared" si="7"/>
        <v>1.3322676295501878E-13</v>
      </c>
      <c r="I495" s="12"/>
    </row>
    <row r="496" spans="1:13">
      <c r="A496" s="41">
        <v>44592</v>
      </c>
      <c r="B496" s="786" t="s">
        <v>10</v>
      </c>
      <c r="C496" s="786" t="s">
        <v>11</v>
      </c>
      <c r="D496" t="s">
        <v>12</v>
      </c>
      <c r="E496" s="26">
        <v>73.7</v>
      </c>
      <c r="G496" s="4">
        <f t="shared" si="7"/>
        <v>73.700000000000131</v>
      </c>
      <c r="I496" s="12"/>
    </row>
    <row r="497" spans="1:12">
      <c r="A497" s="41"/>
      <c r="B497" s="786"/>
      <c r="C497" s="786"/>
      <c r="D497" t="s">
        <v>13</v>
      </c>
      <c r="E497" s="26">
        <v>1.3</v>
      </c>
      <c r="G497" s="4">
        <f t="shared" si="7"/>
        <v>75.000000000000128</v>
      </c>
      <c r="I497" s="12"/>
    </row>
    <row r="498" spans="1:12">
      <c r="A498" s="41"/>
      <c r="B498" s="786"/>
      <c r="C498" s="786"/>
      <c r="D498" t="s">
        <v>14</v>
      </c>
      <c r="E498" s="26">
        <v>700</v>
      </c>
      <c r="G498" s="4">
        <f t="shared" si="7"/>
        <v>775.00000000000011</v>
      </c>
      <c r="I498" s="12"/>
      <c r="J498" s="786" t="s">
        <v>11</v>
      </c>
      <c r="K498" t="s">
        <v>12</v>
      </c>
      <c r="L498" s="26">
        <v>73.7</v>
      </c>
    </row>
    <row r="499" spans="1:12">
      <c r="A499" s="39">
        <v>44651</v>
      </c>
      <c r="B499" s="787" t="s">
        <v>4793</v>
      </c>
      <c r="C499" s="787" t="s">
        <v>11</v>
      </c>
      <c r="D499" t="s">
        <v>14</v>
      </c>
      <c r="F499" s="4">
        <v>700</v>
      </c>
      <c r="G499" s="4">
        <f t="shared" si="7"/>
        <v>75.000000000000114</v>
      </c>
      <c r="I499" s="12"/>
      <c r="J499" s="786"/>
      <c r="K499" t="s">
        <v>13</v>
      </c>
      <c r="L499" s="26">
        <v>1.3</v>
      </c>
    </row>
    <row r="500" spans="1:12">
      <c r="A500" s="39">
        <v>44712</v>
      </c>
      <c r="B500" s="787" t="s">
        <v>4808</v>
      </c>
      <c r="C500" s="787" t="s">
        <v>11</v>
      </c>
      <c r="D500" t="s">
        <v>12</v>
      </c>
      <c r="F500" s="26">
        <v>73.7</v>
      </c>
      <c r="G500" s="4">
        <f t="shared" si="7"/>
        <v>1.3000000000001108</v>
      </c>
      <c r="I500" s="12"/>
      <c r="J500" s="786"/>
      <c r="L500" s="26"/>
    </row>
    <row r="501" spans="1:12">
      <c r="A501" s="39">
        <v>44712</v>
      </c>
      <c r="B501" s="787" t="s">
        <v>4808</v>
      </c>
      <c r="C501" s="787" t="s">
        <v>11</v>
      </c>
      <c r="D501" t="s">
        <v>13</v>
      </c>
      <c r="F501" s="26">
        <v>1.3</v>
      </c>
      <c r="G501" s="4">
        <f t="shared" si="7"/>
        <v>1.1080025785759062E-13</v>
      </c>
      <c r="I501" s="12"/>
      <c r="J501" s="786"/>
      <c r="L501" s="26"/>
    </row>
    <row r="502" spans="1:12">
      <c r="A502" s="41">
        <v>44620</v>
      </c>
      <c r="B502" s="786" t="s">
        <v>10</v>
      </c>
      <c r="C502" s="786" t="s">
        <v>15</v>
      </c>
      <c r="D502" t="s">
        <v>12</v>
      </c>
      <c r="E502" s="26">
        <v>72.5</v>
      </c>
      <c r="G502" s="4">
        <f t="shared" si="7"/>
        <v>72.500000000000114</v>
      </c>
      <c r="I502" s="12"/>
      <c r="J502" s="786" t="s">
        <v>15</v>
      </c>
      <c r="K502" t="s">
        <v>12</v>
      </c>
      <c r="L502" s="26">
        <v>72.5</v>
      </c>
    </row>
    <row r="503" spans="1:12">
      <c r="A503" s="41"/>
      <c r="B503" s="786"/>
      <c r="C503" s="786"/>
      <c r="D503" t="s">
        <v>13</v>
      </c>
      <c r="E503" s="26">
        <v>4.3</v>
      </c>
      <c r="G503" s="4">
        <f t="shared" si="7"/>
        <v>76.800000000000111</v>
      </c>
      <c r="I503" s="12"/>
      <c r="J503" s="786"/>
      <c r="K503" t="s">
        <v>13</v>
      </c>
      <c r="L503" s="26">
        <v>4.3</v>
      </c>
    </row>
    <row r="504" spans="1:12">
      <c r="A504" s="41"/>
      <c r="B504" s="786"/>
      <c r="C504" s="786"/>
      <c r="D504" t="s">
        <v>14</v>
      </c>
      <c r="E504" s="26">
        <v>700</v>
      </c>
      <c r="G504" s="4">
        <f t="shared" si="7"/>
        <v>776.80000000000007</v>
      </c>
      <c r="I504" s="12"/>
      <c r="K504" t="s">
        <v>14</v>
      </c>
      <c r="L504" s="26">
        <v>250</v>
      </c>
    </row>
    <row r="505" spans="1:12">
      <c r="A505" s="39">
        <v>44651</v>
      </c>
      <c r="B505" s="787" t="s">
        <v>4793</v>
      </c>
      <c r="C505" s="787" t="s">
        <v>15</v>
      </c>
      <c r="D505" t="s">
        <v>14</v>
      </c>
      <c r="F505" s="4">
        <v>450</v>
      </c>
      <c r="G505" s="4">
        <f t="shared" si="7"/>
        <v>326.80000000000007</v>
      </c>
      <c r="I505" s="12"/>
      <c r="J505" s="786" t="s">
        <v>16</v>
      </c>
      <c r="K505" t="s">
        <v>14</v>
      </c>
      <c r="L505" s="26">
        <v>700</v>
      </c>
    </row>
    <row r="506" spans="1:12">
      <c r="A506" s="39">
        <v>44681</v>
      </c>
      <c r="B506" s="787" t="s">
        <v>4809</v>
      </c>
      <c r="C506" s="787" t="s">
        <v>15</v>
      </c>
      <c r="D506" t="s">
        <v>14</v>
      </c>
      <c r="F506" s="4">
        <v>250</v>
      </c>
      <c r="G506" s="4">
        <f t="shared" si="7"/>
        <v>76.800000000000068</v>
      </c>
      <c r="I506" s="12"/>
      <c r="J506" s="786"/>
      <c r="L506" s="26"/>
    </row>
    <row r="507" spans="1:12">
      <c r="A507" s="39">
        <v>44712</v>
      </c>
      <c r="B507" s="787" t="s">
        <v>4808</v>
      </c>
      <c r="C507" s="787" t="s">
        <v>15</v>
      </c>
      <c r="D507" t="s">
        <v>12</v>
      </c>
      <c r="F507" s="26">
        <v>72.5</v>
      </c>
      <c r="G507" s="4">
        <f t="shared" si="7"/>
        <v>4.3000000000000682</v>
      </c>
      <c r="I507" s="12"/>
      <c r="J507" s="786"/>
      <c r="L507" s="26"/>
    </row>
    <row r="508" spans="1:12">
      <c r="A508" s="39">
        <v>44712</v>
      </c>
      <c r="B508" s="787" t="s">
        <v>4808</v>
      </c>
      <c r="C508" s="787" t="s">
        <v>15</v>
      </c>
      <c r="D508" t="s">
        <v>13</v>
      </c>
      <c r="F508" s="26">
        <v>4.3</v>
      </c>
      <c r="G508" s="4">
        <f t="shared" si="7"/>
        <v>6.8389738316909643E-14</v>
      </c>
      <c r="I508" s="12"/>
      <c r="J508" s="786"/>
      <c r="L508" s="26"/>
    </row>
    <row r="509" spans="1:12">
      <c r="A509" s="41">
        <v>44651</v>
      </c>
      <c r="B509" s="786" t="s">
        <v>10</v>
      </c>
      <c r="C509" s="786" t="s">
        <v>16</v>
      </c>
      <c r="D509" t="s">
        <v>12</v>
      </c>
      <c r="E509" s="26">
        <v>72.2</v>
      </c>
      <c r="G509" s="4">
        <f t="shared" si="7"/>
        <v>72.200000000000074</v>
      </c>
      <c r="I509" s="12"/>
      <c r="L509" s="26">
        <f>SUM(L498:L505)</f>
        <v>1101.8</v>
      </c>
    </row>
    <row r="510" spans="1:12">
      <c r="A510" s="41"/>
      <c r="B510" s="786"/>
      <c r="C510" s="786"/>
      <c r="D510" t="s">
        <v>13</v>
      </c>
      <c r="E510" s="26">
        <v>5.2</v>
      </c>
      <c r="G510" s="4">
        <f t="shared" si="7"/>
        <v>77.400000000000077</v>
      </c>
      <c r="I510" s="12"/>
    </row>
    <row r="511" spans="1:12">
      <c r="A511" s="41"/>
      <c r="B511" s="786"/>
      <c r="C511" s="786"/>
      <c r="D511" t="s">
        <v>14</v>
      </c>
      <c r="E511" s="26">
        <v>700</v>
      </c>
      <c r="G511" s="4">
        <f t="shared" si="7"/>
        <v>777.40000000000009</v>
      </c>
      <c r="I511" s="12"/>
    </row>
    <row r="512" spans="1:12">
      <c r="A512" s="39">
        <v>44681</v>
      </c>
      <c r="B512" s="787" t="s">
        <v>4809</v>
      </c>
      <c r="C512" s="787" t="s">
        <v>16</v>
      </c>
      <c r="D512" t="s">
        <v>14</v>
      </c>
      <c r="F512" s="4">
        <v>700</v>
      </c>
      <c r="G512" s="4">
        <f t="shared" si="7"/>
        <v>77.400000000000091</v>
      </c>
      <c r="I512" s="12"/>
    </row>
    <row r="513" spans="1:12">
      <c r="A513" s="39">
        <v>44712</v>
      </c>
      <c r="B513" s="787" t="s">
        <v>4808</v>
      </c>
      <c r="C513" s="787" t="s">
        <v>16</v>
      </c>
      <c r="D513" t="s">
        <v>12</v>
      </c>
      <c r="F513" s="26">
        <v>72.2</v>
      </c>
      <c r="G513" s="4">
        <f t="shared" si="7"/>
        <v>5.2000000000000881</v>
      </c>
      <c r="I513" s="12"/>
    </row>
    <row r="514" spans="1:12">
      <c r="A514" s="39">
        <v>44712</v>
      </c>
      <c r="B514" s="787" t="s">
        <v>4808</v>
      </c>
      <c r="C514" s="787" t="s">
        <v>16</v>
      </c>
      <c r="D514" t="s">
        <v>13</v>
      </c>
      <c r="F514" s="26">
        <v>5.2</v>
      </c>
      <c r="G514" s="4">
        <f t="shared" si="7"/>
        <v>8.7929663550312398E-14</v>
      </c>
      <c r="I514" s="12"/>
    </row>
    <row r="515" spans="1:12">
      <c r="A515" s="41">
        <v>44681</v>
      </c>
      <c r="B515" s="786" t="s">
        <v>10</v>
      </c>
      <c r="C515" s="786" t="s">
        <v>17</v>
      </c>
      <c r="D515" t="s">
        <v>14</v>
      </c>
      <c r="E515" s="26">
        <v>700</v>
      </c>
      <c r="G515" s="4">
        <f t="shared" si="7"/>
        <v>700.00000000000011</v>
      </c>
      <c r="I515" s="12"/>
    </row>
    <row r="516" spans="1:12">
      <c r="A516" s="39">
        <v>44681</v>
      </c>
      <c r="B516" s="787" t="s">
        <v>4809</v>
      </c>
      <c r="C516" s="787" t="s">
        <v>17</v>
      </c>
      <c r="D516" t="s">
        <v>14</v>
      </c>
      <c r="F516" s="4">
        <v>50</v>
      </c>
      <c r="G516" s="4">
        <f t="shared" si="7"/>
        <v>650.00000000000011</v>
      </c>
      <c r="I516" s="12"/>
    </row>
    <row r="517" spans="1:12">
      <c r="A517" s="41"/>
      <c r="B517" s="786"/>
      <c r="C517" s="786"/>
      <c r="D517" t="s">
        <v>12</v>
      </c>
      <c r="E517" s="26">
        <v>73.7</v>
      </c>
      <c r="G517" s="4">
        <f t="shared" si="7"/>
        <v>723.70000000000016</v>
      </c>
      <c r="I517" s="12"/>
    </row>
    <row r="518" spans="1:12">
      <c r="A518" s="41"/>
      <c r="B518" s="786"/>
      <c r="C518" s="786"/>
      <c r="D518" t="s">
        <v>13</v>
      </c>
      <c r="E518" s="26">
        <v>2.8</v>
      </c>
      <c r="G518" s="4">
        <f t="shared" si="7"/>
        <v>726.50000000000011</v>
      </c>
      <c r="I518" s="12"/>
    </row>
    <row r="519" spans="1:12">
      <c r="A519" s="39">
        <v>44712</v>
      </c>
      <c r="B519" s="787" t="s">
        <v>4810</v>
      </c>
      <c r="C519" s="787" t="s">
        <v>17</v>
      </c>
      <c r="D519" t="s">
        <v>14</v>
      </c>
      <c r="F519" s="4">
        <v>650</v>
      </c>
      <c r="G519" s="4">
        <f t="shared" si="7"/>
        <v>76.500000000000114</v>
      </c>
      <c r="I519" s="12"/>
    </row>
    <row r="520" spans="1:12">
      <c r="A520" s="39">
        <v>44712</v>
      </c>
      <c r="B520" s="787" t="s">
        <v>4808</v>
      </c>
      <c r="C520" s="787" t="s">
        <v>17</v>
      </c>
      <c r="D520" t="s">
        <v>12</v>
      </c>
      <c r="F520" s="26">
        <v>73.7</v>
      </c>
      <c r="G520" s="4">
        <f t="shared" si="7"/>
        <v>2.8000000000001108</v>
      </c>
      <c r="I520" s="12"/>
    </row>
    <row r="521" spans="1:12">
      <c r="A521" s="39">
        <v>44712</v>
      </c>
      <c r="B521" s="787" t="s">
        <v>4808</v>
      </c>
      <c r="C521" s="787" t="s">
        <v>17</v>
      </c>
      <c r="D521" t="s">
        <v>13</v>
      </c>
      <c r="F521" s="26">
        <v>2.8</v>
      </c>
      <c r="G521" s="4">
        <f t="shared" si="7"/>
        <v>1.1102230246251565E-13</v>
      </c>
      <c r="I521" s="12"/>
    </row>
    <row r="522" spans="1:12">
      <c r="A522" s="41">
        <v>44712</v>
      </c>
      <c r="B522" s="786" t="s">
        <v>10</v>
      </c>
      <c r="C522" s="786" t="s">
        <v>237</v>
      </c>
      <c r="D522" t="s">
        <v>12</v>
      </c>
      <c r="E522" s="26">
        <v>70.400000000000006</v>
      </c>
      <c r="G522" s="4">
        <f t="shared" si="7"/>
        <v>70.400000000000119</v>
      </c>
      <c r="I522" s="12"/>
    </row>
    <row r="523" spans="1:12">
      <c r="A523" s="41"/>
      <c r="B523" s="786"/>
      <c r="C523" s="786"/>
      <c r="D523" t="s">
        <v>13</v>
      </c>
      <c r="E523" s="26">
        <v>9.1</v>
      </c>
      <c r="G523" s="4">
        <f t="shared" si="7"/>
        <v>79.500000000000114</v>
      </c>
      <c r="I523" s="12"/>
    </row>
    <row r="524" spans="1:12">
      <c r="A524" s="41"/>
      <c r="B524" s="786"/>
      <c r="C524" s="786"/>
      <c r="D524" t="s">
        <v>14</v>
      </c>
      <c r="E524" s="26">
        <v>700</v>
      </c>
      <c r="G524" s="4">
        <f t="shared" si="7"/>
        <v>779.50000000000011</v>
      </c>
      <c r="I524" s="12"/>
    </row>
    <row r="525" spans="1:12">
      <c r="A525" s="39">
        <v>44712</v>
      </c>
      <c r="B525" s="787" t="s">
        <v>4810</v>
      </c>
      <c r="C525" s="787" t="s">
        <v>18</v>
      </c>
      <c r="D525" t="s">
        <v>14</v>
      </c>
      <c r="F525" s="4">
        <v>44.3</v>
      </c>
      <c r="G525" s="4">
        <f t="shared" si="7"/>
        <v>735.20000000000016</v>
      </c>
      <c r="I525" s="12"/>
    </row>
    <row r="526" spans="1:12">
      <c r="A526" s="39">
        <v>44714</v>
      </c>
      <c r="B526" s="787" t="s">
        <v>4811</v>
      </c>
      <c r="C526" s="787" t="s">
        <v>18</v>
      </c>
      <c r="D526" t="s">
        <v>14</v>
      </c>
      <c r="F526" s="4">
        <v>655.7</v>
      </c>
      <c r="G526" s="4">
        <f t="shared" si="7"/>
        <v>79.500000000000114</v>
      </c>
      <c r="I526" s="786"/>
      <c r="L526" s="26"/>
    </row>
    <row r="527" spans="1:12">
      <c r="A527" s="39">
        <v>44868</v>
      </c>
      <c r="B527" s="787" t="s">
        <v>4812</v>
      </c>
      <c r="C527" s="787" t="s">
        <v>18</v>
      </c>
      <c r="D527" t="s">
        <v>12</v>
      </c>
      <c r="F527" s="26">
        <v>70.400000000000006</v>
      </c>
      <c r="G527" s="4">
        <f t="shared" si="7"/>
        <v>9.100000000000108</v>
      </c>
      <c r="I527" s="786"/>
      <c r="L527" s="26"/>
    </row>
    <row r="528" spans="1:12">
      <c r="A528" s="39">
        <v>44868</v>
      </c>
      <c r="B528" s="787" t="s">
        <v>4812</v>
      </c>
      <c r="C528" s="787" t="s">
        <v>18</v>
      </c>
      <c r="D528" t="s">
        <v>13</v>
      </c>
      <c r="F528" s="26">
        <v>9.1</v>
      </c>
      <c r="G528" s="166">
        <f t="shared" si="7"/>
        <v>1.0835776720341528E-13</v>
      </c>
      <c r="I528" s="786"/>
      <c r="L528" s="26"/>
    </row>
    <row r="529" spans="1:16">
      <c r="A529" s="41">
        <v>44742</v>
      </c>
      <c r="B529" s="786" t="s">
        <v>10</v>
      </c>
      <c r="C529" s="786" t="s">
        <v>19</v>
      </c>
      <c r="D529" t="s">
        <v>12</v>
      </c>
      <c r="E529" s="4">
        <v>68.2</v>
      </c>
      <c r="F529" s="1"/>
      <c r="G529" s="4">
        <f t="shared" si="7"/>
        <v>68.200000000000117</v>
      </c>
      <c r="I529" s="12"/>
      <c r="L529" s="26"/>
    </row>
    <row r="530" spans="1:16">
      <c r="B530" s="787"/>
      <c r="C530" s="787"/>
      <c r="D530" t="s">
        <v>13</v>
      </c>
      <c r="E530" s="4">
        <v>6.9</v>
      </c>
      <c r="F530" s="1"/>
      <c r="G530" s="4">
        <f t="shared" si="7"/>
        <v>75.100000000000122</v>
      </c>
      <c r="I530" s="786"/>
      <c r="K530" s="4"/>
      <c r="L530" s="26"/>
    </row>
    <row r="531" spans="1:16">
      <c r="B531" s="787"/>
      <c r="C531" s="787"/>
      <c r="D531" t="s">
        <v>14</v>
      </c>
      <c r="E531" s="4">
        <v>700</v>
      </c>
      <c r="F531" s="1"/>
      <c r="G531" s="4">
        <f t="shared" si="7"/>
        <v>775.10000000000014</v>
      </c>
      <c r="I531" s="787"/>
      <c r="K531" s="4"/>
      <c r="P531" s="26"/>
    </row>
    <row r="532" spans="1:16" ht="15.75" customHeight="1">
      <c r="A532" s="39">
        <v>44742</v>
      </c>
      <c r="B532" s="787" t="s">
        <v>4813</v>
      </c>
      <c r="C532" s="787" t="s">
        <v>19</v>
      </c>
      <c r="D532" t="s">
        <v>14</v>
      </c>
      <c r="E532" s="4"/>
      <c r="F532" s="1">
        <v>700</v>
      </c>
      <c r="G532" s="4">
        <f t="shared" si="7"/>
        <v>75.100000000000136</v>
      </c>
      <c r="I532" s="786"/>
      <c r="K532" s="4"/>
    </row>
    <row r="533" spans="1:16" ht="15.75" customHeight="1">
      <c r="A533" s="39">
        <v>44868</v>
      </c>
      <c r="B533" s="787" t="s">
        <v>4812</v>
      </c>
      <c r="C533" s="787" t="s">
        <v>19</v>
      </c>
      <c r="D533" t="s">
        <v>12</v>
      </c>
      <c r="E533" s="4"/>
      <c r="F533" s="1">
        <v>30.5</v>
      </c>
      <c r="G533" s="4">
        <f t="shared" si="7"/>
        <v>44.600000000000136</v>
      </c>
      <c r="I533" s="786"/>
      <c r="K533" s="4"/>
    </row>
    <row r="534" spans="1:16" ht="15.75" customHeight="1">
      <c r="A534" s="39">
        <v>44926</v>
      </c>
      <c r="B534" s="787" t="s">
        <v>4814</v>
      </c>
      <c r="C534" s="787" t="s">
        <v>19</v>
      </c>
      <c r="D534" t="s">
        <v>12</v>
      </c>
      <c r="E534" s="4"/>
      <c r="F534" s="4">
        <v>37.700000000000003</v>
      </c>
      <c r="G534" s="4">
        <f t="shared" si="7"/>
        <v>6.9000000000001336</v>
      </c>
      <c r="I534" s="786"/>
      <c r="K534" s="4"/>
    </row>
    <row r="535" spans="1:16" ht="15.75" customHeight="1">
      <c r="A535" s="39">
        <v>44926</v>
      </c>
      <c r="B535" s="787" t="s">
        <v>4814</v>
      </c>
      <c r="C535" s="787" t="s">
        <v>19</v>
      </c>
      <c r="D535" t="s">
        <v>13</v>
      </c>
      <c r="E535" s="4"/>
      <c r="F535" s="4">
        <v>6.9</v>
      </c>
      <c r="G535" s="4">
        <f t="shared" si="7"/>
        <v>1.3322676295501878E-13</v>
      </c>
      <c r="I535" s="786"/>
      <c r="K535" s="4"/>
    </row>
    <row r="536" spans="1:16">
      <c r="A536" s="41">
        <v>44773</v>
      </c>
      <c r="B536" s="786" t="s">
        <v>10</v>
      </c>
      <c r="C536" s="786" t="s">
        <v>20</v>
      </c>
      <c r="D536" t="s">
        <v>12</v>
      </c>
      <c r="E536" s="4">
        <v>67.900000000000006</v>
      </c>
      <c r="F536" s="1"/>
      <c r="G536" s="4">
        <f t="shared" si="7"/>
        <v>67.900000000000134</v>
      </c>
      <c r="I536" s="787"/>
      <c r="K536" s="4"/>
    </row>
    <row r="537" spans="1:16">
      <c r="B537" s="787"/>
      <c r="C537" s="787"/>
      <c r="D537" t="s">
        <v>13</v>
      </c>
      <c r="E537" s="4">
        <v>9.6999999999999993</v>
      </c>
      <c r="F537" s="1"/>
      <c r="G537" s="4">
        <f t="shared" si="7"/>
        <v>77.600000000000136</v>
      </c>
      <c r="I537" s="786"/>
      <c r="K537" s="4"/>
    </row>
    <row r="538" spans="1:16">
      <c r="B538" s="787"/>
      <c r="C538" s="787"/>
      <c r="D538" t="s">
        <v>14</v>
      </c>
      <c r="E538" s="4">
        <v>700</v>
      </c>
      <c r="F538" s="1"/>
      <c r="G538" s="4">
        <f t="shared" si="7"/>
        <v>777.60000000000014</v>
      </c>
      <c r="I538" s="786"/>
      <c r="K538" s="4"/>
    </row>
    <row r="539" spans="1:16">
      <c r="A539" s="39">
        <v>44773</v>
      </c>
      <c r="B539" s="787" t="s">
        <v>4815</v>
      </c>
      <c r="C539" s="787" t="s">
        <v>20</v>
      </c>
      <c r="D539" t="s">
        <v>14</v>
      </c>
      <c r="E539" s="4"/>
      <c r="F539" s="1">
        <v>520</v>
      </c>
      <c r="G539" s="4">
        <f t="shared" si="7"/>
        <v>257.60000000000014</v>
      </c>
      <c r="I539" s="786"/>
      <c r="K539" s="4"/>
    </row>
    <row r="540" spans="1:16">
      <c r="A540" s="39">
        <v>44775</v>
      </c>
      <c r="B540" s="787" t="s">
        <v>4816</v>
      </c>
      <c r="C540" s="787" t="s">
        <v>20</v>
      </c>
      <c r="D540" t="s">
        <v>14</v>
      </c>
      <c r="F540" s="4">
        <v>180</v>
      </c>
      <c r="G540" s="4">
        <f t="shared" si="7"/>
        <v>77.600000000000136</v>
      </c>
    </row>
    <row r="541" spans="1:16">
      <c r="A541" s="39">
        <v>44926</v>
      </c>
      <c r="B541" s="787" t="s">
        <v>4814</v>
      </c>
      <c r="C541" s="787" t="s">
        <v>20</v>
      </c>
      <c r="D541" t="s">
        <v>12</v>
      </c>
      <c r="F541" s="4">
        <v>5.4</v>
      </c>
      <c r="G541" s="4">
        <f t="shared" si="7"/>
        <v>72.200000000000131</v>
      </c>
    </row>
    <row r="542" spans="1:16">
      <c r="A542" s="39">
        <v>44981</v>
      </c>
      <c r="B542" s="787" t="s">
        <v>4817</v>
      </c>
      <c r="C542" s="787"/>
      <c r="D542" t="s">
        <v>12</v>
      </c>
      <c r="F542" s="4">
        <v>62.5</v>
      </c>
      <c r="G542" s="4">
        <f t="shared" si="7"/>
        <v>9.7000000000001307</v>
      </c>
    </row>
    <row r="543" spans="1:16">
      <c r="A543" s="39">
        <v>44981</v>
      </c>
      <c r="B543" s="787" t="s">
        <v>4817</v>
      </c>
      <c r="C543" s="787"/>
      <c r="D543" t="s">
        <v>13</v>
      </c>
      <c r="F543" s="4">
        <v>9.6999999999999993</v>
      </c>
      <c r="G543" s="4">
        <f t="shared" si="7"/>
        <v>1.3145040611561853E-13</v>
      </c>
    </row>
    <row r="544" spans="1:16">
      <c r="A544" s="41">
        <v>44804</v>
      </c>
      <c r="B544" s="786" t="s">
        <v>10</v>
      </c>
      <c r="C544" s="786" t="s">
        <v>21</v>
      </c>
      <c r="D544" t="s">
        <v>12</v>
      </c>
      <c r="E544" s="4">
        <v>68.3</v>
      </c>
      <c r="F544" s="1"/>
      <c r="G544" s="4">
        <f t="shared" si="7"/>
        <v>68.300000000000125</v>
      </c>
      <c r="I544" s="12"/>
    </row>
    <row r="545" spans="1:13">
      <c r="A545" s="41"/>
      <c r="B545" s="786"/>
      <c r="C545" s="786"/>
      <c r="D545" t="s">
        <v>13</v>
      </c>
      <c r="E545" s="4">
        <v>7</v>
      </c>
      <c r="F545" s="1"/>
      <c r="G545" s="4">
        <f t="shared" si="7"/>
        <v>75.300000000000125</v>
      </c>
      <c r="I545" s="786"/>
      <c r="K545" s="26"/>
      <c r="L545" s="26"/>
      <c r="M545" s="26"/>
    </row>
    <row r="546" spans="1:13">
      <c r="A546" s="41"/>
      <c r="B546" s="786"/>
      <c r="C546" s="786"/>
      <c r="D546" t="s">
        <v>14</v>
      </c>
      <c r="E546" s="4">
        <v>700</v>
      </c>
      <c r="F546" s="1"/>
      <c r="G546" s="4">
        <f t="shared" si="7"/>
        <v>775.30000000000018</v>
      </c>
      <c r="I546" s="12"/>
      <c r="K546" s="4"/>
    </row>
    <row r="547" spans="1:13">
      <c r="A547" s="39">
        <v>44804</v>
      </c>
      <c r="B547" s="787" t="s">
        <v>4818</v>
      </c>
      <c r="C547" s="787" t="s">
        <v>21</v>
      </c>
      <c r="D547" t="s">
        <v>14</v>
      </c>
      <c r="E547" s="4"/>
      <c r="F547" s="1">
        <v>360</v>
      </c>
      <c r="G547" s="4">
        <f t="shared" si="7"/>
        <v>415.30000000000018</v>
      </c>
      <c r="I547" s="786"/>
      <c r="K547" s="4"/>
    </row>
    <row r="548" spans="1:13">
      <c r="A548" s="39">
        <v>44834</v>
      </c>
      <c r="B548" s="787" t="s">
        <v>4819</v>
      </c>
      <c r="C548" s="787" t="s">
        <v>21</v>
      </c>
      <c r="D548" t="s">
        <v>14</v>
      </c>
      <c r="F548" s="4">
        <v>340</v>
      </c>
      <c r="G548" s="4">
        <f t="shared" si="7"/>
        <v>75.300000000000182</v>
      </c>
      <c r="I548" s="786"/>
      <c r="K548" s="4"/>
    </row>
    <row r="549" spans="1:13">
      <c r="A549" s="39">
        <v>44981</v>
      </c>
      <c r="B549" s="787" t="s">
        <v>4817</v>
      </c>
      <c r="C549" s="787" t="s">
        <v>21</v>
      </c>
      <c r="D549" t="s">
        <v>12</v>
      </c>
      <c r="F549" s="4">
        <v>68.3</v>
      </c>
      <c r="G549" s="4">
        <f t="shared" si="7"/>
        <v>7.0000000000001847</v>
      </c>
      <c r="I549" s="786"/>
      <c r="K549" s="4"/>
    </row>
    <row r="550" spans="1:13">
      <c r="A550" s="39">
        <v>44981</v>
      </c>
      <c r="B550" s="787" t="s">
        <v>4817</v>
      </c>
      <c r="C550" s="787" t="s">
        <v>21</v>
      </c>
      <c r="D550" t="s">
        <v>13</v>
      </c>
      <c r="F550" s="4">
        <v>7</v>
      </c>
      <c r="G550" s="4">
        <f t="shared" si="7"/>
        <v>1.8474111129762605E-13</v>
      </c>
      <c r="I550" s="786"/>
      <c r="K550" s="4"/>
    </row>
    <row r="551" spans="1:13">
      <c r="A551" s="41">
        <v>44834</v>
      </c>
      <c r="B551" s="786" t="s">
        <v>10</v>
      </c>
      <c r="C551" s="786" t="s">
        <v>22</v>
      </c>
      <c r="D551" t="s">
        <v>12</v>
      </c>
      <c r="E551" s="26">
        <v>60.6</v>
      </c>
      <c r="G551" s="4">
        <f t="shared" si="7"/>
        <v>60.600000000000186</v>
      </c>
      <c r="I551" s="786"/>
      <c r="K551" s="26"/>
    </row>
    <row r="552" spans="1:13">
      <c r="A552" s="41"/>
      <c r="B552" s="786"/>
      <c r="C552" s="786"/>
      <c r="D552" t="s">
        <v>13</v>
      </c>
      <c r="E552" s="26">
        <v>8.1999999999999993</v>
      </c>
      <c r="G552" s="4">
        <f t="shared" si="7"/>
        <v>68.800000000000182</v>
      </c>
      <c r="I552" s="786"/>
      <c r="K552" s="26"/>
    </row>
    <row r="553" spans="1:13">
      <c r="A553" s="41"/>
      <c r="B553" s="786"/>
      <c r="C553" s="786"/>
      <c r="D553" t="s">
        <v>14</v>
      </c>
      <c r="E553" s="4">
        <v>750</v>
      </c>
      <c r="G553" s="4">
        <f t="shared" si="7"/>
        <v>818.80000000000018</v>
      </c>
      <c r="I553" s="786"/>
      <c r="K553" s="26"/>
    </row>
    <row r="554" spans="1:13">
      <c r="A554" s="39">
        <v>44865</v>
      </c>
      <c r="B554" s="787" t="s">
        <v>4820</v>
      </c>
      <c r="C554" s="787" t="s">
        <v>22</v>
      </c>
      <c r="D554" t="s">
        <v>14</v>
      </c>
      <c r="F554" s="4">
        <v>600</v>
      </c>
      <c r="G554" s="4">
        <f t="shared" si="7"/>
        <v>218.80000000000018</v>
      </c>
      <c r="I554" s="786"/>
      <c r="K554" s="26"/>
    </row>
    <row r="555" spans="1:13">
      <c r="A555" s="39">
        <v>44868</v>
      </c>
      <c r="B555" s="787" t="s">
        <v>4821</v>
      </c>
      <c r="C555" s="787" t="s">
        <v>22</v>
      </c>
      <c r="D555" t="s">
        <v>14</v>
      </c>
      <c r="F555" s="4">
        <v>100</v>
      </c>
      <c r="G555" s="4">
        <f t="shared" si="7"/>
        <v>118.80000000000018</v>
      </c>
    </row>
    <row r="556" spans="1:13">
      <c r="A556" s="39">
        <v>44895</v>
      </c>
      <c r="B556" s="787" t="s">
        <v>4822</v>
      </c>
      <c r="C556" s="787" t="s">
        <v>22</v>
      </c>
      <c r="D556" t="s">
        <v>14</v>
      </c>
      <c r="F556" s="4">
        <v>50</v>
      </c>
      <c r="G556" s="4">
        <f t="shared" si="7"/>
        <v>68.800000000000182</v>
      </c>
    </row>
    <row r="557" spans="1:13">
      <c r="A557" s="39">
        <v>44981</v>
      </c>
      <c r="B557" s="787" t="s">
        <v>4817</v>
      </c>
      <c r="C557" s="787" t="s">
        <v>22</v>
      </c>
      <c r="D557" t="s">
        <v>12</v>
      </c>
      <c r="F557" s="26">
        <v>60.6</v>
      </c>
      <c r="G557" s="4">
        <f t="shared" si="7"/>
        <v>8.2000000000001805</v>
      </c>
    </row>
    <row r="558" spans="1:13">
      <c r="A558" s="39">
        <v>44981</v>
      </c>
      <c r="B558" s="787" t="s">
        <v>4817</v>
      </c>
      <c r="C558" s="787" t="s">
        <v>22</v>
      </c>
      <c r="D558" t="s">
        <v>13</v>
      </c>
      <c r="F558" s="26">
        <v>8.1999999999999993</v>
      </c>
      <c r="G558" s="4">
        <f t="shared" si="7"/>
        <v>1.8118839761882555E-13</v>
      </c>
    </row>
    <row r="559" spans="1:13">
      <c r="A559" s="41">
        <v>44865</v>
      </c>
      <c r="B559" s="786" t="s">
        <v>10</v>
      </c>
      <c r="C559" s="786" t="s">
        <v>23</v>
      </c>
      <c r="D559" t="s">
        <v>12</v>
      </c>
      <c r="E559" s="26">
        <v>60.4</v>
      </c>
      <c r="G559" s="4">
        <f t="shared" si="7"/>
        <v>60.400000000000176</v>
      </c>
    </row>
    <row r="560" spans="1:13">
      <c r="A560" s="41"/>
      <c r="B560" s="786"/>
      <c r="C560" s="786"/>
      <c r="D560" t="s">
        <v>13</v>
      </c>
      <c r="E560" s="26">
        <v>4.9000000000000004</v>
      </c>
      <c r="G560" s="4">
        <f t="shared" si="7"/>
        <v>65.300000000000182</v>
      </c>
    </row>
    <row r="561" spans="1:11">
      <c r="A561" s="41"/>
      <c r="B561" s="786"/>
      <c r="C561" s="786"/>
      <c r="D561" t="s">
        <v>14</v>
      </c>
      <c r="E561" s="4">
        <v>750</v>
      </c>
      <c r="G561" s="4">
        <f t="shared" si="7"/>
        <v>815.30000000000018</v>
      </c>
    </row>
    <row r="562" spans="1:11">
      <c r="A562" s="39">
        <v>44957</v>
      </c>
      <c r="B562" s="787" t="s">
        <v>4823</v>
      </c>
      <c r="C562" s="787" t="s">
        <v>23</v>
      </c>
      <c r="D562" t="s">
        <v>14</v>
      </c>
      <c r="E562" s="4"/>
      <c r="F562" s="4">
        <v>750</v>
      </c>
      <c r="G562" s="4">
        <f t="shared" ref="G562:G567" si="8">+G561+E562-F562</f>
        <v>65.300000000000182</v>
      </c>
    </row>
    <row r="563" spans="1:11">
      <c r="A563" s="39">
        <v>44981</v>
      </c>
      <c r="B563" s="787" t="s">
        <v>4817</v>
      </c>
      <c r="C563" s="787" t="s">
        <v>23</v>
      </c>
      <c r="D563" t="s">
        <v>12</v>
      </c>
      <c r="E563" s="4"/>
      <c r="F563" s="26">
        <v>60.4</v>
      </c>
      <c r="G563" s="4">
        <f t="shared" si="8"/>
        <v>4.9000000000001833</v>
      </c>
    </row>
    <row r="564" spans="1:11">
      <c r="A564" s="39">
        <v>44981</v>
      </c>
      <c r="B564" s="787" t="s">
        <v>4817</v>
      </c>
      <c r="C564" s="787" t="s">
        <v>23</v>
      </c>
      <c r="D564" t="s">
        <v>13</v>
      </c>
      <c r="E564" s="4"/>
      <c r="F564" s="26">
        <v>4.9000000000000004</v>
      </c>
      <c r="G564" s="4">
        <f t="shared" si="8"/>
        <v>1.829647544582258E-13</v>
      </c>
    </row>
    <row r="565" spans="1:11" ht="14.25" customHeight="1">
      <c r="A565" s="41">
        <v>44895</v>
      </c>
      <c r="B565" s="786" t="s">
        <v>10</v>
      </c>
      <c r="C565" s="786" t="s">
        <v>24</v>
      </c>
      <c r="D565" t="s">
        <v>12</v>
      </c>
      <c r="E565" s="26">
        <v>67.400000000000006</v>
      </c>
      <c r="G565" s="4">
        <f t="shared" si="8"/>
        <v>67.40000000000019</v>
      </c>
    </row>
    <row r="566" spans="1:11">
      <c r="A566" s="41"/>
      <c r="B566" s="786"/>
      <c r="C566" s="786"/>
      <c r="D566" t="s">
        <v>13</v>
      </c>
      <c r="E566" s="26">
        <v>6.3</v>
      </c>
      <c r="G566" s="4">
        <f t="shared" si="8"/>
        <v>73.700000000000188</v>
      </c>
    </row>
    <row r="567" spans="1:11">
      <c r="A567" s="41"/>
      <c r="B567" s="786"/>
      <c r="C567" s="786"/>
      <c r="D567" t="s">
        <v>14</v>
      </c>
      <c r="E567" s="4">
        <v>750</v>
      </c>
      <c r="G567" s="4">
        <f t="shared" si="8"/>
        <v>823.70000000000016</v>
      </c>
      <c r="I567" s="786"/>
      <c r="K567" s="26"/>
    </row>
    <row r="568" spans="1:11">
      <c r="A568" s="39">
        <v>44985</v>
      </c>
      <c r="B568" s="787" t="s">
        <v>4824</v>
      </c>
      <c r="C568" s="787" t="s">
        <v>24</v>
      </c>
      <c r="D568" t="s">
        <v>14</v>
      </c>
      <c r="E568" s="4"/>
      <c r="F568" s="4">
        <v>750</v>
      </c>
      <c r="G568" s="4">
        <f t="shared" ref="G568:G573" si="9">+G567+E568-F568</f>
        <v>73.700000000000159</v>
      </c>
      <c r="I568" s="786"/>
      <c r="K568" s="26"/>
    </row>
    <row r="569" spans="1:11">
      <c r="A569" s="39">
        <v>45065</v>
      </c>
      <c r="B569" s="787" t="s">
        <v>4825</v>
      </c>
      <c r="C569" s="787" t="s">
        <v>24</v>
      </c>
      <c r="D569" t="s">
        <v>12</v>
      </c>
      <c r="E569" s="4"/>
      <c r="F569" s="26">
        <v>67.400000000000006</v>
      </c>
      <c r="G569" s="4">
        <f t="shared" si="9"/>
        <v>6.3000000000001535</v>
      </c>
      <c r="I569" s="786"/>
      <c r="K569" s="26"/>
    </row>
    <row r="570" spans="1:11">
      <c r="A570" s="39">
        <v>45065</v>
      </c>
      <c r="B570" s="787" t="s">
        <v>4825</v>
      </c>
      <c r="C570" s="787" t="s">
        <v>24</v>
      </c>
      <c r="D570" t="s">
        <v>13</v>
      </c>
      <c r="E570" s="4"/>
      <c r="F570" s="26">
        <v>6.3</v>
      </c>
      <c r="G570" s="4">
        <f t="shared" si="9"/>
        <v>1.5365486660812167E-13</v>
      </c>
      <c r="I570" s="786"/>
      <c r="K570" s="26"/>
    </row>
    <row r="571" spans="1:11">
      <c r="A571" s="41">
        <v>44926</v>
      </c>
      <c r="B571" s="786" t="s">
        <v>10</v>
      </c>
      <c r="C571" s="786" t="s">
        <v>25</v>
      </c>
      <c r="D571" t="s">
        <v>12</v>
      </c>
      <c r="E571" s="4">
        <v>77.099999999999994</v>
      </c>
      <c r="G571" s="4">
        <f t="shared" si="9"/>
        <v>77.100000000000151</v>
      </c>
      <c r="I571" s="786"/>
      <c r="K571" s="26"/>
    </row>
    <row r="572" spans="1:11">
      <c r="B572" s="787"/>
      <c r="C572" s="787"/>
      <c r="D572" t="s">
        <v>13</v>
      </c>
      <c r="E572" s="4">
        <v>5.7</v>
      </c>
      <c r="G572" s="4">
        <f t="shared" si="9"/>
        <v>82.800000000000153</v>
      </c>
      <c r="I572" s="786"/>
      <c r="K572" s="4"/>
    </row>
    <row r="573" spans="1:11">
      <c r="B573" s="787"/>
      <c r="C573" s="787"/>
      <c r="D573" t="s">
        <v>14</v>
      </c>
      <c r="E573" s="4">
        <v>750</v>
      </c>
      <c r="G573" s="4">
        <f t="shared" si="9"/>
        <v>832.80000000000018</v>
      </c>
      <c r="H573" s="786"/>
      <c r="J573" s="4"/>
      <c r="K573" s="4"/>
    </row>
    <row r="574" spans="1:11">
      <c r="A574" s="39">
        <v>45016</v>
      </c>
      <c r="B574" s="787" t="s">
        <v>4826</v>
      </c>
      <c r="C574" s="787" t="s">
        <v>25</v>
      </c>
      <c r="D574" t="s">
        <v>14</v>
      </c>
      <c r="E574" s="4"/>
      <c r="F574" s="4">
        <v>750</v>
      </c>
      <c r="G574" s="4">
        <f>+G573+E574-F574</f>
        <v>82.800000000000182</v>
      </c>
      <c r="H574" s="786"/>
      <c r="J574" s="4"/>
      <c r="K574" s="4"/>
    </row>
    <row r="575" spans="1:11">
      <c r="A575" s="39">
        <v>45065</v>
      </c>
      <c r="B575" s="787" t="s">
        <v>4825</v>
      </c>
      <c r="C575" s="787" t="s">
        <v>25</v>
      </c>
      <c r="D575" t="s">
        <v>12</v>
      </c>
      <c r="E575" s="4"/>
      <c r="F575" s="4">
        <v>77.099999999999994</v>
      </c>
      <c r="G575" s="4">
        <f t="shared" ref="G575:G578" si="10">+G574+E575-F575</f>
        <v>5.7000000000001876</v>
      </c>
      <c r="H575" s="786"/>
      <c r="J575" s="4"/>
      <c r="K575" s="4"/>
    </row>
    <row r="576" spans="1:11">
      <c r="A576" s="39">
        <v>45065</v>
      </c>
      <c r="B576" s="787" t="s">
        <v>4825</v>
      </c>
      <c r="C576" s="787" t="s">
        <v>25</v>
      </c>
      <c r="D576" t="s">
        <v>13</v>
      </c>
      <c r="E576" s="4"/>
      <c r="F576" s="4">
        <v>5.7</v>
      </c>
      <c r="G576" s="4">
        <f t="shared" si="10"/>
        <v>1.8740564655672642E-13</v>
      </c>
      <c r="H576" s="786"/>
      <c r="J576" s="4"/>
      <c r="K576" s="4"/>
    </row>
    <row r="577" spans="1:11">
      <c r="A577" s="41">
        <v>44957</v>
      </c>
      <c r="B577" s="786" t="s">
        <v>10</v>
      </c>
      <c r="C577" s="786" t="s">
        <v>11</v>
      </c>
      <c r="D577" t="s">
        <v>12</v>
      </c>
      <c r="E577" s="26">
        <v>82</v>
      </c>
      <c r="G577" s="4">
        <f t="shared" si="10"/>
        <v>82.000000000000185</v>
      </c>
      <c r="H577" s="786"/>
      <c r="J577" s="4"/>
      <c r="K577" s="4"/>
    </row>
    <row r="578" spans="1:11">
      <c r="A578" s="41"/>
      <c r="B578" s="786"/>
      <c r="C578" s="786"/>
      <c r="D578" t="s">
        <v>13</v>
      </c>
      <c r="E578" s="26">
        <v>4.8</v>
      </c>
      <c r="G578" s="4">
        <f t="shared" si="10"/>
        <v>86.800000000000182</v>
      </c>
      <c r="H578" s="786"/>
      <c r="J578" s="26"/>
      <c r="K578" s="4"/>
    </row>
    <row r="579" spans="1:11">
      <c r="A579" s="41"/>
      <c r="B579" s="786"/>
      <c r="C579" s="786"/>
      <c r="D579" t="s">
        <v>14</v>
      </c>
      <c r="E579" s="4">
        <v>750</v>
      </c>
      <c r="G579" s="4">
        <f>+G578+E579-F579</f>
        <v>836.80000000000018</v>
      </c>
      <c r="I579" s="786"/>
      <c r="K579" s="26"/>
    </row>
    <row r="580" spans="1:11">
      <c r="A580" s="39">
        <v>45016</v>
      </c>
      <c r="B580" s="787" t="s">
        <v>4826</v>
      </c>
      <c r="C580" s="787" t="s">
        <v>11</v>
      </c>
      <c r="D580" t="s">
        <v>14</v>
      </c>
      <c r="E580" s="4"/>
      <c r="F580" s="4">
        <v>750</v>
      </c>
      <c r="G580" s="4">
        <f t="shared" ref="G580:G584" si="11">+G579+E580-F580</f>
        <v>86.800000000000182</v>
      </c>
      <c r="I580" s="786"/>
      <c r="K580" s="26"/>
    </row>
    <row r="581" spans="1:11">
      <c r="A581" s="39">
        <v>45065</v>
      </c>
      <c r="B581" s="787" t="s">
        <v>4825</v>
      </c>
      <c r="C581" s="787" t="s">
        <v>11</v>
      </c>
      <c r="D581" t="s">
        <v>12</v>
      </c>
      <c r="E581" s="4"/>
      <c r="F581" s="26">
        <v>82</v>
      </c>
      <c r="G581" s="4">
        <f t="shared" si="11"/>
        <v>4.8000000000001819</v>
      </c>
      <c r="I581" s="786"/>
      <c r="K581" s="26"/>
    </row>
    <row r="582" spans="1:11">
      <c r="A582" s="39">
        <v>45065</v>
      </c>
      <c r="B582" s="787" t="s">
        <v>4825</v>
      </c>
      <c r="C582" s="787" t="s">
        <v>11</v>
      </c>
      <c r="D582" t="s">
        <v>13</v>
      </c>
      <c r="E582" s="4"/>
      <c r="F582" s="26">
        <v>4.8</v>
      </c>
      <c r="G582" s="4">
        <f t="shared" si="11"/>
        <v>1.8207657603852567E-13</v>
      </c>
      <c r="I582" s="786"/>
      <c r="K582" s="26"/>
    </row>
    <row r="583" spans="1:11">
      <c r="A583" s="41">
        <v>44985</v>
      </c>
      <c r="B583" s="786" t="s">
        <v>10</v>
      </c>
      <c r="C583" s="786" t="s">
        <v>15</v>
      </c>
      <c r="D583" t="s">
        <v>12</v>
      </c>
      <c r="E583" s="26">
        <v>89.5</v>
      </c>
      <c r="G583" s="4">
        <f t="shared" si="11"/>
        <v>89.500000000000185</v>
      </c>
      <c r="I583" s="12"/>
      <c r="J583" s="12"/>
    </row>
    <row r="584" spans="1:11">
      <c r="A584" s="41"/>
      <c r="B584" s="786"/>
      <c r="C584" s="786"/>
      <c r="D584" t="s">
        <v>13</v>
      </c>
      <c r="E584" s="26">
        <v>1.2</v>
      </c>
      <c r="G584" s="4">
        <f t="shared" si="11"/>
        <v>90.700000000000188</v>
      </c>
      <c r="I584" s="12"/>
    </row>
    <row r="585" spans="1:11">
      <c r="A585" s="41"/>
      <c r="B585" s="786"/>
      <c r="C585" s="786"/>
      <c r="D585" t="s">
        <v>14</v>
      </c>
      <c r="E585" s="26">
        <v>750</v>
      </c>
      <c r="G585" s="4">
        <f>+G584+E585-F585</f>
        <v>840.70000000000016</v>
      </c>
      <c r="I585" s="786"/>
      <c r="K585" s="26"/>
    </row>
    <row r="586" spans="1:11">
      <c r="A586" s="39">
        <v>45016</v>
      </c>
      <c r="B586" s="787" t="s">
        <v>4827</v>
      </c>
      <c r="C586" s="787" t="s">
        <v>15</v>
      </c>
      <c r="D586" t="s">
        <v>14</v>
      </c>
      <c r="F586" s="26">
        <v>750</v>
      </c>
      <c r="G586" s="4">
        <f>+G585+E586-F586</f>
        <v>90.700000000000159</v>
      </c>
      <c r="I586" s="786"/>
      <c r="K586" s="26"/>
    </row>
    <row r="587" spans="1:11">
      <c r="A587" s="39">
        <v>45065</v>
      </c>
      <c r="B587" s="787" t="s">
        <v>4825</v>
      </c>
      <c r="C587" s="787" t="s">
        <v>15</v>
      </c>
      <c r="D587" t="s">
        <v>12</v>
      </c>
      <c r="F587" s="26">
        <v>89.5</v>
      </c>
      <c r="G587" s="4">
        <f t="shared" ref="G587:G676" si="12">+G586+E587-F587</f>
        <v>1.2000000000001592</v>
      </c>
      <c r="I587" s="786"/>
      <c r="K587" s="26"/>
    </row>
    <row r="588" spans="1:11">
      <c r="A588" s="39">
        <v>45065</v>
      </c>
      <c r="B588" s="787" t="s">
        <v>4825</v>
      </c>
      <c r="C588" s="787" t="s">
        <v>15</v>
      </c>
      <c r="D588" t="s">
        <v>13</v>
      </c>
      <c r="F588" s="26">
        <v>1.2</v>
      </c>
      <c r="G588" s="4">
        <f t="shared" si="12"/>
        <v>1.5920598173124745E-13</v>
      </c>
      <c r="K588" s="26"/>
    </row>
    <row r="589" spans="1:11">
      <c r="A589" s="41">
        <v>45016</v>
      </c>
      <c r="B589" s="786" t="s">
        <v>10</v>
      </c>
      <c r="C589" s="786" t="s">
        <v>16</v>
      </c>
      <c r="D589" t="s">
        <v>12</v>
      </c>
      <c r="E589" s="26">
        <v>76.2</v>
      </c>
      <c r="G589" s="4">
        <f t="shared" si="12"/>
        <v>76.200000000000159</v>
      </c>
      <c r="I589" s="786"/>
      <c r="K589" s="4"/>
    </row>
    <row r="590" spans="1:11">
      <c r="A590" s="41"/>
      <c r="B590" s="786"/>
      <c r="C590" s="786"/>
      <c r="D590" t="s">
        <v>13</v>
      </c>
      <c r="E590" s="26">
        <v>1.3</v>
      </c>
      <c r="G590" s="4">
        <f t="shared" si="12"/>
        <v>77.500000000000156</v>
      </c>
      <c r="H590" s="786"/>
      <c r="J590" s="26"/>
      <c r="K590" s="4"/>
    </row>
    <row r="591" spans="1:11">
      <c r="A591" s="41"/>
      <c r="B591" s="786"/>
      <c r="C591" s="786"/>
      <c r="D591" t="s">
        <v>14</v>
      </c>
      <c r="E591" s="26">
        <v>750</v>
      </c>
      <c r="G591" s="4">
        <f t="shared" si="12"/>
        <v>827.50000000000011</v>
      </c>
    </row>
    <row r="592" spans="1:11">
      <c r="A592" s="39">
        <v>45065</v>
      </c>
      <c r="B592" s="787" t="s">
        <v>4825</v>
      </c>
      <c r="C592" s="787" t="s">
        <v>16</v>
      </c>
      <c r="D592" t="s">
        <v>12</v>
      </c>
      <c r="F592" s="26">
        <v>76.2</v>
      </c>
      <c r="G592" s="4">
        <f t="shared" si="12"/>
        <v>751.30000000000007</v>
      </c>
      <c r="I592" s="786"/>
      <c r="K592" s="26"/>
    </row>
    <row r="593" spans="1:14">
      <c r="A593" s="39">
        <v>45065</v>
      </c>
      <c r="B593" s="787" t="s">
        <v>4825</v>
      </c>
      <c r="C593" s="787" t="s">
        <v>16</v>
      </c>
      <c r="D593" t="s">
        <v>13</v>
      </c>
      <c r="F593" s="26">
        <v>1.3</v>
      </c>
      <c r="G593" s="4">
        <f t="shared" si="12"/>
        <v>750.00000000000011</v>
      </c>
      <c r="I593" s="786"/>
      <c r="K593" s="4"/>
    </row>
    <row r="594" spans="1:14">
      <c r="A594" s="39">
        <v>45077</v>
      </c>
      <c r="B594" s="787" t="s">
        <v>4453</v>
      </c>
      <c r="C594" s="787" t="s">
        <v>16</v>
      </c>
      <c r="D594" t="s">
        <v>14</v>
      </c>
      <c r="F594" s="26">
        <v>300</v>
      </c>
      <c r="G594" s="4">
        <f t="shared" si="12"/>
        <v>450.00000000000011</v>
      </c>
      <c r="I594" s="787"/>
      <c r="K594" s="4"/>
    </row>
    <row r="595" spans="1:14">
      <c r="A595" s="39">
        <v>45104</v>
      </c>
      <c r="B595" s="787" t="s">
        <v>4828</v>
      </c>
      <c r="C595" s="787" t="s">
        <v>16</v>
      </c>
      <c r="D595" t="s">
        <v>14</v>
      </c>
      <c r="F595" s="26">
        <v>450</v>
      </c>
      <c r="G595" s="4">
        <f t="shared" si="12"/>
        <v>0</v>
      </c>
      <c r="I595" s="787"/>
      <c r="K595" s="4"/>
    </row>
    <row r="596" spans="1:14">
      <c r="A596" s="41">
        <v>45046</v>
      </c>
      <c r="B596" s="786" t="s">
        <v>10</v>
      </c>
      <c r="C596" s="786" t="s">
        <v>17</v>
      </c>
      <c r="D596" t="s">
        <v>12</v>
      </c>
      <c r="E596" s="4">
        <v>79.7</v>
      </c>
      <c r="F596" s="1"/>
      <c r="G596" s="4">
        <f t="shared" si="12"/>
        <v>79.7</v>
      </c>
      <c r="I596" s="786"/>
      <c r="K596" s="12"/>
    </row>
    <row r="597" spans="1:14">
      <c r="B597" s="787"/>
      <c r="C597" s="787"/>
      <c r="D597" t="s">
        <v>13</v>
      </c>
      <c r="E597" s="4">
        <v>1.5</v>
      </c>
      <c r="F597" s="1"/>
      <c r="G597" s="4">
        <f t="shared" si="12"/>
        <v>81.2</v>
      </c>
      <c r="I597" s="786"/>
      <c r="J597" s="188"/>
      <c r="K597" s="12"/>
    </row>
    <row r="598" spans="1:14">
      <c r="B598" s="787"/>
      <c r="C598" s="787"/>
      <c r="D598" t="s">
        <v>14</v>
      </c>
      <c r="E598" s="4">
        <v>750</v>
      </c>
      <c r="F598" s="1"/>
      <c r="G598" s="4">
        <f t="shared" si="12"/>
        <v>831.2</v>
      </c>
      <c r="I598" s="786"/>
      <c r="K598" s="26"/>
    </row>
    <row r="599" spans="1:14">
      <c r="A599" s="39">
        <v>45046</v>
      </c>
      <c r="B599" s="787" t="s">
        <v>4829</v>
      </c>
      <c r="C599" s="787" t="s">
        <v>17</v>
      </c>
      <c r="D599" t="s">
        <v>14</v>
      </c>
      <c r="E599" s="4"/>
      <c r="F599" s="4">
        <v>400</v>
      </c>
      <c r="G599" s="4">
        <f t="shared" si="12"/>
        <v>431.20000000000005</v>
      </c>
      <c r="I599" s="786"/>
      <c r="K599" s="26"/>
    </row>
    <row r="600" spans="1:14">
      <c r="A600" s="39">
        <v>45065</v>
      </c>
      <c r="B600" s="787" t="s">
        <v>4830</v>
      </c>
      <c r="C600" s="787" t="s">
        <v>17</v>
      </c>
      <c r="D600" t="s">
        <v>14</v>
      </c>
      <c r="F600" s="4">
        <v>350</v>
      </c>
      <c r="G600" s="4">
        <f t="shared" si="12"/>
        <v>81.200000000000045</v>
      </c>
      <c r="I600" s="786"/>
      <c r="K600" s="26"/>
    </row>
    <row r="601" spans="1:14">
      <c r="A601" s="39">
        <v>45104</v>
      </c>
      <c r="B601" s="787" t="s">
        <v>4831</v>
      </c>
      <c r="C601" s="787" t="s">
        <v>17</v>
      </c>
      <c r="D601" t="s">
        <v>12</v>
      </c>
      <c r="F601" s="4">
        <v>79.7</v>
      </c>
      <c r="G601" s="4">
        <f t="shared" si="12"/>
        <v>1.5000000000000426</v>
      </c>
      <c r="I601" s="786"/>
      <c r="K601" s="26"/>
    </row>
    <row r="602" spans="1:14">
      <c r="A602" s="39">
        <v>45104</v>
      </c>
      <c r="B602" s="787" t="s">
        <v>4831</v>
      </c>
      <c r="C602" s="787" t="s">
        <v>17</v>
      </c>
      <c r="D602" t="s">
        <v>13</v>
      </c>
      <c r="F602" s="4">
        <v>1.5</v>
      </c>
      <c r="G602" s="4">
        <f t="shared" si="12"/>
        <v>4.2632564145606011E-14</v>
      </c>
      <c r="I602" s="786"/>
      <c r="K602" s="26"/>
    </row>
    <row r="603" spans="1:14">
      <c r="A603" s="41">
        <v>45077</v>
      </c>
      <c r="B603" s="786" t="s">
        <v>10</v>
      </c>
      <c r="C603" s="786" t="s">
        <v>18</v>
      </c>
      <c r="D603" t="s">
        <v>12</v>
      </c>
      <c r="E603" s="12">
        <v>73.7</v>
      </c>
      <c r="G603" s="4">
        <f t="shared" si="12"/>
        <v>73.700000000000045</v>
      </c>
    </row>
    <row r="604" spans="1:14">
      <c r="B604" s="786"/>
      <c r="C604" s="786"/>
      <c r="D604" t="s">
        <v>13</v>
      </c>
      <c r="E604" s="12">
        <v>2.1</v>
      </c>
      <c r="G604" s="4">
        <f t="shared" si="12"/>
        <v>75.80000000000004</v>
      </c>
      <c r="I604" s="786"/>
      <c r="K604" s="12"/>
    </row>
    <row r="605" spans="1:14">
      <c r="B605" s="786"/>
      <c r="C605" s="786"/>
      <c r="D605" t="s">
        <v>14</v>
      </c>
      <c r="E605" s="12">
        <v>750</v>
      </c>
      <c r="G605" s="4">
        <f t="shared" si="12"/>
        <v>825.80000000000007</v>
      </c>
    </row>
    <row r="606" spans="1:14">
      <c r="B606" s="787"/>
      <c r="C606" s="787"/>
      <c r="D606" s="188" t="s">
        <v>81</v>
      </c>
      <c r="E606" s="12">
        <v>10</v>
      </c>
      <c r="G606" s="4">
        <f t="shared" si="12"/>
        <v>835.80000000000007</v>
      </c>
    </row>
    <row r="607" spans="1:14">
      <c r="A607" s="39">
        <v>45104</v>
      </c>
      <c r="B607" s="787" t="s">
        <v>4831</v>
      </c>
      <c r="C607" s="787" t="s">
        <v>18</v>
      </c>
      <c r="D607" s="188" t="s">
        <v>81</v>
      </c>
      <c r="F607" s="4">
        <v>10</v>
      </c>
      <c r="G607" s="4">
        <f t="shared" si="12"/>
        <v>825.80000000000007</v>
      </c>
      <c r="N607" s="12"/>
    </row>
    <row r="608" spans="1:14">
      <c r="A608" s="39">
        <v>45138</v>
      </c>
      <c r="B608" s="787" t="s">
        <v>4832</v>
      </c>
      <c r="C608" s="787" t="s">
        <v>18</v>
      </c>
      <c r="D608" s="188" t="s">
        <v>94</v>
      </c>
      <c r="F608" s="4">
        <v>140</v>
      </c>
      <c r="G608" s="4">
        <f t="shared" si="12"/>
        <v>685.80000000000007</v>
      </c>
      <c r="N608" s="12"/>
    </row>
    <row r="609" spans="1:14">
      <c r="A609" s="39">
        <v>45156</v>
      </c>
      <c r="B609" s="787" t="s">
        <v>4833</v>
      </c>
      <c r="C609" s="787" t="s">
        <v>18</v>
      </c>
      <c r="D609" s="188" t="s">
        <v>94</v>
      </c>
      <c r="F609" s="4">
        <v>410</v>
      </c>
      <c r="G609" s="4">
        <f t="shared" si="12"/>
        <v>275.80000000000007</v>
      </c>
      <c r="N609" s="12"/>
    </row>
    <row r="610" spans="1:14">
      <c r="A610" s="39">
        <v>45156</v>
      </c>
      <c r="B610" s="787" t="s">
        <v>4834</v>
      </c>
      <c r="C610" s="787" t="s">
        <v>18</v>
      </c>
      <c r="D610" s="188" t="s">
        <v>94</v>
      </c>
      <c r="F610" s="4">
        <v>50</v>
      </c>
      <c r="G610" s="4">
        <f t="shared" si="12"/>
        <v>225.80000000000007</v>
      </c>
      <c r="N610" s="12"/>
    </row>
    <row r="611" spans="1:14">
      <c r="A611" s="39">
        <v>45156</v>
      </c>
      <c r="B611" s="787" t="s">
        <v>4835</v>
      </c>
      <c r="C611" s="787" t="s">
        <v>18</v>
      </c>
      <c r="D611" t="s">
        <v>12</v>
      </c>
      <c r="F611" s="12">
        <v>73.7</v>
      </c>
      <c r="G611" s="4">
        <f t="shared" si="12"/>
        <v>152.10000000000008</v>
      </c>
      <c r="N611" s="12"/>
    </row>
    <row r="612" spans="1:14">
      <c r="A612" s="39">
        <v>45156</v>
      </c>
      <c r="B612" s="787" t="s">
        <v>4835</v>
      </c>
      <c r="C612" s="787" t="s">
        <v>18</v>
      </c>
      <c r="D612" t="s">
        <v>13</v>
      </c>
      <c r="F612" s="12">
        <v>2.1</v>
      </c>
      <c r="G612" s="4">
        <f t="shared" si="12"/>
        <v>150.00000000000009</v>
      </c>
      <c r="I612" s="786"/>
      <c r="K612" s="26"/>
      <c r="N612" s="12"/>
    </row>
    <row r="613" spans="1:14">
      <c r="A613" s="39">
        <v>45163</v>
      </c>
      <c r="B613" s="787" t="s">
        <v>4836</v>
      </c>
      <c r="C613" s="787" t="s">
        <v>18</v>
      </c>
      <c r="D613" s="188" t="s">
        <v>94</v>
      </c>
      <c r="F613" s="12">
        <v>150</v>
      </c>
      <c r="G613" s="4">
        <f t="shared" si="12"/>
        <v>0</v>
      </c>
      <c r="I613" s="786"/>
      <c r="K613" s="26"/>
      <c r="N613" s="12"/>
    </row>
    <row r="614" spans="1:14">
      <c r="A614" s="41">
        <v>45107</v>
      </c>
      <c r="B614" s="786" t="s">
        <v>10</v>
      </c>
      <c r="C614" s="786" t="s">
        <v>19</v>
      </c>
      <c r="D614" t="s">
        <v>12</v>
      </c>
      <c r="E614" s="26">
        <v>75.099999999999994</v>
      </c>
      <c r="G614" s="4">
        <f t="shared" si="12"/>
        <v>75.099999999999994</v>
      </c>
      <c r="I614" s="786"/>
      <c r="K614" s="12"/>
    </row>
    <row r="615" spans="1:14">
      <c r="B615" s="787"/>
      <c r="C615" s="787"/>
      <c r="D615" t="s">
        <v>13</v>
      </c>
      <c r="E615" s="26">
        <v>2</v>
      </c>
      <c r="G615" s="4">
        <f t="shared" si="12"/>
        <v>77.099999999999994</v>
      </c>
    </row>
    <row r="616" spans="1:14">
      <c r="B616" s="787"/>
      <c r="C616" s="787"/>
      <c r="D616" t="s">
        <v>14</v>
      </c>
      <c r="E616" s="26">
        <v>750</v>
      </c>
      <c r="G616" s="4">
        <f t="shared" si="12"/>
        <v>827.1</v>
      </c>
      <c r="K616" s="26"/>
    </row>
    <row r="617" spans="1:14">
      <c r="A617" s="39">
        <v>45110</v>
      </c>
      <c r="B617" s="787" t="s">
        <v>4837</v>
      </c>
      <c r="C617" s="787" t="s">
        <v>19</v>
      </c>
      <c r="D617" t="s">
        <v>14</v>
      </c>
      <c r="F617" s="4">
        <v>150</v>
      </c>
      <c r="G617" s="4">
        <f t="shared" si="12"/>
        <v>677.1</v>
      </c>
    </row>
    <row r="618" spans="1:14">
      <c r="A618" s="39">
        <v>45124</v>
      </c>
      <c r="B618" s="787" t="s">
        <v>4838</v>
      </c>
      <c r="C618" s="787" t="s">
        <v>19</v>
      </c>
      <c r="D618" t="s">
        <v>14</v>
      </c>
      <c r="F618" s="4">
        <v>600</v>
      </c>
      <c r="G618" s="4">
        <f t="shared" si="12"/>
        <v>77.100000000000023</v>
      </c>
    </row>
    <row r="619" spans="1:14">
      <c r="A619" s="39">
        <v>45156</v>
      </c>
      <c r="B619" s="787" t="s">
        <v>4835</v>
      </c>
      <c r="C619" s="787" t="s">
        <v>19</v>
      </c>
      <c r="D619" t="s">
        <v>12</v>
      </c>
      <c r="F619" s="26">
        <v>75.099999999999994</v>
      </c>
      <c r="G619" s="4">
        <f t="shared" si="12"/>
        <v>2.0000000000000284</v>
      </c>
    </row>
    <row r="620" spans="1:14">
      <c r="A620" s="39">
        <v>45156</v>
      </c>
      <c r="B620" s="787" t="s">
        <v>4835</v>
      </c>
      <c r="C620" s="787" t="s">
        <v>19</v>
      </c>
      <c r="D620" t="s">
        <v>13</v>
      </c>
      <c r="F620" s="26">
        <v>2</v>
      </c>
      <c r="G620" s="4">
        <f t="shared" si="12"/>
        <v>2.8421709430404007E-14</v>
      </c>
    </row>
    <row r="621" spans="1:14">
      <c r="A621" s="41">
        <v>45138</v>
      </c>
      <c r="B621" s="786" t="s">
        <v>10</v>
      </c>
      <c r="C621" s="786" t="s">
        <v>20</v>
      </c>
      <c r="D621" t="s">
        <v>12</v>
      </c>
      <c r="E621" s="26">
        <v>70.7</v>
      </c>
      <c r="G621" s="4">
        <f t="shared" si="12"/>
        <v>70.700000000000031</v>
      </c>
      <c r="I621" s="786"/>
      <c r="K621" s="26"/>
    </row>
    <row r="622" spans="1:14">
      <c r="B622" s="787"/>
      <c r="C622" s="787"/>
      <c r="D622" t="s">
        <v>13</v>
      </c>
      <c r="E622" s="26">
        <v>2</v>
      </c>
      <c r="G622" s="4">
        <f t="shared" si="12"/>
        <v>72.700000000000031</v>
      </c>
      <c r="I622" s="786"/>
      <c r="K622" s="26"/>
    </row>
    <row r="623" spans="1:14">
      <c r="B623" s="787"/>
      <c r="C623" s="787"/>
      <c r="D623" s="188" t="s">
        <v>94</v>
      </c>
      <c r="E623" s="26">
        <v>750</v>
      </c>
      <c r="G623" s="4">
        <f t="shared" si="12"/>
        <v>822.7</v>
      </c>
      <c r="I623" s="786"/>
      <c r="K623" s="26"/>
    </row>
    <row r="624" spans="1:14">
      <c r="A624" s="39">
        <v>45175</v>
      </c>
      <c r="B624" s="787" t="s">
        <v>4839</v>
      </c>
      <c r="C624" s="787" t="s">
        <v>20</v>
      </c>
      <c r="D624" t="s">
        <v>12</v>
      </c>
      <c r="F624" s="26">
        <v>70.7</v>
      </c>
      <c r="G624" s="4">
        <f t="shared" si="12"/>
        <v>752</v>
      </c>
      <c r="I624" s="786"/>
      <c r="K624" s="26"/>
    </row>
    <row r="625" spans="1:11">
      <c r="A625" s="39">
        <v>45175</v>
      </c>
      <c r="B625" s="787" t="s">
        <v>4839</v>
      </c>
      <c r="C625" s="787" t="s">
        <v>20</v>
      </c>
      <c r="D625" t="s">
        <v>13</v>
      </c>
      <c r="F625" s="26">
        <v>2</v>
      </c>
      <c r="G625" s="4">
        <f t="shared" si="12"/>
        <v>750</v>
      </c>
      <c r="I625" s="786"/>
      <c r="K625" s="26"/>
    </row>
    <row r="626" spans="1:11">
      <c r="A626" s="49">
        <v>45260</v>
      </c>
      <c r="B626" s="795" t="s">
        <v>4840</v>
      </c>
      <c r="C626" s="787" t="s">
        <v>20</v>
      </c>
      <c r="D626" t="s">
        <v>14</v>
      </c>
      <c r="E626" s="12"/>
      <c r="F626" s="65">
        <v>130</v>
      </c>
      <c r="G626" s="4">
        <f t="shared" si="12"/>
        <v>620</v>
      </c>
      <c r="I626" s="786"/>
      <c r="K626" s="26"/>
    </row>
    <row r="627" spans="1:11">
      <c r="A627" s="49">
        <v>45273</v>
      </c>
      <c r="B627" s="795" t="s">
        <v>4841</v>
      </c>
      <c r="C627" s="787" t="s">
        <v>20</v>
      </c>
      <c r="D627" t="s">
        <v>14</v>
      </c>
      <c r="E627" s="12"/>
      <c r="F627" s="65">
        <v>620</v>
      </c>
      <c r="G627" s="4">
        <f t="shared" si="12"/>
        <v>0</v>
      </c>
      <c r="I627" s="786"/>
      <c r="K627" s="26"/>
    </row>
    <row r="628" spans="1:11">
      <c r="A628" s="41">
        <v>45169</v>
      </c>
      <c r="B628" s="786" t="s">
        <v>10</v>
      </c>
      <c r="C628" s="786" t="s">
        <v>21</v>
      </c>
      <c r="D628" t="s">
        <v>12</v>
      </c>
      <c r="E628" s="26">
        <v>67.599999999999994</v>
      </c>
      <c r="G628" s="4">
        <f t="shared" si="12"/>
        <v>67.599999999999994</v>
      </c>
    </row>
    <row r="629" spans="1:11">
      <c r="B629" s="787"/>
      <c r="C629" s="787"/>
      <c r="D629" t="s">
        <v>13</v>
      </c>
      <c r="E629" s="26">
        <v>2.2999999999999998</v>
      </c>
      <c r="G629" s="4">
        <f t="shared" si="12"/>
        <v>69.899999999999991</v>
      </c>
    </row>
    <row r="630" spans="1:11" ht="14.25" customHeight="1">
      <c r="B630" s="787"/>
      <c r="C630" s="787"/>
      <c r="D630" s="188" t="s">
        <v>94</v>
      </c>
      <c r="E630" s="26">
        <v>750</v>
      </c>
      <c r="G630" s="4">
        <f t="shared" si="12"/>
        <v>819.9</v>
      </c>
    </row>
    <row r="631" spans="1:11" ht="15" customHeight="1">
      <c r="B631" s="787"/>
      <c r="C631" s="787">
        <v>2800</v>
      </c>
      <c r="D631" s="195" t="s">
        <v>4842</v>
      </c>
      <c r="E631" s="26">
        <v>2500</v>
      </c>
      <c r="G631" s="4">
        <f t="shared" si="12"/>
        <v>3319.9</v>
      </c>
    </row>
    <row r="632" spans="1:11">
      <c r="A632" s="39">
        <v>45169</v>
      </c>
      <c r="B632" s="787" t="s">
        <v>4843</v>
      </c>
      <c r="C632" s="787" t="s">
        <v>21</v>
      </c>
      <c r="D632" s="188" t="s">
        <v>94</v>
      </c>
      <c r="F632" s="4">
        <v>220</v>
      </c>
      <c r="G632" s="4">
        <f t="shared" si="12"/>
        <v>3099.9</v>
      </c>
    </row>
    <row r="633" spans="1:11">
      <c r="A633" s="39">
        <v>45184</v>
      </c>
      <c r="B633" s="787" t="s">
        <v>4844</v>
      </c>
      <c r="C633" s="787" t="s">
        <v>21</v>
      </c>
      <c r="D633" s="188" t="s">
        <v>94</v>
      </c>
      <c r="F633" s="4">
        <v>530</v>
      </c>
      <c r="G633" s="4">
        <f t="shared" si="12"/>
        <v>2569.9</v>
      </c>
      <c r="I633" s="786"/>
      <c r="K633" s="118"/>
    </row>
    <row r="634" spans="1:11">
      <c r="A634" s="106">
        <v>45266</v>
      </c>
      <c r="B634" s="787" t="s">
        <v>4845</v>
      </c>
      <c r="C634" s="787" t="s">
        <v>21</v>
      </c>
      <c r="D634" t="s">
        <v>12</v>
      </c>
      <c r="F634" s="26">
        <v>67.599999999999994</v>
      </c>
      <c r="G634" s="4">
        <f t="shared" si="12"/>
        <v>2502.3000000000002</v>
      </c>
      <c r="I634" s="786"/>
      <c r="K634" s="118"/>
    </row>
    <row r="635" spans="1:11">
      <c r="A635" s="106">
        <v>45266</v>
      </c>
      <c r="B635" s="787" t="s">
        <v>4845</v>
      </c>
      <c r="C635" s="787" t="s">
        <v>21</v>
      </c>
      <c r="D635" t="s">
        <v>13</v>
      </c>
      <c r="F635" s="26">
        <v>2.2999999999999998</v>
      </c>
      <c r="G635" s="4">
        <f t="shared" si="12"/>
        <v>2500</v>
      </c>
      <c r="I635" s="786"/>
      <c r="K635" s="118"/>
    </row>
    <row r="636" spans="1:11">
      <c r="A636" s="106">
        <v>45449</v>
      </c>
      <c r="B636" s="787" t="s">
        <v>4846</v>
      </c>
      <c r="C636" s="787" t="s">
        <v>21</v>
      </c>
      <c r="D636" s="195" t="s">
        <v>4842</v>
      </c>
      <c r="F636" s="26">
        <v>200</v>
      </c>
      <c r="G636" s="4">
        <f t="shared" si="12"/>
        <v>2300</v>
      </c>
      <c r="I636" s="786"/>
      <c r="K636" s="118"/>
    </row>
    <row r="637" spans="1:11">
      <c r="A637" s="106">
        <v>45477</v>
      </c>
      <c r="B637" s="787" t="s">
        <v>4847</v>
      </c>
      <c r="C637" s="787" t="s">
        <v>21</v>
      </c>
      <c r="D637" s="195" t="s">
        <v>4842</v>
      </c>
      <c r="F637" s="26">
        <v>300</v>
      </c>
      <c r="G637" s="4">
        <f t="shared" si="12"/>
        <v>2000</v>
      </c>
      <c r="I637" s="786"/>
      <c r="K637" s="118"/>
    </row>
    <row r="638" spans="1:11">
      <c r="A638" s="106">
        <v>45511</v>
      </c>
      <c r="B638" s="787" t="s">
        <v>4848</v>
      </c>
      <c r="C638" s="787" t="s">
        <v>21</v>
      </c>
      <c r="D638" s="195" t="s">
        <v>4842</v>
      </c>
      <c r="F638" s="26">
        <v>300</v>
      </c>
      <c r="G638" s="4">
        <f t="shared" si="12"/>
        <v>1700</v>
      </c>
      <c r="I638" s="786"/>
      <c r="K638" s="118"/>
    </row>
    <row r="639" spans="1:11">
      <c r="A639" s="106">
        <v>45567</v>
      </c>
      <c r="B639" s="787" t="s">
        <v>4849</v>
      </c>
      <c r="C639" s="787" t="s">
        <v>21</v>
      </c>
      <c r="D639" s="195" t="s">
        <v>4842</v>
      </c>
      <c r="F639" s="26">
        <v>250</v>
      </c>
      <c r="G639" s="4">
        <f t="shared" si="12"/>
        <v>1450</v>
      </c>
      <c r="I639" s="786"/>
      <c r="K639" s="118"/>
    </row>
    <row r="640" spans="1:11">
      <c r="A640" s="106">
        <v>45602</v>
      </c>
      <c r="B640" s="787" t="s">
        <v>4850</v>
      </c>
      <c r="C640" s="787" t="s">
        <v>21</v>
      </c>
      <c r="D640" s="195" t="s">
        <v>4842</v>
      </c>
      <c r="F640" s="26">
        <v>150</v>
      </c>
      <c r="G640" s="4">
        <f t="shared" si="12"/>
        <v>1300</v>
      </c>
      <c r="I640" s="786"/>
      <c r="K640" s="118"/>
    </row>
    <row r="641" spans="1:14">
      <c r="A641" s="106">
        <v>45660</v>
      </c>
      <c r="B641" s="787" t="s">
        <v>4851</v>
      </c>
      <c r="C641" s="787" t="s">
        <v>21</v>
      </c>
      <c r="D641" s="195" t="s">
        <v>4842</v>
      </c>
      <c r="F641" s="26">
        <v>1300</v>
      </c>
      <c r="G641" s="4">
        <f t="shared" si="12"/>
        <v>0</v>
      </c>
      <c r="I641" s="786"/>
      <c r="K641" s="118"/>
    </row>
    <row r="642" spans="1:14">
      <c r="A642" s="41">
        <v>45199</v>
      </c>
      <c r="B642" s="786" t="s">
        <v>10</v>
      </c>
      <c r="C642" s="786" t="s">
        <v>91</v>
      </c>
      <c r="D642" t="s">
        <v>12</v>
      </c>
      <c r="E642" s="118">
        <v>67.3</v>
      </c>
      <c r="G642" s="4">
        <f t="shared" si="12"/>
        <v>67.3</v>
      </c>
    </row>
    <row r="643" spans="1:14">
      <c r="B643" s="787"/>
      <c r="C643" s="787"/>
      <c r="D643" t="s">
        <v>13</v>
      </c>
      <c r="E643" s="138">
        <v>2</v>
      </c>
      <c r="G643" s="4">
        <f t="shared" si="12"/>
        <v>69.3</v>
      </c>
    </row>
    <row r="644" spans="1:14">
      <c r="B644" s="787"/>
      <c r="C644" s="787"/>
      <c r="D644" t="s">
        <v>14</v>
      </c>
      <c r="E644" s="121">
        <v>750</v>
      </c>
      <c r="G644" s="4">
        <f t="shared" si="12"/>
        <v>819.3</v>
      </c>
    </row>
    <row r="645" spans="1:14">
      <c r="B645" s="787"/>
      <c r="C645" s="787"/>
      <c r="D645" t="s">
        <v>4852</v>
      </c>
      <c r="E645" s="121">
        <v>50</v>
      </c>
      <c r="G645" s="4">
        <f t="shared" si="12"/>
        <v>869.3</v>
      </c>
    </row>
    <row r="646" spans="1:14">
      <c r="A646" s="39">
        <v>45199</v>
      </c>
      <c r="B646" s="787" t="s">
        <v>4853</v>
      </c>
      <c r="C646" s="787" t="s">
        <v>91</v>
      </c>
      <c r="D646" t="s">
        <v>14</v>
      </c>
      <c r="F646" s="4">
        <v>140</v>
      </c>
      <c r="G646" s="4">
        <f t="shared" si="12"/>
        <v>729.3</v>
      </c>
    </row>
    <row r="647" spans="1:14">
      <c r="A647" s="39">
        <v>45215</v>
      </c>
      <c r="B647" s="787" t="s">
        <v>4854</v>
      </c>
      <c r="C647" s="787" t="s">
        <v>91</v>
      </c>
      <c r="D647" t="s">
        <v>4852</v>
      </c>
      <c r="F647" s="4">
        <v>50</v>
      </c>
      <c r="G647" s="4">
        <f t="shared" si="12"/>
        <v>679.3</v>
      </c>
    </row>
    <row r="648" spans="1:14">
      <c r="A648" s="39">
        <v>45215</v>
      </c>
      <c r="B648" s="787" t="s">
        <v>4855</v>
      </c>
      <c r="C648" s="787" t="s">
        <v>91</v>
      </c>
      <c r="D648" t="s">
        <v>14</v>
      </c>
      <c r="E648" s="67"/>
      <c r="F648" s="67">
        <v>610</v>
      </c>
      <c r="G648" s="4">
        <f t="shared" si="12"/>
        <v>69.299999999999955</v>
      </c>
      <c r="N648" s="12"/>
    </row>
    <row r="649" spans="1:14">
      <c r="A649" s="106">
        <v>45266</v>
      </c>
      <c r="B649" s="787" t="s">
        <v>4845</v>
      </c>
      <c r="C649" s="787" t="s">
        <v>91</v>
      </c>
      <c r="D649" t="s">
        <v>12</v>
      </c>
      <c r="E649" s="67"/>
      <c r="F649" s="118">
        <v>67.3</v>
      </c>
      <c r="G649" s="4">
        <f t="shared" si="12"/>
        <v>1.9999999999999574</v>
      </c>
      <c r="N649" s="12"/>
    </row>
    <row r="650" spans="1:14">
      <c r="A650" s="106">
        <v>45266</v>
      </c>
      <c r="B650" s="787" t="s">
        <v>4845</v>
      </c>
      <c r="C650" s="787" t="s">
        <v>91</v>
      </c>
      <c r="D650" t="s">
        <v>13</v>
      </c>
      <c r="E650" s="67"/>
      <c r="F650" s="138">
        <v>2</v>
      </c>
      <c r="G650" s="4">
        <f t="shared" si="12"/>
        <v>-4.2632564145606011E-14</v>
      </c>
      <c r="N650" s="26"/>
    </row>
    <row r="651" spans="1:14">
      <c r="A651" s="41">
        <v>45230</v>
      </c>
      <c r="B651" s="786" t="s">
        <v>10</v>
      </c>
      <c r="C651" s="786" t="s">
        <v>23</v>
      </c>
      <c r="D651" t="s">
        <v>12</v>
      </c>
      <c r="E651" s="12">
        <v>65.5</v>
      </c>
      <c r="F651" s="65"/>
      <c r="G651" s="4">
        <f t="shared" si="12"/>
        <v>65.499999999999957</v>
      </c>
      <c r="K651" s="26"/>
    </row>
    <row r="652" spans="1:14">
      <c r="B652" s="787"/>
      <c r="C652" s="787"/>
      <c r="D652" t="s">
        <v>13</v>
      </c>
      <c r="E652" s="12">
        <v>2</v>
      </c>
      <c r="F652" s="65"/>
      <c r="G652" s="4">
        <f t="shared" si="12"/>
        <v>67.499999999999957</v>
      </c>
    </row>
    <row r="653" spans="1:14">
      <c r="B653" s="787"/>
      <c r="C653" s="787"/>
      <c r="D653" t="s">
        <v>14</v>
      </c>
      <c r="E653" s="12">
        <v>750</v>
      </c>
      <c r="F653" s="65"/>
      <c r="G653" s="4">
        <f t="shared" si="12"/>
        <v>817.5</v>
      </c>
    </row>
    <row r="654" spans="1:14">
      <c r="B654" s="787"/>
      <c r="C654" s="787"/>
      <c r="D654" t="s">
        <v>4852</v>
      </c>
      <c r="E654" s="121">
        <v>50</v>
      </c>
      <c r="F654" s="65"/>
      <c r="G654" s="4">
        <f t="shared" si="12"/>
        <v>867.5</v>
      </c>
    </row>
    <row r="655" spans="1:14">
      <c r="A655" s="39">
        <v>45230</v>
      </c>
      <c r="B655" s="787" t="s">
        <v>4856</v>
      </c>
      <c r="C655" s="787" t="s">
        <v>23</v>
      </c>
      <c r="D655" t="s">
        <v>14</v>
      </c>
      <c r="E655" s="12"/>
      <c r="F655" s="65">
        <v>60</v>
      </c>
      <c r="G655" s="4">
        <f t="shared" si="12"/>
        <v>807.5</v>
      </c>
    </row>
    <row r="656" spans="1:14">
      <c r="A656" s="106">
        <v>45266</v>
      </c>
      <c r="B656" s="787" t="s">
        <v>4845</v>
      </c>
      <c r="C656" s="787" t="s">
        <v>23</v>
      </c>
      <c r="D656" t="s">
        <v>12</v>
      </c>
      <c r="E656" s="12"/>
      <c r="F656" s="12">
        <v>65.5</v>
      </c>
      <c r="G656" s="4">
        <f t="shared" si="12"/>
        <v>742</v>
      </c>
    </row>
    <row r="657" spans="1:15">
      <c r="A657" s="106">
        <v>45266</v>
      </c>
      <c r="B657" s="787" t="s">
        <v>4845</v>
      </c>
      <c r="C657" s="787" t="s">
        <v>23</v>
      </c>
      <c r="D657" t="s">
        <v>13</v>
      </c>
      <c r="E657" s="12"/>
      <c r="F657" s="12">
        <v>2</v>
      </c>
      <c r="G657" s="4">
        <f t="shared" si="12"/>
        <v>740</v>
      </c>
    </row>
    <row r="658" spans="1:15">
      <c r="A658" s="39">
        <v>45273</v>
      </c>
      <c r="B658" s="787" t="s">
        <v>4857</v>
      </c>
      <c r="C658" s="787" t="s">
        <v>23</v>
      </c>
      <c r="D658" t="s">
        <v>4852</v>
      </c>
      <c r="E658" s="12"/>
      <c r="F658" s="12">
        <v>50</v>
      </c>
      <c r="G658" s="4">
        <f t="shared" si="12"/>
        <v>690</v>
      </c>
    </row>
    <row r="659" spans="1:15">
      <c r="A659" s="39">
        <v>45291</v>
      </c>
      <c r="B659" s="787" t="s">
        <v>4858</v>
      </c>
      <c r="C659" s="787" t="s">
        <v>23</v>
      </c>
      <c r="D659" t="s">
        <v>14</v>
      </c>
      <c r="E659" s="12"/>
      <c r="F659" s="12">
        <v>60</v>
      </c>
      <c r="G659" s="4">
        <f t="shared" si="12"/>
        <v>630</v>
      </c>
    </row>
    <row r="660" spans="1:15" s="365" customFormat="1">
      <c r="A660" s="364">
        <v>45301</v>
      </c>
      <c r="B660" s="807" t="s">
        <v>4859</v>
      </c>
      <c r="C660" s="807" t="s">
        <v>23</v>
      </c>
      <c r="D660" s="365" t="s">
        <v>14</v>
      </c>
      <c r="E660" s="370"/>
      <c r="F660" s="370">
        <v>630</v>
      </c>
      <c r="G660" s="369">
        <f t="shared" si="12"/>
        <v>0</v>
      </c>
      <c r="O660" s="368"/>
    </row>
    <row r="661" spans="1:15">
      <c r="A661" s="52">
        <v>45260</v>
      </c>
      <c r="B661" s="796" t="s">
        <v>10</v>
      </c>
      <c r="C661" s="796" t="s">
        <v>24</v>
      </c>
      <c r="D661" t="s">
        <v>12</v>
      </c>
      <c r="E661" s="12">
        <v>71.099999999999994</v>
      </c>
      <c r="F661" s="65"/>
      <c r="G661" s="4">
        <f t="shared" si="12"/>
        <v>71.099999999999994</v>
      </c>
      <c r="L661" s="26"/>
    </row>
    <row r="662" spans="1:15">
      <c r="A662" s="52"/>
      <c r="B662" s="796"/>
      <c r="C662" s="796"/>
      <c r="D662" t="s">
        <v>13</v>
      </c>
      <c r="E662" s="12">
        <v>10</v>
      </c>
      <c r="F662" s="65"/>
      <c r="G662" s="4">
        <f t="shared" si="12"/>
        <v>81.099999999999994</v>
      </c>
    </row>
    <row r="663" spans="1:15">
      <c r="A663" s="49"/>
      <c r="B663" s="795"/>
      <c r="C663" s="795"/>
      <c r="D663" t="s">
        <v>14</v>
      </c>
      <c r="E663" s="12">
        <v>750</v>
      </c>
      <c r="F663" s="65"/>
      <c r="G663" s="4">
        <f t="shared" si="12"/>
        <v>831.1</v>
      </c>
      <c r="I663" s="796"/>
      <c r="L663" s="12"/>
    </row>
    <row r="664" spans="1:15">
      <c r="A664" s="49"/>
      <c r="B664" s="795"/>
      <c r="C664" s="795"/>
      <c r="D664" t="s">
        <v>4852</v>
      </c>
      <c r="E664" s="121">
        <v>100</v>
      </c>
      <c r="F664" s="65"/>
      <c r="G664" s="4">
        <f t="shared" si="12"/>
        <v>931.1</v>
      </c>
      <c r="L664" s="12"/>
    </row>
    <row r="665" spans="1:15">
      <c r="A665" s="39">
        <v>45273</v>
      </c>
      <c r="B665" s="787" t="s">
        <v>4857</v>
      </c>
      <c r="C665" s="795" t="s">
        <v>24</v>
      </c>
      <c r="D665" t="s">
        <v>4852</v>
      </c>
      <c r="E665" s="121"/>
      <c r="F665" s="65">
        <v>50</v>
      </c>
      <c r="G665" s="4">
        <f t="shared" si="12"/>
        <v>881.1</v>
      </c>
      <c r="L665" s="12"/>
    </row>
    <row r="666" spans="1:15">
      <c r="A666" s="39">
        <v>45287</v>
      </c>
      <c r="B666" s="787" t="s">
        <v>4860</v>
      </c>
      <c r="C666" s="795" t="s">
        <v>24</v>
      </c>
      <c r="D666" t="s">
        <v>12</v>
      </c>
      <c r="E666" s="121"/>
      <c r="F666" s="12">
        <v>71.099999999999994</v>
      </c>
      <c r="G666" s="4">
        <f t="shared" si="12"/>
        <v>810</v>
      </c>
      <c r="L666" s="121"/>
    </row>
    <row r="667" spans="1:15">
      <c r="A667" s="39">
        <v>45287</v>
      </c>
      <c r="B667" s="787" t="s">
        <v>4860</v>
      </c>
      <c r="C667" s="795" t="s">
        <v>24</v>
      </c>
      <c r="D667" t="s">
        <v>13</v>
      </c>
      <c r="E667" s="121"/>
      <c r="F667" s="12">
        <v>10</v>
      </c>
      <c r="G667" s="4">
        <f t="shared" si="12"/>
        <v>800</v>
      </c>
      <c r="L667">
        <v>100</v>
      </c>
    </row>
    <row r="668" spans="1:15">
      <c r="A668" s="39">
        <v>45301</v>
      </c>
      <c r="B668" s="787" t="s">
        <v>4861</v>
      </c>
      <c r="C668" s="795" t="s">
        <v>24</v>
      </c>
      <c r="D668" t="s">
        <v>4852</v>
      </c>
      <c r="E668" s="121"/>
      <c r="F668" s="12">
        <v>50</v>
      </c>
      <c r="G668" s="4">
        <f t="shared" si="12"/>
        <v>750</v>
      </c>
    </row>
    <row r="669" spans="1:15" s="365" customFormat="1">
      <c r="A669" s="364">
        <v>45301</v>
      </c>
      <c r="B669" s="807" t="s">
        <v>4859</v>
      </c>
      <c r="C669" s="384" t="s">
        <v>24</v>
      </c>
      <c r="D669" s="365" t="s">
        <v>14</v>
      </c>
      <c r="E669" s="368"/>
      <c r="F669" s="370">
        <v>10</v>
      </c>
      <c r="G669" s="369">
        <f t="shared" si="12"/>
        <v>740</v>
      </c>
      <c r="L669" s="368"/>
      <c r="O669" s="368"/>
    </row>
    <row r="670" spans="1:15" s="365" customFormat="1">
      <c r="A670" s="364">
        <v>45322</v>
      </c>
      <c r="B670" s="807" t="s">
        <v>4862</v>
      </c>
      <c r="C670" s="384" t="s">
        <v>24</v>
      </c>
      <c r="D670" s="365" t="s">
        <v>14</v>
      </c>
      <c r="E670" s="368"/>
      <c r="F670" s="370">
        <v>170</v>
      </c>
      <c r="G670" s="369">
        <f t="shared" si="12"/>
        <v>570</v>
      </c>
      <c r="L670" s="383"/>
      <c r="M670" s="383"/>
      <c r="O670" s="368"/>
    </row>
    <row r="671" spans="1:15" s="365" customFormat="1">
      <c r="A671" s="364">
        <v>45329</v>
      </c>
      <c r="B671" s="807" t="s">
        <v>4863</v>
      </c>
      <c r="C671" s="384" t="s">
        <v>24</v>
      </c>
      <c r="D671" s="365" t="s">
        <v>14</v>
      </c>
      <c r="E671" s="368"/>
      <c r="F671" s="370">
        <v>570</v>
      </c>
      <c r="G671" s="369">
        <f t="shared" si="12"/>
        <v>0</v>
      </c>
      <c r="L671" s="383"/>
      <c r="M671" s="383"/>
      <c r="O671" s="368"/>
    </row>
    <row r="672" spans="1:15">
      <c r="A672" s="41">
        <v>45291</v>
      </c>
      <c r="B672" s="786" t="s">
        <v>10</v>
      </c>
      <c r="C672" s="786" t="s">
        <v>25</v>
      </c>
      <c r="D672" t="s">
        <v>12</v>
      </c>
      <c r="E672" s="12">
        <v>76</v>
      </c>
      <c r="G672" s="4">
        <f t="shared" si="12"/>
        <v>76</v>
      </c>
    </row>
    <row r="673" spans="1:15">
      <c r="B673" s="787"/>
      <c r="C673" s="787"/>
      <c r="D673" t="s">
        <v>13</v>
      </c>
      <c r="E673" s="12">
        <v>5</v>
      </c>
      <c r="G673" s="4">
        <f t="shared" si="12"/>
        <v>81</v>
      </c>
    </row>
    <row r="674" spans="1:15">
      <c r="B674" s="787"/>
      <c r="C674" s="787"/>
      <c r="D674" t="s">
        <v>14</v>
      </c>
      <c r="E674" s="12">
        <v>750</v>
      </c>
      <c r="G674" s="4">
        <f t="shared" si="12"/>
        <v>831</v>
      </c>
    </row>
    <row r="675" spans="1:15">
      <c r="B675" s="787"/>
      <c r="C675" s="787"/>
      <c r="D675" t="s">
        <v>4852</v>
      </c>
      <c r="E675" s="121">
        <v>100</v>
      </c>
      <c r="G675" s="4">
        <f t="shared" si="12"/>
        <v>931</v>
      </c>
    </row>
    <row r="676" spans="1:15">
      <c r="A676" s="39">
        <v>45273</v>
      </c>
      <c r="B676" s="787" t="s">
        <v>4857</v>
      </c>
      <c r="C676" s="787" t="s">
        <v>25</v>
      </c>
      <c r="D676" t="s">
        <v>4852</v>
      </c>
      <c r="F676" s="4">
        <v>50</v>
      </c>
      <c r="G676" s="4">
        <f t="shared" si="12"/>
        <v>881</v>
      </c>
    </row>
    <row r="677" spans="1:15">
      <c r="A677" s="39">
        <v>45329</v>
      </c>
      <c r="B677" s="787" t="s">
        <v>4864</v>
      </c>
      <c r="C677" s="787" t="s">
        <v>25</v>
      </c>
      <c r="D677" t="s">
        <v>12</v>
      </c>
      <c r="F677" s="12">
        <v>76</v>
      </c>
      <c r="G677" s="4">
        <f t="shared" ref="G677:G749" si="13">+G676+E677-F677</f>
        <v>805</v>
      </c>
    </row>
    <row r="678" spans="1:15">
      <c r="A678" s="39">
        <v>45329</v>
      </c>
      <c r="B678" s="787" t="s">
        <v>4864</v>
      </c>
      <c r="C678" s="787" t="s">
        <v>25</v>
      </c>
      <c r="D678" t="s">
        <v>13</v>
      </c>
      <c r="F678" s="12">
        <v>5</v>
      </c>
      <c r="G678" s="4">
        <f t="shared" si="13"/>
        <v>800</v>
      </c>
    </row>
    <row r="679" spans="1:15">
      <c r="A679" s="39">
        <v>45329</v>
      </c>
      <c r="B679" s="787" t="s">
        <v>4864</v>
      </c>
      <c r="C679" s="787" t="s">
        <v>25</v>
      </c>
      <c r="D679" t="s">
        <v>4852</v>
      </c>
      <c r="F679" s="4">
        <v>50</v>
      </c>
      <c r="G679" s="4">
        <f t="shared" si="13"/>
        <v>750</v>
      </c>
      <c r="M679" s="12"/>
    </row>
    <row r="680" spans="1:15" s="365" customFormat="1">
      <c r="A680" s="364">
        <v>45351</v>
      </c>
      <c r="B680" s="807" t="s">
        <v>4865</v>
      </c>
      <c r="C680" s="807" t="s">
        <v>15</v>
      </c>
      <c r="D680" s="365" t="s">
        <v>14</v>
      </c>
      <c r="E680" s="383"/>
      <c r="F680" s="369">
        <v>100</v>
      </c>
      <c r="G680" s="369">
        <f t="shared" si="13"/>
        <v>650</v>
      </c>
      <c r="M680" s="370"/>
      <c r="O680" s="368"/>
    </row>
    <row r="681" spans="1:15" s="365" customFormat="1">
      <c r="A681" s="364">
        <v>45382</v>
      </c>
      <c r="B681" s="807" t="s">
        <v>4866</v>
      </c>
      <c r="C681" s="807" t="s">
        <v>15</v>
      </c>
      <c r="D681" s="365" t="s">
        <v>14</v>
      </c>
      <c r="E681" s="383"/>
      <c r="F681" s="369">
        <v>650</v>
      </c>
      <c r="G681" s="369">
        <f t="shared" si="13"/>
        <v>0</v>
      </c>
      <c r="M681" s="370"/>
      <c r="O681" s="368"/>
    </row>
    <row r="682" spans="1:15">
      <c r="A682" s="41">
        <v>45322</v>
      </c>
      <c r="B682" s="786" t="s">
        <v>10</v>
      </c>
      <c r="C682" s="786" t="s">
        <v>11</v>
      </c>
      <c r="D682" t="s">
        <v>12</v>
      </c>
      <c r="E682" s="12">
        <v>84.9</v>
      </c>
      <c r="G682" s="4">
        <f t="shared" si="13"/>
        <v>84.9</v>
      </c>
      <c r="M682" s="26"/>
    </row>
    <row r="683" spans="1:15">
      <c r="B683" s="787"/>
      <c r="C683" s="787"/>
      <c r="D683" t="s">
        <v>13</v>
      </c>
      <c r="E683" s="12">
        <v>8.8000000000000007</v>
      </c>
      <c r="G683" s="4">
        <f t="shared" si="13"/>
        <v>93.7</v>
      </c>
      <c r="M683" s="12"/>
    </row>
    <row r="684" spans="1:15">
      <c r="B684" s="787"/>
      <c r="C684" s="787"/>
      <c r="D684" t="s">
        <v>14</v>
      </c>
      <c r="E684" s="12">
        <v>750</v>
      </c>
      <c r="G684" s="4">
        <f t="shared" si="13"/>
        <v>843.7</v>
      </c>
      <c r="M684" s="12"/>
    </row>
    <row r="685" spans="1:15">
      <c r="B685" s="787"/>
      <c r="C685" s="787"/>
      <c r="D685" t="s">
        <v>4852</v>
      </c>
      <c r="E685" s="121">
        <v>100</v>
      </c>
      <c r="G685" s="4">
        <f t="shared" si="13"/>
        <v>943.7</v>
      </c>
      <c r="M685" s="26"/>
    </row>
    <row r="686" spans="1:15">
      <c r="A686" s="39">
        <v>45329</v>
      </c>
      <c r="B686" s="787" t="s">
        <v>4864</v>
      </c>
      <c r="C686" s="787" t="s">
        <v>11</v>
      </c>
      <c r="D686" t="s">
        <v>4852</v>
      </c>
      <c r="F686" s="121">
        <v>100</v>
      </c>
      <c r="G686" s="4">
        <f t="shared" si="13"/>
        <v>843.7</v>
      </c>
      <c r="M686" s="12"/>
      <c r="N686" s="121"/>
    </row>
    <row r="687" spans="1:15">
      <c r="A687" s="39">
        <v>45384</v>
      </c>
      <c r="B687" s="787" t="s">
        <v>4867</v>
      </c>
      <c r="C687" s="787" t="s">
        <v>11</v>
      </c>
      <c r="D687" t="s">
        <v>12</v>
      </c>
      <c r="F687" s="121">
        <v>84.9</v>
      </c>
      <c r="G687" s="4">
        <f t="shared" si="13"/>
        <v>758.80000000000007</v>
      </c>
      <c r="I687" s="787"/>
      <c r="K687" s="121"/>
      <c r="M687" s="12"/>
      <c r="N687" s="121"/>
    </row>
    <row r="688" spans="1:15">
      <c r="A688" s="39">
        <v>45384</v>
      </c>
      <c r="B688" s="787" t="s">
        <v>4867</v>
      </c>
      <c r="C688" s="787" t="s">
        <v>11</v>
      </c>
      <c r="D688" t="s">
        <v>13</v>
      </c>
      <c r="F688" s="121">
        <v>8.8000000000000007</v>
      </c>
      <c r="G688" s="4">
        <f t="shared" si="13"/>
        <v>750.00000000000011</v>
      </c>
      <c r="I688" s="787"/>
      <c r="K688" s="121"/>
      <c r="M688" s="12"/>
      <c r="N688" s="121"/>
    </row>
    <row r="689" spans="1:15" s="365" customFormat="1">
      <c r="A689" s="364">
        <v>45382</v>
      </c>
      <c r="B689" s="807" t="s">
        <v>4866</v>
      </c>
      <c r="C689" s="807" t="s">
        <v>11</v>
      </c>
      <c r="D689" s="365" t="s">
        <v>14</v>
      </c>
      <c r="E689" s="383"/>
      <c r="F689" s="368">
        <v>540</v>
      </c>
      <c r="G689" s="369">
        <f t="shared" si="13"/>
        <v>210.00000000000011</v>
      </c>
      <c r="I689" s="807"/>
      <c r="K689" s="368"/>
      <c r="M689" s="370"/>
      <c r="N689" s="368"/>
      <c r="O689" s="368"/>
    </row>
    <row r="690" spans="1:15" s="365" customFormat="1">
      <c r="A690" s="364">
        <v>45384</v>
      </c>
      <c r="B690" s="807" t="s">
        <v>4868</v>
      </c>
      <c r="C690" s="807" t="s">
        <v>11</v>
      </c>
      <c r="D690" s="365" t="s">
        <v>14</v>
      </c>
      <c r="E690" s="383"/>
      <c r="F690" s="368">
        <v>210</v>
      </c>
      <c r="G690" s="369">
        <f t="shared" si="13"/>
        <v>0</v>
      </c>
      <c r="I690" s="807"/>
      <c r="K690" s="368"/>
      <c r="M690" s="370"/>
      <c r="N690" s="368"/>
      <c r="O690" s="368"/>
    </row>
    <row r="691" spans="1:15">
      <c r="A691" s="41">
        <v>45351</v>
      </c>
      <c r="B691" s="786" t="s">
        <v>10</v>
      </c>
      <c r="C691" s="786" t="s">
        <v>15</v>
      </c>
      <c r="D691" t="s">
        <v>12</v>
      </c>
      <c r="E691" s="12">
        <v>87.9</v>
      </c>
      <c r="G691" s="4">
        <f t="shared" si="13"/>
        <v>87.9</v>
      </c>
    </row>
    <row r="692" spans="1:15">
      <c r="B692" s="787"/>
      <c r="C692" s="787"/>
      <c r="D692" t="s">
        <v>13</v>
      </c>
      <c r="E692" s="12">
        <v>5</v>
      </c>
      <c r="G692" s="4">
        <f t="shared" si="13"/>
        <v>92.9</v>
      </c>
    </row>
    <row r="693" spans="1:15">
      <c r="B693" s="787"/>
      <c r="C693" s="787"/>
      <c r="D693" t="s">
        <v>14</v>
      </c>
      <c r="E693" s="12">
        <v>750</v>
      </c>
      <c r="G693" s="4">
        <f t="shared" si="13"/>
        <v>842.9</v>
      </c>
      <c r="L693" s="12"/>
    </row>
    <row r="694" spans="1:15">
      <c r="B694" s="787"/>
      <c r="C694" s="787"/>
      <c r="D694" t="s">
        <v>4852</v>
      </c>
      <c r="E694" s="121">
        <v>100</v>
      </c>
      <c r="G694" s="4">
        <f t="shared" si="13"/>
        <v>942.9</v>
      </c>
    </row>
    <row r="695" spans="1:15">
      <c r="A695" s="39">
        <v>45384</v>
      </c>
      <c r="B695" s="787" t="s">
        <v>4867</v>
      </c>
      <c r="C695" s="787" t="s">
        <v>15</v>
      </c>
      <c r="D695" t="s">
        <v>12</v>
      </c>
      <c r="F695" s="4">
        <v>87.9</v>
      </c>
      <c r="G695" s="4">
        <f t="shared" si="13"/>
        <v>855</v>
      </c>
      <c r="L695" s="26"/>
    </row>
    <row r="696" spans="1:15">
      <c r="A696" s="39">
        <v>45384</v>
      </c>
      <c r="B696" s="787" t="s">
        <v>4867</v>
      </c>
      <c r="C696" s="787" t="s">
        <v>15</v>
      </c>
      <c r="D696" t="s">
        <v>13</v>
      </c>
      <c r="F696" s="4">
        <v>5</v>
      </c>
      <c r="G696" s="4">
        <f t="shared" si="13"/>
        <v>850</v>
      </c>
    </row>
    <row r="697" spans="1:15" s="365" customFormat="1">
      <c r="A697" s="364">
        <v>45384</v>
      </c>
      <c r="B697" s="807" t="s">
        <v>4868</v>
      </c>
      <c r="C697" s="807" t="s">
        <v>15</v>
      </c>
      <c r="D697" s="365" t="s">
        <v>14</v>
      </c>
      <c r="E697" s="383"/>
      <c r="F697" s="369">
        <v>750</v>
      </c>
      <c r="G697" s="369">
        <f t="shared" si="13"/>
        <v>100</v>
      </c>
      <c r="O697" s="368"/>
    </row>
    <row r="698" spans="1:15">
      <c r="A698" s="39">
        <v>45418</v>
      </c>
      <c r="B698" s="787" t="s">
        <v>4869</v>
      </c>
      <c r="C698" s="787" t="s">
        <v>15</v>
      </c>
      <c r="D698" t="s">
        <v>4852</v>
      </c>
      <c r="F698" s="121">
        <v>100</v>
      </c>
      <c r="G698" s="4">
        <f t="shared" si="13"/>
        <v>0</v>
      </c>
    </row>
    <row r="699" spans="1:15">
      <c r="A699" s="41">
        <v>45382</v>
      </c>
      <c r="B699" s="786" t="s">
        <v>10</v>
      </c>
      <c r="C699" s="786" t="s">
        <v>16</v>
      </c>
      <c r="D699" t="s">
        <v>12</v>
      </c>
      <c r="E699" s="121">
        <v>85.1</v>
      </c>
      <c r="F699" s="12"/>
      <c r="G699" s="4">
        <f t="shared" si="13"/>
        <v>85.1</v>
      </c>
    </row>
    <row r="700" spans="1:15">
      <c r="B700" s="787"/>
      <c r="C700" s="787"/>
      <c r="D700" t="s">
        <v>13</v>
      </c>
      <c r="E700" s="121">
        <v>5</v>
      </c>
      <c r="F700" s="12"/>
      <c r="G700" s="4">
        <f t="shared" si="13"/>
        <v>90.1</v>
      </c>
    </row>
    <row r="701" spans="1:15">
      <c r="B701" s="787"/>
      <c r="C701" s="787"/>
      <c r="D701" t="s">
        <v>14</v>
      </c>
      <c r="E701" s="121">
        <v>750</v>
      </c>
      <c r="F701" s="12"/>
      <c r="G701" s="4">
        <f t="shared" si="13"/>
        <v>840.1</v>
      </c>
      <c r="H701" s="10"/>
      <c r="I701" s="820"/>
      <c r="J701" s="820"/>
      <c r="K701" s="820"/>
    </row>
    <row r="702" spans="1:15">
      <c r="B702" s="787"/>
      <c r="C702" s="787"/>
      <c r="D702" t="s">
        <v>4852</v>
      </c>
      <c r="E702" s="121">
        <v>100</v>
      </c>
      <c r="F702" s="12"/>
      <c r="G702" s="4">
        <f t="shared" si="13"/>
        <v>940.1</v>
      </c>
      <c r="I702" s="786"/>
      <c r="J702" s="195"/>
      <c r="K702" s="26"/>
    </row>
    <row r="703" spans="1:15">
      <c r="A703" s="39">
        <v>45418</v>
      </c>
      <c r="B703" s="787" t="s">
        <v>4869</v>
      </c>
      <c r="C703" s="787" t="s">
        <v>16</v>
      </c>
      <c r="D703" t="s">
        <v>12</v>
      </c>
      <c r="E703" s="121"/>
      <c r="F703" s="121">
        <v>85.1</v>
      </c>
      <c r="G703" s="4">
        <f t="shared" si="13"/>
        <v>855</v>
      </c>
      <c r="I703" s="786"/>
      <c r="L703" s="121"/>
    </row>
    <row r="704" spans="1:15">
      <c r="A704" s="39">
        <v>45418</v>
      </c>
      <c r="B704" s="787" t="s">
        <v>4869</v>
      </c>
      <c r="C704" s="787" t="s">
        <v>16</v>
      </c>
      <c r="D704" t="s">
        <v>13</v>
      </c>
      <c r="E704" s="121"/>
      <c r="F704" s="121">
        <v>5</v>
      </c>
      <c r="G704" s="4">
        <f t="shared" si="13"/>
        <v>850</v>
      </c>
      <c r="I704" s="787"/>
      <c r="L704" s="121"/>
    </row>
    <row r="705" spans="1:15">
      <c r="A705" s="39">
        <v>45418</v>
      </c>
      <c r="B705" s="787" t="s">
        <v>4869</v>
      </c>
      <c r="C705" s="787" t="s">
        <v>16</v>
      </c>
      <c r="D705" t="s">
        <v>4852</v>
      </c>
      <c r="F705" s="121">
        <v>100</v>
      </c>
      <c r="G705" s="4">
        <f t="shared" si="13"/>
        <v>750</v>
      </c>
      <c r="I705" s="786"/>
      <c r="L705" s="121"/>
    </row>
    <row r="706" spans="1:15" s="365" customFormat="1">
      <c r="A706" s="364">
        <v>45412</v>
      </c>
      <c r="B706" s="807" t="s">
        <v>4870</v>
      </c>
      <c r="C706" s="807" t="s">
        <v>16</v>
      </c>
      <c r="D706" s="365" t="s">
        <v>14</v>
      </c>
      <c r="E706" s="383"/>
      <c r="F706" s="368">
        <v>750</v>
      </c>
      <c r="G706" s="369">
        <f t="shared" si="13"/>
        <v>0</v>
      </c>
      <c r="I706" s="818"/>
      <c r="K706" s="383"/>
      <c r="O706" s="368"/>
    </row>
    <row r="707" spans="1:15">
      <c r="A707" s="41">
        <v>45412</v>
      </c>
      <c r="B707" s="786" t="s">
        <v>10</v>
      </c>
      <c r="C707" s="786" t="s">
        <v>17</v>
      </c>
      <c r="D707" t="s">
        <v>12</v>
      </c>
      <c r="E707" s="121">
        <v>84.6</v>
      </c>
      <c r="G707" s="4">
        <f t="shared" si="13"/>
        <v>84.6</v>
      </c>
      <c r="I707" s="787"/>
      <c r="L707" s="121"/>
    </row>
    <row r="708" spans="1:15">
      <c r="B708" s="787"/>
      <c r="C708" s="787"/>
      <c r="D708" t="s">
        <v>13</v>
      </c>
      <c r="E708" s="121">
        <v>5</v>
      </c>
      <c r="G708" s="4">
        <f t="shared" si="13"/>
        <v>89.6</v>
      </c>
      <c r="I708" s="786"/>
      <c r="L708" s="121"/>
    </row>
    <row r="709" spans="1:15">
      <c r="B709" s="787"/>
      <c r="C709" s="787"/>
      <c r="D709" t="s">
        <v>14</v>
      </c>
      <c r="E709" s="121">
        <v>750</v>
      </c>
      <c r="G709" s="4">
        <f t="shared" si="13"/>
        <v>839.6</v>
      </c>
      <c r="I709" s="787"/>
      <c r="L709" s="121"/>
    </row>
    <row r="710" spans="1:15">
      <c r="B710" s="787"/>
      <c r="C710" s="787"/>
      <c r="D710" t="s">
        <v>4852</v>
      </c>
      <c r="E710" s="121">
        <v>100</v>
      </c>
      <c r="G710" s="4">
        <f t="shared" si="13"/>
        <v>939.6</v>
      </c>
    </row>
    <row r="711" spans="1:15">
      <c r="A711" s="39">
        <v>45418</v>
      </c>
      <c r="B711" s="787" t="s">
        <v>4869</v>
      </c>
      <c r="C711" s="787" t="s">
        <v>17</v>
      </c>
      <c r="D711" t="s">
        <v>4852</v>
      </c>
      <c r="F711" s="121">
        <v>100</v>
      </c>
      <c r="G711" s="4">
        <f t="shared" si="13"/>
        <v>839.6</v>
      </c>
    </row>
    <row r="712" spans="1:15" s="365" customFormat="1">
      <c r="A712" s="364">
        <v>45418</v>
      </c>
      <c r="B712" s="807" t="s">
        <v>4871</v>
      </c>
      <c r="C712" s="807" t="s">
        <v>17</v>
      </c>
      <c r="D712" s="365" t="s">
        <v>14</v>
      </c>
      <c r="E712" s="383"/>
      <c r="F712" s="369">
        <v>440</v>
      </c>
      <c r="G712" s="369">
        <f t="shared" si="13"/>
        <v>399.6</v>
      </c>
      <c r="O712" s="368"/>
    </row>
    <row r="713" spans="1:15" s="365" customFormat="1">
      <c r="A713" s="364">
        <v>45412</v>
      </c>
      <c r="B713" s="807" t="s">
        <v>4870</v>
      </c>
      <c r="C713" s="807" t="s">
        <v>17</v>
      </c>
      <c r="D713" s="365" t="s">
        <v>14</v>
      </c>
      <c r="E713" s="383"/>
      <c r="F713" s="369">
        <v>310</v>
      </c>
      <c r="G713" s="369">
        <f t="shared" si="13"/>
        <v>89.600000000000023</v>
      </c>
      <c r="I713" s="807"/>
      <c r="O713" s="368"/>
    </row>
    <row r="714" spans="1:15">
      <c r="A714" s="39">
        <v>45449</v>
      </c>
      <c r="B714" s="787" t="s">
        <v>4846</v>
      </c>
      <c r="C714" s="787" t="s">
        <v>17</v>
      </c>
      <c r="D714" t="s">
        <v>12</v>
      </c>
      <c r="F714" s="4">
        <v>84.6</v>
      </c>
      <c r="G714" s="4">
        <f t="shared" si="13"/>
        <v>5.0000000000000284</v>
      </c>
      <c r="I714" s="786"/>
    </row>
    <row r="715" spans="1:15">
      <c r="A715" s="39">
        <v>45449</v>
      </c>
      <c r="B715" s="787" t="s">
        <v>4846</v>
      </c>
      <c r="C715" s="787" t="s">
        <v>17</v>
      </c>
      <c r="D715" t="s">
        <v>13</v>
      </c>
      <c r="F715" s="4">
        <v>5</v>
      </c>
      <c r="G715" s="4">
        <f t="shared" si="13"/>
        <v>2.8421709430404007E-14</v>
      </c>
      <c r="I715" s="786"/>
      <c r="K715" s="26"/>
    </row>
    <row r="716" spans="1:15">
      <c r="A716" s="41">
        <v>45443</v>
      </c>
      <c r="B716" s="786" t="s">
        <v>10</v>
      </c>
      <c r="C716" s="786" t="s">
        <v>18</v>
      </c>
      <c r="D716" t="s">
        <v>12</v>
      </c>
      <c r="E716" s="12">
        <v>77</v>
      </c>
      <c r="F716" s="65"/>
      <c r="G716" s="4">
        <f t="shared" si="13"/>
        <v>77.000000000000028</v>
      </c>
    </row>
    <row r="717" spans="1:15">
      <c r="B717" s="787"/>
      <c r="C717" s="787"/>
      <c r="D717" t="s">
        <v>13</v>
      </c>
      <c r="E717" s="12">
        <v>5</v>
      </c>
      <c r="F717" s="65"/>
      <c r="G717" s="4">
        <f t="shared" si="13"/>
        <v>82.000000000000028</v>
      </c>
    </row>
    <row r="718" spans="1:15">
      <c r="B718" s="787"/>
      <c r="C718" s="787"/>
      <c r="D718" t="s">
        <v>14</v>
      </c>
      <c r="E718" s="12">
        <v>750</v>
      </c>
      <c r="F718" s="65"/>
      <c r="G718" s="4">
        <f t="shared" si="13"/>
        <v>832</v>
      </c>
    </row>
    <row r="719" spans="1:15">
      <c r="B719" s="787"/>
      <c r="C719" s="787"/>
      <c r="D719" t="s">
        <v>4852</v>
      </c>
      <c r="E719" s="121">
        <v>100</v>
      </c>
      <c r="F719" s="65"/>
      <c r="G719" s="4">
        <f t="shared" si="13"/>
        <v>932</v>
      </c>
    </row>
    <row r="720" spans="1:15">
      <c r="B720" s="787"/>
      <c r="C720" s="787"/>
      <c r="D720" t="s">
        <v>907</v>
      </c>
      <c r="E720" s="121">
        <v>10</v>
      </c>
      <c r="F720" s="65"/>
      <c r="G720" s="4">
        <f t="shared" si="13"/>
        <v>942</v>
      </c>
    </row>
    <row r="721" spans="1:15" s="365" customFormat="1">
      <c r="A721" s="364">
        <v>45443</v>
      </c>
      <c r="B721" s="807" t="s">
        <v>4872</v>
      </c>
      <c r="C721" s="807" t="s">
        <v>18</v>
      </c>
      <c r="D721" s="365" t="s">
        <v>14</v>
      </c>
      <c r="E721" s="370"/>
      <c r="F721" s="372">
        <v>750</v>
      </c>
      <c r="G721" s="369">
        <f t="shared" si="13"/>
        <v>192</v>
      </c>
      <c r="O721" s="368"/>
    </row>
    <row r="722" spans="1:15">
      <c r="A722" s="39">
        <v>45449</v>
      </c>
      <c r="B722" s="787" t="s">
        <v>4846</v>
      </c>
      <c r="C722" s="787" t="s">
        <v>18</v>
      </c>
      <c r="D722" t="s">
        <v>4852</v>
      </c>
      <c r="E722" s="12"/>
      <c r="F722" s="65">
        <v>100</v>
      </c>
      <c r="G722" s="4">
        <f t="shared" si="13"/>
        <v>92</v>
      </c>
    </row>
    <row r="723" spans="1:15">
      <c r="A723" s="39">
        <v>45475</v>
      </c>
      <c r="B723" s="787" t="s">
        <v>4873</v>
      </c>
      <c r="C723" s="787" t="s">
        <v>18</v>
      </c>
      <c r="D723" t="s">
        <v>12</v>
      </c>
      <c r="E723" s="12"/>
      <c r="F723" s="65">
        <v>77</v>
      </c>
      <c r="G723" s="4">
        <f t="shared" si="13"/>
        <v>15</v>
      </c>
    </row>
    <row r="724" spans="1:15">
      <c r="A724" s="39">
        <v>45475</v>
      </c>
      <c r="B724" s="787" t="s">
        <v>4873</v>
      </c>
      <c r="C724" s="787" t="s">
        <v>18</v>
      </c>
      <c r="D724" t="s">
        <v>13</v>
      </c>
      <c r="E724" s="12"/>
      <c r="F724" s="65">
        <v>5</v>
      </c>
      <c r="G724" s="4">
        <f t="shared" si="13"/>
        <v>10</v>
      </c>
    </row>
    <row r="725" spans="1:15">
      <c r="A725" s="39">
        <v>45475</v>
      </c>
      <c r="B725" s="787" t="s">
        <v>4873</v>
      </c>
      <c r="C725" s="787" t="s">
        <v>18</v>
      </c>
      <c r="D725" t="s">
        <v>907</v>
      </c>
      <c r="E725" s="12"/>
      <c r="F725" s="65">
        <v>10</v>
      </c>
      <c r="G725" s="4">
        <f t="shared" si="13"/>
        <v>0</v>
      </c>
    </row>
    <row r="726" spans="1:15">
      <c r="A726" s="41">
        <v>45473</v>
      </c>
      <c r="B726" s="786" t="s">
        <v>10</v>
      </c>
      <c r="C726" s="786" t="s">
        <v>19</v>
      </c>
      <c r="D726" t="s">
        <v>12</v>
      </c>
      <c r="E726" s="12">
        <v>74.8</v>
      </c>
      <c r="F726" s="65"/>
      <c r="G726" s="4">
        <f t="shared" si="13"/>
        <v>74.8</v>
      </c>
    </row>
    <row r="727" spans="1:15">
      <c r="B727" s="787"/>
      <c r="C727" s="787"/>
      <c r="D727" t="s">
        <v>13</v>
      </c>
      <c r="E727" s="12">
        <v>7</v>
      </c>
      <c r="F727" s="65"/>
      <c r="G727" s="4">
        <f t="shared" si="13"/>
        <v>81.8</v>
      </c>
    </row>
    <row r="728" spans="1:15">
      <c r="B728" s="787"/>
      <c r="C728" s="787"/>
      <c r="D728" t="s">
        <v>14</v>
      </c>
      <c r="E728" s="12">
        <v>750</v>
      </c>
      <c r="F728" s="65"/>
      <c r="G728" s="4">
        <f t="shared" si="13"/>
        <v>831.8</v>
      </c>
    </row>
    <row r="729" spans="1:15">
      <c r="B729" s="787"/>
      <c r="C729" s="787"/>
      <c r="D729" t="s">
        <v>4852</v>
      </c>
      <c r="E729" s="12">
        <v>100</v>
      </c>
      <c r="F729" s="65"/>
      <c r="G729" s="4">
        <f t="shared" si="13"/>
        <v>931.8</v>
      </c>
      <c r="I729" s="26"/>
    </row>
    <row r="730" spans="1:15" s="365" customFormat="1">
      <c r="A730" s="364">
        <v>45473</v>
      </c>
      <c r="B730" s="807" t="s">
        <v>4874</v>
      </c>
      <c r="C730" s="807" t="s">
        <v>19</v>
      </c>
      <c r="D730" s="365" t="s">
        <v>14</v>
      </c>
      <c r="E730" s="370"/>
      <c r="F730" s="372">
        <v>300</v>
      </c>
      <c r="G730" s="369">
        <f t="shared" si="13"/>
        <v>631.79999999999995</v>
      </c>
      <c r="O730" s="368"/>
    </row>
    <row r="731" spans="1:15">
      <c r="A731" s="39">
        <v>45477</v>
      </c>
      <c r="B731" s="787" t="s">
        <v>4847</v>
      </c>
      <c r="C731" s="787" t="s">
        <v>19</v>
      </c>
      <c r="D731" t="s">
        <v>4852</v>
      </c>
      <c r="E731" s="12"/>
      <c r="F731" s="65">
        <v>100</v>
      </c>
      <c r="G731" s="4">
        <f t="shared" si="13"/>
        <v>531.79999999999995</v>
      </c>
    </row>
    <row r="732" spans="1:15" s="365" customFormat="1">
      <c r="A732" s="364">
        <v>45477</v>
      </c>
      <c r="B732" s="807" t="s">
        <v>4875</v>
      </c>
      <c r="C732" s="807" t="s">
        <v>19</v>
      </c>
      <c r="D732" s="365" t="s">
        <v>14</v>
      </c>
      <c r="E732" s="370"/>
      <c r="F732" s="372">
        <v>450</v>
      </c>
      <c r="G732" s="369">
        <f t="shared" si="13"/>
        <v>81.799999999999955</v>
      </c>
      <c r="O732" s="368"/>
    </row>
    <row r="733" spans="1:15">
      <c r="A733" s="39">
        <v>45511</v>
      </c>
      <c r="B733" s="787" t="s">
        <v>4848</v>
      </c>
      <c r="C733" s="787" t="s">
        <v>19</v>
      </c>
      <c r="D733" t="s">
        <v>12</v>
      </c>
      <c r="E733" s="12"/>
      <c r="F733" s="65">
        <v>74.8</v>
      </c>
      <c r="G733" s="4">
        <f t="shared" si="13"/>
        <v>6.9999999999999574</v>
      </c>
    </row>
    <row r="734" spans="1:15">
      <c r="A734" s="39">
        <v>45511</v>
      </c>
      <c r="B734" s="787" t="s">
        <v>4848</v>
      </c>
      <c r="C734" s="787" t="s">
        <v>19</v>
      </c>
      <c r="D734" t="s">
        <v>13</v>
      </c>
      <c r="E734" s="12"/>
      <c r="F734" s="65">
        <v>7</v>
      </c>
      <c r="G734" s="4">
        <f t="shared" si="13"/>
        <v>-4.2632564145606011E-14</v>
      </c>
    </row>
    <row r="735" spans="1:15">
      <c r="A735" s="41">
        <v>45504</v>
      </c>
      <c r="B735" s="786" t="s">
        <v>10</v>
      </c>
      <c r="C735" s="786" t="s">
        <v>20</v>
      </c>
      <c r="D735" t="s">
        <v>12</v>
      </c>
      <c r="E735" s="12">
        <v>73.400000000000006</v>
      </c>
      <c r="F735" s="65"/>
      <c r="G735" s="4">
        <f t="shared" si="13"/>
        <v>73.399999999999963</v>
      </c>
    </row>
    <row r="736" spans="1:15">
      <c r="B736" s="787"/>
      <c r="C736" s="787"/>
      <c r="D736" t="s">
        <v>13</v>
      </c>
      <c r="E736" s="12">
        <v>7</v>
      </c>
      <c r="F736" s="65"/>
      <c r="G736" s="4">
        <f t="shared" si="13"/>
        <v>80.399999999999963</v>
      </c>
    </row>
    <row r="737" spans="1:15">
      <c r="B737" s="787"/>
      <c r="C737" s="787"/>
      <c r="D737" t="s">
        <v>14</v>
      </c>
      <c r="E737" s="12">
        <v>750</v>
      </c>
      <c r="F737" s="65"/>
      <c r="G737" s="4">
        <f t="shared" si="13"/>
        <v>830.4</v>
      </c>
    </row>
    <row r="738" spans="1:15">
      <c r="B738" s="787"/>
      <c r="C738" s="787"/>
      <c r="D738" t="s">
        <v>4852</v>
      </c>
      <c r="E738" s="12">
        <v>100</v>
      </c>
      <c r="F738" s="65"/>
      <c r="G738" s="4">
        <f t="shared" si="13"/>
        <v>930.4</v>
      </c>
      <c r="I738" s="10"/>
      <c r="J738" s="10"/>
      <c r="K738" s="10"/>
      <c r="L738" s="26"/>
    </row>
    <row r="739" spans="1:15" s="365" customFormat="1">
      <c r="A739" s="364">
        <v>45504</v>
      </c>
      <c r="B739" s="807" t="s">
        <v>4876</v>
      </c>
      <c r="C739" s="807" t="s">
        <v>20</v>
      </c>
      <c r="D739" s="365" t="s">
        <v>14</v>
      </c>
      <c r="E739" s="370"/>
      <c r="F739" s="372">
        <v>400</v>
      </c>
      <c r="G739" s="369">
        <f t="shared" si="13"/>
        <v>530.4</v>
      </c>
      <c r="I739" s="818"/>
      <c r="J739" s="433"/>
      <c r="O739" s="368"/>
    </row>
    <row r="740" spans="1:15" s="365" customFormat="1">
      <c r="A740" s="364">
        <v>45511</v>
      </c>
      <c r="B740" s="807" t="s">
        <v>4877</v>
      </c>
      <c r="C740" s="807" t="s">
        <v>20</v>
      </c>
      <c r="D740" s="365" t="s">
        <v>14</v>
      </c>
      <c r="E740" s="370"/>
      <c r="F740" s="372">
        <v>350</v>
      </c>
      <c r="G740" s="369">
        <f t="shared" si="13"/>
        <v>180.39999999999998</v>
      </c>
      <c r="I740" s="818"/>
      <c r="K740" s="370"/>
      <c r="O740" s="368"/>
    </row>
    <row r="741" spans="1:15">
      <c r="A741" s="39">
        <v>45511</v>
      </c>
      <c r="B741" s="787" t="s">
        <v>4848</v>
      </c>
      <c r="C741" s="787" t="s">
        <v>19</v>
      </c>
      <c r="D741" t="s">
        <v>4852</v>
      </c>
      <c r="E741" s="12"/>
      <c r="F741" s="65">
        <v>100</v>
      </c>
      <c r="G741" s="4">
        <f t="shared" si="13"/>
        <v>80.399999999999977</v>
      </c>
      <c r="I741" s="787"/>
      <c r="K741" s="12"/>
    </row>
    <row r="742" spans="1:15">
      <c r="A742" s="39">
        <v>45553</v>
      </c>
      <c r="B742" s="787" t="s">
        <v>4878</v>
      </c>
      <c r="C742" s="787" t="s">
        <v>19</v>
      </c>
      <c r="D742" t="s">
        <v>12</v>
      </c>
      <c r="E742" s="12"/>
      <c r="F742" s="65">
        <v>73.400000000000006</v>
      </c>
      <c r="G742" s="4">
        <f t="shared" si="13"/>
        <v>6.9999999999999716</v>
      </c>
      <c r="I742" s="787"/>
      <c r="K742" s="12"/>
      <c r="L742" s="26"/>
    </row>
    <row r="743" spans="1:15">
      <c r="A743" s="39">
        <v>45553</v>
      </c>
      <c r="B743" s="787" t="s">
        <v>4878</v>
      </c>
      <c r="C743" s="787" t="s">
        <v>19</v>
      </c>
      <c r="D743" t="s">
        <v>13</v>
      </c>
      <c r="E743" s="12"/>
      <c r="F743" s="65">
        <v>7</v>
      </c>
      <c r="G743" s="4">
        <f t="shared" si="13"/>
        <v>-2.8421709430404007E-14</v>
      </c>
      <c r="I743" s="787"/>
      <c r="K743" s="12"/>
    </row>
    <row r="744" spans="1:15">
      <c r="A744" s="41">
        <v>45535</v>
      </c>
      <c r="B744" s="786" t="s">
        <v>10</v>
      </c>
      <c r="C744" s="786" t="s">
        <v>21</v>
      </c>
      <c r="D744" t="s">
        <v>12</v>
      </c>
      <c r="E744" s="12">
        <v>73.599999999999994</v>
      </c>
      <c r="F744" s="65"/>
      <c r="G744" s="4">
        <f t="shared" si="13"/>
        <v>73.599999999999966</v>
      </c>
      <c r="I744" s="786"/>
      <c r="K744" s="26"/>
      <c r="L744" s="26"/>
    </row>
    <row r="745" spans="1:15">
      <c r="B745" s="787"/>
      <c r="C745" s="787"/>
      <c r="D745" t="s">
        <v>13</v>
      </c>
      <c r="E745" s="12">
        <v>7</v>
      </c>
      <c r="F745" s="65"/>
      <c r="G745" s="4">
        <f t="shared" si="13"/>
        <v>80.599999999999966</v>
      </c>
      <c r="K745" s="26"/>
    </row>
    <row r="746" spans="1:15">
      <c r="B746" s="787"/>
      <c r="C746" s="787"/>
      <c r="D746" t="s">
        <v>14</v>
      </c>
      <c r="E746" s="12">
        <v>750</v>
      </c>
      <c r="F746" s="65"/>
      <c r="G746" s="4">
        <f t="shared" si="13"/>
        <v>830.59999999999991</v>
      </c>
      <c r="K746" s="26"/>
      <c r="L746" s="26"/>
    </row>
    <row r="747" spans="1:15">
      <c r="B747" s="787"/>
      <c r="C747" s="787"/>
      <c r="D747" t="s">
        <v>4852</v>
      </c>
      <c r="E747" s="12">
        <v>100</v>
      </c>
      <c r="F747" s="65"/>
      <c r="G747" s="4">
        <f t="shared" si="13"/>
        <v>930.59999999999991</v>
      </c>
    </row>
    <row r="748" spans="1:15" s="365" customFormat="1">
      <c r="A748" s="364">
        <v>45535</v>
      </c>
      <c r="B748" s="807" t="s">
        <v>4879</v>
      </c>
      <c r="C748" s="807" t="s">
        <v>21</v>
      </c>
      <c r="D748" s="365" t="s">
        <v>14</v>
      </c>
      <c r="E748" s="370"/>
      <c r="F748" s="372">
        <v>300</v>
      </c>
      <c r="G748" s="369">
        <f t="shared" si="13"/>
        <v>630.59999999999991</v>
      </c>
      <c r="O748" s="368"/>
    </row>
    <row r="749" spans="1:15">
      <c r="A749" s="39">
        <v>45567</v>
      </c>
      <c r="B749" s="787" t="s">
        <v>4849</v>
      </c>
      <c r="C749" s="787" t="s">
        <v>21</v>
      </c>
      <c r="D749" t="s">
        <v>4852</v>
      </c>
      <c r="E749" s="12"/>
      <c r="F749" s="65">
        <v>100</v>
      </c>
      <c r="G749" s="4">
        <f t="shared" si="13"/>
        <v>530.59999999999991</v>
      </c>
    </row>
    <row r="750" spans="1:15" s="365" customFormat="1">
      <c r="A750" s="364">
        <v>45565</v>
      </c>
      <c r="B750" s="807" t="s">
        <v>4880</v>
      </c>
      <c r="C750" s="807" t="s">
        <v>21</v>
      </c>
      <c r="D750" s="365" t="s">
        <v>14</v>
      </c>
      <c r="E750" s="370"/>
      <c r="F750" s="372">
        <v>250</v>
      </c>
      <c r="G750" s="369">
        <f t="shared" ref="G750:G815" si="14">+G749+E750-F750</f>
        <v>280.59999999999991</v>
      </c>
      <c r="I750" s="807"/>
      <c r="K750" s="370"/>
      <c r="O750" s="368"/>
    </row>
    <row r="751" spans="1:15" s="365" customFormat="1">
      <c r="A751" s="364">
        <v>45567</v>
      </c>
      <c r="B751" s="807" t="s">
        <v>4881</v>
      </c>
      <c r="C751" s="807" t="s">
        <v>21</v>
      </c>
      <c r="D751" s="365" t="s">
        <v>14</v>
      </c>
      <c r="E751" s="370"/>
      <c r="F751" s="372">
        <v>200</v>
      </c>
      <c r="G751" s="369">
        <f t="shared" si="14"/>
        <v>80.599999999999909</v>
      </c>
      <c r="I751" s="818"/>
      <c r="K751" s="383"/>
      <c r="O751" s="368"/>
    </row>
    <row r="752" spans="1:15">
      <c r="A752" s="39">
        <v>45602</v>
      </c>
      <c r="B752" s="787" t="s">
        <v>4882</v>
      </c>
      <c r="C752" s="787" t="s">
        <v>21</v>
      </c>
      <c r="D752" t="s">
        <v>12</v>
      </c>
      <c r="E752" s="12"/>
      <c r="F752" s="65">
        <v>73.599999999999994</v>
      </c>
      <c r="G752" s="4">
        <f t="shared" si="14"/>
        <v>6.9999999999999147</v>
      </c>
      <c r="I752" s="786"/>
      <c r="K752" s="26"/>
    </row>
    <row r="753" spans="1:15">
      <c r="A753" s="39">
        <v>45602</v>
      </c>
      <c r="B753" s="787" t="s">
        <v>4882</v>
      </c>
      <c r="C753" s="787" t="s">
        <v>21</v>
      </c>
      <c r="D753" t="s">
        <v>13</v>
      </c>
      <c r="E753" s="12"/>
      <c r="F753" s="65">
        <v>7</v>
      </c>
      <c r="G753" s="4">
        <f t="shared" si="14"/>
        <v>-8.5265128291212022E-14</v>
      </c>
      <c r="I753" s="786"/>
      <c r="K753" s="26"/>
    </row>
    <row r="754" spans="1:15">
      <c r="A754" s="41">
        <v>45565</v>
      </c>
      <c r="B754" s="786" t="s">
        <v>10</v>
      </c>
      <c r="C754" s="786" t="s">
        <v>91</v>
      </c>
      <c r="D754" t="s">
        <v>12</v>
      </c>
      <c r="E754" s="26">
        <v>74.099999999999994</v>
      </c>
      <c r="G754" s="4">
        <f t="shared" si="14"/>
        <v>74.099999999999909</v>
      </c>
      <c r="I754" s="787"/>
      <c r="K754" s="26"/>
    </row>
    <row r="755" spans="1:15">
      <c r="B755" s="787"/>
      <c r="C755" s="787"/>
      <c r="D755" t="s">
        <v>13</v>
      </c>
      <c r="E755" s="26">
        <v>5</v>
      </c>
      <c r="G755" s="4">
        <f t="shared" si="14"/>
        <v>79.099999999999909</v>
      </c>
      <c r="I755" s="786"/>
      <c r="K755" s="26"/>
    </row>
    <row r="756" spans="1:15">
      <c r="B756" s="787"/>
      <c r="C756" s="787"/>
      <c r="D756" t="s">
        <v>14</v>
      </c>
      <c r="E756" s="26">
        <v>750</v>
      </c>
      <c r="G756" s="4">
        <f t="shared" si="14"/>
        <v>829.09999999999991</v>
      </c>
      <c r="K756" s="26"/>
    </row>
    <row r="757" spans="1:15">
      <c r="B757" s="787"/>
      <c r="C757" s="787"/>
      <c r="D757" t="s">
        <v>4852</v>
      </c>
      <c r="E757" s="26">
        <v>100</v>
      </c>
      <c r="G757" s="4">
        <f t="shared" si="14"/>
        <v>929.09999999999991</v>
      </c>
    </row>
    <row r="758" spans="1:15">
      <c r="A758" s="39">
        <v>45567</v>
      </c>
      <c r="B758" s="787" t="s">
        <v>4849</v>
      </c>
      <c r="C758" s="787" t="s">
        <v>91</v>
      </c>
      <c r="D758" t="s">
        <v>4852</v>
      </c>
      <c r="F758" s="4">
        <v>100</v>
      </c>
      <c r="G758" s="4">
        <f t="shared" si="14"/>
        <v>829.09999999999991</v>
      </c>
    </row>
    <row r="759" spans="1:15" s="365" customFormat="1">
      <c r="A759" s="364">
        <v>45567</v>
      </c>
      <c r="B759" s="807" t="s">
        <v>4883</v>
      </c>
      <c r="C759" s="807" t="s">
        <v>91</v>
      </c>
      <c r="D759" s="365" t="s">
        <v>14</v>
      </c>
      <c r="E759" s="383"/>
      <c r="F759" s="369">
        <v>750</v>
      </c>
      <c r="G759" s="369">
        <f t="shared" si="14"/>
        <v>79.099999999999909</v>
      </c>
      <c r="O759" s="368"/>
    </row>
    <row r="760" spans="1:15">
      <c r="A760" s="39">
        <v>45602</v>
      </c>
      <c r="B760" s="787" t="s">
        <v>4882</v>
      </c>
      <c r="C760" s="787" t="s">
        <v>91</v>
      </c>
      <c r="D760" t="s">
        <v>12</v>
      </c>
      <c r="F760" s="4">
        <v>74.099999999999994</v>
      </c>
      <c r="G760" s="4">
        <f t="shared" si="14"/>
        <v>4.9999999999999147</v>
      </c>
    </row>
    <row r="761" spans="1:15">
      <c r="A761" s="39">
        <v>45602</v>
      </c>
      <c r="B761" s="787" t="s">
        <v>4882</v>
      </c>
      <c r="C761" s="787" t="s">
        <v>91</v>
      </c>
      <c r="D761" t="s">
        <v>13</v>
      </c>
      <c r="F761" s="4">
        <v>5</v>
      </c>
      <c r="G761" s="4">
        <f t="shared" si="14"/>
        <v>-8.5265128291212022E-14</v>
      </c>
    </row>
    <row r="762" spans="1:15">
      <c r="A762" s="41">
        <v>45596</v>
      </c>
      <c r="B762" s="786" t="s">
        <v>10</v>
      </c>
      <c r="C762" s="786" t="s">
        <v>23</v>
      </c>
      <c r="D762" t="s">
        <v>12</v>
      </c>
      <c r="E762" s="26">
        <v>37.4</v>
      </c>
      <c r="G762" s="4">
        <f t="shared" si="14"/>
        <v>37.399999999999913</v>
      </c>
    </row>
    <row r="763" spans="1:15">
      <c r="B763" s="787"/>
      <c r="C763" s="787"/>
      <c r="D763" t="s">
        <v>13</v>
      </c>
      <c r="E763" s="26">
        <v>7</v>
      </c>
      <c r="G763" s="4">
        <f t="shared" si="14"/>
        <v>44.399999999999913</v>
      </c>
    </row>
    <row r="764" spans="1:15">
      <c r="B764" s="787"/>
      <c r="C764" s="787"/>
      <c r="D764" t="s">
        <v>14</v>
      </c>
      <c r="E764" s="26">
        <v>750</v>
      </c>
      <c r="G764" s="4">
        <f t="shared" si="14"/>
        <v>794.39999999999986</v>
      </c>
      <c r="I764" s="822" t="s">
        <v>4884</v>
      </c>
      <c r="J764" s="822"/>
      <c r="K764" s="822"/>
    </row>
    <row r="765" spans="1:15">
      <c r="B765" s="787"/>
      <c r="C765" s="787"/>
      <c r="D765" t="s">
        <v>4852</v>
      </c>
      <c r="E765" s="26">
        <v>100</v>
      </c>
      <c r="G765" s="4">
        <f t="shared" si="14"/>
        <v>894.39999999999986</v>
      </c>
      <c r="H765">
        <v>2023</v>
      </c>
      <c r="I765" s="786" t="s">
        <v>21</v>
      </c>
      <c r="J765" t="s">
        <v>4885</v>
      </c>
      <c r="L765">
        <v>1300</v>
      </c>
    </row>
    <row r="766" spans="1:15" s="378" customFormat="1">
      <c r="A766" s="377">
        <v>45596</v>
      </c>
      <c r="B766" s="801" t="s">
        <v>4886</v>
      </c>
      <c r="C766" s="801" t="s">
        <v>23</v>
      </c>
      <c r="D766" s="378" t="s">
        <v>14</v>
      </c>
      <c r="E766" s="423"/>
      <c r="F766" s="419">
        <v>150</v>
      </c>
      <c r="G766" s="419">
        <f t="shared" si="14"/>
        <v>744.39999999999986</v>
      </c>
      <c r="H766" s="378">
        <v>2024</v>
      </c>
      <c r="I766" s="425" t="s">
        <v>24</v>
      </c>
      <c r="J766" s="378" t="s">
        <v>12</v>
      </c>
      <c r="L766" s="423">
        <v>43.4</v>
      </c>
      <c r="O766" s="379"/>
    </row>
    <row r="767" spans="1:15">
      <c r="A767" s="39">
        <v>45602</v>
      </c>
      <c r="B767" s="787" t="s">
        <v>4882</v>
      </c>
      <c r="C767" s="787" t="s">
        <v>23</v>
      </c>
      <c r="D767" t="s">
        <v>4852</v>
      </c>
      <c r="F767" s="4">
        <v>100</v>
      </c>
      <c r="G767" s="4">
        <f t="shared" si="14"/>
        <v>644.39999999999986</v>
      </c>
      <c r="I767" s="787"/>
      <c r="J767" t="s">
        <v>13</v>
      </c>
      <c r="L767" s="26">
        <v>7</v>
      </c>
    </row>
    <row r="768" spans="1:15" s="378" customFormat="1">
      <c r="A768" s="377">
        <v>45602</v>
      </c>
      <c r="B768" s="801" t="s">
        <v>4887</v>
      </c>
      <c r="C768" s="801" t="s">
        <v>23</v>
      </c>
      <c r="D768" s="378" t="s">
        <v>14</v>
      </c>
      <c r="E768" s="423"/>
      <c r="F768" s="419">
        <v>600</v>
      </c>
      <c r="G768" s="419">
        <f t="shared" si="14"/>
        <v>44.399999999999864</v>
      </c>
      <c r="I768" s="425"/>
      <c r="J768" s="378" t="s">
        <v>14</v>
      </c>
      <c r="K768" s="423">
        <v>70</v>
      </c>
      <c r="L768" s="423"/>
      <c r="O768" s="379"/>
    </row>
    <row r="769" spans="1:15">
      <c r="A769" s="39">
        <v>45644</v>
      </c>
      <c r="B769" s="787" t="s">
        <v>4888</v>
      </c>
      <c r="C769" s="787" t="s">
        <v>23</v>
      </c>
      <c r="D769" t="s">
        <v>12</v>
      </c>
      <c r="F769" s="4">
        <v>37.4</v>
      </c>
      <c r="G769" s="4">
        <f t="shared" si="14"/>
        <v>6.999999999999865</v>
      </c>
      <c r="I769" s="786"/>
      <c r="J769" t="s">
        <v>4852</v>
      </c>
      <c r="L769" s="26">
        <v>100</v>
      </c>
    </row>
    <row r="770" spans="1:15">
      <c r="A770" s="39">
        <v>45644</v>
      </c>
      <c r="B770" s="787" t="s">
        <v>4888</v>
      </c>
      <c r="C770" s="787" t="s">
        <v>23</v>
      </c>
      <c r="D770" t="s">
        <v>13</v>
      </c>
      <c r="F770" s="4">
        <v>7</v>
      </c>
      <c r="G770" s="4">
        <f t="shared" si="14"/>
        <v>-1.3500311979441904E-13</v>
      </c>
      <c r="I770" s="786" t="s">
        <v>25</v>
      </c>
      <c r="J770" t="s">
        <v>14</v>
      </c>
      <c r="K770" s="26">
        <v>550</v>
      </c>
      <c r="L770" s="26"/>
      <c r="M770" s="26">
        <f>K770-300</f>
        <v>250</v>
      </c>
    </row>
    <row r="771" spans="1:15">
      <c r="A771" s="41">
        <v>45626</v>
      </c>
      <c r="B771" s="786" t="s">
        <v>10</v>
      </c>
      <c r="C771" s="786" t="s">
        <v>24</v>
      </c>
      <c r="D771" t="s">
        <v>12</v>
      </c>
      <c r="E771" s="26">
        <v>43.4</v>
      </c>
      <c r="G771" s="4">
        <f t="shared" si="14"/>
        <v>43.399999999999864</v>
      </c>
      <c r="J771" t="s">
        <v>4852</v>
      </c>
      <c r="L771" s="26">
        <v>100</v>
      </c>
    </row>
    <row r="772" spans="1:15">
      <c r="B772" s="787"/>
      <c r="C772" s="787"/>
      <c r="D772" t="s">
        <v>13</v>
      </c>
      <c r="E772" s="26">
        <v>7</v>
      </c>
      <c r="G772" s="4">
        <f t="shared" si="14"/>
        <v>50.399999999999864</v>
      </c>
      <c r="K772" s="26">
        <f>SUM(K765:K771)</f>
        <v>620</v>
      </c>
      <c r="L772" s="26">
        <f>SUM(L765:L771)</f>
        <v>1550.4</v>
      </c>
    </row>
    <row r="773" spans="1:15">
      <c r="B773" s="787"/>
      <c r="C773" s="787"/>
      <c r="D773" t="s">
        <v>14</v>
      </c>
      <c r="E773" s="26">
        <v>750</v>
      </c>
      <c r="G773" s="4">
        <f t="shared" si="14"/>
        <v>800.39999999999986</v>
      </c>
      <c r="K773" s="26"/>
    </row>
    <row r="774" spans="1:15">
      <c r="B774" s="787"/>
      <c r="C774" s="787"/>
      <c r="D774" t="s">
        <v>4852</v>
      </c>
      <c r="E774" s="26">
        <v>100</v>
      </c>
      <c r="G774" s="4">
        <f t="shared" si="14"/>
        <v>900.39999999999986</v>
      </c>
    </row>
    <row r="775" spans="1:15" s="378" customFormat="1">
      <c r="A775" s="377">
        <v>45630</v>
      </c>
      <c r="B775" s="801" t="s">
        <v>4889</v>
      </c>
      <c r="C775" s="801" t="s">
        <v>24</v>
      </c>
      <c r="D775" s="378" t="s">
        <v>14</v>
      </c>
      <c r="E775" s="423"/>
      <c r="F775" s="419">
        <v>680</v>
      </c>
      <c r="G775" s="419">
        <f t="shared" si="14"/>
        <v>220.39999999999986</v>
      </c>
      <c r="O775" s="379"/>
    </row>
    <row r="776" spans="1:15">
      <c r="A776" s="39">
        <v>45660</v>
      </c>
      <c r="B776" s="787" t="s">
        <v>4851</v>
      </c>
      <c r="C776" s="787" t="s">
        <v>24</v>
      </c>
      <c r="D776" t="s">
        <v>12</v>
      </c>
      <c r="F776" s="4">
        <v>43.4</v>
      </c>
      <c r="G776" s="4">
        <f t="shared" si="14"/>
        <v>176.99999999999986</v>
      </c>
    </row>
    <row r="777" spans="1:15">
      <c r="A777" s="39">
        <v>45660</v>
      </c>
      <c r="B777" s="787" t="s">
        <v>4851</v>
      </c>
      <c r="C777" s="787" t="s">
        <v>24</v>
      </c>
      <c r="D777" t="s">
        <v>13</v>
      </c>
      <c r="F777" s="4">
        <v>7</v>
      </c>
      <c r="G777" s="4">
        <f t="shared" si="14"/>
        <v>169.99999999999986</v>
      </c>
    </row>
    <row r="778" spans="1:15">
      <c r="A778" s="39">
        <v>45660</v>
      </c>
      <c r="B778" s="787" t="s">
        <v>4851</v>
      </c>
      <c r="C778" s="787" t="s">
        <v>24</v>
      </c>
      <c r="D778" t="s">
        <v>4852</v>
      </c>
      <c r="F778" s="4">
        <v>100</v>
      </c>
      <c r="G778" s="4">
        <f t="shared" si="14"/>
        <v>69.999999999999858</v>
      </c>
    </row>
    <row r="779" spans="1:15">
      <c r="A779" s="39">
        <v>45660</v>
      </c>
      <c r="B779" s="787" t="s">
        <v>4890</v>
      </c>
      <c r="C779" s="787" t="s">
        <v>24</v>
      </c>
      <c r="D779" t="s">
        <v>14</v>
      </c>
      <c r="F779" s="4">
        <v>70</v>
      </c>
      <c r="G779" s="4">
        <f t="shared" si="14"/>
        <v>-1.4210854715202004E-13</v>
      </c>
    </row>
    <row r="780" spans="1:15">
      <c r="A780" s="41">
        <v>46022</v>
      </c>
      <c r="B780" s="786" t="s">
        <v>10</v>
      </c>
      <c r="C780" s="786" t="s">
        <v>25</v>
      </c>
      <c r="D780" t="s">
        <v>12</v>
      </c>
      <c r="E780" s="26">
        <v>62.2</v>
      </c>
      <c r="G780" s="4">
        <f t="shared" si="14"/>
        <v>62.199999999999861</v>
      </c>
    </row>
    <row r="781" spans="1:15">
      <c r="B781" s="787"/>
      <c r="C781" s="787"/>
      <c r="D781" t="s">
        <v>13</v>
      </c>
      <c r="E781" s="26">
        <v>3</v>
      </c>
      <c r="G781" s="4">
        <f t="shared" si="14"/>
        <v>65.199999999999861</v>
      </c>
    </row>
    <row r="782" spans="1:15">
      <c r="B782" s="787"/>
      <c r="C782" s="787"/>
      <c r="D782" t="s">
        <v>14</v>
      </c>
      <c r="E782" s="26">
        <v>750</v>
      </c>
      <c r="G782" s="4">
        <f t="shared" si="14"/>
        <v>815.19999999999982</v>
      </c>
    </row>
    <row r="783" spans="1:15">
      <c r="B783" s="787"/>
      <c r="C783" s="787"/>
      <c r="D783" t="s">
        <v>4852</v>
      </c>
      <c r="E783" s="26">
        <v>100</v>
      </c>
      <c r="G783" s="4">
        <f t="shared" si="14"/>
        <v>915.19999999999982</v>
      </c>
    </row>
    <row r="784" spans="1:15" s="378" customFormat="1">
      <c r="A784" s="377">
        <v>45657</v>
      </c>
      <c r="B784" s="801" t="s">
        <v>4891</v>
      </c>
      <c r="C784" s="801" t="s">
        <v>25</v>
      </c>
      <c r="D784" s="378" t="s">
        <v>14</v>
      </c>
      <c r="E784" s="423"/>
      <c r="F784" s="419">
        <v>200</v>
      </c>
      <c r="G784" s="419">
        <f t="shared" si="14"/>
        <v>715.19999999999982</v>
      </c>
      <c r="O784" s="379"/>
    </row>
    <row r="785" spans="1:11">
      <c r="A785" s="39">
        <v>45660</v>
      </c>
      <c r="B785" s="787" t="s">
        <v>4851</v>
      </c>
      <c r="C785" s="787" t="s">
        <v>25</v>
      </c>
      <c r="D785" t="s">
        <v>4852</v>
      </c>
      <c r="F785" s="4">
        <v>100</v>
      </c>
      <c r="G785" s="4">
        <f t="shared" si="14"/>
        <v>615.19999999999982</v>
      </c>
    </row>
    <row r="786" spans="1:11">
      <c r="A786" s="39">
        <v>45660</v>
      </c>
      <c r="B786" s="787" t="s">
        <v>4890</v>
      </c>
      <c r="C786" s="787" t="s">
        <v>25</v>
      </c>
      <c r="D786" t="s">
        <v>14</v>
      </c>
      <c r="F786" s="4">
        <v>300</v>
      </c>
      <c r="G786" s="4">
        <f t="shared" si="14"/>
        <v>315.19999999999982</v>
      </c>
    </row>
    <row r="787" spans="1:11">
      <c r="A787" s="39">
        <v>45673</v>
      </c>
      <c r="B787" s="787" t="s">
        <v>4892</v>
      </c>
      <c r="C787" s="787" t="s">
        <v>25</v>
      </c>
      <c r="D787" t="s">
        <v>14</v>
      </c>
      <c r="F787" s="4">
        <v>250</v>
      </c>
      <c r="G787" s="4">
        <f t="shared" si="14"/>
        <v>65.199999999999818</v>
      </c>
      <c r="I787" s="786" t="s">
        <v>25</v>
      </c>
      <c r="J787" t="s">
        <v>12</v>
      </c>
      <c r="K787" s="26">
        <v>62.2</v>
      </c>
    </row>
    <row r="788" spans="1:11">
      <c r="A788" s="39">
        <v>45705</v>
      </c>
      <c r="B788" s="787" t="s">
        <v>4893</v>
      </c>
      <c r="C788" s="787" t="s">
        <v>25</v>
      </c>
      <c r="D788" t="s">
        <v>12</v>
      </c>
      <c r="F788" s="4">
        <v>62.2</v>
      </c>
      <c r="G788" s="4">
        <f t="shared" si="14"/>
        <v>2.9999999999998153</v>
      </c>
      <c r="I788" s="786"/>
      <c r="K788" s="26"/>
    </row>
    <row r="789" spans="1:11">
      <c r="A789" s="39">
        <v>45705</v>
      </c>
      <c r="B789" s="787" t="s">
        <v>4893</v>
      </c>
      <c r="C789" s="787" t="s">
        <v>25</v>
      </c>
      <c r="D789" t="s">
        <v>13</v>
      </c>
      <c r="F789" s="4">
        <v>3</v>
      </c>
      <c r="G789" s="4">
        <f t="shared" si="14"/>
        <v>-1.8474111129762605E-13</v>
      </c>
      <c r="I789" s="786"/>
      <c r="K789" s="26"/>
    </row>
    <row r="790" spans="1:11">
      <c r="A790" s="9">
        <v>45688</v>
      </c>
      <c r="B790" s="786" t="s">
        <v>10</v>
      </c>
      <c r="C790" s="786" t="s">
        <v>11</v>
      </c>
      <c r="D790" t="s">
        <v>12</v>
      </c>
      <c r="E790" s="121">
        <v>48.6</v>
      </c>
      <c r="G790" s="4">
        <f t="shared" si="14"/>
        <v>48.599999999999817</v>
      </c>
      <c r="I790" s="787"/>
      <c r="J790" t="s">
        <v>13</v>
      </c>
      <c r="K790" s="26">
        <v>3</v>
      </c>
    </row>
    <row r="791" spans="1:11">
      <c r="A791"/>
      <c r="B791" s="787"/>
      <c r="C791" s="787"/>
      <c r="D791" t="s">
        <v>13</v>
      </c>
      <c r="E791" s="121">
        <v>3</v>
      </c>
      <c r="G791" s="4">
        <f t="shared" si="14"/>
        <v>51.599999999999817</v>
      </c>
      <c r="I791" s="786" t="s">
        <v>11</v>
      </c>
      <c r="J791" t="s">
        <v>14</v>
      </c>
      <c r="K791" s="121">
        <v>750</v>
      </c>
    </row>
    <row r="792" spans="1:11">
      <c r="A792"/>
      <c r="B792" s="787"/>
      <c r="C792" s="787"/>
      <c r="D792" t="s">
        <v>14</v>
      </c>
      <c r="E792" s="121">
        <v>750</v>
      </c>
      <c r="G792" s="4">
        <f t="shared" si="14"/>
        <v>801.5999999999998</v>
      </c>
      <c r="J792" t="s">
        <v>4852</v>
      </c>
      <c r="K792" s="26">
        <v>100</v>
      </c>
    </row>
    <row r="793" spans="1:11">
      <c r="B793" s="787"/>
      <c r="C793" s="787"/>
      <c r="D793" t="s">
        <v>4852</v>
      </c>
      <c r="E793" s="26">
        <v>100</v>
      </c>
      <c r="G793" s="4">
        <f t="shared" si="14"/>
        <v>901.5999999999998</v>
      </c>
      <c r="K793" s="26">
        <f>SUM(K787:K792)</f>
        <v>915.2</v>
      </c>
    </row>
    <row r="794" spans="1:11">
      <c r="A794" s="39">
        <v>45705</v>
      </c>
      <c r="B794" s="787" t="s">
        <v>2891</v>
      </c>
      <c r="C794" s="787" t="s">
        <v>11</v>
      </c>
      <c r="D794" t="s">
        <v>14</v>
      </c>
      <c r="F794" s="4">
        <v>750</v>
      </c>
      <c r="G794" s="4">
        <f t="shared" si="14"/>
        <v>151.5999999999998</v>
      </c>
    </row>
    <row r="795" spans="1:11">
      <c r="A795" s="39">
        <v>45705</v>
      </c>
      <c r="B795" s="787" t="s">
        <v>4893</v>
      </c>
      <c r="C795" s="787" t="s">
        <v>11</v>
      </c>
      <c r="D795" t="s">
        <v>4852</v>
      </c>
      <c r="F795" s="4">
        <v>100</v>
      </c>
      <c r="G795" s="4">
        <f t="shared" si="14"/>
        <v>51.599999999999795</v>
      </c>
    </row>
    <row r="796" spans="1:11">
      <c r="A796" s="39">
        <v>45727</v>
      </c>
      <c r="B796" s="787" t="s">
        <v>4894</v>
      </c>
      <c r="C796" s="787" t="s">
        <v>11</v>
      </c>
      <c r="D796" t="s">
        <v>12</v>
      </c>
      <c r="F796" s="4">
        <v>48.6</v>
      </c>
      <c r="G796" s="4">
        <f t="shared" si="14"/>
        <v>2.9999999999997939</v>
      </c>
    </row>
    <row r="797" spans="1:11">
      <c r="A797" s="39">
        <v>45727</v>
      </c>
      <c r="B797" s="787" t="s">
        <v>4894</v>
      </c>
      <c r="C797" s="787" t="s">
        <v>11</v>
      </c>
      <c r="D797" t="s">
        <v>13</v>
      </c>
      <c r="F797" s="4">
        <v>3</v>
      </c>
      <c r="G797" s="4">
        <f t="shared" si="14"/>
        <v>-2.0605739337042905E-13</v>
      </c>
    </row>
    <row r="798" spans="1:11">
      <c r="A798" s="41">
        <v>45716</v>
      </c>
      <c r="B798" s="786" t="s">
        <v>10</v>
      </c>
      <c r="C798" s="786" t="s">
        <v>15</v>
      </c>
      <c r="D798" t="s">
        <v>12</v>
      </c>
      <c r="E798" s="26">
        <v>41.3</v>
      </c>
      <c r="G798" s="4">
        <f t="shared" si="14"/>
        <v>41.299999999999791</v>
      </c>
    </row>
    <row r="799" spans="1:11">
      <c r="B799" s="787"/>
      <c r="C799" s="787"/>
      <c r="D799" t="s">
        <v>13</v>
      </c>
      <c r="E799" s="26">
        <v>3</v>
      </c>
      <c r="G799" s="4">
        <f t="shared" si="14"/>
        <v>44.299999999999791</v>
      </c>
      <c r="I799" s="786" t="s">
        <v>11</v>
      </c>
      <c r="J799" t="s">
        <v>12</v>
      </c>
      <c r="K799" s="121">
        <v>48.6</v>
      </c>
    </row>
    <row r="800" spans="1:11">
      <c r="B800" s="787"/>
      <c r="C800" s="787"/>
      <c r="D800" t="s">
        <v>14</v>
      </c>
      <c r="E800" s="26">
        <v>750</v>
      </c>
      <c r="G800" s="4">
        <f t="shared" si="14"/>
        <v>794.29999999999984</v>
      </c>
      <c r="I800" s="787"/>
      <c r="J800" t="s">
        <v>13</v>
      </c>
      <c r="K800" s="121">
        <v>3</v>
      </c>
    </row>
    <row r="801" spans="1:15">
      <c r="B801" s="787"/>
      <c r="C801" s="787"/>
      <c r="D801" t="s">
        <v>4852</v>
      </c>
      <c r="E801" s="26">
        <v>100</v>
      </c>
      <c r="G801" s="4">
        <f t="shared" si="14"/>
        <v>894.29999999999984</v>
      </c>
      <c r="K801" s="121">
        <f>SUM(K799:K800)</f>
        <v>51.6</v>
      </c>
    </row>
    <row r="802" spans="1:15" s="127" customFormat="1">
      <c r="A802" s="126">
        <v>45716</v>
      </c>
      <c r="B802" s="797" t="s">
        <v>4895</v>
      </c>
      <c r="C802" s="797" t="s">
        <v>15</v>
      </c>
      <c r="D802" s="127" t="s">
        <v>14</v>
      </c>
      <c r="E802" s="275"/>
      <c r="F802" s="128">
        <v>300</v>
      </c>
      <c r="G802" s="128">
        <f t="shared" si="14"/>
        <v>594.29999999999984</v>
      </c>
      <c r="O802" s="266"/>
    </row>
    <row r="803" spans="1:15" s="127" customFormat="1">
      <c r="A803" s="126">
        <v>45728</v>
      </c>
      <c r="B803" s="797" t="s">
        <v>4896</v>
      </c>
      <c r="C803" s="797" t="s">
        <v>15</v>
      </c>
      <c r="D803" s="127" t="s">
        <v>14</v>
      </c>
      <c r="E803" s="275"/>
      <c r="F803" s="128">
        <v>450</v>
      </c>
      <c r="G803" s="128">
        <f t="shared" si="14"/>
        <v>144.29999999999984</v>
      </c>
      <c r="O803" s="266"/>
    </row>
    <row r="804" spans="1:15" s="127" customFormat="1">
      <c r="A804" s="126">
        <v>45728</v>
      </c>
      <c r="B804" s="797" t="s">
        <v>4897</v>
      </c>
      <c r="C804" s="797" t="s">
        <v>15</v>
      </c>
      <c r="D804" s="127" t="s">
        <v>4852</v>
      </c>
      <c r="E804" s="275"/>
      <c r="F804" s="128">
        <v>100</v>
      </c>
      <c r="G804" s="128">
        <f t="shared" si="14"/>
        <v>44.299999999999841</v>
      </c>
      <c r="O804" s="266"/>
    </row>
    <row r="805" spans="1:15">
      <c r="A805" s="39">
        <v>45749</v>
      </c>
      <c r="B805" s="787" t="s">
        <v>4898</v>
      </c>
      <c r="C805" s="787" t="s">
        <v>15</v>
      </c>
      <c r="D805" t="s">
        <v>12</v>
      </c>
      <c r="F805" s="4">
        <v>41.3</v>
      </c>
      <c r="G805" s="4">
        <f t="shared" si="14"/>
        <v>2.9999999999998437</v>
      </c>
    </row>
    <row r="806" spans="1:15">
      <c r="A806" s="39">
        <v>45749</v>
      </c>
      <c r="B806" s="787" t="s">
        <v>4898</v>
      </c>
      <c r="C806" s="787" t="s">
        <v>15</v>
      </c>
      <c r="D806" t="s">
        <v>13</v>
      </c>
      <c r="F806" s="4">
        <v>3</v>
      </c>
      <c r="G806" s="4">
        <f t="shared" si="14"/>
        <v>-1.5631940186722204E-13</v>
      </c>
    </row>
    <row r="807" spans="1:15">
      <c r="A807" s="41">
        <v>45747</v>
      </c>
      <c r="B807" s="786" t="s">
        <v>10</v>
      </c>
      <c r="C807" s="786" t="s">
        <v>710</v>
      </c>
      <c r="D807" t="s">
        <v>12</v>
      </c>
      <c r="E807" s="26">
        <v>51.1</v>
      </c>
      <c r="G807" s="4">
        <f t="shared" si="14"/>
        <v>51.099999999999845</v>
      </c>
      <c r="I807" s="822" t="s">
        <v>4884</v>
      </c>
      <c r="J807" s="822"/>
      <c r="K807" s="822"/>
    </row>
    <row r="808" spans="1:15">
      <c r="B808" s="787"/>
      <c r="C808" s="787"/>
      <c r="D808" t="s">
        <v>13</v>
      </c>
      <c r="E808" s="26">
        <v>3</v>
      </c>
      <c r="G808" s="4">
        <f t="shared" si="14"/>
        <v>54.099999999999845</v>
      </c>
      <c r="H808">
        <v>2024</v>
      </c>
      <c r="I808" s="786" t="s">
        <v>710</v>
      </c>
      <c r="J808" t="s">
        <v>12</v>
      </c>
      <c r="K808" s="26">
        <v>51.1</v>
      </c>
      <c r="L808" s="4"/>
    </row>
    <row r="809" spans="1:15">
      <c r="B809" s="787"/>
      <c r="C809" s="787"/>
      <c r="D809" t="s">
        <v>14</v>
      </c>
      <c r="E809" s="26">
        <v>750</v>
      </c>
      <c r="G809" s="4">
        <f t="shared" si="14"/>
        <v>804.0999999999998</v>
      </c>
      <c r="I809" s="787"/>
      <c r="J809" t="s">
        <v>13</v>
      </c>
      <c r="K809" s="26">
        <v>3</v>
      </c>
      <c r="L809" s="4"/>
    </row>
    <row r="810" spans="1:15">
      <c r="B810" s="787"/>
      <c r="C810" s="787"/>
      <c r="D810" t="s">
        <v>4852</v>
      </c>
      <c r="E810" s="26">
        <v>100</v>
      </c>
      <c r="G810" s="4">
        <f t="shared" si="14"/>
        <v>904.0999999999998</v>
      </c>
      <c r="I810" s="786" t="s">
        <v>17</v>
      </c>
      <c r="J810" t="s">
        <v>12</v>
      </c>
      <c r="K810" s="26">
        <v>4</v>
      </c>
    </row>
    <row r="811" spans="1:15">
      <c r="A811" s="39">
        <v>45749</v>
      </c>
      <c r="B811" s="787" t="s">
        <v>4899</v>
      </c>
      <c r="C811" s="787" t="s">
        <v>710</v>
      </c>
      <c r="D811" t="s">
        <v>14</v>
      </c>
      <c r="F811" s="4">
        <v>750</v>
      </c>
      <c r="G811" s="4">
        <f t="shared" si="14"/>
        <v>154.0999999999998</v>
      </c>
      <c r="I811" s="787"/>
      <c r="J811" t="s">
        <v>13</v>
      </c>
      <c r="K811" s="26">
        <v>3</v>
      </c>
    </row>
    <row r="812" spans="1:15">
      <c r="A812" s="39">
        <v>45749</v>
      </c>
      <c r="B812" s="787" t="s">
        <v>4898</v>
      </c>
      <c r="C812" s="787" t="s">
        <v>710</v>
      </c>
      <c r="D812" t="s">
        <v>4852</v>
      </c>
      <c r="F812" s="4">
        <v>100</v>
      </c>
      <c r="G812" s="4">
        <f t="shared" si="14"/>
        <v>54.099999999999795</v>
      </c>
      <c r="I812" s="787"/>
      <c r="J812" t="s">
        <v>14</v>
      </c>
      <c r="K812" s="26">
        <v>63.3</v>
      </c>
    </row>
    <row r="813" spans="1:15">
      <c r="A813" s="41">
        <v>45777</v>
      </c>
      <c r="B813" s="786" t="s">
        <v>10</v>
      </c>
      <c r="C813" s="786" t="s">
        <v>17</v>
      </c>
      <c r="D813" t="s">
        <v>12</v>
      </c>
      <c r="E813" s="26">
        <v>4</v>
      </c>
      <c r="G813" s="4">
        <f t="shared" si="14"/>
        <v>58.099999999999795</v>
      </c>
      <c r="I813" s="787"/>
      <c r="J813" t="s">
        <v>4852</v>
      </c>
      <c r="K813" s="26">
        <v>16.7</v>
      </c>
      <c r="L813" s="26"/>
    </row>
    <row r="814" spans="1:15">
      <c r="B814" s="787"/>
      <c r="C814" s="787"/>
      <c r="D814" t="s">
        <v>13</v>
      </c>
      <c r="E814" s="26">
        <v>3</v>
      </c>
      <c r="G814" s="4">
        <f t="shared" si="14"/>
        <v>61.099999999999795</v>
      </c>
      <c r="K814" s="26">
        <f>SUM(K808:K813)</f>
        <v>141.1</v>
      </c>
    </row>
    <row r="815" spans="1:15">
      <c r="B815" s="787"/>
      <c r="C815" s="787"/>
      <c r="D815" t="s">
        <v>14</v>
      </c>
      <c r="E815" s="26">
        <v>83.3</v>
      </c>
      <c r="G815" s="4">
        <f t="shared" si="14"/>
        <v>144.39999999999981</v>
      </c>
    </row>
    <row r="816" spans="1:15">
      <c r="B816" s="787"/>
      <c r="C816" s="787"/>
      <c r="D816" t="s">
        <v>4852</v>
      </c>
      <c r="E816" s="26">
        <v>16.7</v>
      </c>
      <c r="G816" s="4">
        <f t="shared" ref="G816:G835" si="15">+G815+E816-F816</f>
        <v>161.0999999999998</v>
      </c>
    </row>
    <row r="817" spans="1:15" s="127" customFormat="1">
      <c r="A817" s="126">
        <v>45777</v>
      </c>
      <c r="B817" s="797" t="s">
        <v>4900</v>
      </c>
      <c r="C817" s="797" t="s">
        <v>17</v>
      </c>
      <c r="D817" s="127" t="s">
        <v>14</v>
      </c>
      <c r="E817" s="275"/>
      <c r="F817" s="128">
        <v>20</v>
      </c>
      <c r="G817" s="128">
        <f t="shared" si="15"/>
        <v>141.0999999999998</v>
      </c>
      <c r="I817" s="275"/>
      <c r="O817" s="266"/>
    </row>
    <row r="818" spans="1:15">
      <c r="B818" s="787"/>
      <c r="C818" s="787"/>
      <c r="G818" s="4">
        <f t="shared" si="15"/>
        <v>141.0999999999998</v>
      </c>
      <c r="I818" s="26"/>
    </row>
    <row r="819" spans="1:15">
      <c r="B819" s="787"/>
      <c r="C819" s="787"/>
      <c r="G819" s="4">
        <f t="shared" si="15"/>
        <v>141.0999999999998</v>
      </c>
    </row>
    <row r="820" spans="1:15">
      <c r="B820" s="787"/>
      <c r="C820" s="787"/>
      <c r="G820" s="4">
        <f t="shared" si="15"/>
        <v>141.0999999999998</v>
      </c>
    </row>
    <row r="821" spans="1:15">
      <c r="B821" s="787"/>
      <c r="C821" s="787"/>
      <c r="G821" s="4">
        <f t="shared" si="15"/>
        <v>141.0999999999998</v>
      </c>
    </row>
    <row r="822" spans="1:15">
      <c r="B822" s="787"/>
      <c r="C822" s="787"/>
      <c r="G822" s="4">
        <f t="shared" si="15"/>
        <v>141.0999999999998</v>
      </c>
    </row>
    <row r="823" spans="1:15">
      <c r="B823" s="787"/>
      <c r="C823" s="787"/>
      <c r="G823" s="4">
        <f t="shared" si="15"/>
        <v>141.0999999999998</v>
      </c>
    </row>
    <row r="824" spans="1:15">
      <c r="B824" s="787"/>
      <c r="C824" s="787"/>
      <c r="G824" s="4">
        <f t="shared" si="15"/>
        <v>141.0999999999998</v>
      </c>
    </row>
    <row r="825" spans="1:15">
      <c r="B825" s="787"/>
      <c r="C825" s="787"/>
      <c r="G825" s="4">
        <f t="shared" si="15"/>
        <v>141.0999999999998</v>
      </c>
    </row>
    <row r="826" spans="1:15">
      <c r="B826" s="787"/>
      <c r="C826" s="787"/>
      <c r="G826" s="4">
        <f t="shared" si="15"/>
        <v>141.0999999999998</v>
      </c>
    </row>
    <row r="827" spans="1:15">
      <c r="B827" s="787"/>
      <c r="C827" s="787"/>
      <c r="G827" s="4">
        <f t="shared" si="15"/>
        <v>141.0999999999998</v>
      </c>
    </row>
    <row r="828" spans="1:15">
      <c r="B828" s="787"/>
      <c r="C828" s="787"/>
      <c r="G828" s="4">
        <f t="shared" si="15"/>
        <v>141.0999999999998</v>
      </c>
    </row>
    <row r="829" spans="1:15">
      <c r="B829" s="787"/>
      <c r="C829" s="787"/>
      <c r="G829" s="4">
        <f t="shared" si="15"/>
        <v>141.0999999999998</v>
      </c>
    </row>
    <row r="830" spans="1:15">
      <c r="B830" s="787"/>
      <c r="C830" s="787"/>
      <c r="G830" s="4">
        <f t="shared" si="15"/>
        <v>141.0999999999998</v>
      </c>
    </row>
    <row r="831" spans="1:15">
      <c r="B831" s="787"/>
      <c r="C831" s="787"/>
      <c r="G831" s="4">
        <f t="shared" si="15"/>
        <v>141.0999999999998</v>
      </c>
    </row>
    <row r="832" spans="1:15">
      <c r="B832" s="787"/>
      <c r="C832" s="787"/>
      <c r="G832" s="4">
        <f t="shared" si="15"/>
        <v>141.0999999999998</v>
      </c>
    </row>
    <row r="833" spans="7:7">
      <c r="G833" s="4">
        <f t="shared" si="15"/>
        <v>141.0999999999998</v>
      </c>
    </row>
    <row r="834" spans="7:7">
      <c r="G834" s="4">
        <f t="shared" si="15"/>
        <v>141.0999999999998</v>
      </c>
    </row>
    <row r="835" spans="7:7">
      <c r="G835" s="251">
        <f t="shared" si="15"/>
        <v>141.0999999999998</v>
      </c>
    </row>
  </sheetData>
  <autoFilter ref="A5:G381" xr:uid="{00000000-0009-0000-0000-00001F000000}"/>
  <mergeCells count="4">
    <mergeCell ref="B3:F3"/>
    <mergeCell ref="I701:K701"/>
    <mergeCell ref="I764:K764"/>
    <mergeCell ref="I807:K807"/>
  </mergeCells>
  <pageMargins left="0.70866141732283472" right="0.70866141732283472" top="0.39370078740157483" bottom="0.35433070866141736" header="0.31496062992125984" footer="0.31496062992125984"/>
  <pageSetup paperSize="9" scale="8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7">
    <tabColor rgb="FF00B0F0"/>
  </sheetPr>
  <dimension ref="A1:T1023"/>
  <sheetViews>
    <sheetView topLeftCell="A614" zoomScale="95" zoomScaleNormal="95" workbookViewId="0">
      <selection activeCell="H631" sqref="H631"/>
    </sheetView>
  </sheetViews>
  <sheetFormatPr defaultColWidth="11.42578125" defaultRowHeight="15"/>
  <cols>
    <col min="1" max="1" width="11.42578125" style="39"/>
    <col min="2" max="2" width="13.140625" style="6" customWidth="1"/>
    <col min="3" max="3" width="14.140625" style="6" customWidth="1"/>
    <col min="4" max="4" width="24.85546875" customWidth="1"/>
    <col min="5" max="5" width="11.42578125" style="121"/>
    <col min="6" max="6" width="11.42578125" style="46"/>
    <col min="7" max="7" width="12.42578125" style="4" bestFit="1" customWidth="1"/>
    <col min="8" max="8" width="12.42578125" style="4" customWidth="1"/>
    <col min="12" max="12" width="18.5703125" bestFit="1" customWidth="1"/>
    <col min="13" max="13" width="14.5703125" customWidth="1"/>
    <col min="14" max="14" width="12.140625" style="121" customWidth="1"/>
  </cols>
  <sheetData>
    <row r="1" spans="1:14">
      <c r="A1" s="878" t="s">
        <v>4901</v>
      </c>
      <c r="B1" s="879"/>
      <c r="C1" s="879"/>
      <c r="D1" s="879"/>
      <c r="E1" s="879"/>
      <c r="F1" s="879"/>
      <c r="G1" s="880"/>
    </row>
    <row r="2" spans="1:14">
      <c r="A2" s="881"/>
      <c r="B2" s="882"/>
      <c r="C2" s="882"/>
      <c r="D2" s="882"/>
      <c r="E2" s="882"/>
      <c r="F2" s="882"/>
      <c r="G2" s="883"/>
    </row>
    <row r="3" spans="1:14">
      <c r="A3" s="881"/>
      <c r="B3" s="882"/>
      <c r="C3" s="882"/>
      <c r="D3" s="882"/>
      <c r="E3" s="882"/>
      <c r="F3" s="882"/>
      <c r="G3" s="883"/>
      <c r="H3" s="10"/>
    </row>
    <row r="4" spans="1:14">
      <c r="A4" s="884"/>
      <c r="B4" s="885"/>
      <c r="C4" s="885"/>
      <c r="D4" s="885"/>
      <c r="E4" s="885"/>
      <c r="F4" s="885"/>
      <c r="G4" s="886"/>
    </row>
    <row r="5" spans="1:14" s="6" customFormat="1" ht="30.75">
      <c r="A5" s="40" t="s">
        <v>1</v>
      </c>
      <c r="B5" s="804" t="s">
        <v>2</v>
      </c>
      <c r="C5" s="804" t="s">
        <v>3</v>
      </c>
      <c r="D5" s="804" t="s">
        <v>4</v>
      </c>
      <c r="E5" s="139" t="s">
        <v>5</v>
      </c>
      <c r="F5" s="85" t="s">
        <v>6</v>
      </c>
      <c r="G5" s="14" t="s">
        <v>7</v>
      </c>
      <c r="H5" s="14"/>
      <c r="I5" s="787"/>
      <c r="J5" s="787"/>
      <c r="K5" s="787"/>
      <c r="L5" s="787"/>
      <c r="M5" s="787"/>
      <c r="N5" s="814"/>
    </row>
    <row r="6" spans="1:14">
      <c r="B6" s="787"/>
      <c r="C6" s="787"/>
      <c r="E6" s="138"/>
      <c r="G6" s="4">
        <v>0</v>
      </c>
    </row>
    <row r="7" spans="1:14">
      <c r="A7" s="39">
        <v>43667</v>
      </c>
      <c r="B7" s="787" t="s">
        <v>10</v>
      </c>
      <c r="C7" s="787" t="s">
        <v>20</v>
      </c>
      <c r="D7" t="s">
        <v>12</v>
      </c>
      <c r="E7" s="138">
        <v>17.100000000000001</v>
      </c>
      <c r="G7" s="4">
        <f>+G6+E7-F7</f>
        <v>17.100000000000001</v>
      </c>
    </row>
    <row r="8" spans="1:14">
      <c r="B8" s="787"/>
      <c r="C8" s="787"/>
      <c r="D8" t="s">
        <v>13</v>
      </c>
      <c r="E8" s="138">
        <v>1.9</v>
      </c>
      <c r="G8" s="4">
        <f t="shared" ref="G8:G86" si="0">+G7+E8-F8</f>
        <v>19</v>
      </c>
    </row>
    <row r="9" spans="1:14">
      <c r="B9" s="787"/>
      <c r="C9" s="787"/>
      <c r="D9" t="s">
        <v>338</v>
      </c>
      <c r="E9" s="138">
        <v>300</v>
      </c>
      <c r="G9" s="4">
        <f t="shared" si="0"/>
        <v>319</v>
      </c>
    </row>
    <row r="10" spans="1:14">
      <c r="B10" s="787"/>
      <c r="C10" s="787"/>
      <c r="D10" t="s">
        <v>14</v>
      </c>
      <c r="E10" s="138">
        <v>100</v>
      </c>
      <c r="G10" s="4">
        <f t="shared" si="0"/>
        <v>419</v>
      </c>
    </row>
    <row r="11" spans="1:14">
      <c r="A11" s="39">
        <v>43656</v>
      </c>
      <c r="B11" s="787" t="s">
        <v>4902</v>
      </c>
      <c r="C11" s="787" t="s">
        <v>20</v>
      </c>
      <c r="D11" t="s">
        <v>338</v>
      </c>
      <c r="E11" s="138"/>
      <c r="F11" s="46">
        <v>300</v>
      </c>
      <c r="G11" s="4">
        <f t="shared" si="0"/>
        <v>119</v>
      </c>
    </row>
    <row r="12" spans="1:14">
      <c r="A12" s="39">
        <v>43714</v>
      </c>
      <c r="B12" s="787" t="s">
        <v>4903</v>
      </c>
      <c r="C12" s="787" t="s">
        <v>20</v>
      </c>
      <c r="D12" t="s">
        <v>14</v>
      </c>
      <c r="E12" s="138"/>
      <c r="F12" s="46">
        <v>100</v>
      </c>
      <c r="G12" s="4">
        <f t="shared" si="0"/>
        <v>19</v>
      </c>
    </row>
    <row r="13" spans="1:14">
      <c r="A13" s="39">
        <v>43752</v>
      </c>
      <c r="B13" s="787" t="s">
        <v>4904</v>
      </c>
      <c r="C13" s="787" t="s">
        <v>20</v>
      </c>
      <c r="D13" t="s">
        <v>12</v>
      </c>
      <c r="E13" s="138"/>
      <c r="F13" s="46">
        <v>17.100000000000001</v>
      </c>
      <c r="G13" s="4">
        <f t="shared" si="0"/>
        <v>1.8999999999999986</v>
      </c>
    </row>
    <row r="14" spans="1:14">
      <c r="A14" s="39">
        <v>43752</v>
      </c>
      <c r="B14" s="787" t="s">
        <v>4904</v>
      </c>
      <c r="C14" s="787" t="s">
        <v>20</v>
      </c>
      <c r="D14" t="s">
        <v>13</v>
      </c>
      <c r="E14" s="138"/>
      <c r="F14" s="46">
        <v>1.9</v>
      </c>
      <c r="G14" s="4">
        <f t="shared" si="0"/>
        <v>0</v>
      </c>
    </row>
    <row r="15" spans="1:14">
      <c r="A15" s="41">
        <v>43687</v>
      </c>
      <c r="B15" s="786" t="s">
        <v>10</v>
      </c>
      <c r="C15" s="786" t="s">
        <v>21</v>
      </c>
      <c r="D15" t="s">
        <v>12</v>
      </c>
      <c r="E15" s="138">
        <v>41.3</v>
      </c>
      <c r="G15" s="4">
        <f t="shared" si="0"/>
        <v>41.3</v>
      </c>
    </row>
    <row r="16" spans="1:14">
      <c r="B16" s="787"/>
      <c r="C16" s="787"/>
      <c r="D16" t="s">
        <v>13</v>
      </c>
      <c r="E16" s="138">
        <v>4.5999999999999996</v>
      </c>
      <c r="G16" s="4">
        <f t="shared" si="0"/>
        <v>45.9</v>
      </c>
    </row>
    <row r="17" spans="1:7">
      <c r="B17" s="787"/>
      <c r="C17" s="787"/>
      <c r="D17" t="s">
        <v>14</v>
      </c>
      <c r="E17" s="138">
        <v>300</v>
      </c>
      <c r="G17" s="4">
        <f t="shared" si="0"/>
        <v>345.9</v>
      </c>
    </row>
    <row r="18" spans="1:7">
      <c r="A18" s="39">
        <v>43714</v>
      </c>
      <c r="B18" s="787" t="s">
        <v>4903</v>
      </c>
      <c r="C18" s="787" t="s">
        <v>21</v>
      </c>
      <c r="D18" t="s">
        <v>14</v>
      </c>
      <c r="E18" s="138"/>
      <c r="F18" s="46">
        <v>100</v>
      </c>
      <c r="G18" s="4">
        <f t="shared" si="0"/>
        <v>245.89999999999998</v>
      </c>
    </row>
    <row r="19" spans="1:7">
      <c r="A19" s="39">
        <v>43747</v>
      </c>
      <c r="B19" s="787" t="s">
        <v>4905</v>
      </c>
      <c r="C19" s="787" t="s">
        <v>21</v>
      </c>
      <c r="D19" t="s">
        <v>14</v>
      </c>
      <c r="E19" s="138"/>
      <c r="F19" s="46">
        <v>100</v>
      </c>
      <c r="G19" s="4">
        <f t="shared" si="0"/>
        <v>145.89999999999998</v>
      </c>
    </row>
    <row r="20" spans="1:7">
      <c r="A20" s="39">
        <v>43752</v>
      </c>
      <c r="B20" s="787" t="s">
        <v>4904</v>
      </c>
      <c r="C20" s="787" t="s">
        <v>21</v>
      </c>
      <c r="D20" t="s">
        <v>12</v>
      </c>
      <c r="E20" s="138"/>
      <c r="F20" s="46">
        <v>41</v>
      </c>
      <c r="G20" s="4">
        <f t="shared" si="0"/>
        <v>104.89999999999998</v>
      </c>
    </row>
    <row r="21" spans="1:7">
      <c r="A21" s="39">
        <v>43769</v>
      </c>
      <c r="B21" s="787" t="s">
        <v>4906</v>
      </c>
      <c r="C21" s="787" t="s">
        <v>21</v>
      </c>
      <c r="D21" t="s">
        <v>14</v>
      </c>
      <c r="E21" s="138"/>
      <c r="F21" s="46">
        <v>100</v>
      </c>
      <c r="G21" s="4">
        <f t="shared" si="0"/>
        <v>4.8999999999999773</v>
      </c>
    </row>
    <row r="22" spans="1:7">
      <c r="A22" s="39">
        <v>43769</v>
      </c>
      <c r="B22" s="787" t="s">
        <v>4906</v>
      </c>
      <c r="C22" s="787" t="s">
        <v>21</v>
      </c>
      <c r="D22" t="s">
        <v>12</v>
      </c>
      <c r="E22" s="138"/>
      <c r="F22" s="46">
        <v>0.3</v>
      </c>
      <c r="G22" s="4">
        <f t="shared" si="0"/>
        <v>4.5999999999999774</v>
      </c>
    </row>
    <row r="23" spans="1:7">
      <c r="A23" s="39">
        <v>43769</v>
      </c>
      <c r="B23" s="787" t="s">
        <v>4906</v>
      </c>
      <c r="C23" s="787" t="s">
        <v>21</v>
      </c>
      <c r="D23" t="s">
        <v>13</v>
      </c>
      <c r="E23" s="138"/>
      <c r="F23" s="46">
        <v>4.5999999999999996</v>
      </c>
      <c r="G23" s="4">
        <f t="shared" si="0"/>
        <v>-2.2204460492503131E-14</v>
      </c>
    </row>
    <row r="24" spans="1:7">
      <c r="A24" s="41">
        <v>43718</v>
      </c>
      <c r="B24" s="786" t="s">
        <v>10</v>
      </c>
      <c r="C24" s="786" t="s">
        <v>91</v>
      </c>
      <c r="D24" t="s">
        <v>12</v>
      </c>
      <c r="E24" s="138">
        <v>41.5</v>
      </c>
      <c r="G24" s="4">
        <f t="shared" si="0"/>
        <v>41.499999999999979</v>
      </c>
    </row>
    <row r="25" spans="1:7">
      <c r="B25" s="787"/>
      <c r="C25" s="787"/>
      <c r="D25" t="s">
        <v>13</v>
      </c>
      <c r="E25" s="138">
        <v>4.7</v>
      </c>
      <c r="G25" s="4">
        <f t="shared" si="0"/>
        <v>46.199999999999982</v>
      </c>
    </row>
    <row r="26" spans="1:7">
      <c r="B26" s="787"/>
      <c r="C26" s="787"/>
      <c r="D26" t="s">
        <v>14</v>
      </c>
      <c r="E26" s="138">
        <v>300</v>
      </c>
      <c r="G26" s="4">
        <f t="shared" si="0"/>
        <v>346.2</v>
      </c>
    </row>
    <row r="27" spans="1:7">
      <c r="A27" s="39">
        <v>43769</v>
      </c>
      <c r="B27" s="787" t="s">
        <v>4906</v>
      </c>
      <c r="C27" s="787" t="s">
        <v>91</v>
      </c>
      <c r="D27" t="s">
        <v>14</v>
      </c>
      <c r="E27" s="138"/>
      <c r="F27" s="46">
        <v>30.1</v>
      </c>
      <c r="G27" s="4">
        <f t="shared" si="0"/>
        <v>316.09999999999997</v>
      </c>
    </row>
    <row r="28" spans="1:7">
      <c r="A28" s="39">
        <v>43788</v>
      </c>
      <c r="B28" s="787" t="s">
        <v>4907</v>
      </c>
      <c r="C28" s="787" t="s">
        <v>91</v>
      </c>
      <c r="D28" t="s">
        <v>12</v>
      </c>
      <c r="E28" s="138"/>
      <c r="F28" s="46">
        <v>41.5</v>
      </c>
      <c r="G28" s="4">
        <f t="shared" si="0"/>
        <v>274.59999999999997</v>
      </c>
    </row>
    <row r="29" spans="1:7">
      <c r="A29" s="39">
        <v>43788</v>
      </c>
      <c r="B29" s="787" t="s">
        <v>4907</v>
      </c>
      <c r="C29" s="787" t="s">
        <v>91</v>
      </c>
      <c r="D29" t="s">
        <v>13</v>
      </c>
      <c r="E29" s="138"/>
      <c r="F29" s="46">
        <v>4.7</v>
      </c>
      <c r="G29" s="4">
        <f t="shared" si="0"/>
        <v>269.89999999999998</v>
      </c>
    </row>
    <row r="30" spans="1:7">
      <c r="A30" s="39">
        <v>43788</v>
      </c>
      <c r="B30" s="787" t="s">
        <v>4908</v>
      </c>
      <c r="C30" s="787" t="s">
        <v>91</v>
      </c>
      <c r="D30" t="s">
        <v>14</v>
      </c>
      <c r="E30" s="138"/>
      <c r="F30" s="46">
        <v>135</v>
      </c>
      <c r="G30" s="4">
        <f t="shared" si="0"/>
        <v>134.89999999999998</v>
      </c>
    </row>
    <row r="31" spans="1:7">
      <c r="A31" s="39">
        <v>43818</v>
      </c>
      <c r="B31" s="787" t="s">
        <v>4909</v>
      </c>
      <c r="C31" s="787" t="s">
        <v>91</v>
      </c>
      <c r="D31" t="s">
        <v>14</v>
      </c>
      <c r="E31" s="138"/>
      <c r="F31" s="46">
        <v>134.9</v>
      </c>
      <c r="G31" s="4">
        <f t="shared" si="0"/>
        <v>0</v>
      </c>
    </row>
    <row r="32" spans="1:7">
      <c r="A32" s="41">
        <v>43769</v>
      </c>
      <c r="B32" s="786" t="s">
        <v>10</v>
      </c>
      <c r="C32" s="786" t="s">
        <v>23</v>
      </c>
      <c r="D32" t="s">
        <v>12</v>
      </c>
      <c r="E32" s="138">
        <v>41.8</v>
      </c>
      <c r="G32" s="4">
        <f t="shared" si="0"/>
        <v>41.8</v>
      </c>
    </row>
    <row r="33" spans="1:9">
      <c r="B33" s="787"/>
      <c r="C33" s="787"/>
      <c r="D33" t="s">
        <v>13</v>
      </c>
      <c r="E33" s="138">
        <v>4.5</v>
      </c>
      <c r="G33" s="4">
        <f t="shared" si="0"/>
        <v>46.3</v>
      </c>
    </row>
    <row r="34" spans="1:9">
      <c r="B34" s="787"/>
      <c r="C34" s="787"/>
      <c r="D34" t="s">
        <v>14</v>
      </c>
      <c r="E34" s="138">
        <v>300</v>
      </c>
      <c r="F34" s="84"/>
      <c r="G34" s="4">
        <f t="shared" si="0"/>
        <v>346.3</v>
      </c>
    </row>
    <row r="35" spans="1:9">
      <c r="A35" s="39">
        <v>43769</v>
      </c>
      <c r="B35" s="787" t="s">
        <v>4910</v>
      </c>
      <c r="C35" s="787" t="s">
        <v>23</v>
      </c>
      <c r="D35" t="s">
        <v>14</v>
      </c>
      <c r="E35" s="138"/>
      <c r="F35" s="84">
        <v>90</v>
      </c>
      <c r="G35" s="4">
        <f t="shared" si="0"/>
        <v>256.3</v>
      </c>
    </row>
    <row r="36" spans="1:9">
      <c r="A36" s="39">
        <v>43861</v>
      </c>
      <c r="B36" s="787" t="s">
        <v>4911</v>
      </c>
      <c r="C36" s="787" t="s">
        <v>23</v>
      </c>
      <c r="D36" t="s">
        <v>12</v>
      </c>
      <c r="E36" s="138"/>
      <c r="F36" s="84">
        <v>41.8</v>
      </c>
      <c r="G36" s="4">
        <f t="shared" si="0"/>
        <v>214.5</v>
      </c>
    </row>
    <row r="37" spans="1:9">
      <c r="A37" s="39">
        <v>43861</v>
      </c>
      <c r="B37" s="787" t="s">
        <v>4911</v>
      </c>
      <c r="C37" s="787" t="s">
        <v>23</v>
      </c>
      <c r="D37" t="s">
        <v>13</v>
      </c>
      <c r="E37" s="138"/>
      <c r="F37" s="84">
        <v>4.5</v>
      </c>
      <c r="G37" s="4">
        <f t="shared" si="0"/>
        <v>210</v>
      </c>
    </row>
    <row r="38" spans="1:9">
      <c r="A38" s="39">
        <v>43981</v>
      </c>
      <c r="B38" s="787" t="s">
        <v>4912</v>
      </c>
      <c r="C38" s="787" t="s">
        <v>23</v>
      </c>
      <c r="D38" t="s">
        <v>14</v>
      </c>
      <c r="E38" s="138"/>
      <c r="F38" s="84">
        <v>210</v>
      </c>
      <c r="G38" s="4">
        <f t="shared" si="0"/>
        <v>0</v>
      </c>
    </row>
    <row r="39" spans="1:9">
      <c r="A39" s="41">
        <v>43799</v>
      </c>
      <c r="B39" s="786" t="s">
        <v>10</v>
      </c>
      <c r="C39" s="786" t="s">
        <v>24</v>
      </c>
      <c r="D39" t="s">
        <v>12</v>
      </c>
      <c r="E39" s="138">
        <v>46.8</v>
      </c>
      <c r="F39" s="84"/>
      <c r="G39" s="4">
        <f t="shared" si="0"/>
        <v>46.8</v>
      </c>
    </row>
    <row r="40" spans="1:9">
      <c r="B40" s="787"/>
      <c r="C40" s="787"/>
      <c r="D40" t="s">
        <v>13</v>
      </c>
      <c r="E40" s="138">
        <v>4.7</v>
      </c>
      <c r="F40" s="84"/>
      <c r="G40" s="4">
        <f t="shared" si="0"/>
        <v>51.5</v>
      </c>
    </row>
    <row r="41" spans="1:9">
      <c r="B41" s="787"/>
      <c r="C41" s="787"/>
      <c r="D41" t="s">
        <v>14</v>
      </c>
      <c r="E41" s="138">
        <v>300</v>
      </c>
      <c r="F41" s="84"/>
      <c r="G41" s="4">
        <f t="shared" si="0"/>
        <v>351.5</v>
      </c>
      <c r="I41" s="12"/>
    </row>
    <row r="42" spans="1:9">
      <c r="A42" s="39">
        <v>43799</v>
      </c>
      <c r="B42" s="787" t="s">
        <v>4913</v>
      </c>
      <c r="C42" s="787" t="s">
        <v>24</v>
      </c>
      <c r="D42" t="s">
        <v>14</v>
      </c>
      <c r="E42" s="138"/>
      <c r="F42" s="84">
        <v>150</v>
      </c>
      <c r="G42" s="4">
        <f t="shared" si="0"/>
        <v>201.5</v>
      </c>
      <c r="I42" s="12"/>
    </row>
    <row r="43" spans="1:9">
      <c r="A43" s="39">
        <v>43981</v>
      </c>
      <c r="B43" s="787" t="s">
        <v>4912</v>
      </c>
      <c r="C43" s="787" t="s">
        <v>24</v>
      </c>
      <c r="D43" t="s">
        <v>14</v>
      </c>
      <c r="E43" s="138"/>
      <c r="F43" s="84">
        <v>10</v>
      </c>
      <c r="G43" s="4">
        <f t="shared" si="0"/>
        <v>191.5</v>
      </c>
      <c r="I43" s="12"/>
    </row>
    <row r="44" spans="1:9">
      <c r="A44" s="39">
        <v>43999</v>
      </c>
      <c r="B44" s="787" t="s">
        <v>4914</v>
      </c>
      <c r="C44" s="787" t="s">
        <v>24</v>
      </c>
      <c r="D44" s="2" t="s">
        <v>14</v>
      </c>
      <c r="E44" s="138"/>
      <c r="F44" s="84">
        <v>140</v>
      </c>
      <c r="G44" s="4">
        <f t="shared" si="0"/>
        <v>51.5</v>
      </c>
      <c r="I44" s="12"/>
    </row>
    <row r="45" spans="1:9">
      <c r="A45" s="39">
        <v>43999</v>
      </c>
      <c r="B45" s="787" t="s">
        <v>4914</v>
      </c>
      <c r="C45" s="787" t="s">
        <v>24</v>
      </c>
      <c r="D45" t="s">
        <v>12</v>
      </c>
      <c r="E45" s="138"/>
      <c r="F45" s="84">
        <v>46.8</v>
      </c>
      <c r="G45" s="4">
        <f t="shared" si="0"/>
        <v>4.7000000000000028</v>
      </c>
      <c r="I45" s="12"/>
    </row>
    <row r="46" spans="1:9">
      <c r="A46" s="39">
        <v>43999</v>
      </c>
      <c r="B46" s="787" t="s">
        <v>4914</v>
      </c>
      <c r="C46" s="787" t="s">
        <v>24</v>
      </c>
      <c r="D46" t="s">
        <v>13</v>
      </c>
      <c r="E46" s="138"/>
      <c r="F46" s="84">
        <v>4.7</v>
      </c>
      <c r="G46" s="4">
        <f t="shared" si="0"/>
        <v>0</v>
      </c>
      <c r="I46" s="12"/>
    </row>
    <row r="47" spans="1:9">
      <c r="A47" s="41">
        <v>43830</v>
      </c>
      <c r="B47" s="786" t="s">
        <v>10</v>
      </c>
      <c r="C47" s="786" t="s">
        <v>25</v>
      </c>
      <c r="D47" t="s">
        <v>12</v>
      </c>
      <c r="E47" s="138">
        <v>48.9</v>
      </c>
      <c r="G47" s="4">
        <f t="shared" si="0"/>
        <v>48.9</v>
      </c>
      <c r="I47" s="12"/>
    </row>
    <row r="48" spans="1:9">
      <c r="B48" s="787"/>
      <c r="C48" s="787"/>
      <c r="D48" t="s">
        <v>13</v>
      </c>
      <c r="E48" s="138">
        <v>4.7</v>
      </c>
      <c r="G48" s="4">
        <f t="shared" si="0"/>
        <v>53.6</v>
      </c>
      <c r="I48" s="12"/>
    </row>
    <row r="49" spans="1:9">
      <c r="B49" s="787"/>
      <c r="C49" s="787"/>
      <c r="D49" t="s">
        <v>14</v>
      </c>
      <c r="E49" s="138">
        <v>300</v>
      </c>
      <c r="G49" s="4">
        <f t="shared" si="0"/>
        <v>353.6</v>
      </c>
      <c r="I49" s="12"/>
    </row>
    <row r="50" spans="1:9">
      <c r="A50" s="39">
        <v>43830</v>
      </c>
      <c r="B50" s="787" t="s">
        <v>4915</v>
      </c>
      <c r="C50" s="787" t="s">
        <v>25</v>
      </c>
      <c r="D50" t="s">
        <v>14</v>
      </c>
      <c r="E50" s="138"/>
      <c r="F50" s="46">
        <v>200</v>
      </c>
      <c r="G50" s="4">
        <f t="shared" si="0"/>
        <v>153.60000000000002</v>
      </c>
      <c r="I50" s="12"/>
    </row>
    <row r="51" spans="1:9">
      <c r="A51" s="39">
        <v>43999</v>
      </c>
      <c r="B51" s="787" t="s">
        <v>4914</v>
      </c>
      <c r="C51" s="787" t="s">
        <v>25</v>
      </c>
      <c r="D51" t="s">
        <v>12</v>
      </c>
      <c r="E51" s="138"/>
      <c r="F51" s="84">
        <v>48.9</v>
      </c>
      <c r="G51" s="4">
        <f t="shared" si="0"/>
        <v>104.70000000000002</v>
      </c>
      <c r="I51" s="12"/>
    </row>
    <row r="52" spans="1:9">
      <c r="A52" s="39">
        <v>43999</v>
      </c>
      <c r="B52" s="787" t="s">
        <v>4914</v>
      </c>
      <c r="C52" s="787" t="s">
        <v>25</v>
      </c>
      <c r="D52" t="s">
        <v>13</v>
      </c>
      <c r="E52" s="138"/>
      <c r="F52" s="84">
        <v>4.7</v>
      </c>
      <c r="G52" s="4">
        <f t="shared" si="0"/>
        <v>100.00000000000001</v>
      </c>
      <c r="I52" s="12"/>
    </row>
    <row r="53" spans="1:9">
      <c r="A53" s="39">
        <v>43999</v>
      </c>
      <c r="B53" s="787" t="s">
        <v>4914</v>
      </c>
      <c r="C53" s="787" t="s">
        <v>25</v>
      </c>
      <c r="D53" t="s">
        <v>14</v>
      </c>
      <c r="E53" s="138"/>
      <c r="F53" s="84">
        <v>100</v>
      </c>
      <c r="G53" s="4">
        <f t="shared" si="0"/>
        <v>0</v>
      </c>
      <c r="I53" s="12"/>
    </row>
    <row r="54" spans="1:9">
      <c r="A54" s="41">
        <v>43861</v>
      </c>
      <c r="B54" s="786" t="s">
        <v>10</v>
      </c>
      <c r="C54" s="786" t="s">
        <v>11</v>
      </c>
      <c r="D54" t="s">
        <v>12</v>
      </c>
      <c r="E54" s="138">
        <v>52.2</v>
      </c>
      <c r="G54" s="4">
        <f t="shared" si="0"/>
        <v>52.2</v>
      </c>
      <c r="I54" s="12"/>
    </row>
    <row r="55" spans="1:9">
      <c r="B55" s="787"/>
      <c r="C55" s="787"/>
      <c r="D55" t="s">
        <v>13</v>
      </c>
      <c r="E55" s="138">
        <v>4.5</v>
      </c>
      <c r="G55" s="4">
        <f t="shared" si="0"/>
        <v>56.7</v>
      </c>
      <c r="I55" s="12"/>
    </row>
    <row r="56" spans="1:9">
      <c r="B56" s="787"/>
      <c r="C56" s="787"/>
      <c r="D56" t="s">
        <v>14</v>
      </c>
      <c r="E56" s="138">
        <v>300</v>
      </c>
      <c r="G56" s="4">
        <f t="shared" si="0"/>
        <v>356.7</v>
      </c>
      <c r="I56" s="12"/>
    </row>
    <row r="57" spans="1:9">
      <c r="A57" s="39">
        <v>43861</v>
      </c>
      <c r="B57" s="787" t="s">
        <v>4916</v>
      </c>
      <c r="C57" s="787" t="s">
        <v>11</v>
      </c>
      <c r="D57" t="s">
        <v>14</v>
      </c>
      <c r="E57" s="138"/>
      <c r="F57" s="46">
        <v>300</v>
      </c>
      <c r="G57" s="4">
        <f t="shared" si="0"/>
        <v>56.699999999999989</v>
      </c>
      <c r="I57" s="12"/>
    </row>
    <row r="58" spans="1:9">
      <c r="A58" s="39">
        <v>43999</v>
      </c>
      <c r="B58" s="787" t="s">
        <v>4914</v>
      </c>
      <c r="C58" s="787" t="s">
        <v>11</v>
      </c>
      <c r="E58" s="138"/>
      <c r="F58" s="84">
        <v>52.2</v>
      </c>
      <c r="G58" s="4">
        <f t="shared" si="0"/>
        <v>4.4999999999999858</v>
      </c>
      <c r="I58" s="12"/>
    </row>
    <row r="59" spans="1:9">
      <c r="A59" s="39">
        <v>43999</v>
      </c>
      <c r="B59" s="787" t="s">
        <v>4914</v>
      </c>
      <c r="C59" s="787" t="s">
        <v>11</v>
      </c>
      <c r="E59" s="138"/>
      <c r="F59" s="84">
        <v>4.5</v>
      </c>
      <c r="G59" s="4">
        <f t="shared" si="0"/>
        <v>-1.4210854715202004E-14</v>
      </c>
      <c r="I59" s="12"/>
    </row>
    <row r="60" spans="1:9">
      <c r="A60" s="41">
        <v>43890</v>
      </c>
      <c r="B60" s="786" t="s">
        <v>10</v>
      </c>
      <c r="C60" s="786" t="s">
        <v>15</v>
      </c>
      <c r="D60" t="s">
        <v>12</v>
      </c>
      <c r="E60" s="138">
        <v>54.2</v>
      </c>
      <c r="G60" s="4">
        <f t="shared" si="0"/>
        <v>54.199999999999989</v>
      </c>
      <c r="I60" s="12"/>
    </row>
    <row r="61" spans="1:9">
      <c r="B61" s="787"/>
      <c r="C61" s="787"/>
      <c r="D61" t="s">
        <v>13</v>
      </c>
      <c r="E61" s="138">
        <v>4.8</v>
      </c>
      <c r="G61" s="4">
        <f t="shared" si="0"/>
        <v>58.999999999999986</v>
      </c>
      <c r="I61" s="12"/>
    </row>
    <row r="62" spans="1:9">
      <c r="B62" s="787"/>
      <c r="C62" s="787"/>
      <c r="D62" t="s">
        <v>14</v>
      </c>
      <c r="E62" s="138">
        <v>300</v>
      </c>
      <c r="G62" s="4">
        <f t="shared" si="0"/>
        <v>359</v>
      </c>
      <c r="I62" s="12"/>
    </row>
    <row r="63" spans="1:9">
      <c r="A63" s="39">
        <v>43890</v>
      </c>
      <c r="B63" s="787" t="s">
        <v>4917</v>
      </c>
      <c r="C63" s="787" t="s">
        <v>15</v>
      </c>
      <c r="D63" t="s">
        <v>14</v>
      </c>
      <c r="E63" s="138"/>
      <c r="F63" s="46">
        <v>230</v>
      </c>
      <c r="G63" s="4">
        <f t="shared" si="0"/>
        <v>129</v>
      </c>
      <c r="I63" s="12"/>
    </row>
    <row r="64" spans="1:9">
      <c r="A64" s="39">
        <v>43899</v>
      </c>
      <c r="B64" s="787" t="s">
        <v>4918</v>
      </c>
      <c r="C64" s="787" t="s">
        <v>15</v>
      </c>
      <c r="D64" t="s">
        <v>14</v>
      </c>
      <c r="E64" s="138"/>
      <c r="F64" s="46">
        <v>70</v>
      </c>
      <c r="G64" s="4">
        <f t="shared" si="0"/>
        <v>59</v>
      </c>
      <c r="I64" s="12"/>
    </row>
    <row r="65" spans="1:10">
      <c r="A65" s="39">
        <v>43999</v>
      </c>
      <c r="B65" s="787" t="s">
        <v>4914</v>
      </c>
      <c r="C65" s="787" t="s">
        <v>15</v>
      </c>
      <c r="E65" s="138"/>
      <c r="F65" s="84">
        <v>54.2</v>
      </c>
      <c r="G65" s="4">
        <f t="shared" si="0"/>
        <v>4.7999999999999972</v>
      </c>
      <c r="I65" s="12"/>
    </row>
    <row r="66" spans="1:10">
      <c r="A66" s="39">
        <v>43999</v>
      </c>
      <c r="B66" s="787" t="s">
        <v>4914</v>
      </c>
      <c r="C66" s="787" t="s">
        <v>15</v>
      </c>
      <c r="E66" s="138"/>
      <c r="F66" s="84">
        <v>4.8</v>
      </c>
      <c r="G66" s="4">
        <f t="shared" si="0"/>
        <v>0</v>
      </c>
      <c r="I66" s="12"/>
    </row>
    <row r="67" spans="1:10">
      <c r="A67" s="41">
        <v>43921</v>
      </c>
      <c r="B67" s="786" t="s">
        <v>10</v>
      </c>
      <c r="C67" s="786" t="s">
        <v>16</v>
      </c>
      <c r="D67" t="s">
        <v>12</v>
      </c>
      <c r="E67" s="190">
        <v>43.4</v>
      </c>
      <c r="G67" s="4">
        <f t="shared" si="0"/>
        <v>43.4</v>
      </c>
      <c r="I67" s="12"/>
      <c r="J67" s="23"/>
    </row>
    <row r="68" spans="1:10">
      <c r="B68" s="787"/>
      <c r="C68" s="787"/>
      <c r="D68" t="s">
        <v>13</v>
      </c>
      <c r="E68" s="190">
        <v>4.8</v>
      </c>
      <c r="G68" s="4">
        <f t="shared" si="0"/>
        <v>48.199999999999996</v>
      </c>
      <c r="I68" s="12"/>
    </row>
    <row r="69" spans="1:10">
      <c r="B69" s="787"/>
      <c r="C69" s="787"/>
      <c r="D69" t="s">
        <v>14</v>
      </c>
      <c r="E69" s="190">
        <v>300</v>
      </c>
      <c r="G69" s="4">
        <f t="shared" si="0"/>
        <v>348.2</v>
      </c>
      <c r="I69" s="12"/>
    </row>
    <row r="70" spans="1:10">
      <c r="A70" s="39">
        <v>43969</v>
      </c>
      <c r="B70" s="787" t="s">
        <v>4919</v>
      </c>
      <c r="C70" s="787" t="s">
        <v>16</v>
      </c>
      <c r="D70" t="s">
        <v>14</v>
      </c>
      <c r="E70" s="190"/>
      <c r="F70" s="46">
        <v>60</v>
      </c>
      <c r="G70" s="4">
        <f t="shared" si="0"/>
        <v>288.2</v>
      </c>
      <c r="I70" s="12"/>
    </row>
    <row r="71" spans="1:10">
      <c r="A71" s="39">
        <v>43999</v>
      </c>
      <c r="B71" s="787" t="s">
        <v>4914</v>
      </c>
      <c r="C71" s="787" t="s">
        <v>16</v>
      </c>
      <c r="D71" s="2" t="s">
        <v>14</v>
      </c>
      <c r="E71" s="190"/>
      <c r="F71" s="84">
        <v>240</v>
      </c>
      <c r="G71" s="4">
        <f t="shared" si="0"/>
        <v>48.199999999999989</v>
      </c>
      <c r="I71" s="12"/>
    </row>
    <row r="72" spans="1:10">
      <c r="A72" s="39">
        <v>44012</v>
      </c>
      <c r="B72" s="787" t="s">
        <v>4920</v>
      </c>
      <c r="C72" s="787" t="s">
        <v>16</v>
      </c>
      <c r="D72" s="2" t="s">
        <v>12</v>
      </c>
      <c r="E72" s="190"/>
      <c r="F72" s="84">
        <v>41.9</v>
      </c>
      <c r="G72" s="4">
        <f t="shared" si="0"/>
        <v>6.2999999999999901</v>
      </c>
      <c r="I72" s="12"/>
      <c r="J72" s="26"/>
    </row>
    <row r="73" spans="1:10">
      <c r="A73" s="39">
        <v>44151</v>
      </c>
      <c r="B73" s="787" t="s">
        <v>4921</v>
      </c>
      <c r="C73" s="787" t="s">
        <v>16</v>
      </c>
      <c r="D73" s="2" t="s">
        <v>12</v>
      </c>
      <c r="E73" s="190"/>
      <c r="F73" s="84">
        <v>1.5</v>
      </c>
      <c r="G73" s="4">
        <f t="shared" si="0"/>
        <v>4.7999999999999901</v>
      </c>
      <c r="I73" s="12"/>
      <c r="J73" s="26"/>
    </row>
    <row r="74" spans="1:10">
      <c r="A74" s="39">
        <v>44151</v>
      </c>
      <c r="B74" s="787" t="s">
        <v>4921</v>
      </c>
      <c r="C74" s="787" t="s">
        <v>16</v>
      </c>
      <c r="D74" s="2" t="s">
        <v>13</v>
      </c>
      <c r="E74" s="190"/>
      <c r="F74" s="84">
        <v>4.8</v>
      </c>
      <c r="G74" s="4">
        <f t="shared" si="0"/>
        <v>-9.7699626167013776E-15</v>
      </c>
      <c r="I74" s="12"/>
      <c r="J74" s="26"/>
    </row>
    <row r="75" spans="1:10">
      <c r="A75" s="41">
        <v>43969</v>
      </c>
      <c r="B75" s="786" t="s">
        <v>10</v>
      </c>
      <c r="C75" s="786" t="s">
        <v>17</v>
      </c>
      <c r="D75" t="s">
        <v>12</v>
      </c>
      <c r="E75" s="190">
        <v>43.1</v>
      </c>
      <c r="G75" s="4">
        <f t="shared" si="0"/>
        <v>43.099999999999994</v>
      </c>
      <c r="I75" s="12"/>
    </row>
    <row r="76" spans="1:10">
      <c r="B76" s="787"/>
      <c r="C76" s="787"/>
      <c r="D76" t="s">
        <v>13</v>
      </c>
      <c r="E76" s="190">
        <v>7.7</v>
      </c>
      <c r="G76" s="4">
        <f t="shared" si="0"/>
        <v>50.8</v>
      </c>
      <c r="I76" s="12"/>
    </row>
    <row r="77" spans="1:10">
      <c r="B77" s="787"/>
      <c r="C77" s="787"/>
      <c r="D77" t="s">
        <v>14</v>
      </c>
      <c r="E77" s="190">
        <v>300</v>
      </c>
      <c r="G77" s="4">
        <f t="shared" si="0"/>
        <v>350.8</v>
      </c>
      <c r="I77" s="12"/>
    </row>
    <row r="78" spans="1:10">
      <c r="A78" s="39">
        <v>43969</v>
      </c>
      <c r="B78" s="787" t="s">
        <v>4922</v>
      </c>
      <c r="C78" s="787" t="s">
        <v>17</v>
      </c>
      <c r="D78" t="s">
        <v>14</v>
      </c>
      <c r="E78" s="190"/>
      <c r="F78" s="46">
        <v>150</v>
      </c>
      <c r="G78" s="4">
        <f t="shared" si="0"/>
        <v>200.8</v>
      </c>
      <c r="I78" s="12"/>
    </row>
    <row r="79" spans="1:10">
      <c r="A79" s="39">
        <v>43999</v>
      </c>
      <c r="B79" s="787" t="s">
        <v>4914</v>
      </c>
      <c r="C79" s="787" t="s">
        <v>17</v>
      </c>
      <c r="D79" t="s">
        <v>14</v>
      </c>
      <c r="E79" s="190"/>
      <c r="F79" s="84">
        <v>150</v>
      </c>
      <c r="G79" s="4">
        <f t="shared" si="0"/>
        <v>50.800000000000011</v>
      </c>
      <c r="I79" s="12"/>
    </row>
    <row r="80" spans="1:10">
      <c r="A80" s="39">
        <v>44012</v>
      </c>
      <c r="B80" s="787" t="s">
        <v>4920</v>
      </c>
      <c r="C80" s="787" t="s">
        <v>17</v>
      </c>
      <c r="D80" t="s">
        <v>12</v>
      </c>
      <c r="E80" s="190"/>
      <c r="F80" s="84">
        <v>40</v>
      </c>
      <c r="G80" s="4">
        <f t="shared" si="0"/>
        <v>10.800000000000011</v>
      </c>
      <c r="I80" s="12"/>
    </row>
    <row r="81" spans="1:9">
      <c r="A81" s="39">
        <v>44151</v>
      </c>
      <c r="B81" s="787" t="s">
        <v>4921</v>
      </c>
      <c r="C81" s="787" t="s">
        <v>17</v>
      </c>
      <c r="D81" t="s">
        <v>12</v>
      </c>
      <c r="E81" s="190"/>
      <c r="F81" s="84">
        <v>3.1</v>
      </c>
      <c r="G81" s="4">
        <f t="shared" si="0"/>
        <v>7.7000000000000117</v>
      </c>
      <c r="I81" s="12"/>
    </row>
    <row r="82" spans="1:9">
      <c r="A82" s="39">
        <v>44151</v>
      </c>
      <c r="B82" s="787" t="s">
        <v>4921</v>
      </c>
      <c r="C82" s="787" t="s">
        <v>17</v>
      </c>
      <c r="D82" t="s">
        <v>13</v>
      </c>
      <c r="E82" s="190"/>
      <c r="F82" s="84">
        <v>7.7</v>
      </c>
      <c r="G82" s="4">
        <f t="shared" si="0"/>
        <v>1.1546319456101628E-14</v>
      </c>
      <c r="I82" s="12"/>
    </row>
    <row r="83" spans="1:9">
      <c r="A83" s="41">
        <v>43981</v>
      </c>
      <c r="B83" s="786" t="s">
        <v>10</v>
      </c>
      <c r="C83" s="786" t="s">
        <v>18</v>
      </c>
      <c r="D83" t="s">
        <v>12</v>
      </c>
      <c r="E83" s="138">
        <v>40</v>
      </c>
      <c r="G83" s="4">
        <f t="shared" si="0"/>
        <v>40.000000000000014</v>
      </c>
      <c r="I83" s="12"/>
    </row>
    <row r="84" spans="1:9">
      <c r="B84" s="787"/>
      <c r="C84" s="787"/>
      <c r="D84" t="s">
        <v>13</v>
      </c>
      <c r="E84" s="138">
        <v>4.2</v>
      </c>
      <c r="G84" s="4">
        <f t="shared" si="0"/>
        <v>44.200000000000017</v>
      </c>
      <c r="I84" s="12"/>
    </row>
    <row r="85" spans="1:9">
      <c r="B85" s="787"/>
      <c r="C85" s="787"/>
      <c r="D85" t="s">
        <v>14</v>
      </c>
      <c r="E85" s="138">
        <v>300</v>
      </c>
      <c r="G85" s="4">
        <f t="shared" si="0"/>
        <v>344.20000000000005</v>
      </c>
      <c r="I85" s="12"/>
    </row>
    <row r="86" spans="1:9">
      <c r="A86" s="39">
        <v>43981</v>
      </c>
      <c r="B86" s="787" t="s">
        <v>4912</v>
      </c>
      <c r="C86" s="787" t="s">
        <v>18</v>
      </c>
      <c r="D86" t="s">
        <v>14</v>
      </c>
      <c r="E86" s="138"/>
      <c r="F86" s="84">
        <v>300</v>
      </c>
      <c r="G86" s="4">
        <f t="shared" si="0"/>
        <v>44.200000000000045</v>
      </c>
      <c r="I86" s="12"/>
    </row>
    <row r="87" spans="1:9">
      <c r="A87" s="39">
        <v>44151</v>
      </c>
      <c r="B87" s="787" t="s">
        <v>4921</v>
      </c>
      <c r="C87" s="787" t="s">
        <v>18</v>
      </c>
      <c r="D87" t="s">
        <v>12</v>
      </c>
      <c r="E87" s="138"/>
      <c r="F87" s="84">
        <v>40</v>
      </c>
      <c r="G87" s="4">
        <f t="shared" ref="G87:G164" si="1">+G86+E87-F87</f>
        <v>4.2000000000000455</v>
      </c>
      <c r="I87" s="12"/>
    </row>
    <row r="88" spans="1:9">
      <c r="A88" s="39">
        <v>44151</v>
      </c>
      <c r="B88" s="787" t="s">
        <v>4921</v>
      </c>
      <c r="C88" s="787" t="s">
        <v>18</v>
      </c>
      <c r="D88" t="s">
        <v>13</v>
      </c>
      <c r="E88" s="138"/>
      <c r="F88" s="84">
        <v>4.2</v>
      </c>
      <c r="G88" s="4">
        <f t="shared" si="1"/>
        <v>4.5297099404706387E-14</v>
      </c>
      <c r="I88" s="12"/>
    </row>
    <row r="89" spans="1:9">
      <c r="A89" s="41">
        <v>44012</v>
      </c>
      <c r="B89" s="786" t="s">
        <v>10</v>
      </c>
      <c r="C89" s="786" t="s">
        <v>19</v>
      </c>
      <c r="D89" t="s">
        <v>12</v>
      </c>
      <c r="E89" s="138">
        <v>35.4</v>
      </c>
      <c r="F89" s="84"/>
      <c r="G89" s="4">
        <f t="shared" si="1"/>
        <v>35.400000000000041</v>
      </c>
      <c r="I89" s="12"/>
    </row>
    <row r="90" spans="1:9">
      <c r="B90" s="787"/>
      <c r="C90" s="787"/>
      <c r="D90" t="s">
        <v>13</v>
      </c>
      <c r="E90" s="138">
        <v>2</v>
      </c>
      <c r="F90" s="84"/>
      <c r="G90" s="4">
        <f t="shared" si="1"/>
        <v>37.400000000000041</v>
      </c>
      <c r="I90" s="12"/>
    </row>
    <row r="91" spans="1:9">
      <c r="B91" s="787"/>
      <c r="C91" s="787"/>
      <c r="D91" t="s">
        <v>14</v>
      </c>
      <c r="E91" s="138">
        <v>300</v>
      </c>
      <c r="F91" s="84"/>
      <c r="G91" s="4">
        <f t="shared" si="1"/>
        <v>337.40000000000003</v>
      </c>
      <c r="I91" s="12"/>
    </row>
    <row r="92" spans="1:9">
      <c r="A92" s="39">
        <v>44043</v>
      </c>
      <c r="B92" s="787" t="s">
        <v>4923</v>
      </c>
      <c r="C92" s="787" t="s">
        <v>19</v>
      </c>
      <c r="D92" t="s">
        <v>14</v>
      </c>
      <c r="E92" s="190"/>
      <c r="F92" s="65">
        <v>180</v>
      </c>
      <c r="G92" s="4">
        <f t="shared" si="1"/>
        <v>157.40000000000003</v>
      </c>
    </row>
    <row r="93" spans="1:9">
      <c r="A93" s="39">
        <v>44062</v>
      </c>
      <c r="B93" s="787" t="s">
        <v>4924</v>
      </c>
      <c r="C93" s="787" t="s">
        <v>19</v>
      </c>
      <c r="D93" t="s">
        <v>14</v>
      </c>
      <c r="E93" s="190"/>
      <c r="F93" s="65">
        <v>120</v>
      </c>
      <c r="G93" s="4">
        <f t="shared" si="1"/>
        <v>37.400000000000034</v>
      </c>
    </row>
    <row r="94" spans="1:9">
      <c r="A94" s="39">
        <v>44151</v>
      </c>
      <c r="B94" s="787" t="s">
        <v>4921</v>
      </c>
      <c r="C94" s="787" t="s">
        <v>19</v>
      </c>
      <c r="D94" t="s">
        <v>12</v>
      </c>
      <c r="E94" s="190"/>
      <c r="F94" s="65">
        <v>35.4</v>
      </c>
      <c r="G94" s="4">
        <f t="shared" si="1"/>
        <v>2.0000000000000355</v>
      </c>
    </row>
    <row r="95" spans="1:9">
      <c r="A95" s="39">
        <v>44151</v>
      </c>
      <c r="B95" s="787" t="s">
        <v>4921</v>
      </c>
      <c r="C95" s="787" t="s">
        <v>19</v>
      </c>
      <c r="D95" t="s">
        <v>13</v>
      </c>
      <c r="E95" s="190"/>
      <c r="F95" s="65">
        <v>2</v>
      </c>
      <c r="G95" s="4">
        <f t="shared" si="1"/>
        <v>3.5527136788005009E-14</v>
      </c>
    </row>
    <row r="96" spans="1:9">
      <c r="A96" s="41">
        <v>44043</v>
      </c>
      <c r="B96" s="786" t="s">
        <v>10</v>
      </c>
      <c r="C96" s="786" t="s">
        <v>20</v>
      </c>
      <c r="D96" t="s">
        <v>12</v>
      </c>
      <c r="E96" s="190">
        <v>40.4</v>
      </c>
      <c r="F96" s="84"/>
      <c r="G96" s="4">
        <f t="shared" si="1"/>
        <v>40.400000000000034</v>
      </c>
      <c r="I96" s="12"/>
    </row>
    <row r="97" spans="1:9">
      <c r="B97" s="787"/>
      <c r="C97" s="787"/>
      <c r="D97" t="s">
        <v>13</v>
      </c>
      <c r="E97" s="190">
        <v>6.2</v>
      </c>
      <c r="F97" s="84"/>
      <c r="G97" s="4">
        <f t="shared" si="1"/>
        <v>46.600000000000037</v>
      </c>
      <c r="I97" s="12"/>
    </row>
    <row r="98" spans="1:9">
      <c r="B98" s="787"/>
      <c r="C98" s="787"/>
      <c r="D98" t="s">
        <v>14</v>
      </c>
      <c r="E98" s="190">
        <v>300</v>
      </c>
      <c r="F98" s="84"/>
      <c r="G98" s="4">
        <f t="shared" si="1"/>
        <v>346.6</v>
      </c>
      <c r="I98" s="12"/>
    </row>
    <row r="99" spans="1:9">
      <c r="A99" s="39">
        <v>44043</v>
      </c>
      <c r="B99" s="787" t="s">
        <v>4923</v>
      </c>
      <c r="C99" s="787" t="s">
        <v>20</v>
      </c>
      <c r="D99" t="s">
        <v>14</v>
      </c>
      <c r="E99" s="190"/>
      <c r="F99" s="84">
        <v>300</v>
      </c>
      <c r="G99" s="4">
        <f t="shared" si="1"/>
        <v>46.600000000000023</v>
      </c>
      <c r="I99" s="12"/>
    </row>
    <row r="100" spans="1:9">
      <c r="A100" s="39">
        <v>44179</v>
      </c>
      <c r="B100" s="787" t="s">
        <v>4925</v>
      </c>
      <c r="C100" s="787" t="s">
        <v>20</v>
      </c>
      <c r="D100" t="s">
        <v>12</v>
      </c>
      <c r="E100" s="190"/>
      <c r="F100" s="84">
        <v>40.4</v>
      </c>
      <c r="G100" s="4">
        <f t="shared" si="1"/>
        <v>6.2000000000000242</v>
      </c>
      <c r="I100" s="12"/>
    </row>
    <row r="101" spans="1:9">
      <c r="A101" s="39">
        <v>44179</v>
      </c>
      <c r="B101" s="787" t="s">
        <v>4925</v>
      </c>
      <c r="C101" s="787" t="s">
        <v>20</v>
      </c>
      <c r="D101" t="s">
        <v>13</v>
      </c>
      <c r="E101" s="190"/>
      <c r="F101" s="84">
        <v>6.2</v>
      </c>
      <c r="G101" s="4">
        <f t="shared" si="1"/>
        <v>2.3980817331903381E-14</v>
      </c>
      <c r="I101" s="12"/>
    </row>
    <row r="102" spans="1:9">
      <c r="A102" s="41">
        <v>44074</v>
      </c>
      <c r="B102" s="786" t="s">
        <v>10</v>
      </c>
      <c r="C102" s="786" t="s">
        <v>21</v>
      </c>
      <c r="D102" t="s">
        <v>12</v>
      </c>
      <c r="E102" s="190">
        <v>38.9</v>
      </c>
      <c r="F102" s="84"/>
      <c r="G102" s="4">
        <f t="shared" si="1"/>
        <v>38.90000000000002</v>
      </c>
      <c r="I102" s="12"/>
    </row>
    <row r="103" spans="1:9">
      <c r="B103" s="787"/>
      <c r="C103" s="787"/>
      <c r="D103" t="s">
        <v>13</v>
      </c>
      <c r="E103" s="190">
        <v>4.4000000000000004</v>
      </c>
      <c r="F103" s="84"/>
      <c r="G103" s="4">
        <f t="shared" si="1"/>
        <v>43.300000000000018</v>
      </c>
      <c r="I103" s="12"/>
    </row>
    <row r="104" spans="1:9">
      <c r="B104" s="787"/>
      <c r="C104" s="787"/>
      <c r="D104" t="s">
        <v>14</v>
      </c>
      <c r="E104" s="190">
        <v>300</v>
      </c>
      <c r="F104" s="84"/>
      <c r="G104" s="4">
        <f t="shared" si="1"/>
        <v>343.3</v>
      </c>
      <c r="I104" s="12"/>
    </row>
    <row r="105" spans="1:9">
      <c r="B105" s="787"/>
      <c r="C105" s="787"/>
      <c r="D105" t="s">
        <v>40</v>
      </c>
      <c r="E105" s="190">
        <v>15</v>
      </c>
      <c r="F105" s="84"/>
      <c r="G105" s="4">
        <f t="shared" si="1"/>
        <v>358.3</v>
      </c>
      <c r="I105" s="12"/>
    </row>
    <row r="106" spans="1:9">
      <c r="A106" s="39">
        <v>44074</v>
      </c>
      <c r="B106" s="787" t="s">
        <v>4926</v>
      </c>
      <c r="C106" s="787" t="s">
        <v>21</v>
      </c>
      <c r="D106" t="s">
        <v>14</v>
      </c>
      <c r="E106" s="190"/>
      <c r="F106" s="84">
        <v>300</v>
      </c>
      <c r="G106" s="4">
        <f t="shared" si="1"/>
        <v>58.300000000000011</v>
      </c>
      <c r="I106" s="12"/>
    </row>
    <row r="107" spans="1:9">
      <c r="A107" s="39">
        <v>44048</v>
      </c>
      <c r="B107" s="787"/>
      <c r="C107" s="787" t="s">
        <v>21</v>
      </c>
      <c r="D107" t="s">
        <v>40</v>
      </c>
      <c r="E107" s="190"/>
      <c r="F107" s="84">
        <v>0.5</v>
      </c>
      <c r="G107" s="4">
        <f t="shared" si="1"/>
        <v>57.800000000000011</v>
      </c>
      <c r="I107" s="12"/>
    </row>
    <row r="108" spans="1:9">
      <c r="A108" s="39">
        <v>44179</v>
      </c>
      <c r="B108" s="787" t="s">
        <v>4925</v>
      </c>
      <c r="C108" s="787" t="s">
        <v>21</v>
      </c>
      <c r="D108" t="s">
        <v>12</v>
      </c>
      <c r="E108" s="190"/>
      <c r="F108" s="84">
        <v>38.9</v>
      </c>
      <c r="G108" s="4">
        <f t="shared" si="1"/>
        <v>18.900000000000013</v>
      </c>
      <c r="I108" s="12"/>
    </row>
    <row r="109" spans="1:9">
      <c r="A109" s="39">
        <v>44179</v>
      </c>
      <c r="B109" s="787" t="s">
        <v>4925</v>
      </c>
      <c r="C109" s="787" t="s">
        <v>21</v>
      </c>
      <c r="D109" t="s">
        <v>13</v>
      </c>
      <c r="E109" s="190"/>
      <c r="F109" s="84">
        <v>4.4000000000000004</v>
      </c>
      <c r="G109" s="4">
        <f t="shared" si="1"/>
        <v>14.500000000000012</v>
      </c>
      <c r="I109" s="12"/>
    </row>
    <row r="110" spans="1:9">
      <c r="A110" s="39">
        <v>44295</v>
      </c>
      <c r="B110" s="787" t="s">
        <v>4927</v>
      </c>
      <c r="C110" s="787" t="s">
        <v>21</v>
      </c>
      <c r="D110" t="s">
        <v>40</v>
      </c>
      <c r="E110" s="190"/>
      <c r="F110" s="84">
        <v>14.5</v>
      </c>
      <c r="G110" s="4">
        <f t="shared" si="1"/>
        <v>0</v>
      </c>
      <c r="I110" s="12"/>
    </row>
    <row r="111" spans="1:9">
      <c r="A111" s="41">
        <v>44104</v>
      </c>
      <c r="B111" s="786" t="s">
        <v>10</v>
      </c>
      <c r="C111" s="786" t="s">
        <v>91</v>
      </c>
      <c r="D111" t="s">
        <v>12</v>
      </c>
      <c r="E111" s="190">
        <v>39.799999999999997</v>
      </c>
      <c r="F111" s="84"/>
      <c r="G111" s="4">
        <f t="shared" si="1"/>
        <v>39.799999999999997</v>
      </c>
      <c r="I111" s="12"/>
    </row>
    <row r="112" spans="1:9">
      <c r="B112" s="787"/>
      <c r="C112" s="787"/>
      <c r="D112" t="s">
        <v>13</v>
      </c>
      <c r="E112" s="190">
        <v>5.0999999999999996</v>
      </c>
      <c r="F112" s="84"/>
      <c r="G112" s="4">
        <f t="shared" si="1"/>
        <v>44.9</v>
      </c>
      <c r="I112" s="12"/>
    </row>
    <row r="113" spans="1:9">
      <c r="B113" s="787"/>
      <c r="C113" s="787"/>
      <c r="D113" t="s">
        <v>14</v>
      </c>
      <c r="E113" s="190">
        <v>300</v>
      </c>
      <c r="F113" s="84"/>
      <c r="G113" s="4">
        <f t="shared" si="1"/>
        <v>344.9</v>
      </c>
      <c r="I113" s="12"/>
    </row>
    <row r="114" spans="1:9">
      <c r="B114" s="787"/>
      <c r="C114" s="787"/>
      <c r="D114" t="s">
        <v>40</v>
      </c>
      <c r="E114" s="190">
        <v>8.5</v>
      </c>
      <c r="F114" s="84"/>
      <c r="G114" s="4">
        <f t="shared" si="1"/>
        <v>353.4</v>
      </c>
      <c r="I114" s="12"/>
    </row>
    <row r="115" spans="1:9">
      <c r="A115" s="39">
        <v>44104</v>
      </c>
      <c r="B115" s="787" t="s">
        <v>4928</v>
      </c>
      <c r="C115" s="787" t="s">
        <v>91</v>
      </c>
      <c r="D115" t="s">
        <v>14</v>
      </c>
      <c r="E115" s="190"/>
      <c r="F115" s="84">
        <v>300</v>
      </c>
      <c r="G115" s="4">
        <f t="shared" si="1"/>
        <v>53.399999999999977</v>
      </c>
      <c r="I115" s="12"/>
    </row>
    <row r="116" spans="1:9">
      <c r="A116" s="39">
        <v>44086</v>
      </c>
      <c r="B116" s="787"/>
      <c r="C116" s="787" t="s">
        <v>91</v>
      </c>
      <c r="D116" t="s">
        <v>40</v>
      </c>
      <c r="E116" s="190"/>
      <c r="F116" s="84">
        <v>4</v>
      </c>
      <c r="G116" s="4">
        <f t="shared" si="1"/>
        <v>49.399999999999977</v>
      </c>
      <c r="I116" s="12"/>
    </row>
    <row r="117" spans="1:9">
      <c r="A117" s="39">
        <v>44295</v>
      </c>
      <c r="B117" s="787" t="s">
        <v>4927</v>
      </c>
      <c r="C117" s="787" t="s">
        <v>91</v>
      </c>
      <c r="D117" t="s">
        <v>12</v>
      </c>
      <c r="E117" s="190"/>
      <c r="F117" s="84">
        <v>39.799999999999997</v>
      </c>
      <c r="G117" s="4">
        <f t="shared" si="1"/>
        <v>9.5999999999999801</v>
      </c>
      <c r="I117" s="12"/>
    </row>
    <row r="118" spans="1:9">
      <c r="A118" s="39">
        <v>44295</v>
      </c>
      <c r="B118" s="787" t="s">
        <v>4927</v>
      </c>
      <c r="C118" s="787" t="s">
        <v>91</v>
      </c>
      <c r="D118" t="s">
        <v>13</v>
      </c>
      <c r="E118" s="190"/>
      <c r="F118" s="84">
        <v>5.0999999999999996</v>
      </c>
      <c r="G118" s="4">
        <f t="shared" si="1"/>
        <v>4.4999999999999805</v>
      </c>
      <c r="I118" s="12"/>
    </row>
    <row r="119" spans="1:9">
      <c r="A119" s="39">
        <v>44295</v>
      </c>
      <c r="B119" s="787" t="s">
        <v>4927</v>
      </c>
      <c r="C119" s="787" t="s">
        <v>91</v>
      </c>
      <c r="D119" t="s">
        <v>40</v>
      </c>
      <c r="E119" s="190"/>
      <c r="F119" s="84">
        <v>4.5</v>
      </c>
      <c r="G119" s="4">
        <f t="shared" si="1"/>
        <v>-1.9539925233402755E-14</v>
      </c>
      <c r="I119" s="12"/>
    </row>
    <row r="120" spans="1:9">
      <c r="A120" s="41">
        <v>44135</v>
      </c>
      <c r="B120" s="786" t="s">
        <v>10</v>
      </c>
      <c r="C120" s="786" t="s">
        <v>23</v>
      </c>
      <c r="D120" t="s">
        <v>12</v>
      </c>
      <c r="E120" s="190">
        <v>46.7</v>
      </c>
      <c r="F120" s="84"/>
      <c r="G120" s="4">
        <f t="shared" si="1"/>
        <v>46.699999999999982</v>
      </c>
      <c r="I120" s="12"/>
    </row>
    <row r="121" spans="1:9">
      <c r="B121" s="787"/>
      <c r="C121" s="787"/>
      <c r="D121" t="s">
        <v>13</v>
      </c>
      <c r="E121" s="190">
        <v>5.4</v>
      </c>
      <c r="F121" s="84"/>
      <c r="G121" s="4">
        <f t="shared" si="1"/>
        <v>52.09999999999998</v>
      </c>
      <c r="I121" s="12"/>
    </row>
    <row r="122" spans="1:9">
      <c r="B122" s="787"/>
      <c r="C122" s="787"/>
      <c r="D122" t="s">
        <v>14</v>
      </c>
      <c r="E122" s="190">
        <v>300</v>
      </c>
      <c r="F122" s="84"/>
      <c r="G122" s="4">
        <f t="shared" si="1"/>
        <v>352.09999999999997</v>
      </c>
      <c r="I122" s="12"/>
    </row>
    <row r="123" spans="1:9">
      <c r="A123" s="39">
        <v>44135</v>
      </c>
      <c r="B123" s="787" t="s">
        <v>4929</v>
      </c>
      <c r="C123" t="s">
        <v>23</v>
      </c>
      <c r="D123" t="s">
        <v>14</v>
      </c>
      <c r="F123" s="4">
        <v>300</v>
      </c>
      <c r="G123" s="4">
        <f t="shared" si="1"/>
        <v>52.099999999999966</v>
      </c>
      <c r="I123" s="12"/>
    </row>
    <row r="124" spans="1:9">
      <c r="A124" s="39">
        <v>44295</v>
      </c>
      <c r="B124" s="787" t="s">
        <v>4927</v>
      </c>
      <c r="C124" s="787" t="s">
        <v>23</v>
      </c>
      <c r="D124" t="s">
        <v>12</v>
      </c>
      <c r="F124" s="4">
        <v>46.7</v>
      </c>
      <c r="G124" s="4">
        <f t="shared" si="1"/>
        <v>5.3999999999999631</v>
      </c>
      <c r="I124" s="12"/>
    </row>
    <row r="125" spans="1:9">
      <c r="A125" s="39">
        <v>44295</v>
      </c>
      <c r="B125" s="787" t="s">
        <v>4927</v>
      </c>
      <c r="C125" s="787" t="s">
        <v>23</v>
      </c>
      <c r="D125" t="s">
        <v>13</v>
      </c>
      <c r="F125" s="4">
        <v>5.4</v>
      </c>
      <c r="G125" s="4">
        <f t="shared" si="1"/>
        <v>-3.730349362740526E-14</v>
      </c>
      <c r="I125" s="12"/>
    </row>
    <row r="126" spans="1:9">
      <c r="A126" s="41">
        <v>44165</v>
      </c>
      <c r="B126" s="786" t="s">
        <v>10</v>
      </c>
      <c r="C126" s="786" t="s">
        <v>24</v>
      </c>
      <c r="D126" t="s">
        <v>12</v>
      </c>
      <c r="E126" s="190">
        <v>44.3</v>
      </c>
      <c r="F126" s="4"/>
      <c r="G126" s="4">
        <f t="shared" si="1"/>
        <v>44.299999999999962</v>
      </c>
      <c r="I126" s="12"/>
    </row>
    <row r="127" spans="1:9">
      <c r="B127" s="787"/>
      <c r="C127" s="787"/>
      <c r="D127" t="s">
        <v>13</v>
      </c>
      <c r="E127" s="190">
        <v>5.6</v>
      </c>
      <c r="F127" s="4"/>
      <c r="G127" s="4">
        <f t="shared" si="1"/>
        <v>49.899999999999963</v>
      </c>
      <c r="I127" s="12"/>
    </row>
    <row r="128" spans="1:9">
      <c r="B128" s="787"/>
      <c r="C128" s="787"/>
      <c r="D128" t="s">
        <v>14</v>
      </c>
      <c r="E128" s="190">
        <v>300</v>
      </c>
      <c r="F128" s="4"/>
      <c r="G128" s="4">
        <f t="shared" si="1"/>
        <v>349.9</v>
      </c>
      <c r="I128" s="12"/>
    </row>
    <row r="129" spans="1:9">
      <c r="A129" s="39">
        <v>44165</v>
      </c>
      <c r="B129" s="787" t="s">
        <v>4930</v>
      </c>
      <c r="C129" t="s">
        <v>24</v>
      </c>
      <c r="D129" t="s">
        <v>14</v>
      </c>
      <c r="F129" s="4">
        <v>130</v>
      </c>
      <c r="G129" s="4">
        <f t="shared" si="1"/>
        <v>219.89999999999998</v>
      </c>
      <c r="I129" s="12"/>
    </row>
    <row r="130" spans="1:9">
      <c r="A130" s="39">
        <v>44179</v>
      </c>
      <c r="B130" s="787" t="s">
        <v>4931</v>
      </c>
      <c r="C130" t="s">
        <v>24</v>
      </c>
      <c r="D130" t="s">
        <v>14</v>
      </c>
      <c r="F130" s="4">
        <v>170</v>
      </c>
      <c r="G130" s="4">
        <f t="shared" si="1"/>
        <v>49.899999999999977</v>
      </c>
      <c r="I130" s="12"/>
    </row>
    <row r="131" spans="1:9">
      <c r="A131" s="39">
        <v>44337</v>
      </c>
      <c r="B131" s="787" t="s">
        <v>4932</v>
      </c>
      <c r="C131" t="s">
        <v>24</v>
      </c>
      <c r="D131" t="s">
        <v>12</v>
      </c>
      <c r="F131" s="4">
        <v>44.3</v>
      </c>
      <c r="G131" s="4">
        <f t="shared" si="1"/>
        <v>5.5999999999999801</v>
      </c>
      <c r="I131" s="12"/>
    </row>
    <row r="132" spans="1:9">
      <c r="A132" s="39">
        <v>44337</v>
      </c>
      <c r="B132" s="787" t="s">
        <v>4932</v>
      </c>
      <c r="C132" t="s">
        <v>24</v>
      </c>
      <c r="D132" t="s">
        <v>13</v>
      </c>
      <c r="F132" s="4">
        <v>5.6</v>
      </c>
      <c r="G132" s="4">
        <f t="shared" si="1"/>
        <v>-1.9539925233402755E-14</v>
      </c>
      <c r="I132" s="12"/>
    </row>
    <row r="133" spans="1:9">
      <c r="A133" s="41">
        <v>44196</v>
      </c>
      <c r="B133" s="786" t="s">
        <v>10</v>
      </c>
      <c r="C133" s="786" t="s">
        <v>25</v>
      </c>
      <c r="D133" t="s">
        <v>12</v>
      </c>
      <c r="E133" s="190">
        <v>50.9</v>
      </c>
      <c r="F133" s="4"/>
      <c r="G133" s="4">
        <f t="shared" si="1"/>
        <v>50.899999999999977</v>
      </c>
      <c r="I133" s="12"/>
    </row>
    <row r="134" spans="1:9">
      <c r="B134" s="787"/>
      <c r="C134" s="787"/>
      <c r="D134" t="s">
        <v>13</v>
      </c>
      <c r="E134" s="190">
        <v>4.9000000000000004</v>
      </c>
      <c r="F134" s="4"/>
      <c r="G134" s="4">
        <f t="shared" si="1"/>
        <v>55.799999999999976</v>
      </c>
      <c r="I134" s="12"/>
    </row>
    <row r="135" spans="1:9">
      <c r="B135" s="787"/>
      <c r="C135" s="787"/>
      <c r="D135" t="s">
        <v>14</v>
      </c>
      <c r="E135" s="190">
        <v>300</v>
      </c>
      <c r="F135" s="4"/>
      <c r="G135" s="4">
        <f t="shared" si="1"/>
        <v>355.79999999999995</v>
      </c>
      <c r="I135" s="12"/>
    </row>
    <row r="136" spans="1:9">
      <c r="A136" s="39">
        <v>44196</v>
      </c>
      <c r="B136" s="787" t="s">
        <v>4933</v>
      </c>
      <c r="C136" s="787" t="s">
        <v>25</v>
      </c>
      <c r="D136" t="s">
        <v>14</v>
      </c>
      <c r="E136" s="190"/>
      <c r="F136" s="4">
        <v>260</v>
      </c>
      <c r="G136" s="4">
        <f t="shared" si="1"/>
        <v>95.799999999999955</v>
      </c>
      <c r="I136" s="12"/>
    </row>
    <row r="137" spans="1:9">
      <c r="A137" s="39">
        <v>44258</v>
      </c>
      <c r="B137" s="787" t="s">
        <v>4934</v>
      </c>
      <c r="C137" s="787" t="s">
        <v>25</v>
      </c>
      <c r="D137" t="s">
        <v>14</v>
      </c>
      <c r="E137" s="190"/>
      <c r="F137" s="4">
        <v>40</v>
      </c>
      <c r="G137" s="4">
        <f t="shared" si="1"/>
        <v>55.799999999999955</v>
      </c>
      <c r="I137" s="12"/>
    </row>
    <row r="138" spans="1:9">
      <c r="A138" s="39">
        <v>44337</v>
      </c>
      <c r="B138" s="787" t="s">
        <v>4932</v>
      </c>
      <c r="C138" s="787" t="s">
        <v>25</v>
      </c>
      <c r="D138" t="s">
        <v>12</v>
      </c>
      <c r="E138" s="190"/>
      <c r="F138" s="4">
        <v>50.9</v>
      </c>
      <c r="G138" s="4">
        <f t="shared" si="1"/>
        <v>4.8999999999999559</v>
      </c>
      <c r="I138" s="12"/>
    </row>
    <row r="139" spans="1:9">
      <c r="A139" s="39">
        <v>44337</v>
      </c>
      <c r="B139" s="787" t="s">
        <v>4932</v>
      </c>
      <c r="C139" s="787" t="s">
        <v>25</v>
      </c>
      <c r="D139" t="s">
        <v>13</v>
      </c>
      <c r="E139" s="190"/>
      <c r="F139" s="4">
        <v>4.9000000000000004</v>
      </c>
      <c r="G139" s="4">
        <f t="shared" si="1"/>
        <v>-4.4408920985006262E-14</v>
      </c>
      <c r="I139" s="12"/>
    </row>
    <row r="140" spans="1:9">
      <c r="A140" s="41">
        <v>44227</v>
      </c>
      <c r="B140" s="786" t="s">
        <v>10</v>
      </c>
      <c r="C140" s="786" t="s">
        <v>11</v>
      </c>
      <c r="D140" t="s">
        <v>12</v>
      </c>
      <c r="E140" s="190">
        <v>54.1</v>
      </c>
      <c r="F140" s="4"/>
      <c r="G140" s="4">
        <f t="shared" si="1"/>
        <v>54.099999999999959</v>
      </c>
      <c r="I140" s="12"/>
    </row>
    <row r="141" spans="1:9">
      <c r="B141" s="787"/>
      <c r="C141" s="787"/>
      <c r="D141" t="s">
        <v>13</v>
      </c>
      <c r="E141" s="190">
        <v>6.3</v>
      </c>
      <c r="F141" s="4"/>
      <c r="G141" s="4">
        <f t="shared" si="1"/>
        <v>60.399999999999956</v>
      </c>
      <c r="I141" s="12"/>
    </row>
    <row r="142" spans="1:9">
      <c r="B142" s="787"/>
      <c r="C142" s="787"/>
      <c r="D142" t="s">
        <v>14</v>
      </c>
      <c r="E142" s="190">
        <v>300</v>
      </c>
      <c r="F142" s="4"/>
      <c r="G142" s="4">
        <f t="shared" si="1"/>
        <v>360.4</v>
      </c>
      <c r="I142" s="12"/>
    </row>
    <row r="143" spans="1:9">
      <c r="A143" s="39">
        <v>44226</v>
      </c>
      <c r="B143" s="787" t="s">
        <v>4935</v>
      </c>
      <c r="C143" s="787" t="s">
        <v>11</v>
      </c>
      <c r="D143" t="s">
        <v>14</v>
      </c>
      <c r="E143" s="190"/>
      <c r="F143" s="4">
        <v>200</v>
      </c>
      <c r="G143" s="4">
        <f t="shared" si="1"/>
        <v>160.39999999999998</v>
      </c>
      <c r="I143" s="12"/>
    </row>
    <row r="144" spans="1:9">
      <c r="A144" s="39">
        <v>44258</v>
      </c>
      <c r="B144" s="787" t="s">
        <v>4934</v>
      </c>
      <c r="C144" s="787" t="s">
        <v>11</v>
      </c>
      <c r="D144" t="s">
        <v>14</v>
      </c>
      <c r="E144" s="190"/>
      <c r="F144" s="4">
        <v>50</v>
      </c>
      <c r="G144" s="4">
        <f t="shared" si="1"/>
        <v>110.39999999999998</v>
      </c>
      <c r="I144" s="12"/>
    </row>
    <row r="145" spans="1:9">
      <c r="A145" s="39">
        <v>44266</v>
      </c>
      <c r="B145" s="787" t="s">
        <v>4936</v>
      </c>
      <c r="C145" s="787" t="s">
        <v>11</v>
      </c>
      <c r="D145" t="s">
        <v>14</v>
      </c>
      <c r="E145" s="190"/>
      <c r="F145" s="4">
        <v>50</v>
      </c>
      <c r="G145" s="4">
        <f t="shared" si="1"/>
        <v>60.399999999999977</v>
      </c>
      <c r="I145" s="12"/>
    </row>
    <row r="146" spans="1:9">
      <c r="A146" s="39">
        <v>44425</v>
      </c>
      <c r="B146" s="787" t="s">
        <v>4937</v>
      </c>
      <c r="C146" s="787" t="s">
        <v>11</v>
      </c>
      <c r="D146" t="s">
        <v>12</v>
      </c>
      <c r="E146" s="190"/>
      <c r="F146" s="84">
        <v>54.1</v>
      </c>
      <c r="G146" s="4">
        <f t="shared" si="1"/>
        <v>6.2999999999999758</v>
      </c>
      <c r="I146" s="12"/>
    </row>
    <row r="147" spans="1:9">
      <c r="A147" s="39">
        <v>44425</v>
      </c>
      <c r="B147" s="787" t="s">
        <v>4937</v>
      </c>
      <c r="C147" s="787" t="s">
        <v>11</v>
      </c>
      <c r="D147" t="s">
        <v>13</v>
      </c>
      <c r="E147" s="190"/>
      <c r="F147" s="84">
        <v>6.3</v>
      </c>
      <c r="G147" s="4">
        <f t="shared" si="1"/>
        <v>-2.3980817331903381E-14</v>
      </c>
      <c r="I147" s="12"/>
    </row>
    <row r="148" spans="1:9">
      <c r="A148" s="41">
        <v>44255</v>
      </c>
      <c r="B148" s="786" t="s">
        <v>10</v>
      </c>
      <c r="C148" s="786" t="s">
        <v>15</v>
      </c>
      <c r="D148" t="s">
        <v>12</v>
      </c>
      <c r="E148" s="190">
        <v>49</v>
      </c>
      <c r="F148" s="4"/>
      <c r="G148" s="4">
        <f t="shared" si="1"/>
        <v>48.999999999999979</v>
      </c>
      <c r="I148" s="12"/>
    </row>
    <row r="149" spans="1:9">
      <c r="B149" s="787"/>
      <c r="C149" s="787"/>
      <c r="D149" t="s">
        <v>13</v>
      </c>
      <c r="E149" s="190">
        <v>6.7</v>
      </c>
      <c r="F149" s="4"/>
      <c r="G149" s="4">
        <f t="shared" si="1"/>
        <v>55.699999999999982</v>
      </c>
      <c r="I149" s="12"/>
    </row>
    <row r="150" spans="1:9">
      <c r="B150" s="787"/>
      <c r="C150" s="787"/>
      <c r="D150" t="s">
        <v>14</v>
      </c>
      <c r="E150" s="190">
        <v>300</v>
      </c>
      <c r="F150" s="4"/>
      <c r="G150" s="4">
        <f t="shared" si="1"/>
        <v>355.7</v>
      </c>
      <c r="I150" s="12"/>
    </row>
    <row r="151" spans="1:9">
      <c r="A151" s="39">
        <v>44254</v>
      </c>
      <c r="B151" s="787" t="s">
        <v>4938</v>
      </c>
      <c r="C151" s="787" t="s">
        <v>15</v>
      </c>
      <c r="D151" t="s">
        <v>14</v>
      </c>
      <c r="E151" s="190"/>
      <c r="F151" s="4">
        <v>150</v>
      </c>
      <c r="G151" s="4">
        <f t="shared" si="1"/>
        <v>205.7</v>
      </c>
      <c r="I151" s="12"/>
    </row>
    <row r="152" spans="1:9">
      <c r="A152" s="39">
        <v>44363</v>
      </c>
      <c r="B152" s="787" t="s">
        <v>4939</v>
      </c>
      <c r="C152" s="787" t="s">
        <v>15</v>
      </c>
      <c r="D152" t="s">
        <v>14</v>
      </c>
      <c r="E152" s="190"/>
      <c r="F152" s="4">
        <v>150</v>
      </c>
      <c r="G152" s="4">
        <f t="shared" si="1"/>
        <v>55.699999999999989</v>
      </c>
      <c r="I152" s="12"/>
    </row>
    <row r="153" spans="1:9">
      <c r="A153" s="39">
        <v>44425</v>
      </c>
      <c r="B153" s="787" t="s">
        <v>4937</v>
      </c>
      <c r="C153" s="787" t="s">
        <v>15</v>
      </c>
      <c r="D153" t="s">
        <v>12</v>
      </c>
      <c r="E153" s="190"/>
      <c r="F153" s="84">
        <v>49</v>
      </c>
      <c r="G153" s="4">
        <f t="shared" si="1"/>
        <v>6.6999999999999886</v>
      </c>
      <c r="I153" s="12"/>
    </row>
    <row r="154" spans="1:9">
      <c r="A154" s="39">
        <v>44425</v>
      </c>
      <c r="B154" s="787" t="s">
        <v>4937</v>
      </c>
      <c r="C154" s="787" t="s">
        <v>15</v>
      </c>
      <c r="D154" t="s">
        <v>13</v>
      </c>
      <c r="E154" s="190"/>
      <c r="F154" s="84">
        <v>6.7</v>
      </c>
      <c r="G154" s="4">
        <f t="shared" si="1"/>
        <v>-1.1546319456101628E-14</v>
      </c>
      <c r="I154" s="12"/>
    </row>
    <row r="155" spans="1:9">
      <c r="A155" s="41">
        <v>44286</v>
      </c>
      <c r="B155" s="786" t="s">
        <v>10</v>
      </c>
      <c r="C155" s="786" t="s">
        <v>16</v>
      </c>
      <c r="D155" t="s">
        <v>12</v>
      </c>
      <c r="E155" s="190">
        <v>53.8</v>
      </c>
      <c r="F155" s="4"/>
      <c r="G155" s="4">
        <f t="shared" si="1"/>
        <v>53.799999999999983</v>
      </c>
      <c r="I155" s="12"/>
    </row>
    <row r="156" spans="1:9">
      <c r="B156" s="787"/>
      <c r="C156" s="787"/>
      <c r="D156" t="s">
        <v>13</v>
      </c>
      <c r="E156" s="190">
        <v>4.8</v>
      </c>
      <c r="F156" s="4"/>
      <c r="G156" s="4">
        <f t="shared" si="1"/>
        <v>58.59999999999998</v>
      </c>
      <c r="I156" s="12"/>
    </row>
    <row r="157" spans="1:9">
      <c r="B157" s="787"/>
      <c r="C157" s="787"/>
      <c r="D157" t="s">
        <v>14</v>
      </c>
      <c r="E157" s="190">
        <v>300</v>
      </c>
      <c r="F157" s="4"/>
      <c r="G157" s="4">
        <f t="shared" si="1"/>
        <v>358.59999999999997</v>
      </c>
      <c r="I157" s="12"/>
    </row>
    <row r="158" spans="1:9">
      <c r="A158" s="39">
        <v>44286</v>
      </c>
      <c r="B158" s="787" t="s">
        <v>4940</v>
      </c>
      <c r="C158" s="787" t="s">
        <v>16</v>
      </c>
      <c r="D158" t="s">
        <v>14</v>
      </c>
      <c r="E158" s="190"/>
      <c r="F158" s="4">
        <v>130</v>
      </c>
      <c r="G158" s="4">
        <f t="shared" si="1"/>
        <v>228.59999999999997</v>
      </c>
      <c r="I158" s="12"/>
    </row>
    <row r="159" spans="1:9">
      <c r="A159" s="39">
        <v>44408</v>
      </c>
      <c r="B159" s="787" t="s">
        <v>4941</v>
      </c>
      <c r="C159" s="787" t="s">
        <v>16</v>
      </c>
      <c r="D159" t="s">
        <v>14</v>
      </c>
      <c r="E159" s="190"/>
      <c r="F159" s="4">
        <v>60</v>
      </c>
      <c r="G159" s="4">
        <f t="shared" si="1"/>
        <v>168.59999999999997</v>
      </c>
      <c r="I159" s="12"/>
    </row>
    <row r="160" spans="1:9">
      <c r="A160" s="39">
        <v>44408</v>
      </c>
      <c r="B160" s="787" t="s">
        <v>4941</v>
      </c>
      <c r="C160" s="787" t="s">
        <v>16</v>
      </c>
      <c r="D160" t="s">
        <v>13</v>
      </c>
      <c r="E160" s="190"/>
      <c r="F160" s="84">
        <v>4.8</v>
      </c>
      <c r="G160" s="4">
        <f t="shared" si="1"/>
        <v>163.79999999999995</v>
      </c>
      <c r="I160" s="12"/>
    </row>
    <row r="161" spans="1:14">
      <c r="A161" s="39">
        <v>44432</v>
      </c>
      <c r="B161" s="787" t="s">
        <v>4942</v>
      </c>
      <c r="C161" s="787" t="s">
        <v>16</v>
      </c>
      <c r="D161" t="s">
        <v>14</v>
      </c>
      <c r="E161" s="190"/>
      <c r="F161" s="84">
        <v>110</v>
      </c>
      <c r="G161" s="4">
        <f t="shared" si="1"/>
        <v>53.799999999999955</v>
      </c>
      <c r="I161" s="12"/>
    </row>
    <row r="162" spans="1:14">
      <c r="A162" s="39">
        <v>44460</v>
      </c>
      <c r="B162" s="787" t="s">
        <v>4943</v>
      </c>
      <c r="C162" s="787" t="s">
        <v>16</v>
      </c>
      <c r="D162" t="s">
        <v>12</v>
      </c>
      <c r="E162" s="190"/>
      <c r="F162" s="84">
        <v>53.8</v>
      </c>
      <c r="G162" s="4">
        <f t="shared" si="1"/>
        <v>0</v>
      </c>
      <c r="I162" s="12"/>
    </row>
    <row r="163" spans="1:14">
      <c r="A163" s="41">
        <v>44316</v>
      </c>
      <c r="B163" s="786" t="s">
        <v>10</v>
      </c>
      <c r="C163" s="786" t="s">
        <v>17</v>
      </c>
      <c r="D163" t="s">
        <v>12</v>
      </c>
      <c r="E163" s="190">
        <v>51.9</v>
      </c>
      <c r="F163" s="4"/>
      <c r="G163" s="4">
        <f t="shared" si="1"/>
        <v>51.9</v>
      </c>
      <c r="I163" s="12"/>
    </row>
    <row r="164" spans="1:14">
      <c r="B164" s="787"/>
      <c r="C164" s="787"/>
      <c r="D164" t="s">
        <v>13</v>
      </c>
      <c r="E164" s="190">
        <v>5.8</v>
      </c>
      <c r="F164" s="4"/>
      <c r="G164" s="4">
        <f t="shared" si="1"/>
        <v>57.699999999999996</v>
      </c>
      <c r="I164" s="12"/>
    </row>
    <row r="165" spans="1:14">
      <c r="B165" s="787"/>
      <c r="C165" s="787"/>
      <c r="D165" t="s">
        <v>14</v>
      </c>
      <c r="E165" s="190">
        <v>300</v>
      </c>
      <c r="F165" s="4"/>
      <c r="G165" s="4">
        <f t="shared" ref="G165:G321" si="2">+G164+E165-F165</f>
        <v>357.7</v>
      </c>
      <c r="I165" s="12"/>
    </row>
    <row r="166" spans="1:14">
      <c r="A166" s="39">
        <v>44316</v>
      </c>
      <c r="B166" s="787" t="s">
        <v>4944</v>
      </c>
      <c r="C166" s="787" t="s">
        <v>17</v>
      </c>
      <c r="D166" t="s">
        <v>14</v>
      </c>
      <c r="E166" s="190"/>
      <c r="F166" s="4">
        <v>150</v>
      </c>
      <c r="G166" s="4">
        <f t="shared" si="2"/>
        <v>207.7</v>
      </c>
      <c r="I166" s="12"/>
    </row>
    <row r="167" spans="1:14" s="127" customFormat="1">
      <c r="A167" s="126">
        <v>44467</v>
      </c>
      <c r="B167" s="797" t="s">
        <v>4945</v>
      </c>
      <c r="C167" s="797" t="s">
        <v>17</v>
      </c>
      <c r="D167" s="127" t="s">
        <v>14</v>
      </c>
      <c r="E167" s="191"/>
      <c r="F167" s="128">
        <v>50</v>
      </c>
      <c r="G167" s="128">
        <f t="shared" si="2"/>
        <v>157.69999999999999</v>
      </c>
      <c r="H167" s="128"/>
      <c r="I167" s="129"/>
      <c r="N167" s="266"/>
    </row>
    <row r="168" spans="1:14">
      <c r="A168" s="39">
        <v>44473</v>
      </c>
      <c r="B168" s="787" t="s">
        <v>4946</v>
      </c>
      <c r="C168" s="787" t="s">
        <v>17</v>
      </c>
      <c r="D168" t="s">
        <v>12</v>
      </c>
      <c r="E168" s="190"/>
      <c r="F168" s="84">
        <v>51.9</v>
      </c>
      <c r="G168" s="4">
        <f t="shared" si="2"/>
        <v>105.79999999999998</v>
      </c>
      <c r="I168" s="12"/>
    </row>
    <row r="169" spans="1:14">
      <c r="A169" s="39">
        <v>44473</v>
      </c>
      <c r="B169" s="787" t="s">
        <v>4946</v>
      </c>
      <c r="C169" s="787" t="s">
        <v>17</v>
      </c>
      <c r="D169" t="s">
        <v>13</v>
      </c>
      <c r="E169" s="190"/>
      <c r="F169" s="84">
        <v>5.8</v>
      </c>
      <c r="G169" s="4">
        <f t="shared" si="2"/>
        <v>99.999999999999986</v>
      </c>
      <c r="I169" s="12"/>
    </row>
    <row r="170" spans="1:14">
      <c r="A170" s="39">
        <v>44473</v>
      </c>
      <c r="B170" s="787" t="s">
        <v>4947</v>
      </c>
      <c r="C170" s="787" t="s">
        <v>17</v>
      </c>
      <c r="D170" t="s">
        <v>14</v>
      </c>
      <c r="E170" s="190"/>
      <c r="F170" s="84">
        <v>100</v>
      </c>
      <c r="G170" s="4">
        <f t="shared" si="2"/>
        <v>0</v>
      </c>
      <c r="I170" s="12"/>
    </row>
    <row r="171" spans="1:14">
      <c r="A171" s="41">
        <v>44347</v>
      </c>
      <c r="B171" s="786" t="s">
        <v>10</v>
      </c>
      <c r="C171" s="786" t="s">
        <v>18</v>
      </c>
      <c r="D171" t="s">
        <v>12</v>
      </c>
      <c r="E171" s="190">
        <v>42.1</v>
      </c>
      <c r="F171" s="4"/>
      <c r="G171" s="4">
        <f t="shared" si="2"/>
        <v>42.1</v>
      </c>
      <c r="I171" s="12"/>
    </row>
    <row r="172" spans="1:14">
      <c r="B172" s="787"/>
      <c r="C172" s="787"/>
      <c r="D172" t="s">
        <v>13</v>
      </c>
      <c r="E172" s="190">
        <v>4.5</v>
      </c>
      <c r="F172" s="4"/>
      <c r="G172" s="4">
        <f t="shared" si="2"/>
        <v>46.6</v>
      </c>
      <c r="I172" s="12"/>
    </row>
    <row r="173" spans="1:14">
      <c r="B173" s="787"/>
      <c r="C173" s="787"/>
      <c r="D173" t="s">
        <v>14</v>
      </c>
      <c r="E173" s="190">
        <v>300</v>
      </c>
      <c r="F173" s="4"/>
      <c r="G173" s="4">
        <f t="shared" si="2"/>
        <v>346.6</v>
      </c>
      <c r="I173" s="12"/>
    </row>
    <row r="174" spans="1:14">
      <c r="A174" s="39">
        <v>44347</v>
      </c>
      <c r="B174" s="787" t="s">
        <v>4948</v>
      </c>
      <c r="C174" s="787" t="s">
        <v>18</v>
      </c>
      <c r="D174" t="s">
        <v>14</v>
      </c>
      <c r="E174" s="190"/>
      <c r="F174" s="4">
        <v>130</v>
      </c>
      <c r="G174" s="4">
        <f t="shared" si="2"/>
        <v>216.60000000000002</v>
      </c>
      <c r="I174" s="12"/>
    </row>
    <row r="175" spans="1:14">
      <c r="A175" s="39">
        <v>44503</v>
      </c>
      <c r="B175" s="787" t="s">
        <v>4949</v>
      </c>
      <c r="C175" s="787" t="s">
        <v>18</v>
      </c>
      <c r="D175" t="s">
        <v>12</v>
      </c>
      <c r="E175" s="190"/>
      <c r="F175" s="4">
        <v>42.1</v>
      </c>
      <c r="G175" s="4">
        <f t="shared" si="2"/>
        <v>174.50000000000003</v>
      </c>
      <c r="I175" s="12"/>
    </row>
    <row r="176" spans="1:14">
      <c r="A176" s="39">
        <v>44503</v>
      </c>
      <c r="B176" s="787" t="s">
        <v>4949</v>
      </c>
      <c r="C176" s="787" t="s">
        <v>18</v>
      </c>
      <c r="D176" t="s">
        <v>13</v>
      </c>
      <c r="E176" s="190"/>
      <c r="F176" s="4">
        <v>4.5</v>
      </c>
      <c r="G176" s="4">
        <f t="shared" si="2"/>
        <v>170.00000000000003</v>
      </c>
      <c r="I176" s="12"/>
    </row>
    <row r="177" spans="1:9">
      <c r="A177" s="39">
        <v>44530</v>
      </c>
      <c r="B177" s="787" t="s">
        <v>4950</v>
      </c>
      <c r="C177" s="787" t="s">
        <v>18</v>
      </c>
      <c r="D177" t="s">
        <v>14</v>
      </c>
      <c r="E177" s="190"/>
      <c r="F177" s="4">
        <v>50</v>
      </c>
      <c r="G177" s="4">
        <f t="shared" si="2"/>
        <v>120.00000000000003</v>
      </c>
      <c r="I177" s="12"/>
    </row>
    <row r="178" spans="1:9">
      <c r="A178" s="39">
        <v>44530</v>
      </c>
      <c r="B178" s="787" t="s">
        <v>4950</v>
      </c>
      <c r="C178" s="787" t="s">
        <v>18</v>
      </c>
      <c r="D178" t="s">
        <v>14</v>
      </c>
      <c r="E178" s="190"/>
      <c r="F178" s="4">
        <v>80</v>
      </c>
      <c r="G178" s="4">
        <f t="shared" si="2"/>
        <v>40.000000000000028</v>
      </c>
      <c r="I178" s="12"/>
    </row>
    <row r="179" spans="1:9">
      <c r="A179" s="39">
        <v>44530</v>
      </c>
      <c r="B179" s="787" t="s">
        <v>4950</v>
      </c>
      <c r="C179" s="787" t="s">
        <v>18</v>
      </c>
      <c r="D179" t="s">
        <v>14</v>
      </c>
      <c r="E179" s="190"/>
      <c r="F179" s="4">
        <v>40</v>
      </c>
      <c r="G179" s="81">
        <f t="shared" si="2"/>
        <v>0</v>
      </c>
      <c r="H179" s="81"/>
      <c r="I179" s="12"/>
    </row>
    <row r="180" spans="1:9">
      <c r="A180" s="41">
        <v>44377</v>
      </c>
      <c r="B180" s="786" t="s">
        <v>10</v>
      </c>
      <c r="C180" s="786" t="s">
        <v>19</v>
      </c>
      <c r="D180" t="s">
        <v>12</v>
      </c>
      <c r="E180" s="190">
        <v>46.2</v>
      </c>
      <c r="F180" s="4"/>
      <c r="G180" s="4">
        <f t="shared" si="2"/>
        <v>46.2</v>
      </c>
      <c r="I180" s="12"/>
    </row>
    <row r="181" spans="1:9">
      <c r="B181" s="787"/>
      <c r="C181" s="787"/>
      <c r="D181" t="s">
        <v>13</v>
      </c>
      <c r="E181" s="170">
        <v>6.4</v>
      </c>
      <c r="F181" s="4"/>
      <c r="G181" s="4">
        <f t="shared" si="2"/>
        <v>52.6</v>
      </c>
      <c r="I181" s="12"/>
    </row>
    <row r="182" spans="1:9">
      <c r="B182" s="787"/>
      <c r="C182" s="787"/>
      <c r="D182" t="s">
        <v>14</v>
      </c>
      <c r="E182" s="190">
        <v>300</v>
      </c>
      <c r="F182" s="4"/>
      <c r="G182" s="4">
        <f t="shared" si="2"/>
        <v>352.6</v>
      </c>
      <c r="I182" s="12"/>
    </row>
    <row r="183" spans="1:9">
      <c r="A183" s="39">
        <v>44530</v>
      </c>
      <c r="B183" s="787" t="s">
        <v>4950</v>
      </c>
      <c r="C183" s="787" t="s">
        <v>19</v>
      </c>
      <c r="D183" t="s">
        <v>14</v>
      </c>
      <c r="E183" s="190"/>
      <c r="F183" s="4">
        <v>60</v>
      </c>
      <c r="G183" s="4">
        <f t="shared" si="2"/>
        <v>292.60000000000002</v>
      </c>
      <c r="I183" s="12"/>
    </row>
    <row r="184" spans="1:9">
      <c r="A184" s="39">
        <v>44377</v>
      </c>
      <c r="B184" s="787" t="s">
        <v>4951</v>
      </c>
      <c r="C184" s="787" t="s">
        <v>19</v>
      </c>
      <c r="D184" t="s">
        <v>14</v>
      </c>
      <c r="E184" s="190"/>
      <c r="F184" s="4">
        <v>240</v>
      </c>
      <c r="G184" s="4">
        <f t="shared" si="2"/>
        <v>52.600000000000023</v>
      </c>
      <c r="I184" s="12"/>
    </row>
    <row r="185" spans="1:9">
      <c r="A185" s="39">
        <v>44544</v>
      </c>
      <c r="B185" s="106" t="s">
        <v>4952</v>
      </c>
      <c r="C185" s="787" t="s">
        <v>19</v>
      </c>
      <c r="D185" t="s">
        <v>12</v>
      </c>
      <c r="E185" s="190"/>
      <c r="F185" s="4">
        <v>46.2</v>
      </c>
      <c r="G185" s="4">
        <f t="shared" si="2"/>
        <v>6.4000000000000199</v>
      </c>
      <c r="I185" s="12"/>
    </row>
    <row r="186" spans="1:9">
      <c r="A186" s="39">
        <v>44544</v>
      </c>
      <c r="B186" s="106" t="s">
        <v>4952</v>
      </c>
      <c r="C186" s="787" t="s">
        <v>19</v>
      </c>
      <c r="D186" t="s">
        <v>13</v>
      </c>
      <c r="E186" s="190"/>
      <c r="F186" s="4">
        <v>6.4</v>
      </c>
      <c r="G186" s="128">
        <f t="shared" si="2"/>
        <v>1.9539925233402755E-14</v>
      </c>
      <c r="H186" s="128"/>
      <c r="I186" s="12"/>
    </row>
    <row r="187" spans="1:9">
      <c r="A187" s="41">
        <v>44408</v>
      </c>
      <c r="B187" s="786" t="s">
        <v>10</v>
      </c>
      <c r="C187" s="786" t="s">
        <v>20</v>
      </c>
      <c r="D187" t="s">
        <v>12</v>
      </c>
      <c r="E187" s="190">
        <v>40.4</v>
      </c>
      <c r="F187" s="4"/>
      <c r="G187" s="4">
        <f t="shared" si="2"/>
        <v>40.40000000000002</v>
      </c>
      <c r="I187" s="12"/>
    </row>
    <row r="188" spans="1:9">
      <c r="B188" s="787"/>
      <c r="C188" s="787"/>
      <c r="D188" t="s">
        <v>13</v>
      </c>
      <c r="E188" s="190">
        <v>3.8</v>
      </c>
      <c r="F188" s="4"/>
      <c r="G188" s="4">
        <f t="shared" si="2"/>
        <v>44.200000000000017</v>
      </c>
      <c r="I188" s="12"/>
    </row>
    <row r="189" spans="1:9">
      <c r="B189" s="787"/>
      <c r="C189" s="787"/>
      <c r="D189" t="s">
        <v>14</v>
      </c>
      <c r="E189" s="190">
        <v>300</v>
      </c>
      <c r="F189" s="4"/>
      <c r="G189" s="4">
        <f t="shared" si="2"/>
        <v>344.20000000000005</v>
      </c>
      <c r="I189" s="12"/>
    </row>
    <row r="190" spans="1:9">
      <c r="A190" s="39">
        <v>44408</v>
      </c>
      <c r="B190" s="787" t="s">
        <v>4941</v>
      </c>
      <c r="C190" s="787" t="s">
        <v>20</v>
      </c>
      <c r="D190" t="s">
        <v>14</v>
      </c>
      <c r="E190" s="190"/>
      <c r="F190" s="84">
        <v>300</v>
      </c>
      <c r="G190" s="4">
        <f t="shared" si="2"/>
        <v>44.200000000000045</v>
      </c>
      <c r="I190" s="12"/>
    </row>
    <row r="191" spans="1:9">
      <c r="A191" s="39">
        <v>44546</v>
      </c>
      <c r="B191" s="787" t="s">
        <v>4953</v>
      </c>
      <c r="C191" s="787" t="s">
        <v>20</v>
      </c>
      <c r="D191" t="s">
        <v>12</v>
      </c>
      <c r="E191" s="190"/>
      <c r="F191" s="84">
        <v>40.4</v>
      </c>
      <c r="G191" s="4">
        <f t="shared" si="2"/>
        <v>3.8000000000000469</v>
      </c>
      <c r="I191" s="12"/>
    </row>
    <row r="192" spans="1:9">
      <c r="A192" s="39">
        <v>44546</v>
      </c>
      <c r="B192" s="787" t="s">
        <v>4953</v>
      </c>
      <c r="C192" s="787" t="s">
        <v>20</v>
      </c>
      <c r="D192" t="s">
        <v>13</v>
      </c>
      <c r="E192" s="190"/>
      <c r="F192" s="84">
        <v>3.8</v>
      </c>
      <c r="G192" s="81">
        <f t="shared" si="2"/>
        <v>4.7073456244106637E-14</v>
      </c>
      <c r="H192" s="81"/>
      <c r="I192" s="12"/>
    </row>
    <row r="193" spans="1:14">
      <c r="A193" s="41">
        <v>44439</v>
      </c>
      <c r="B193" s="786" t="s">
        <v>10</v>
      </c>
      <c r="C193" s="786" t="s">
        <v>21</v>
      </c>
      <c r="D193" t="s">
        <v>12</v>
      </c>
      <c r="E193" s="190">
        <v>45.8</v>
      </c>
      <c r="F193" s="84"/>
      <c r="G193" s="4">
        <f t="shared" si="2"/>
        <v>45.800000000000047</v>
      </c>
      <c r="I193" s="12"/>
      <c r="L193" s="786"/>
      <c r="N193" s="190"/>
    </row>
    <row r="194" spans="1:14">
      <c r="B194" s="787"/>
      <c r="C194" s="787"/>
      <c r="D194" t="s">
        <v>13</v>
      </c>
      <c r="E194" s="190">
        <v>4.0999999999999996</v>
      </c>
      <c r="F194" s="84"/>
      <c r="G194" s="4">
        <f t="shared" si="2"/>
        <v>49.900000000000048</v>
      </c>
      <c r="I194" s="12"/>
      <c r="L194" s="787"/>
      <c r="N194" s="190"/>
    </row>
    <row r="195" spans="1:14">
      <c r="B195" s="787"/>
      <c r="C195" s="787"/>
      <c r="D195" t="s">
        <v>14</v>
      </c>
      <c r="E195" s="190">
        <v>300</v>
      </c>
      <c r="F195" s="84"/>
      <c r="G195" s="4">
        <f t="shared" si="2"/>
        <v>349.90000000000003</v>
      </c>
      <c r="I195" s="12"/>
      <c r="L195" s="786"/>
      <c r="N195" s="190"/>
    </row>
    <row r="196" spans="1:14">
      <c r="A196" s="39">
        <v>44439</v>
      </c>
      <c r="B196" s="787" t="s">
        <v>4954</v>
      </c>
      <c r="C196" s="787" t="s">
        <v>21</v>
      </c>
      <c r="D196" t="s">
        <v>14</v>
      </c>
      <c r="E196" s="190"/>
      <c r="F196" s="84">
        <v>200</v>
      </c>
      <c r="G196" s="4">
        <f t="shared" si="2"/>
        <v>149.90000000000003</v>
      </c>
      <c r="I196" s="12"/>
      <c r="L196" s="787"/>
      <c r="N196" s="190"/>
    </row>
    <row r="197" spans="1:14">
      <c r="A197" s="39">
        <v>44448</v>
      </c>
      <c r="B197" s="787" t="s">
        <v>4955</v>
      </c>
      <c r="C197" s="787" t="s">
        <v>21</v>
      </c>
      <c r="D197" t="s">
        <v>14</v>
      </c>
      <c r="E197" s="190"/>
      <c r="F197" s="84">
        <v>100</v>
      </c>
      <c r="G197" s="4">
        <f t="shared" si="2"/>
        <v>49.900000000000034</v>
      </c>
      <c r="I197" s="12"/>
      <c r="L197" s="786"/>
      <c r="N197" s="190"/>
    </row>
    <row r="198" spans="1:14">
      <c r="A198" s="39">
        <v>44550</v>
      </c>
      <c r="B198" s="787" t="s">
        <v>4956</v>
      </c>
      <c r="C198" s="787" t="s">
        <v>21</v>
      </c>
      <c r="D198" t="s">
        <v>12</v>
      </c>
      <c r="E198" s="190"/>
      <c r="F198" s="84">
        <v>45.8</v>
      </c>
      <c r="G198" s="4">
        <f t="shared" si="2"/>
        <v>4.1000000000000369</v>
      </c>
      <c r="I198" s="12"/>
      <c r="L198" s="786"/>
      <c r="N198" s="190"/>
    </row>
    <row r="199" spans="1:14">
      <c r="A199" s="39">
        <v>44550</v>
      </c>
      <c r="B199" s="787" t="s">
        <v>4956</v>
      </c>
      <c r="C199" s="787" t="s">
        <v>21</v>
      </c>
      <c r="D199" t="s">
        <v>13</v>
      </c>
      <c r="E199" s="190"/>
      <c r="F199" s="84">
        <v>4.0999999999999996</v>
      </c>
      <c r="G199" s="81">
        <f t="shared" si="2"/>
        <v>3.730349362740526E-14</v>
      </c>
      <c r="H199" s="81"/>
      <c r="I199" s="12"/>
      <c r="L199" s="786"/>
      <c r="N199" s="190"/>
    </row>
    <row r="200" spans="1:14">
      <c r="A200" s="41">
        <v>44469</v>
      </c>
      <c r="B200" s="786" t="s">
        <v>10</v>
      </c>
      <c r="C200" s="786" t="s">
        <v>22</v>
      </c>
      <c r="D200" t="s">
        <v>12</v>
      </c>
      <c r="E200" s="190">
        <v>47.4</v>
      </c>
      <c r="F200" s="84"/>
      <c r="G200" s="4">
        <f t="shared" si="2"/>
        <v>47.400000000000034</v>
      </c>
      <c r="I200" s="12"/>
      <c r="L200" s="787"/>
      <c r="N200" s="190"/>
    </row>
    <row r="201" spans="1:14">
      <c r="B201" s="787"/>
      <c r="C201" s="787"/>
      <c r="D201" t="s">
        <v>13</v>
      </c>
      <c r="E201" s="190">
        <v>5.7</v>
      </c>
      <c r="F201" s="84"/>
      <c r="G201" s="4">
        <f t="shared" si="2"/>
        <v>53.100000000000037</v>
      </c>
      <c r="I201" s="12"/>
      <c r="L201" s="786"/>
      <c r="N201" s="190"/>
    </row>
    <row r="202" spans="1:14">
      <c r="B202" s="787"/>
      <c r="C202" s="787"/>
      <c r="D202" t="s">
        <v>14</v>
      </c>
      <c r="E202" s="190">
        <v>300</v>
      </c>
      <c r="F202" s="84"/>
      <c r="G202" s="4">
        <f t="shared" si="2"/>
        <v>353.1</v>
      </c>
      <c r="I202" s="12"/>
      <c r="L202" s="787"/>
      <c r="N202" s="190"/>
    </row>
    <row r="203" spans="1:14">
      <c r="A203" s="39">
        <v>44469</v>
      </c>
      <c r="B203" s="787" t="s">
        <v>4957</v>
      </c>
      <c r="C203" s="787" t="s">
        <v>22</v>
      </c>
      <c r="D203" t="s">
        <v>14</v>
      </c>
      <c r="E203" s="190"/>
      <c r="F203" s="84">
        <v>220</v>
      </c>
      <c r="G203" s="4">
        <f t="shared" si="2"/>
        <v>133.10000000000002</v>
      </c>
      <c r="I203" s="12"/>
      <c r="N203" s="190"/>
    </row>
    <row r="204" spans="1:14">
      <c r="A204" s="39">
        <v>44550</v>
      </c>
      <c r="B204" s="787" t="s">
        <v>4956</v>
      </c>
      <c r="C204" s="787" t="s">
        <v>22</v>
      </c>
      <c r="D204" t="s">
        <v>12</v>
      </c>
      <c r="E204" s="190"/>
      <c r="F204" s="84">
        <v>47.4</v>
      </c>
      <c r="G204" s="4">
        <f t="shared" si="2"/>
        <v>85.700000000000017</v>
      </c>
      <c r="I204" s="12"/>
      <c r="N204" s="190"/>
    </row>
    <row r="205" spans="1:14">
      <c r="A205" s="39">
        <v>44558</v>
      </c>
      <c r="B205" s="787" t="s">
        <v>4958</v>
      </c>
      <c r="C205" s="787" t="s">
        <v>22</v>
      </c>
      <c r="D205" t="s">
        <v>14</v>
      </c>
      <c r="E205" s="190"/>
      <c r="F205" s="84">
        <v>50</v>
      </c>
      <c r="G205" s="4">
        <f t="shared" si="2"/>
        <v>35.700000000000017</v>
      </c>
      <c r="I205" s="12"/>
      <c r="N205" s="190"/>
    </row>
    <row r="206" spans="1:14">
      <c r="A206" s="39">
        <v>44564</v>
      </c>
      <c r="B206" s="787" t="s">
        <v>4959</v>
      </c>
      <c r="C206" s="787" t="s">
        <v>22</v>
      </c>
      <c r="D206" t="s">
        <v>14</v>
      </c>
      <c r="E206" s="190"/>
      <c r="F206" s="84">
        <v>30</v>
      </c>
      <c r="G206" s="4">
        <f t="shared" si="2"/>
        <v>5.7000000000000171</v>
      </c>
      <c r="I206" s="12"/>
      <c r="N206" s="190"/>
    </row>
    <row r="207" spans="1:14">
      <c r="A207" s="39">
        <v>44586</v>
      </c>
      <c r="B207" s="787" t="s">
        <v>4960</v>
      </c>
      <c r="C207" s="787" t="s">
        <v>22</v>
      </c>
      <c r="D207" t="s">
        <v>13</v>
      </c>
      <c r="E207" s="190"/>
      <c r="F207" s="84">
        <v>5.7</v>
      </c>
      <c r="G207" s="4">
        <f t="shared" si="2"/>
        <v>1.6875389974302379E-14</v>
      </c>
      <c r="I207" s="12"/>
      <c r="N207" s="190"/>
    </row>
    <row r="208" spans="1:14">
      <c r="A208" s="39">
        <v>44500</v>
      </c>
      <c r="B208" s="786" t="s">
        <v>10</v>
      </c>
      <c r="C208" s="786" t="s">
        <v>23</v>
      </c>
      <c r="D208" t="s">
        <v>14</v>
      </c>
      <c r="E208" s="190">
        <v>300</v>
      </c>
      <c r="G208" s="4">
        <f t="shared" si="2"/>
        <v>300</v>
      </c>
      <c r="I208" s="12"/>
      <c r="N208" s="190"/>
    </row>
    <row r="209" spans="1:14">
      <c r="B209" s="786"/>
      <c r="C209" s="787"/>
      <c r="D209" t="s">
        <v>12</v>
      </c>
      <c r="E209" s="190">
        <v>49.1</v>
      </c>
      <c r="G209" s="4">
        <f t="shared" si="2"/>
        <v>349.1</v>
      </c>
      <c r="I209" s="12"/>
    </row>
    <row r="210" spans="1:14">
      <c r="B210" s="786"/>
      <c r="C210" s="787"/>
      <c r="D210" t="s">
        <v>13</v>
      </c>
      <c r="E210" s="190">
        <v>3.6</v>
      </c>
      <c r="G210" s="4">
        <f t="shared" si="2"/>
        <v>352.70000000000005</v>
      </c>
      <c r="I210" s="12"/>
    </row>
    <row r="211" spans="1:14">
      <c r="A211" s="39">
        <v>44499</v>
      </c>
      <c r="B211" s="787" t="s">
        <v>4961</v>
      </c>
      <c r="C211" s="787" t="s">
        <v>23</v>
      </c>
      <c r="D211" t="s">
        <v>14</v>
      </c>
      <c r="E211" s="138"/>
      <c r="F211" s="46">
        <v>300</v>
      </c>
      <c r="G211" s="4">
        <f t="shared" si="2"/>
        <v>52.700000000000045</v>
      </c>
    </row>
    <row r="212" spans="1:14">
      <c r="A212" s="39">
        <v>44564</v>
      </c>
      <c r="B212" s="787" t="s">
        <v>4962</v>
      </c>
      <c r="C212" s="787" t="s">
        <v>23</v>
      </c>
      <c r="D212" t="s">
        <v>12</v>
      </c>
      <c r="E212" s="138"/>
      <c r="F212" s="84">
        <v>49.1</v>
      </c>
      <c r="G212" s="4">
        <f t="shared" si="2"/>
        <v>3.6000000000000441</v>
      </c>
    </row>
    <row r="213" spans="1:14">
      <c r="A213" s="39">
        <v>44564</v>
      </c>
      <c r="B213" s="787" t="s">
        <v>4962</v>
      </c>
      <c r="C213" s="787" t="s">
        <v>23</v>
      </c>
      <c r="D213" t="s">
        <v>13</v>
      </c>
      <c r="E213" s="138"/>
      <c r="F213" s="84">
        <v>3.6</v>
      </c>
      <c r="G213" s="4">
        <f t="shared" si="2"/>
        <v>4.3964831775156199E-14</v>
      </c>
    </row>
    <row r="214" spans="1:14">
      <c r="A214" s="39">
        <v>44530</v>
      </c>
      <c r="B214" s="786" t="s">
        <v>10</v>
      </c>
      <c r="C214" s="786" t="s">
        <v>24</v>
      </c>
      <c r="D214" t="s">
        <v>14</v>
      </c>
      <c r="E214" s="190">
        <v>300</v>
      </c>
      <c r="G214" s="4">
        <f t="shared" si="2"/>
        <v>300.00000000000006</v>
      </c>
    </row>
    <row r="215" spans="1:14">
      <c r="B215" s="786"/>
      <c r="C215" s="786"/>
      <c r="D215" t="s">
        <v>12</v>
      </c>
      <c r="E215" s="190">
        <v>52.4</v>
      </c>
      <c r="G215" s="4">
        <f t="shared" si="2"/>
        <v>352.40000000000003</v>
      </c>
      <c r="L215" s="786"/>
      <c r="N215" s="190"/>
    </row>
    <row r="216" spans="1:14">
      <c r="B216" s="786"/>
      <c r="C216" s="786"/>
      <c r="D216" t="s">
        <v>13</v>
      </c>
      <c r="E216" s="190">
        <v>5</v>
      </c>
      <c r="G216" s="4">
        <f t="shared" si="2"/>
        <v>357.40000000000003</v>
      </c>
      <c r="L216" s="786"/>
      <c r="N216" s="138"/>
    </row>
    <row r="217" spans="1:14">
      <c r="A217" s="39">
        <v>44530</v>
      </c>
      <c r="B217" s="787" t="s">
        <v>4963</v>
      </c>
      <c r="C217" s="787" t="s">
        <v>24</v>
      </c>
      <c r="D217" t="s">
        <v>14</v>
      </c>
      <c r="E217" s="138"/>
      <c r="F217" s="46">
        <v>120</v>
      </c>
      <c r="G217" s="4">
        <f t="shared" si="2"/>
        <v>237.40000000000003</v>
      </c>
      <c r="L217" s="787"/>
      <c r="N217" s="138"/>
    </row>
    <row r="218" spans="1:14">
      <c r="A218" s="39">
        <v>44557</v>
      </c>
      <c r="B218" s="787" t="s">
        <v>4964</v>
      </c>
      <c r="C218" s="787" t="s">
        <v>24</v>
      </c>
      <c r="D218" t="s">
        <v>14</v>
      </c>
      <c r="E218" s="138"/>
      <c r="F218" s="46">
        <v>100</v>
      </c>
      <c r="G218" s="4">
        <f t="shared" si="2"/>
        <v>137.40000000000003</v>
      </c>
      <c r="L218" s="786"/>
      <c r="N218" s="138"/>
    </row>
    <row r="219" spans="1:14">
      <c r="A219" s="39">
        <v>44586</v>
      </c>
      <c r="B219" s="787" t="s">
        <v>4960</v>
      </c>
      <c r="C219" s="787" t="s">
        <v>24</v>
      </c>
      <c r="D219" t="s">
        <v>12</v>
      </c>
      <c r="E219" s="138"/>
      <c r="F219" s="46">
        <v>52.4</v>
      </c>
      <c r="G219" s="4">
        <f t="shared" si="2"/>
        <v>85.000000000000028</v>
      </c>
      <c r="L219" s="787"/>
      <c r="N219" s="138"/>
    </row>
    <row r="220" spans="1:14">
      <c r="A220" s="39">
        <v>44586</v>
      </c>
      <c r="B220" s="787" t="s">
        <v>4960</v>
      </c>
      <c r="C220" s="787" t="s">
        <v>24</v>
      </c>
      <c r="D220" t="s">
        <v>13</v>
      </c>
      <c r="E220" s="138"/>
      <c r="F220" s="46">
        <v>5</v>
      </c>
      <c r="G220" s="4">
        <f t="shared" si="2"/>
        <v>80.000000000000028</v>
      </c>
      <c r="L220" s="787"/>
      <c r="N220" s="138"/>
    </row>
    <row r="221" spans="1:14">
      <c r="A221" s="39">
        <v>44708</v>
      </c>
      <c r="B221" s="787" t="s">
        <v>4965</v>
      </c>
      <c r="C221" s="787" t="s">
        <v>24</v>
      </c>
      <c r="D221" t="s">
        <v>14</v>
      </c>
      <c r="E221" s="138"/>
      <c r="F221" s="46">
        <v>80</v>
      </c>
      <c r="G221" s="4">
        <f t="shared" si="2"/>
        <v>0</v>
      </c>
      <c r="L221" s="787"/>
      <c r="N221" s="138"/>
    </row>
    <row r="222" spans="1:14">
      <c r="A222" s="41">
        <v>44561</v>
      </c>
      <c r="B222" s="786" t="s">
        <v>10</v>
      </c>
      <c r="C222" s="786" t="s">
        <v>25</v>
      </c>
      <c r="D222" t="s">
        <v>12</v>
      </c>
      <c r="E222" s="138">
        <v>55</v>
      </c>
      <c r="G222" s="4">
        <f t="shared" si="2"/>
        <v>55</v>
      </c>
      <c r="L222" s="786"/>
      <c r="N222" s="138"/>
    </row>
    <row r="223" spans="1:14">
      <c r="B223" s="787"/>
      <c r="C223" s="787"/>
      <c r="D223" t="s">
        <v>13</v>
      </c>
      <c r="E223" s="138">
        <v>5.4</v>
      </c>
      <c r="G223" s="4">
        <f t="shared" si="2"/>
        <v>60.4</v>
      </c>
      <c r="L223" s="787"/>
      <c r="N223" s="138"/>
    </row>
    <row r="224" spans="1:14">
      <c r="B224" s="787"/>
      <c r="C224" s="787"/>
      <c r="D224" t="s">
        <v>14</v>
      </c>
      <c r="E224" s="138">
        <v>300</v>
      </c>
      <c r="G224" s="4">
        <f t="shared" si="2"/>
        <v>360.4</v>
      </c>
      <c r="L224" s="787"/>
      <c r="N224" s="138"/>
    </row>
    <row r="225" spans="1:14">
      <c r="A225" s="39">
        <v>44561</v>
      </c>
      <c r="B225" s="787" t="s">
        <v>4966</v>
      </c>
      <c r="C225" s="787" t="s">
        <v>25</v>
      </c>
      <c r="D225" t="s">
        <v>14</v>
      </c>
      <c r="E225" s="138"/>
      <c r="F225" s="46">
        <v>110</v>
      </c>
      <c r="G225" s="4">
        <f t="shared" si="2"/>
        <v>250.39999999999998</v>
      </c>
      <c r="L225" s="786"/>
      <c r="N225" s="138"/>
    </row>
    <row r="226" spans="1:14">
      <c r="A226" s="39">
        <v>44663</v>
      </c>
      <c r="B226" s="787" t="s">
        <v>4967</v>
      </c>
      <c r="C226" s="787" t="s">
        <v>25</v>
      </c>
      <c r="D226" t="s">
        <v>14</v>
      </c>
      <c r="E226" s="138"/>
      <c r="F226" s="46">
        <v>190</v>
      </c>
      <c r="G226" s="4">
        <f t="shared" si="2"/>
        <v>60.399999999999977</v>
      </c>
      <c r="L226" s="787"/>
      <c r="N226" s="138"/>
    </row>
    <row r="227" spans="1:14">
      <c r="A227" s="39">
        <v>44734</v>
      </c>
      <c r="B227" s="787" t="s">
        <v>4968</v>
      </c>
      <c r="C227" s="787" t="s">
        <v>25</v>
      </c>
      <c r="D227" t="s">
        <v>12</v>
      </c>
      <c r="E227" s="138"/>
      <c r="F227" s="46">
        <v>55</v>
      </c>
      <c r="G227" s="4">
        <f t="shared" si="2"/>
        <v>5.3999999999999773</v>
      </c>
      <c r="L227" s="787"/>
      <c r="N227" s="138"/>
    </row>
    <row r="228" spans="1:14">
      <c r="A228" s="39">
        <v>44734</v>
      </c>
      <c r="B228" s="787" t="s">
        <v>4968</v>
      </c>
      <c r="C228" s="787" t="s">
        <v>25</v>
      </c>
      <c r="D228" t="s">
        <v>13</v>
      </c>
      <c r="E228" s="138"/>
      <c r="F228" s="46">
        <v>5.4</v>
      </c>
      <c r="G228" s="4">
        <f t="shared" si="2"/>
        <v>-2.3092638912203256E-14</v>
      </c>
      <c r="L228" s="787"/>
      <c r="N228" s="138"/>
    </row>
    <row r="229" spans="1:14">
      <c r="A229" s="41">
        <v>44592</v>
      </c>
      <c r="B229" s="786" t="s">
        <v>10</v>
      </c>
      <c r="C229" s="786" t="s">
        <v>11</v>
      </c>
      <c r="D229" t="s">
        <v>12</v>
      </c>
      <c r="E229" s="138">
        <v>58.2</v>
      </c>
      <c r="G229" s="4">
        <f t="shared" si="2"/>
        <v>58.199999999999982</v>
      </c>
      <c r="L229" s="787"/>
      <c r="N229" s="138"/>
    </row>
    <row r="230" spans="1:14">
      <c r="B230" s="787"/>
      <c r="C230" s="787"/>
      <c r="D230" t="s">
        <v>13</v>
      </c>
      <c r="E230" s="138">
        <v>2.2999999999999998</v>
      </c>
      <c r="G230" s="4">
        <f t="shared" si="2"/>
        <v>60.499999999999979</v>
      </c>
      <c r="L230" s="786"/>
      <c r="N230" s="138"/>
    </row>
    <row r="231" spans="1:14">
      <c r="B231" s="787"/>
      <c r="C231" s="787"/>
      <c r="D231" t="s">
        <v>14</v>
      </c>
      <c r="E231" s="138">
        <v>300</v>
      </c>
      <c r="G231" s="4">
        <f t="shared" si="2"/>
        <v>360.5</v>
      </c>
      <c r="L231" s="786"/>
      <c r="N231" s="138"/>
    </row>
    <row r="232" spans="1:14">
      <c r="A232" s="39">
        <v>44592</v>
      </c>
      <c r="B232" s="787" t="s">
        <v>4969</v>
      </c>
      <c r="C232" s="787" t="s">
        <v>11</v>
      </c>
      <c r="D232" t="s">
        <v>14</v>
      </c>
      <c r="E232" s="138"/>
      <c r="F232" s="46">
        <v>140</v>
      </c>
      <c r="G232" s="4">
        <f t="shared" si="2"/>
        <v>220.5</v>
      </c>
      <c r="L232" s="786"/>
      <c r="N232" s="138"/>
    </row>
    <row r="233" spans="1:14">
      <c r="A233" s="39">
        <v>44663</v>
      </c>
      <c r="B233" s="787" t="s">
        <v>4967</v>
      </c>
      <c r="C233" s="787" t="s">
        <v>11</v>
      </c>
      <c r="D233" t="s">
        <v>14</v>
      </c>
      <c r="E233" s="138"/>
      <c r="F233" s="46">
        <v>110</v>
      </c>
      <c r="G233" s="4">
        <f t="shared" si="2"/>
        <v>110.5</v>
      </c>
    </row>
    <row r="234" spans="1:14">
      <c r="A234" s="39">
        <v>44716</v>
      </c>
      <c r="B234" s="787" t="s">
        <v>4970</v>
      </c>
      <c r="C234" s="787" t="s">
        <v>11</v>
      </c>
      <c r="D234" t="s">
        <v>14</v>
      </c>
      <c r="E234" s="138"/>
      <c r="F234" s="46">
        <v>50</v>
      </c>
      <c r="G234" s="4">
        <f t="shared" si="2"/>
        <v>60.5</v>
      </c>
      <c r="K234" s="822" t="s">
        <v>4901</v>
      </c>
      <c r="L234" s="822"/>
      <c r="M234" s="822"/>
      <c r="N234" s="822"/>
    </row>
    <row r="235" spans="1:14">
      <c r="A235" s="39">
        <v>44750</v>
      </c>
      <c r="B235" s="787" t="s">
        <v>4971</v>
      </c>
      <c r="C235" s="787" t="s">
        <v>11</v>
      </c>
      <c r="D235" t="s">
        <v>12</v>
      </c>
      <c r="E235" s="138"/>
      <c r="F235" s="46">
        <v>58.2</v>
      </c>
      <c r="G235" s="4">
        <f t="shared" si="2"/>
        <v>2.2999999999999972</v>
      </c>
    </row>
    <row r="236" spans="1:14">
      <c r="A236" s="39">
        <v>44750</v>
      </c>
      <c r="B236" s="787" t="s">
        <v>4971</v>
      </c>
      <c r="C236" s="787" t="s">
        <v>11</v>
      </c>
      <c r="D236" t="s">
        <v>13</v>
      </c>
      <c r="E236" s="138"/>
      <c r="F236" s="46">
        <v>2.2999999999999998</v>
      </c>
      <c r="G236" s="4">
        <f t="shared" si="2"/>
        <v>0</v>
      </c>
      <c r="K236" s="786" t="s">
        <v>15</v>
      </c>
      <c r="L236" t="s">
        <v>14</v>
      </c>
      <c r="M236">
        <v>200</v>
      </c>
    </row>
    <row r="237" spans="1:14">
      <c r="A237" s="41">
        <v>44620</v>
      </c>
      <c r="B237" s="786" t="s">
        <v>10</v>
      </c>
      <c r="C237" s="786" t="s">
        <v>15</v>
      </c>
      <c r="D237" t="s">
        <v>12</v>
      </c>
      <c r="E237" s="138">
        <v>57.3</v>
      </c>
      <c r="G237" s="4">
        <f t="shared" si="2"/>
        <v>57.3</v>
      </c>
      <c r="K237" s="786" t="s">
        <v>16</v>
      </c>
      <c r="L237" t="s">
        <v>12</v>
      </c>
      <c r="M237" s="46">
        <v>57.1</v>
      </c>
    </row>
    <row r="238" spans="1:14">
      <c r="B238" s="787"/>
      <c r="C238" s="787"/>
      <c r="D238" t="s">
        <v>13</v>
      </c>
      <c r="E238" s="138">
        <v>5.3</v>
      </c>
      <c r="G238" s="4">
        <f t="shared" si="2"/>
        <v>62.599999999999994</v>
      </c>
      <c r="L238" t="s">
        <v>13</v>
      </c>
      <c r="M238" s="46">
        <v>6.2</v>
      </c>
    </row>
    <row r="239" spans="1:14">
      <c r="B239" s="787"/>
      <c r="C239" s="787"/>
      <c r="D239" t="s">
        <v>14</v>
      </c>
      <c r="E239" s="138">
        <v>300</v>
      </c>
      <c r="G239" s="4">
        <f t="shared" si="2"/>
        <v>362.6</v>
      </c>
      <c r="L239" t="s">
        <v>14</v>
      </c>
      <c r="M239">
        <v>130</v>
      </c>
    </row>
    <row r="240" spans="1:14">
      <c r="A240" s="39">
        <v>44620</v>
      </c>
      <c r="B240" s="787" t="s">
        <v>4972</v>
      </c>
      <c r="C240" s="787" t="s">
        <v>15</v>
      </c>
      <c r="D240" t="s">
        <v>14</v>
      </c>
      <c r="E240" s="138"/>
      <c r="F240" s="46">
        <v>100</v>
      </c>
      <c r="G240" s="4">
        <f t="shared" si="2"/>
        <v>262.60000000000002</v>
      </c>
      <c r="K240" s="786" t="s">
        <v>17</v>
      </c>
      <c r="L240" t="s">
        <v>12</v>
      </c>
      <c r="M240" s="46">
        <v>58.2</v>
      </c>
    </row>
    <row r="241" spans="1:13">
      <c r="A241" s="39">
        <v>44756</v>
      </c>
      <c r="B241" s="787" t="s">
        <v>4973</v>
      </c>
      <c r="C241" s="787" t="s">
        <v>15</v>
      </c>
      <c r="D241" t="s">
        <v>12</v>
      </c>
      <c r="E241" s="138"/>
      <c r="F241" s="46">
        <v>57.3</v>
      </c>
      <c r="G241" s="4">
        <f t="shared" si="2"/>
        <v>205.3</v>
      </c>
      <c r="L241" t="s">
        <v>13</v>
      </c>
      <c r="M241" s="46">
        <v>3.8</v>
      </c>
    </row>
    <row r="242" spans="1:13">
      <c r="A242" s="39">
        <v>44756</v>
      </c>
      <c r="B242" s="787" t="s">
        <v>4973</v>
      </c>
      <c r="C242" s="787" t="s">
        <v>15</v>
      </c>
      <c r="D242" t="s">
        <v>13</v>
      </c>
      <c r="E242" s="138"/>
      <c r="F242" s="46">
        <v>5.3</v>
      </c>
      <c r="G242" s="4">
        <f t="shared" si="2"/>
        <v>200</v>
      </c>
      <c r="L242" t="s">
        <v>14</v>
      </c>
      <c r="M242" s="46">
        <v>110</v>
      </c>
    </row>
    <row r="243" spans="1:13">
      <c r="A243" s="39">
        <v>44758</v>
      </c>
      <c r="B243" s="787" t="s">
        <v>4974</v>
      </c>
      <c r="C243" s="787" t="s">
        <v>15</v>
      </c>
      <c r="D243" t="s">
        <v>14</v>
      </c>
      <c r="E243" s="138"/>
      <c r="F243" s="46">
        <v>200</v>
      </c>
      <c r="G243" s="4">
        <f t="shared" si="2"/>
        <v>0</v>
      </c>
      <c r="M243" s="46"/>
    </row>
    <row r="244" spans="1:13">
      <c r="A244" s="41">
        <v>44651</v>
      </c>
      <c r="B244" s="786" t="s">
        <v>10</v>
      </c>
      <c r="C244" s="786" t="s">
        <v>16</v>
      </c>
      <c r="D244" t="s">
        <v>12</v>
      </c>
      <c r="E244" s="138">
        <v>57.1</v>
      </c>
      <c r="G244" s="4">
        <f t="shared" si="2"/>
        <v>57.1</v>
      </c>
      <c r="K244" s="786" t="s">
        <v>18</v>
      </c>
      <c r="L244" t="s">
        <v>12</v>
      </c>
      <c r="M244" s="46">
        <v>55.6</v>
      </c>
    </row>
    <row r="245" spans="1:13">
      <c r="B245" s="787"/>
      <c r="C245" s="787"/>
      <c r="D245" t="s">
        <v>13</v>
      </c>
      <c r="E245" s="138">
        <v>6.2</v>
      </c>
      <c r="G245" s="4">
        <f t="shared" si="2"/>
        <v>63.300000000000004</v>
      </c>
      <c r="L245" t="s">
        <v>13</v>
      </c>
      <c r="M245" s="46">
        <v>10.1</v>
      </c>
    </row>
    <row r="246" spans="1:13">
      <c r="B246" s="787"/>
      <c r="C246" s="787"/>
      <c r="D246" t="s">
        <v>14</v>
      </c>
      <c r="E246" s="138">
        <v>300</v>
      </c>
      <c r="G246" s="4">
        <f t="shared" si="2"/>
        <v>363.3</v>
      </c>
      <c r="L246" t="s">
        <v>14</v>
      </c>
      <c r="M246" s="46">
        <v>170</v>
      </c>
    </row>
    <row r="247" spans="1:13">
      <c r="A247" s="39">
        <v>44651</v>
      </c>
      <c r="B247" s="787" t="s">
        <v>4975</v>
      </c>
      <c r="C247" s="787" t="s">
        <v>16</v>
      </c>
      <c r="D247" t="s">
        <v>14</v>
      </c>
      <c r="E247" s="138"/>
      <c r="F247" s="46">
        <v>170</v>
      </c>
      <c r="G247" s="4">
        <f t="shared" si="2"/>
        <v>193.3</v>
      </c>
      <c r="K247" s="786" t="s">
        <v>19</v>
      </c>
      <c r="L247" t="s">
        <v>14</v>
      </c>
      <c r="M247" s="46">
        <v>70</v>
      </c>
    </row>
    <row r="248" spans="1:13">
      <c r="A248" s="39">
        <v>44775</v>
      </c>
      <c r="B248" s="787" t="s">
        <v>4976</v>
      </c>
      <c r="C248" s="787" t="s">
        <v>16</v>
      </c>
      <c r="D248" t="s">
        <v>12</v>
      </c>
      <c r="E248" s="138"/>
      <c r="F248" s="46">
        <v>57.1</v>
      </c>
      <c r="G248" s="4">
        <f t="shared" si="2"/>
        <v>136.20000000000002</v>
      </c>
      <c r="K248" s="786"/>
      <c r="M248" s="46"/>
    </row>
    <row r="249" spans="1:13">
      <c r="A249" s="39">
        <v>44775</v>
      </c>
      <c r="B249" s="787" t="s">
        <v>4976</v>
      </c>
      <c r="C249" s="787" t="s">
        <v>16</v>
      </c>
      <c r="D249" t="s">
        <v>13</v>
      </c>
      <c r="E249" s="138"/>
      <c r="F249" s="46">
        <v>6.2</v>
      </c>
      <c r="G249" s="4">
        <f t="shared" si="2"/>
        <v>130.00000000000003</v>
      </c>
      <c r="K249" s="786"/>
      <c r="M249" s="46"/>
    </row>
    <row r="250" spans="1:13">
      <c r="A250" s="39">
        <v>44806</v>
      </c>
      <c r="B250" s="787" t="s">
        <v>4977</v>
      </c>
      <c r="C250" s="787" t="s">
        <v>16</v>
      </c>
      <c r="D250" t="s">
        <v>14</v>
      </c>
      <c r="E250" s="138"/>
      <c r="F250" s="46">
        <v>130</v>
      </c>
      <c r="G250" s="4">
        <f t="shared" si="2"/>
        <v>0</v>
      </c>
      <c r="K250" s="786"/>
      <c r="M250" s="46"/>
    </row>
    <row r="251" spans="1:13">
      <c r="A251" s="41">
        <v>44681</v>
      </c>
      <c r="B251" s="786" t="s">
        <v>10</v>
      </c>
      <c r="C251" s="786" t="s">
        <v>17</v>
      </c>
      <c r="D251" t="s">
        <v>14</v>
      </c>
      <c r="E251" s="138">
        <v>300</v>
      </c>
      <c r="G251" s="4">
        <f t="shared" si="2"/>
        <v>300</v>
      </c>
    </row>
    <row r="252" spans="1:13">
      <c r="A252" s="41"/>
      <c r="B252" s="786"/>
      <c r="C252" s="786"/>
      <c r="D252" t="s">
        <v>12</v>
      </c>
      <c r="E252" s="138">
        <v>58.2</v>
      </c>
      <c r="G252" s="4">
        <f t="shared" si="2"/>
        <v>358.2</v>
      </c>
    </row>
    <row r="253" spans="1:13">
      <c r="A253" s="41"/>
      <c r="B253" s="786"/>
      <c r="C253" s="786"/>
      <c r="D253" t="s">
        <v>13</v>
      </c>
      <c r="E253" s="138">
        <v>3.8</v>
      </c>
      <c r="G253" s="4">
        <f t="shared" si="2"/>
        <v>362</v>
      </c>
    </row>
    <row r="254" spans="1:13">
      <c r="A254" s="39">
        <v>44681</v>
      </c>
      <c r="B254" s="787" t="s">
        <v>4978</v>
      </c>
      <c r="C254" s="787" t="s">
        <v>17</v>
      </c>
      <c r="D254" t="s">
        <v>14</v>
      </c>
      <c r="E254" s="138"/>
      <c r="F254" s="46">
        <v>190</v>
      </c>
      <c r="G254" s="4">
        <f t="shared" si="2"/>
        <v>172</v>
      </c>
    </row>
    <row r="255" spans="1:13">
      <c r="A255" s="39">
        <v>44800</v>
      </c>
      <c r="B255" s="787" t="s">
        <v>4979</v>
      </c>
      <c r="C255" s="787" t="s">
        <v>17</v>
      </c>
      <c r="D255" t="s">
        <v>14</v>
      </c>
      <c r="E255" s="138"/>
      <c r="F255" s="46">
        <v>110</v>
      </c>
      <c r="G255" s="4">
        <f t="shared" si="2"/>
        <v>62</v>
      </c>
    </row>
    <row r="256" spans="1:13">
      <c r="A256" s="39">
        <v>44792</v>
      </c>
      <c r="B256" s="787" t="s">
        <v>4980</v>
      </c>
      <c r="C256" s="787" t="s">
        <v>17</v>
      </c>
      <c r="D256" t="s">
        <v>12</v>
      </c>
      <c r="E256" s="138"/>
      <c r="F256" s="46">
        <v>58.2</v>
      </c>
      <c r="G256" s="4">
        <f t="shared" si="2"/>
        <v>3.7999999999999972</v>
      </c>
    </row>
    <row r="257" spans="1:7">
      <c r="A257" s="39">
        <v>44792</v>
      </c>
      <c r="B257" s="787" t="s">
        <v>4980</v>
      </c>
      <c r="C257" s="787" t="s">
        <v>17</v>
      </c>
      <c r="D257" t="s">
        <v>13</v>
      </c>
      <c r="E257" s="138"/>
      <c r="F257" s="46">
        <v>3.8</v>
      </c>
      <c r="G257" s="4">
        <f t="shared" si="2"/>
        <v>0</v>
      </c>
    </row>
    <row r="258" spans="1:7">
      <c r="A258" s="41">
        <v>44712</v>
      </c>
      <c r="B258" s="786" t="s">
        <v>10</v>
      </c>
      <c r="C258" s="786" t="s">
        <v>18</v>
      </c>
      <c r="D258" t="s">
        <v>12</v>
      </c>
      <c r="E258" s="138">
        <v>55.6</v>
      </c>
      <c r="G258" s="4">
        <f t="shared" si="2"/>
        <v>55.6</v>
      </c>
    </row>
    <row r="259" spans="1:7">
      <c r="B259" s="787"/>
      <c r="C259" s="787"/>
      <c r="D259" t="s">
        <v>13</v>
      </c>
      <c r="E259" s="138">
        <v>10.1</v>
      </c>
      <c r="G259" s="4">
        <f t="shared" si="2"/>
        <v>65.7</v>
      </c>
    </row>
    <row r="260" spans="1:7">
      <c r="B260" s="787"/>
      <c r="C260" s="787"/>
      <c r="D260" t="s">
        <v>14</v>
      </c>
      <c r="E260" s="138">
        <v>300</v>
      </c>
      <c r="G260" s="4">
        <f t="shared" si="2"/>
        <v>365.7</v>
      </c>
    </row>
    <row r="261" spans="1:7">
      <c r="A261" s="39">
        <v>44712</v>
      </c>
      <c r="B261" s="787" t="s">
        <v>4981</v>
      </c>
      <c r="C261" s="787" t="s">
        <v>18</v>
      </c>
      <c r="D261" t="s">
        <v>14</v>
      </c>
      <c r="E261" s="138"/>
      <c r="F261" s="46">
        <v>130</v>
      </c>
      <c r="G261" s="4">
        <f t="shared" si="2"/>
        <v>235.7</v>
      </c>
    </row>
    <row r="262" spans="1:7">
      <c r="A262" s="39">
        <v>44818</v>
      </c>
      <c r="B262" s="787" t="s">
        <v>4982</v>
      </c>
      <c r="C262" s="787" t="s">
        <v>18</v>
      </c>
      <c r="D262" t="s">
        <v>12</v>
      </c>
      <c r="E262" s="138"/>
      <c r="F262" s="46">
        <v>55.6</v>
      </c>
      <c r="G262" s="4">
        <f t="shared" si="2"/>
        <v>180.1</v>
      </c>
    </row>
    <row r="263" spans="1:7">
      <c r="A263" s="39">
        <v>44818</v>
      </c>
      <c r="B263" s="787" t="s">
        <v>4982</v>
      </c>
      <c r="C263" s="787" t="s">
        <v>18</v>
      </c>
      <c r="D263" t="s">
        <v>13</v>
      </c>
      <c r="E263" s="138"/>
      <c r="F263" s="46">
        <v>10.1</v>
      </c>
      <c r="G263" s="4">
        <f t="shared" si="2"/>
        <v>170</v>
      </c>
    </row>
    <row r="264" spans="1:7">
      <c r="A264" s="39">
        <v>44856</v>
      </c>
      <c r="B264" s="787" t="s">
        <v>4983</v>
      </c>
      <c r="C264" s="787" t="s">
        <v>18</v>
      </c>
      <c r="D264" t="s">
        <v>14</v>
      </c>
      <c r="E264" s="138"/>
      <c r="F264" s="46">
        <v>170</v>
      </c>
      <c r="G264" s="4">
        <f t="shared" si="2"/>
        <v>0</v>
      </c>
    </row>
    <row r="265" spans="1:7">
      <c r="A265" s="41">
        <v>44742</v>
      </c>
      <c r="B265" s="786" t="s">
        <v>10</v>
      </c>
      <c r="C265" s="786" t="s">
        <v>19</v>
      </c>
      <c r="D265" t="s">
        <v>12</v>
      </c>
      <c r="E265" s="118">
        <v>53.8</v>
      </c>
      <c r="F265" s="1"/>
      <c r="G265" s="4">
        <f t="shared" si="2"/>
        <v>53.8</v>
      </c>
    </row>
    <row r="266" spans="1:7">
      <c r="B266" s="787"/>
      <c r="C266" s="787"/>
      <c r="D266" t="s">
        <v>13</v>
      </c>
      <c r="E266" s="118">
        <v>6.9</v>
      </c>
      <c r="F266" s="1"/>
      <c r="G266" s="4">
        <f t="shared" si="2"/>
        <v>60.699999999999996</v>
      </c>
    </row>
    <row r="267" spans="1:7">
      <c r="B267" s="787"/>
      <c r="C267" s="787"/>
      <c r="D267" t="s">
        <v>14</v>
      </c>
      <c r="E267" s="118">
        <v>300</v>
      </c>
      <c r="F267" s="1"/>
      <c r="G267" s="4">
        <f t="shared" si="2"/>
        <v>360.7</v>
      </c>
    </row>
    <row r="268" spans="1:7">
      <c r="A268" s="39">
        <v>44742</v>
      </c>
      <c r="B268" s="787" t="s">
        <v>4984</v>
      </c>
      <c r="C268" s="787" t="s">
        <v>19</v>
      </c>
      <c r="D268" t="s">
        <v>14</v>
      </c>
      <c r="E268" s="118"/>
      <c r="F268" s="1">
        <v>230</v>
      </c>
      <c r="G268" s="4">
        <f t="shared" si="2"/>
        <v>130.69999999999999</v>
      </c>
    </row>
    <row r="269" spans="1:7">
      <c r="A269" s="39">
        <v>44775</v>
      </c>
      <c r="B269" s="787" t="s">
        <v>4985</v>
      </c>
      <c r="C269" s="787" t="s">
        <v>19</v>
      </c>
      <c r="D269" t="s">
        <v>14</v>
      </c>
      <c r="E269" s="118"/>
      <c r="F269" s="1">
        <v>70</v>
      </c>
      <c r="G269" s="4">
        <f t="shared" si="2"/>
        <v>60.699999999999989</v>
      </c>
    </row>
    <row r="270" spans="1:7">
      <c r="A270" s="39">
        <v>44879</v>
      </c>
      <c r="B270" s="787" t="s">
        <v>4986</v>
      </c>
      <c r="C270" s="787" t="s">
        <v>19</v>
      </c>
      <c r="D270" t="s">
        <v>12</v>
      </c>
      <c r="E270" s="118"/>
      <c r="F270" s="4">
        <v>53.8</v>
      </c>
      <c r="G270" s="4">
        <f t="shared" si="2"/>
        <v>6.8999999999999915</v>
      </c>
    </row>
    <row r="271" spans="1:7">
      <c r="A271" s="39">
        <v>44879</v>
      </c>
      <c r="B271" s="787" t="s">
        <v>4986</v>
      </c>
      <c r="C271" s="787" t="s">
        <v>19</v>
      </c>
      <c r="D271" t="s">
        <v>13</v>
      </c>
      <c r="E271" s="118"/>
      <c r="F271" s="4">
        <v>6.9</v>
      </c>
      <c r="G271" s="4">
        <f t="shared" si="2"/>
        <v>-8.8817841970012523E-15</v>
      </c>
    </row>
    <row r="272" spans="1:7">
      <c r="A272" s="41">
        <v>44773</v>
      </c>
      <c r="B272" s="786" t="s">
        <v>10</v>
      </c>
      <c r="C272" s="786" t="s">
        <v>20</v>
      </c>
      <c r="D272" t="s">
        <v>12</v>
      </c>
      <c r="E272" s="118">
        <v>53.6</v>
      </c>
      <c r="F272" s="1"/>
      <c r="G272" s="4">
        <f t="shared" si="2"/>
        <v>53.599999999999994</v>
      </c>
    </row>
    <row r="273" spans="1:7">
      <c r="B273" s="787"/>
      <c r="C273" s="787"/>
      <c r="D273" t="s">
        <v>13</v>
      </c>
      <c r="E273" s="118">
        <v>9.6999999999999993</v>
      </c>
      <c r="F273" s="1"/>
      <c r="G273" s="4">
        <f t="shared" si="2"/>
        <v>63.3</v>
      </c>
    </row>
    <row r="274" spans="1:7">
      <c r="B274" s="787"/>
      <c r="C274" s="787"/>
      <c r="D274" t="s">
        <v>14</v>
      </c>
      <c r="E274" s="118">
        <v>300</v>
      </c>
      <c r="F274" s="1"/>
      <c r="G274" s="4">
        <f t="shared" si="2"/>
        <v>363.3</v>
      </c>
    </row>
    <row r="275" spans="1:7">
      <c r="A275" s="39">
        <v>44773</v>
      </c>
      <c r="B275" s="787" t="s">
        <v>4987</v>
      </c>
      <c r="C275" s="787" t="s">
        <v>20</v>
      </c>
      <c r="D275" t="s">
        <v>14</v>
      </c>
      <c r="E275" s="118"/>
      <c r="F275" s="1">
        <v>120</v>
      </c>
      <c r="G275" s="4">
        <f t="shared" si="2"/>
        <v>243.3</v>
      </c>
    </row>
    <row r="276" spans="1:7">
      <c r="A276" s="39">
        <v>44879</v>
      </c>
      <c r="B276" s="787" t="s">
        <v>4988</v>
      </c>
      <c r="C276" s="787" t="s">
        <v>20</v>
      </c>
      <c r="D276" t="s">
        <v>14</v>
      </c>
      <c r="E276" s="118"/>
      <c r="F276" s="1">
        <v>180</v>
      </c>
      <c r="G276" s="4">
        <f t="shared" si="2"/>
        <v>63.300000000000011</v>
      </c>
    </row>
    <row r="277" spans="1:7">
      <c r="A277" s="39">
        <v>44879</v>
      </c>
      <c r="B277" s="787" t="s">
        <v>4986</v>
      </c>
      <c r="C277" s="787" t="s">
        <v>20</v>
      </c>
      <c r="D277" t="s">
        <v>12</v>
      </c>
      <c r="E277" s="118"/>
      <c r="F277" s="4">
        <v>53.6</v>
      </c>
      <c r="G277" s="4">
        <f t="shared" si="2"/>
        <v>9.7000000000000099</v>
      </c>
    </row>
    <row r="278" spans="1:7">
      <c r="A278" s="39">
        <v>44879</v>
      </c>
      <c r="B278" s="787" t="s">
        <v>4986</v>
      </c>
      <c r="C278" s="787" t="s">
        <v>20</v>
      </c>
      <c r="D278" t="s">
        <v>13</v>
      </c>
      <c r="E278" s="118"/>
      <c r="F278" s="4">
        <v>9.6999999999999993</v>
      </c>
      <c r="G278" s="4">
        <f t="shared" si="2"/>
        <v>0</v>
      </c>
    </row>
    <row r="279" spans="1:7">
      <c r="A279" s="41">
        <v>44804</v>
      </c>
      <c r="B279" s="786" t="s">
        <v>10</v>
      </c>
      <c r="C279" s="786" t="s">
        <v>21</v>
      </c>
      <c r="D279" t="s">
        <v>12</v>
      </c>
      <c r="E279" s="118">
        <v>53.9</v>
      </c>
      <c r="F279" s="1"/>
      <c r="G279" s="4">
        <f t="shared" si="2"/>
        <v>53.9</v>
      </c>
    </row>
    <row r="280" spans="1:7">
      <c r="B280" s="787"/>
      <c r="C280" s="787"/>
      <c r="D280" t="s">
        <v>13</v>
      </c>
      <c r="E280" s="118">
        <v>7</v>
      </c>
      <c r="F280" s="1"/>
      <c r="G280" s="4">
        <f t="shared" si="2"/>
        <v>60.9</v>
      </c>
    </row>
    <row r="281" spans="1:7">
      <c r="B281" s="787"/>
      <c r="C281" s="787"/>
      <c r="D281" t="s">
        <v>14</v>
      </c>
      <c r="E281" s="118">
        <v>300</v>
      </c>
      <c r="F281" s="1"/>
      <c r="G281" s="4">
        <f t="shared" si="2"/>
        <v>360.9</v>
      </c>
    </row>
    <row r="282" spans="1:7">
      <c r="B282" s="787"/>
      <c r="C282" s="787"/>
      <c r="D282" t="s">
        <v>4989</v>
      </c>
      <c r="E282" s="118">
        <v>10</v>
      </c>
      <c r="F282" s="1"/>
      <c r="G282" s="4">
        <f t="shared" si="2"/>
        <v>370.9</v>
      </c>
    </row>
    <row r="283" spans="1:7">
      <c r="A283" s="39">
        <v>44804</v>
      </c>
      <c r="B283" s="787" t="s">
        <v>4990</v>
      </c>
      <c r="C283" s="787" t="s">
        <v>21</v>
      </c>
      <c r="D283" t="s">
        <v>14</v>
      </c>
      <c r="E283" s="118"/>
      <c r="F283" s="1">
        <v>130</v>
      </c>
      <c r="G283" s="4">
        <f t="shared" si="2"/>
        <v>240.89999999999998</v>
      </c>
    </row>
    <row r="284" spans="1:7">
      <c r="A284" s="39">
        <v>44803</v>
      </c>
      <c r="B284" s="787" t="s">
        <v>4991</v>
      </c>
      <c r="C284" s="787" t="s">
        <v>21</v>
      </c>
      <c r="D284" t="s">
        <v>4989</v>
      </c>
      <c r="E284" s="118"/>
      <c r="F284" s="1">
        <v>10</v>
      </c>
      <c r="G284" s="4">
        <f t="shared" si="2"/>
        <v>230.89999999999998</v>
      </c>
    </row>
    <row r="285" spans="1:7">
      <c r="A285" s="39">
        <v>44896</v>
      </c>
      <c r="B285" s="787" t="s">
        <v>4992</v>
      </c>
      <c r="C285" s="787" t="s">
        <v>21</v>
      </c>
      <c r="D285" t="s">
        <v>14</v>
      </c>
      <c r="E285" s="118"/>
      <c r="F285" s="1">
        <v>70</v>
      </c>
      <c r="G285" s="4">
        <f t="shared" si="2"/>
        <v>160.89999999999998</v>
      </c>
    </row>
    <row r="286" spans="1:7">
      <c r="A286" s="39">
        <v>44886</v>
      </c>
      <c r="B286" s="787" t="s">
        <v>4993</v>
      </c>
      <c r="C286" s="787" t="s">
        <v>21</v>
      </c>
      <c r="D286" t="s">
        <v>12</v>
      </c>
      <c r="E286" s="118"/>
      <c r="F286" s="4">
        <v>53.9</v>
      </c>
      <c r="G286" s="4">
        <f t="shared" si="2"/>
        <v>106.99999999999997</v>
      </c>
    </row>
    <row r="287" spans="1:7">
      <c r="A287" s="39">
        <v>44886</v>
      </c>
      <c r="B287" s="787" t="s">
        <v>4993</v>
      </c>
      <c r="C287" s="787" t="s">
        <v>21</v>
      </c>
      <c r="D287" t="s">
        <v>13</v>
      </c>
      <c r="E287" s="118"/>
      <c r="F287" s="4">
        <v>7</v>
      </c>
      <c r="G287" s="4">
        <f t="shared" si="2"/>
        <v>99.999999999999972</v>
      </c>
    </row>
    <row r="288" spans="1:7">
      <c r="A288" s="39">
        <v>44970</v>
      </c>
      <c r="B288" s="787" t="s">
        <v>4994</v>
      </c>
      <c r="C288" s="787" t="s">
        <v>21</v>
      </c>
      <c r="D288" t="s">
        <v>14</v>
      </c>
      <c r="E288" s="118"/>
      <c r="F288" s="4">
        <v>100</v>
      </c>
      <c r="G288" s="4">
        <f t="shared" si="2"/>
        <v>0</v>
      </c>
    </row>
    <row r="289" spans="1:12">
      <c r="A289" s="41">
        <v>44834</v>
      </c>
      <c r="B289" s="786" t="s">
        <v>10</v>
      </c>
      <c r="C289" s="786" t="s">
        <v>91</v>
      </c>
      <c r="D289" t="s">
        <v>12</v>
      </c>
      <c r="E289" s="118">
        <v>47.8</v>
      </c>
      <c r="F289" s="1"/>
      <c r="G289" s="4">
        <f t="shared" si="2"/>
        <v>47.8</v>
      </c>
    </row>
    <row r="290" spans="1:12">
      <c r="B290" s="787"/>
      <c r="C290" s="787"/>
      <c r="D290" t="s">
        <v>13</v>
      </c>
      <c r="E290" s="118">
        <v>10.199999999999999</v>
      </c>
      <c r="F290" s="1"/>
      <c r="G290" s="4">
        <f t="shared" si="2"/>
        <v>58</v>
      </c>
    </row>
    <row r="291" spans="1:12">
      <c r="B291" s="787"/>
      <c r="C291" s="787"/>
      <c r="D291" t="s">
        <v>14</v>
      </c>
      <c r="E291" s="138">
        <v>350</v>
      </c>
      <c r="G291" s="4">
        <f t="shared" si="2"/>
        <v>408</v>
      </c>
    </row>
    <row r="292" spans="1:12">
      <c r="A292" s="39">
        <v>44834</v>
      </c>
      <c r="B292" s="787" t="s">
        <v>4995</v>
      </c>
      <c r="C292" s="787" t="s">
        <v>91</v>
      </c>
      <c r="D292" t="s">
        <v>14</v>
      </c>
      <c r="E292" s="138"/>
      <c r="F292" s="46">
        <v>125</v>
      </c>
      <c r="G292" s="4">
        <f t="shared" si="2"/>
        <v>283</v>
      </c>
    </row>
    <row r="293" spans="1:12">
      <c r="A293" s="39">
        <v>44994</v>
      </c>
      <c r="B293" s="787" t="s">
        <v>4996</v>
      </c>
      <c r="C293" s="787" t="s">
        <v>91</v>
      </c>
      <c r="D293" t="s">
        <v>12</v>
      </c>
      <c r="E293" s="138"/>
      <c r="F293" s="4">
        <v>47.8</v>
      </c>
      <c r="G293" s="4">
        <f t="shared" si="2"/>
        <v>235.2</v>
      </c>
    </row>
    <row r="294" spans="1:12">
      <c r="A294" s="39">
        <v>44994</v>
      </c>
      <c r="B294" s="787" t="s">
        <v>4996</v>
      </c>
      <c r="C294" s="787" t="s">
        <v>91</v>
      </c>
      <c r="D294" t="s">
        <v>13</v>
      </c>
      <c r="E294" s="138"/>
      <c r="F294" s="4">
        <v>10.199999999999999</v>
      </c>
      <c r="G294" s="4">
        <f t="shared" si="2"/>
        <v>225</v>
      </c>
    </row>
    <row r="295" spans="1:12">
      <c r="A295" s="39">
        <v>45012</v>
      </c>
      <c r="B295" s="787" t="s">
        <v>4997</v>
      </c>
      <c r="C295" s="787" t="s">
        <v>91</v>
      </c>
      <c r="D295" t="s">
        <v>14</v>
      </c>
      <c r="E295" s="138"/>
      <c r="F295" s="4">
        <v>80</v>
      </c>
      <c r="G295" s="4">
        <f t="shared" si="2"/>
        <v>145</v>
      </c>
    </row>
    <row r="296" spans="1:12">
      <c r="A296" s="39">
        <v>45028</v>
      </c>
      <c r="B296" s="787" t="s">
        <v>4998</v>
      </c>
      <c r="C296" s="787" t="s">
        <v>91</v>
      </c>
      <c r="D296" t="s">
        <v>14</v>
      </c>
      <c r="E296" s="138"/>
      <c r="F296" s="4">
        <v>145</v>
      </c>
      <c r="G296" s="4">
        <f t="shared" si="2"/>
        <v>0</v>
      </c>
    </row>
    <row r="297" spans="1:12">
      <c r="A297" s="41">
        <v>44865</v>
      </c>
      <c r="B297" s="786" t="s">
        <v>10</v>
      </c>
      <c r="C297" s="786" t="s">
        <v>23</v>
      </c>
      <c r="D297" t="s">
        <v>12</v>
      </c>
      <c r="E297" s="138">
        <v>47.7</v>
      </c>
      <c r="G297" s="4">
        <f t="shared" si="2"/>
        <v>47.7</v>
      </c>
      <c r="L297" s="4"/>
    </row>
    <row r="298" spans="1:12">
      <c r="A298" s="41"/>
      <c r="B298" s="786"/>
      <c r="C298" s="786"/>
      <c r="D298" t="s">
        <v>13</v>
      </c>
      <c r="E298" s="138">
        <v>6.9</v>
      </c>
      <c r="G298" s="4">
        <f t="shared" si="2"/>
        <v>54.6</v>
      </c>
      <c r="L298" s="4"/>
    </row>
    <row r="299" spans="1:12">
      <c r="A299" s="41"/>
      <c r="B299" s="786"/>
      <c r="C299" s="786"/>
      <c r="D299" t="s">
        <v>14</v>
      </c>
      <c r="E299" s="138">
        <v>350</v>
      </c>
      <c r="G299" s="4">
        <f t="shared" si="2"/>
        <v>404.6</v>
      </c>
      <c r="J299" s="786"/>
      <c r="L299" s="4"/>
    </row>
    <row r="300" spans="1:12">
      <c r="A300" s="39">
        <v>44865</v>
      </c>
      <c r="B300" s="787" t="s">
        <v>4999</v>
      </c>
      <c r="C300" s="787" t="s">
        <v>23</v>
      </c>
      <c r="D300" t="s">
        <v>14</v>
      </c>
      <c r="E300" s="152"/>
      <c r="F300" s="57">
        <v>220</v>
      </c>
      <c r="G300" s="4">
        <f t="shared" si="2"/>
        <v>184.60000000000002</v>
      </c>
      <c r="J300" s="787"/>
      <c r="L300" s="4"/>
    </row>
    <row r="301" spans="1:12">
      <c r="A301" s="39">
        <v>45010</v>
      </c>
      <c r="B301" s="787" t="s">
        <v>5000</v>
      </c>
      <c r="C301" s="787" t="s">
        <v>23</v>
      </c>
      <c r="D301" t="s">
        <v>12</v>
      </c>
      <c r="E301" s="152"/>
      <c r="F301" s="46">
        <v>47.7</v>
      </c>
      <c r="G301" s="4">
        <f t="shared" si="2"/>
        <v>136.90000000000003</v>
      </c>
      <c r="J301" s="787"/>
      <c r="L301" s="4"/>
    </row>
    <row r="302" spans="1:12">
      <c r="A302" s="39">
        <v>45010</v>
      </c>
      <c r="B302" s="787" t="s">
        <v>5000</v>
      </c>
      <c r="C302" s="787" t="s">
        <v>23</v>
      </c>
      <c r="D302" t="s">
        <v>13</v>
      </c>
      <c r="E302" s="152"/>
      <c r="F302" s="46">
        <v>6.9</v>
      </c>
      <c r="G302" s="4">
        <f t="shared" si="2"/>
        <v>130.00000000000003</v>
      </c>
      <c r="J302" s="787"/>
      <c r="L302" s="4"/>
    </row>
    <row r="303" spans="1:12">
      <c r="A303" s="39">
        <v>45028</v>
      </c>
      <c r="B303" s="787" t="s">
        <v>4998</v>
      </c>
      <c r="C303" s="787" t="s">
        <v>23</v>
      </c>
      <c r="D303" t="s">
        <v>14</v>
      </c>
      <c r="E303" s="138"/>
      <c r="F303" s="46">
        <v>130</v>
      </c>
      <c r="G303" s="4">
        <f t="shared" si="2"/>
        <v>0</v>
      </c>
      <c r="J303" s="787"/>
      <c r="L303" s="4"/>
    </row>
    <row r="304" spans="1:12">
      <c r="A304" s="41">
        <v>44895</v>
      </c>
      <c r="B304" s="786" t="s">
        <v>10</v>
      </c>
      <c r="C304" s="786" t="s">
        <v>24</v>
      </c>
      <c r="D304" t="s">
        <v>12</v>
      </c>
      <c r="E304" s="118">
        <v>53.2</v>
      </c>
      <c r="F304" s="4"/>
      <c r="G304" s="4">
        <f t="shared" si="2"/>
        <v>53.2</v>
      </c>
      <c r="L304" s="4"/>
    </row>
    <row r="305" spans="1:13">
      <c r="B305" s="787"/>
      <c r="C305" s="787"/>
      <c r="D305" t="s">
        <v>13</v>
      </c>
      <c r="E305" s="118">
        <v>8.3000000000000007</v>
      </c>
      <c r="F305" s="4"/>
      <c r="G305" s="4">
        <f t="shared" si="2"/>
        <v>61.5</v>
      </c>
      <c r="J305" s="822"/>
      <c r="K305" s="822"/>
      <c r="L305" s="822"/>
    </row>
    <row r="306" spans="1:13">
      <c r="B306" s="787"/>
      <c r="C306" s="787"/>
      <c r="D306" t="s">
        <v>14</v>
      </c>
      <c r="E306" s="118">
        <v>350</v>
      </c>
      <c r="F306" s="4"/>
      <c r="G306" s="4">
        <f t="shared" si="2"/>
        <v>411.5</v>
      </c>
    </row>
    <row r="307" spans="1:13">
      <c r="A307" s="39">
        <v>44895</v>
      </c>
      <c r="B307" s="787" t="s">
        <v>5001</v>
      </c>
      <c r="C307" s="787" t="s">
        <v>24</v>
      </c>
      <c r="D307" t="s">
        <v>14</v>
      </c>
      <c r="E307" s="118"/>
      <c r="F307" s="4">
        <v>140</v>
      </c>
      <c r="G307" s="4">
        <f t="shared" si="2"/>
        <v>271.5</v>
      </c>
      <c r="I307" s="786"/>
      <c r="K307" s="46"/>
      <c r="L307" s="4"/>
    </row>
    <row r="308" spans="1:13">
      <c r="A308" s="39">
        <v>45010</v>
      </c>
      <c r="B308" s="787" t="s">
        <v>5000</v>
      </c>
      <c r="C308" s="787" t="s">
        <v>24</v>
      </c>
      <c r="D308" t="s">
        <v>12</v>
      </c>
      <c r="E308" s="118"/>
      <c r="F308" s="4">
        <v>53.2</v>
      </c>
      <c r="G308" s="4">
        <f t="shared" si="2"/>
        <v>218.3</v>
      </c>
      <c r="I308" s="786"/>
      <c r="K308" s="46"/>
      <c r="L308" s="4"/>
    </row>
    <row r="309" spans="1:13">
      <c r="A309" s="39">
        <v>45010</v>
      </c>
      <c r="B309" s="787" t="s">
        <v>5000</v>
      </c>
      <c r="C309" s="787" t="s">
        <v>24</v>
      </c>
      <c r="D309" t="s">
        <v>13</v>
      </c>
      <c r="E309" s="118"/>
      <c r="F309" s="4">
        <v>8.3000000000000007</v>
      </c>
      <c r="G309" s="4">
        <f t="shared" si="2"/>
        <v>210</v>
      </c>
      <c r="I309" s="786"/>
      <c r="K309" s="4"/>
      <c r="L309" s="4"/>
    </row>
    <row r="310" spans="1:13">
      <c r="A310" s="39">
        <v>45028</v>
      </c>
      <c r="B310" s="787" t="s">
        <v>4998</v>
      </c>
      <c r="C310" s="787" t="s">
        <v>24</v>
      </c>
      <c r="D310" t="s">
        <v>14</v>
      </c>
      <c r="E310" s="138"/>
      <c r="F310" s="46">
        <v>210</v>
      </c>
      <c r="G310" s="4">
        <f t="shared" si="2"/>
        <v>0</v>
      </c>
      <c r="I310" s="786"/>
      <c r="K310" s="4"/>
      <c r="L310" s="4"/>
    </row>
    <row r="311" spans="1:13">
      <c r="A311" s="41">
        <v>44926</v>
      </c>
      <c r="B311" s="786" t="s">
        <v>10</v>
      </c>
      <c r="C311" s="786" t="s">
        <v>25</v>
      </c>
      <c r="D311" t="s">
        <v>12</v>
      </c>
      <c r="E311" s="118">
        <v>60.8</v>
      </c>
      <c r="F311" s="4"/>
      <c r="G311" s="4">
        <f t="shared" si="2"/>
        <v>60.8</v>
      </c>
      <c r="I311" s="786"/>
      <c r="K311" s="4"/>
      <c r="L311" s="4"/>
    </row>
    <row r="312" spans="1:13">
      <c r="B312" s="787"/>
      <c r="C312" s="787"/>
      <c r="D312" t="s">
        <v>13</v>
      </c>
      <c r="E312" s="118">
        <v>7.7</v>
      </c>
      <c r="F312" s="4"/>
      <c r="G312" s="4">
        <f t="shared" si="2"/>
        <v>68.5</v>
      </c>
      <c r="M312" s="4"/>
    </row>
    <row r="313" spans="1:13">
      <c r="B313" s="787"/>
      <c r="C313" s="787"/>
      <c r="D313" t="s">
        <v>14</v>
      </c>
      <c r="E313" s="118">
        <v>350</v>
      </c>
      <c r="F313" s="4"/>
      <c r="G313" s="4">
        <f t="shared" si="2"/>
        <v>418.5</v>
      </c>
      <c r="M313" s="46"/>
    </row>
    <row r="314" spans="1:13">
      <c r="A314" s="39">
        <v>44926</v>
      </c>
      <c r="B314" s="787" t="s">
        <v>5002</v>
      </c>
      <c r="C314" s="787" t="s">
        <v>25</v>
      </c>
      <c r="D314" t="s">
        <v>14</v>
      </c>
      <c r="E314" s="118"/>
      <c r="F314" s="4">
        <v>150</v>
      </c>
      <c r="G314" s="4">
        <f t="shared" si="2"/>
        <v>268.5</v>
      </c>
      <c r="L314" s="46"/>
    </row>
    <row r="315" spans="1:13">
      <c r="A315" s="39">
        <v>45010</v>
      </c>
      <c r="B315" s="787" t="s">
        <v>5000</v>
      </c>
      <c r="C315" s="787" t="s">
        <v>25</v>
      </c>
      <c r="D315" t="s">
        <v>12</v>
      </c>
      <c r="E315" s="118"/>
      <c r="F315" s="4">
        <v>60.8</v>
      </c>
      <c r="G315" s="4">
        <f t="shared" si="2"/>
        <v>207.7</v>
      </c>
      <c r="L315" s="46"/>
    </row>
    <row r="316" spans="1:13">
      <c r="A316" s="39">
        <v>45010</v>
      </c>
      <c r="B316" s="787" t="s">
        <v>5000</v>
      </c>
      <c r="C316" s="787" t="s">
        <v>25</v>
      </c>
      <c r="D316" t="s">
        <v>13</v>
      </c>
      <c r="E316" s="118"/>
      <c r="F316" s="4">
        <v>7.7</v>
      </c>
      <c r="G316" s="4">
        <f t="shared" si="2"/>
        <v>200</v>
      </c>
      <c r="L316" s="46"/>
    </row>
    <row r="317" spans="1:13">
      <c r="A317" s="39">
        <v>45028</v>
      </c>
      <c r="B317" s="787" t="s">
        <v>4998</v>
      </c>
      <c r="C317" s="787" t="s">
        <v>25</v>
      </c>
      <c r="D317" t="s">
        <v>14</v>
      </c>
      <c r="E317" s="118"/>
      <c r="F317" s="4">
        <v>200</v>
      </c>
      <c r="G317" s="4">
        <f t="shared" si="2"/>
        <v>0</v>
      </c>
      <c r="L317" s="46"/>
    </row>
    <row r="318" spans="1:13">
      <c r="A318" s="41">
        <v>44957</v>
      </c>
      <c r="B318" s="786" t="s">
        <v>10</v>
      </c>
      <c r="C318" s="786" t="s">
        <v>11</v>
      </c>
      <c r="D318" t="s">
        <v>12</v>
      </c>
      <c r="E318" s="118">
        <v>61.2</v>
      </c>
      <c r="F318" s="1"/>
      <c r="G318" s="4">
        <f t="shared" si="2"/>
        <v>61.2</v>
      </c>
      <c r="M318" s="4"/>
    </row>
    <row r="319" spans="1:13">
      <c r="B319" s="787"/>
      <c r="C319" s="787"/>
      <c r="D319" t="s">
        <v>13</v>
      </c>
      <c r="E319" s="118">
        <v>6.8</v>
      </c>
      <c r="F319" s="1"/>
      <c r="G319" s="4">
        <f t="shared" si="2"/>
        <v>68</v>
      </c>
      <c r="M319" s="4"/>
    </row>
    <row r="320" spans="1:13">
      <c r="B320" s="787"/>
      <c r="C320" s="787"/>
      <c r="D320" t="s">
        <v>14</v>
      </c>
      <c r="E320" s="118">
        <v>350</v>
      </c>
      <c r="F320" s="1"/>
      <c r="G320" s="4">
        <f t="shared" si="2"/>
        <v>418</v>
      </c>
    </row>
    <row r="321" spans="1:13">
      <c r="A321" s="39">
        <v>44957</v>
      </c>
      <c r="B321" s="787" t="s">
        <v>5003</v>
      </c>
      <c r="C321" s="787" t="s">
        <v>11</v>
      </c>
      <c r="D321" t="s">
        <v>14</v>
      </c>
      <c r="E321" s="118"/>
      <c r="F321" s="1">
        <v>100</v>
      </c>
      <c r="G321" s="4">
        <f t="shared" si="2"/>
        <v>318</v>
      </c>
      <c r="M321" s="4"/>
    </row>
    <row r="322" spans="1:13">
      <c r="A322" s="39">
        <v>45010</v>
      </c>
      <c r="B322" s="787" t="s">
        <v>5000</v>
      </c>
      <c r="C322" s="787" t="s">
        <v>11</v>
      </c>
      <c r="D322" t="s">
        <v>12</v>
      </c>
      <c r="E322" s="118"/>
      <c r="F322" s="4">
        <v>61.2</v>
      </c>
      <c r="G322" s="4">
        <f t="shared" ref="G322:G323" si="3">+G321+E322-F322</f>
        <v>256.8</v>
      </c>
      <c r="M322" s="4"/>
    </row>
    <row r="323" spans="1:13">
      <c r="A323" s="39">
        <v>45010</v>
      </c>
      <c r="B323" s="787" t="s">
        <v>5000</v>
      </c>
      <c r="C323" s="787" t="s">
        <v>11</v>
      </c>
      <c r="D323" t="s">
        <v>13</v>
      </c>
      <c r="E323" s="118"/>
      <c r="F323" s="4">
        <v>6.8</v>
      </c>
      <c r="G323" s="4">
        <f t="shared" si="3"/>
        <v>250</v>
      </c>
      <c r="M323" s="4"/>
    </row>
    <row r="324" spans="1:13">
      <c r="A324" s="39">
        <v>45059</v>
      </c>
      <c r="B324" s="787" t="s">
        <v>5004</v>
      </c>
      <c r="C324" s="787" t="s">
        <v>11</v>
      </c>
      <c r="D324" t="s">
        <v>14</v>
      </c>
      <c r="E324" s="118"/>
      <c r="F324" s="4">
        <v>50</v>
      </c>
      <c r="G324" s="4">
        <f>+G323+E324-F324</f>
        <v>200</v>
      </c>
      <c r="M324" s="4"/>
    </row>
    <row r="325" spans="1:13">
      <c r="A325" s="39">
        <v>45063</v>
      </c>
      <c r="B325" s="787" t="s">
        <v>5005</v>
      </c>
      <c r="C325" s="787" t="s">
        <v>11</v>
      </c>
      <c r="D325" t="s">
        <v>14</v>
      </c>
      <c r="E325" s="118"/>
      <c r="F325" s="4">
        <v>50</v>
      </c>
      <c r="G325" s="4">
        <f>+G324+E325-F325</f>
        <v>150</v>
      </c>
      <c r="M325" s="4"/>
    </row>
    <row r="326" spans="1:13">
      <c r="A326" s="39">
        <v>45072</v>
      </c>
      <c r="B326" s="787" t="s">
        <v>5006</v>
      </c>
      <c r="C326" s="787" t="s">
        <v>11</v>
      </c>
      <c r="D326" t="s">
        <v>14</v>
      </c>
      <c r="E326" s="118"/>
      <c r="F326" s="4">
        <v>50</v>
      </c>
      <c r="G326" s="4">
        <f>+G325+E326-F326</f>
        <v>100</v>
      </c>
      <c r="M326" s="4"/>
    </row>
    <row r="327" spans="1:13">
      <c r="A327" s="39">
        <v>45082</v>
      </c>
      <c r="B327" s="787" t="s">
        <v>5007</v>
      </c>
      <c r="C327" s="787" t="s">
        <v>11</v>
      </c>
      <c r="D327" t="s">
        <v>14</v>
      </c>
      <c r="E327" s="118"/>
      <c r="F327" s="4">
        <v>50</v>
      </c>
      <c r="G327" s="4">
        <f t="shared" ref="G327:G400" si="4">+G326+E327-F327</f>
        <v>50</v>
      </c>
      <c r="M327" s="4"/>
    </row>
    <row r="328" spans="1:13">
      <c r="A328" s="39">
        <v>45093</v>
      </c>
      <c r="B328" s="787" t="s">
        <v>5008</v>
      </c>
      <c r="C328" s="787" t="s">
        <v>11</v>
      </c>
      <c r="D328" t="s">
        <v>14</v>
      </c>
      <c r="E328" s="118"/>
      <c r="F328" s="4">
        <v>50</v>
      </c>
      <c r="G328" s="4">
        <f t="shared" si="4"/>
        <v>0</v>
      </c>
      <c r="M328" s="4"/>
    </row>
    <row r="329" spans="1:13">
      <c r="A329" s="41">
        <v>44985</v>
      </c>
      <c r="B329" s="786" t="s">
        <v>10</v>
      </c>
      <c r="C329" s="786" t="s">
        <v>5009</v>
      </c>
      <c r="D329" t="s">
        <v>12</v>
      </c>
      <c r="E329" s="118">
        <v>66.8</v>
      </c>
      <c r="F329" s="1"/>
      <c r="G329" s="4">
        <f t="shared" si="4"/>
        <v>66.8</v>
      </c>
      <c r="M329" s="4"/>
    </row>
    <row r="330" spans="1:13">
      <c r="B330" s="787"/>
      <c r="C330" s="787"/>
      <c r="D330" t="s">
        <v>13</v>
      </c>
      <c r="E330" s="118">
        <v>1.2</v>
      </c>
      <c r="F330" s="1"/>
      <c r="G330" s="4">
        <f t="shared" si="4"/>
        <v>68</v>
      </c>
    </row>
    <row r="331" spans="1:13">
      <c r="B331" s="787"/>
      <c r="C331" s="787"/>
      <c r="D331" t="s">
        <v>14</v>
      </c>
      <c r="E331" s="118">
        <v>350</v>
      </c>
      <c r="F331" s="1"/>
      <c r="G331" s="4">
        <f t="shared" si="4"/>
        <v>418</v>
      </c>
      <c r="K331" s="12"/>
      <c r="M331" s="4"/>
    </row>
    <row r="332" spans="1:13">
      <c r="A332" s="39">
        <v>44985</v>
      </c>
      <c r="B332" s="787" t="s">
        <v>5010</v>
      </c>
      <c r="C332" s="787" t="s">
        <v>5009</v>
      </c>
      <c r="D332" t="s">
        <v>14</v>
      </c>
      <c r="E332" s="118"/>
      <c r="F332" s="1">
        <v>60</v>
      </c>
      <c r="G332" s="4">
        <f t="shared" si="4"/>
        <v>358</v>
      </c>
      <c r="J332" s="786"/>
      <c r="M332" s="4"/>
    </row>
    <row r="333" spans="1:13">
      <c r="A333" s="39">
        <v>45010</v>
      </c>
      <c r="B333" s="787" t="s">
        <v>5000</v>
      </c>
      <c r="C333" s="787" t="s">
        <v>5009</v>
      </c>
      <c r="D333" t="s">
        <v>12</v>
      </c>
      <c r="E333" s="118"/>
      <c r="F333" s="4">
        <v>66.8</v>
      </c>
      <c r="G333" s="4">
        <f t="shared" si="4"/>
        <v>291.2</v>
      </c>
      <c r="J333" s="786"/>
      <c r="L333" s="4"/>
    </row>
    <row r="334" spans="1:13">
      <c r="A334" s="39">
        <v>45010</v>
      </c>
      <c r="B334" s="787" t="s">
        <v>5000</v>
      </c>
      <c r="C334" s="787" t="s">
        <v>5009</v>
      </c>
      <c r="D334" t="s">
        <v>13</v>
      </c>
      <c r="E334" s="118"/>
      <c r="F334" s="4">
        <v>1.2</v>
      </c>
      <c r="G334" s="4">
        <f t="shared" si="4"/>
        <v>290</v>
      </c>
      <c r="J334" s="786"/>
      <c r="M334" s="4"/>
    </row>
    <row r="335" spans="1:13">
      <c r="A335" s="39">
        <v>45093</v>
      </c>
      <c r="B335" s="787" t="s">
        <v>5008</v>
      </c>
      <c r="C335" s="787" t="s">
        <v>5009</v>
      </c>
      <c r="D335" t="s">
        <v>14</v>
      </c>
      <c r="E335" s="118"/>
      <c r="F335" s="4">
        <v>50</v>
      </c>
      <c r="G335" s="4">
        <f t="shared" si="4"/>
        <v>240</v>
      </c>
    </row>
    <row r="336" spans="1:13">
      <c r="A336" s="39">
        <v>45120</v>
      </c>
      <c r="B336" s="787" t="s">
        <v>5011</v>
      </c>
      <c r="C336" s="787" t="s">
        <v>5009</v>
      </c>
      <c r="D336" t="s">
        <v>14</v>
      </c>
      <c r="E336" s="118"/>
      <c r="F336" s="4">
        <v>50</v>
      </c>
      <c r="G336" s="4">
        <f t="shared" si="4"/>
        <v>190</v>
      </c>
      <c r="M336" s="4"/>
    </row>
    <row r="337" spans="1:16">
      <c r="A337" s="39">
        <v>45138</v>
      </c>
      <c r="B337" s="787" t="s">
        <v>5012</v>
      </c>
      <c r="C337" s="787" t="s">
        <v>5009</v>
      </c>
      <c r="D337" t="s">
        <v>14</v>
      </c>
      <c r="E337" s="118"/>
      <c r="F337" s="4">
        <v>79.998999999999995</v>
      </c>
      <c r="G337" s="4">
        <f t="shared" si="4"/>
        <v>110.001</v>
      </c>
      <c r="M337" s="4"/>
    </row>
    <row r="338" spans="1:16">
      <c r="A338" s="39">
        <v>45176</v>
      </c>
      <c r="B338" s="787" t="s">
        <v>5013</v>
      </c>
      <c r="C338" s="787" t="s">
        <v>5009</v>
      </c>
      <c r="D338" t="s">
        <v>14</v>
      </c>
      <c r="E338" s="118"/>
      <c r="F338" s="4">
        <v>110</v>
      </c>
      <c r="G338" s="4">
        <f t="shared" si="4"/>
        <v>1.0000000000047748E-3</v>
      </c>
      <c r="M338" s="4"/>
    </row>
    <row r="339" spans="1:16">
      <c r="A339" s="41">
        <v>45016</v>
      </c>
      <c r="B339" s="786" t="s">
        <v>10</v>
      </c>
      <c r="C339" s="786" t="s">
        <v>16</v>
      </c>
      <c r="D339" t="s">
        <v>12</v>
      </c>
      <c r="E339" s="118">
        <v>61.4</v>
      </c>
      <c r="F339" s="1"/>
      <c r="G339" s="4">
        <f t="shared" si="4"/>
        <v>61.401000000000003</v>
      </c>
    </row>
    <row r="340" spans="1:16">
      <c r="B340" s="787"/>
      <c r="C340" s="787"/>
      <c r="D340" t="s">
        <v>13</v>
      </c>
      <c r="E340" s="118">
        <v>1.3</v>
      </c>
      <c r="F340" s="1"/>
      <c r="G340" s="4">
        <f t="shared" si="4"/>
        <v>62.701000000000001</v>
      </c>
      <c r="J340" s="786"/>
      <c r="L340" s="4"/>
    </row>
    <row r="341" spans="1:16">
      <c r="B341" s="787"/>
      <c r="C341" s="787"/>
      <c r="D341" t="s">
        <v>14</v>
      </c>
      <c r="E341" s="118">
        <v>350</v>
      </c>
      <c r="F341" s="1"/>
      <c r="G341" s="4">
        <f t="shared" si="4"/>
        <v>412.70100000000002</v>
      </c>
      <c r="J341" s="786"/>
      <c r="L341" s="4"/>
    </row>
    <row r="342" spans="1:16">
      <c r="A342" s="39">
        <v>45016</v>
      </c>
      <c r="B342" s="787" t="s">
        <v>5014</v>
      </c>
      <c r="C342" s="787" t="s">
        <v>16</v>
      </c>
      <c r="D342" t="s">
        <v>14</v>
      </c>
      <c r="E342" s="118"/>
      <c r="F342" s="1">
        <v>160</v>
      </c>
      <c r="G342" s="4">
        <f t="shared" si="4"/>
        <v>252.70100000000002</v>
      </c>
    </row>
    <row r="343" spans="1:16">
      <c r="A343" s="39">
        <v>45049</v>
      </c>
      <c r="B343" s="787" t="s">
        <v>5015</v>
      </c>
      <c r="C343" s="787" t="s">
        <v>16</v>
      </c>
      <c r="D343" t="s">
        <v>12</v>
      </c>
      <c r="E343" s="118"/>
      <c r="F343" s="4">
        <v>61.4</v>
      </c>
      <c r="G343" s="4">
        <f t="shared" si="4"/>
        <v>191.30100000000002</v>
      </c>
      <c r="O343" s="4"/>
    </row>
    <row r="344" spans="1:16">
      <c r="A344" s="39">
        <v>45049</v>
      </c>
      <c r="B344" s="787" t="s">
        <v>5015</v>
      </c>
      <c r="C344" s="787" t="s">
        <v>16</v>
      </c>
      <c r="D344" t="s">
        <v>13</v>
      </c>
      <c r="E344" s="118"/>
      <c r="F344" s="4">
        <v>1.3</v>
      </c>
      <c r="G344" s="4">
        <f t="shared" si="4"/>
        <v>190.001</v>
      </c>
      <c r="O344" s="4"/>
    </row>
    <row r="345" spans="1:16">
      <c r="A345" s="39">
        <v>45176</v>
      </c>
      <c r="B345" s="787" t="s">
        <v>5013</v>
      </c>
      <c r="C345" s="787" t="s">
        <v>16</v>
      </c>
      <c r="D345" t="s">
        <v>14</v>
      </c>
      <c r="E345" s="118"/>
      <c r="F345" s="4">
        <v>190</v>
      </c>
      <c r="G345" s="4">
        <f t="shared" si="4"/>
        <v>1.0000000000047748E-3</v>
      </c>
      <c r="O345" s="4"/>
    </row>
    <row r="346" spans="1:16">
      <c r="A346" s="41">
        <v>45046</v>
      </c>
      <c r="B346" s="786" t="s">
        <v>10</v>
      </c>
      <c r="C346" s="786" t="s">
        <v>17</v>
      </c>
      <c r="D346" t="s">
        <v>12</v>
      </c>
      <c r="E346" s="118">
        <v>64.3</v>
      </c>
      <c r="F346" s="1"/>
      <c r="G346" s="4">
        <f t="shared" si="4"/>
        <v>64.301000000000002</v>
      </c>
      <c r="O346" s="12"/>
      <c r="P346" s="26"/>
    </row>
    <row r="347" spans="1:16">
      <c r="B347" s="787"/>
      <c r="C347" s="787"/>
      <c r="D347" t="s">
        <v>13</v>
      </c>
      <c r="E347" s="118">
        <v>1.5</v>
      </c>
      <c r="F347" s="1"/>
      <c r="G347" s="4">
        <f t="shared" si="4"/>
        <v>65.801000000000002</v>
      </c>
    </row>
    <row r="348" spans="1:16">
      <c r="B348" s="787"/>
      <c r="C348" s="787"/>
      <c r="D348" t="s">
        <v>14</v>
      </c>
      <c r="E348" s="118">
        <v>350</v>
      </c>
      <c r="F348" s="1"/>
      <c r="G348" s="4">
        <f t="shared" si="4"/>
        <v>415.80099999999999</v>
      </c>
    </row>
    <row r="349" spans="1:16">
      <c r="A349" s="39">
        <v>45046</v>
      </c>
      <c r="B349" s="787" t="s">
        <v>5016</v>
      </c>
      <c r="C349" s="787" t="s">
        <v>17</v>
      </c>
      <c r="D349" t="s">
        <v>14</v>
      </c>
      <c r="E349" s="118"/>
      <c r="F349" s="4">
        <v>200</v>
      </c>
      <c r="G349" s="4">
        <f t="shared" si="4"/>
        <v>215.80099999999999</v>
      </c>
      <c r="M349" s="4"/>
    </row>
    <row r="350" spans="1:16">
      <c r="A350" s="39">
        <v>45174</v>
      </c>
      <c r="B350" s="787" t="s">
        <v>5017</v>
      </c>
      <c r="C350" s="787" t="s">
        <v>17</v>
      </c>
      <c r="D350" t="s">
        <v>12</v>
      </c>
      <c r="E350" s="118"/>
      <c r="F350" s="118">
        <v>64.3</v>
      </c>
      <c r="G350" s="4">
        <f t="shared" si="4"/>
        <v>151.50099999999998</v>
      </c>
      <c r="M350" s="4"/>
    </row>
    <row r="351" spans="1:16">
      <c r="A351" s="39">
        <v>45174</v>
      </c>
      <c r="B351" s="787" t="s">
        <v>5017</v>
      </c>
      <c r="C351" s="787" t="s">
        <v>17</v>
      </c>
      <c r="D351" t="s">
        <v>13</v>
      </c>
      <c r="E351" s="118"/>
      <c r="F351" s="118">
        <v>1.5</v>
      </c>
      <c r="G351" s="4">
        <f t="shared" si="4"/>
        <v>150.00099999999998</v>
      </c>
      <c r="M351" s="4"/>
    </row>
    <row r="352" spans="1:16">
      <c r="A352" s="39">
        <v>45202</v>
      </c>
      <c r="B352" s="787" t="s">
        <v>5018</v>
      </c>
      <c r="C352" s="787" t="s">
        <v>17</v>
      </c>
      <c r="D352" t="s">
        <v>14</v>
      </c>
      <c r="E352" s="118"/>
      <c r="F352" s="118">
        <v>150</v>
      </c>
      <c r="G352" s="4">
        <f t="shared" si="4"/>
        <v>9.9999999997635314E-4</v>
      </c>
      <c r="M352" s="4"/>
    </row>
    <row r="353" spans="1:7">
      <c r="A353" s="41">
        <v>45077</v>
      </c>
      <c r="B353" s="786" t="s">
        <v>10</v>
      </c>
      <c r="C353" s="786" t="s">
        <v>18</v>
      </c>
      <c r="D353" t="s">
        <v>12</v>
      </c>
      <c r="E353" s="121">
        <v>59.4</v>
      </c>
      <c r="F353" s="65"/>
      <c r="G353" s="4">
        <f t="shared" si="4"/>
        <v>59.400999999999975</v>
      </c>
    </row>
    <row r="354" spans="1:7">
      <c r="B354" s="786"/>
      <c r="C354" s="786"/>
      <c r="D354" t="s">
        <v>13</v>
      </c>
      <c r="E354" s="121">
        <v>2.1</v>
      </c>
      <c r="F354" s="65"/>
      <c r="G354" s="4">
        <f t="shared" si="4"/>
        <v>61.500999999999976</v>
      </c>
    </row>
    <row r="355" spans="1:7">
      <c r="B355" s="786"/>
      <c r="C355" s="786"/>
      <c r="D355" t="s">
        <v>14</v>
      </c>
      <c r="E355" s="121">
        <v>350</v>
      </c>
      <c r="F355" s="65"/>
      <c r="G355" s="4">
        <f t="shared" si="4"/>
        <v>411.50099999999998</v>
      </c>
    </row>
    <row r="356" spans="1:7">
      <c r="A356" s="39">
        <v>45077</v>
      </c>
      <c r="B356" s="787" t="s">
        <v>5019</v>
      </c>
      <c r="C356" s="787" t="s">
        <v>18</v>
      </c>
      <c r="D356" t="s">
        <v>14</v>
      </c>
      <c r="F356" s="65">
        <v>350</v>
      </c>
      <c r="G356" s="4">
        <f t="shared" si="4"/>
        <v>61.500999999999976</v>
      </c>
    </row>
    <row r="357" spans="1:7">
      <c r="A357" s="39">
        <v>45184</v>
      </c>
      <c r="B357" s="787" t="s">
        <v>5020</v>
      </c>
      <c r="C357" s="787" t="s">
        <v>18</v>
      </c>
      <c r="D357" t="s">
        <v>12</v>
      </c>
      <c r="F357" s="121">
        <v>59.4</v>
      </c>
      <c r="G357" s="4">
        <f t="shared" si="4"/>
        <v>2.1009999999999778</v>
      </c>
    </row>
    <row r="358" spans="1:7">
      <c r="A358" s="39">
        <v>45184</v>
      </c>
      <c r="B358" s="787" t="s">
        <v>5020</v>
      </c>
      <c r="C358" s="787" t="s">
        <v>18</v>
      </c>
      <c r="D358" t="s">
        <v>13</v>
      </c>
      <c r="F358" s="121">
        <v>2.1</v>
      </c>
      <c r="G358" s="4">
        <f t="shared" si="4"/>
        <v>9.9999999997768541E-4</v>
      </c>
    </row>
    <row r="359" spans="1:7">
      <c r="A359" s="41">
        <v>45107</v>
      </c>
      <c r="B359" s="786" t="s">
        <v>10</v>
      </c>
      <c r="C359" s="786" t="s">
        <v>19</v>
      </c>
      <c r="D359" t="s">
        <v>12</v>
      </c>
      <c r="E359" s="118">
        <v>60.5</v>
      </c>
      <c r="F359" s="1"/>
      <c r="G359" s="4">
        <f t="shared" si="4"/>
        <v>60.500999999999976</v>
      </c>
    </row>
    <row r="360" spans="1:7">
      <c r="B360" s="787"/>
      <c r="C360" s="787"/>
      <c r="D360" t="s">
        <v>13</v>
      </c>
      <c r="E360" s="138">
        <v>2</v>
      </c>
      <c r="G360" s="4">
        <f t="shared" si="4"/>
        <v>62.500999999999976</v>
      </c>
    </row>
    <row r="361" spans="1:7">
      <c r="B361" s="787"/>
      <c r="C361" s="787"/>
      <c r="D361" t="s">
        <v>14</v>
      </c>
      <c r="E361" s="121">
        <v>350</v>
      </c>
      <c r="G361" s="4">
        <f t="shared" si="4"/>
        <v>412.50099999999998</v>
      </c>
    </row>
    <row r="362" spans="1:7">
      <c r="A362" s="39">
        <v>45110</v>
      </c>
      <c r="B362" s="787" t="s">
        <v>5021</v>
      </c>
      <c r="C362" s="787" t="s">
        <v>19</v>
      </c>
      <c r="D362" t="s">
        <v>14</v>
      </c>
      <c r="F362" s="46">
        <v>270</v>
      </c>
      <c r="G362" s="4">
        <f t="shared" si="4"/>
        <v>142.50099999999998</v>
      </c>
    </row>
    <row r="363" spans="1:7">
      <c r="A363" s="39">
        <v>45204</v>
      </c>
      <c r="B363" s="787" t="s">
        <v>5022</v>
      </c>
      <c r="C363" s="787" t="s">
        <v>19</v>
      </c>
      <c r="D363" t="s">
        <v>14</v>
      </c>
      <c r="F363" s="46">
        <v>80</v>
      </c>
      <c r="G363" s="4">
        <f t="shared" si="4"/>
        <v>62.500999999999976</v>
      </c>
    </row>
    <row r="364" spans="1:7">
      <c r="A364" s="39">
        <v>45204</v>
      </c>
      <c r="B364" s="787" t="s">
        <v>5023</v>
      </c>
      <c r="C364" s="787" t="s">
        <v>19</v>
      </c>
      <c r="D364" t="s">
        <v>12</v>
      </c>
      <c r="F364" s="118">
        <v>60.5</v>
      </c>
      <c r="G364" s="4">
        <f t="shared" si="4"/>
        <v>2.0009999999999764</v>
      </c>
    </row>
    <row r="365" spans="1:7">
      <c r="A365" s="39">
        <v>45204</v>
      </c>
      <c r="B365" s="787" t="s">
        <v>5023</v>
      </c>
      <c r="C365" s="787" t="s">
        <v>19</v>
      </c>
      <c r="D365" t="s">
        <v>13</v>
      </c>
      <c r="F365" s="138">
        <v>2</v>
      </c>
      <c r="G365" s="4">
        <f t="shared" si="4"/>
        <v>9.9999999997635314E-4</v>
      </c>
    </row>
    <row r="366" spans="1:7">
      <c r="A366" s="41">
        <v>45138</v>
      </c>
      <c r="B366" s="786" t="s">
        <v>10</v>
      </c>
      <c r="C366" s="786" t="s">
        <v>20</v>
      </c>
      <c r="D366" t="s">
        <v>12</v>
      </c>
      <c r="E366" s="118">
        <v>57</v>
      </c>
      <c r="G366" s="4">
        <f t="shared" si="4"/>
        <v>57.000999999999976</v>
      </c>
    </row>
    <row r="367" spans="1:7">
      <c r="B367" s="787"/>
      <c r="C367" s="787"/>
      <c r="D367" t="s">
        <v>13</v>
      </c>
      <c r="E367" s="138">
        <v>2</v>
      </c>
      <c r="G367" s="4">
        <f t="shared" si="4"/>
        <v>59.000999999999976</v>
      </c>
    </row>
    <row r="368" spans="1:7">
      <c r="B368" s="787"/>
      <c r="C368" s="787"/>
      <c r="D368" t="s">
        <v>14</v>
      </c>
      <c r="E368" s="121">
        <v>350</v>
      </c>
      <c r="G368" s="4">
        <f t="shared" si="4"/>
        <v>409.00099999999998</v>
      </c>
    </row>
    <row r="369" spans="1:16">
      <c r="A369" s="39">
        <v>45138</v>
      </c>
      <c r="B369" s="787" t="s">
        <v>5012</v>
      </c>
      <c r="C369" s="787" t="s">
        <v>20</v>
      </c>
      <c r="D369" t="s">
        <v>14</v>
      </c>
      <c r="F369" s="46">
        <v>350</v>
      </c>
      <c r="G369" s="4">
        <f t="shared" si="4"/>
        <v>59.000999999999976</v>
      </c>
    </row>
    <row r="370" spans="1:16">
      <c r="A370" s="39">
        <v>45204</v>
      </c>
      <c r="B370" s="787" t="s">
        <v>5023</v>
      </c>
      <c r="C370" s="787" t="s">
        <v>20</v>
      </c>
      <c r="D370" t="s">
        <v>12</v>
      </c>
      <c r="F370" s="118">
        <v>57</v>
      </c>
      <c r="G370" s="4">
        <f t="shared" si="4"/>
        <v>2.0009999999999764</v>
      </c>
    </row>
    <row r="371" spans="1:16">
      <c r="A371" s="39">
        <v>45204</v>
      </c>
      <c r="B371" s="787" t="s">
        <v>5023</v>
      </c>
      <c r="C371" s="787" t="s">
        <v>20</v>
      </c>
      <c r="D371" t="s">
        <v>13</v>
      </c>
      <c r="F371" s="138">
        <v>2</v>
      </c>
      <c r="G371" s="4">
        <f t="shared" si="4"/>
        <v>9.9999999997635314E-4</v>
      </c>
    </row>
    <row r="372" spans="1:16">
      <c r="A372" s="41">
        <v>45169</v>
      </c>
      <c r="B372" s="786" t="s">
        <v>10</v>
      </c>
      <c r="C372" s="786" t="s">
        <v>21</v>
      </c>
      <c r="D372" t="s">
        <v>12</v>
      </c>
      <c r="E372" s="118">
        <v>54.5</v>
      </c>
      <c r="G372" s="4">
        <f t="shared" si="4"/>
        <v>54.500999999999976</v>
      </c>
    </row>
    <row r="373" spans="1:16">
      <c r="B373" s="787"/>
      <c r="C373" s="787"/>
      <c r="D373" t="s">
        <v>13</v>
      </c>
      <c r="E373" s="138">
        <v>2.2999999999999998</v>
      </c>
      <c r="G373" s="4">
        <f t="shared" si="4"/>
        <v>56.800999999999974</v>
      </c>
    </row>
    <row r="374" spans="1:16">
      <c r="B374" s="787"/>
      <c r="C374" s="787"/>
      <c r="D374" t="s">
        <v>14</v>
      </c>
      <c r="E374" s="121">
        <v>350</v>
      </c>
      <c r="G374" s="4">
        <f t="shared" si="4"/>
        <v>406.80099999999999</v>
      </c>
    </row>
    <row r="375" spans="1:16">
      <c r="A375" s="39">
        <v>45169</v>
      </c>
      <c r="B375" s="787" t="s">
        <v>5024</v>
      </c>
      <c r="C375" s="787" t="s">
        <v>21</v>
      </c>
      <c r="D375" t="s">
        <v>14</v>
      </c>
      <c r="F375" s="46">
        <v>290</v>
      </c>
      <c r="G375" s="4">
        <f t="shared" si="4"/>
        <v>116.80099999999999</v>
      </c>
    </row>
    <row r="376" spans="1:16">
      <c r="A376" s="39">
        <v>45202</v>
      </c>
      <c r="B376" s="787" t="s">
        <v>5018</v>
      </c>
      <c r="C376" s="787" t="s">
        <v>21</v>
      </c>
      <c r="D376" t="s">
        <v>14</v>
      </c>
      <c r="F376" s="46">
        <v>60</v>
      </c>
      <c r="G376" s="4">
        <f t="shared" si="4"/>
        <v>56.800999999999988</v>
      </c>
    </row>
    <row r="377" spans="1:16">
      <c r="A377" s="39">
        <v>45245</v>
      </c>
      <c r="B377" s="106" t="s">
        <v>5025</v>
      </c>
      <c r="C377" s="787" t="s">
        <v>21</v>
      </c>
      <c r="D377" t="s">
        <v>12</v>
      </c>
      <c r="F377" s="118">
        <v>54.5</v>
      </c>
      <c r="G377" s="4">
        <f t="shared" si="4"/>
        <v>2.3009999999999877</v>
      </c>
    </row>
    <row r="378" spans="1:16">
      <c r="A378" s="39">
        <v>45245</v>
      </c>
      <c r="B378" s="106" t="s">
        <v>5025</v>
      </c>
      <c r="C378" s="787" t="s">
        <v>21</v>
      </c>
      <c r="D378" t="s">
        <v>13</v>
      </c>
      <c r="F378" s="138">
        <v>2.2999999999999998</v>
      </c>
      <c r="G378" s="4">
        <f t="shared" si="4"/>
        <v>9.9999999998789946E-4</v>
      </c>
    </row>
    <row r="379" spans="1:16">
      <c r="A379" s="41">
        <v>45199</v>
      </c>
      <c r="B379" s="786" t="s">
        <v>10</v>
      </c>
      <c r="C379" s="786" t="s">
        <v>91</v>
      </c>
      <c r="D379" t="s">
        <v>12</v>
      </c>
      <c r="E379" s="118">
        <v>54.3</v>
      </c>
      <c r="G379" s="4">
        <f t="shared" si="4"/>
        <v>54.300999999999988</v>
      </c>
    </row>
    <row r="380" spans="1:16">
      <c r="B380" s="787"/>
      <c r="C380" s="787"/>
      <c r="D380" t="s">
        <v>13</v>
      </c>
      <c r="E380" s="138">
        <v>2</v>
      </c>
      <c r="G380" s="4">
        <f t="shared" si="4"/>
        <v>56.300999999999988</v>
      </c>
    </row>
    <row r="381" spans="1:16">
      <c r="B381" s="787"/>
      <c r="C381" s="787"/>
      <c r="D381" t="s">
        <v>14</v>
      </c>
      <c r="E381" s="121">
        <v>350</v>
      </c>
      <c r="G381" s="4">
        <f t="shared" si="4"/>
        <v>406.30099999999999</v>
      </c>
      <c r="M381" s="118"/>
    </row>
    <row r="382" spans="1:16">
      <c r="A382" s="39">
        <v>45199</v>
      </c>
      <c r="B382" s="787" t="s">
        <v>5026</v>
      </c>
      <c r="C382" s="787" t="s">
        <v>91</v>
      </c>
      <c r="D382" t="s">
        <v>14</v>
      </c>
      <c r="F382" s="46">
        <v>210</v>
      </c>
      <c r="G382" s="4">
        <f t="shared" si="4"/>
        <v>196.30099999999999</v>
      </c>
    </row>
    <row r="383" spans="1:16">
      <c r="A383" s="39">
        <v>45245</v>
      </c>
      <c r="B383" s="106" t="s">
        <v>5025</v>
      </c>
      <c r="C383" s="787" t="s">
        <v>91</v>
      </c>
      <c r="D383" t="s">
        <v>12</v>
      </c>
      <c r="F383" s="118">
        <v>54.3</v>
      </c>
      <c r="G383" s="4">
        <f t="shared" si="4"/>
        <v>142.00099999999998</v>
      </c>
      <c r="M383" s="787"/>
      <c r="P383" s="138"/>
    </row>
    <row r="384" spans="1:16">
      <c r="A384" s="39">
        <v>45245</v>
      </c>
      <c r="B384" s="106" t="s">
        <v>5025</v>
      </c>
      <c r="C384" s="787" t="s">
        <v>91</v>
      </c>
      <c r="D384" t="s">
        <v>13</v>
      </c>
      <c r="F384" s="138">
        <v>2</v>
      </c>
      <c r="G384" s="4">
        <f t="shared" si="4"/>
        <v>140.00099999999998</v>
      </c>
      <c r="M384" s="787"/>
      <c r="P384" s="138"/>
    </row>
    <row r="385" spans="1:20">
      <c r="A385" s="39">
        <v>45289</v>
      </c>
      <c r="B385" s="106" t="s">
        <v>5027</v>
      </c>
      <c r="C385" s="787" t="s">
        <v>91</v>
      </c>
      <c r="D385" t="s">
        <v>14</v>
      </c>
      <c r="F385" s="138">
        <v>60</v>
      </c>
      <c r="G385" s="4">
        <f t="shared" si="4"/>
        <v>80.000999999999976</v>
      </c>
      <c r="J385" s="796"/>
      <c r="L385" s="12"/>
      <c r="M385" s="787"/>
      <c r="P385" s="138"/>
    </row>
    <row r="386" spans="1:20" s="358" customFormat="1">
      <c r="A386" s="355">
        <v>45293</v>
      </c>
      <c r="B386" s="356" t="s">
        <v>5028</v>
      </c>
      <c r="C386" s="357" t="s">
        <v>91</v>
      </c>
      <c r="D386" s="358" t="s">
        <v>14</v>
      </c>
      <c r="E386" s="359"/>
      <c r="F386" s="360">
        <v>80</v>
      </c>
      <c r="G386" s="361">
        <f t="shared" si="4"/>
        <v>9.9999999997635314E-4</v>
      </c>
      <c r="H386" s="361"/>
      <c r="J386" s="362"/>
      <c r="L386" s="363"/>
      <c r="M386" s="357"/>
      <c r="N386" s="359"/>
      <c r="P386" s="360"/>
    </row>
    <row r="387" spans="1:20">
      <c r="A387" s="41">
        <v>45230</v>
      </c>
      <c r="B387" s="786" t="s">
        <v>10</v>
      </c>
      <c r="C387" s="786" t="s">
        <v>23</v>
      </c>
      <c r="D387" t="s">
        <v>12</v>
      </c>
      <c r="E387" s="12">
        <v>52.8</v>
      </c>
      <c r="F387" s="65"/>
      <c r="G387" s="4">
        <f t="shared" si="4"/>
        <v>52.800999999999974</v>
      </c>
      <c r="J387" s="795"/>
      <c r="L387" s="12"/>
      <c r="M387" s="787"/>
      <c r="P387" s="138"/>
    </row>
    <row r="388" spans="1:20">
      <c r="B388" s="787"/>
      <c r="C388" s="787"/>
      <c r="D388" t="s">
        <v>13</v>
      </c>
      <c r="E388" s="12">
        <v>2</v>
      </c>
      <c r="F388" s="65"/>
      <c r="G388" s="4">
        <f t="shared" si="4"/>
        <v>54.800999999999974</v>
      </c>
      <c r="M388" s="786"/>
      <c r="O388" s="138"/>
      <c r="T388" s="12"/>
    </row>
    <row r="389" spans="1:20">
      <c r="B389" s="787"/>
      <c r="C389" s="787"/>
      <c r="D389" t="s">
        <v>14</v>
      </c>
      <c r="E389" s="12">
        <v>350</v>
      </c>
      <c r="F389" s="65"/>
      <c r="G389" s="4">
        <f t="shared" si="4"/>
        <v>404.80099999999999</v>
      </c>
      <c r="M389" s="786"/>
      <c r="P389" s="118"/>
      <c r="T389" s="12"/>
    </row>
    <row r="390" spans="1:20">
      <c r="A390" s="39">
        <v>45230</v>
      </c>
      <c r="B390" s="787" t="s">
        <v>5029</v>
      </c>
      <c r="C390" s="787" t="s">
        <v>23</v>
      </c>
      <c r="D390" t="s">
        <v>14</v>
      </c>
      <c r="E390" s="12"/>
      <c r="F390" s="65">
        <v>180</v>
      </c>
      <c r="G390" s="4">
        <f t="shared" si="4"/>
        <v>224.80099999999999</v>
      </c>
      <c r="M390" s="787"/>
      <c r="P390" s="138"/>
      <c r="T390" s="12"/>
    </row>
    <row r="391" spans="1:20">
      <c r="A391" s="39">
        <v>45245</v>
      </c>
      <c r="B391" s="106" t="s">
        <v>5025</v>
      </c>
      <c r="C391" s="787" t="s">
        <v>23</v>
      </c>
      <c r="D391" t="s">
        <v>12</v>
      </c>
      <c r="F391" s="12">
        <v>52.8</v>
      </c>
      <c r="G391" s="4">
        <f t="shared" si="4"/>
        <v>172.00099999999998</v>
      </c>
      <c r="M391" s="786"/>
      <c r="P391" s="12"/>
    </row>
    <row r="392" spans="1:20">
      <c r="A392" s="39">
        <v>45245</v>
      </c>
      <c r="B392" s="106" t="s">
        <v>5025</v>
      </c>
      <c r="C392" s="787" t="s">
        <v>23</v>
      </c>
      <c r="D392" t="s">
        <v>13</v>
      </c>
      <c r="F392" s="12">
        <v>2</v>
      </c>
      <c r="G392" s="4">
        <f t="shared" si="4"/>
        <v>170.00099999999998</v>
      </c>
      <c r="J392" s="786"/>
      <c r="L392" s="26"/>
      <c r="M392" s="787"/>
      <c r="P392" s="12"/>
    </row>
    <row r="393" spans="1:20" s="365" customFormat="1">
      <c r="A393" s="364">
        <v>45301</v>
      </c>
      <c r="B393" s="385" t="s">
        <v>5030</v>
      </c>
      <c r="C393" s="807" t="s">
        <v>23</v>
      </c>
      <c r="D393" s="365" t="s">
        <v>14</v>
      </c>
      <c r="E393" s="368"/>
      <c r="F393" s="370">
        <v>100</v>
      </c>
      <c r="G393" s="369">
        <f t="shared" si="4"/>
        <v>70.000999999999976</v>
      </c>
      <c r="H393" s="369"/>
      <c r="J393" s="818"/>
      <c r="M393" s="370"/>
      <c r="N393" s="368"/>
      <c r="P393" s="370"/>
    </row>
    <row r="394" spans="1:20" s="365" customFormat="1">
      <c r="A394" s="364">
        <v>45346</v>
      </c>
      <c r="B394" s="385" t="s">
        <v>5031</v>
      </c>
      <c r="C394" s="807" t="s">
        <v>23</v>
      </c>
      <c r="D394" s="365" t="s">
        <v>14</v>
      </c>
      <c r="E394" s="368"/>
      <c r="F394" s="370">
        <v>70</v>
      </c>
      <c r="G394" s="369">
        <f t="shared" si="4"/>
        <v>9.9999999997635314E-4</v>
      </c>
      <c r="H394" s="369"/>
      <c r="J394" s="818"/>
      <c r="M394" s="370"/>
      <c r="N394" s="368"/>
      <c r="P394" s="370"/>
    </row>
    <row r="395" spans="1:20">
      <c r="A395" s="52">
        <v>45260</v>
      </c>
      <c r="B395" s="796" t="s">
        <v>10</v>
      </c>
      <c r="C395" s="796" t="s">
        <v>24</v>
      </c>
      <c r="D395" t="s">
        <v>12</v>
      </c>
      <c r="E395" s="12">
        <v>57.4</v>
      </c>
      <c r="F395" s="65"/>
      <c r="G395" s="4">
        <f t="shared" si="4"/>
        <v>57.400999999999975</v>
      </c>
      <c r="J395" s="787"/>
      <c r="M395" s="12"/>
      <c r="O395" s="12"/>
    </row>
    <row r="396" spans="1:20">
      <c r="A396" s="52"/>
      <c r="B396" s="796"/>
      <c r="C396" s="796"/>
      <c r="D396" t="s">
        <v>13</v>
      </c>
      <c r="E396" s="12">
        <v>5</v>
      </c>
      <c r="F396" s="65"/>
      <c r="G396" s="4">
        <f t="shared" si="4"/>
        <v>62.400999999999975</v>
      </c>
      <c r="L396" s="12"/>
      <c r="O396" s="12"/>
      <c r="P396" s="121"/>
      <c r="R396" s="121"/>
    </row>
    <row r="397" spans="1:20">
      <c r="A397" s="49"/>
      <c r="B397" s="795"/>
      <c r="C397" s="795"/>
      <c r="D397" t="s">
        <v>14</v>
      </c>
      <c r="E397" s="12">
        <v>350</v>
      </c>
      <c r="F397" s="65"/>
      <c r="G397" s="4">
        <f t="shared" si="4"/>
        <v>412.40099999999995</v>
      </c>
      <c r="J397" s="786"/>
      <c r="M397" s="12"/>
    </row>
    <row r="398" spans="1:20">
      <c r="A398" s="49">
        <v>45260</v>
      </c>
      <c r="B398" s="795" t="s">
        <v>5032</v>
      </c>
      <c r="C398" s="795" t="s">
        <v>24</v>
      </c>
      <c r="D398" t="s">
        <v>14</v>
      </c>
      <c r="E398" s="12"/>
      <c r="F398" s="65">
        <v>320</v>
      </c>
      <c r="G398" s="4">
        <f t="shared" si="4"/>
        <v>92.400999999999954</v>
      </c>
      <c r="M398" s="12"/>
    </row>
    <row r="399" spans="1:20">
      <c r="A399" s="39">
        <v>45265</v>
      </c>
      <c r="B399" s="787" t="s">
        <v>5033</v>
      </c>
      <c r="C399" s="795" t="s">
        <v>24</v>
      </c>
      <c r="D399" t="s">
        <v>14</v>
      </c>
      <c r="F399" s="46">
        <v>30</v>
      </c>
      <c r="G399" s="4">
        <f t="shared" si="4"/>
        <v>62.400999999999954</v>
      </c>
      <c r="L399" s="12"/>
    </row>
    <row r="400" spans="1:20">
      <c r="A400" s="39">
        <v>45287</v>
      </c>
      <c r="B400" s="787" t="s">
        <v>5034</v>
      </c>
      <c r="C400" s="795" t="s">
        <v>24</v>
      </c>
      <c r="D400" t="s">
        <v>12</v>
      </c>
      <c r="F400" s="12">
        <v>57.4</v>
      </c>
      <c r="G400" s="4">
        <f t="shared" si="4"/>
        <v>5.000999999999955</v>
      </c>
      <c r="L400" s="26"/>
      <c r="M400" s="26"/>
    </row>
    <row r="401" spans="1:14">
      <c r="A401" s="39">
        <v>45287</v>
      </c>
      <c r="B401" s="787" t="s">
        <v>5034</v>
      </c>
      <c r="C401" s="795" t="s">
        <v>24</v>
      </c>
      <c r="D401" t="s">
        <v>13</v>
      </c>
      <c r="F401" s="12">
        <v>5</v>
      </c>
      <c r="G401" s="4">
        <f t="shared" ref="G401:G412" si="5">+G400+E401-F401</f>
        <v>9.9999999995503686E-4</v>
      </c>
    </row>
    <row r="402" spans="1:14">
      <c r="A402" s="41">
        <v>45291</v>
      </c>
      <c r="B402" s="786" t="s">
        <v>10</v>
      </c>
      <c r="C402" s="786" t="s">
        <v>25</v>
      </c>
      <c r="D402" t="s">
        <v>12</v>
      </c>
      <c r="E402" s="12">
        <v>61.3</v>
      </c>
      <c r="F402" s="65"/>
      <c r="G402" s="4">
        <f t="shared" si="5"/>
        <v>61.300999999999952</v>
      </c>
    </row>
    <row r="403" spans="1:14">
      <c r="B403" s="787"/>
      <c r="C403" s="787"/>
      <c r="D403" t="s">
        <v>13</v>
      </c>
      <c r="E403" s="12">
        <v>5</v>
      </c>
      <c r="F403" s="65"/>
      <c r="G403" s="4">
        <f t="shared" si="5"/>
        <v>66.300999999999959</v>
      </c>
    </row>
    <row r="404" spans="1:14">
      <c r="B404" s="787"/>
      <c r="C404" s="787"/>
      <c r="D404" t="s">
        <v>14</v>
      </c>
      <c r="E404" s="12">
        <v>350</v>
      </c>
      <c r="F404" s="65"/>
      <c r="G404" s="4">
        <f t="shared" si="5"/>
        <v>416.30099999999993</v>
      </c>
    </row>
    <row r="405" spans="1:14">
      <c r="A405" s="39">
        <v>45291</v>
      </c>
      <c r="B405" s="787" t="s">
        <v>5035</v>
      </c>
      <c r="C405" s="787" t="s">
        <v>25</v>
      </c>
      <c r="D405" t="s">
        <v>14</v>
      </c>
      <c r="E405" s="12"/>
      <c r="F405" s="65">
        <v>280</v>
      </c>
      <c r="G405" s="4">
        <f t="shared" si="5"/>
        <v>136.30099999999993</v>
      </c>
    </row>
    <row r="406" spans="1:14">
      <c r="A406" s="39">
        <v>45346</v>
      </c>
      <c r="B406" s="787" t="s">
        <v>5036</v>
      </c>
      <c r="C406" s="787" t="s">
        <v>25</v>
      </c>
      <c r="D406" t="s">
        <v>12</v>
      </c>
      <c r="E406" s="12"/>
      <c r="F406" s="12">
        <v>61.3</v>
      </c>
      <c r="G406" s="4">
        <f t="shared" si="5"/>
        <v>75.000999999999934</v>
      </c>
    </row>
    <row r="407" spans="1:14">
      <c r="A407" s="39">
        <v>45346</v>
      </c>
      <c r="B407" s="787" t="s">
        <v>5036</v>
      </c>
      <c r="C407" s="787" t="s">
        <v>25</v>
      </c>
      <c r="D407" t="s">
        <v>13</v>
      </c>
      <c r="E407" s="12"/>
      <c r="F407" s="12">
        <v>5</v>
      </c>
      <c r="G407" s="4">
        <f t="shared" si="5"/>
        <v>70.000999999999934</v>
      </c>
    </row>
    <row r="408" spans="1:14" s="365" customFormat="1">
      <c r="A408" s="364">
        <v>45346</v>
      </c>
      <c r="B408" s="385" t="s">
        <v>5031</v>
      </c>
      <c r="C408" s="807" t="s">
        <v>25</v>
      </c>
      <c r="D408" s="365" t="s">
        <v>14</v>
      </c>
      <c r="E408" s="370"/>
      <c r="F408" s="370">
        <v>70</v>
      </c>
      <c r="G408" s="369">
        <f t="shared" si="5"/>
        <v>9.9999999993372057E-4</v>
      </c>
      <c r="H408" s="369"/>
      <c r="N408" s="368"/>
    </row>
    <row r="409" spans="1:14">
      <c r="A409" s="41">
        <v>45322</v>
      </c>
      <c r="B409" s="786" t="s">
        <v>10</v>
      </c>
      <c r="C409" s="786" t="s">
        <v>11</v>
      </c>
      <c r="D409" t="s">
        <v>12</v>
      </c>
      <c r="E409" s="12">
        <v>45.5</v>
      </c>
      <c r="F409" s="121"/>
      <c r="G409" s="4">
        <f t="shared" si="5"/>
        <v>45.500999999999934</v>
      </c>
    </row>
    <row r="410" spans="1:14">
      <c r="B410" s="787"/>
      <c r="C410" s="787"/>
      <c r="D410" t="s">
        <v>13</v>
      </c>
      <c r="E410" s="12">
        <v>5.6</v>
      </c>
      <c r="F410" s="121"/>
      <c r="G410" s="4">
        <f t="shared" si="5"/>
        <v>51.100999999999935</v>
      </c>
    </row>
    <row r="411" spans="1:14">
      <c r="B411" s="787"/>
      <c r="C411" s="787"/>
      <c r="D411" t="s">
        <v>14</v>
      </c>
      <c r="E411" s="12">
        <v>233.3</v>
      </c>
      <c r="F411" s="121"/>
      <c r="G411" s="4">
        <f t="shared" si="5"/>
        <v>284.40099999999995</v>
      </c>
    </row>
    <row r="412" spans="1:14">
      <c r="B412" s="787"/>
      <c r="C412" s="787"/>
      <c r="D412" t="s">
        <v>338</v>
      </c>
      <c r="E412" s="12">
        <v>1000</v>
      </c>
      <c r="F412" s="121"/>
      <c r="G412" s="4">
        <f t="shared" si="5"/>
        <v>1284.4009999999998</v>
      </c>
    </row>
    <row r="413" spans="1:14" s="365" customFormat="1">
      <c r="A413" s="364">
        <v>45301</v>
      </c>
      <c r="B413" s="807" t="s">
        <v>5037</v>
      </c>
      <c r="C413" s="807" t="s">
        <v>11</v>
      </c>
      <c r="D413" s="365" t="s">
        <v>338</v>
      </c>
      <c r="E413" s="370"/>
      <c r="F413" s="368">
        <v>1000</v>
      </c>
      <c r="G413" s="369">
        <f t="shared" ref="G413:G477" si="6">+G412+E413-F413</f>
        <v>284.40099999999984</v>
      </c>
      <c r="H413" s="369"/>
      <c r="N413" s="368"/>
    </row>
    <row r="414" spans="1:14" s="365" customFormat="1">
      <c r="A414" s="364">
        <v>45322</v>
      </c>
      <c r="B414" s="807" t="s">
        <v>5038</v>
      </c>
      <c r="C414" s="807" t="s">
        <v>11</v>
      </c>
      <c r="D414" s="365" t="s">
        <v>14</v>
      </c>
      <c r="E414" s="368"/>
      <c r="F414" s="369">
        <v>20</v>
      </c>
      <c r="G414" s="369">
        <f t="shared" si="6"/>
        <v>264.40099999999984</v>
      </c>
      <c r="H414" s="369"/>
      <c r="N414" s="368"/>
    </row>
    <row r="415" spans="1:14">
      <c r="A415" s="39">
        <v>45346</v>
      </c>
      <c r="B415" s="787" t="s">
        <v>5036</v>
      </c>
      <c r="C415" s="787" t="s">
        <v>11</v>
      </c>
      <c r="D415" t="s">
        <v>12</v>
      </c>
      <c r="F415" s="12">
        <v>45.5</v>
      </c>
      <c r="G415" s="4">
        <f t="shared" si="6"/>
        <v>218.90099999999984</v>
      </c>
    </row>
    <row r="416" spans="1:14">
      <c r="A416" s="39">
        <v>45346</v>
      </c>
      <c r="B416" s="787" t="s">
        <v>5036</v>
      </c>
      <c r="C416" s="787" t="s">
        <v>11</v>
      </c>
      <c r="D416" t="s">
        <v>13</v>
      </c>
      <c r="F416" s="12">
        <v>5.6</v>
      </c>
      <c r="G416" s="4">
        <f t="shared" si="6"/>
        <v>213.30099999999985</v>
      </c>
      <c r="J416" s="786"/>
      <c r="L416" s="121"/>
    </row>
    <row r="417" spans="1:14" s="365" customFormat="1">
      <c r="A417" s="364">
        <v>45346</v>
      </c>
      <c r="B417" s="385" t="s">
        <v>5031</v>
      </c>
      <c r="C417" s="807" t="s">
        <v>11</v>
      </c>
      <c r="D417" s="365" t="s">
        <v>14</v>
      </c>
      <c r="E417" s="368"/>
      <c r="F417" s="369">
        <v>213.3</v>
      </c>
      <c r="G417" s="369">
        <f t="shared" si="6"/>
        <v>9.9999999983424459E-4</v>
      </c>
      <c r="H417" s="369"/>
      <c r="J417" s="807"/>
      <c r="L417" s="368"/>
      <c r="N417" s="368"/>
    </row>
    <row r="418" spans="1:14">
      <c r="A418" s="41">
        <v>45351</v>
      </c>
      <c r="B418" s="786" t="s">
        <v>10</v>
      </c>
      <c r="C418" s="786" t="s">
        <v>15</v>
      </c>
      <c r="D418" t="s">
        <v>12</v>
      </c>
      <c r="E418" s="12">
        <v>35.4</v>
      </c>
      <c r="F418" s="4"/>
      <c r="G418" s="4">
        <f t="shared" si="6"/>
        <v>35.400999999999833</v>
      </c>
      <c r="J418" s="852" t="s">
        <v>5039</v>
      </c>
      <c r="K418" s="852"/>
      <c r="L418" s="852"/>
    </row>
    <row r="419" spans="1:14">
      <c r="B419" s="787"/>
      <c r="C419" s="787"/>
      <c r="D419" t="s">
        <v>13</v>
      </c>
      <c r="E419" s="12">
        <v>5</v>
      </c>
      <c r="F419" s="4"/>
      <c r="G419" s="4">
        <f t="shared" si="6"/>
        <v>40.400999999999833</v>
      </c>
      <c r="I419">
        <v>2024</v>
      </c>
      <c r="J419" s="786" t="s">
        <v>17</v>
      </c>
      <c r="K419" t="s">
        <v>14</v>
      </c>
      <c r="M419" s="12">
        <v>120</v>
      </c>
    </row>
    <row r="420" spans="1:14">
      <c r="B420" s="787"/>
      <c r="C420" s="787"/>
      <c r="D420" t="s">
        <v>14</v>
      </c>
      <c r="E420" s="12">
        <v>250</v>
      </c>
      <c r="F420" s="4"/>
      <c r="G420" s="4">
        <f t="shared" si="6"/>
        <v>290.40099999999984</v>
      </c>
      <c r="K420" t="s">
        <v>12</v>
      </c>
      <c r="M420" s="12">
        <v>79.2</v>
      </c>
    </row>
    <row r="421" spans="1:14" s="365" customFormat="1">
      <c r="A421" s="364">
        <v>45351</v>
      </c>
      <c r="B421" s="807" t="s">
        <v>5040</v>
      </c>
      <c r="C421" s="807" t="s">
        <v>15</v>
      </c>
      <c r="D421" s="365" t="s">
        <v>14</v>
      </c>
      <c r="E421" s="369"/>
      <c r="F421" s="369">
        <v>50</v>
      </c>
      <c r="G421" s="369">
        <f t="shared" si="6"/>
        <v>240.40099999999984</v>
      </c>
      <c r="H421" s="369"/>
      <c r="K421" s="365" t="s">
        <v>13</v>
      </c>
      <c r="M421" s="370">
        <v>5</v>
      </c>
      <c r="N421" s="368"/>
    </row>
    <row r="422" spans="1:14">
      <c r="A422" s="39">
        <v>45371</v>
      </c>
      <c r="B422" s="787" t="s">
        <v>5041</v>
      </c>
      <c r="C422" s="787" t="s">
        <v>15</v>
      </c>
      <c r="D422" t="s">
        <v>12</v>
      </c>
      <c r="F422" s="12">
        <v>35.4</v>
      </c>
      <c r="G422" s="4">
        <f t="shared" si="6"/>
        <v>205.00099999999983</v>
      </c>
      <c r="J422" s="786" t="s">
        <v>18</v>
      </c>
      <c r="K422" t="s">
        <v>14</v>
      </c>
      <c r="L422" s="12">
        <v>480</v>
      </c>
    </row>
    <row r="423" spans="1:14">
      <c r="A423" s="39">
        <v>45371</v>
      </c>
      <c r="B423" s="787" t="s">
        <v>5041</v>
      </c>
      <c r="C423" s="787" t="s">
        <v>15</v>
      </c>
      <c r="D423" t="s">
        <v>13</v>
      </c>
      <c r="F423" s="12">
        <v>5</v>
      </c>
      <c r="G423" s="4">
        <f t="shared" si="6"/>
        <v>200.00099999999983</v>
      </c>
      <c r="L423" s="12">
        <f>SUM(L419:L422)</f>
        <v>480</v>
      </c>
    </row>
    <row r="424" spans="1:14" s="365" customFormat="1">
      <c r="A424" s="364">
        <v>45371</v>
      </c>
      <c r="B424" s="807" t="s">
        <v>5042</v>
      </c>
      <c r="C424" s="807" t="s">
        <v>15</v>
      </c>
      <c r="D424" s="365" t="s">
        <v>14</v>
      </c>
      <c r="E424" s="368"/>
      <c r="F424" s="369">
        <v>200</v>
      </c>
      <c r="G424" s="369">
        <f t="shared" si="6"/>
        <v>9.9999999983424459E-4</v>
      </c>
      <c r="H424" s="369"/>
      <c r="N424" s="368"/>
    </row>
    <row r="425" spans="1:14">
      <c r="A425" s="41">
        <v>45382</v>
      </c>
      <c r="B425" s="786" t="s">
        <v>10</v>
      </c>
      <c r="C425" s="786" t="s">
        <v>16</v>
      </c>
      <c r="D425" t="s">
        <v>12</v>
      </c>
      <c r="E425" s="121">
        <v>79.599999999999994</v>
      </c>
      <c r="F425" s="12"/>
      <c r="G425" s="4">
        <f t="shared" si="6"/>
        <v>79.600999999999829</v>
      </c>
    </row>
    <row r="426" spans="1:14">
      <c r="B426" s="787"/>
      <c r="C426" s="787"/>
      <c r="D426" t="s">
        <v>13</v>
      </c>
      <c r="E426" s="121">
        <v>5</v>
      </c>
      <c r="F426" s="12"/>
      <c r="G426" s="4">
        <f t="shared" si="6"/>
        <v>84.600999999999829</v>
      </c>
    </row>
    <row r="427" spans="1:14">
      <c r="B427" s="787"/>
      <c r="C427" s="787"/>
      <c r="D427" t="s">
        <v>14</v>
      </c>
      <c r="E427" s="121">
        <v>500</v>
      </c>
      <c r="F427" s="12"/>
      <c r="G427" s="4">
        <f t="shared" si="6"/>
        <v>584.60099999999989</v>
      </c>
    </row>
    <row r="428" spans="1:14" s="365" customFormat="1">
      <c r="A428" s="364">
        <v>45382</v>
      </c>
      <c r="B428" s="807" t="s">
        <v>5043</v>
      </c>
      <c r="C428" s="807" t="s">
        <v>16</v>
      </c>
      <c r="D428" s="365" t="s">
        <v>14</v>
      </c>
      <c r="E428" s="368"/>
      <c r="F428" s="370">
        <v>260</v>
      </c>
      <c r="G428" s="369">
        <f t="shared" si="6"/>
        <v>324.60099999999989</v>
      </c>
      <c r="H428" s="369"/>
      <c r="N428" s="368"/>
    </row>
    <row r="429" spans="1:14" s="365" customFormat="1">
      <c r="A429" s="364">
        <v>45423</v>
      </c>
      <c r="B429" s="807" t="s">
        <v>5044</v>
      </c>
      <c r="C429" s="807" t="s">
        <v>16</v>
      </c>
      <c r="D429" s="365" t="s">
        <v>14</v>
      </c>
      <c r="E429" s="368"/>
      <c r="F429" s="370">
        <v>100</v>
      </c>
      <c r="G429" s="369">
        <f t="shared" si="6"/>
        <v>224.60099999999989</v>
      </c>
      <c r="H429" s="369"/>
      <c r="N429" s="368"/>
    </row>
    <row r="430" spans="1:14">
      <c r="A430" s="39">
        <v>45434</v>
      </c>
      <c r="B430" s="787" t="s">
        <v>5045</v>
      </c>
      <c r="C430" s="787" t="s">
        <v>16</v>
      </c>
      <c r="D430" t="s">
        <v>12</v>
      </c>
      <c r="F430" s="121">
        <v>79.599999999999994</v>
      </c>
      <c r="G430" s="4">
        <f t="shared" si="6"/>
        <v>145.00099999999989</v>
      </c>
    </row>
    <row r="431" spans="1:14">
      <c r="A431" s="39">
        <v>45434</v>
      </c>
      <c r="B431" s="787" t="s">
        <v>5045</v>
      </c>
      <c r="C431" s="787" t="s">
        <v>16</v>
      </c>
      <c r="D431" t="s">
        <v>13</v>
      </c>
      <c r="F431" s="121">
        <v>5</v>
      </c>
      <c r="G431" s="4">
        <f t="shared" si="6"/>
        <v>140.00099999999989</v>
      </c>
    </row>
    <row r="432" spans="1:14" s="365" customFormat="1">
      <c r="A432" s="364">
        <v>45434</v>
      </c>
      <c r="B432" s="807" t="s">
        <v>5046</v>
      </c>
      <c r="C432" s="807" t="s">
        <v>16</v>
      </c>
      <c r="D432" s="365" t="s">
        <v>14</v>
      </c>
      <c r="E432" s="368"/>
      <c r="F432" s="368">
        <v>140</v>
      </c>
      <c r="G432" s="369">
        <f t="shared" si="6"/>
        <v>9.9999999989108801E-4</v>
      </c>
      <c r="H432" s="369"/>
      <c r="N432" s="368"/>
    </row>
    <row r="433" spans="1:16">
      <c r="A433" s="41">
        <v>45412</v>
      </c>
      <c r="B433" s="786" t="s">
        <v>10</v>
      </c>
      <c r="C433" s="786" t="s">
        <v>17</v>
      </c>
      <c r="D433" t="s">
        <v>12</v>
      </c>
      <c r="E433" s="12">
        <v>79.2</v>
      </c>
      <c r="F433" s="65"/>
      <c r="G433" s="4">
        <f t="shared" si="6"/>
        <v>79.200999999999894</v>
      </c>
      <c r="P433">
        <f>200/1.18</f>
        <v>169.49152542372883</v>
      </c>
    </row>
    <row r="434" spans="1:16">
      <c r="B434" s="787"/>
      <c r="C434" s="787"/>
      <c r="D434" t="s">
        <v>13</v>
      </c>
      <c r="E434" s="12">
        <v>5</v>
      </c>
      <c r="F434" s="65"/>
      <c r="G434" s="4">
        <f t="shared" si="6"/>
        <v>84.200999999999894</v>
      </c>
    </row>
    <row r="435" spans="1:16">
      <c r="B435" s="787"/>
      <c r="C435" s="787"/>
      <c r="D435" t="s">
        <v>14</v>
      </c>
      <c r="E435" s="12">
        <v>500</v>
      </c>
      <c r="F435" s="65"/>
      <c r="G435" s="4">
        <f t="shared" si="6"/>
        <v>584.20099999999991</v>
      </c>
    </row>
    <row r="436" spans="1:16" s="365" customFormat="1">
      <c r="A436" s="364">
        <v>45412</v>
      </c>
      <c r="B436" s="807" t="s">
        <v>5047</v>
      </c>
      <c r="C436" s="807" t="s">
        <v>17</v>
      </c>
      <c r="D436" s="365" t="s">
        <v>14</v>
      </c>
      <c r="E436" s="370"/>
      <c r="F436" s="372">
        <v>180</v>
      </c>
      <c r="G436" s="369">
        <f t="shared" si="6"/>
        <v>404.20099999999991</v>
      </c>
      <c r="H436" s="369"/>
      <c r="N436" s="368"/>
    </row>
    <row r="437" spans="1:16" s="365" customFormat="1">
      <c r="A437" s="364">
        <v>45442</v>
      </c>
      <c r="B437" s="807" t="s">
        <v>5048</v>
      </c>
      <c r="C437" s="807" t="s">
        <v>17</v>
      </c>
      <c r="D437" s="365" t="s">
        <v>14</v>
      </c>
      <c r="E437" s="368"/>
      <c r="F437" s="369">
        <v>200</v>
      </c>
      <c r="G437" s="369">
        <f t="shared" si="6"/>
        <v>204.20099999999991</v>
      </c>
      <c r="H437" s="369"/>
      <c r="N437" s="368"/>
    </row>
    <row r="438" spans="1:16">
      <c r="A438" s="39">
        <v>45448</v>
      </c>
      <c r="B438" s="787" t="s">
        <v>5049</v>
      </c>
      <c r="C438" s="787" t="s">
        <v>17</v>
      </c>
      <c r="D438" t="s">
        <v>12</v>
      </c>
      <c r="F438" s="46">
        <v>79.2</v>
      </c>
      <c r="G438" s="4">
        <f t="shared" si="6"/>
        <v>125.00099999999991</v>
      </c>
    </row>
    <row r="439" spans="1:16">
      <c r="A439" s="39">
        <v>45448</v>
      </c>
      <c r="B439" s="787" t="s">
        <v>5049</v>
      </c>
      <c r="C439" s="787" t="s">
        <v>17</v>
      </c>
      <c r="D439" t="s">
        <v>13</v>
      </c>
      <c r="F439" s="46">
        <v>5</v>
      </c>
      <c r="G439" s="4">
        <f t="shared" si="6"/>
        <v>120.00099999999991</v>
      </c>
    </row>
    <row r="440" spans="1:16" s="365" customFormat="1">
      <c r="A440" s="364">
        <v>45448</v>
      </c>
      <c r="B440" s="807" t="s">
        <v>5050</v>
      </c>
      <c r="C440" s="807" t="s">
        <v>17</v>
      </c>
      <c r="D440" s="365" t="s">
        <v>14</v>
      </c>
      <c r="E440" s="368"/>
      <c r="F440" s="369">
        <v>120</v>
      </c>
      <c r="G440" s="369">
        <f t="shared" si="6"/>
        <v>9.9999999990529886E-4</v>
      </c>
      <c r="H440" s="369"/>
      <c r="N440" s="368"/>
    </row>
    <row r="441" spans="1:16">
      <c r="A441" s="41">
        <v>45443</v>
      </c>
      <c r="B441" s="786" t="s">
        <v>10</v>
      </c>
      <c r="C441" s="786" t="s">
        <v>18</v>
      </c>
      <c r="D441" t="s">
        <v>12</v>
      </c>
      <c r="E441" s="12">
        <v>72</v>
      </c>
      <c r="F441" s="65"/>
      <c r="G441" s="4">
        <f t="shared" si="6"/>
        <v>72.000999999999905</v>
      </c>
    </row>
    <row r="442" spans="1:16">
      <c r="B442" s="787"/>
      <c r="C442" s="787"/>
      <c r="D442" t="s">
        <v>13</v>
      </c>
      <c r="E442" s="12">
        <v>5</v>
      </c>
      <c r="F442" s="65"/>
      <c r="G442" s="4">
        <f t="shared" si="6"/>
        <v>77.000999999999905</v>
      </c>
    </row>
    <row r="443" spans="1:16">
      <c r="B443" s="787"/>
      <c r="C443" s="787"/>
      <c r="D443" t="s">
        <v>14</v>
      </c>
      <c r="E443" s="12">
        <v>500</v>
      </c>
      <c r="F443" s="65"/>
      <c r="G443" s="4">
        <f t="shared" si="6"/>
        <v>577.00099999999986</v>
      </c>
    </row>
    <row r="444" spans="1:16" s="365" customFormat="1">
      <c r="A444" s="364">
        <v>45443</v>
      </c>
      <c r="B444" s="807" t="s">
        <v>5051</v>
      </c>
      <c r="C444" s="807" t="s">
        <v>18</v>
      </c>
      <c r="D444" s="365" t="s">
        <v>14</v>
      </c>
      <c r="E444" s="370"/>
      <c r="F444" s="372">
        <v>20</v>
      </c>
      <c r="G444" s="369">
        <f t="shared" si="6"/>
        <v>557.00099999999986</v>
      </c>
      <c r="H444" s="369"/>
      <c r="K444" s="867" t="s">
        <v>4108</v>
      </c>
      <c r="L444" s="867"/>
      <c r="M444" s="867"/>
      <c r="N444" s="368"/>
    </row>
    <row r="445" spans="1:16">
      <c r="A445" s="39">
        <v>45483</v>
      </c>
      <c r="B445" s="787" t="s">
        <v>5052</v>
      </c>
      <c r="C445" s="787" t="s">
        <v>18</v>
      </c>
      <c r="D445" t="s">
        <v>12</v>
      </c>
      <c r="E445" s="12"/>
      <c r="F445" s="12">
        <v>72</v>
      </c>
      <c r="G445" s="4">
        <f t="shared" si="6"/>
        <v>485.00099999999986</v>
      </c>
      <c r="J445">
        <v>2024</v>
      </c>
      <c r="K445" s="786" t="s">
        <v>20</v>
      </c>
      <c r="L445" t="s">
        <v>12</v>
      </c>
      <c r="M445" s="12">
        <v>68.7</v>
      </c>
    </row>
    <row r="446" spans="1:16">
      <c r="A446" s="39">
        <v>45483</v>
      </c>
      <c r="B446" s="787" t="s">
        <v>5052</v>
      </c>
      <c r="C446" s="787" t="s">
        <v>18</v>
      </c>
      <c r="D446" t="s">
        <v>13</v>
      </c>
      <c r="E446" s="12"/>
      <c r="F446" s="12">
        <v>5</v>
      </c>
      <c r="G446" s="4">
        <f t="shared" si="6"/>
        <v>480.00099999999986</v>
      </c>
      <c r="K446" s="787"/>
      <c r="L446" t="s">
        <v>13</v>
      </c>
      <c r="M446" s="12">
        <v>7</v>
      </c>
    </row>
    <row r="447" spans="1:16" s="365" customFormat="1">
      <c r="A447" s="364">
        <v>45490</v>
      </c>
      <c r="B447" s="807" t="s">
        <v>5053</v>
      </c>
      <c r="C447" s="807" t="s">
        <v>18</v>
      </c>
      <c r="D447" s="365" t="s">
        <v>14</v>
      </c>
      <c r="E447" s="370"/>
      <c r="F447" s="370">
        <v>200</v>
      </c>
      <c r="G447" s="369">
        <f t="shared" si="6"/>
        <v>280.00099999999986</v>
      </c>
      <c r="H447" s="369"/>
      <c r="K447" s="818" t="s">
        <v>21</v>
      </c>
      <c r="L447" s="365" t="s">
        <v>12</v>
      </c>
      <c r="M447" s="370">
        <v>68.900000000000006</v>
      </c>
      <c r="N447" s="368"/>
    </row>
    <row r="448" spans="1:16" s="233" customFormat="1">
      <c r="A448" s="269">
        <v>45500</v>
      </c>
      <c r="B448" s="270" t="s">
        <v>5054</v>
      </c>
      <c r="C448" s="270" t="s">
        <v>18</v>
      </c>
      <c r="D448" s="233" t="s">
        <v>14</v>
      </c>
      <c r="E448" s="234"/>
      <c r="F448" s="234">
        <v>280</v>
      </c>
      <c r="G448" s="271">
        <f t="shared" si="6"/>
        <v>9.999999998626663E-4</v>
      </c>
      <c r="H448" s="271">
        <f>+F448</f>
        <v>280</v>
      </c>
      <c r="I448" s="233" t="s">
        <v>265</v>
      </c>
      <c r="K448" s="270"/>
      <c r="L448" s="233" t="s">
        <v>13</v>
      </c>
      <c r="M448" s="234">
        <v>7</v>
      </c>
      <c r="N448" s="273"/>
    </row>
    <row r="449" spans="1:14">
      <c r="A449" s="41">
        <v>45473</v>
      </c>
      <c r="B449" s="786" t="s">
        <v>10</v>
      </c>
      <c r="C449" s="786" t="s">
        <v>19</v>
      </c>
      <c r="D449" t="s">
        <v>12</v>
      </c>
      <c r="E449" s="12">
        <v>70</v>
      </c>
      <c r="G449" s="4">
        <f t="shared" si="6"/>
        <v>70.000999999999863</v>
      </c>
      <c r="M449" s="12">
        <f>SUM(M445:M448)</f>
        <v>151.60000000000002</v>
      </c>
    </row>
    <row r="450" spans="1:14">
      <c r="B450" s="787"/>
      <c r="C450" s="787"/>
      <c r="D450" t="s">
        <v>13</v>
      </c>
      <c r="E450" s="12">
        <v>7</v>
      </c>
      <c r="G450" s="4">
        <f t="shared" si="6"/>
        <v>77.000999999999863</v>
      </c>
      <c r="M450" s="121"/>
      <c r="N450" s="121">
        <f>200-M449</f>
        <v>48.399999999999977</v>
      </c>
    </row>
    <row r="451" spans="1:14">
      <c r="B451" s="787"/>
      <c r="C451" s="787"/>
      <c r="D451" t="s">
        <v>14</v>
      </c>
      <c r="E451" s="12">
        <v>500</v>
      </c>
      <c r="G451" s="4">
        <f t="shared" si="6"/>
        <v>577.00099999999986</v>
      </c>
      <c r="M451" s="121"/>
    </row>
    <row r="452" spans="1:14" s="365" customFormat="1">
      <c r="A452" s="364">
        <v>45473</v>
      </c>
      <c r="B452" s="807" t="s">
        <v>5055</v>
      </c>
      <c r="C452" s="807" t="s">
        <v>19</v>
      </c>
      <c r="D452" s="365" t="s">
        <v>14</v>
      </c>
      <c r="E452" s="368"/>
      <c r="F452" s="369">
        <v>440</v>
      </c>
      <c r="G452" s="369">
        <f t="shared" si="6"/>
        <v>137.00099999999986</v>
      </c>
      <c r="H452" s="369"/>
      <c r="N452" s="368"/>
    </row>
    <row r="453" spans="1:14" s="365" customFormat="1">
      <c r="A453" s="364">
        <v>45478</v>
      </c>
      <c r="B453" s="807" t="s">
        <v>5056</v>
      </c>
      <c r="C453" s="807" t="s">
        <v>19</v>
      </c>
      <c r="D453" s="365" t="s">
        <v>14</v>
      </c>
      <c r="E453" s="368"/>
      <c r="F453" s="369">
        <v>60</v>
      </c>
      <c r="G453" s="369">
        <f t="shared" si="6"/>
        <v>77.000999999999863</v>
      </c>
      <c r="H453" s="369"/>
      <c r="N453" s="368"/>
    </row>
    <row r="454" spans="1:14">
      <c r="A454" s="39">
        <v>45524</v>
      </c>
      <c r="B454" s="787" t="s">
        <v>5057</v>
      </c>
      <c r="C454" s="787" t="s">
        <v>19</v>
      </c>
      <c r="D454" t="s">
        <v>12</v>
      </c>
      <c r="F454" s="46">
        <v>70</v>
      </c>
      <c r="G454" s="4">
        <f t="shared" si="6"/>
        <v>7.0009999999998627</v>
      </c>
    </row>
    <row r="455" spans="1:14">
      <c r="A455" s="39">
        <v>45524</v>
      </c>
      <c r="B455" s="787" t="s">
        <v>5057</v>
      </c>
      <c r="C455" s="787" t="s">
        <v>19</v>
      </c>
      <c r="D455" t="s">
        <v>13</v>
      </c>
      <c r="F455" s="46">
        <v>7</v>
      </c>
      <c r="G455" s="4">
        <f t="shared" si="6"/>
        <v>9.999999998626663E-4</v>
      </c>
    </row>
    <row r="456" spans="1:14">
      <c r="A456" s="41">
        <v>45504</v>
      </c>
      <c r="B456" s="786" t="s">
        <v>10</v>
      </c>
      <c r="C456" s="786" t="s">
        <v>20</v>
      </c>
      <c r="D456" t="s">
        <v>12</v>
      </c>
      <c r="E456" s="12">
        <v>68.7</v>
      </c>
      <c r="F456" s="65"/>
      <c r="G456" s="4">
        <f t="shared" si="6"/>
        <v>68.700999999999866</v>
      </c>
    </row>
    <row r="457" spans="1:14">
      <c r="B457" s="787"/>
      <c r="C457" s="787"/>
      <c r="D457" t="s">
        <v>13</v>
      </c>
      <c r="E457" s="12">
        <v>7</v>
      </c>
      <c r="F457" s="65"/>
      <c r="G457" s="4">
        <f t="shared" si="6"/>
        <v>75.700999999999866</v>
      </c>
    </row>
    <row r="458" spans="1:14">
      <c r="B458" s="787"/>
      <c r="C458" s="787"/>
      <c r="D458" t="s">
        <v>14</v>
      </c>
      <c r="E458" s="12">
        <v>500</v>
      </c>
      <c r="F458" s="65"/>
      <c r="G458" s="4">
        <f t="shared" si="6"/>
        <v>575.70099999999991</v>
      </c>
    </row>
    <row r="459" spans="1:14" s="365" customFormat="1">
      <c r="A459" s="364">
        <v>45504</v>
      </c>
      <c r="B459" s="807" t="s">
        <v>5058</v>
      </c>
      <c r="C459" s="807" t="s">
        <v>20</v>
      </c>
      <c r="D459" s="365" t="s">
        <v>14</v>
      </c>
      <c r="E459" s="370"/>
      <c r="F459" s="372">
        <v>200</v>
      </c>
      <c r="G459" s="369">
        <f t="shared" si="6"/>
        <v>375.70099999999991</v>
      </c>
      <c r="H459" s="369"/>
      <c r="N459" s="368"/>
    </row>
    <row r="460" spans="1:14" s="365" customFormat="1">
      <c r="A460" s="364">
        <v>45513</v>
      </c>
      <c r="B460" s="807" t="s">
        <v>5059</v>
      </c>
      <c r="C460" s="807" t="s">
        <v>20</v>
      </c>
      <c r="D460" s="365" t="s">
        <v>14</v>
      </c>
      <c r="E460" s="368"/>
      <c r="F460" s="369">
        <v>50</v>
      </c>
      <c r="G460" s="369">
        <f t="shared" si="6"/>
        <v>325.70099999999991</v>
      </c>
      <c r="H460" s="369"/>
      <c r="N460" s="368"/>
    </row>
    <row r="461" spans="1:14" s="365" customFormat="1">
      <c r="A461" s="364">
        <v>45516</v>
      </c>
      <c r="B461" s="807" t="s">
        <v>5060</v>
      </c>
      <c r="C461" s="807" t="s">
        <v>20</v>
      </c>
      <c r="D461" s="365" t="s">
        <v>14</v>
      </c>
      <c r="E461" s="368"/>
      <c r="F461" s="369">
        <v>250</v>
      </c>
      <c r="G461" s="369">
        <f t="shared" si="6"/>
        <v>75.700999999999908</v>
      </c>
      <c r="H461" s="369"/>
      <c r="N461" s="368"/>
    </row>
    <row r="462" spans="1:14">
      <c r="A462" s="39">
        <v>45553</v>
      </c>
      <c r="B462" s="787" t="s">
        <v>5061</v>
      </c>
      <c r="C462" s="787" t="s">
        <v>20</v>
      </c>
      <c r="D462" t="s">
        <v>12</v>
      </c>
      <c r="F462" s="46">
        <v>68.7</v>
      </c>
      <c r="G462" s="4">
        <f t="shared" si="6"/>
        <v>7.0009999999999053</v>
      </c>
    </row>
    <row r="463" spans="1:14">
      <c r="A463" s="39">
        <v>45553</v>
      </c>
      <c r="B463" s="787" t="s">
        <v>5061</v>
      </c>
      <c r="C463" s="787" t="s">
        <v>20</v>
      </c>
      <c r="D463" t="s">
        <v>13</v>
      </c>
      <c r="F463" s="46">
        <v>7</v>
      </c>
      <c r="G463" s="4">
        <f t="shared" si="6"/>
        <v>9.9999999990529886E-4</v>
      </c>
    </row>
    <row r="464" spans="1:14">
      <c r="A464" s="41">
        <v>45535</v>
      </c>
      <c r="B464" s="786" t="s">
        <v>10</v>
      </c>
      <c r="C464" s="786" t="s">
        <v>21</v>
      </c>
      <c r="D464" t="s">
        <v>12</v>
      </c>
      <c r="E464" s="12">
        <v>68.900000000000006</v>
      </c>
      <c r="F464" s="65"/>
      <c r="G464" s="4">
        <f t="shared" si="6"/>
        <v>68.900999999999911</v>
      </c>
    </row>
    <row r="465" spans="1:14">
      <c r="B465" s="787"/>
      <c r="C465" s="787"/>
      <c r="D465" t="s">
        <v>13</v>
      </c>
      <c r="E465" s="12">
        <v>7</v>
      </c>
      <c r="F465" s="65"/>
      <c r="G465" s="4">
        <f t="shared" si="6"/>
        <v>75.900999999999911</v>
      </c>
    </row>
    <row r="466" spans="1:14">
      <c r="B466" s="787"/>
      <c r="C466" s="787"/>
      <c r="D466" t="s">
        <v>14</v>
      </c>
      <c r="E466" s="12">
        <v>500</v>
      </c>
      <c r="F466" s="65"/>
      <c r="G466" s="4">
        <f t="shared" si="6"/>
        <v>575.90099999999995</v>
      </c>
    </row>
    <row r="467" spans="1:14" s="365" customFormat="1">
      <c r="A467" s="364">
        <v>45535</v>
      </c>
      <c r="B467" s="807" t="s">
        <v>5062</v>
      </c>
      <c r="C467" s="807" t="s">
        <v>21</v>
      </c>
      <c r="D467" s="365" t="s">
        <v>14</v>
      </c>
      <c r="E467" s="370"/>
      <c r="F467" s="372">
        <v>260</v>
      </c>
      <c r="G467" s="369">
        <f t="shared" si="6"/>
        <v>315.90099999999995</v>
      </c>
      <c r="H467" s="369"/>
      <c r="K467" s="818"/>
      <c r="M467" s="370"/>
      <c r="N467" s="368"/>
    </row>
    <row r="468" spans="1:14" s="365" customFormat="1">
      <c r="A468" s="364">
        <v>45547</v>
      </c>
      <c r="B468" s="807" t="s">
        <v>5063</v>
      </c>
      <c r="C468" s="807" t="s">
        <v>21</v>
      </c>
      <c r="D468" s="365" t="s">
        <v>14</v>
      </c>
      <c r="E468" s="368"/>
      <c r="F468" s="369">
        <v>240</v>
      </c>
      <c r="G468" s="369">
        <f t="shared" si="6"/>
        <v>75.900999999999954</v>
      </c>
      <c r="H468" s="369"/>
      <c r="M468" s="370"/>
      <c r="N468" s="368"/>
    </row>
    <row r="469" spans="1:14">
      <c r="A469" s="39">
        <v>45553</v>
      </c>
      <c r="B469" s="787" t="s">
        <v>5061</v>
      </c>
      <c r="C469" s="787" t="s">
        <v>21</v>
      </c>
      <c r="D469" t="s">
        <v>12</v>
      </c>
      <c r="F469" s="46">
        <v>68.900000000000006</v>
      </c>
      <c r="G469" s="4">
        <f>+G468+E469-F469</f>
        <v>7.0009999999999479</v>
      </c>
      <c r="M469" s="12"/>
    </row>
    <row r="470" spans="1:14">
      <c r="A470" s="39">
        <v>45553</v>
      </c>
      <c r="B470" s="787" t="s">
        <v>5061</v>
      </c>
      <c r="C470" s="787" t="s">
        <v>21</v>
      </c>
      <c r="D470" t="s">
        <v>13</v>
      </c>
      <c r="F470" s="46">
        <v>7</v>
      </c>
      <c r="G470" s="4">
        <f t="shared" si="6"/>
        <v>9.9999999994793143E-4</v>
      </c>
      <c r="K470" s="786"/>
    </row>
    <row r="471" spans="1:14">
      <c r="A471" s="9">
        <v>45565</v>
      </c>
      <c r="B471" s="786" t="s">
        <v>10</v>
      </c>
      <c r="C471" s="786" t="s">
        <v>91</v>
      </c>
      <c r="D471" t="s">
        <v>12</v>
      </c>
      <c r="E471" s="12">
        <v>69.3</v>
      </c>
      <c r="F471" s="65"/>
      <c r="G471" s="4">
        <f t="shared" si="6"/>
        <v>69.300999999999945</v>
      </c>
      <c r="M471" s="12"/>
    </row>
    <row r="472" spans="1:14">
      <c r="A472"/>
      <c r="B472" s="787"/>
      <c r="C472" s="787"/>
      <c r="D472" t="s">
        <v>13</v>
      </c>
      <c r="E472" s="12">
        <v>5</v>
      </c>
      <c r="F472" s="65"/>
      <c r="G472" s="4">
        <f t="shared" si="6"/>
        <v>74.300999999999945</v>
      </c>
    </row>
    <row r="473" spans="1:14">
      <c r="A473"/>
      <c r="B473" s="787"/>
      <c r="C473" s="787"/>
      <c r="D473" t="s">
        <v>14</v>
      </c>
      <c r="E473" s="12">
        <v>500</v>
      </c>
      <c r="F473" s="65"/>
      <c r="G473" s="4">
        <f t="shared" si="6"/>
        <v>574.30099999999993</v>
      </c>
    </row>
    <row r="474" spans="1:14" s="365" customFormat="1">
      <c r="A474" s="407">
        <v>45565</v>
      </c>
      <c r="B474" s="807" t="s">
        <v>5064</v>
      </c>
      <c r="C474" s="807" t="s">
        <v>91</v>
      </c>
      <c r="D474" s="365" t="s">
        <v>14</v>
      </c>
      <c r="E474" s="370"/>
      <c r="F474" s="372">
        <v>180</v>
      </c>
      <c r="G474" s="369">
        <f t="shared" si="6"/>
        <v>394.30099999999993</v>
      </c>
      <c r="H474" s="369"/>
      <c r="N474" s="368"/>
    </row>
    <row r="475" spans="1:14">
      <c r="A475" s="39">
        <v>45584</v>
      </c>
      <c r="B475" s="787" t="s">
        <v>5065</v>
      </c>
      <c r="C475" s="787" t="s">
        <v>91</v>
      </c>
      <c r="D475" t="s">
        <v>12</v>
      </c>
      <c r="F475" s="46">
        <v>69.3</v>
      </c>
      <c r="G475" s="4">
        <f t="shared" si="6"/>
        <v>325.00099999999992</v>
      </c>
    </row>
    <row r="476" spans="1:14">
      <c r="A476" s="39">
        <v>45584</v>
      </c>
      <c r="B476" s="787" t="s">
        <v>5065</v>
      </c>
      <c r="C476" s="787" t="s">
        <v>91</v>
      </c>
      <c r="D476" t="s">
        <v>13</v>
      </c>
      <c r="F476" s="46">
        <v>5</v>
      </c>
      <c r="G476" s="4">
        <f t="shared" si="6"/>
        <v>320.00099999999992</v>
      </c>
    </row>
    <row r="477" spans="1:14" s="365" customFormat="1">
      <c r="A477" s="364">
        <v>45582</v>
      </c>
      <c r="B477" s="807" t="s">
        <v>5066</v>
      </c>
      <c r="C477" s="807" t="s">
        <v>91</v>
      </c>
      <c r="D477" s="365" t="s">
        <v>14</v>
      </c>
      <c r="E477" s="368"/>
      <c r="F477" s="369">
        <v>100</v>
      </c>
      <c r="G477" s="369">
        <f t="shared" si="6"/>
        <v>220.00099999999992</v>
      </c>
      <c r="H477" s="369"/>
      <c r="N477" s="368"/>
    </row>
    <row r="478" spans="1:14" s="378" customFormat="1">
      <c r="A478" s="377">
        <v>45590</v>
      </c>
      <c r="B478" s="801" t="s">
        <v>5067</v>
      </c>
      <c r="C478" s="801" t="s">
        <v>91</v>
      </c>
      <c r="D478" s="378" t="s">
        <v>14</v>
      </c>
      <c r="E478" s="379"/>
      <c r="F478" s="419">
        <v>70</v>
      </c>
      <c r="G478" s="419">
        <f t="shared" ref="G478:G542" si="7">+G477+E478-F478</f>
        <v>150.00099999999992</v>
      </c>
      <c r="H478" s="419"/>
      <c r="N478" s="379"/>
    </row>
    <row r="479" spans="1:14" s="378" customFormat="1">
      <c r="A479" s="377">
        <v>45595</v>
      </c>
      <c r="B479" s="801" t="s">
        <v>5068</v>
      </c>
      <c r="C479" s="801" t="s">
        <v>91</v>
      </c>
      <c r="D479" s="378" t="s">
        <v>14</v>
      </c>
      <c r="E479" s="379"/>
      <c r="F479" s="419">
        <v>50</v>
      </c>
      <c r="G479" s="419">
        <f t="shared" si="7"/>
        <v>100.00099999999992</v>
      </c>
      <c r="H479" s="419"/>
      <c r="N479" s="379"/>
    </row>
    <row r="480" spans="1:14" s="378" customFormat="1">
      <c r="A480" s="377">
        <v>45611</v>
      </c>
      <c r="B480" s="801" t="s">
        <v>5069</v>
      </c>
      <c r="C480" s="801" t="s">
        <v>91</v>
      </c>
      <c r="D480" s="378" t="s">
        <v>14</v>
      </c>
      <c r="E480" s="379"/>
      <c r="F480" s="419">
        <v>100</v>
      </c>
      <c r="G480" s="419">
        <f t="shared" si="7"/>
        <v>9.9999999991950972E-4</v>
      </c>
      <c r="H480" s="419"/>
      <c r="N480" s="379"/>
    </row>
    <row r="481" spans="1:16">
      <c r="A481" s="41">
        <v>45596</v>
      </c>
      <c r="B481" s="786" t="s">
        <v>10</v>
      </c>
      <c r="C481" s="786" t="s">
        <v>23</v>
      </c>
      <c r="D481" t="s">
        <v>12</v>
      </c>
      <c r="E481" s="12">
        <v>20</v>
      </c>
      <c r="G481" s="4">
        <f t="shared" si="7"/>
        <v>20.00099999999992</v>
      </c>
    </row>
    <row r="482" spans="1:16">
      <c r="B482" s="787"/>
      <c r="C482" s="787"/>
      <c r="D482" t="s">
        <v>13</v>
      </c>
      <c r="E482" s="12">
        <v>7</v>
      </c>
      <c r="G482" s="4">
        <f t="shared" si="7"/>
        <v>27.00099999999992</v>
      </c>
      <c r="N482" s="793"/>
      <c r="P482" s="12"/>
    </row>
    <row r="483" spans="1:16">
      <c r="B483" s="787"/>
      <c r="C483" s="787"/>
      <c r="D483" t="s">
        <v>14</v>
      </c>
      <c r="E483" s="12">
        <v>500</v>
      </c>
      <c r="G483" s="4">
        <f t="shared" si="7"/>
        <v>527.00099999999998</v>
      </c>
      <c r="N483" s="814"/>
      <c r="P483" s="12"/>
    </row>
    <row r="484" spans="1:16" s="378" customFormat="1">
      <c r="A484" s="377">
        <v>45596</v>
      </c>
      <c r="B484" s="801" t="s">
        <v>5070</v>
      </c>
      <c r="C484" s="801" t="s">
        <v>23</v>
      </c>
      <c r="D484" s="378" t="s">
        <v>14</v>
      </c>
      <c r="E484" s="419"/>
      <c r="F484" s="419">
        <v>230</v>
      </c>
      <c r="G484" s="419">
        <f t="shared" si="7"/>
        <v>297.00099999999998</v>
      </c>
      <c r="H484" s="419"/>
      <c r="N484" s="673"/>
      <c r="P484" s="380"/>
    </row>
    <row r="485" spans="1:16" s="365" customFormat="1">
      <c r="A485" s="364">
        <v>45637</v>
      </c>
      <c r="B485" s="807" t="s">
        <v>5071</v>
      </c>
      <c r="C485" s="807" t="s">
        <v>23</v>
      </c>
      <c r="D485" s="365" t="s">
        <v>14</v>
      </c>
      <c r="E485" s="369"/>
      <c r="F485" s="369">
        <v>270</v>
      </c>
      <c r="G485" s="369">
        <f t="shared" si="7"/>
        <v>27.000999999999976</v>
      </c>
      <c r="H485" s="369"/>
      <c r="N485" s="674"/>
      <c r="P485" s="370"/>
    </row>
    <row r="486" spans="1:16">
      <c r="A486" s="39">
        <v>45680</v>
      </c>
      <c r="B486" s="787" t="s">
        <v>5072</v>
      </c>
      <c r="C486" s="787" t="s">
        <v>23</v>
      </c>
      <c r="D486" t="s">
        <v>12</v>
      </c>
      <c r="E486" s="4"/>
      <c r="F486" s="4">
        <v>20</v>
      </c>
      <c r="G486" s="4">
        <f t="shared" si="7"/>
        <v>7.0009999999999764</v>
      </c>
      <c r="N486" s="814"/>
      <c r="P486" s="12"/>
    </row>
    <row r="487" spans="1:16">
      <c r="A487" s="39">
        <v>45680</v>
      </c>
      <c r="B487" s="787" t="s">
        <v>5072</v>
      </c>
      <c r="C487" s="787" t="s">
        <v>23</v>
      </c>
      <c r="D487" t="s">
        <v>13</v>
      </c>
      <c r="E487" s="4"/>
      <c r="F487" s="4">
        <v>7</v>
      </c>
      <c r="G487" s="4">
        <f t="shared" si="7"/>
        <v>9.9999999997635314E-4</v>
      </c>
      <c r="N487" s="814"/>
      <c r="P487" s="12"/>
    </row>
    <row r="488" spans="1:16" ht="16.5" customHeight="1">
      <c r="A488" s="41">
        <v>45626</v>
      </c>
      <c r="B488" s="786" t="s">
        <v>10</v>
      </c>
      <c r="C488" s="786" t="s">
        <v>24</v>
      </c>
      <c r="D488" t="s">
        <v>12</v>
      </c>
      <c r="E488" s="12">
        <v>26</v>
      </c>
      <c r="F488" s="65"/>
      <c r="G488" s="4">
        <f t="shared" si="7"/>
        <v>26.000999999999976</v>
      </c>
      <c r="N488" s="793"/>
      <c r="P488" s="12"/>
    </row>
    <row r="489" spans="1:16">
      <c r="B489" s="787"/>
      <c r="C489" s="787"/>
      <c r="D489" t="s">
        <v>13</v>
      </c>
      <c r="E489" s="12">
        <v>7</v>
      </c>
      <c r="F489" s="65"/>
      <c r="G489" s="4">
        <f t="shared" si="7"/>
        <v>33.000999999999976</v>
      </c>
      <c r="N489" s="814"/>
      <c r="P489" s="12"/>
    </row>
    <row r="490" spans="1:16">
      <c r="B490" s="787"/>
      <c r="C490" s="787"/>
      <c r="D490" t="s">
        <v>14</v>
      </c>
      <c r="E490" s="12">
        <v>500</v>
      </c>
      <c r="F490" s="65"/>
      <c r="G490" s="4">
        <f t="shared" si="7"/>
        <v>533.00099999999998</v>
      </c>
      <c r="P490" s="12"/>
    </row>
    <row r="491" spans="1:16" s="378" customFormat="1">
      <c r="A491" s="377">
        <v>45626</v>
      </c>
      <c r="B491" s="801" t="s">
        <v>5073</v>
      </c>
      <c r="C491" s="801" t="s">
        <v>24</v>
      </c>
      <c r="D491" s="378" t="s">
        <v>14</v>
      </c>
      <c r="E491" s="380"/>
      <c r="F491" s="418">
        <v>180</v>
      </c>
      <c r="G491" s="419">
        <f t="shared" si="7"/>
        <v>353.00099999999998</v>
      </c>
      <c r="H491" s="419"/>
      <c r="N491" s="379"/>
      <c r="O491" s="418"/>
      <c r="P491" s="380"/>
    </row>
    <row r="492" spans="1:16" s="365" customFormat="1">
      <c r="A492" s="364">
        <v>45644</v>
      </c>
      <c r="B492" s="807" t="s">
        <v>5074</v>
      </c>
      <c r="C492" s="807" t="s">
        <v>24</v>
      </c>
      <c r="D492" s="365" t="s">
        <v>14</v>
      </c>
      <c r="E492" s="370"/>
      <c r="F492" s="372">
        <v>70</v>
      </c>
      <c r="G492" s="369">
        <f t="shared" si="7"/>
        <v>283.00099999999998</v>
      </c>
      <c r="H492" s="369"/>
      <c r="N492" s="368"/>
      <c r="O492" s="372"/>
    </row>
    <row r="493" spans="1:16" s="127" customFormat="1">
      <c r="A493" s="126">
        <v>45664</v>
      </c>
      <c r="B493" s="797" t="s">
        <v>5075</v>
      </c>
      <c r="C493" s="797" t="s">
        <v>24</v>
      </c>
      <c r="D493" s="127" t="s">
        <v>14</v>
      </c>
      <c r="E493" s="129"/>
      <c r="F493" s="267">
        <v>200</v>
      </c>
      <c r="G493" s="128">
        <f t="shared" si="7"/>
        <v>83.000999999999976</v>
      </c>
      <c r="H493" s="128"/>
      <c r="N493" s="266"/>
      <c r="O493" s="267"/>
    </row>
    <row r="494" spans="1:16" s="127" customFormat="1">
      <c r="A494" s="126">
        <v>45670</v>
      </c>
      <c r="B494" s="797" t="s">
        <v>5076</v>
      </c>
      <c r="C494" s="797" t="s">
        <v>24</v>
      </c>
      <c r="D494" s="127" t="s">
        <v>14</v>
      </c>
      <c r="E494" s="129"/>
      <c r="F494" s="267">
        <v>50</v>
      </c>
      <c r="G494" s="128">
        <f t="shared" si="7"/>
        <v>33.000999999999976</v>
      </c>
      <c r="H494" s="128"/>
      <c r="N494" s="266"/>
      <c r="O494" s="267"/>
    </row>
    <row r="495" spans="1:16">
      <c r="A495" s="39">
        <v>45680</v>
      </c>
      <c r="B495" s="787" t="s">
        <v>5077</v>
      </c>
      <c r="C495" s="787" t="s">
        <v>24</v>
      </c>
      <c r="D495" t="s">
        <v>12</v>
      </c>
      <c r="E495" s="12"/>
      <c r="F495" s="65">
        <v>26</v>
      </c>
      <c r="G495" s="4">
        <f t="shared" si="7"/>
        <v>7.0009999999999764</v>
      </c>
      <c r="O495" s="65"/>
    </row>
    <row r="496" spans="1:16">
      <c r="A496" s="39">
        <v>45680</v>
      </c>
      <c r="B496" s="787" t="s">
        <v>5077</v>
      </c>
      <c r="C496" s="787" t="s">
        <v>24</v>
      </c>
      <c r="D496" t="s">
        <v>13</v>
      </c>
      <c r="E496" s="12"/>
      <c r="F496" s="65">
        <v>7</v>
      </c>
      <c r="G496" s="4">
        <f t="shared" si="7"/>
        <v>9.9999999997635314E-4</v>
      </c>
      <c r="O496" s="65"/>
    </row>
    <row r="497" spans="1:15">
      <c r="A497" s="41">
        <v>45657</v>
      </c>
      <c r="B497" s="786" t="s">
        <v>10</v>
      </c>
      <c r="C497" s="786" t="s">
        <v>25</v>
      </c>
      <c r="D497" t="s">
        <v>12</v>
      </c>
      <c r="E497" s="12">
        <v>35</v>
      </c>
      <c r="F497" s="65"/>
      <c r="G497" s="4">
        <f t="shared" si="7"/>
        <v>35.000999999999976</v>
      </c>
      <c r="O497" s="12"/>
    </row>
    <row r="498" spans="1:15">
      <c r="B498" s="787"/>
      <c r="C498" s="787"/>
      <c r="D498" t="s">
        <v>13</v>
      </c>
      <c r="E498" s="12">
        <v>3</v>
      </c>
      <c r="F498" s="65"/>
      <c r="G498" s="4">
        <f t="shared" si="7"/>
        <v>38.000999999999976</v>
      </c>
    </row>
    <row r="499" spans="1:15">
      <c r="B499" s="787"/>
      <c r="C499" s="787"/>
      <c r="D499" t="s">
        <v>14</v>
      </c>
      <c r="E499" s="12">
        <v>500</v>
      </c>
      <c r="F499" s="65"/>
      <c r="G499" s="4">
        <f t="shared" si="7"/>
        <v>538.00099999999998</v>
      </c>
    </row>
    <row r="500" spans="1:15" s="378" customFormat="1">
      <c r="A500" s="377">
        <v>45657</v>
      </c>
      <c r="B500" s="801" t="s">
        <v>5078</v>
      </c>
      <c r="C500" s="801" t="s">
        <v>25</v>
      </c>
      <c r="D500" s="378" t="s">
        <v>14</v>
      </c>
      <c r="E500" s="380"/>
      <c r="F500" s="418">
        <v>220</v>
      </c>
      <c r="G500" s="419">
        <f t="shared" si="7"/>
        <v>318.00099999999998</v>
      </c>
      <c r="H500" s="419"/>
      <c r="N500" s="379"/>
    </row>
    <row r="501" spans="1:15" s="127" customFormat="1">
      <c r="A501" s="126">
        <v>45678</v>
      </c>
      <c r="B501" s="797" t="s">
        <v>5079</v>
      </c>
      <c r="C501" s="797" t="s">
        <v>25</v>
      </c>
      <c r="D501" s="127" t="s">
        <v>14</v>
      </c>
      <c r="E501" s="266"/>
      <c r="F501" s="128">
        <v>120</v>
      </c>
      <c r="G501" s="128">
        <f t="shared" si="7"/>
        <v>198.00099999999998</v>
      </c>
      <c r="H501" s="128"/>
      <c r="N501" s="266"/>
    </row>
    <row r="502" spans="1:15">
      <c r="A502" s="39">
        <v>45686</v>
      </c>
      <c r="B502" s="787" t="s">
        <v>5080</v>
      </c>
      <c r="C502" s="787" t="s">
        <v>25</v>
      </c>
      <c r="D502" t="s">
        <v>12</v>
      </c>
      <c r="F502" s="46">
        <v>35</v>
      </c>
      <c r="G502" s="4">
        <f t="shared" si="7"/>
        <v>163.00099999999998</v>
      </c>
    </row>
    <row r="503" spans="1:15">
      <c r="A503" s="39">
        <v>45686</v>
      </c>
      <c r="B503" s="787" t="s">
        <v>5080</v>
      </c>
      <c r="C503" s="787" t="s">
        <v>25</v>
      </c>
      <c r="D503" t="s">
        <v>13</v>
      </c>
      <c r="F503" s="46">
        <v>3</v>
      </c>
      <c r="G503" s="4">
        <f t="shared" si="7"/>
        <v>160.00099999999998</v>
      </c>
    </row>
    <row r="504" spans="1:15" s="127" customFormat="1">
      <c r="A504" s="126">
        <v>45706</v>
      </c>
      <c r="B504" s="797" t="s">
        <v>5081</v>
      </c>
      <c r="C504" s="797" t="s">
        <v>25</v>
      </c>
      <c r="D504" s="127" t="s">
        <v>14</v>
      </c>
      <c r="E504" s="266"/>
      <c r="F504" s="128">
        <v>160</v>
      </c>
      <c r="G504" s="128">
        <f t="shared" si="7"/>
        <v>9.9999999997635314E-4</v>
      </c>
      <c r="H504" s="128"/>
      <c r="N504" s="266"/>
    </row>
    <row r="505" spans="1:15">
      <c r="A505" s="41">
        <v>45688</v>
      </c>
      <c r="B505" s="786" t="s">
        <v>10</v>
      </c>
      <c r="C505" s="786" t="s">
        <v>11</v>
      </c>
      <c r="D505" t="s">
        <v>12</v>
      </c>
      <c r="E505" s="12">
        <v>30</v>
      </c>
      <c r="F505" s="65"/>
      <c r="G505" s="4">
        <f t="shared" si="7"/>
        <v>30.000999999999976</v>
      </c>
    </row>
    <row r="506" spans="1:15">
      <c r="B506" s="787"/>
      <c r="C506" s="787"/>
      <c r="D506" t="s">
        <v>13</v>
      </c>
      <c r="E506" s="12">
        <v>3</v>
      </c>
      <c r="F506" s="65"/>
      <c r="G506" s="4">
        <f t="shared" si="7"/>
        <v>33.000999999999976</v>
      </c>
    </row>
    <row r="507" spans="1:15">
      <c r="B507" s="787"/>
      <c r="C507" s="787"/>
      <c r="D507" t="s">
        <v>14</v>
      </c>
      <c r="E507" s="12">
        <v>500</v>
      </c>
      <c r="F507" s="65"/>
      <c r="G507" s="4">
        <f t="shared" si="7"/>
        <v>533.00099999999998</v>
      </c>
    </row>
    <row r="508" spans="1:15" s="127" customFormat="1">
      <c r="A508" s="126">
        <v>45688</v>
      </c>
      <c r="B508" s="797" t="s">
        <v>5082</v>
      </c>
      <c r="C508" s="797" t="s">
        <v>11</v>
      </c>
      <c r="D508" s="127" t="s">
        <v>14</v>
      </c>
      <c r="E508" s="129"/>
      <c r="F508" s="267">
        <v>170</v>
      </c>
      <c r="G508" s="128">
        <f t="shared" si="7"/>
        <v>363.00099999999998</v>
      </c>
      <c r="H508" s="128"/>
      <c r="N508" s="266"/>
    </row>
    <row r="509" spans="1:15" s="127" customFormat="1">
      <c r="A509" s="126">
        <v>45721</v>
      </c>
      <c r="B509" s="797" t="s">
        <v>5083</v>
      </c>
      <c r="C509" s="797" t="s">
        <v>11</v>
      </c>
      <c r="D509" s="127" t="s">
        <v>14</v>
      </c>
      <c r="E509" s="266"/>
      <c r="F509" s="128">
        <v>100</v>
      </c>
      <c r="G509" s="128">
        <f t="shared" si="7"/>
        <v>263.00099999999998</v>
      </c>
      <c r="H509" s="128"/>
      <c r="N509" s="266"/>
    </row>
    <row r="510" spans="1:15" s="233" customFormat="1">
      <c r="A510" s="269">
        <v>45733</v>
      </c>
      <c r="B510" s="270" t="s">
        <v>5084</v>
      </c>
      <c r="C510" s="270" t="s">
        <v>11</v>
      </c>
      <c r="D510" s="233" t="s">
        <v>14</v>
      </c>
      <c r="E510" s="273"/>
      <c r="F510" s="271">
        <v>100</v>
      </c>
      <c r="G510" s="271">
        <f t="shared" si="7"/>
        <v>163.00099999999998</v>
      </c>
      <c r="H510" s="271">
        <f>+F510</f>
        <v>100</v>
      </c>
      <c r="I510" s="233" t="s">
        <v>265</v>
      </c>
      <c r="N510" s="273"/>
    </row>
    <row r="511" spans="1:15">
      <c r="A511" s="39">
        <v>45733</v>
      </c>
      <c r="B511" s="787" t="s">
        <v>5085</v>
      </c>
      <c r="C511" s="787" t="s">
        <v>11</v>
      </c>
      <c r="D511" t="s">
        <v>12</v>
      </c>
      <c r="F511" s="46">
        <v>30</v>
      </c>
      <c r="G511" s="4">
        <f t="shared" si="7"/>
        <v>133.00099999999998</v>
      </c>
    </row>
    <row r="512" spans="1:15">
      <c r="A512" s="39">
        <v>45733</v>
      </c>
      <c r="B512" s="787" t="s">
        <v>5085</v>
      </c>
      <c r="C512" s="787" t="s">
        <v>11</v>
      </c>
      <c r="D512" t="s">
        <v>13</v>
      </c>
      <c r="F512" s="46">
        <v>3</v>
      </c>
      <c r="G512" s="4">
        <f t="shared" si="7"/>
        <v>130.00099999999998</v>
      </c>
      <c r="O512">
        <f>50-37</f>
        <v>13</v>
      </c>
    </row>
    <row r="513" spans="1:14" s="127" customFormat="1">
      <c r="A513" s="126">
        <v>45756</v>
      </c>
      <c r="B513" s="797" t="s">
        <v>5086</v>
      </c>
      <c r="C513" s="797" t="s">
        <v>11</v>
      </c>
      <c r="D513" s="127" t="s">
        <v>14</v>
      </c>
      <c r="E513" s="266"/>
      <c r="F513" s="128">
        <v>130</v>
      </c>
      <c r="G513" s="128">
        <f t="shared" si="7"/>
        <v>9.9999999997635314E-4</v>
      </c>
      <c r="H513" s="128"/>
      <c r="N513" s="266"/>
    </row>
    <row r="514" spans="1:14">
      <c r="A514" s="41">
        <v>45716</v>
      </c>
      <c r="B514" s="786" t="s">
        <v>10</v>
      </c>
      <c r="C514" s="786" t="s">
        <v>15</v>
      </c>
      <c r="D514" t="s">
        <v>12</v>
      </c>
      <c r="E514" s="121">
        <v>36</v>
      </c>
      <c r="G514" s="4">
        <f t="shared" si="7"/>
        <v>36.000999999999976</v>
      </c>
    </row>
    <row r="515" spans="1:14">
      <c r="B515" s="787"/>
      <c r="C515" s="787"/>
      <c r="D515" t="s">
        <v>13</v>
      </c>
      <c r="E515" s="121">
        <v>3</v>
      </c>
      <c r="G515" s="4">
        <f t="shared" si="7"/>
        <v>39.000999999999976</v>
      </c>
    </row>
    <row r="516" spans="1:14">
      <c r="B516" s="787"/>
      <c r="C516" s="787"/>
      <c r="D516" t="s">
        <v>14</v>
      </c>
      <c r="E516" s="121">
        <v>500</v>
      </c>
      <c r="G516" s="4">
        <f t="shared" si="7"/>
        <v>539.00099999999998</v>
      </c>
    </row>
    <row r="517" spans="1:14" s="127" customFormat="1">
      <c r="A517" s="126">
        <v>45716</v>
      </c>
      <c r="B517" s="797" t="s">
        <v>5087</v>
      </c>
      <c r="C517" s="797" t="s">
        <v>15</v>
      </c>
      <c r="D517" s="127" t="s">
        <v>14</v>
      </c>
      <c r="E517" s="266"/>
      <c r="F517" s="128">
        <v>180</v>
      </c>
      <c r="G517" s="128">
        <f t="shared" si="7"/>
        <v>359.00099999999998</v>
      </c>
      <c r="H517" s="128"/>
      <c r="N517" s="266"/>
    </row>
    <row r="518" spans="1:14">
      <c r="A518" s="39">
        <v>45756</v>
      </c>
      <c r="B518" s="787" t="s">
        <v>5088</v>
      </c>
      <c r="C518" s="787" t="s">
        <v>15</v>
      </c>
      <c r="D518" t="s">
        <v>12</v>
      </c>
      <c r="F518" s="46">
        <v>36</v>
      </c>
      <c r="G518" s="4">
        <f t="shared" si="7"/>
        <v>323.00099999999998</v>
      </c>
    </row>
    <row r="519" spans="1:14">
      <c r="A519" s="39">
        <v>45756</v>
      </c>
      <c r="B519" s="787" t="s">
        <v>5088</v>
      </c>
      <c r="C519" s="787" t="s">
        <v>15</v>
      </c>
      <c r="D519" t="s">
        <v>13</v>
      </c>
      <c r="F519" s="46">
        <v>3</v>
      </c>
      <c r="G519" s="4">
        <f t="shared" si="7"/>
        <v>320.00099999999998</v>
      </c>
    </row>
    <row r="520" spans="1:14" s="233" customFormat="1">
      <c r="A520" s="269">
        <v>45768</v>
      </c>
      <c r="B520" s="270" t="s">
        <v>5089</v>
      </c>
      <c r="C520" s="270" t="s">
        <v>15</v>
      </c>
      <c r="D520" s="233" t="s">
        <v>14</v>
      </c>
      <c r="E520" s="273"/>
      <c r="F520" s="271">
        <v>190</v>
      </c>
      <c r="G520" s="271">
        <f t="shared" si="7"/>
        <v>130.00099999999998</v>
      </c>
      <c r="H520" s="271">
        <f>+F520</f>
        <v>190</v>
      </c>
      <c r="I520" s="233" t="s">
        <v>272</v>
      </c>
      <c r="N520" s="273"/>
    </row>
    <row r="521" spans="1:14" s="127" customFormat="1">
      <c r="A521" s="126">
        <v>45777</v>
      </c>
      <c r="B521" s="797" t="s">
        <v>5090</v>
      </c>
      <c r="C521" s="797" t="s">
        <v>15</v>
      </c>
      <c r="D521" s="127" t="s">
        <v>14</v>
      </c>
      <c r="E521" s="266"/>
      <c r="F521" s="128">
        <v>130</v>
      </c>
      <c r="G521" s="128">
        <f t="shared" si="7"/>
        <v>9.9999999997635314E-4</v>
      </c>
      <c r="H521" s="128"/>
      <c r="N521" s="266"/>
    </row>
    <row r="522" spans="1:14">
      <c r="A522" s="41">
        <v>45747</v>
      </c>
      <c r="B522" s="786" t="s">
        <v>10</v>
      </c>
      <c r="C522" s="786" t="s">
        <v>16</v>
      </c>
      <c r="D522" t="s">
        <v>12</v>
      </c>
      <c r="E522" s="121">
        <v>34</v>
      </c>
      <c r="F522" s="121"/>
      <c r="G522" s="4">
        <f t="shared" si="7"/>
        <v>34.000999999999976</v>
      </c>
    </row>
    <row r="523" spans="1:14">
      <c r="B523" s="787"/>
      <c r="C523" s="787"/>
      <c r="D523" t="s">
        <v>13</v>
      </c>
      <c r="E523" s="121">
        <v>3</v>
      </c>
      <c r="F523" s="121"/>
      <c r="G523" s="4">
        <f t="shared" si="7"/>
        <v>37.000999999999976</v>
      </c>
    </row>
    <row r="524" spans="1:14">
      <c r="B524" s="787"/>
      <c r="C524" s="787"/>
      <c r="D524" t="s">
        <v>14</v>
      </c>
      <c r="E524" s="121">
        <v>500</v>
      </c>
      <c r="F524" s="121"/>
      <c r="G524" s="4">
        <f t="shared" si="7"/>
        <v>537.00099999999998</v>
      </c>
    </row>
    <row r="525" spans="1:14" s="127" customFormat="1">
      <c r="A525" s="126">
        <v>45747</v>
      </c>
      <c r="B525" s="797" t="s">
        <v>5091</v>
      </c>
      <c r="C525" s="797" t="s">
        <v>16</v>
      </c>
      <c r="D525" s="127" t="s">
        <v>14</v>
      </c>
      <c r="E525" s="266"/>
      <c r="F525" s="266">
        <v>190</v>
      </c>
      <c r="G525" s="128">
        <f t="shared" si="7"/>
        <v>347.00099999999998</v>
      </c>
      <c r="H525" s="128"/>
      <c r="K525" s="791"/>
      <c r="M525" s="266"/>
      <c r="N525" s="266"/>
    </row>
    <row r="526" spans="1:14">
      <c r="A526" s="39">
        <v>45777</v>
      </c>
      <c r="B526" s="787" t="s">
        <v>5092</v>
      </c>
      <c r="C526" s="787" t="s">
        <v>16</v>
      </c>
      <c r="D526" t="s">
        <v>12</v>
      </c>
      <c r="F526" s="121">
        <v>34</v>
      </c>
      <c r="G526" s="4">
        <f t="shared" si="7"/>
        <v>313.00099999999998</v>
      </c>
      <c r="M526" s="12"/>
    </row>
    <row r="527" spans="1:14">
      <c r="A527" s="39">
        <v>45777</v>
      </c>
      <c r="B527" s="787" t="s">
        <v>5092</v>
      </c>
      <c r="C527" s="787" t="s">
        <v>16</v>
      </c>
      <c r="D527" t="s">
        <v>13</v>
      </c>
      <c r="F527" s="121">
        <v>3</v>
      </c>
      <c r="G527" s="4">
        <f t="shared" si="7"/>
        <v>310.00099999999998</v>
      </c>
    </row>
    <row r="528" spans="1:14" s="127" customFormat="1">
      <c r="A528" s="126">
        <v>45784</v>
      </c>
      <c r="B528" s="797" t="s">
        <v>5093</v>
      </c>
      <c r="C528" s="797" t="s">
        <v>16</v>
      </c>
      <c r="D528" s="127" t="s">
        <v>14</v>
      </c>
      <c r="E528" s="266"/>
      <c r="F528" s="266">
        <v>310</v>
      </c>
      <c r="G528" s="128">
        <f t="shared" si="7"/>
        <v>9.9999999997635314E-4</v>
      </c>
      <c r="H528" s="128"/>
      <c r="N528" s="266"/>
    </row>
    <row r="529" spans="1:14">
      <c r="A529" s="41">
        <v>45777</v>
      </c>
      <c r="B529" s="786" t="s">
        <v>10</v>
      </c>
      <c r="C529" s="786" t="s">
        <v>17</v>
      </c>
      <c r="D529" t="s">
        <v>12</v>
      </c>
      <c r="E529" s="121">
        <v>34</v>
      </c>
      <c r="G529" s="4">
        <f t="shared" si="7"/>
        <v>34.000999999999976</v>
      </c>
    </row>
    <row r="530" spans="1:14">
      <c r="B530" s="787"/>
      <c r="C530" s="787"/>
      <c r="D530" t="s">
        <v>13</v>
      </c>
      <c r="E530" s="121">
        <v>3</v>
      </c>
      <c r="G530" s="4">
        <f t="shared" si="7"/>
        <v>37.000999999999976</v>
      </c>
    </row>
    <row r="531" spans="1:14">
      <c r="B531" s="787"/>
      <c r="C531" s="787"/>
      <c r="D531" t="s">
        <v>14</v>
      </c>
      <c r="E531" s="121">
        <v>500</v>
      </c>
      <c r="G531" s="4">
        <f t="shared" si="7"/>
        <v>537.00099999999998</v>
      </c>
    </row>
    <row r="532" spans="1:14" s="127" customFormat="1">
      <c r="A532" s="126">
        <v>45777</v>
      </c>
      <c r="B532" s="797" t="s">
        <v>5094</v>
      </c>
      <c r="C532" s="797" t="s">
        <v>17</v>
      </c>
      <c r="D532" s="127" t="s">
        <v>14</v>
      </c>
      <c r="E532" s="266"/>
      <c r="F532" s="128">
        <v>160</v>
      </c>
      <c r="G532" s="128">
        <f t="shared" si="7"/>
        <v>377.00099999999998</v>
      </c>
      <c r="H532" s="128"/>
      <c r="N532" s="266"/>
    </row>
    <row r="533" spans="1:14" s="127" customFormat="1">
      <c r="A533" s="126">
        <v>45792</v>
      </c>
      <c r="B533" s="797" t="s">
        <v>5095</v>
      </c>
      <c r="C533" s="797" t="s">
        <v>17</v>
      </c>
      <c r="D533" s="127" t="s">
        <v>14</v>
      </c>
      <c r="E533" s="266"/>
      <c r="F533" s="128">
        <v>70</v>
      </c>
      <c r="G533" s="128">
        <f t="shared" si="7"/>
        <v>307.00099999999998</v>
      </c>
      <c r="H533" s="128"/>
      <c r="N533" s="266"/>
    </row>
    <row r="534" spans="1:14">
      <c r="A534" s="39">
        <v>45798</v>
      </c>
      <c r="B534" s="787" t="s">
        <v>5096</v>
      </c>
      <c r="C534" s="787" t="s">
        <v>17</v>
      </c>
      <c r="D534" t="s">
        <v>12</v>
      </c>
      <c r="F534" s="121">
        <v>34</v>
      </c>
      <c r="G534" s="4">
        <f t="shared" si="7"/>
        <v>273.00099999999998</v>
      </c>
    </row>
    <row r="535" spans="1:14">
      <c r="A535" s="39">
        <v>45798</v>
      </c>
      <c r="B535" s="787" t="s">
        <v>5096</v>
      </c>
      <c r="C535" s="787" t="s">
        <v>17</v>
      </c>
      <c r="D535" t="s">
        <v>13</v>
      </c>
      <c r="F535" s="121">
        <v>3</v>
      </c>
      <c r="G535" s="4">
        <f t="shared" si="7"/>
        <v>270.00099999999998</v>
      </c>
    </row>
    <row r="536" spans="1:14" s="127" customFormat="1">
      <c r="A536" s="126">
        <v>45798</v>
      </c>
      <c r="B536" s="797" t="s">
        <v>5097</v>
      </c>
      <c r="C536" s="797" t="s">
        <v>17</v>
      </c>
      <c r="D536" s="127" t="s">
        <v>14</v>
      </c>
      <c r="E536" s="266"/>
      <c r="F536" s="128">
        <v>100</v>
      </c>
      <c r="G536" s="128">
        <f t="shared" si="7"/>
        <v>170.00099999999998</v>
      </c>
      <c r="H536" s="128"/>
      <c r="N536" s="266"/>
    </row>
    <row r="537" spans="1:14" s="127" customFormat="1">
      <c r="A537" s="126">
        <v>45800</v>
      </c>
      <c r="B537" s="797" t="s">
        <v>5098</v>
      </c>
      <c r="C537" s="797" t="s">
        <v>17</v>
      </c>
      <c r="D537" s="127" t="s">
        <v>14</v>
      </c>
      <c r="E537" s="266"/>
      <c r="F537" s="128">
        <v>170</v>
      </c>
      <c r="G537" s="128">
        <f t="shared" si="7"/>
        <v>9.9999999997635314E-4</v>
      </c>
      <c r="H537" s="128"/>
      <c r="N537" s="266"/>
    </row>
    <row r="538" spans="1:14">
      <c r="A538" s="41">
        <v>45808</v>
      </c>
      <c r="B538" s="786" t="s">
        <v>10</v>
      </c>
      <c r="C538" s="786" t="s">
        <v>18</v>
      </c>
      <c r="D538" t="s">
        <v>12</v>
      </c>
      <c r="E538" s="12">
        <v>34</v>
      </c>
      <c r="F538" s="65"/>
      <c r="G538" s="4">
        <f t="shared" si="7"/>
        <v>34.000999999999976</v>
      </c>
    </row>
    <row r="539" spans="1:14">
      <c r="B539" s="787"/>
      <c r="C539" s="787"/>
      <c r="D539" t="s">
        <v>13</v>
      </c>
      <c r="E539" s="12">
        <v>5</v>
      </c>
      <c r="F539" s="65"/>
      <c r="G539" s="4">
        <f t="shared" si="7"/>
        <v>39.000999999999976</v>
      </c>
      <c r="K539" s="786"/>
    </row>
    <row r="540" spans="1:14">
      <c r="B540" s="787"/>
      <c r="C540" s="787"/>
      <c r="D540" t="s">
        <v>14</v>
      </c>
      <c r="E540" s="12">
        <v>500</v>
      </c>
      <c r="F540" s="65"/>
      <c r="G540" s="4">
        <f t="shared" si="7"/>
        <v>539.00099999999998</v>
      </c>
      <c r="K540" s="787"/>
    </row>
    <row r="541" spans="1:14" s="127" customFormat="1">
      <c r="A541" s="126">
        <v>45808</v>
      </c>
      <c r="B541" s="323" t="s">
        <v>5099</v>
      </c>
      <c r="C541" s="797" t="s">
        <v>18</v>
      </c>
      <c r="D541" s="127" t="s">
        <v>14</v>
      </c>
      <c r="E541" s="129"/>
      <c r="F541" s="267">
        <v>220</v>
      </c>
      <c r="G541" s="128">
        <f t="shared" si="7"/>
        <v>319.00099999999998</v>
      </c>
      <c r="H541" s="128"/>
      <c r="J541" s="791"/>
      <c r="K541" s="791"/>
      <c r="N541" s="266"/>
    </row>
    <row r="542" spans="1:14" s="233" customFormat="1">
      <c r="A542" s="269">
        <v>45809</v>
      </c>
      <c r="B542" s="270" t="s">
        <v>5100</v>
      </c>
      <c r="C542" s="270" t="s">
        <v>18</v>
      </c>
      <c r="D542" s="233" t="s">
        <v>14</v>
      </c>
      <c r="E542" s="273"/>
      <c r="F542" s="271">
        <v>70</v>
      </c>
      <c r="G542" s="271">
        <f t="shared" si="7"/>
        <v>249.00099999999998</v>
      </c>
      <c r="H542" s="271">
        <f>+F542</f>
        <v>70</v>
      </c>
      <c r="I542" s="233" t="s">
        <v>448</v>
      </c>
      <c r="K542" s="270"/>
      <c r="N542" s="273"/>
    </row>
    <row r="543" spans="1:14" s="233" customFormat="1">
      <c r="A543" s="269">
        <v>45832</v>
      </c>
      <c r="B543" s="270" t="s">
        <v>5101</v>
      </c>
      <c r="C543" s="270" t="s">
        <v>18</v>
      </c>
      <c r="D543" s="233" t="s">
        <v>14</v>
      </c>
      <c r="E543" s="273"/>
      <c r="F543" s="271">
        <v>210</v>
      </c>
      <c r="G543" s="271">
        <f t="shared" ref="G543:G625" si="8">+G542+E543-F543</f>
        <v>39.000999999999976</v>
      </c>
      <c r="H543" s="271">
        <f>+F543</f>
        <v>210</v>
      </c>
      <c r="I543" s="233" t="s">
        <v>272</v>
      </c>
      <c r="N543" s="273"/>
    </row>
    <row r="544" spans="1:14">
      <c r="A544" s="39">
        <v>45876</v>
      </c>
      <c r="B544" s="787" t="s">
        <v>5102</v>
      </c>
      <c r="C544" s="787" t="s">
        <v>18</v>
      </c>
      <c r="D544" t="s">
        <v>12</v>
      </c>
      <c r="F544" s="46">
        <v>34</v>
      </c>
      <c r="G544" s="4">
        <f t="shared" si="8"/>
        <v>5.0009999999999764</v>
      </c>
    </row>
    <row r="545" spans="1:16">
      <c r="A545" s="39">
        <v>45876</v>
      </c>
      <c r="B545" s="787" t="s">
        <v>5102</v>
      </c>
      <c r="C545" s="787" t="s">
        <v>18</v>
      </c>
      <c r="D545" t="s">
        <v>13</v>
      </c>
      <c r="F545" s="46">
        <v>5</v>
      </c>
      <c r="G545" s="4">
        <f t="shared" si="8"/>
        <v>9.9999999997635314E-4</v>
      </c>
    </row>
    <row r="546" spans="1:16">
      <c r="A546" s="41">
        <v>45838</v>
      </c>
      <c r="B546" s="786" t="s">
        <v>10</v>
      </c>
      <c r="C546" s="786" t="s">
        <v>19</v>
      </c>
      <c r="D546" t="s">
        <v>12</v>
      </c>
      <c r="E546" s="121">
        <v>30</v>
      </c>
      <c r="G546" s="4">
        <f t="shared" si="8"/>
        <v>30.000999999999976</v>
      </c>
      <c r="K546" s="786"/>
      <c r="M546" s="121"/>
    </row>
    <row r="547" spans="1:16">
      <c r="B547" s="787"/>
      <c r="C547" s="787"/>
      <c r="D547" t="s">
        <v>13</v>
      </c>
      <c r="E547" s="121">
        <v>4</v>
      </c>
      <c r="G547" s="4">
        <f t="shared" si="8"/>
        <v>34.000999999999976</v>
      </c>
      <c r="M547" s="12"/>
    </row>
    <row r="548" spans="1:16">
      <c r="B548" s="787"/>
      <c r="C548" s="787"/>
      <c r="D548" t="s">
        <v>14</v>
      </c>
      <c r="E548" s="12">
        <v>500</v>
      </c>
      <c r="G548" s="4">
        <f t="shared" si="8"/>
        <v>534.00099999999998</v>
      </c>
    </row>
    <row r="549" spans="1:16" s="318" customFormat="1">
      <c r="A549" s="141">
        <v>45838</v>
      </c>
      <c r="B549" s="142" t="s">
        <v>5103</v>
      </c>
      <c r="C549" s="142" t="s">
        <v>19</v>
      </c>
      <c r="D549" s="318" t="s">
        <v>14</v>
      </c>
      <c r="E549" s="319"/>
      <c r="F549" s="326">
        <v>180</v>
      </c>
      <c r="G549" s="326">
        <f t="shared" si="8"/>
        <v>354.00099999999998</v>
      </c>
      <c r="H549" s="326"/>
      <c r="I549" s="318" t="s">
        <v>5104</v>
      </c>
      <c r="N549" s="319"/>
    </row>
    <row r="550" spans="1:16" s="233" customFormat="1">
      <c r="A550" s="269">
        <v>45880</v>
      </c>
      <c r="B550" s="270" t="s">
        <v>5105</v>
      </c>
      <c r="C550" s="270" t="s">
        <v>19</v>
      </c>
      <c r="D550" s="233" t="s">
        <v>14</v>
      </c>
      <c r="E550" s="273"/>
      <c r="F550" s="271">
        <v>170</v>
      </c>
      <c r="G550" s="271">
        <f t="shared" si="8"/>
        <v>184.00099999999998</v>
      </c>
      <c r="H550" s="271">
        <f>+F550</f>
        <v>170</v>
      </c>
      <c r="I550" s="233" t="s">
        <v>272</v>
      </c>
      <c r="N550" s="273"/>
    </row>
    <row r="551" spans="1:16">
      <c r="A551" s="39">
        <v>45876</v>
      </c>
      <c r="B551" s="787" t="s">
        <v>5102</v>
      </c>
      <c r="C551" s="787" t="s">
        <v>19</v>
      </c>
      <c r="D551" t="s">
        <v>12</v>
      </c>
      <c r="F551" s="46">
        <v>30</v>
      </c>
      <c r="G551" s="4">
        <f t="shared" si="8"/>
        <v>154.00099999999998</v>
      </c>
    </row>
    <row r="552" spans="1:16">
      <c r="A552" s="39">
        <v>45876</v>
      </c>
      <c r="B552" s="787" t="s">
        <v>5102</v>
      </c>
      <c r="C552" s="787" t="s">
        <v>19</v>
      </c>
      <c r="D552" t="s">
        <v>13</v>
      </c>
      <c r="F552" s="46">
        <v>4</v>
      </c>
      <c r="G552" s="4">
        <f t="shared" si="8"/>
        <v>150.00099999999998</v>
      </c>
    </row>
    <row r="553" spans="1:16" s="127" customFormat="1">
      <c r="A553" s="126">
        <v>45876</v>
      </c>
      <c r="B553" s="797" t="s">
        <v>5106</v>
      </c>
      <c r="C553" s="797" t="s">
        <v>19</v>
      </c>
      <c r="D553" s="127" t="s">
        <v>14</v>
      </c>
      <c r="E553" s="266"/>
      <c r="F553" s="128">
        <v>150</v>
      </c>
      <c r="G553" s="128">
        <f t="shared" si="8"/>
        <v>9.9999999997635314E-4</v>
      </c>
      <c r="H553" s="128"/>
      <c r="K553" s="842" t="s">
        <v>4108</v>
      </c>
      <c r="L553" s="842"/>
      <c r="M553" s="842"/>
      <c r="N553" s="266"/>
    </row>
    <row r="554" spans="1:16">
      <c r="A554" s="41">
        <v>45869</v>
      </c>
      <c r="B554" s="786" t="s">
        <v>10</v>
      </c>
      <c r="C554" s="786" t="s">
        <v>20</v>
      </c>
      <c r="D554" t="s">
        <v>12</v>
      </c>
      <c r="E554" s="121">
        <v>30</v>
      </c>
      <c r="G554" s="4">
        <f t="shared" si="8"/>
        <v>30.000999999999976</v>
      </c>
      <c r="J554">
        <v>2025</v>
      </c>
      <c r="K554" s="786" t="s">
        <v>20</v>
      </c>
      <c r="L554" t="s">
        <v>14</v>
      </c>
      <c r="M554">
        <v>330</v>
      </c>
    </row>
    <row r="555" spans="1:16">
      <c r="B555" s="787"/>
      <c r="C555" s="787"/>
      <c r="D555" t="s">
        <v>13</v>
      </c>
      <c r="E555" s="121">
        <v>4</v>
      </c>
      <c r="G555" s="4">
        <f t="shared" si="8"/>
        <v>34.000999999999976</v>
      </c>
    </row>
    <row r="556" spans="1:16">
      <c r="B556" s="787"/>
      <c r="C556" s="787"/>
      <c r="D556" t="s">
        <v>14</v>
      </c>
      <c r="E556" s="121">
        <v>500</v>
      </c>
      <c r="G556" s="4">
        <f t="shared" si="8"/>
        <v>534.00099999999998</v>
      </c>
      <c r="P556" s="26">
        <f>E556-F557-F560-100</f>
        <v>120</v>
      </c>
    </row>
    <row r="557" spans="1:16" s="127" customFormat="1">
      <c r="A557" s="126">
        <v>45869</v>
      </c>
      <c r="B557" s="797" t="s">
        <v>5107</v>
      </c>
      <c r="C557" s="797" t="s">
        <v>20</v>
      </c>
      <c r="D557" s="127" t="s">
        <v>14</v>
      </c>
      <c r="E557" s="266"/>
      <c r="F557" s="128">
        <v>170</v>
      </c>
      <c r="G557" s="128">
        <f t="shared" si="8"/>
        <v>364.00099999999998</v>
      </c>
      <c r="H557" s="128"/>
      <c r="N557" s="266"/>
    </row>
    <row r="558" spans="1:16">
      <c r="A558" s="39">
        <v>45902</v>
      </c>
      <c r="B558" s="787" t="s">
        <v>5108</v>
      </c>
      <c r="C558" s="787" t="s">
        <v>20</v>
      </c>
      <c r="D558" t="s">
        <v>12</v>
      </c>
      <c r="F558" s="121">
        <v>30</v>
      </c>
      <c r="G558" s="4">
        <f t="shared" si="8"/>
        <v>334.00099999999998</v>
      </c>
      <c r="L558" s="121"/>
    </row>
    <row r="559" spans="1:16">
      <c r="A559" s="39">
        <v>45902</v>
      </c>
      <c r="B559" s="787" t="s">
        <v>5108</v>
      </c>
      <c r="C559" s="787" t="s">
        <v>20</v>
      </c>
      <c r="D559" t="s">
        <v>13</v>
      </c>
      <c r="F559" s="121">
        <v>4</v>
      </c>
      <c r="G559" s="4">
        <f t="shared" si="8"/>
        <v>330.00099999999998</v>
      </c>
      <c r="K559" t="s">
        <v>4108</v>
      </c>
    </row>
    <row r="560" spans="1:16" s="127" customFormat="1">
      <c r="A560" s="126">
        <v>45902</v>
      </c>
      <c r="B560" s="126" t="s">
        <v>4107</v>
      </c>
      <c r="C560" s="797" t="s">
        <v>20</v>
      </c>
      <c r="D560" s="127" t="s">
        <v>14</v>
      </c>
      <c r="E560" s="266"/>
      <c r="F560" s="266">
        <v>110</v>
      </c>
      <c r="G560" s="128">
        <f t="shared" si="8"/>
        <v>220.00099999999998</v>
      </c>
      <c r="H560" s="128"/>
      <c r="I560" s="127">
        <v>2025</v>
      </c>
      <c r="J560" s="791" t="s">
        <v>20</v>
      </c>
      <c r="K560" s="127" t="s">
        <v>14</v>
      </c>
      <c r="L560" s="266">
        <v>220</v>
      </c>
      <c r="N560" s="266"/>
    </row>
    <row r="561" spans="1:14" s="127" customFormat="1">
      <c r="A561" s="126">
        <v>45912</v>
      </c>
      <c r="B561" s="797" t="s">
        <v>5109</v>
      </c>
      <c r="C561" s="797" t="s">
        <v>20</v>
      </c>
      <c r="D561" s="127" t="s">
        <v>14</v>
      </c>
      <c r="E561" s="266"/>
      <c r="F561" s="266">
        <v>150</v>
      </c>
      <c r="G561" s="128">
        <f t="shared" si="8"/>
        <v>70.000999999999976</v>
      </c>
      <c r="H561" s="128"/>
      <c r="J561" s="791"/>
      <c r="L561" s="266"/>
      <c r="N561" s="266"/>
    </row>
    <row r="562" spans="1:14" s="127" customFormat="1">
      <c r="A562" s="126">
        <v>45917</v>
      </c>
      <c r="B562" s="797" t="s">
        <v>5110</v>
      </c>
      <c r="C562" s="797" t="s">
        <v>20</v>
      </c>
      <c r="D562" s="127" t="s">
        <v>14</v>
      </c>
      <c r="E562" s="266"/>
      <c r="F562" s="266">
        <v>70</v>
      </c>
      <c r="G562" s="128">
        <f t="shared" si="8"/>
        <v>9.9999999997635314E-4</v>
      </c>
      <c r="H562" s="128"/>
      <c r="J562" s="791"/>
      <c r="L562" s="266"/>
      <c r="N562" s="266"/>
    </row>
    <row r="563" spans="1:14">
      <c r="A563" s="41">
        <v>45900</v>
      </c>
      <c r="B563" s="786" t="s">
        <v>10</v>
      </c>
      <c r="C563" s="786" t="s">
        <v>21</v>
      </c>
      <c r="D563" t="s">
        <v>12</v>
      </c>
      <c r="E563" s="121">
        <v>30</v>
      </c>
      <c r="G563" s="4">
        <f t="shared" si="8"/>
        <v>30.000999999999976</v>
      </c>
      <c r="J563" s="786" t="s">
        <v>21</v>
      </c>
      <c r="K563" t="s">
        <v>14</v>
      </c>
      <c r="L563" s="121">
        <v>350</v>
      </c>
      <c r="M563" s="121">
        <f>L560-110</f>
        <v>110</v>
      </c>
    </row>
    <row r="564" spans="1:14">
      <c r="B564" s="787"/>
      <c r="C564" s="787"/>
      <c r="D564" t="s">
        <v>13</v>
      </c>
      <c r="E564" s="121">
        <v>6</v>
      </c>
      <c r="G564" s="4">
        <f t="shared" si="8"/>
        <v>36.000999999999976</v>
      </c>
      <c r="L564" s="121">
        <f>SUM(L558:L563)</f>
        <v>570</v>
      </c>
    </row>
    <row r="565" spans="1:14">
      <c r="B565" s="787"/>
      <c r="C565" s="787"/>
      <c r="D565" t="s">
        <v>14</v>
      </c>
      <c r="E565" s="121">
        <v>500</v>
      </c>
      <c r="G565" s="4">
        <f t="shared" si="8"/>
        <v>536.00099999999998</v>
      </c>
    </row>
    <row r="566" spans="1:14" s="127" customFormat="1">
      <c r="A566" s="126">
        <v>45900</v>
      </c>
      <c r="B566" s="797" t="s">
        <v>5111</v>
      </c>
      <c r="C566" s="797" t="s">
        <v>21</v>
      </c>
      <c r="D566" s="127" t="s">
        <v>14</v>
      </c>
      <c r="E566" s="266"/>
      <c r="F566" s="128">
        <v>150</v>
      </c>
      <c r="G566" s="4">
        <f t="shared" si="8"/>
        <v>386.00099999999998</v>
      </c>
      <c r="H566" s="128"/>
      <c r="N566" s="266"/>
    </row>
    <row r="567" spans="1:14">
      <c r="A567" s="39">
        <v>45939</v>
      </c>
      <c r="B567" s="787" t="s">
        <v>5112</v>
      </c>
      <c r="C567" s="787" t="s">
        <v>21</v>
      </c>
      <c r="D567" t="s">
        <v>12</v>
      </c>
      <c r="F567" s="121">
        <v>30</v>
      </c>
      <c r="G567" s="4">
        <f t="shared" si="8"/>
        <v>356.00099999999998</v>
      </c>
      <c r="H567" s="46"/>
    </row>
    <row r="568" spans="1:14">
      <c r="A568" s="39">
        <v>45939</v>
      </c>
      <c r="B568" s="787" t="s">
        <v>5112</v>
      </c>
      <c r="C568" s="787" t="s">
        <v>21</v>
      </c>
      <c r="D568" t="s">
        <v>13</v>
      </c>
      <c r="F568" s="121">
        <v>6</v>
      </c>
      <c r="G568" s="4">
        <f t="shared" si="8"/>
        <v>350.00099999999998</v>
      </c>
      <c r="H568" s="46"/>
    </row>
    <row r="569" spans="1:14">
      <c r="A569" s="39">
        <v>45939</v>
      </c>
      <c r="B569" s="787" t="s">
        <v>5113</v>
      </c>
      <c r="C569" s="787" t="s">
        <v>21</v>
      </c>
      <c r="D569" t="s">
        <v>14</v>
      </c>
      <c r="F569" s="121">
        <v>200</v>
      </c>
      <c r="G569" s="4">
        <f t="shared" si="8"/>
        <v>150.00099999999998</v>
      </c>
      <c r="H569" s="46"/>
    </row>
    <row r="570" spans="1:14">
      <c r="A570" s="39">
        <v>45946</v>
      </c>
      <c r="B570" s="787" t="s">
        <v>5114</v>
      </c>
      <c r="C570" s="787" t="s">
        <v>21</v>
      </c>
      <c r="D570" t="s">
        <v>14</v>
      </c>
      <c r="F570" s="121">
        <v>150</v>
      </c>
      <c r="G570" s="4">
        <f t="shared" si="8"/>
        <v>9.9999999997635314E-4</v>
      </c>
      <c r="H570" s="46"/>
    </row>
    <row r="571" spans="1:14">
      <c r="A571" s="133" t="s">
        <v>136</v>
      </c>
      <c r="B571" s="786" t="s">
        <v>10</v>
      </c>
      <c r="C571" s="786" t="s">
        <v>91</v>
      </c>
      <c r="D571" t="s">
        <v>12</v>
      </c>
      <c r="E571" s="121">
        <v>30</v>
      </c>
      <c r="G571" s="4">
        <f t="shared" si="8"/>
        <v>30.000999999999976</v>
      </c>
    </row>
    <row r="572" spans="1:14">
      <c r="A572" s="106"/>
      <c r="B572" s="787"/>
      <c r="C572" s="787"/>
      <c r="D572" t="s">
        <v>13</v>
      </c>
      <c r="E572" s="121">
        <v>4</v>
      </c>
      <c r="G572" s="4">
        <f t="shared" si="8"/>
        <v>34.000999999999976</v>
      </c>
    </row>
    <row r="573" spans="1:14">
      <c r="A573" s="106"/>
      <c r="B573" s="787"/>
      <c r="C573" s="787"/>
      <c r="D573" t="s">
        <v>14</v>
      </c>
      <c r="E573" s="121">
        <v>500</v>
      </c>
      <c r="G573" s="4">
        <f t="shared" si="8"/>
        <v>534.00099999999998</v>
      </c>
      <c r="J573" s="846" t="s">
        <v>4108</v>
      </c>
      <c r="K573" s="846"/>
      <c r="L573" s="846"/>
    </row>
    <row r="574" spans="1:14">
      <c r="A574" s="39">
        <v>45930</v>
      </c>
      <c r="B574" s="787" t="s">
        <v>5115</v>
      </c>
      <c r="C574" s="787" t="s">
        <v>91</v>
      </c>
      <c r="D574" t="s">
        <v>14</v>
      </c>
      <c r="F574" s="46">
        <v>230</v>
      </c>
      <c r="G574" s="4">
        <f t="shared" si="8"/>
        <v>304.00099999999998</v>
      </c>
      <c r="I574" s="10">
        <v>2025</v>
      </c>
      <c r="J574" s="786" t="s">
        <v>23</v>
      </c>
      <c r="K574" t="s">
        <v>14</v>
      </c>
      <c r="L574" s="121">
        <v>90</v>
      </c>
    </row>
    <row r="575" spans="1:14">
      <c r="A575" s="39">
        <v>45966</v>
      </c>
      <c r="B575" s="787" t="s">
        <v>5116</v>
      </c>
      <c r="C575" s="787" t="s">
        <v>91</v>
      </c>
      <c r="D575" t="s">
        <v>14</v>
      </c>
      <c r="F575" s="46">
        <v>100</v>
      </c>
      <c r="G575" s="4">
        <f t="shared" si="8"/>
        <v>204.00099999999998</v>
      </c>
      <c r="I575" s="10"/>
      <c r="J575" s="786" t="s">
        <v>24</v>
      </c>
      <c r="K575" t="s">
        <v>12</v>
      </c>
      <c r="L575" s="121">
        <v>30</v>
      </c>
    </row>
    <row r="576" spans="1:14">
      <c r="A576" s="39">
        <v>45966</v>
      </c>
      <c r="B576" s="787" t="s">
        <v>5117</v>
      </c>
      <c r="C576" s="787" t="s">
        <v>91</v>
      </c>
      <c r="D576" t="s">
        <v>12</v>
      </c>
      <c r="F576" s="121">
        <v>30</v>
      </c>
      <c r="G576" s="4">
        <f t="shared" si="8"/>
        <v>174.00099999999998</v>
      </c>
      <c r="I576" s="10"/>
      <c r="J576" s="786"/>
      <c r="K576" t="s">
        <v>13</v>
      </c>
      <c r="L576" s="121">
        <v>5</v>
      </c>
    </row>
    <row r="577" spans="1:13">
      <c r="A577" s="39">
        <v>45966</v>
      </c>
      <c r="B577" s="787" t="s">
        <v>5117</v>
      </c>
      <c r="C577" s="787" t="s">
        <v>91</v>
      </c>
      <c r="D577" t="s">
        <v>13</v>
      </c>
      <c r="F577" s="121">
        <v>4</v>
      </c>
      <c r="G577" s="4">
        <f t="shared" si="8"/>
        <v>170.00099999999998</v>
      </c>
      <c r="I577" s="10"/>
      <c r="J577" s="786"/>
      <c r="K577" t="s">
        <v>14</v>
      </c>
      <c r="L577" s="121">
        <v>400</v>
      </c>
    </row>
    <row r="578" spans="1:13">
      <c r="A578" s="39">
        <v>45973</v>
      </c>
      <c r="B578" s="787" t="s">
        <v>5118</v>
      </c>
      <c r="C578" s="787" t="s">
        <v>91</v>
      </c>
      <c r="D578" t="s">
        <v>14</v>
      </c>
      <c r="F578" s="121">
        <v>100</v>
      </c>
      <c r="G578" s="4">
        <f t="shared" si="8"/>
        <v>70.000999999999976</v>
      </c>
      <c r="I578" s="10"/>
      <c r="J578" s="786"/>
      <c r="L578" s="161">
        <f>SUM(L574:L577)</f>
        <v>525</v>
      </c>
    </row>
    <row r="579" spans="1:13">
      <c r="A579" s="39">
        <v>45980</v>
      </c>
      <c r="B579" s="787" t="s">
        <v>5119</v>
      </c>
      <c r="C579" s="787" t="s">
        <v>91</v>
      </c>
      <c r="D579" t="s">
        <v>14</v>
      </c>
      <c r="F579" s="121">
        <v>70</v>
      </c>
      <c r="G579" s="4">
        <f>+G578+E579-F579</f>
        <v>9.9999999997635314E-4</v>
      </c>
      <c r="I579" s="10"/>
      <c r="J579" s="786"/>
      <c r="L579" s="528"/>
    </row>
    <row r="580" spans="1:13">
      <c r="A580" s="41">
        <v>45961</v>
      </c>
      <c r="B580" s="786" t="s">
        <v>10</v>
      </c>
      <c r="C580" s="786" t="s">
        <v>23</v>
      </c>
      <c r="D580" t="s">
        <v>12</v>
      </c>
      <c r="E580" s="121">
        <v>30</v>
      </c>
      <c r="G580" s="4">
        <f>+G579+E580-F580</f>
        <v>30.000999999999976</v>
      </c>
      <c r="J580" s="787"/>
      <c r="L580" s="121"/>
    </row>
    <row r="581" spans="1:13">
      <c r="B581" s="787"/>
      <c r="C581" s="787"/>
      <c r="D581" t="s">
        <v>13</v>
      </c>
      <c r="E581" s="121">
        <v>6</v>
      </c>
      <c r="G581" s="4">
        <f>+G580+E581-F581</f>
        <v>36.000999999999976</v>
      </c>
      <c r="J581" s="787"/>
      <c r="L581" s="121"/>
    </row>
    <row r="582" spans="1:13">
      <c r="B582" s="787"/>
      <c r="C582" s="787"/>
      <c r="D582" t="s">
        <v>14</v>
      </c>
      <c r="E582" s="121">
        <v>500</v>
      </c>
      <c r="G582" s="4">
        <f t="shared" si="8"/>
        <v>536.00099999999998</v>
      </c>
      <c r="J582" s="786"/>
      <c r="L582" s="580"/>
    </row>
    <row r="583" spans="1:13">
      <c r="A583" s="39">
        <v>45961</v>
      </c>
      <c r="B583" s="787" t="s">
        <v>5120</v>
      </c>
      <c r="C583" s="787" t="s">
        <v>23</v>
      </c>
      <c r="D583" t="s">
        <v>14</v>
      </c>
      <c r="F583" s="46">
        <v>210</v>
      </c>
      <c r="G583" s="4">
        <f t="shared" si="8"/>
        <v>326.00099999999998</v>
      </c>
      <c r="L583" s="528"/>
    </row>
    <row r="584" spans="1:13">
      <c r="A584" s="39">
        <v>45980</v>
      </c>
      <c r="B584" s="787" t="s">
        <v>5119</v>
      </c>
      <c r="C584" s="787" t="s">
        <v>23</v>
      </c>
      <c r="D584" t="s">
        <v>14</v>
      </c>
      <c r="F584" s="46">
        <v>30</v>
      </c>
      <c r="G584" s="4">
        <f t="shared" si="8"/>
        <v>296.00099999999998</v>
      </c>
      <c r="L584" s="527"/>
    </row>
    <row r="585" spans="1:13">
      <c r="A585" s="39">
        <v>45994</v>
      </c>
      <c r="B585" s="787" t="s">
        <v>5121</v>
      </c>
      <c r="C585" s="787" t="s">
        <v>23</v>
      </c>
      <c r="D585" t="s">
        <v>14</v>
      </c>
      <c r="F585" s="46">
        <v>70</v>
      </c>
      <c r="G585" s="4">
        <f t="shared" si="8"/>
        <v>226.00099999999998</v>
      </c>
      <c r="L585" s="527"/>
    </row>
    <row r="586" spans="1:13">
      <c r="A586" s="39">
        <v>45994</v>
      </c>
      <c r="B586" s="787" t="s">
        <v>5122</v>
      </c>
      <c r="C586" s="787" t="s">
        <v>23</v>
      </c>
      <c r="D586" t="s">
        <v>12</v>
      </c>
      <c r="F586" s="46">
        <v>30</v>
      </c>
      <c r="G586" s="4">
        <f t="shared" si="8"/>
        <v>196.00099999999998</v>
      </c>
      <c r="L586" s="527"/>
    </row>
    <row r="587" spans="1:13">
      <c r="A587" s="39">
        <v>45994</v>
      </c>
      <c r="B587" s="787" t="s">
        <v>5122</v>
      </c>
      <c r="C587" s="787" t="s">
        <v>23</v>
      </c>
      <c r="D587" t="s">
        <v>13</v>
      </c>
      <c r="F587" s="46">
        <v>6</v>
      </c>
      <c r="G587" s="4">
        <f t="shared" si="8"/>
        <v>190.00099999999998</v>
      </c>
      <c r="L587" s="527"/>
    </row>
    <row r="588" spans="1:13">
      <c r="A588" s="39">
        <v>46001</v>
      </c>
      <c r="B588" s="787" t="s">
        <v>5123</v>
      </c>
      <c r="C588" s="787" t="s">
        <v>23</v>
      </c>
      <c r="D588" t="s">
        <v>14</v>
      </c>
      <c r="F588" s="46">
        <v>100</v>
      </c>
      <c r="G588" s="4">
        <f>+G587+E588-F588</f>
        <v>90.000999999999976</v>
      </c>
      <c r="L588" s="527"/>
    </row>
    <row r="589" spans="1:13">
      <c r="A589" s="39">
        <v>46020</v>
      </c>
      <c r="B589" s="787" t="s">
        <v>5124</v>
      </c>
      <c r="C589" s="787" t="s">
        <v>23</v>
      </c>
      <c r="D589" t="s">
        <v>14</v>
      </c>
      <c r="F589" s="46">
        <v>90</v>
      </c>
      <c r="G589" s="4">
        <f t="shared" ref="G589:G593" si="9">+G588+E589-F589</f>
        <v>9.9999999997635314E-4</v>
      </c>
      <c r="L589" s="527"/>
    </row>
    <row r="590" spans="1:13">
      <c r="A590" s="41">
        <v>45960</v>
      </c>
      <c r="B590" s="786" t="s">
        <v>10</v>
      </c>
      <c r="C590" s="786" t="s">
        <v>24</v>
      </c>
      <c r="D590" t="s">
        <v>12</v>
      </c>
      <c r="E590" s="121">
        <v>30</v>
      </c>
      <c r="G590" s="4">
        <f t="shared" si="9"/>
        <v>30.000999999999976</v>
      </c>
      <c r="H590" s="457">
        <f>SUM(H382:H584)</f>
        <v>1020</v>
      </c>
      <c r="I590" s="458" t="s">
        <v>1120</v>
      </c>
      <c r="K590" s="786"/>
      <c r="M590" s="121"/>
    </row>
    <row r="591" spans="1:13">
      <c r="B591" s="787"/>
      <c r="C591" s="787"/>
      <c r="D591" t="s">
        <v>13</v>
      </c>
      <c r="E591" s="121">
        <v>5</v>
      </c>
      <c r="G591" s="4">
        <f t="shared" si="9"/>
        <v>35.000999999999976</v>
      </c>
      <c r="K591" s="787"/>
      <c r="M591" s="121"/>
    </row>
    <row r="592" spans="1:13">
      <c r="B592" s="787"/>
      <c r="C592" s="787"/>
      <c r="D592" t="s">
        <v>14</v>
      </c>
      <c r="E592" s="121">
        <v>500</v>
      </c>
      <c r="G592" s="4">
        <f t="shared" si="9"/>
        <v>535.00099999999998</v>
      </c>
    </row>
    <row r="593" spans="1:13">
      <c r="A593" s="39">
        <v>45991</v>
      </c>
      <c r="B593" s="787" t="s">
        <v>5125</v>
      </c>
      <c r="C593" s="787" t="s">
        <v>24</v>
      </c>
      <c r="D593" t="s">
        <v>14</v>
      </c>
      <c r="F593" s="46">
        <v>100</v>
      </c>
      <c r="G593" s="4">
        <f t="shared" si="9"/>
        <v>435.00099999999998</v>
      </c>
    </row>
    <row r="594" spans="1:13">
      <c r="A594" s="39">
        <v>46020</v>
      </c>
      <c r="B594" s="787" t="s">
        <v>5124</v>
      </c>
      <c r="C594" s="587" t="s">
        <v>24</v>
      </c>
      <c r="D594" t="s">
        <v>14</v>
      </c>
      <c r="F594" s="46">
        <v>400</v>
      </c>
      <c r="G594" s="4">
        <f>+G593+E594-F594</f>
        <v>35.000999999999976</v>
      </c>
    </row>
    <row r="595" spans="1:13">
      <c r="A595" s="39">
        <v>46020</v>
      </c>
      <c r="B595" s="787" t="s">
        <v>5126</v>
      </c>
      <c r="C595" s="787" t="s">
        <v>24</v>
      </c>
      <c r="D595" t="s">
        <v>12</v>
      </c>
      <c r="F595" s="46">
        <v>30</v>
      </c>
      <c r="G595" s="4">
        <f t="shared" si="8"/>
        <v>5.0009999999999764</v>
      </c>
    </row>
    <row r="596" spans="1:13" ht="15.75">
      <c r="A596" s="39">
        <v>46020</v>
      </c>
      <c r="B596" s="787" t="s">
        <v>5126</v>
      </c>
      <c r="C596" s="787" t="s">
        <v>24</v>
      </c>
      <c r="D596" t="s">
        <v>13</v>
      </c>
      <c r="F596" s="46">
        <v>5</v>
      </c>
      <c r="G596" s="4">
        <f t="shared" si="8"/>
        <v>9.9999999997635314E-4</v>
      </c>
      <c r="H596" s="578" t="s">
        <v>5127</v>
      </c>
      <c r="I596" s="579">
        <v>0.43525130000000001</v>
      </c>
    </row>
    <row r="597" spans="1:13">
      <c r="A597" s="41">
        <v>46022</v>
      </c>
      <c r="B597" s="786" t="s">
        <v>10</v>
      </c>
      <c r="C597" s="786" t="s">
        <v>25</v>
      </c>
      <c r="D597" t="s">
        <v>12</v>
      </c>
      <c r="E597" s="121">
        <v>30</v>
      </c>
      <c r="G597" s="4">
        <f t="shared" si="8"/>
        <v>30.000999999999976</v>
      </c>
    </row>
    <row r="598" spans="1:13">
      <c r="A598" s="41"/>
      <c r="B598" s="786"/>
      <c r="C598" s="786"/>
      <c r="D598" t="s">
        <v>13</v>
      </c>
      <c r="E598" s="121">
        <v>5</v>
      </c>
      <c r="G598" s="4">
        <f t="shared" si="8"/>
        <v>35.000999999999976</v>
      </c>
    </row>
    <row r="599" spans="1:13">
      <c r="B599" s="787"/>
      <c r="C599" s="787"/>
      <c r="D599" t="s">
        <v>14</v>
      </c>
      <c r="E599" s="121">
        <v>500</v>
      </c>
      <c r="G599" s="4">
        <f t="shared" si="8"/>
        <v>535.00099999999998</v>
      </c>
    </row>
    <row r="600" spans="1:13">
      <c r="A600" s="39">
        <v>46021</v>
      </c>
      <c r="B600" s="787" t="s">
        <v>5128</v>
      </c>
      <c r="C600" s="787" t="s">
        <v>25</v>
      </c>
      <c r="D600" t="s">
        <v>14</v>
      </c>
      <c r="F600" s="46">
        <v>130</v>
      </c>
      <c r="G600" s="4">
        <f t="shared" si="8"/>
        <v>405.00099999999998</v>
      </c>
    </row>
    <row r="601" spans="1:13">
      <c r="A601" s="39">
        <v>46057</v>
      </c>
      <c r="B601" s="787" t="s">
        <v>5129</v>
      </c>
      <c r="C601" s="787" t="s">
        <v>25</v>
      </c>
      <c r="D601" t="s">
        <v>14</v>
      </c>
      <c r="F601" s="46">
        <v>200</v>
      </c>
      <c r="G601" s="4">
        <f>+G600+E601-F601</f>
        <v>205.00099999999998</v>
      </c>
    </row>
    <row r="602" spans="1:13">
      <c r="A602" s="39">
        <v>46057</v>
      </c>
      <c r="B602" s="787" t="s">
        <v>5130</v>
      </c>
      <c r="C602" s="787" t="s">
        <v>25</v>
      </c>
      <c r="D602" t="s">
        <v>12</v>
      </c>
      <c r="F602" s="46">
        <v>30</v>
      </c>
      <c r="G602" s="4">
        <f t="shared" ref="G602:G625" si="10">+G601+E602-F602</f>
        <v>175.00099999999998</v>
      </c>
    </row>
    <row r="603" spans="1:13">
      <c r="A603" s="39">
        <v>46057</v>
      </c>
      <c r="B603" s="787" t="s">
        <v>5130</v>
      </c>
      <c r="C603" s="787" t="s">
        <v>25</v>
      </c>
      <c r="D603" t="s">
        <v>13</v>
      </c>
      <c r="F603" s="46">
        <v>5</v>
      </c>
      <c r="G603" s="4">
        <f t="shared" si="10"/>
        <v>170.00099999999998</v>
      </c>
    </row>
    <row r="604" spans="1:13">
      <c r="A604" s="39">
        <v>46085</v>
      </c>
      <c r="B604" s="787" t="s">
        <v>5131</v>
      </c>
      <c r="C604" s="787" t="s">
        <v>11</v>
      </c>
      <c r="D604" s="527" t="s">
        <v>14</v>
      </c>
      <c r="E604" s="529"/>
      <c r="F604" s="529">
        <v>170</v>
      </c>
      <c r="G604" s="4">
        <f t="shared" si="10"/>
        <v>9.9999999997635314E-4</v>
      </c>
    </row>
    <row r="605" spans="1:13">
      <c r="A605" s="41">
        <v>46053</v>
      </c>
      <c r="B605" s="786" t="s">
        <v>10</v>
      </c>
      <c r="C605" s="786" t="s">
        <v>11</v>
      </c>
      <c r="D605" t="s">
        <v>12</v>
      </c>
      <c r="E605" s="4">
        <v>35</v>
      </c>
      <c r="G605" s="4">
        <f t="shared" si="10"/>
        <v>35.000999999999976</v>
      </c>
    </row>
    <row r="606" spans="1:13">
      <c r="B606" s="787"/>
      <c r="C606" s="787"/>
      <c r="D606" t="s">
        <v>13</v>
      </c>
      <c r="E606" s="4">
        <v>3</v>
      </c>
      <c r="G606" s="4">
        <f t="shared" si="10"/>
        <v>38.000999999999976</v>
      </c>
      <c r="J606" s="786"/>
      <c r="K606" s="846" t="s">
        <v>4108</v>
      </c>
      <c r="L606" s="846"/>
      <c r="M606" s="846"/>
    </row>
    <row r="607" spans="1:13">
      <c r="B607" s="787"/>
      <c r="C607" s="787"/>
      <c r="D607" t="s">
        <v>14</v>
      </c>
      <c r="E607" s="121">
        <v>500</v>
      </c>
      <c r="G607" s="4">
        <f t="shared" si="10"/>
        <v>538.00099999999998</v>
      </c>
      <c r="J607" s="786">
        <v>2026</v>
      </c>
      <c r="K607" s="786" t="s">
        <v>16</v>
      </c>
      <c r="L607" t="s">
        <v>14</v>
      </c>
      <c r="M607">
        <v>350</v>
      </c>
    </row>
    <row r="608" spans="1:13">
      <c r="B608" s="787"/>
      <c r="C608" s="787"/>
      <c r="D608" s="683" t="s">
        <v>147</v>
      </c>
      <c r="E608" s="684">
        <v>28.3</v>
      </c>
      <c r="G608" s="4">
        <f t="shared" si="10"/>
        <v>566.30099999999993</v>
      </c>
      <c r="M608" s="111">
        <f>SUM(M607:M607)</f>
        <v>350</v>
      </c>
    </row>
    <row r="609" spans="1:13">
      <c r="A609" s="39">
        <v>46085</v>
      </c>
      <c r="B609" s="787" t="s">
        <v>5132</v>
      </c>
      <c r="C609" s="787" t="s">
        <v>11</v>
      </c>
      <c r="D609" s="527" t="s">
        <v>12</v>
      </c>
      <c r="E609" s="529"/>
      <c r="F609" s="46">
        <v>35</v>
      </c>
      <c r="G609" s="4">
        <f t="shared" si="10"/>
        <v>531.30099999999993</v>
      </c>
      <c r="M609" s="527"/>
    </row>
    <row r="610" spans="1:13">
      <c r="A610" s="39">
        <v>46085</v>
      </c>
      <c r="B610" s="787" t="s">
        <v>5132</v>
      </c>
      <c r="C610" s="787" t="s">
        <v>11</v>
      </c>
      <c r="D610" s="527" t="s">
        <v>13</v>
      </c>
      <c r="E610" s="529"/>
      <c r="F610" s="46">
        <v>3</v>
      </c>
      <c r="G610" s="4">
        <f t="shared" si="10"/>
        <v>528.30099999999993</v>
      </c>
    </row>
    <row r="611" spans="1:13">
      <c r="A611" s="39">
        <v>46085</v>
      </c>
      <c r="B611" s="787" t="s">
        <v>5132</v>
      </c>
      <c r="C611" s="787" t="s">
        <v>11</v>
      </c>
      <c r="D611" s="527" t="s">
        <v>147</v>
      </c>
      <c r="E611" s="529"/>
      <c r="F611" s="529">
        <v>28.3</v>
      </c>
      <c r="G611" s="4">
        <f t="shared" si="10"/>
        <v>500.00099999999992</v>
      </c>
    </row>
    <row r="612" spans="1:13">
      <c r="A612" s="39">
        <v>46085</v>
      </c>
      <c r="B612" s="787" t="s">
        <v>5131</v>
      </c>
      <c r="C612" s="787" t="s">
        <v>11</v>
      </c>
      <c r="D612" s="527" t="s">
        <v>14</v>
      </c>
      <c r="E612" s="529"/>
      <c r="F612" s="529">
        <v>100</v>
      </c>
      <c r="G612" s="4">
        <f t="shared" si="10"/>
        <v>400.00099999999992</v>
      </c>
    </row>
    <row r="613" spans="1:13">
      <c r="A613" s="39">
        <v>46120</v>
      </c>
      <c r="B613" s="787" t="s">
        <v>5133</v>
      </c>
      <c r="C613" s="787" t="s">
        <v>11</v>
      </c>
      <c r="D613" s="527" t="s">
        <v>14</v>
      </c>
      <c r="E613" s="529"/>
      <c r="F613" s="529">
        <v>400</v>
      </c>
      <c r="G613" s="4">
        <f t="shared" si="10"/>
        <v>9.9999999991950972E-4</v>
      </c>
    </row>
    <row r="614" spans="1:13">
      <c r="A614" s="41">
        <v>46081</v>
      </c>
      <c r="B614" s="786" t="s">
        <v>10</v>
      </c>
      <c r="C614" s="786" t="s">
        <v>15</v>
      </c>
      <c r="D614" t="s">
        <v>12</v>
      </c>
      <c r="E614" s="121">
        <v>34</v>
      </c>
      <c r="G614" s="4">
        <f t="shared" si="10"/>
        <v>34.00099999999992</v>
      </c>
    </row>
    <row r="615" spans="1:13">
      <c r="B615" s="787"/>
      <c r="C615" s="787"/>
      <c r="D615" t="s">
        <v>13</v>
      </c>
      <c r="E615" s="121">
        <v>6</v>
      </c>
      <c r="G615" s="4">
        <f t="shared" si="10"/>
        <v>40.00099999999992</v>
      </c>
    </row>
    <row r="616" spans="1:13">
      <c r="B616" s="787"/>
      <c r="C616" s="787"/>
      <c r="D616" t="s">
        <v>14</v>
      </c>
      <c r="E616" s="121">
        <v>500</v>
      </c>
      <c r="G616" s="4">
        <f t="shared" si="10"/>
        <v>540.00099999999998</v>
      </c>
    </row>
    <row r="617" spans="1:13">
      <c r="A617" s="39">
        <v>46120</v>
      </c>
      <c r="B617" s="787" t="s">
        <v>5134</v>
      </c>
      <c r="C617" s="787" t="s">
        <v>15</v>
      </c>
      <c r="D617" t="s">
        <v>12</v>
      </c>
      <c r="F617" s="46">
        <v>34</v>
      </c>
      <c r="G617" s="4">
        <f t="shared" si="10"/>
        <v>506.00099999999998</v>
      </c>
    </row>
    <row r="618" spans="1:13">
      <c r="A618" s="39">
        <v>46120</v>
      </c>
      <c r="B618" s="787" t="s">
        <v>5134</v>
      </c>
      <c r="C618" s="787" t="s">
        <v>15</v>
      </c>
      <c r="D618" t="s">
        <v>13</v>
      </c>
      <c r="F618" s="46">
        <v>6</v>
      </c>
      <c r="G618" s="4">
        <f t="shared" si="10"/>
        <v>500.00099999999998</v>
      </c>
    </row>
    <row r="619" spans="1:13">
      <c r="A619" s="39">
        <v>46120</v>
      </c>
      <c r="B619" s="787" t="s">
        <v>5133</v>
      </c>
      <c r="C619" s="787" t="s">
        <v>15</v>
      </c>
      <c r="D619" t="s">
        <v>14</v>
      </c>
      <c r="F619" s="46">
        <v>500</v>
      </c>
      <c r="G619" s="4">
        <f t="shared" si="10"/>
        <v>9.9999999997635314E-4</v>
      </c>
    </row>
    <row r="620" spans="1:13">
      <c r="A620" s="41">
        <v>46112</v>
      </c>
      <c r="B620" s="786" t="s">
        <v>10</v>
      </c>
      <c r="C620" s="786" t="s">
        <v>16</v>
      </c>
      <c r="D620" t="s">
        <v>12</v>
      </c>
      <c r="E620" s="121">
        <v>34</v>
      </c>
      <c r="G620" s="4">
        <f t="shared" si="10"/>
        <v>34.000999999999976</v>
      </c>
    </row>
    <row r="621" spans="1:13">
      <c r="B621" s="787"/>
      <c r="C621" s="787"/>
      <c r="D621" t="s">
        <v>13</v>
      </c>
      <c r="E621" s="121">
        <v>6</v>
      </c>
      <c r="G621" s="4">
        <f t="shared" si="10"/>
        <v>40.000999999999976</v>
      </c>
    </row>
    <row r="622" spans="1:13">
      <c r="B622" s="787"/>
      <c r="C622" s="787"/>
      <c r="D622" t="s">
        <v>14</v>
      </c>
      <c r="E622" s="121">
        <v>500</v>
      </c>
      <c r="G622" s="4">
        <f t="shared" si="10"/>
        <v>540.00099999999998</v>
      </c>
    </row>
    <row r="623" spans="1:13">
      <c r="A623" s="39">
        <v>46111</v>
      </c>
      <c r="B623" s="787" t="s">
        <v>5135</v>
      </c>
      <c r="C623" s="787" t="s">
        <v>16</v>
      </c>
      <c r="D623" t="s">
        <v>14</v>
      </c>
      <c r="F623" s="46">
        <v>150</v>
      </c>
      <c r="G623" s="4">
        <f t="shared" si="10"/>
        <v>390.00099999999998</v>
      </c>
    </row>
    <row r="624" spans="1:13">
      <c r="A624" s="39">
        <v>46134</v>
      </c>
      <c r="B624" s="787" t="s">
        <v>5136</v>
      </c>
      <c r="C624" s="787" t="s">
        <v>16</v>
      </c>
      <c r="D624" t="s">
        <v>14</v>
      </c>
      <c r="F624" s="46">
        <v>200</v>
      </c>
      <c r="G624" s="4">
        <f t="shared" si="10"/>
        <v>190.00099999999998</v>
      </c>
    </row>
    <row r="625" spans="1:7">
      <c r="A625" s="39">
        <v>46134</v>
      </c>
      <c r="B625" s="787" t="s">
        <v>5137</v>
      </c>
      <c r="C625" s="787" t="s">
        <v>16</v>
      </c>
      <c r="D625" t="s">
        <v>12</v>
      </c>
      <c r="F625" s="46">
        <v>34</v>
      </c>
      <c r="G625" s="4">
        <f t="shared" si="10"/>
        <v>156.00099999999998</v>
      </c>
    </row>
    <row r="626" spans="1:7">
      <c r="A626" s="39">
        <v>46134</v>
      </c>
      <c r="B626" s="787" t="s">
        <v>5137</v>
      </c>
      <c r="C626" s="787" t="s">
        <v>16</v>
      </c>
      <c r="D626" t="s">
        <v>13</v>
      </c>
      <c r="F626" s="46">
        <v>6</v>
      </c>
      <c r="G626" s="4">
        <f t="shared" ref="G626:G632" si="11">+G625+E626-F626</f>
        <v>150.00099999999998</v>
      </c>
    </row>
    <row r="627" spans="1:7">
      <c r="A627" s="39">
        <v>46142</v>
      </c>
      <c r="B627" s="787" t="s">
        <v>5138</v>
      </c>
      <c r="C627" s="787" t="s">
        <v>16</v>
      </c>
      <c r="D627" t="s">
        <v>14</v>
      </c>
      <c r="F627" s="46">
        <v>30</v>
      </c>
      <c r="G627" s="4">
        <f t="shared" si="11"/>
        <v>120.00099999999998</v>
      </c>
    </row>
    <row r="628" spans="1:7">
      <c r="A628" s="41">
        <v>46142</v>
      </c>
      <c r="B628" s="786" t="s">
        <v>10</v>
      </c>
      <c r="C628" s="786" t="s">
        <v>1880</v>
      </c>
      <c r="D628" t="s">
        <v>12</v>
      </c>
      <c r="G628" s="4">
        <f t="shared" si="11"/>
        <v>120.00099999999998</v>
      </c>
    </row>
    <row r="629" spans="1:7">
      <c r="B629" s="787"/>
      <c r="C629" s="787"/>
      <c r="D629" t="s">
        <v>13</v>
      </c>
      <c r="G629" s="4">
        <f t="shared" si="11"/>
        <v>120.00099999999998</v>
      </c>
    </row>
    <row r="630" spans="1:7">
      <c r="B630" s="787"/>
      <c r="C630" s="787"/>
      <c r="D630" t="s">
        <v>14</v>
      </c>
      <c r="E630" s="121">
        <v>500</v>
      </c>
      <c r="G630" s="4">
        <f t="shared" si="11"/>
        <v>620.00099999999998</v>
      </c>
    </row>
    <row r="631" spans="1:7">
      <c r="B631" s="787"/>
      <c r="C631" s="787"/>
      <c r="G631" s="4">
        <f t="shared" si="11"/>
        <v>620.00099999999998</v>
      </c>
    </row>
    <row r="632" spans="1:7">
      <c r="B632" s="787"/>
      <c r="C632" s="787"/>
      <c r="G632" s="4">
        <f t="shared" si="11"/>
        <v>620.00099999999998</v>
      </c>
    </row>
    <row r="633" spans="1:7">
      <c r="B633" s="787"/>
      <c r="C633" s="787"/>
      <c r="G633" s="4">
        <f t="shared" ref="G629:G642" si="12">+G632+E633-F633</f>
        <v>620.00099999999998</v>
      </c>
    </row>
    <row r="634" spans="1:7">
      <c r="B634" s="787"/>
      <c r="C634" s="787"/>
      <c r="G634" s="4">
        <f t="shared" si="12"/>
        <v>620.00099999999998</v>
      </c>
    </row>
    <row r="635" spans="1:7">
      <c r="B635" s="787"/>
      <c r="C635" s="787"/>
      <c r="G635" s="4">
        <f t="shared" si="12"/>
        <v>620.00099999999998</v>
      </c>
    </row>
    <row r="636" spans="1:7">
      <c r="B636" s="787"/>
      <c r="C636" s="787"/>
      <c r="G636" s="4">
        <f t="shared" si="12"/>
        <v>620.00099999999998</v>
      </c>
    </row>
    <row r="637" spans="1:7">
      <c r="B637" s="787"/>
      <c r="C637" s="787"/>
      <c r="G637" s="4">
        <f t="shared" si="12"/>
        <v>620.00099999999998</v>
      </c>
    </row>
    <row r="638" spans="1:7">
      <c r="B638" s="787"/>
      <c r="C638" s="787"/>
      <c r="G638" s="4">
        <f t="shared" si="12"/>
        <v>620.00099999999998</v>
      </c>
    </row>
    <row r="639" spans="1:7">
      <c r="B639" s="787"/>
      <c r="C639" s="787"/>
      <c r="G639" s="4">
        <f t="shared" si="12"/>
        <v>620.00099999999998</v>
      </c>
    </row>
    <row r="640" spans="1:7">
      <c r="B640" s="787"/>
      <c r="C640" s="787"/>
      <c r="G640" s="4">
        <f t="shared" si="12"/>
        <v>620.00099999999998</v>
      </c>
    </row>
    <row r="641" spans="2:7">
      <c r="B641" s="787"/>
      <c r="C641" s="787"/>
      <c r="G641" s="4">
        <f t="shared" si="12"/>
        <v>620.00099999999998</v>
      </c>
    </row>
    <row r="642" spans="2:7">
      <c r="B642" s="787"/>
      <c r="C642" s="787"/>
      <c r="G642" s="4">
        <f t="shared" si="12"/>
        <v>620.00099999999998</v>
      </c>
    </row>
    <row r="643" spans="2:7">
      <c r="B643" s="787"/>
      <c r="C643" s="787"/>
      <c r="G643" s="4">
        <f t="shared" ref="G643:G706" si="13">+G642+E643-F643</f>
        <v>620.00099999999998</v>
      </c>
    </row>
    <row r="644" spans="2:7">
      <c r="B644" s="787"/>
      <c r="C644" s="787"/>
      <c r="G644" s="4">
        <f t="shared" si="13"/>
        <v>620.00099999999998</v>
      </c>
    </row>
    <row r="645" spans="2:7">
      <c r="B645" s="787"/>
      <c r="C645" s="787"/>
      <c r="G645" s="4">
        <f t="shared" si="13"/>
        <v>620.00099999999998</v>
      </c>
    </row>
    <row r="646" spans="2:7">
      <c r="B646" s="787"/>
      <c r="C646" s="787"/>
      <c r="G646" s="4">
        <f t="shared" si="13"/>
        <v>620.00099999999998</v>
      </c>
    </row>
    <row r="647" spans="2:7">
      <c r="B647" s="787"/>
      <c r="C647" s="787"/>
      <c r="G647" s="4">
        <f t="shared" si="13"/>
        <v>620.00099999999998</v>
      </c>
    </row>
    <row r="648" spans="2:7">
      <c r="B648" s="787"/>
      <c r="C648" s="787"/>
      <c r="G648" s="4">
        <f t="shared" si="13"/>
        <v>620.00099999999998</v>
      </c>
    </row>
    <row r="649" spans="2:7">
      <c r="B649" s="787"/>
      <c r="C649" s="787"/>
      <c r="G649" s="4">
        <f t="shared" si="13"/>
        <v>620.00099999999998</v>
      </c>
    </row>
    <row r="650" spans="2:7">
      <c r="B650" s="787"/>
      <c r="C650" s="787"/>
      <c r="G650" s="4">
        <f t="shared" si="13"/>
        <v>620.00099999999998</v>
      </c>
    </row>
    <row r="651" spans="2:7">
      <c r="B651" s="787"/>
      <c r="C651" s="787"/>
      <c r="G651" s="4">
        <f t="shared" si="13"/>
        <v>620.00099999999998</v>
      </c>
    </row>
    <row r="652" spans="2:7">
      <c r="B652" s="787"/>
      <c r="C652" s="787"/>
      <c r="G652" s="4">
        <f t="shared" si="13"/>
        <v>620.00099999999998</v>
      </c>
    </row>
    <row r="653" spans="2:7">
      <c r="B653" s="787"/>
      <c r="C653" s="787"/>
      <c r="G653" s="4">
        <f t="shared" si="13"/>
        <v>620.00099999999998</v>
      </c>
    </row>
    <row r="654" spans="2:7">
      <c r="B654" s="787"/>
      <c r="C654" s="787"/>
      <c r="G654" s="4">
        <f t="shared" si="13"/>
        <v>620.00099999999998</v>
      </c>
    </row>
    <row r="655" spans="2:7">
      <c r="B655" s="787"/>
      <c r="C655" s="787"/>
      <c r="G655" s="4">
        <f t="shared" si="13"/>
        <v>620.00099999999998</v>
      </c>
    </row>
    <row r="656" spans="2:7">
      <c r="B656" s="787"/>
      <c r="C656" s="787"/>
      <c r="G656" s="4">
        <f t="shared" si="13"/>
        <v>620.00099999999998</v>
      </c>
    </row>
    <row r="657" spans="2:7">
      <c r="B657" s="787"/>
      <c r="C657" s="787"/>
      <c r="G657" s="4">
        <f t="shared" si="13"/>
        <v>620.00099999999998</v>
      </c>
    </row>
    <row r="658" spans="2:7">
      <c r="B658" s="787"/>
      <c r="C658" s="787"/>
      <c r="G658" s="4">
        <f t="shared" si="13"/>
        <v>620.00099999999998</v>
      </c>
    </row>
    <row r="659" spans="2:7">
      <c r="B659" s="787"/>
      <c r="C659" s="787"/>
      <c r="G659" s="4">
        <f t="shared" si="13"/>
        <v>620.00099999999998</v>
      </c>
    </row>
    <row r="660" spans="2:7">
      <c r="B660" s="787"/>
      <c r="C660" s="787"/>
      <c r="G660" s="4">
        <f t="shared" si="13"/>
        <v>620.00099999999998</v>
      </c>
    </row>
    <row r="661" spans="2:7">
      <c r="B661" s="787"/>
      <c r="C661" s="787"/>
      <c r="G661" s="4">
        <f t="shared" si="13"/>
        <v>620.00099999999998</v>
      </c>
    </row>
    <row r="662" spans="2:7">
      <c r="B662" s="787"/>
      <c r="C662" s="787"/>
      <c r="G662" s="4">
        <f t="shared" si="13"/>
        <v>620.00099999999998</v>
      </c>
    </row>
    <row r="663" spans="2:7">
      <c r="B663" s="787"/>
      <c r="C663" s="787"/>
      <c r="G663" s="4">
        <f t="shared" si="13"/>
        <v>620.00099999999998</v>
      </c>
    </row>
    <row r="664" spans="2:7">
      <c r="B664" s="787"/>
      <c r="C664" s="787"/>
      <c r="G664" s="4">
        <f t="shared" si="13"/>
        <v>620.00099999999998</v>
      </c>
    </row>
    <row r="665" spans="2:7">
      <c r="B665" s="787"/>
      <c r="C665" s="787"/>
      <c r="G665" s="4">
        <f t="shared" si="13"/>
        <v>620.00099999999998</v>
      </c>
    </row>
    <row r="666" spans="2:7">
      <c r="B666" s="787"/>
      <c r="C666" s="787"/>
      <c r="G666" s="4">
        <f t="shared" si="13"/>
        <v>620.00099999999998</v>
      </c>
    </row>
    <row r="667" spans="2:7">
      <c r="B667" s="787"/>
      <c r="C667" s="787"/>
      <c r="G667" s="4">
        <f t="shared" si="13"/>
        <v>620.00099999999998</v>
      </c>
    </row>
    <row r="668" spans="2:7">
      <c r="B668" s="787"/>
      <c r="C668" s="787"/>
      <c r="G668" s="4">
        <f t="shared" si="13"/>
        <v>620.00099999999998</v>
      </c>
    </row>
    <row r="669" spans="2:7">
      <c r="B669" s="787"/>
      <c r="C669" s="787"/>
      <c r="G669" s="4">
        <f t="shared" si="13"/>
        <v>620.00099999999998</v>
      </c>
    </row>
    <row r="670" spans="2:7">
      <c r="B670" s="787"/>
      <c r="C670" s="787"/>
      <c r="G670" s="4">
        <f t="shared" si="13"/>
        <v>620.00099999999998</v>
      </c>
    </row>
    <row r="671" spans="2:7">
      <c r="B671" s="787"/>
      <c r="C671" s="787"/>
      <c r="G671" s="4">
        <f t="shared" si="13"/>
        <v>620.00099999999998</v>
      </c>
    </row>
    <row r="672" spans="2:7">
      <c r="B672" s="787"/>
      <c r="C672" s="787"/>
      <c r="G672" s="4">
        <f t="shared" si="13"/>
        <v>620.00099999999998</v>
      </c>
    </row>
    <row r="673" spans="2:7">
      <c r="B673" s="787"/>
      <c r="C673" s="787"/>
      <c r="G673" s="4">
        <f t="shared" si="13"/>
        <v>620.00099999999998</v>
      </c>
    </row>
    <row r="674" spans="2:7">
      <c r="B674" s="787"/>
      <c r="C674" s="787"/>
      <c r="G674" s="4">
        <f t="shared" si="13"/>
        <v>620.00099999999998</v>
      </c>
    </row>
    <row r="675" spans="2:7">
      <c r="B675" s="787"/>
      <c r="C675" s="787"/>
      <c r="G675" s="4">
        <f t="shared" si="13"/>
        <v>620.00099999999998</v>
      </c>
    </row>
    <row r="676" spans="2:7">
      <c r="B676" s="787"/>
      <c r="C676" s="787"/>
      <c r="G676" s="4">
        <f t="shared" si="13"/>
        <v>620.00099999999998</v>
      </c>
    </row>
    <row r="677" spans="2:7">
      <c r="B677" s="787"/>
      <c r="C677" s="787"/>
      <c r="G677" s="4">
        <f t="shared" si="13"/>
        <v>620.00099999999998</v>
      </c>
    </row>
    <row r="678" spans="2:7">
      <c r="B678" s="787"/>
      <c r="C678" s="787"/>
      <c r="G678" s="4">
        <f t="shared" si="13"/>
        <v>620.00099999999998</v>
      </c>
    </row>
    <row r="679" spans="2:7">
      <c r="B679" s="787"/>
      <c r="C679" s="787"/>
      <c r="G679" s="4">
        <f t="shared" si="13"/>
        <v>620.00099999999998</v>
      </c>
    </row>
    <row r="680" spans="2:7">
      <c r="B680" s="787"/>
      <c r="C680" s="787"/>
      <c r="G680" s="4">
        <f t="shared" si="13"/>
        <v>620.00099999999998</v>
      </c>
    </row>
    <row r="681" spans="2:7">
      <c r="B681" s="787"/>
      <c r="C681" s="787"/>
      <c r="G681" s="4">
        <f t="shared" si="13"/>
        <v>620.00099999999998</v>
      </c>
    </row>
    <row r="682" spans="2:7">
      <c r="B682" s="787"/>
      <c r="C682" s="787"/>
      <c r="G682" s="4">
        <f t="shared" si="13"/>
        <v>620.00099999999998</v>
      </c>
    </row>
    <row r="683" spans="2:7">
      <c r="B683" s="787"/>
      <c r="C683" s="787"/>
      <c r="G683" s="4">
        <f t="shared" si="13"/>
        <v>620.00099999999998</v>
      </c>
    </row>
    <row r="684" spans="2:7">
      <c r="B684" s="787"/>
      <c r="C684" s="787"/>
      <c r="G684" s="4">
        <f t="shared" si="13"/>
        <v>620.00099999999998</v>
      </c>
    </row>
    <row r="685" spans="2:7">
      <c r="B685" s="787"/>
      <c r="C685" s="787"/>
      <c r="G685" s="4">
        <f t="shared" si="13"/>
        <v>620.00099999999998</v>
      </c>
    </row>
    <row r="686" spans="2:7">
      <c r="B686" s="787"/>
      <c r="C686" s="787"/>
      <c r="G686" s="4">
        <f t="shared" si="13"/>
        <v>620.00099999999998</v>
      </c>
    </row>
    <row r="687" spans="2:7">
      <c r="B687" s="787"/>
      <c r="C687" s="787"/>
      <c r="G687" s="4">
        <f t="shared" si="13"/>
        <v>620.00099999999998</v>
      </c>
    </row>
    <row r="688" spans="2:7">
      <c r="B688" s="787"/>
      <c r="C688" s="787"/>
      <c r="G688" s="4">
        <f t="shared" si="13"/>
        <v>620.00099999999998</v>
      </c>
    </row>
    <row r="689" spans="2:7">
      <c r="B689" s="787"/>
      <c r="C689" s="787"/>
      <c r="G689" s="4">
        <f t="shared" si="13"/>
        <v>620.00099999999998</v>
      </c>
    </row>
    <row r="690" spans="2:7">
      <c r="B690" s="787"/>
      <c r="C690" s="787"/>
      <c r="G690" s="4">
        <f t="shared" si="13"/>
        <v>620.00099999999998</v>
      </c>
    </row>
    <row r="691" spans="2:7">
      <c r="B691" s="787"/>
      <c r="C691" s="787"/>
      <c r="G691" s="4">
        <f t="shared" si="13"/>
        <v>620.00099999999998</v>
      </c>
    </row>
    <row r="692" spans="2:7">
      <c r="B692" s="787"/>
      <c r="C692" s="787"/>
      <c r="G692" s="4">
        <f t="shared" si="13"/>
        <v>620.00099999999998</v>
      </c>
    </row>
    <row r="693" spans="2:7">
      <c r="B693" s="787"/>
      <c r="C693" s="787"/>
      <c r="G693" s="4">
        <f t="shared" si="13"/>
        <v>620.00099999999998</v>
      </c>
    </row>
    <row r="694" spans="2:7">
      <c r="B694" s="787"/>
      <c r="C694" s="787"/>
      <c r="G694" s="4">
        <f t="shared" si="13"/>
        <v>620.00099999999998</v>
      </c>
    </row>
    <row r="695" spans="2:7">
      <c r="B695" s="787"/>
      <c r="C695" s="787"/>
      <c r="G695" s="4">
        <f t="shared" si="13"/>
        <v>620.00099999999998</v>
      </c>
    </row>
    <row r="696" spans="2:7">
      <c r="B696" s="787"/>
      <c r="C696" s="787"/>
      <c r="G696" s="4">
        <f t="shared" si="13"/>
        <v>620.00099999999998</v>
      </c>
    </row>
    <row r="697" spans="2:7">
      <c r="B697" s="787"/>
      <c r="C697" s="787"/>
      <c r="G697" s="4">
        <f t="shared" si="13"/>
        <v>620.00099999999998</v>
      </c>
    </row>
    <row r="698" spans="2:7">
      <c r="B698" s="787"/>
      <c r="C698" s="787"/>
      <c r="G698" s="4">
        <f t="shared" si="13"/>
        <v>620.00099999999998</v>
      </c>
    </row>
    <row r="699" spans="2:7">
      <c r="B699" s="787"/>
      <c r="C699" s="787"/>
      <c r="G699" s="4">
        <f t="shared" si="13"/>
        <v>620.00099999999998</v>
      </c>
    </row>
    <row r="700" spans="2:7">
      <c r="B700" s="787"/>
      <c r="C700" s="787"/>
      <c r="G700" s="4">
        <f t="shared" si="13"/>
        <v>620.00099999999998</v>
      </c>
    </row>
    <row r="701" spans="2:7">
      <c r="B701" s="787"/>
      <c r="C701" s="787"/>
      <c r="G701" s="4">
        <f t="shared" si="13"/>
        <v>620.00099999999998</v>
      </c>
    </row>
    <row r="702" spans="2:7">
      <c r="B702" s="787"/>
      <c r="C702" s="787"/>
      <c r="G702" s="4">
        <f t="shared" si="13"/>
        <v>620.00099999999998</v>
      </c>
    </row>
    <row r="703" spans="2:7">
      <c r="B703" s="787"/>
      <c r="C703" s="787"/>
      <c r="G703" s="4">
        <f t="shared" si="13"/>
        <v>620.00099999999998</v>
      </c>
    </row>
    <row r="704" spans="2:7">
      <c r="B704" s="787"/>
      <c r="C704" s="787"/>
      <c r="G704" s="4">
        <f t="shared" si="13"/>
        <v>620.00099999999998</v>
      </c>
    </row>
    <row r="705" spans="2:7">
      <c r="B705" s="787"/>
      <c r="C705" s="787"/>
      <c r="G705" s="4">
        <f t="shared" si="13"/>
        <v>620.00099999999998</v>
      </c>
    </row>
    <row r="706" spans="2:7">
      <c r="B706" s="787"/>
      <c r="C706" s="787"/>
      <c r="G706" s="4">
        <f t="shared" si="13"/>
        <v>620.00099999999998</v>
      </c>
    </row>
    <row r="707" spans="2:7">
      <c r="B707" s="787"/>
      <c r="C707" s="787"/>
      <c r="G707" s="4">
        <f t="shared" ref="G707:G770" si="14">+G706+E707-F707</f>
        <v>620.00099999999998</v>
      </c>
    </row>
    <row r="708" spans="2:7">
      <c r="B708" s="787"/>
      <c r="C708" s="787"/>
      <c r="G708" s="4">
        <f t="shared" si="14"/>
        <v>620.00099999999998</v>
      </c>
    </row>
    <row r="709" spans="2:7">
      <c r="B709" s="787"/>
      <c r="C709" s="787"/>
      <c r="G709" s="4">
        <f t="shared" si="14"/>
        <v>620.00099999999998</v>
      </c>
    </row>
    <row r="710" spans="2:7">
      <c r="B710" s="787"/>
      <c r="C710" s="787"/>
      <c r="G710" s="4">
        <f t="shared" si="14"/>
        <v>620.00099999999998</v>
      </c>
    </row>
    <row r="711" spans="2:7">
      <c r="B711" s="787"/>
      <c r="C711" s="787"/>
      <c r="G711" s="4">
        <f t="shared" si="14"/>
        <v>620.00099999999998</v>
      </c>
    </row>
    <row r="712" spans="2:7">
      <c r="B712" s="787"/>
      <c r="C712" s="787"/>
      <c r="G712" s="4">
        <f t="shared" si="14"/>
        <v>620.00099999999998</v>
      </c>
    </row>
    <row r="713" spans="2:7">
      <c r="B713" s="787"/>
      <c r="C713" s="787"/>
      <c r="G713" s="4">
        <f t="shared" si="14"/>
        <v>620.00099999999998</v>
      </c>
    </row>
    <row r="714" spans="2:7">
      <c r="B714" s="787"/>
      <c r="C714" s="787"/>
      <c r="G714" s="4">
        <f t="shared" si="14"/>
        <v>620.00099999999998</v>
      </c>
    </row>
    <row r="715" spans="2:7">
      <c r="B715" s="787"/>
      <c r="C715" s="787"/>
      <c r="G715" s="4">
        <f t="shared" si="14"/>
        <v>620.00099999999998</v>
      </c>
    </row>
    <row r="716" spans="2:7">
      <c r="B716" s="787"/>
      <c r="C716" s="787"/>
      <c r="G716" s="4">
        <f t="shared" si="14"/>
        <v>620.00099999999998</v>
      </c>
    </row>
    <row r="717" spans="2:7">
      <c r="B717" s="787"/>
      <c r="C717" s="787"/>
      <c r="G717" s="4">
        <f t="shared" si="14"/>
        <v>620.00099999999998</v>
      </c>
    </row>
    <row r="718" spans="2:7">
      <c r="B718" s="787"/>
      <c r="C718" s="787"/>
      <c r="G718" s="4">
        <f t="shared" si="14"/>
        <v>620.00099999999998</v>
      </c>
    </row>
    <row r="719" spans="2:7">
      <c r="B719" s="787"/>
      <c r="C719" s="787"/>
      <c r="G719" s="4">
        <f t="shared" si="14"/>
        <v>620.00099999999998</v>
      </c>
    </row>
    <row r="720" spans="2:7">
      <c r="B720" s="787"/>
      <c r="C720" s="787"/>
      <c r="G720" s="4">
        <f t="shared" si="14"/>
        <v>620.00099999999998</v>
      </c>
    </row>
    <row r="721" spans="2:7">
      <c r="B721" s="787"/>
      <c r="C721" s="787"/>
      <c r="G721" s="4">
        <f t="shared" si="14"/>
        <v>620.00099999999998</v>
      </c>
    </row>
    <row r="722" spans="2:7">
      <c r="B722" s="787"/>
      <c r="C722" s="787"/>
      <c r="G722" s="4">
        <f t="shared" si="14"/>
        <v>620.00099999999998</v>
      </c>
    </row>
    <row r="723" spans="2:7">
      <c r="B723" s="787"/>
      <c r="C723" s="787"/>
      <c r="G723" s="4">
        <f t="shared" si="14"/>
        <v>620.00099999999998</v>
      </c>
    </row>
    <row r="724" spans="2:7">
      <c r="B724" s="787"/>
      <c r="C724" s="787"/>
      <c r="G724" s="4">
        <f t="shared" si="14"/>
        <v>620.00099999999998</v>
      </c>
    </row>
    <row r="725" spans="2:7">
      <c r="B725" s="787"/>
      <c r="C725" s="787"/>
      <c r="G725" s="4">
        <f t="shared" si="14"/>
        <v>620.00099999999998</v>
      </c>
    </row>
    <row r="726" spans="2:7">
      <c r="B726" s="787"/>
      <c r="C726" s="787"/>
      <c r="G726" s="4">
        <f t="shared" si="14"/>
        <v>620.00099999999998</v>
      </c>
    </row>
    <row r="727" spans="2:7">
      <c r="B727" s="787"/>
      <c r="C727" s="787"/>
      <c r="G727" s="4">
        <f t="shared" si="14"/>
        <v>620.00099999999998</v>
      </c>
    </row>
    <row r="728" spans="2:7">
      <c r="B728" s="787"/>
      <c r="C728" s="787"/>
      <c r="G728" s="4">
        <f t="shared" si="14"/>
        <v>620.00099999999998</v>
      </c>
    </row>
    <row r="729" spans="2:7">
      <c r="B729" s="787"/>
      <c r="C729" s="787"/>
      <c r="G729" s="4">
        <f t="shared" si="14"/>
        <v>620.00099999999998</v>
      </c>
    </row>
    <row r="730" spans="2:7">
      <c r="B730" s="787"/>
      <c r="C730" s="787"/>
      <c r="G730" s="4">
        <f t="shared" si="14"/>
        <v>620.00099999999998</v>
      </c>
    </row>
    <row r="731" spans="2:7">
      <c r="B731" s="787"/>
      <c r="C731" s="787"/>
      <c r="G731" s="4">
        <f t="shared" si="14"/>
        <v>620.00099999999998</v>
      </c>
    </row>
    <row r="732" spans="2:7">
      <c r="B732" s="787"/>
      <c r="C732" s="787"/>
      <c r="G732" s="4">
        <f t="shared" si="14"/>
        <v>620.00099999999998</v>
      </c>
    </row>
    <row r="733" spans="2:7">
      <c r="B733" s="787"/>
      <c r="C733" s="787"/>
      <c r="G733" s="4">
        <f t="shared" si="14"/>
        <v>620.00099999999998</v>
      </c>
    </row>
    <row r="734" spans="2:7">
      <c r="B734" s="787"/>
      <c r="C734" s="787"/>
      <c r="G734" s="4">
        <f t="shared" si="14"/>
        <v>620.00099999999998</v>
      </c>
    </row>
    <row r="735" spans="2:7">
      <c r="B735" s="787"/>
      <c r="C735" s="787"/>
      <c r="G735" s="4">
        <f t="shared" si="14"/>
        <v>620.00099999999998</v>
      </c>
    </row>
    <row r="736" spans="2:7">
      <c r="B736" s="787"/>
      <c r="C736" s="787"/>
      <c r="G736" s="4">
        <f t="shared" si="14"/>
        <v>620.00099999999998</v>
      </c>
    </row>
    <row r="737" spans="2:7">
      <c r="B737" s="787"/>
      <c r="C737" s="787"/>
      <c r="G737" s="4">
        <f t="shared" si="14"/>
        <v>620.00099999999998</v>
      </c>
    </row>
    <row r="738" spans="2:7">
      <c r="B738" s="787"/>
      <c r="C738" s="787"/>
      <c r="G738" s="4">
        <f t="shared" si="14"/>
        <v>620.00099999999998</v>
      </c>
    </row>
    <row r="739" spans="2:7">
      <c r="B739" s="787"/>
      <c r="C739" s="787"/>
      <c r="G739" s="4">
        <f t="shared" si="14"/>
        <v>620.00099999999998</v>
      </c>
    </row>
    <row r="740" spans="2:7">
      <c r="B740" s="787"/>
      <c r="C740" s="787"/>
      <c r="G740" s="4">
        <f t="shared" si="14"/>
        <v>620.00099999999998</v>
      </c>
    </row>
    <row r="741" spans="2:7">
      <c r="B741" s="787"/>
      <c r="C741" s="787"/>
      <c r="G741" s="4">
        <f t="shared" si="14"/>
        <v>620.00099999999998</v>
      </c>
    </row>
    <row r="742" spans="2:7">
      <c r="B742" s="787"/>
      <c r="C742" s="787"/>
      <c r="G742" s="4">
        <f t="shared" si="14"/>
        <v>620.00099999999998</v>
      </c>
    </row>
    <row r="743" spans="2:7">
      <c r="B743" s="787"/>
      <c r="C743" s="787"/>
      <c r="G743" s="4">
        <f t="shared" si="14"/>
        <v>620.00099999999998</v>
      </c>
    </row>
    <row r="744" spans="2:7">
      <c r="B744" s="787"/>
      <c r="C744" s="787"/>
      <c r="G744" s="4">
        <f t="shared" si="14"/>
        <v>620.00099999999998</v>
      </c>
    </row>
    <row r="745" spans="2:7">
      <c r="B745" s="787"/>
      <c r="C745" s="787"/>
      <c r="G745" s="4">
        <f t="shared" si="14"/>
        <v>620.00099999999998</v>
      </c>
    </row>
    <row r="746" spans="2:7">
      <c r="B746" s="787"/>
      <c r="C746" s="787"/>
      <c r="G746" s="4">
        <f t="shared" si="14"/>
        <v>620.00099999999998</v>
      </c>
    </row>
    <row r="747" spans="2:7">
      <c r="B747" s="787"/>
      <c r="C747" s="787"/>
      <c r="G747" s="4">
        <f t="shared" si="14"/>
        <v>620.00099999999998</v>
      </c>
    </row>
    <row r="748" spans="2:7">
      <c r="B748" s="787"/>
      <c r="C748" s="787"/>
      <c r="G748" s="4">
        <f t="shared" si="14"/>
        <v>620.00099999999998</v>
      </c>
    </row>
    <row r="749" spans="2:7">
      <c r="B749" s="787"/>
      <c r="C749" s="787"/>
      <c r="G749" s="4">
        <f t="shared" si="14"/>
        <v>620.00099999999998</v>
      </c>
    </row>
    <row r="750" spans="2:7">
      <c r="B750" s="787"/>
      <c r="C750" s="787"/>
      <c r="G750" s="4">
        <f t="shared" si="14"/>
        <v>620.00099999999998</v>
      </c>
    </row>
    <row r="751" spans="2:7">
      <c r="B751" s="787"/>
      <c r="C751" s="787"/>
      <c r="G751" s="4">
        <f t="shared" si="14"/>
        <v>620.00099999999998</v>
      </c>
    </row>
    <row r="752" spans="2:7">
      <c r="B752" s="787"/>
      <c r="C752" s="787"/>
      <c r="G752" s="4">
        <f t="shared" si="14"/>
        <v>620.00099999999998</v>
      </c>
    </row>
    <row r="753" spans="2:7">
      <c r="B753" s="787"/>
      <c r="C753" s="787"/>
      <c r="G753" s="4">
        <f t="shared" si="14"/>
        <v>620.00099999999998</v>
      </c>
    </row>
    <row r="754" spans="2:7">
      <c r="B754" s="787"/>
      <c r="C754" s="787"/>
      <c r="G754" s="4">
        <f t="shared" si="14"/>
        <v>620.00099999999998</v>
      </c>
    </row>
    <row r="755" spans="2:7">
      <c r="B755" s="787"/>
      <c r="C755" s="787"/>
      <c r="G755" s="4">
        <f t="shared" si="14"/>
        <v>620.00099999999998</v>
      </c>
    </row>
    <row r="756" spans="2:7">
      <c r="B756" s="787"/>
      <c r="C756" s="787"/>
      <c r="G756" s="4">
        <f t="shared" si="14"/>
        <v>620.00099999999998</v>
      </c>
    </row>
    <row r="757" spans="2:7">
      <c r="B757" s="787"/>
      <c r="C757" s="787"/>
      <c r="G757" s="4">
        <f t="shared" si="14"/>
        <v>620.00099999999998</v>
      </c>
    </row>
    <row r="758" spans="2:7">
      <c r="B758" s="787"/>
      <c r="C758" s="787"/>
      <c r="G758" s="4">
        <f t="shared" si="14"/>
        <v>620.00099999999998</v>
      </c>
    </row>
    <row r="759" spans="2:7">
      <c r="B759" s="787"/>
      <c r="C759" s="787"/>
      <c r="G759" s="4">
        <f t="shared" si="14"/>
        <v>620.00099999999998</v>
      </c>
    </row>
    <row r="760" spans="2:7">
      <c r="B760" s="787"/>
      <c r="C760" s="787"/>
      <c r="G760" s="4">
        <f t="shared" si="14"/>
        <v>620.00099999999998</v>
      </c>
    </row>
    <row r="761" spans="2:7">
      <c r="B761" s="787"/>
      <c r="C761" s="787"/>
      <c r="G761" s="4">
        <f t="shared" si="14"/>
        <v>620.00099999999998</v>
      </c>
    </row>
    <row r="762" spans="2:7">
      <c r="B762" s="787"/>
      <c r="C762" s="787"/>
      <c r="G762" s="4">
        <f t="shared" si="14"/>
        <v>620.00099999999998</v>
      </c>
    </row>
    <row r="763" spans="2:7">
      <c r="B763" s="787"/>
      <c r="C763" s="787"/>
      <c r="G763" s="4">
        <f t="shared" si="14"/>
        <v>620.00099999999998</v>
      </c>
    </row>
    <row r="764" spans="2:7">
      <c r="B764" s="787"/>
      <c r="C764" s="787"/>
      <c r="G764" s="4">
        <f t="shared" si="14"/>
        <v>620.00099999999998</v>
      </c>
    </row>
    <row r="765" spans="2:7">
      <c r="B765" s="787"/>
      <c r="C765" s="787"/>
      <c r="G765" s="4">
        <f t="shared" si="14"/>
        <v>620.00099999999998</v>
      </c>
    </row>
    <row r="766" spans="2:7">
      <c r="B766" s="787"/>
      <c r="C766" s="787"/>
      <c r="G766" s="4">
        <f t="shared" si="14"/>
        <v>620.00099999999998</v>
      </c>
    </row>
    <row r="767" spans="2:7">
      <c r="B767" s="787"/>
      <c r="C767" s="787"/>
      <c r="G767" s="4">
        <f t="shared" si="14"/>
        <v>620.00099999999998</v>
      </c>
    </row>
    <row r="768" spans="2:7">
      <c r="B768" s="787"/>
      <c r="C768" s="787"/>
      <c r="G768" s="4">
        <f t="shared" si="14"/>
        <v>620.00099999999998</v>
      </c>
    </row>
    <row r="769" spans="2:7">
      <c r="B769" s="787"/>
      <c r="C769" s="787"/>
      <c r="G769" s="4">
        <f t="shared" si="14"/>
        <v>620.00099999999998</v>
      </c>
    </row>
    <row r="770" spans="2:7">
      <c r="B770" s="787"/>
      <c r="C770" s="787"/>
      <c r="G770" s="4">
        <f t="shared" si="14"/>
        <v>620.00099999999998</v>
      </c>
    </row>
    <row r="771" spans="2:7">
      <c r="B771" s="787"/>
      <c r="C771" s="787"/>
      <c r="G771" s="4">
        <f t="shared" ref="G771:G834" si="15">+G770+E771-F771</f>
        <v>620.00099999999998</v>
      </c>
    </row>
    <row r="772" spans="2:7">
      <c r="B772" s="787"/>
      <c r="C772" s="787"/>
      <c r="G772" s="4">
        <f t="shared" si="15"/>
        <v>620.00099999999998</v>
      </c>
    </row>
    <row r="773" spans="2:7">
      <c r="B773" s="787"/>
      <c r="C773" s="787"/>
      <c r="G773" s="4">
        <f t="shared" si="15"/>
        <v>620.00099999999998</v>
      </c>
    </row>
    <row r="774" spans="2:7">
      <c r="B774" s="787"/>
      <c r="C774" s="787"/>
      <c r="G774" s="4">
        <f t="shared" si="15"/>
        <v>620.00099999999998</v>
      </c>
    </row>
    <row r="775" spans="2:7">
      <c r="B775" s="787"/>
      <c r="C775" s="787"/>
      <c r="G775" s="4">
        <f t="shared" si="15"/>
        <v>620.00099999999998</v>
      </c>
    </row>
    <row r="776" spans="2:7">
      <c r="B776" s="787"/>
      <c r="C776" s="787"/>
      <c r="G776" s="4">
        <f t="shared" si="15"/>
        <v>620.00099999999998</v>
      </c>
    </row>
    <row r="777" spans="2:7">
      <c r="B777" s="787"/>
      <c r="C777" s="787"/>
      <c r="G777" s="4">
        <f t="shared" si="15"/>
        <v>620.00099999999998</v>
      </c>
    </row>
    <row r="778" spans="2:7">
      <c r="B778" s="787"/>
      <c r="C778" s="787"/>
      <c r="G778" s="4">
        <f t="shared" si="15"/>
        <v>620.00099999999998</v>
      </c>
    </row>
    <row r="779" spans="2:7">
      <c r="B779" s="787"/>
      <c r="C779" s="787"/>
      <c r="G779" s="4">
        <f t="shared" si="15"/>
        <v>620.00099999999998</v>
      </c>
    </row>
    <row r="780" spans="2:7">
      <c r="B780" s="787"/>
      <c r="C780" s="787"/>
      <c r="G780" s="4">
        <f t="shared" si="15"/>
        <v>620.00099999999998</v>
      </c>
    </row>
    <row r="781" spans="2:7">
      <c r="B781" s="787"/>
      <c r="C781" s="787"/>
      <c r="G781" s="4">
        <f t="shared" si="15"/>
        <v>620.00099999999998</v>
      </c>
    </row>
    <row r="782" spans="2:7">
      <c r="B782" s="787"/>
      <c r="C782" s="787"/>
      <c r="G782" s="4">
        <f t="shared" si="15"/>
        <v>620.00099999999998</v>
      </c>
    </row>
    <row r="783" spans="2:7">
      <c r="B783" s="787"/>
      <c r="C783" s="787"/>
      <c r="G783" s="4">
        <f t="shared" si="15"/>
        <v>620.00099999999998</v>
      </c>
    </row>
    <row r="784" spans="2:7">
      <c r="B784" s="787"/>
      <c r="C784" s="787"/>
      <c r="G784" s="4">
        <f t="shared" si="15"/>
        <v>620.00099999999998</v>
      </c>
    </row>
    <row r="785" spans="2:7">
      <c r="B785" s="787"/>
      <c r="C785" s="787"/>
      <c r="G785" s="4">
        <f t="shared" si="15"/>
        <v>620.00099999999998</v>
      </c>
    </row>
    <row r="786" spans="2:7">
      <c r="B786" s="787"/>
      <c r="C786" s="787"/>
      <c r="G786" s="4">
        <f t="shared" si="15"/>
        <v>620.00099999999998</v>
      </c>
    </row>
    <row r="787" spans="2:7">
      <c r="B787" s="787"/>
      <c r="C787" s="787"/>
      <c r="G787" s="4">
        <f t="shared" si="15"/>
        <v>620.00099999999998</v>
      </c>
    </row>
    <row r="788" spans="2:7">
      <c r="B788" s="787"/>
      <c r="C788" s="787"/>
      <c r="G788" s="4">
        <f t="shared" si="15"/>
        <v>620.00099999999998</v>
      </c>
    </row>
    <row r="789" spans="2:7">
      <c r="B789" s="787"/>
      <c r="C789" s="787"/>
      <c r="G789" s="4">
        <f t="shared" si="15"/>
        <v>620.00099999999998</v>
      </c>
    </row>
    <row r="790" spans="2:7">
      <c r="B790" s="787"/>
      <c r="C790" s="787"/>
      <c r="G790" s="4">
        <f t="shared" si="15"/>
        <v>620.00099999999998</v>
      </c>
    </row>
    <row r="791" spans="2:7">
      <c r="B791" s="787"/>
      <c r="C791" s="787"/>
      <c r="G791" s="4">
        <f t="shared" si="15"/>
        <v>620.00099999999998</v>
      </c>
    </row>
    <row r="792" spans="2:7">
      <c r="B792" s="787"/>
      <c r="C792" s="787"/>
      <c r="G792" s="4">
        <f t="shared" si="15"/>
        <v>620.00099999999998</v>
      </c>
    </row>
    <row r="793" spans="2:7">
      <c r="B793" s="787"/>
      <c r="C793" s="787"/>
      <c r="G793" s="4">
        <f t="shared" si="15"/>
        <v>620.00099999999998</v>
      </c>
    </row>
    <row r="794" spans="2:7">
      <c r="B794" s="787"/>
      <c r="C794" s="787"/>
      <c r="G794" s="4">
        <f t="shared" si="15"/>
        <v>620.00099999999998</v>
      </c>
    </row>
    <row r="795" spans="2:7">
      <c r="B795" s="787"/>
      <c r="C795" s="787"/>
      <c r="G795" s="4">
        <f t="shared" si="15"/>
        <v>620.00099999999998</v>
      </c>
    </row>
    <row r="796" spans="2:7">
      <c r="B796" s="787"/>
      <c r="C796" s="787"/>
      <c r="G796" s="4">
        <f t="shared" si="15"/>
        <v>620.00099999999998</v>
      </c>
    </row>
    <row r="797" spans="2:7">
      <c r="B797" s="787"/>
      <c r="C797" s="787"/>
      <c r="G797" s="4">
        <f t="shared" si="15"/>
        <v>620.00099999999998</v>
      </c>
    </row>
    <row r="798" spans="2:7">
      <c r="B798" s="787"/>
      <c r="C798" s="787"/>
      <c r="G798" s="4">
        <f t="shared" si="15"/>
        <v>620.00099999999998</v>
      </c>
    </row>
    <row r="799" spans="2:7">
      <c r="B799" s="787"/>
      <c r="C799" s="787"/>
      <c r="G799" s="4">
        <f t="shared" si="15"/>
        <v>620.00099999999998</v>
      </c>
    </row>
    <row r="800" spans="2:7">
      <c r="B800" s="787"/>
      <c r="C800" s="787"/>
      <c r="G800" s="4">
        <f t="shared" si="15"/>
        <v>620.00099999999998</v>
      </c>
    </row>
    <row r="801" spans="2:7">
      <c r="B801" s="787"/>
      <c r="C801" s="787"/>
      <c r="G801" s="4">
        <f t="shared" si="15"/>
        <v>620.00099999999998</v>
      </c>
    </row>
    <row r="802" spans="2:7">
      <c r="B802" s="787"/>
      <c r="C802" s="787"/>
      <c r="G802" s="4">
        <f t="shared" si="15"/>
        <v>620.00099999999998</v>
      </c>
    </row>
    <row r="803" spans="2:7">
      <c r="B803" s="787"/>
      <c r="C803" s="787"/>
      <c r="G803" s="4">
        <f t="shared" si="15"/>
        <v>620.00099999999998</v>
      </c>
    </row>
    <row r="804" spans="2:7">
      <c r="B804" s="787"/>
      <c r="C804" s="787"/>
      <c r="G804" s="4">
        <f t="shared" si="15"/>
        <v>620.00099999999998</v>
      </c>
    </row>
    <row r="805" spans="2:7">
      <c r="B805" s="787"/>
      <c r="C805" s="787"/>
      <c r="G805" s="4">
        <f t="shared" si="15"/>
        <v>620.00099999999998</v>
      </c>
    </row>
    <row r="806" spans="2:7">
      <c r="B806" s="787"/>
      <c r="C806" s="787"/>
      <c r="G806" s="4">
        <f t="shared" si="15"/>
        <v>620.00099999999998</v>
      </c>
    </row>
    <row r="807" spans="2:7">
      <c r="B807" s="787"/>
      <c r="C807" s="787"/>
      <c r="G807" s="4">
        <f t="shared" si="15"/>
        <v>620.00099999999998</v>
      </c>
    </row>
    <row r="808" spans="2:7">
      <c r="B808" s="787"/>
      <c r="C808" s="787"/>
      <c r="G808" s="4">
        <f t="shared" si="15"/>
        <v>620.00099999999998</v>
      </c>
    </row>
    <row r="809" spans="2:7">
      <c r="B809" s="787"/>
      <c r="C809" s="787"/>
      <c r="G809" s="4">
        <f t="shared" si="15"/>
        <v>620.00099999999998</v>
      </c>
    </row>
    <row r="810" spans="2:7">
      <c r="B810" s="787"/>
      <c r="C810" s="787"/>
      <c r="G810" s="4">
        <f t="shared" si="15"/>
        <v>620.00099999999998</v>
      </c>
    </row>
    <row r="811" spans="2:7">
      <c r="B811" s="787"/>
      <c r="C811" s="787"/>
      <c r="G811" s="4">
        <f t="shared" si="15"/>
        <v>620.00099999999998</v>
      </c>
    </row>
    <row r="812" spans="2:7">
      <c r="B812" s="787"/>
      <c r="C812" s="787"/>
      <c r="G812" s="4">
        <f t="shared" si="15"/>
        <v>620.00099999999998</v>
      </c>
    </row>
    <row r="813" spans="2:7">
      <c r="B813" s="787"/>
      <c r="C813" s="787"/>
      <c r="G813" s="4">
        <f t="shared" si="15"/>
        <v>620.00099999999998</v>
      </c>
    </row>
    <row r="814" spans="2:7">
      <c r="B814" s="787"/>
      <c r="C814" s="787"/>
      <c r="G814" s="4">
        <f t="shared" si="15"/>
        <v>620.00099999999998</v>
      </c>
    </row>
    <row r="815" spans="2:7">
      <c r="B815" s="787"/>
      <c r="C815" s="787"/>
      <c r="G815" s="4">
        <f t="shared" si="15"/>
        <v>620.00099999999998</v>
      </c>
    </row>
    <row r="816" spans="2:7">
      <c r="B816" s="787"/>
      <c r="C816" s="787"/>
      <c r="G816" s="4">
        <f t="shared" si="15"/>
        <v>620.00099999999998</v>
      </c>
    </row>
    <row r="817" spans="2:7">
      <c r="B817" s="787"/>
      <c r="C817" s="787"/>
      <c r="G817" s="4">
        <f t="shared" si="15"/>
        <v>620.00099999999998</v>
      </c>
    </row>
    <row r="818" spans="2:7">
      <c r="B818" s="787"/>
      <c r="C818" s="787"/>
      <c r="G818" s="4">
        <f t="shared" si="15"/>
        <v>620.00099999999998</v>
      </c>
    </row>
    <row r="819" spans="2:7">
      <c r="B819" s="787"/>
      <c r="C819" s="787"/>
      <c r="G819" s="4">
        <f t="shared" si="15"/>
        <v>620.00099999999998</v>
      </c>
    </row>
    <row r="820" spans="2:7">
      <c r="B820" s="787"/>
      <c r="C820" s="787"/>
      <c r="G820" s="4">
        <f t="shared" si="15"/>
        <v>620.00099999999998</v>
      </c>
    </row>
    <row r="821" spans="2:7">
      <c r="B821" s="787"/>
      <c r="C821" s="787"/>
      <c r="G821" s="4">
        <f t="shared" si="15"/>
        <v>620.00099999999998</v>
      </c>
    </row>
    <row r="822" spans="2:7">
      <c r="B822" s="787"/>
      <c r="C822" s="787"/>
      <c r="G822" s="4">
        <f t="shared" si="15"/>
        <v>620.00099999999998</v>
      </c>
    </row>
    <row r="823" spans="2:7">
      <c r="B823" s="787"/>
      <c r="C823" s="787"/>
      <c r="G823" s="4">
        <f t="shared" si="15"/>
        <v>620.00099999999998</v>
      </c>
    </row>
    <row r="824" spans="2:7">
      <c r="B824" s="787"/>
      <c r="C824" s="787"/>
      <c r="G824" s="4">
        <f t="shared" si="15"/>
        <v>620.00099999999998</v>
      </c>
    </row>
    <row r="825" spans="2:7">
      <c r="B825" s="787"/>
      <c r="C825" s="787"/>
      <c r="G825" s="4">
        <f t="shared" si="15"/>
        <v>620.00099999999998</v>
      </c>
    </row>
    <row r="826" spans="2:7">
      <c r="B826" s="787"/>
      <c r="C826" s="787"/>
      <c r="G826" s="4">
        <f t="shared" si="15"/>
        <v>620.00099999999998</v>
      </c>
    </row>
    <row r="827" spans="2:7">
      <c r="B827" s="787"/>
      <c r="C827" s="787"/>
      <c r="G827" s="4">
        <f t="shared" si="15"/>
        <v>620.00099999999998</v>
      </c>
    </row>
    <row r="828" spans="2:7">
      <c r="B828" s="787"/>
      <c r="C828" s="787"/>
      <c r="G828" s="4">
        <f t="shared" si="15"/>
        <v>620.00099999999998</v>
      </c>
    </row>
    <row r="829" spans="2:7">
      <c r="B829" s="787"/>
      <c r="C829" s="787"/>
      <c r="G829" s="4">
        <f t="shared" si="15"/>
        <v>620.00099999999998</v>
      </c>
    </row>
    <row r="830" spans="2:7">
      <c r="B830" s="787"/>
      <c r="C830" s="787"/>
      <c r="G830" s="4">
        <f t="shared" si="15"/>
        <v>620.00099999999998</v>
      </c>
    </row>
    <row r="831" spans="2:7">
      <c r="B831" s="787"/>
      <c r="C831" s="787"/>
      <c r="G831" s="4">
        <f t="shared" si="15"/>
        <v>620.00099999999998</v>
      </c>
    </row>
    <row r="832" spans="2:7">
      <c r="B832" s="787"/>
      <c r="C832" s="787"/>
      <c r="G832" s="4">
        <f t="shared" si="15"/>
        <v>620.00099999999998</v>
      </c>
    </row>
    <row r="833" spans="2:7">
      <c r="B833" s="787"/>
      <c r="C833" s="787"/>
      <c r="G833" s="4">
        <f t="shared" si="15"/>
        <v>620.00099999999998</v>
      </c>
    </row>
    <row r="834" spans="2:7">
      <c r="B834" s="787"/>
      <c r="C834" s="787"/>
      <c r="G834" s="4">
        <f t="shared" si="15"/>
        <v>620.00099999999998</v>
      </c>
    </row>
    <row r="835" spans="2:7">
      <c r="B835" s="787"/>
      <c r="C835" s="787"/>
      <c r="G835" s="4">
        <f t="shared" ref="G835:G898" si="16">+G834+E835-F835</f>
        <v>620.00099999999998</v>
      </c>
    </row>
    <row r="836" spans="2:7">
      <c r="B836" s="787"/>
      <c r="C836" s="787"/>
      <c r="G836" s="4">
        <f t="shared" si="16"/>
        <v>620.00099999999998</v>
      </c>
    </row>
    <row r="837" spans="2:7">
      <c r="B837" s="787"/>
      <c r="C837" s="787"/>
      <c r="G837" s="4">
        <f t="shared" si="16"/>
        <v>620.00099999999998</v>
      </c>
    </row>
    <row r="838" spans="2:7">
      <c r="B838" s="787"/>
      <c r="C838" s="787"/>
      <c r="G838" s="4">
        <f t="shared" si="16"/>
        <v>620.00099999999998</v>
      </c>
    </row>
    <row r="839" spans="2:7">
      <c r="B839" s="787"/>
      <c r="C839" s="787"/>
      <c r="G839" s="4">
        <f t="shared" si="16"/>
        <v>620.00099999999998</v>
      </c>
    </row>
    <row r="840" spans="2:7">
      <c r="B840" s="787"/>
      <c r="C840" s="787"/>
      <c r="G840" s="4">
        <f t="shared" si="16"/>
        <v>620.00099999999998</v>
      </c>
    </row>
    <row r="841" spans="2:7">
      <c r="B841" s="787"/>
      <c r="C841" s="787"/>
      <c r="G841" s="4">
        <f t="shared" si="16"/>
        <v>620.00099999999998</v>
      </c>
    </row>
    <row r="842" spans="2:7">
      <c r="B842" s="787"/>
      <c r="C842" s="787"/>
      <c r="G842" s="4">
        <f t="shared" si="16"/>
        <v>620.00099999999998</v>
      </c>
    </row>
    <row r="843" spans="2:7">
      <c r="B843" s="787"/>
      <c r="C843" s="787"/>
      <c r="G843" s="4">
        <f t="shared" si="16"/>
        <v>620.00099999999998</v>
      </c>
    </row>
    <row r="844" spans="2:7">
      <c r="B844" s="787"/>
      <c r="C844" s="787"/>
      <c r="G844" s="4">
        <f t="shared" si="16"/>
        <v>620.00099999999998</v>
      </c>
    </row>
    <row r="845" spans="2:7">
      <c r="B845" s="787"/>
      <c r="C845" s="787"/>
      <c r="G845" s="4">
        <f t="shared" si="16"/>
        <v>620.00099999999998</v>
      </c>
    </row>
    <row r="846" spans="2:7">
      <c r="B846" s="787"/>
      <c r="C846" s="787"/>
      <c r="G846" s="4">
        <f t="shared" si="16"/>
        <v>620.00099999999998</v>
      </c>
    </row>
    <row r="847" spans="2:7">
      <c r="B847" s="787"/>
      <c r="C847" s="787"/>
      <c r="G847" s="4">
        <f t="shared" si="16"/>
        <v>620.00099999999998</v>
      </c>
    </row>
    <row r="848" spans="2:7">
      <c r="B848" s="787"/>
      <c r="C848" s="787"/>
      <c r="G848" s="4">
        <f t="shared" si="16"/>
        <v>620.00099999999998</v>
      </c>
    </row>
    <row r="849" spans="2:7">
      <c r="B849" s="787"/>
      <c r="C849" s="787"/>
      <c r="G849" s="4">
        <f t="shared" si="16"/>
        <v>620.00099999999998</v>
      </c>
    </row>
    <row r="850" spans="2:7">
      <c r="B850" s="787"/>
      <c r="C850" s="787"/>
      <c r="G850" s="4">
        <f t="shared" si="16"/>
        <v>620.00099999999998</v>
      </c>
    </row>
    <row r="851" spans="2:7">
      <c r="B851" s="787"/>
      <c r="C851" s="787"/>
      <c r="G851" s="4">
        <f t="shared" si="16"/>
        <v>620.00099999999998</v>
      </c>
    </row>
    <row r="852" spans="2:7">
      <c r="B852" s="787"/>
      <c r="C852" s="787"/>
      <c r="G852" s="4">
        <f t="shared" si="16"/>
        <v>620.00099999999998</v>
      </c>
    </row>
    <row r="853" spans="2:7">
      <c r="B853" s="787"/>
      <c r="C853" s="787"/>
      <c r="G853" s="4">
        <f t="shared" si="16"/>
        <v>620.00099999999998</v>
      </c>
    </row>
    <row r="854" spans="2:7">
      <c r="B854" s="787"/>
      <c r="C854" s="787"/>
      <c r="G854" s="4">
        <f t="shared" si="16"/>
        <v>620.00099999999998</v>
      </c>
    </row>
    <row r="855" spans="2:7">
      <c r="B855" s="787"/>
      <c r="C855" s="787"/>
      <c r="G855" s="4">
        <f t="shared" si="16"/>
        <v>620.00099999999998</v>
      </c>
    </row>
    <row r="856" spans="2:7">
      <c r="B856" s="787"/>
      <c r="C856" s="787"/>
      <c r="G856" s="4">
        <f t="shared" si="16"/>
        <v>620.00099999999998</v>
      </c>
    </row>
    <row r="857" spans="2:7">
      <c r="B857" s="787"/>
      <c r="C857" s="787"/>
      <c r="G857" s="4">
        <f t="shared" si="16"/>
        <v>620.00099999999998</v>
      </c>
    </row>
    <row r="858" spans="2:7">
      <c r="B858" s="787"/>
      <c r="C858" s="787"/>
      <c r="G858" s="4">
        <f t="shared" si="16"/>
        <v>620.00099999999998</v>
      </c>
    </row>
    <row r="859" spans="2:7">
      <c r="B859" s="787"/>
      <c r="C859" s="787"/>
      <c r="G859" s="4">
        <f t="shared" si="16"/>
        <v>620.00099999999998</v>
      </c>
    </row>
    <row r="860" spans="2:7">
      <c r="B860" s="787"/>
      <c r="C860" s="787"/>
      <c r="G860" s="4">
        <f t="shared" si="16"/>
        <v>620.00099999999998</v>
      </c>
    </row>
    <row r="861" spans="2:7">
      <c r="B861" s="787"/>
      <c r="C861" s="787"/>
      <c r="G861" s="4">
        <f t="shared" si="16"/>
        <v>620.00099999999998</v>
      </c>
    </row>
    <row r="862" spans="2:7">
      <c r="B862" s="787"/>
      <c r="C862" s="787"/>
      <c r="G862" s="4">
        <f t="shared" si="16"/>
        <v>620.00099999999998</v>
      </c>
    </row>
    <row r="863" spans="2:7">
      <c r="B863" s="787"/>
      <c r="C863" s="787"/>
      <c r="G863" s="4">
        <f t="shared" si="16"/>
        <v>620.00099999999998</v>
      </c>
    </row>
    <row r="864" spans="2:7">
      <c r="B864" s="787"/>
      <c r="C864" s="787"/>
      <c r="G864" s="4">
        <f t="shared" si="16"/>
        <v>620.00099999999998</v>
      </c>
    </row>
    <row r="865" spans="2:7">
      <c r="B865" s="787"/>
      <c r="C865" s="787"/>
      <c r="G865" s="4">
        <f t="shared" si="16"/>
        <v>620.00099999999998</v>
      </c>
    </row>
    <row r="866" spans="2:7">
      <c r="B866" s="787"/>
      <c r="C866" s="787"/>
      <c r="G866" s="4">
        <f t="shared" si="16"/>
        <v>620.00099999999998</v>
      </c>
    </row>
    <row r="867" spans="2:7">
      <c r="B867" s="787"/>
      <c r="C867" s="787"/>
      <c r="G867" s="4">
        <f t="shared" si="16"/>
        <v>620.00099999999998</v>
      </c>
    </row>
    <row r="868" spans="2:7">
      <c r="B868" s="787"/>
      <c r="C868" s="787"/>
      <c r="G868" s="4">
        <f t="shared" si="16"/>
        <v>620.00099999999998</v>
      </c>
    </row>
    <row r="869" spans="2:7">
      <c r="B869" s="787"/>
      <c r="C869" s="787"/>
      <c r="G869" s="4">
        <f t="shared" si="16"/>
        <v>620.00099999999998</v>
      </c>
    </row>
    <row r="870" spans="2:7">
      <c r="B870" s="787"/>
      <c r="C870" s="787"/>
      <c r="G870" s="4">
        <f t="shared" si="16"/>
        <v>620.00099999999998</v>
      </c>
    </row>
    <row r="871" spans="2:7">
      <c r="B871" s="787"/>
      <c r="C871" s="787"/>
      <c r="G871" s="4">
        <f t="shared" si="16"/>
        <v>620.00099999999998</v>
      </c>
    </row>
    <row r="872" spans="2:7">
      <c r="B872" s="787"/>
      <c r="C872" s="787"/>
      <c r="G872" s="4">
        <f t="shared" si="16"/>
        <v>620.00099999999998</v>
      </c>
    </row>
    <row r="873" spans="2:7">
      <c r="B873" s="787"/>
      <c r="C873" s="787"/>
      <c r="G873" s="4">
        <f t="shared" si="16"/>
        <v>620.00099999999998</v>
      </c>
    </row>
    <row r="874" spans="2:7">
      <c r="B874" s="787"/>
      <c r="C874" s="787"/>
      <c r="G874" s="4">
        <f t="shared" si="16"/>
        <v>620.00099999999998</v>
      </c>
    </row>
    <row r="875" spans="2:7">
      <c r="B875" s="787"/>
      <c r="C875" s="787"/>
      <c r="G875" s="4">
        <f t="shared" si="16"/>
        <v>620.00099999999998</v>
      </c>
    </row>
    <row r="876" spans="2:7">
      <c r="B876" s="787"/>
      <c r="C876" s="787"/>
      <c r="G876" s="4">
        <f t="shared" si="16"/>
        <v>620.00099999999998</v>
      </c>
    </row>
    <row r="877" spans="2:7">
      <c r="B877" s="787"/>
      <c r="C877" s="787"/>
      <c r="G877" s="4">
        <f t="shared" si="16"/>
        <v>620.00099999999998</v>
      </c>
    </row>
    <row r="878" spans="2:7">
      <c r="B878" s="787"/>
      <c r="C878" s="787"/>
      <c r="G878" s="4">
        <f t="shared" si="16"/>
        <v>620.00099999999998</v>
      </c>
    </row>
    <row r="879" spans="2:7">
      <c r="B879" s="787"/>
      <c r="C879" s="787"/>
      <c r="G879" s="4">
        <f t="shared" si="16"/>
        <v>620.00099999999998</v>
      </c>
    </row>
    <row r="880" spans="2:7">
      <c r="B880" s="787"/>
      <c r="C880" s="787"/>
      <c r="G880" s="4">
        <f t="shared" si="16"/>
        <v>620.00099999999998</v>
      </c>
    </row>
    <row r="881" spans="2:7">
      <c r="B881" s="787"/>
      <c r="C881" s="787"/>
      <c r="G881" s="4">
        <f t="shared" si="16"/>
        <v>620.00099999999998</v>
      </c>
    </row>
    <row r="882" spans="2:7">
      <c r="B882" s="787"/>
      <c r="C882" s="787"/>
      <c r="G882" s="4">
        <f t="shared" si="16"/>
        <v>620.00099999999998</v>
      </c>
    </row>
    <row r="883" spans="2:7">
      <c r="B883" s="787"/>
      <c r="C883" s="787"/>
      <c r="G883" s="4">
        <f t="shared" si="16"/>
        <v>620.00099999999998</v>
      </c>
    </row>
    <row r="884" spans="2:7">
      <c r="B884" s="787"/>
      <c r="C884" s="787"/>
      <c r="G884" s="4">
        <f t="shared" si="16"/>
        <v>620.00099999999998</v>
      </c>
    </row>
    <row r="885" spans="2:7">
      <c r="B885" s="787"/>
      <c r="C885" s="787"/>
      <c r="G885" s="4">
        <f t="shared" si="16"/>
        <v>620.00099999999998</v>
      </c>
    </row>
    <row r="886" spans="2:7">
      <c r="B886" s="787"/>
      <c r="C886" s="787"/>
      <c r="G886" s="4">
        <f t="shared" si="16"/>
        <v>620.00099999999998</v>
      </c>
    </row>
    <row r="887" spans="2:7">
      <c r="B887" s="787"/>
      <c r="C887" s="787"/>
      <c r="G887" s="4">
        <f t="shared" si="16"/>
        <v>620.00099999999998</v>
      </c>
    </row>
    <row r="888" spans="2:7">
      <c r="B888" s="787"/>
      <c r="C888" s="787"/>
      <c r="G888" s="4">
        <f t="shared" si="16"/>
        <v>620.00099999999998</v>
      </c>
    </row>
    <row r="889" spans="2:7">
      <c r="B889" s="787"/>
      <c r="C889" s="787"/>
      <c r="G889" s="4">
        <f t="shared" si="16"/>
        <v>620.00099999999998</v>
      </c>
    </row>
    <row r="890" spans="2:7">
      <c r="B890" s="787"/>
      <c r="C890" s="787"/>
      <c r="G890" s="4">
        <f t="shared" si="16"/>
        <v>620.00099999999998</v>
      </c>
    </row>
    <row r="891" spans="2:7">
      <c r="B891" s="787"/>
      <c r="C891" s="787"/>
      <c r="G891" s="4">
        <f t="shared" si="16"/>
        <v>620.00099999999998</v>
      </c>
    </row>
    <row r="892" spans="2:7">
      <c r="B892" s="787"/>
      <c r="C892" s="787"/>
      <c r="G892" s="4">
        <f t="shared" si="16"/>
        <v>620.00099999999998</v>
      </c>
    </row>
    <row r="893" spans="2:7">
      <c r="B893" s="787"/>
      <c r="C893" s="787"/>
      <c r="G893" s="4">
        <f t="shared" si="16"/>
        <v>620.00099999999998</v>
      </c>
    </row>
    <row r="894" spans="2:7">
      <c r="B894" s="787"/>
      <c r="C894" s="787"/>
      <c r="G894" s="4">
        <f t="shared" si="16"/>
        <v>620.00099999999998</v>
      </c>
    </row>
    <row r="895" spans="2:7">
      <c r="B895" s="787"/>
      <c r="C895" s="787"/>
      <c r="G895" s="4">
        <f t="shared" si="16"/>
        <v>620.00099999999998</v>
      </c>
    </row>
    <row r="896" spans="2:7">
      <c r="B896" s="787"/>
      <c r="C896" s="787"/>
      <c r="G896" s="4">
        <f t="shared" si="16"/>
        <v>620.00099999999998</v>
      </c>
    </row>
    <row r="897" spans="2:7">
      <c r="B897" s="787"/>
      <c r="C897" s="787"/>
      <c r="G897" s="4">
        <f t="shared" si="16"/>
        <v>620.00099999999998</v>
      </c>
    </row>
    <row r="898" spans="2:7">
      <c r="B898" s="787"/>
      <c r="C898" s="787"/>
      <c r="G898" s="4">
        <f t="shared" si="16"/>
        <v>620.00099999999998</v>
      </c>
    </row>
    <row r="899" spans="2:7">
      <c r="B899" s="787"/>
      <c r="C899" s="787"/>
      <c r="G899" s="4">
        <f t="shared" ref="G899:G962" si="17">+G898+E899-F899</f>
        <v>620.00099999999998</v>
      </c>
    </row>
    <row r="900" spans="2:7">
      <c r="B900" s="787"/>
      <c r="C900" s="787"/>
      <c r="G900" s="4">
        <f t="shared" si="17"/>
        <v>620.00099999999998</v>
      </c>
    </row>
    <row r="901" spans="2:7">
      <c r="B901" s="787"/>
      <c r="C901" s="787"/>
      <c r="G901" s="4">
        <f t="shared" si="17"/>
        <v>620.00099999999998</v>
      </c>
    </row>
    <row r="902" spans="2:7">
      <c r="B902" s="787"/>
      <c r="C902" s="787"/>
      <c r="G902" s="4">
        <f t="shared" si="17"/>
        <v>620.00099999999998</v>
      </c>
    </row>
    <row r="903" spans="2:7">
      <c r="B903" s="787"/>
      <c r="C903" s="787"/>
      <c r="G903" s="4">
        <f t="shared" si="17"/>
        <v>620.00099999999998</v>
      </c>
    </row>
    <row r="904" spans="2:7">
      <c r="B904" s="787"/>
      <c r="C904" s="787"/>
      <c r="G904" s="4">
        <f t="shared" si="17"/>
        <v>620.00099999999998</v>
      </c>
    </row>
    <row r="905" spans="2:7">
      <c r="B905" s="787"/>
      <c r="C905" s="787"/>
      <c r="G905" s="4">
        <f t="shared" si="17"/>
        <v>620.00099999999998</v>
      </c>
    </row>
    <row r="906" spans="2:7">
      <c r="B906" s="787"/>
      <c r="C906" s="787"/>
      <c r="G906" s="4">
        <f t="shared" si="17"/>
        <v>620.00099999999998</v>
      </c>
    </row>
    <row r="907" spans="2:7">
      <c r="B907" s="787"/>
      <c r="C907" s="787"/>
      <c r="G907" s="4">
        <f t="shared" si="17"/>
        <v>620.00099999999998</v>
      </c>
    </row>
    <row r="908" spans="2:7">
      <c r="B908" s="787"/>
      <c r="C908" s="787"/>
      <c r="G908" s="4">
        <f t="shared" si="17"/>
        <v>620.00099999999998</v>
      </c>
    </row>
    <row r="909" spans="2:7">
      <c r="B909" s="787"/>
      <c r="C909" s="787"/>
      <c r="G909" s="4">
        <f t="shared" si="17"/>
        <v>620.00099999999998</v>
      </c>
    </row>
    <row r="910" spans="2:7">
      <c r="B910" s="787"/>
      <c r="C910" s="787"/>
      <c r="G910" s="4">
        <f t="shared" si="17"/>
        <v>620.00099999999998</v>
      </c>
    </row>
    <row r="911" spans="2:7">
      <c r="B911" s="787"/>
      <c r="C911" s="787"/>
      <c r="G911" s="4">
        <f t="shared" si="17"/>
        <v>620.00099999999998</v>
      </c>
    </row>
    <row r="912" spans="2:7">
      <c r="B912" s="787"/>
      <c r="C912" s="787"/>
      <c r="G912" s="4">
        <f t="shared" si="17"/>
        <v>620.00099999999998</v>
      </c>
    </row>
    <row r="913" spans="2:7">
      <c r="B913" s="787"/>
      <c r="C913" s="787"/>
      <c r="G913" s="4">
        <f t="shared" si="17"/>
        <v>620.00099999999998</v>
      </c>
    </row>
    <row r="914" spans="2:7">
      <c r="B914" s="787"/>
      <c r="C914" s="787"/>
      <c r="G914" s="4">
        <f t="shared" si="17"/>
        <v>620.00099999999998</v>
      </c>
    </row>
    <row r="915" spans="2:7">
      <c r="B915" s="787"/>
      <c r="C915" s="787"/>
      <c r="G915" s="4">
        <f t="shared" si="17"/>
        <v>620.00099999999998</v>
      </c>
    </row>
    <row r="916" spans="2:7">
      <c r="B916" s="787"/>
      <c r="C916" s="787"/>
      <c r="G916" s="4">
        <f t="shared" si="17"/>
        <v>620.00099999999998</v>
      </c>
    </row>
    <row r="917" spans="2:7">
      <c r="B917" s="787"/>
      <c r="C917" s="787"/>
      <c r="G917" s="4">
        <f t="shared" si="17"/>
        <v>620.00099999999998</v>
      </c>
    </row>
    <row r="918" spans="2:7">
      <c r="B918" s="787"/>
      <c r="C918" s="787"/>
      <c r="G918" s="4">
        <f t="shared" si="17"/>
        <v>620.00099999999998</v>
      </c>
    </row>
    <row r="919" spans="2:7">
      <c r="B919" s="787"/>
      <c r="C919" s="787"/>
      <c r="G919" s="4">
        <f t="shared" si="17"/>
        <v>620.00099999999998</v>
      </c>
    </row>
    <row r="920" spans="2:7">
      <c r="B920" s="787"/>
      <c r="C920" s="787"/>
      <c r="G920" s="4">
        <f t="shared" si="17"/>
        <v>620.00099999999998</v>
      </c>
    </row>
    <row r="921" spans="2:7">
      <c r="B921" s="787"/>
      <c r="C921" s="787"/>
      <c r="G921" s="4">
        <f t="shared" si="17"/>
        <v>620.00099999999998</v>
      </c>
    </row>
    <row r="922" spans="2:7">
      <c r="B922" s="787"/>
      <c r="C922" s="787"/>
      <c r="G922" s="4">
        <f t="shared" si="17"/>
        <v>620.00099999999998</v>
      </c>
    </row>
    <row r="923" spans="2:7">
      <c r="B923" s="787"/>
      <c r="C923" s="787"/>
      <c r="G923" s="4">
        <f t="shared" si="17"/>
        <v>620.00099999999998</v>
      </c>
    </row>
    <row r="924" spans="2:7">
      <c r="B924" s="787"/>
      <c r="C924" s="787"/>
      <c r="G924" s="4">
        <f t="shared" si="17"/>
        <v>620.00099999999998</v>
      </c>
    </row>
    <row r="925" spans="2:7">
      <c r="B925" s="787"/>
      <c r="C925" s="787"/>
      <c r="G925" s="4">
        <f t="shared" si="17"/>
        <v>620.00099999999998</v>
      </c>
    </row>
    <row r="926" spans="2:7">
      <c r="B926" s="787"/>
      <c r="C926" s="787"/>
      <c r="G926" s="4">
        <f t="shared" si="17"/>
        <v>620.00099999999998</v>
      </c>
    </row>
    <row r="927" spans="2:7">
      <c r="B927" s="787"/>
      <c r="C927" s="787"/>
      <c r="G927" s="4">
        <f t="shared" si="17"/>
        <v>620.00099999999998</v>
      </c>
    </row>
    <row r="928" spans="2:7">
      <c r="B928" s="787"/>
      <c r="C928" s="787"/>
      <c r="G928" s="4">
        <f t="shared" si="17"/>
        <v>620.00099999999998</v>
      </c>
    </row>
    <row r="929" spans="2:7">
      <c r="B929" s="787"/>
      <c r="C929" s="787"/>
      <c r="G929" s="4">
        <f t="shared" si="17"/>
        <v>620.00099999999998</v>
      </c>
    </row>
    <row r="930" spans="2:7">
      <c r="B930" s="787"/>
      <c r="C930" s="787"/>
      <c r="G930" s="4">
        <f t="shared" si="17"/>
        <v>620.00099999999998</v>
      </c>
    </row>
    <row r="931" spans="2:7">
      <c r="B931" s="787"/>
      <c r="C931" s="787"/>
      <c r="G931" s="4">
        <f t="shared" si="17"/>
        <v>620.00099999999998</v>
      </c>
    </row>
    <row r="932" spans="2:7">
      <c r="B932" s="787"/>
      <c r="C932" s="787"/>
      <c r="G932" s="4">
        <f t="shared" si="17"/>
        <v>620.00099999999998</v>
      </c>
    </row>
    <row r="933" spans="2:7">
      <c r="B933" s="787"/>
      <c r="C933" s="787"/>
      <c r="G933" s="4">
        <f t="shared" si="17"/>
        <v>620.00099999999998</v>
      </c>
    </row>
    <row r="934" spans="2:7">
      <c r="B934" s="787"/>
      <c r="C934" s="787"/>
      <c r="G934" s="4">
        <f t="shared" si="17"/>
        <v>620.00099999999998</v>
      </c>
    </row>
    <row r="935" spans="2:7">
      <c r="B935" s="787"/>
      <c r="C935" s="787"/>
      <c r="G935" s="4">
        <f t="shared" si="17"/>
        <v>620.00099999999998</v>
      </c>
    </row>
    <row r="936" spans="2:7">
      <c r="B936" s="787"/>
      <c r="C936" s="787"/>
      <c r="G936" s="4">
        <f t="shared" si="17"/>
        <v>620.00099999999998</v>
      </c>
    </row>
    <row r="937" spans="2:7">
      <c r="B937" s="787"/>
      <c r="C937" s="787"/>
      <c r="G937" s="4">
        <f t="shared" si="17"/>
        <v>620.00099999999998</v>
      </c>
    </row>
    <row r="938" spans="2:7">
      <c r="B938" s="787"/>
      <c r="C938" s="787"/>
      <c r="G938" s="4">
        <f t="shared" si="17"/>
        <v>620.00099999999998</v>
      </c>
    </row>
    <row r="939" spans="2:7">
      <c r="B939" s="787"/>
      <c r="C939" s="787"/>
      <c r="G939" s="4">
        <f t="shared" si="17"/>
        <v>620.00099999999998</v>
      </c>
    </row>
    <row r="940" spans="2:7">
      <c r="B940" s="787"/>
      <c r="C940" s="787"/>
      <c r="G940" s="4">
        <f t="shared" si="17"/>
        <v>620.00099999999998</v>
      </c>
    </row>
    <row r="941" spans="2:7">
      <c r="B941" s="787"/>
      <c r="C941" s="787"/>
      <c r="G941" s="4">
        <f t="shared" si="17"/>
        <v>620.00099999999998</v>
      </c>
    </row>
    <row r="942" spans="2:7">
      <c r="B942" s="787"/>
      <c r="C942" s="787"/>
      <c r="G942" s="4">
        <f t="shared" si="17"/>
        <v>620.00099999999998</v>
      </c>
    </row>
    <row r="943" spans="2:7">
      <c r="B943" s="787"/>
      <c r="C943" s="787"/>
      <c r="G943" s="4">
        <f t="shared" si="17"/>
        <v>620.00099999999998</v>
      </c>
    </row>
    <row r="944" spans="2:7">
      <c r="B944" s="787"/>
      <c r="C944" s="787"/>
      <c r="G944" s="4">
        <f t="shared" si="17"/>
        <v>620.00099999999998</v>
      </c>
    </row>
    <row r="945" spans="2:7">
      <c r="B945" s="787"/>
      <c r="C945" s="787"/>
      <c r="G945" s="4">
        <f t="shared" si="17"/>
        <v>620.00099999999998</v>
      </c>
    </row>
    <row r="946" spans="2:7">
      <c r="B946" s="787"/>
      <c r="C946" s="787"/>
      <c r="G946" s="4">
        <f t="shared" si="17"/>
        <v>620.00099999999998</v>
      </c>
    </row>
    <row r="947" spans="2:7">
      <c r="B947" s="787"/>
      <c r="C947" s="787"/>
      <c r="G947" s="4">
        <f t="shared" si="17"/>
        <v>620.00099999999998</v>
      </c>
    </row>
    <row r="948" spans="2:7">
      <c r="B948" s="787"/>
      <c r="C948" s="787"/>
      <c r="G948" s="4">
        <f t="shared" si="17"/>
        <v>620.00099999999998</v>
      </c>
    </row>
    <row r="949" spans="2:7">
      <c r="B949" s="787"/>
      <c r="C949" s="787"/>
      <c r="G949" s="4">
        <f t="shared" si="17"/>
        <v>620.00099999999998</v>
      </c>
    </row>
    <row r="950" spans="2:7">
      <c r="B950" s="787"/>
      <c r="C950" s="787"/>
      <c r="G950" s="4">
        <f t="shared" si="17"/>
        <v>620.00099999999998</v>
      </c>
    </row>
    <row r="951" spans="2:7">
      <c r="B951" s="787"/>
      <c r="C951" s="787"/>
      <c r="G951" s="4">
        <f t="shared" si="17"/>
        <v>620.00099999999998</v>
      </c>
    </row>
    <row r="952" spans="2:7">
      <c r="B952" s="787"/>
      <c r="C952" s="787"/>
      <c r="G952" s="4">
        <f t="shared" si="17"/>
        <v>620.00099999999998</v>
      </c>
    </row>
    <row r="953" spans="2:7">
      <c r="B953" s="787"/>
      <c r="C953" s="787"/>
      <c r="G953" s="4">
        <f t="shared" si="17"/>
        <v>620.00099999999998</v>
      </c>
    </row>
    <row r="954" spans="2:7">
      <c r="B954" s="787"/>
      <c r="C954" s="787"/>
      <c r="G954" s="4">
        <f t="shared" si="17"/>
        <v>620.00099999999998</v>
      </c>
    </row>
    <row r="955" spans="2:7">
      <c r="B955" s="787"/>
      <c r="C955" s="787"/>
      <c r="G955" s="4">
        <f t="shared" si="17"/>
        <v>620.00099999999998</v>
      </c>
    </row>
    <row r="956" spans="2:7">
      <c r="B956" s="787"/>
      <c r="C956" s="787"/>
      <c r="G956" s="4">
        <f t="shared" si="17"/>
        <v>620.00099999999998</v>
      </c>
    </row>
    <row r="957" spans="2:7">
      <c r="B957" s="787"/>
      <c r="C957" s="787"/>
      <c r="G957" s="4">
        <f t="shared" si="17"/>
        <v>620.00099999999998</v>
      </c>
    </row>
    <row r="958" spans="2:7">
      <c r="B958" s="787"/>
      <c r="C958" s="787"/>
      <c r="G958" s="4">
        <f t="shared" si="17"/>
        <v>620.00099999999998</v>
      </c>
    </row>
    <row r="959" spans="2:7">
      <c r="B959" s="787"/>
      <c r="C959" s="787"/>
      <c r="G959" s="4">
        <f t="shared" si="17"/>
        <v>620.00099999999998</v>
      </c>
    </row>
    <row r="960" spans="2:7">
      <c r="B960" s="787"/>
      <c r="C960" s="787"/>
      <c r="G960" s="4">
        <f t="shared" si="17"/>
        <v>620.00099999999998</v>
      </c>
    </row>
    <row r="961" spans="2:7">
      <c r="B961" s="787"/>
      <c r="C961" s="787"/>
      <c r="G961" s="4">
        <f t="shared" si="17"/>
        <v>620.00099999999998</v>
      </c>
    </row>
    <row r="962" spans="2:7">
      <c r="B962" s="787"/>
      <c r="C962" s="787"/>
      <c r="G962" s="4">
        <f t="shared" si="17"/>
        <v>620.00099999999998</v>
      </c>
    </row>
    <row r="963" spans="2:7">
      <c r="B963" s="787"/>
      <c r="C963" s="787"/>
      <c r="G963" s="4">
        <f t="shared" ref="G963:G1020" si="18">+G962+E963-F963</f>
        <v>620.00099999999998</v>
      </c>
    </row>
    <row r="964" spans="2:7">
      <c r="B964" s="787"/>
      <c r="C964" s="787"/>
      <c r="G964" s="4">
        <f t="shared" si="18"/>
        <v>620.00099999999998</v>
      </c>
    </row>
    <row r="965" spans="2:7">
      <c r="B965" s="787"/>
      <c r="C965" s="787"/>
      <c r="G965" s="4">
        <f t="shared" si="18"/>
        <v>620.00099999999998</v>
      </c>
    </row>
    <row r="966" spans="2:7">
      <c r="B966" s="787"/>
      <c r="C966" s="787"/>
      <c r="G966" s="4">
        <f t="shared" si="18"/>
        <v>620.00099999999998</v>
      </c>
    </row>
    <row r="967" spans="2:7">
      <c r="B967" s="787"/>
      <c r="C967" s="787"/>
      <c r="G967" s="4">
        <f t="shared" si="18"/>
        <v>620.00099999999998</v>
      </c>
    </row>
    <row r="968" spans="2:7">
      <c r="B968" s="787"/>
      <c r="C968" s="787"/>
      <c r="G968" s="4">
        <f t="shared" si="18"/>
        <v>620.00099999999998</v>
      </c>
    </row>
    <row r="969" spans="2:7">
      <c r="B969" s="787"/>
      <c r="C969" s="787"/>
      <c r="G969" s="4">
        <f t="shared" si="18"/>
        <v>620.00099999999998</v>
      </c>
    </row>
    <row r="970" spans="2:7">
      <c r="B970" s="787"/>
      <c r="C970" s="787"/>
      <c r="G970" s="4">
        <f t="shared" si="18"/>
        <v>620.00099999999998</v>
      </c>
    </row>
    <row r="971" spans="2:7">
      <c r="B971" s="787"/>
      <c r="C971" s="787"/>
      <c r="G971" s="4">
        <f t="shared" si="18"/>
        <v>620.00099999999998</v>
      </c>
    </row>
    <row r="972" spans="2:7">
      <c r="B972" s="787"/>
      <c r="C972" s="787"/>
      <c r="G972" s="4">
        <f t="shared" si="18"/>
        <v>620.00099999999998</v>
      </c>
    </row>
    <row r="973" spans="2:7">
      <c r="B973" s="787"/>
      <c r="C973" s="787"/>
      <c r="G973" s="4">
        <f t="shared" si="18"/>
        <v>620.00099999999998</v>
      </c>
    </row>
    <row r="974" spans="2:7">
      <c r="B974" s="787"/>
      <c r="C974" s="787"/>
      <c r="G974" s="4">
        <f t="shared" si="18"/>
        <v>620.00099999999998</v>
      </c>
    </row>
    <row r="975" spans="2:7">
      <c r="B975" s="787"/>
      <c r="C975" s="787"/>
      <c r="G975" s="4">
        <f t="shared" si="18"/>
        <v>620.00099999999998</v>
      </c>
    </row>
    <row r="976" spans="2:7">
      <c r="B976" s="787"/>
      <c r="C976" s="787"/>
      <c r="G976" s="4">
        <f t="shared" si="18"/>
        <v>620.00099999999998</v>
      </c>
    </row>
    <row r="977" spans="2:7">
      <c r="B977" s="787"/>
      <c r="C977" s="787"/>
      <c r="G977" s="4">
        <f t="shared" si="18"/>
        <v>620.00099999999998</v>
      </c>
    </row>
    <row r="978" spans="2:7">
      <c r="B978" s="787"/>
      <c r="C978" s="787"/>
      <c r="G978" s="4">
        <f t="shared" si="18"/>
        <v>620.00099999999998</v>
      </c>
    </row>
    <row r="979" spans="2:7">
      <c r="B979" s="787"/>
      <c r="C979" s="787"/>
      <c r="G979" s="4">
        <f t="shared" si="18"/>
        <v>620.00099999999998</v>
      </c>
    </row>
    <row r="980" spans="2:7">
      <c r="B980" s="787"/>
      <c r="C980" s="787"/>
      <c r="G980" s="4">
        <f t="shared" si="18"/>
        <v>620.00099999999998</v>
      </c>
    </row>
    <row r="981" spans="2:7">
      <c r="B981" s="787"/>
      <c r="C981" s="787"/>
      <c r="G981" s="4">
        <f t="shared" si="18"/>
        <v>620.00099999999998</v>
      </c>
    </row>
    <row r="982" spans="2:7">
      <c r="B982" s="787"/>
      <c r="C982" s="787"/>
      <c r="G982" s="4">
        <f t="shared" si="18"/>
        <v>620.00099999999998</v>
      </c>
    </row>
    <row r="983" spans="2:7">
      <c r="B983" s="787"/>
      <c r="C983" s="787"/>
      <c r="G983" s="4">
        <f t="shared" si="18"/>
        <v>620.00099999999998</v>
      </c>
    </row>
    <row r="984" spans="2:7">
      <c r="B984" s="787"/>
      <c r="C984" s="787"/>
      <c r="G984" s="4">
        <f t="shared" si="18"/>
        <v>620.00099999999998</v>
      </c>
    </row>
    <row r="985" spans="2:7">
      <c r="B985" s="787"/>
      <c r="C985" s="787"/>
      <c r="G985" s="4">
        <f t="shared" si="18"/>
        <v>620.00099999999998</v>
      </c>
    </row>
    <row r="986" spans="2:7">
      <c r="B986" s="787"/>
      <c r="C986" s="787"/>
      <c r="G986" s="4">
        <f t="shared" si="18"/>
        <v>620.00099999999998</v>
      </c>
    </row>
    <row r="987" spans="2:7">
      <c r="B987" s="787"/>
      <c r="C987" s="787"/>
      <c r="G987" s="4">
        <f t="shared" si="18"/>
        <v>620.00099999999998</v>
      </c>
    </row>
    <row r="988" spans="2:7">
      <c r="B988" s="787"/>
      <c r="C988" s="787"/>
      <c r="G988" s="4">
        <f t="shared" si="18"/>
        <v>620.00099999999998</v>
      </c>
    </row>
    <row r="989" spans="2:7">
      <c r="B989" s="787"/>
      <c r="C989" s="787"/>
      <c r="G989" s="4">
        <f t="shared" si="18"/>
        <v>620.00099999999998</v>
      </c>
    </row>
    <row r="990" spans="2:7">
      <c r="B990" s="787"/>
      <c r="C990" s="787"/>
      <c r="G990" s="4">
        <f t="shared" si="18"/>
        <v>620.00099999999998</v>
      </c>
    </row>
    <row r="991" spans="2:7">
      <c r="B991" s="787"/>
      <c r="C991" s="787"/>
      <c r="G991" s="4">
        <f t="shared" si="18"/>
        <v>620.00099999999998</v>
      </c>
    </row>
    <row r="992" spans="2:7">
      <c r="B992" s="787"/>
      <c r="C992" s="787"/>
      <c r="G992" s="4">
        <f t="shared" si="18"/>
        <v>620.00099999999998</v>
      </c>
    </row>
    <row r="993" spans="2:7">
      <c r="B993" s="787"/>
      <c r="C993" s="787"/>
      <c r="G993" s="4">
        <f t="shared" si="18"/>
        <v>620.00099999999998</v>
      </c>
    </row>
    <row r="994" spans="2:7">
      <c r="B994" s="787"/>
      <c r="C994" s="787"/>
      <c r="G994" s="4">
        <f t="shared" si="18"/>
        <v>620.00099999999998</v>
      </c>
    </row>
    <row r="995" spans="2:7">
      <c r="B995" s="787"/>
      <c r="C995" s="787"/>
      <c r="G995" s="4">
        <f t="shared" si="18"/>
        <v>620.00099999999998</v>
      </c>
    </row>
    <row r="996" spans="2:7">
      <c r="B996" s="787"/>
      <c r="C996" s="787"/>
      <c r="G996" s="4">
        <f t="shared" si="18"/>
        <v>620.00099999999998</v>
      </c>
    </row>
    <row r="997" spans="2:7">
      <c r="B997" s="787"/>
      <c r="C997" s="787"/>
      <c r="G997" s="4">
        <f t="shared" si="18"/>
        <v>620.00099999999998</v>
      </c>
    </row>
    <row r="998" spans="2:7">
      <c r="B998" s="787"/>
      <c r="C998" s="787"/>
      <c r="G998" s="4">
        <f t="shared" si="18"/>
        <v>620.00099999999998</v>
      </c>
    </row>
    <row r="999" spans="2:7">
      <c r="B999" s="787"/>
      <c r="C999" s="787"/>
      <c r="G999" s="4">
        <f t="shared" si="18"/>
        <v>620.00099999999998</v>
      </c>
    </row>
    <row r="1000" spans="2:7">
      <c r="B1000" s="787"/>
      <c r="C1000" s="787"/>
      <c r="G1000" s="4">
        <f t="shared" si="18"/>
        <v>620.00099999999998</v>
      </c>
    </row>
    <row r="1001" spans="2:7">
      <c r="B1001" s="787"/>
      <c r="C1001" s="787"/>
      <c r="G1001" s="4">
        <f t="shared" si="18"/>
        <v>620.00099999999998</v>
      </c>
    </row>
    <row r="1002" spans="2:7">
      <c r="B1002" s="787"/>
      <c r="C1002" s="787"/>
      <c r="G1002" s="4">
        <f t="shared" si="18"/>
        <v>620.00099999999998</v>
      </c>
    </row>
    <row r="1003" spans="2:7">
      <c r="B1003" s="787"/>
      <c r="C1003" s="787"/>
      <c r="G1003" s="4">
        <f t="shared" si="18"/>
        <v>620.00099999999998</v>
      </c>
    </row>
    <row r="1004" spans="2:7">
      <c r="B1004" s="787"/>
      <c r="C1004" s="787"/>
      <c r="G1004" s="4">
        <f t="shared" si="18"/>
        <v>620.00099999999998</v>
      </c>
    </row>
    <row r="1005" spans="2:7">
      <c r="B1005" s="787"/>
      <c r="C1005" s="787"/>
      <c r="G1005" s="4">
        <f t="shared" si="18"/>
        <v>620.00099999999998</v>
      </c>
    </row>
    <row r="1006" spans="2:7">
      <c r="B1006" s="787"/>
      <c r="C1006" s="787"/>
      <c r="G1006" s="4">
        <f t="shared" si="18"/>
        <v>620.00099999999998</v>
      </c>
    </row>
    <row r="1007" spans="2:7">
      <c r="B1007" s="787"/>
      <c r="C1007" s="787"/>
      <c r="G1007" s="4">
        <f t="shared" si="18"/>
        <v>620.00099999999998</v>
      </c>
    </row>
    <row r="1008" spans="2:7">
      <c r="B1008" s="787"/>
      <c r="C1008" s="787"/>
      <c r="G1008" s="4">
        <f t="shared" si="18"/>
        <v>620.00099999999998</v>
      </c>
    </row>
    <row r="1009" spans="2:7">
      <c r="B1009" s="787"/>
      <c r="C1009" s="787"/>
      <c r="G1009" s="4">
        <f t="shared" si="18"/>
        <v>620.00099999999998</v>
      </c>
    </row>
    <row r="1010" spans="2:7">
      <c r="B1010" s="787"/>
      <c r="C1010" s="787"/>
      <c r="G1010" s="4">
        <f t="shared" si="18"/>
        <v>620.00099999999998</v>
      </c>
    </row>
    <row r="1011" spans="2:7">
      <c r="B1011" s="787"/>
      <c r="C1011" s="787"/>
      <c r="G1011" s="4">
        <f t="shared" si="18"/>
        <v>620.00099999999998</v>
      </c>
    </row>
    <row r="1012" spans="2:7">
      <c r="B1012" s="787"/>
      <c r="C1012" s="787"/>
      <c r="G1012" s="4">
        <f t="shared" si="18"/>
        <v>620.00099999999998</v>
      </c>
    </row>
    <row r="1013" spans="2:7">
      <c r="B1013" s="787"/>
      <c r="C1013" s="787"/>
      <c r="G1013" s="4">
        <f t="shared" si="18"/>
        <v>620.00099999999998</v>
      </c>
    </row>
    <row r="1014" spans="2:7">
      <c r="B1014" s="787"/>
      <c r="C1014" s="787"/>
      <c r="G1014" s="4">
        <f t="shared" si="18"/>
        <v>620.00099999999998</v>
      </c>
    </row>
    <row r="1015" spans="2:7">
      <c r="B1015" s="787"/>
      <c r="C1015" s="787"/>
      <c r="G1015" s="4">
        <f t="shared" si="18"/>
        <v>620.00099999999998</v>
      </c>
    </row>
    <row r="1016" spans="2:7">
      <c r="B1016" s="787"/>
      <c r="C1016" s="787"/>
      <c r="G1016" s="4">
        <f t="shared" si="18"/>
        <v>620.00099999999998</v>
      </c>
    </row>
    <row r="1017" spans="2:7">
      <c r="B1017" s="787"/>
      <c r="C1017" s="787"/>
      <c r="G1017" s="4">
        <f t="shared" si="18"/>
        <v>620.00099999999998</v>
      </c>
    </row>
    <row r="1018" spans="2:7">
      <c r="B1018" s="787"/>
      <c r="C1018" s="787"/>
      <c r="G1018" s="4">
        <f t="shared" si="18"/>
        <v>620.00099999999998</v>
      </c>
    </row>
    <row r="1019" spans="2:7">
      <c r="B1019" s="787"/>
      <c r="C1019" s="787"/>
      <c r="G1019" s="4">
        <f t="shared" si="18"/>
        <v>620.00099999999998</v>
      </c>
    </row>
    <row r="1020" spans="2:7">
      <c r="B1020" s="787"/>
      <c r="C1020" s="787"/>
      <c r="G1020" s="4">
        <f t="shared" si="18"/>
        <v>620.00099999999998</v>
      </c>
    </row>
    <row r="1021" spans="2:7">
      <c r="B1021" s="787"/>
      <c r="C1021" s="787"/>
    </row>
    <row r="1022" spans="2:7">
      <c r="B1022" s="787"/>
      <c r="C1022" s="787"/>
    </row>
    <row r="1023" spans="2:7">
      <c r="B1023" s="787"/>
      <c r="C1023" s="787"/>
    </row>
  </sheetData>
  <autoFilter ref="A6:T590" xr:uid="{00000000-0001-0000-2100-000000000000}"/>
  <mergeCells count="8">
    <mergeCell ref="K606:M606"/>
    <mergeCell ref="A1:G4"/>
    <mergeCell ref="J573:L573"/>
    <mergeCell ref="K553:M553"/>
    <mergeCell ref="K234:N234"/>
    <mergeCell ref="J305:L305"/>
    <mergeCell ref="J418:L418"/>
    <mergeCell ref="K444:M444"/>
  </mergeCells>
  <pageMargins left="0.70866141732283472" right="0.70866141732283472" top="0.39370078740157483" bottom="0.35433070866141736" header="0.31496062992125984" footer="0.31496062992125984"/>
  <pageSetup paperSize="9" scale="120" fitToWidth="0" fitToHeight="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032D-DB07-4F20-9755-4F571A87DB4C}">
  <sheetPr>
    <tabColor rgb="FF00B0F0"/>
  </sheetPr>
  <dimension ref="A1:N315"/>
  <sheetViews>
    <sheetView topLeftCell="A41" workbookViewId="0">
      <selection activeCell="E64" sqref="E64"/>
    </sheetView>
  </sheetViews>
  <sheetFormatPr defaultColWidth="9.140625" defaultRowHeight="15"/>
  <cols>
    <col min="1" max="1" width="11.42578125" style="39" bestFit="1" customWidth="1"/>
    <col min="2" max="2" width="13.140625" style="6" bestFit="1" customWidth="1"/>
    <col min="3" max="3" width="16.28515625" style="6" customWidth="1"/>
    <col min="4" max="4" width="13.42578125" customWidth="1"/>
    <col min="5" max="5" width="11" style="121" customWidth="1"/>
    <col min="6" max="6" width="9.140625" style="121"/>
    <col min="10" max="10" width="8.5703125" customWidth="1"/>
    <col min="11" max="11" width="10.7109375" bestFit="1" customWidth="1"/>
  </cols>
  <sheetData>
    <row r="1" spans="1:14" ht="19.5" customHeight="1">
      <c r="A1" s="887" t="s">
        <v>5139</v>
      </c>
      <c r="B1" s="887"/>
      <c r="C1" s="887"/>
      <c r="D1" s="887"/>
      <c r="E1" s="887"/>
      <c r="F1" s="887"/>
      <c r="G1" s="887"/>
      <c r="H1" s="812"/>
      <c r="J1" t="s">
        <v>5140</v>
      </c>
    </row>
    <row r="2" spans="1:14">
      <c r="A2" s="106"/>
      <c r="B2" s="787"/>
      <c r="C2" s="787"/>
      <c r="E2" s="150"/>
      <c r="F2" s="814"/>
      <c r="G2" s="4"/>
      <c r="H2" s="4"/>
      <c r="J2" t="s">
        <v>140</v>
      </c>
      <c r="K2">
        <v>41365838</v>
      </c>
    </row>
    <row r="3" spans="1:14" ht="45">
      <c r="A3" s="40" t="s">
        <v>1</v>
      </c>
      <c r="B3" s="804" t="s">
        <v>2</v>
      </c>
      <c r="C3" s="804" t="s">
        <v>3</v>
      </c>
      <c r="D3" s="804" t="s">
        <v>4</v>
      </c>
      <c r="E3" s="236" t="s">
        <v>5</v>
      </c>
      <c r="F3" s="131" t="s">
        <v>6</v>
      </c>
      <c r="G3" s="14" t="s">
        <v>7</v>
      </c>
      <c r="H3" s="14"/>
    </row>
    <row r="4" spans="1:14">
      <c r="A4" s="40"/>
      <c r="B4" s="804"/>
      <c r="C4" s="804"/>
      <c r="D4" s="804"/>
      <c r="E4" s="236"/>
      <c r="F4" s="131"/>
      <c r="G4" s="14">
        <f>+E4-F4</f>
        <v>0</v>
      </c>
      <c r="H4" s="14"/>
    </row>
    <row r="5" spans="1:14">
      <c r="A5" s="133">
        <v>45838</v>
      </c>
      <c r="B5" s="786" t="s">
        <v>4296</v>
      </c>
      <c r="C5" s="786" t="s">
        <v>20</v>
      </c>
      <c r="D5" t="s">
        <v>14</v>
      </c>
      <c r="E5" s="186">
        <v>600</v>
      </c>
      <c r="F5" s="206"/>
      <c r="G5" s="21">
        <f>+G4+E5-F5</f>
        <v>600</v>
      </c>
      <c r="H5" s="21"/>
    </row>
    <row r="6" spans="1:14">
      <c r="B6" s="787"/>
      <c r="C6" s="787"/>
      <c r="D6" t="s">
        <v>338</v>
      </c>
      <c r="E6" s="121">
        <v>1000</v>
      </c>
      <c r="G6" s="21">
        <f t="shared" ref="G6:G77" si="0">+G5+E6-F6</f>
        <v>1600</v>
      </c>
      <c r="H6" s="21"/>
    </row>
    <row r="7" spans="1:14">
      <c r="B7" s="787"/>
      <c r="C7" s="787"/>
      <c r="D7" t="s">
        <v>12</v>
      </c>
      <c r="E7" s="121">
        <v>13.9</v>
      </c>
      <c r="G7" s="21">
        <f t="shared" si="0"/>
        <v>1613.9</v>
      </c>
      <c r="H7" s="21"/>
    </row>
    <row r="8" spans="1:14">
      <c r="B8" s="787"/>
      <c r="C8" s="787"/>
      <c r="D8" t="s">
        <v>13</v>
      </c>
      <c r="E8" s="121">
        <v>4</v>
      </c>
      <c r="G8" s="21">
        <f t="shared" si="0"/>
        <v>1617.9</v>
      </c>
      <c r="H8" s="21"/>
    </row>
    <row r="9" spans="1:14">
      <c r="A9" s="39">
        <v>45818</v>
      </c>
      <c r="B9" s="787" t="s">
        <v>5141</v>
      </c>
      <c r="C9" s="787" t="s">
        <v>19</v>
      </c>
      <c r="D9" t="s">
        <v>338</v>
      </c>
      <c r="F9" s="121">
        <v>400</v>
      </c>
      <c r="G9" s="21">
        <f t="shared" si="0"/>
        <v>1217.9000000000001</v>
      </c>
      <c r="H9" s="21"/>
      <c r="K9" s="211"/>
    </row>
    <row r="10" spans="1:14">
      <c r="A10" s="39">
        <v>45826</v>
      </c>
      <c r="B10" s="787" t="s">
        <v>5142</v>
      </c>
      <c r="C10" s="787" t="s">
        <v>19</v>
      </c>
      <c r="D10" t="s">
        <v>338</v>
      </c>
      <c r="F10" s="121">
        <v>600</v>
      </c>
      <c r="G10" s="21">
        <f t="shared" si="0"/>
        <v>617.90000000000009</v>
      </c>
      <c r="H10" s="21"/>
    </row>
    <row r="11" spans="1:14" s="127" customFormat="1">
      <c r="A11" s="126">
        <v>45826</v>
      </c>
      <c r="B11" s="797" t="s">
        <v>5143</v>
      </c>
      <c r="C11" s="797" t="s">
        <v>19</v>
      </c>
      <c r="D11" s="127" t="s">
        <v>14</v>
      </c>
      <c r="E11" s="266"/>
      <c r="F11" s="266">
        <v>600</v>
      </c>
      <c r="G11" s="320">
        <f t="shared" si="0"/>
        <v>17.900000000000091</v>
      </c>
      <c r="H11" s="320"/>
      <c r="K11"/>
      <c r="L11"/>
      <c r="M11"/>
      <c r="N11"/>
    </row>
    <row r="12" spans="1:14">
      <c r="A12" s="39">
        <v>45863</v>
      </c>
      <c r="B12" s="787" t="s">
        <v>5144</v>
      </c>
      <c r="C12" s="787" t="s">
        <v>19</v>
      </c>
      <c r="D12" t="s">
        <v>12</v>
      </c>
      <c r="F12" s="121">
        <v>13.9</v>
      </c>
      <c r="G12" s="21">
        <f t="shared" si="0"/>
        <v>4.0000000000000906</v>
      </c>
      <c r="H12" s="21"/>
    </row>
    <row r="13" spans="1:14">
      <c r="A13" s="39">
        <v>45863</v>
      </c>
      <c r="B13" s="787" t="s">
        <v>5144</v>
      </c>
      <c r="C13" s="787" t="s">
        <v>19</v>
      </c>
      <c r="D13" t="s">
        <v>13</v>
      </c>
      <c r="F13" s="121">
        <v>4</v>
      </c>
      <c r="G13" s="21">
        <f t="shared" si="0"/>
        <v>9.0594198809412774E-14</v>
      </c>
      <c r="H13" s="21"/>
      <c r="K13" s="786" t="s">
        <v>21</v>
      </c>
      <c r="L13" t="s">
        <v>12</v>
      </c>
      <c r="M13" s="121">
        <v>19.3</v>
      </c>
    </row>
    <row r="14" spans="1:14">
      <c r="A14" s="133">
        <v>45900</v>
      </c>
      <c r="B14" s="786" t="s">
        <v>4296</v>
      </c>
      <c r="C14" s="786" t="s">
        <v>21</v>
      </c>
      <c r="D14" t="s">
        <v>12</v>
      </c>
      <c r="E14" s="121">
        <v>19.3</v>
      </c>
      <c r="G14" s="21">
        <f t="shared" si="0"/>
        <v>19.30000000000009</v>
      </c>
      <c r="H14" s="21"/>
      <c r="K14" s="787"/>
      <c r="L14" t="s">
        <v>13</v>
      </c>
      <c r="M14" s="121">
        <v>6</v>
      </c>
    </row>
    <row r="15" spans="1:14">
      <c r="B15" s="787"/>
      <c r="C15" s="787"/>
      <c r="D15" t="s">
        <v>13</v>
      </c>
      <c r="E15" s="121">
        <v>6</v>
      </c>
      <c r="G15" s="21">
        <f t="shared" si="0"/>
        <v>25.30000000000009</v>
      </c>
      <c r="H15" s="21"/>
      <c r="K15" s="786" t="s">
        <v>91</v>
      </c>
      <c r="L15" t="s">
        <v>12</v>
      </c>
      <c r="M15" s="121">
        <v>16</v>
      </c>
    </row>
    <row r="16" spans="1:14">
      <c r="B16" s="787"/>
      <c r="C16" s="787"/>
      <c r="D16" t="s">
        <v>14</v>
      </c>
      <c r="E16" s="121">
        <v>600</v>
      </c>
      <c r="G16" s="21">
        <f t="shared" si="0"/>
        <v>625.30000000000007</v>
      </c>
      <c r="H16" s="21"/>
      <c r="K16" s="787"/>
      <c r="L16" t="s">
        <v>13</v>
      </c>
      <c r="M16" s="121">
        <v>4</v>
      </c>
    </row>
    <row r="17" spans="1:14" s="233" customFormat="1">
      <c r="A17" s="269">
        <v>45863</v>
      </c>
      <c r="B17" s="270" t="s">
        <v>4103</v>
      </c>
      <c r="C17" s="270" t="s">
        <v>21</v>
      </c>
      <c r="D17" s="233" t="s">
        <v>14</v>
      </c>
      <c r="E17" s="273"/>
      <c r="F17" s="273">
        <v>600</v>
      </c>
      <c r="G17" s="21">
        <f t="shared" si="0"/>
        <v>25.300000000000068</v>
      </c>
      <c r="H17" s="322">
        <f>+F17</f>
        <v>600</v>
      </c>
      <c r="I17" s="233" t="s">
        <v>4104</v>
      </c>
      <c r="K17"/>
      <c r="L17">
        <v>50</v>
      </c>
      <c r="M17" s="121">
        <f>SUM(M13:M16)</f>
        <v>45.3</v>
      </c>
      <c r="N17" s="121">
        <f>L17-M17</f>
        <v>4.7000000000000028</v>
      </c>
    </row>
    <row r="18" spans="1:14" s="527" customFormat="1">
      <c r="A18" s="525">
        <v>45957</v>
      </c>
      <c r="B18" s="526" t="s">
        <v>5145</v>
      </c>
      <c r="C18" s="526" t="s">
        <v>21</v>
      </c>
      <c r="D18" t="s">
        <v>12</v>
      </c>
      <c r="E18" s="528"/>
      <c r="F18" s="121">
        <v>19.3</v>
      </c>
      <c r="G18" s="21">
        <f t="shared" si="0"/>
        <v>6.0000000000000675</v>
      </c>
      <c r="H18" s="253"/>
      <c r="M18" s="528"/>
      <c r="N18" s="528"/>
    </row>
    <row r="19" spans="1:14" s="527" customFormat="1">
      <c r="A19" s="525">
        <v>45957</v>
      </c>
      <c r="B19" s="526" t="s">
        <v>5145</v>
      </c>
      <c r="C19" s="526" t="s">
        <v>21</v>
      </c>
      <c r="D19" t="s">
        <v>13</v>
      </c>
      <c r="E19" s="528"/>
      <c r="F19" s="121">
        <v>6</v>
      </c>
      <c r="G19" s="21">
        <f t="shared" si="0"/>
        <v>6.7501559897209518E-14</v>
      </c>
      <c r="H19" s="253"/>
      <c r="M19" s="528"/>
      <c r="N19" s="528"/>
    </row>
    <row r="20" spans="1:14">
      <c r="A20" s="41">
        <v>45930</v>
      </c>
      <c r="B20" s="786" t="s">
        <v>4296</v>
      </c>
      <c r="C20" s="786" t="s">
        <v>91</v>
      </c>
      <c r="D20" t="s">
        <v>12</v>
      </c>
      <c r="E20" s="121">
        <v>16</v>
      </c>
      <c r="G20" s="21">
        <f t="shared" si="0"/>
        <v>16.000000000000068</v>
      </c>
      <c r="H20" s="21"/>
    </row>
    <row r="21" spans="1:14">
      <c r="B21" s="787"/>
      <c r="C21" s="787"/>
      <c r="D21" t="s">
        <v>13</v>
      </c>
      <c r="E21" s="121">
        <v>4</v>
      </c>
      <c r="G21" s="21">
        <f t="shared" si="0"/>
        <v>20.000000000000068</v>
      </c>
      <c r="H21" s="21"/>
    </row>
    <row r="22" spans="1:14">
      <c r="B22" s="787"/>
      <c r="C22" s="787"/>
      <c r="D22" t="s">
        <v>14</v>
      </c>
      <c r="E22" s="121">
        <v>600</v>
      </c>
      <c r="G22" s="21">
        <f t="shared" si="0"/>
        <v>620.00000000000011</v>
      </c>
      <c r="H22" s="21"/>
    </row>
    <row r="23" spans="1:14" s="233" customFormat="1">
      <c r="A23" s="269">
        <v>45905</v>
      </c>
      <c r="B23" s="270" t="s">
        <v>5146</v>
      </c>
      <c r="C23" s="270" t="s">
        <v>91</v>
      </c>
      <c r="D23" s="233" t="s">
        <v>14</v>
      </c>
      <c r="E23" s="273"/>
      <c r="F23" s="273">
        <v>600</v>
      </c>
      <c r="G23" s="21">
        <f t="shared" si="0"/>
        <v>20.000000000000114</v>
      </c>
      <c r="H23" s="322">
        <f>+F23</f>
        <v>600</v>
      </c>
      <c r="I23" s="233" t="s">
        <v>265</v>
      </c>
    </row>
    <row r="24" spans="1:14">
      <c r="A24" s="525">
        <v>45957</v>
      </c>
      <c r="B24" s="526" t="s">
        <v>5145</v>
      </c>
      <c r="C24" s="787" t="s">
        <v>91</v>
      </c>
      <c r="D24" t="s">
        <v>12</v>
      </c>
      <c r="F24" s="121">
        <v>16</v>
      </c>
      <c r="G24" s="21">
        <f t="shared" si="0"/>
        <v>4.0000000000001137</v>
      </c>
      <c r="H24" s="21"/>
    </row>
    <row r="25" spans="1:14">
      <c r="A25" s="525">
        <v>45957</v>
      </c>
      <c r="B25" s="526" t="s">
        <v>5145</v>
      </c>
      <c r="C25" s="787" t="s">
        <v>91</v>
      </c>
      <c r="D25" t="s">
        <v>13</v>
      </c>
      <c r="F25" s="121">
        <v>4</v>
      </c>
      <c r="G25" s="21">
        <f t="shared" si="0"/>
        <v>1.1368683772161603E-13</v>
      </c>
      <c r="H25" s="21"/>
    </row>
    <row r="26" spans="1:14">
      <c r="A26" s="41">
        <v>45961</v>
      </c>
      <c r="B26" s="786" t="s">
        <v>4296</v>
      </c>
      <c r="C26" s="786" t="s">
        <v>23</v>
      </c>
      <c r="D26" t="s">
        <v>12</v>
      </c>
      <c r="E26" s="121">
        <v>10.9</v>
      </c>
      <c r="G26" s="21">
        <f t="shared" si="0"/>
        <v>10.900000000000114</v>
      </c>
      <c r="H26" s="21"/>
    </row>
    <row r="27" spans="1:14">
      <c r="B27" s="787"/>
      <c r="C27" s="787"/>
      <c r="D27" t="s">
        <v>13</v>
      </c>
      <c r="E27" s="121">
        <v>6</v>
      </c>
      <c r="G27" s="21">
        <f t="shared" si="0"/>
        <v>16.900000000000112</v>
      </c>
      <c r="H27" s="21"/>
    </row>
    <row r="28" spans="1:14">
      <c r="B28" s="787"/>
      <c r="C28" s="787"/>
      <c r="D28" t="s">
        <v>14</v>
      </c>
      <c r="E28" s="121">
        <v>600</v>
      </c>
      <c r="G28" s="21">
        <f t="shared" si="0"/>
        <v>616.90000000000009</v>
      </c>
      <c r="H28" s="470">
        <f>SUM(H7:H26)</f>
        <v>1200</v>
      </c>
      <c r="I28" s="458" t="s">
        <v>1120</v>
      </c>
    </row>
    <row r="29" spans="1:14">
      <c r="A29" s="39">
        <v>45957</v>
      </c>
      <c r="B29" s="787" t="s">
        <v>5147</v>
      </c>
      <c r="C29" s="787" t="s">
        <v>23</v>
      </c>
      <c r="D29" t="s">
        <v>14</v>
      </c>
      <c r="F29" s="121">
        <v>600</v>
      </c>
      <c r="G29" s="21">
        <f t="shared" si="0"/>
        <v>16.900000000000091</v>
      </c>
    </row>
    <row r="30" spans="1:14">
      <c r="A30" s="39">
        <v>46006</v>
      </c>
      <c r="B30" s="787" t="s">
        <v>5148</v>
      </c>
      <c r="C30" s="787" t="s">
        <v>23</v>
      </c>
      <c r="D30" t="s">
        <v>14</v>
      </c>
      <c r="F30" s="121">
        <v>10.9</v>
      </c>
      <c r="G30" s="21">
        <f>+G29+E30-F30</f>
        <v>6.0000000000000906</v>
      </c>
    </row>
    <row r="31" spans="1:14">
      <c r="A31" s="39">
        <v>46006</v>
      </c>
      <c r="B31" s="787" t="s">
        <v>5148</v>
      </c>
      <c r="C31" s="787" t="s">
        <v>23</v>
      </c>
      <c r="D31" t="s">
        <v>14</v>
      </c>
      <c r="F31" s="121">
        <v>6</v>
      </c>
      <c r="G31" s="21">
        <f>+G30+E31-F31</f>
        <v>9.0594198809412774E-14</v>
      </c>
    </row>
    <row r="32" spans="1:14">
      <c r="A32" s="41">
        <v>45991</v>
      </c>
      <c r="B32" s="786" t="s">
        <v>10</v>
      </c>
      <c r="C32" s="786" t="s">
        <v>24</v>
      </c>
      <c r="D32" t="s">
        <v>12</v>
      </c>
      <c r="E32" s="121">
        <v>23.2</v>
      </c>
      <c r="G32" s="21">
        <f>+G31+E32-F32</f>
        <v>23.200000000000088</v>
      </c>
    </row>
    <row r="33" spans="1:14">
      <c r="B33" s="787"/>
      <c r="C33" s="787"/>
      <c r="D33" t="s">
        <v>13</v>
      </c>
      <c r="E33" s="121">
        <v>5</v>
      </c>
      <c r="G33" s="21">
        <f>+G32+E33-F33</f>
        <v>28.200000000000088</v>
      </c>
      <c r="K33" s="786"/>
      <c r="M33" s="121"/>
    </row>
    <row r="34" spans="1:14">
      <c r="B34" s="787"/>
      <c r="C34" s="787"/>
      <c r="D34" t="s">
        <v>14</v>
      </c>
      <c r="E34" s="121">
        <v>600</v>
      </c>
      <c r="G34" s="21">
        <f>+G33+E34-F34</f>
        <v>628.20000000000005</v>
      </c>
      <c r="K34" s="787"/>
      <c r="M34" s="121"/>
    </row>
    <row r="35" spans="1:14">
      <c r="A35" s="39">
        <v>46002</v>
      </c>
      <c r="B35" s="787" t="s">
        <v>5149</v>
      </c>
      <c r="C35" s="787" t="s">
        <v>24</v>
      </c>
      <c r="D35" t="s">
        <v>14</v>
      </c>
      <c r="F35" s="121">
        <v>600</v>
      </c>
      <c r="G35" s="21">
        <f>+G34+E35-F35</f>
        <v>28.200000000000045</v>
      </c>
      <c r="M35" s="121"/>
      <c r="N35" s="121"/>
    </row>
    <row r="36" spans="1:14">
      <c r="A36" s="39">
        <v>46034</v>
      </c>
      <c r="B36" s="787" t="s">
        <v>5150</v>
      </c>
      <c r="C36" s="787" t="s">
        <v>24</v>
      </c>
      <c r="D36" t="s">
        <v>12</v>
      </c>
      <c r="F36" s="121">
        <v>23.2</v>
      </c>
      <c r="G36" s="21">
        <f t="shared" ref="G36:G40" si="1">+G35+E36-F36</f>
        <v>5.0000000000000462</v>
      </c>
      <c r="M36" s="121"/>
      <c r="N36" s="121"/>
    </row>
    <row r="37" spans="1:14">
      <c r="A37" s="39">
        <v>46034</v>
      </c>
      <c r="B37" s="787" t="s">
        <v>5150</v>
      </c>
      <c r="C37" s="787" t="s">
        <v>24</v>
      </c>
      <c r="D37" t="s">
        <v>13</v>
      </c>
      <c r="F37" s="121">
        <v>5</v>
      </c>
      <c r="G37" s="21">
        <f t="shared" si="1"/>
        <v>4.6185277824406512E-14</v>
      </c>
      <c r="M37" s="121"/>
      <c r="N37" s="121"/>
    </row>
    <row r="38" spans="1:14">
      <c r="A38" s="727">
        <v>46022</v>
      </c>
      <c r="B38" s="728" t="s">
        <v>10</v>
      </c>
      <c r="C38" s="728" t="s">
        <v>25</v>
      </c>
      <c r="D38" s="729" t="s">
        <v>12</v>
      </c>
      <c r="E38" s="730">
        <v>21.9</v>
      </c>
      <c r="F38" s="730"/>
      <c r="G38" s="736">
        <f t="shared" si="1"/>
        <v>21.900000000000045</v>
      </c>
      <c r="H38" s="729"/>
    </row>
    <row r="39" spans="1:14">
      <c r="A39" s="727"/>
      <c r="B39" s="728"/>
      <c r="C39" s="728"/>
      <c r="D39" s="729" t="s">
        <v>13</v>
      </c>
      <c r="E39" s="730">
        <v>5</v>
      </c>
      <c r="F39" s="730"/>
      <c r="G39" s="736">
        <f t="shared" si="1"/>
        <v>26.900000000000045</v>
      </c>
      <c r="H39" s="729"/>
    </row>
    <row r="40" spans="1:14">
      <c r="A40" s="732"/>
      <c r="B40" s="733"/>
      <c r="C40" s="733"/>
      <c r="D40" s="729" t="s">
        <v>14</v>
      </c>
      <c r="E40" s="730">
        <v>600</v>
      </c>
      <c r="F40" s="730"/>
      <c r="G40" s="736">
        <f t="shared" si="1"/>
        <v>626.90000000000009</v>
      </c>
      <c r="H40" s="729"/>
    </row>
    <row r="41" spans="1:14">
      <c r="A41" s="39">
        <v>46034</v>
      </c>
      <c r="B41" s="787" t="s">
        <v>5151</v>
      </c>
      <c r="C41" s="787" t="s">
        <v>25</v>
      </c>
      <c r="D41" t="s">
        <v>14</v>
      </c>
      <c r="F41" s="121">
        <v>600</v>
      </c>
      <c r="G41" s="21">
        <f>+G40+E41-F41</f>
        <v>26.900000000000091</v>
      </c>
    </row>
    <row r="42" spans="1:14">
      <c r="A42" s="39">
        <v>46057</v>
      </c>
      <c r="B42" s="787" t="s">
        <v>5152</v>
      </c>
      <c r="C42" s="787" t="s">
        <v>25</v>
      </c>
      <c r="D42" t="s">
        <v>12</v>
      </c>
      <c r="F42" s="121">
        <v>21.9</v>
      </c>
      <c r="G42" s="21">
        <f t="shared" ref="G42:G46" si="2">+G41+E42-F42</f>
        <v>5.0000000000000924</v>
      </c>
    </row>
    <row r="43" spans="1:14">
      <c r="A43" s="39">
        <v>46057</v>
      </c>
      <c r="B43" s="787" t="s">
        <v>5152</v>
      </c>
      <c r="C43" s="787" t="s">
        <v>25</v>
      </c>
      <c r="D43" t="s">
        <v>13</v>
      </c>
      <c r="F43" s="121">
        <v>5</v>
      </c>
      <c r="G43" s="21">
        <f t="shared" si="2"/>
        <v>9.2370555648813024E-14</v>
      </c>
    </row>
    <row r="44" spans="1:14">
      <c r="A44" s="41">
        <v>46053</v>
      </c>
      <c r="B44" s="786" t="s">
        <v>10</v>
      </c>
      <c r="C44" s="786" t="s">
        <v>11</v>
      </c>
      <c r="D44" t="s">
        <v>12</v>
      </c>
      <c r="E44" s="4">
        <v>26</v>
      </c>
      <c r="G44" s="21">
        <f t="shared" si="2"/>
        <v>26.000000000000092</v>
      </c>
    </row>
    <row r="45" spans="1:14">
      <c r="B45" s="787"/>
      <c r="C45" s="787"/>
      <c r="D45" t="s">
        <v>13</v>
      </c>
      <c r="E45" s="4">
        <v>3</v>
      </c>
      <c r="G45" s="21">
        <f t="shared" si="2"/>
        <v>29.000000000000092</v>
      </c>
    </row>
    <row r="46" spans="1:14">
      <c r="B46" s="787"/>
      <c r="C46" s="787"/>
      <c r="D46" t="s">
        <v>14</v>
      </c>
      <c r="E46" s="121">
        <v>600</v>
      </c>
      <c r="G46" s="21">
        <f t="shared" si="2"/>
        <v>629.00000000000011</v>
      </c>
    </row>
    <row r="47" spans="1:14">
      <c r="A47" s="39">
        <v>46071</v>
      </c>
      <c r="B47" s="787" t="s">
        <v>5153</v>
      </c>
      <c r="C47" s="787" t="s">
        <v>11</v>
      </c>
      <c r="D47" t="s">
        <v>14</v>
      </c>
      <c r="F47" s="121">
        <v>600</v>
      </c>
      <c r="G47" s="21">
        <f t="shared" si="0"/>
        <v>29.000000000000114</v>
      </c>
    </row>
    <row r="48" spans="1:14">
      <c r="A48" s="39">
        <v>46093</v>
      </c>
      <c r="B48" s="787" t="s">
        <v>5154</v>
      </c>
      <c r="C48" s="787" t="s">
        <v>11</v>
      </c>
      <c r="D48" t="s">
        <v>12</v>
      </c>
      <c r="F48" s="121">
        <v>26</v>
      </c>
      <c r="G48" s="21">
        <f t="shared" si="0"/>
        <v>3.0000000000001137</v>
      </c>
    </row>
    <row r="49" spans="1:14">
      <c r="A49" s="39">
        <v>46093</v>
      </c>
      <c r="B49" s="787" t="s">
        <v>5154</v>
      </c>
      <c r="C49" s="787" t="s">
        <v>11</v>
      </c>
      <c r="D49" t="s">
        <v>13</v>
      </c>
      <c r="F49" s="121">
        <v>3</v>
      </c>
      <c r="G49" s="21">
        <f t="shared" si="0"/>
        <v>1.1368683772161603E-13</v>
      </c>
      <c r="K49" s="820" t="s">
        <v>5155</v>
      </c>
      <c r="L49" s="820"/>
      <c r="M49" s="820"/>
    </row>
    <row r="50" spans="1:14">
      <c r="A50" s="41">
        <v>46081</v>
      </c>
      <c r="B50" s="786" t="s">
        <v>10</v>
      </c>
      <c r="C50" s="786" t="s">
        <v>15</v>
      </c>
      <c r="D50" t="s">
        <v>12</v>
      </c>
      <c r="E50" s="121">
        <v>30.4</v>
      </c>
      <c r="G50" s="21">
        <f t="shared" si="0"/>
        <v>30.400000000000112</v>
      </c>
      <c r="J50" s="10">
        <v>2026</v>
      </c>
      <c r="K50" s="786" t="s">
        <v>15</v>
      </c>
      <c r="L50" t="s">
        <v>12</v>
      </c>
      <c r="M50" s="121">
        <v>30.4</v>
      </c>
    </row>
    <row r="51" spans="1:14">
      <c r="B51" s="787"/>
      <c r="C51" s="787"/>
      <c r="D51" t="s">
        <v>13</v>
      </c>
      <c r="E51" s="121">
        <v>6</v>
      </c>
      <c r="G51" s="21">
        <f t="shared" si="0"/>
        <v>36.400000000000112</v>
      </c>
      <c r="K51" s="787"/>
      <c r="L51" t="s">
        <v>13</v>
      </c>
      <c r="M51" s="121">
        <v>6</v>
      </c>
    </row>
    <row r="52" spans="1:14">
      <c r="B52" s="787"/>
      <c r="C52" s="787"/>
      <c r="D52" t="s">
        <v>14</v>
      </c>
      <c r="E52" s="121">
        <v>600</v>
      </c>
      <c r="G52" s="21">
        <f t="shared" si="0"/>
        <v>636.40000000000009</v>
      </c>
      <c r="K52" s="786" t="s">
        <v>16</v>
      </c>
      <c r="L52" t="s">
        <v>14</v>
      </c>
      <c r="M52" s="121">
        <v>600</v>
      </c>
      <c r="N52" t="s">
        <v>1325</v>
      </c>
    </row>
    <row r="53" spans="1:14">
      <c r="A53" s="39">
        <v>46093</v>
      </c>
      <c r="B53" s="787" t="s">
        <v>5156</v>
      </c>
      <c r="C53" s="787" t="s">
        <v>15</v>
      </c>
      <c r="D53" t="s">
        <v>14</v>
      </c>
      <c r="F53" s="121">
        <v>600</v>
      </c>
      <c r="G53" s="21">
        <f t="shared" si="0"/>
        <v>36.400000000000091</v>
      </c>
      <c r="M53" s="135">
        <f>SUM(M50:M52)</f>
        <v>636.4</v>
      </c>
    </row>
    <row r="54" spans="1:14">
      <c r="A54" s="39">
        <v>46125</v>
      </c>
      <c r="B54" s="787" t="s">
        <v>5157</v>
      </c>
      <c r="C54" s="787" t="s">
        <v>15</v>
      </c>
      <c r="D54" t="s">
        <v>12</v>
      </c>
      <c r="F54" s="121">
        <v>30.4</v>
      </c>
      <c r="G54" s="21">
        <f t="shared" si="0"/>
        <v>6.0000000000000924</v>
      </c>
      <c r="M54" s="135"/>
    </row>
    <row r="55" spans="1:14">
      <c r="A55" s="39">
        <v>46125</v>
      </c>
      <c r="B55" s="787" t="s">
        <v>5157</v>
      </c>
      <c r="C55" s="787" t="s">
        <v>15</v>
      </c>
      <c r="D55" t="s">
        <v>13</v>
      </c>
      <c r="F55" s="121">
        <v>6</v>
      </c>
      <c r="G55" s="21">
        <f t="shared" si="0"/>
        <v>9.2370555648813024E-14</v>
      </c>
      <c r="M55" s="135"/>
    </row>
    <row r="56" spans="1:14">
      <c r="A56" s="41">
        <v>46112</v>
      </c>
      <c r="B56" s="786" t="s">
        <v>10</v>
      </c>
      <c r="C56" s="786" t="s">
        <v>16</v>
      </c>
      <c r="D56" t="s">
        <v>12</v>
      </c>
      <c r="E56" s="121">
        <v>30.4</v>
      </c>
      <c r="G56" s="21">
        <f t="shared" si="0"/>
        <v>30.400000000000091</v>
      </c>
    </row>
    <row r="57" spans="1:14">
      <c r="B57" s="787"/>
      <c r="C57" s="787"/>
      <c r="D57" t="s">
        <v>13</v>
      </c>
      <c r="E57" s="121">
        <v>6</v>
      </c>
      <c r="G57" s="21">
        <f t="shared" si="0"/>
        <v>36.400000000000091</v>
      </c>
    </row>
    <row r="58" spans="1:14">
      <c r="B58" s="787"/>
      <c r="C58" s="787"/>
      <c r="D58" t="s">
        <v>14</v>
      </c>
      <c r="E58" s="121">
        <v>600</v>
      </c>
      <c r="G58" s="21">
        <f t="shared" si="0"/>
        <v>636.40000000000009</v>
      </c>
    </row>
    <row r="59" spans="1:14">
      <c r="A59" s="39">
        <v>46122</v>
      </c>
      <c r="B59" s="787" t="s">
        <v>5158</v>
      </c>
      <c r="C59" s="787" t="s">
        <v>16</v>
      </c>
      <c r="D59" t="s">
        <v>14</v>
      </c>
      <c r="F59" s="121">
        <v>400</v>
      </c>
      <c r="G59" s="21">
        <f t="shared" si="0"/>
        <v>236.40000000000009</v>
      </c>
    </row>
    <row r="60" spans="1:14">
      <c r="A60" s="39">
        <v>46122</v>
      </c>
      <c r="B60" s="787" t="s">
        <v>5159</v>
      </c>
      <c r="C60" s="787" t="s">
        <v>16</v>
      </c>
      <c r="D60" t="s">
        <v>14</v>
      </c>
      <c r="F60" s="121">
        <v>200</v>
      </c>
      <c r="G60" s="21">
        <f t="shared" si="0"/>
        <v>36.400000000000091</v>
      </c>
    </row>
    <row r="61" spans="1:14">
      <c r="A61" s="41">
        <v>46142</v>
      </c>
      <c r="B61" s="786" t="s">
        <v>10</v>
      </c>
      <c r="C61" s="786" t="s">
        <v>1880</v>
      </c>
      <c r="D61" t="s">
        <v>12</v>
      </c>
      <c r="G61" s="21">
        <f t="shared" si="0"/>
        <v>36.400000000000091</v>
      </c>
    </row>
    <row r="62" spans="1:14">
      <c r="B62" s="787"/>
      <c r="C62" s="787"/>
      <c r="D62" t="s">
        <v>13</v>
      </c>
      <c r="G62" s="21">
        <f t="shared" si="0"/>
        <v>36.400000000000091</v>
      </c>
    </row>
    <row r="63" spans="1:14">
      <c r="B63" s="787"/>
      <c r="C63" s="787"/>
      <c r="D63" t="s">
        <v>14</v>
      </c>
      <c r="E63" s="121">
        <v>600</v>
      </c>
      <c r="G63" s="21">
        <f t="shared" si="0"/>
        <v>636.40000000000009</v>
      </c>
    </row>
    <row r="64" spans="1:14">
      <c r="B64" s="787"/>
      <c r="C64" s="787"/>
      <c r="G64" s="21">
        <f t="shared" si="0"/>
        <v>636.40000000000009</v>
      </c>
    </row>
    <row r="65" spans="2:7">
      <c r="B65" s="787"/>
      <c r="C65" s="787"/>
      <c r="G65" s="21">
        <f t="shared" si="0"/>
        <v>636.40000000000009</v>
      </c>
    </row>
    <row r="66" spans="2:7">
      <c r="B66" s="787"/>
      <c r="C66" s="787"/>
      <c r="G66" s="21">
        <f t="shared" si="0"/>
        <v>636.40000000000009</v>
      </c>
    </row>
    <row r="67" spans="2:7">
      <c r="B67" s="787"/>
      <c r="C67" s="787"/>
      <c r="G67" s="21">
        <f t="shared" si="0"/>
        <v>636.40000000000009</v>
      </c>
    </row>
    <row r="68" spans="2:7">
      <c r="B68" s="787"/>
      <c r="C68" s="787"/>
      <c r="G68" s="21">
        <f t="shared" si="0"/>
        <v>636.40000000000009</v>
      </c>
    </row>
    <row r="69" spans="2:7">
      <c r="B69" s="787"/>
      <c r="C69" s="787"/>
      <c r="G69" s="21">
        <f t="shared" si="0"/>
        <v>636.40000000000009</v>
      </c>
    </row>
    <row r="70" spans="2:7">
      <c r="B70" s="787"/>
      <c r="C70" s="787"/>
      <c r="G70" s="21">
        <f t="shared" si="0"/>
        <v>636.40000000000009</v>
      </c>
    </row>
    <row r="71" spans="2:7">
      <c r="B71" s="787"/>
      <c r="C71" s="787"/>
      <c r="G71" s="21">
        <f t="shared" si="0"/>
        <v>636.40000000000009</v>
      </c>
    </row>
    <row r="72" spans="2:7">
      <c r="B72" s="787"/>
      <c r="C72" s="787"/>
      <c r="G72" s="21">
        <f t="shared" si="0"/>
        <v>636.40000000000009</v>
      </c>
    </row>
    <row r="73" spans="2:7">
      <c r="B73" s="787"/>
      <c r="C73" s="787"/>
      <c r="G73" s="21">
        <f t="shared" si="0"/>
        <v>636.40000000000009</v>
      </c>
    </row>
    <row r="74" spans="2:7">
      <c r="B74" s="787"/>
      <c r="C74" s="787"/>
      <c r="G74" s="21">
        <f t="shared" si="0"/>
        <v>636.40000000000009</v>
      </c>
    </row>
    <row r="75" spans="2:7">
      <c r="B75" s="787"/>
      <c r="C75" s="787"/>
      <c r="G75" s="21">
        <f t="shared" si="0"/>
        <v>636.40000000000009</v>
      </c>
    </row>
    <row r="76" spans="2:7">
      <c r="B76" s="787"/>
      <c r="C76" s="787"/>
      <c r="G76" s="21">
        <f t="shared" si="0"/>
        <v>636.40000000000009</v>
      </c>
    </row>
    <row r="77" spans="2:7">
      <c r="B77" s="787"/>
      <c r="C77" s="787"/>
      <c r="G77" s="21">
        <f t="shared" si="0"/>
        <v>636.40000000000009</v>
      </c>
    </row>
    <row r="78" spans="2:7">
      <c r="B78" s="787"/>
      <c r="C78" s="787"/>
      <c r="G78" s="21">
        <f t="shared" ref="G78:G141" si="3">+G77+E78-F78</f>
        <v>636.40000000000009</v>
      </c>
    </row>
    <row r="79" spans="2:7">
      <c r="B79" s="787"/>
      <c r="C79" s="787"/>
      <c r="G79" s="21">
        <f t="shared" si="3"/>
        <v>636.40000000000009</v>
      </c>
    </row>
    <row r="80" spans="2:7">
      <c r="B80" s="787"/>
      <c r="C80" s="787"/>
      <c r="G80" s="21">
        <f t="shared" si="3"/>
        <v>636.40000000000009</v>
      </c>
    </row>
    <row r="81" spans="2:7">
      <c r="B81" s="787"/>
      <c r="C81" s="787"/>
      <c r="G81" s="21">
        <f t="shared" si="3"/>
        <v>636.40000000000009</v>
      </c>
    </row>
    <row r="82" spans="2:7">
      <c r="B82" s="787"/>
      <c r="C82" s="787"/>
      <c r="G82" s="21">
        <f t="shared" si="3"/>
        <v>636.40000000000009</v>
      </c>
    </row>
    <row r="83" spans="2:7">
      <c r="B83" s="787"/>
      <c r="C83" s="787"/>
      <c r="G83" s="21">
        <f t="shared" si="3"/>
        <v>636.40000000000009</v>
      </c>
    </row>
    <row r="84" spans="2:7">
      <c r="B84" s="787"/>
      <c r="C84" s="787"/>
      <c r="G84" s="21">
        <f t="shared" si="3"/>
        <v>636.40000000000009</v>
      </c>
    </row>
    <row r="85" spans="2:7">
      <c r="B85" s="787"/>
      <c r="C85" s="787"/>
      <c r="G85" s="21">
        <f t="shared" si="3"/>
        <v>636.40000000000009</v>
      </c>
    </row>
    <row r="86" spans="2:7">
      <c r="B86" s="787"/>
      <c r="C86" s="787"/>
      <c r="G86" s="21">
        <f t="shared" si="3"/>
        <v>636.40000000000009</v>
      </c>
    </row>
    <row r="87" spans="2:7">
      <c r="B87" s="787"/>
      <c r="C87" s="787"/>
      <c r="G87" s="21">
        <f t="shared" si="3"/>
        <v>636.40000000000009</v>
      </c>
    </row>
    <row r="88" spans="2:7">
      <c r="B88" s="787"/>
      <c r="C88" s="787"/>
      <c r="G88" s="21">
        <f t="shared" si="3"/>
        <v>636.40000000000009</v>
      </c>
    </row>
    <row r="89" spans="2:7">
      <c r="B89" s="787"/>
      <c r="C89" s="787"/>
      <c r="G89" s="21">
        <f t="shared" si="3"/>
        <v>636.40000000000009</v>
      </c>
    </row>
    <row r="90" spans="2:7">
      <c r="B90" s="787"/>
      <c r="C90" s="787"/>
      <c r="G90" s="21">
        <f t="shared" si="3"/>
        <v>636.40000000000009</v>
      </c>
    </row>
    <row r="91" spans="2:7">
      <c r="B91" s="787"/>
      <c r="C91" s="787"/>
      <c r="G91" s="21">
        <f t="shared" si="3"/>
        <v>636.40000000000009</v>
      </c>
    </row>
    <row r="92" spans="2:7">
      <c r="B92" s="787"/>
      <c r="C92" s="787"/>
      <c r="G92" s="21">
        <f t="shared" si="3"/>
        <v>636.40000000000009</v>
      </c>
    </row>
    <row r="93" spans="2:7">
      <c r="B93" s="787"/>
      <c r="C93" s="787"/>
      <c r="G93" s="21">
        <f t="shared" si="3"/>
        <v>636.40000000000009</v>
      </c>
    </row>
    <row r="94" spans="2:7">
      <c r="B94" s="787"/>
      <c r="C94" s="787"/>
      <c r="G94" s="21">
        <f t="shared" si="3"/>
        <v>636.40000000000009</v>
      </c>
    </row>
    <row r="95" spans="2:7">
      <c r="B95" s="787"/>
      <c r="C95" s="787"/>
      <c r="G95" s="21">
        <f t="shared" si="3"/>
        <v>636.40000000000009</v>
      </c>
    </row>
    <row r="96" spans="2:7">
      <c r="B96" s="787"/>
      <c r="C96" s="787"/>
      <c r="G96" s="21">
        <f t="shared" si="3"/>
        <v>636.40000000000009</v>
      </c>
    </row>
    <row r="97" spans="2:7">
      <c r="B97" s="787"/>
      <c r="C97" s="787"/>
      <c r="G97" s="21">
        <f t="shared" si="3"/>
        <v>636.40000000000009</v>
      </c>
    </row>
    <row r="98" spans="2:7">
      <c r="B98" s="787"/>
      <c r="C98" s="787"/>
      <c r="G98" s="21">
        <f t="shared" si="3"/>
        <v>636.40000000000009</v>
      </c>
    </row>
    <row r="99" spans="2:7">
      <c r="B99" s="787"/>
      <c r="C99" s="787"/>
      <c r="G99" s="21">
        <f t="shared" si="3"/>
        <v>636.40000000000009</v>
      </c>
    </row>
    <row r="100" spans="2:7">
      <c r="B100" s="787"/>
      <c r="C100" s="787"/>
      <c r="G100" s="21">
        <f t="shared" si="3"/>
        <v>636.40000000000009</v>
      </c>
    </row>
    <row r="101" spans="2:7">
      <c r="B101" s="787"/>
      <c r="C101" s="787"/>
      <c r="G101" s="21">
        <f t="shared" si="3"/>
        <v>636.40000000000009</v>
      </c>
    </row>
    <row r="102" spans="2:7">
      <c r="B102" s="787"/>
      <c r="C102" s="787"/>
      <c r="G102" s="21">
        <f t="shared" si="3"/>
        <v>636.40000000000009</v>
      </c>
    </row>
    <row r="103" spans="2:7">
      <c r="B103" s="787"/>
      <c r="C103" s="787"/>
      <c r="G103" s="21">
        <f t="shared" si="3"/>
        <v>636.40000000000009</v>
      </c>
    </row>
    <row r="104" spans="2:7">
      <c r="B104" s="787"/>
      <c r="C104" s="787"/>
      <c r="G104" s="21">
        <f t="shared" si="3"/>
        <v>636.40000000000009</v>
      </c>
    </row>
    <row r="105" spans="2:7">
      <c r="B105" s="787"/>
      <c r="C105" s="787"/>
      <c r="G105" s="21">
        <f t="shared" si="3"/>
        <v>636.40000000000009</v>
      </c>
    </row>
    <row r="106" spans="2:7">
      <c r="B106" s="787"/>
      <c r="C106" s="787"/>
      <c r="G106" s="21">
        <f t="shared" si="3"/>
        <v>636.40000000000009</v>
      </c>
    </row>
    <row r="107" spans="2:7">
      <c r="B107" s="787"/>
      <c r="C107" s="787"/>
      <c r="G107" s="21">
        <f t="shared" si="3"/>
        <v>636.40000000000009</v>
      </c>
    </row>
    <row r="108" spans="2:7">
      <c r="B108" s="787"/>
      <c r="C108" s="787"/>
      <c r="G108" s="21">
        <f t="shared" si="3"/>
        <v>636.40000000000009</v>
      </c>
    </row>
    <row r="109" spans="2:7">
      <c r="B109" s="787"/>
      <c r="C109" s="787"/>
      <c r="G109" s="21">
        <f t="shared" si="3"/>
        <v>636.40000000000009</v>
      </c>
    </row>
    <row r="110" spans="2:7">
      <c r="B110" s="787"/>
      <c r="C110" s="787"/>
      <c r="G110" s="21">
        <f t="shared" si="3"/>
        <v>636.40000000000009</v>
      </c>
    </row>
    <row r="111" spans="2:7">
      <c r="B111" s="787"/>
      <c r="C111" s="787"/>
      <c r="G111" s="21">
        <f t="shared" si="3"/>
        <v>636.40000000000009</v>
      </c>
    </row>
    <row r="112" spans="2:7">
      <c r="B112" s="787"/>
      <c r="C112" s="787"/>
      <c r="G112" s="21">
        <f t="shared" si="3"/>
        <v>636.40000000000009</v>
      </c>
    </row>
    <row r="113" spans="2:7">
      <c r="B113" s="787"/>
      <c r="C113" s="787"/>
      <c r="G113" s="21">
        <f t="shared" si="3"/>
        <v>636.40000000000009</v>
      </c>
    </row>
    <row r="114" spans="2:7">
      <c r="B114" s="787"/>
      <c r="C114" s="787"/>
      <c r="G114" s="21">
        <f t="shared" si="3"/>
        <v>636.40000000000009</v>
      </c>
    </row>
    <row r="115" spans="2:7">
      <c r="B115" s="787"/>
      <c r="C115" s="787"/>
      <c r="G115" s="21">
        <f t="shared" si="3"/>
        <v>636.40000000000009</v>
      </c>
    </row>
    <row r="116" spans="2:7">
      <c r="B116" s="787"/>
      <c r="C116" s="787"/>
      <c r="G116" s="21">
        <f t="shared" si="3"/>
        <v>636.40000000000009</v>
      </c>
    </row>
    <row r="117" spans="2:7">
      <c r="B117" s="787"/>
      <c r="C117" s="787"/>
      <c r="G117" s="21">
        <f t="shared" si="3"/>
        <v>636.40000000000009</v>
      </c>
    </row>
    <row r="118" spans="2:7">
      <c r="B118" s="787"/>
      <c r="C118" s="787"/>
      <c r="G118" s="21">
        <f t="shared" si="3"/>
        <v>636.40000000000009</v>
      </c>
    </row>
    <row r="119" spans="2:7">
      <c r="B119" s="787"/>
      <c r="C119" s="787"/>
      <c r="G119" s="21">
        <f t="shared" si="3"/>
        <v>636.40000000000009</v>
      </c>
    </row>
    <row r="120" spans="2:7">
      <c r="B120" s="787"/>
      <c r="C120" s="787"/>
      <c r="G120" s="21">
        <f t="shared" si="3"/>
        <v>636.40000000000009</v>
      </c>
    </row>
    <row r="121" spans="2:7">
      <c r="B121" s="787"/>
      <c r="C121" s="787"/>
      <c r="G121" s="21">
        <f t="shared" si="3"/>
        <v>636.40000000000009</v>
      </c>
    </row>
    <row r="122" spans="2:7">
      <c r="B122" s="787"/>
      <c r="C122" s="787"/>
      <c r="G122" s="21">
        <f t="shared" si="3"/>
        <v>636.40000000000009</v>
      </c>
    </row>
    <row r="123" spans="2:7">
      <c r="B123" s="787"/>
      <c r="C123" s="787"/>
      <c r="G123" s="21">
        <f t="shared" si="3"/>
        <v>636.40000000000009</v>
      </c>
    </row>
    <row r="124" spans="2:7">
      <c r="B124" s="787"/>
      <c r="C124" s="787"/>
      <c r="G124" s="21">
        <f t="shared" si="3"/>
        <v>636.40000000000009</v>
      </c>
    </row>
    <row r="125" spans="2:7">
      <c r="B125" s="787"/>
      <c r="C125" s="787"/>
      <c r="G125" s="21">
        <f t="shared" si="3"/>
        <v>636.40000000000009</v>
      </c>
    </row>
    <row r="126" spans="2:7">
      <c r="B126" s="787"/>
      <c r="C126" s="787"/>
      <c r="G126" s="21">
        <f t="shared" si="3"/>
        <v>636.40000000000009</v>
      </c>
    </row>
    <row r="127" spans="2:7">
      <c r="B127" s="787"/>
      <c r="C127" s="787"/>
      <c r="G127" s="21">
        <f t="shared" si="3"/>
        <v>636.40000000000009</v>
      </c>
    </row>
    <row r="128" spans="2:7">
      <c r="B128" s="787"/>
      <c r="C128" s="787"/>
      <c r="G128" s="21">
        <f t="shared" si="3"/>
        <v>636.40000000000009</v>
      </c>
    </row>
    <row r="129" spans="2:7">
      <c r="B129" s="787"/>
      <c r="C129" s="787"/>
      <c r="G129" s="21">
        <f t="shared" si="3"/>
        <v>636.40000000000009</v>
      </c>
    </row>
    <row r="130" spans="2:7">
      <c r="B130" s="787"/>
      <c r="C130" s="787"/>
      <c r="G130" s="21">
        <f t="shared" si="3"/>
        <v>636.40000000000009</v>
      </c>
    </row>
    <row r="131" spans="2:7">
      <c r="B131" s="787"/>
      <c r="C131" s="787"/>
      <c r="G131" s="21">
        <f t="shared" si="3"/>
        <v>636.40000000000009</v>
      </c>
    </row>
    <row r="132" spans="2:7">
      <c r="B132" s="787"/>
      <c r="C132" s="787"/>
      <c r="G132" s="21">
        <f t="shared" si="3"/>
        <v>636.40000000000009</v>
      </c>
    </row>
    <row r="133" spans="2:7">
      <c r="B133" s="787"/>
      <c r="C133" s="787"/>
      <c r="G133" s="21">
        <f t="shared" si="3"/>
        <v>636.40000000000009</v>
      </c>
    </row>
    <row r="134" spans="2:7">
      <c r="B134" s="787"/>
      <c r="C134" s="787"/>
      <c r="G134" s="21">
        <f t="shared" si="3"/>
        <v>636.40000000000009</v>
      </c>
    </row>
    <row r="135" spans="2:7">
      <c r="B135" s="787"/>
      <c r="C135" s="787"/>
      <c r="G135" s="21">
        <f t="shared" si="3"/>
        <v>636.40000000000009</v>
      </c>
    </row>
    <row r="136" spans="2:7">
      <c r="B136" s="787"/>
      <c r="C136" s="787"/>
      <c r="G136" s="21">
        <f t="shared" si="3"/>
        <v>636.40000000000009</v>
      </c>
    </row>
    <row r="137" spans="2:7">
      <c r="B137" s="787"/>
      <c r="C137" s="787"/>
      <c r="G137" s="21">
        <f t="shared" si="3"/>
        <v>636.40000000000009</v>
      </c>
    </row>
    <row r="138" spans="2:7">
      <c r="B138" s="787"/>
      <c r="C138" s="787"/>
      <c r="G138" s="21">
        <f t="shared" si="3"/>
        <v>636.40000000000009</v>
      </c>
    </row>
    <row r="139" spans="2:7">
      <c r="B139" s="787"/>
      <c r="C139" s="787"/>
      <c r="G139" s="21">
        <f t="shared" si="3"/>
        <v>636.40000000000009</v>
      </c>
    </row>
    <row r="140" spans="2:7">
      <c r="B140" s="787"/>
      <c r="C140" s="787"/>
      <c r="G140" s="21">
        <f t="shared" si="3"/>
        <v>636.40000000000009</v>
      </c>
    </row>
    <row r="141" spans="2:7">
      <c r="B141" s="787"/>
      <c r="C141" s="787"/>
      <c r="G141" s="21">
        <f t="shared" si="3"/>
        <v>636.40000000000009</v>
      </c>
    </row>
    <row r="142" spans="2:7">
      <c r="B142" s="787"/>
      <c r="C142" s="787"/>
      <c r="G142" s="21">
        <f t="shared" ref="G142:G205" si="4">+G141+E142-F142</f>
        <v>636.40000000000009</v>
      </c>
    </row>
    <row r="143" spans="2:7">
      <c r="B143" s="787"/>
      <c r="C143" s="787"/>
      <c r="G143" s="21">
        <f t="shared" si="4"/>
        <v>636.40000000000009</v>
      </c>
    </row>
    <row r="144" spans="2:7">
      <c r="B144" s="787"/>
      <c r="C144" s="787"/>
      <c r="G144" s="21">
        <f t="shared" si="4"/>
        <v>636.40000000000009</v>
      </c>
    </row>
    <row r="145" spans="2:7">
      <c r="B145" s="787"/>
      <c r="C145" s="787"/>
      <c r="G145" s="21">
        <f t="shared" si="4"/>
        <v>636.40000000000009</v>
      </c>
    </row>
    <row r="146" spans="2:7">
      <c r="B146" s="787"/>
      <c r="C146" s="787"/>
      <c r="G146" s="21">
        <f t="shared" si="4"/>
        <v>636.40000000000009</v>
      </c>
    </row>
    <row r="147" spans="2:7">
      <c r="B147" s="787"/>
      <c r="C147" s="787"/>
      <c r="G147" s="21">
        <f t="shared" si="4"/>
        <v>636.40000000000009</v>
      </c>
    </row>
    <row r="148" spans="2:7">
      <c r="B148" s="787"/>
      <c r="C148" s="787"/>
      <c r="G148" s="21">
        <f t="shared" si="4"/>
        <v>636.40000000000009</v>
      </c>
    </row>
    <row r="149" spans="2:7">
      <c r="B149" s="787"/>
      <c r="C149" s="787"/>
      <c r="G149" s="21">
        <f t="shared" si="4"/>
        <v>636.40000000000009</v>
      </c>
    </row>
    <row r="150" spans="2:7">
      <c r="B150" s="787"/>
      <c r="C150" s="787"/>
      <c r="G150" s="21">
        <f t="shared" si="4"/>
        <v>636.40000000000009</v>
      </c>
    </row>
    <row r="151" spans="2:7">
      <c r="B151" s="787"/>
      <c r="C151" s="787"/>
      <c r="G151" s="21">
        <f t="shared" si="4"/>
        <v>636.40000000000009</v>
      </c>
    </row>
    <row r="152" spans="2:7">
      <c r="B152" s="787"/>
      <c r="C152" s="787"/>
      <c r="G152" s="21">
        <f t="shared" si="4"/>
        <v>636.40000000000009</v>
      </c>
    </row>
    <row r="153" spans="2:7">
      <c r="B153" s="787"/>
      <c r="C153" s="787"/>
      <c r="G153" s="21">
        <f t="shared" si="4"/>
        <v>636.40000000000009</v>
      </c>
    </row>
    <row r="154" spans="2:7">
      <c r="B154" s="787"/>
      <c r="C154" s="787"/>
      <c r="G154" s="21">
        <f t="shared" si="4"/>
        <v>636.40000000000009</v>
      </c>
    </row>
    <row r="155" spans="2:7">
      <c r="B155" s="787"/>
      <c r="C155" s="787"/>
      <c r="G155" s="21">
        <f t="shared" si="4"/>
        <v>636.40000000000009</v>
      </c>
    </row>
    <row r="156" spans="2:7">
      <c r="B156" s="787"/>
      <c r="C156" s="787"/>
      <c r="G156" s="21">
        <f t="shared" si="4"/>
        <v>636.40000000000009</v>
      </c>
    </row>
    <row r="157" spans="2:7">
      <c r="B157" s="787"/>
      <c r="C157" s="787"/>
      <c r="G157" s="21">
        <f t="shared" si="4"/>
        <v>636.40000000000009</v>
      </c>
    </row>
    <row r="158" spans="2:7">
      <c r="B158" s="787"/>
      <c r="C158" s="787"/>
      <c r="G158" s="21">
        <f t="shared" si="4"/>
        <v>636.40000000000009</v>
      </c>
    </row>
    <row r="159" spans="2:7">
      <c r="B159" s="787"/>
      <c r="C159" s="787"/>
      <c r="G159" s="21">
        <f t="shared" si="4"/>
        <v>636.40000000000009</v>
      </c>
    </row>
    <row r="160" spans="2:7">
      <c r="B160" s="787"/>
      <c r="C160" s="787"/>
      <c r="G160" s="21">
        <f t="shared" si="4"/>
        <v>636.40000000000009</v>
      </c>
    </row>
    <row r="161" spans="2:7">
      <c r="B161" s="787"/>
      <c r="C161" s="787"/>
      <c r="G161" s="21">
        <f t="shared" si="4"/>
        <v>636.40000000000009</v>
      </c>
    </row>
    <row r="162" spans="2:7">
      <c r="B162" s="787"/>
      <c r="C162" s="787"/>
      <c r="G162" s="21">
        <f t="shared" si="4"/>
        <v>636.40000000000009</v>
      </c>
    </row>
    <row r="163" spans="2:7">
      <c r="B163" s="787"/>
      <c r="C163" s="787"/>
      <c r="G163" s="21">
        <f t="shared" si="4"/>
        <v>636.40000000000009</v>
      </c>
    </row>
    <row r="164" spans="2:7">
      <c r="B164" s="787"/>
      <c r="C164" s="787"/>
      <c r="G164" s="21">
        <f t="shared" si="4"/>
        <v>636.40000000000009</v>
      </c>
    </row>
    <row r="165" spans="2:7">
      <c r="B165" s="787"/>
      <c r="C165" s="787"/>
      <c r="G165" s="21">
        <f t="shared" si="4"/>
        <v>636.40000000000009</v>
      </c>
    </row>
    <row r="166" spans="2:7">
      <c r="B166" s="787"/>
      <c r="C166" s="787"/>
      <c r="G166" s="21">
        <f t="shared" si="4"/>
        <v>636.40000000000009</v>
      </c>
    </row>
    <row r="167" spans="2:7">
      <c r="B167" s="787"/>
      <c r="C167" s="787"/>
      <c r="G167" s="21">
        <f t="shared" si="4"/>
        <v>636.40000000000009</v>
      </c>
    </row>
    <row r="168" spans="2:7">
      <c r="B168" s="787"/>
      <c r="C168" s="787"/>
      <c r="G168" s="21">
        <f t="shared" si="4"/>
        <v>636.40000000000009</v>
      </c>
    </row>
    <row r="169" spans="2:7">
      <c r="B169" s="787"/>
      <c r="C169" s="787"/>
      <c r="G169" s="21">
        <f t="shared" si="4"/>
        <v>636.40000000000009</v>
      </c>
    </row>
    <row r="170" spans="2:7">
      <c r="B170" s="787"/>
      <c r="C170" s="787"/>
      <c r="G170" s="21">
        <f t="shared" si="4"/>
        <v>636.40000000000009</v>
      </c>
    </row>
    <row r="171" spans="2:7">
      <c r="B171" s="787"/>
      <c r="C171" s="787"/>
      <c r="G171" s="21">
        <f t="shared" si="4"/>
        <v>636.40000000000009</v>
      </c>
    </row>
    <row r="172" spans="2:7">
      <c r="B172" s="787"/>
      <c r="C172" s="787"/>
      <c r="G172" s="21">
        <f t="shared" si="4"/>
        <v>636.40000000000009</v>
      </c>
    </row>
    <row r="173" spans="2:7">
      <c r="B173" s="787"/>
      <c r="C173" s="787"/>
      <c r="G173" s="21">
        <f t="shared" si="4"/>
        <v>636.40000000000009</v>
      </c>
    </row>
    <row r="174" spans="2:7">
      <c r="B174" s="787"/>
      <c r="C174" s="787"/>
      <c r="G174" s="21">
        <f t="shared" si="4"/>
        <v>636.40000000000009</v>
      </c>
    </row>
    <row r="175" spans="2:7">
      <c r="B175" s="787"/>
      <c r="C175" s="787"/>
      <c r="G175" s="21">
        <f t="shared" si="4"/>
        <v>636.40000000000009</v>
      </c>
    </row>
    <row r="176" spans="2:7">
      <c r="B176" s="787"/>
      <c r="C176" s="787"/>
      <c r="G176" s="21">
        <f t="shared" si="4"/>
        <v>636.40000000000009</v>
      </c>
    </row>
    <row r="177" spans="2:7">
      <c r="B177" s="787"/>
      <c r="C177" s="787"/>
      <c r="G177" s="21">
        <f t="shared" si="4"/>
        <v>636.40000000000009</v>
      </c>
    </row>
    <row r="178" spans="2:7">
      <c r="B178" s="787"/>
      <c r="C178" s="787"/>
      <c r="G178" s="21">
        <f t="shared" si="4"/>
        <v>636.40000000000009</v>
      </c>
    </row>
    <row r="179" spans="2:7">
      <c r="B179" s="787"/>
      <c r="C179" s="787"/>
      <c r="G179" s="21">
        <f t="shared" si="4"/>
        <v>636.40000000000009</v>
      </c>
    </row>
    <row r="180" spans="2:7">
      <c r="B180" s="787"/>
      <c r="C180" s="787"/>
      <c r="G180" s="21">
        <f t="shared" si="4"/>
        <v>636.40000000000009</v>
      </c>
    </row>
    <row r="181" spans="2:7">
      <c r="B181" s="787"/>
      <c r="C181" s="787"/>
      <c r="G181" s="21">
        <f t="shared" si="4"/>
        <v>636.40000000000009</v>
      </c>
    </row>
    <row r="182" spans="2:7">
      <c r="B182" s="787"/>
      <c r="C182" s="787"/>
      <c r="G182" s="21">
        <f t="shared" si="4"/>
        <v>636.40000000000009</v>
      </c>
    </row>
    <row r="183" spans="2:7">
      <c r="B183" s="787"/>
      <c r="C183" s="787"/>
      <c r="G183" s="21">
        <f t="shared" si="4"/>
        <v>636.40000000000009</v>
      </c>
    </row>
    <row r="184" spans="2:7">
      <c r="B184" s="787"/>
      <c r="C184" s="787"/>
      <c r="G184" s="21">
        <f t="shared" si="4"/>
        <v>636.40000000000009</v>
      </c>
    </row>
    <row r="185" spans="2:7">
      <c r="B185" s="787"/>
      <c r="C185" s="787"/>
      <c r="G185" s="21">
        <f t="shared" si="4"/>
        <v>636.40000000000009</v>
      </c>
    </row>
    <row r="186" spans="2:7">
      <c r="B186" s="787"/>
      <c r="C186" s="787"/>
      <c r="G186" s="21">
        <f t="shared" si="4"/>
        <v>636.40000000000009</v>
      </c>
    </row>
    <row r="187" spans="2:7">
      <c r="B187" s="787"/>
      <c r="C187" s="787"/>
      <c r="G187" s="21">
        <f t="shared" si="4"/>
        <v>636.40000000000009</v>
      </c>
    </row>
    <row r="188" spans="2:7">
      <c r="B188" s="787"/>
      <c r="C188" s="787"/>
      <c r="G188" s="21">
        <f t="shared" si="4"/>
        <v>636.40000000000009</v>
      </c>
    </row>
    <row r="189" spans="2:7">
      <c r="B189" s="787"/>
      <c r="C189" s="787"/>
      <c r="G189" s="21">
        <f t="shared" si="4"/>
        <v>636.40000000000009</v>
      </c>
    </row>
    <row r="190" spans="2:7">
      <c r="B190" s="787"/>
      <c r="C190" s="787"/>
      <c r="G190" s="21">
        <f t="shared" si="4"/>
        <v>636.40000000000009</v>
      </c>
    </row>
    <row r="191" spans="2:7">
      <c r="B191" s="787"/>
      <c r="C191" s="787"/>
      <c r="G191" s="21">
        <f t="shared" si="4"/>
        <v>636.40000000000009</v>
      </c>
    </row>
    <row r="192" spans="2:7">
      <c r="B192" s="787"/>
      <c r="C192" s="787"/>
      <c r="G192" s="21">
        <f t="shared" si="4"/>
        <v>636.40000000000009</v>
      </c>
    </row>
    <row r="193" spans="2:7">
      <c r="B193" s="787"/>
      <c r="C193" s="787"/>
      <c r="G193" s="21">
        <f t="shared" si="4"/>
        <v>636.40000000000009</v>
      </c>
    </row>
    <row r="194" spans="2:7">
      <c r="B194" s="787"/>
      <c r="C194" s="787"/>
      <c r="G194" s="21">
        <f t="shared" si="4"/>
        <v>636.40000000000009</v>
      </c>
    </row>
    <row r="195" spans="2:7">
      <c r="B195" s="787"/>
      <c r="C195" s="787"/>
      <c r="G195" s="21">
        <f t="shared" si="4"/>
        <v>636.40000000000009</v>
      </c>
    </row>
    <row r="196" spans="2:7">
      <c r="B196" s="787"/>
      <c r="C196" s="787"/>
      <c r="G196" s="21">
        <f t="shared" si="4"/>
        <v>636.40000000000009</v>
      </c>
    </row>
    <row r="197" spans="2:7">
      <c r="B197" s="787"/>
      <c r="C197" s="787"/>
      <c r="G197" s="21">
        <f t="shared" si="4"/>
        <v>636.40000000000009</v>
      </c>
    </row>
    <row r="198" spans="2:7">
      <c r="B198" s="787"/>
      <c r="C198" s="787"/>
      <c r="G198" s="21">
        <f t="shared" si="4"/>
        <v>636.40000000000009</v>
      </c>
    </row>
    <row r="199" spans="2:7">
      <c r="B199" s="787"/>
      <c r="C199" s="787"/>
      <c r="G199" s="21">
        <f t="shared" si="4"/>
        <v>636.40000000000009</v>
      </c>
    </row>
    <row r="200" spans="2:7">
      <c r="B200" s="787"/>
      <c r="C200" s="787"/>
      <c r="G200" s="21">
        <f t="shared" si="4"/>
        <v>636.40000000000009</v>
      </c>
    </row>
    <row r="201" spans="2:7">
      <c r="B201" s="787"/>
      <c r="C201" s="787"/>
      <c r="G201" s="21">
        <f t="shared" si="4"/>
        <v>636.40000000000009</v>
      </c>
    </row>
    <row r="202" spans="2:7">
      <c r="B202" s="787"/>
      <c r="C202" s="787"/>
      <c r="G202" s="21">
        <f t="shared" si="4"/>
        <v>636.40000000000009</v>
      </c>
    </row>
    <row r="203" spans="2:7">
      <c r="B203" s="787"/>
      <c r="C203" s="787"/>
      <c r="G203" s="21">
        <f t="shared" si="4"/>
        <v>636.40000000000009</v>
      </c>
    </row>
    <row r="204" spans="2:7">
      <c r="B204" s="787"/>
      <c r="C204" s="787"/>
      <c r="G204" s="21">
        <f t="shared" si="4"/>
        <v>636.40000000000009</v>
      </c>
    </row>
    <row r="205" spans="2:7">
      <c r="B205" s="787"/>
      <c r="C205" s="787"/>
      <c r="G205" s="21">
        <f t="shared" si="4"/>
        <v>636.40000000000009</v>
      </c>
    </row>
    <row r="206" spans="2:7">
      <c r="B206" s="787"/>
      <c r="C206" s="787"/>
      <c r="G206" s="21">
        <f t="shared" ref="G206:G269" si="5">+G205+E206-F206</f>
        <v>636.40000000000009</v>
      </c>
    </row>
    <row r="207" spans="2:7">
      <c r="B207" s="787"/>
      <c r="C207" s="787"/>
      <c r="G207" s="21">
        <f t="shared" si="5"/>
        <v>636.40000000000009</v>
      </c>
    </row>
    <row r="208" spans="2:7">
      <c r="B208" s="787"/>
      <c r="C208" s="787"/>
      <c r="G208" s="21">
        <f t="shared" si="5"/>
        <v>636.40000000000009</v>
      </c>
    </row>
    <row r="209" spans="2:7">
      <c r="B209" s="787"/>
      <c r="C209" s="787"/>
      <c r="G209" s="21">
        <f t="shared" si="5"/>
        <v>636.40000000000009</v>
      </c>
    </row>
    <row r="210" spans="2:7">
      <c r="B210" s="787"/>
      <c r="C210" s="787"/>
      <c r="G210" s="21">
        <f t="shared" si="5"/>
        <v>636.40000000000009</v>
      </c>
    </row>
    <row r="211" spans="2:7">
      <c r="B211" s="787"/>
      <c r="C211" s="787"/>
      <c r="G211" s="21">
        <f t="shared" si="5"/>
        <v>636.40000000000009</v>
      </c>
    </row>
    <row r="212" spans="2:7">
      <c r="B212" s="787"/>
      <c r="C212" s="787"/>
      <c r="G212" s="21">
        <f t="shared" si="5"/>
        <v>636.40000000000009</v>
      </c>
    </row>
    <row r="213" spans="2:7">
      <c r="B213" s="787"/>
      <c r="C213" s="787"/>
      <c r="G213" s="21">
        <f t="shared" si="5"/>
        <v>636.40000000000009</v>
      </c>
    </row>
    <row r="214" spans="2:7">
      <c r="B214" s="787"/>
      <c r="C214" s="787"/>
      <c r="G214" s="21">
        <f t="shared" si="5"/>
        <v>636.40000000000009</v>
      </c>
    </row>
    <row r="215" spans="2:7">
      <c r="B215" s="787"/>
      <c r="C215" s="787"/>
      <c r="G215" s="21">
        <f t="shared" si="5"/>
        <v>636.40000000000009</v>
      </c>
    </row>
    <row r="216" spans="2:7">
      <c r="B216" s="787"/>
      <c r="C216" s="787"/>
      <c r="G216" s="21">
        <f t="shared" si="5"/>
        <v>636.40000000000009</v>
      </c>
    </row>
    <row r="217" spans="2:7">
      <c r="B217" s="787"/>
      <c r="C217" s="787"/>
      <c r="G217" s="21">
        <f t="shared" si="5"/>
        <v>636.40000000000009</v>
      </c>
    </row>
    <row r="218" spans="2:7">
      <c r="B218" s="787"/>
      <c r="C218" s="787"/>
      <c r="G218" s="21">
        <f t="shared" si="5"/>
        <v>636.40000000000009</v>
      </c>
    </row>
    <row r="219" spans="2:7">
      <c r="B219" s="787"/>
      <c r="C219" s="787"/>
      <c r="G219" s="21">
        <f t="shared" si="5"/>
        <v>636.40000000000009</v>
      </c>
    </row>
    <row r="220" spans="2:7">
      <c r="B220" s="787"/>
      <c r="C220" s="787"/>
      <c r="G220" s="21">
        <f t="shared" si="5"/>
        <v>636.40000000000009</v>
      </c>
    </row>
    <row r="221" spans="2:7">
      <c r="B221" s="787"/>
      <c r="C221" s="787"/>
      <c r="G221" s="21">
        <f t="shared" si="5"/>
        <v>636.40000000000009</v>
      </c>
    </row>
    <row r="222" spans="2:7">
      <c r="B222" s="787"/>
      <c r="C222" s="787"/>
      <c r="G222" s="21">
        <f t="shared" si="5"/>
        <v>636.40000000000009</v>
      </c>
    </row>
    <row r="223" spans="2:7">
      <c r="B223" s="787"/>
      <c r="C223" s="787"/>
      <c r="G223" s="21">
        <f t="shared" si="5"/>
        <v>636.40000000000009</v>
      </c>
    </row>
    <row r="224" spans="2:7">
      <c r="B224" s="787"/>
      <c r="C224" s="787"/>
      <c r="G224" s="21">
        <f t="shared" si="5"/>
        <v>636.40000000000009</v>
      </c>
    </row>
    <row r="225" spans="2:7">
      <c r="B225" s="787"/>
      <c r="C225" s="787"/>
      <c r="G225" s="21">
        <f t="shared" si="5"/>
        <v>636.40000000000009</v>
      </c>
    </row>
    <row r="226" spans="2:7">
      <c r="B226" s="787"/>
      <c r="C226" s="787"/>
      <c r="G226" s="21">
        <f t="shared" si="5"/>
        <v>636.40000000000009</v>
      </c>
    </row>
    <row r="227" spans="2:7">
      <c r="B227" s="787"/>
      <c r="C227" s="787"/>
      <c r="G227" s="21">
        <f t="shared" si="5"/>
        <v>636.40000000000009</v>
      </c>
    </row>
    <row r="228" spans="2:7">
      <c r="B228" s="787"/>
      <c r="C228" s="787"/>
      <c r="G228" s="21">
        <f t="shared" si="5"/>
        <v>636.40000000000009</v>
      </c>
    </row>
    <row r="229" spans="2:7">
      <c r="B229" s="787"/>
      <c r="C229" s="787"/>
      <c r="G229" s="21">
        <f t="shared" si="5"/>
        <v>636.40000000000009</v>
      </c>
    </row>
    <row r="230" spans="2:7">
      <c r="B230" s="787"/>
      <c r="C230" s="787"/>
      <c r="G230" s="21">
        <f t="shared" si="5"/>
        <v>636.40000000000009</v>
      </c>
    </row>
    <row r="231" spans="2:7">
      <c r="B231" s="787"/>
      <c r="C231" s="787"/>
      <c r="G231" s="21">
        <f t="shared" si="5"/>
        <v>636.40000000000009</v>
      </c>
    </row>
    <row r="232" spans="2:7">
      <c r="B232" s="787"/>
      <c r="C232" s="787"/>
      <c r="G232" s="21">
        <f t="shared" si="5"/>
        <v>636.40000000000009</v>
      </c>
    </row>
    <row r="233" spans="2:7">
      <c r="B233" s="787"/>
      <c r="C233" s="787"/>
      <c r="G233" s="21">
        <f t="shared" si="5"/>
        <v>636.40000000000009</v>
      </c>
    </row>
    <row r="234" spans="2:7">
      <c r="B234" s="787"/>
      <c r="C234" s="787"/>
      <c r="G234" s="21">
        <f t="shared" si="5"/>
        <v>636.40000000000009</v>
      </c>
    </row>
    <row r="235" spans="2:7">
      <c r="B235" s="787"/>
      <c r="C235" s="787"/>
      <c r="G235" s="21">
        <f t="shared" si="5"/>
        <v>636.40000000000009</v>
      </c>
    </row>
    <row r="236" spans="2:7">
      <c r="B236" s="787"/>
      <c r="C236" s="787"/>
      <c r="G236" s="21">
        <f t="shared" si="5"/>
        <v>636.40000000000009</v>
      </c>
    </row>
    <row r="237" spans="2:7">
      <c r="B237" s="787"/>
      <c r="C237" s="787"/>
      <c r="G237" s="21">
        <f t="shared" si="5"/>
        <v>636.40000000000009</v>
      </c>
    </row>
    <row r="238" spans="2:7">
      <c r="B238" s="787"/>
      <c r="C238" s="787"/>
      <c r="G238" s="21">
        <f t="shared" si="5"/>
        <v>636.40000000000009</v>
      </c>
    </row>
    <row r="239" spans="2:7">
      <c r="B239" s="787"/>
      <c r="C239" s="787"/>
      <c r="G239" s="21">
        <f t="shared" si="5"/>
        <v>636.40000000000009</v>
      </c>
    </row>
    <row r="240" spans="2:7">
      <c r="B240" s="787"/>
      <c r="C240" s="787"/>
      <c r="G240" s="21">
        <f t="shared" si="5"/>
        <v>636.40000000000009</v>
      </c>
    </row>
    <row r="241" spans="2:7">
      <c r="B241" s="787"/>
      <c r="C241" s="787"/>
      <c r="G241" s="21">
        <f t="shared" si="5"/>
        <v>636.40000000000009</v>
      </c>
    </row>
    <row r="242" spans="2:7">
      <c r="B242" s="787"/>
      <c r="C242" s="787"/>
      <c r="G242" s="21">
        <f t="shared" si="5"/>
        <v>636.40000000000009</v>
      </c>
    </row>
    <row r="243" spans="2:7">
      <c r="B243" s="787"/>
      <c r="C243" s="787"/>
      <c r="G243" s="21">
        <f t="shared" si="5"/>
        <v>636.40000000000009</v>
      </c>
    </row>
    <row r="244" spans="2:7">
      <c r="B244" s="787"/>
      <c r="C244" s="787"/>
      <c r="G244" s="21">
        <f t="shared" si="5"/>
        <v>636.40000000000009</v>
      </c>
    </row>
    <row r="245" spans="2:7">
      <c r="B245" s="787"/>
      <c r="C245" s="787"/>
      <c r="G245" s="21">
        <f t="shared" si="5"/>
        <v>636.40000000000009</v>
      </c>
    </row>
    <row r="246" spans="2:7">
      <c r="B246" s="787"/>
      <c r="C246" s="787"/>
      <c r="G246" s="21">
        <f t="shared" si="5"/>
        <v>636.40000000000009</v>
      </c>
    </row>
    <row r="247" spans="2:7">
      <c r="B247" s="787"/>
      <c r="C247" s="787"/>
      <c r="G247" s="21">
        <f t="shared" si="5"/>
        <v>636.40000000000009</v>
      </c>
    </row>
    <row r="248" spans="2:7">
      <c r="B248" s="787"/>
      <c r="C248" s="787"/>
      <c r="G248" s="21">
        <f t="shared" si="5"/>
        <v>636.40000000000009</v>
      </c>
    </row>
    <row r="249" spans="2:7">
      <c r="B249" s="787"/>
      <c r="C249" s="787"/>
      <c r="G249" s="21">
        <f t="shared" si="5"/>
        <v>636.40000000000009</v>
      </c>
    </row>
    <row r="250" spans="2:7">
      <c r="B250" s="787"/>
      <c r="C250" s="787"/>
      <c r="G250" s="21">
        <f t="shared" si="5"/>
        <v>636.40000000000009</v>
      </c>
    </row>
    <row r="251" spans="2:7">
      <c r="B251" s="787"/>
      <c r="C251" s="787"/>
      <c r="G251" s="21">
        <f t="shared" si="5"/>
        <v>636.40000000000009</v>
      </c>
    </row>
    <row r="252" spans="2:7">
      <c r="B252" s="787"/>
      <c r="C252" s="787"/>
      <c r="G252" s="21">
        <f t="shared" si="5"/>
        <v>636.40000000000009</v>
      </c>
    </row>
    <row r="253" spans="2:7">
      <c r="B253" s="787"/>
      <c r="C253" s="787"/>
      <c r="G253" s="21">
        <f t="shared" si="5"/>
        <v>636.40000000000009</v>
      </c>
    </row>
    <row r="254" spans="2:7">
      <c r="B254" s="787"/>
      <c r="C254" s="787"/>
      <c r="G254" s="21">
        <f t="shared" si="5"/>
        <v>636.40000000000009</v>
      </c>
    </row>
    <row r="255" spans="2:7">
      <c r="B255" s="787"/>
      <c r="C255" s="787"/>
      <c r="G255" s="21">
        <f t="shared" si="5"/>
        <v>636.40000000000009</v>
      </c>
    </row>
    <row r="256" spans="2:7">
      <c r="B256" s="787"/>
      <c r="C256" s="787"/>
      <c r="G256" s="21">
        <f t="shared" si="5"/>
        <v>636.40000000000009</v>
      </c>
    </row>
    <row r="257" spans="2:7">
      <c r="B257" s="787"/>
      <c r="C257" s="787"/>
      <c r="G257" s="21">
        <f t="shared" si="5"/>
        <v>636.40000000000009</v>
      </c>
    </row>
    <row r="258" spans="2:7">
      <c r="B258" s="787"/>
      <c r="C258" s="787"/>
      <c r="G258" s="21">
        <f t="shared" si="5"/>
        <v>636.40000000000009</v>
      </c>
    </row>
    <row r="259" spans="2:7">
      <c r="B259" s="787"/>
      <c r="C259" s="787"/>
      <c r="G259" s="21">
        <f t="shared" si="5"/>
        <v>636.40000000000009</v>
      </c>
    </row>
    <row r="260" spans="2:7">
      <c r="B260" s="787"/>
      <c r="C260" s="787"/>
      <c r="G260" s="21">
        <f t="shared" si="5"/>
        <v>636.40000000000009</v>
      </c>
    </row>
    <row r="261" spans="2:7">
      <c r="B261" s="787"/>
      <c r="C261" s="787"/>
      <c r="G261" s="21">
        <f t="shared" si="5"/>
        <v>636.40000000000009</v>
      </c>
    </row>
    <row r="262" spans="2:7">
      <c r="B262" s="787"/>
      <c r="C262" s="787"/>
      <c r="G262" s="21">
        <f t="shared" si="5"/>
        <v>636.40000000000009</v>
      </c>
    </row>
    <row r="263" spans="2:7">
      <c r="B263" s="787"/>
      <c r="C263" s="787"/>
      <c r="G263" s="21">
        <f t="shared" si="5"/>
        <v>636.40000000000009</v>
      </c>
    </row>
    <row r="264" spans="2:7">
      <c r="B264" s="787"/>
      <c r="C264" s="787"/>
      <c r="G264" s="21">
        <f t="shared" si="5"/>
        <v>636.40000000000009</v>
      </c>
    </row>
    <row r="265" spans="2:7">
      <c r="B265" s="787"/>
      <c r="C265" s="787"/>
      <c r="G265" s="21">
        <f t="shared" si="5"/>
        <v>636.40000000000009</v>
      </c>
    </row>
    <row r="266" spans="2:7">
      <c r="B266" s="787"/>
      <c r="C266" s="787"/>
      <c r="G266" s="21">
        <f t="shared" si="5"/>
        <v>636.40000000000009</v>
      </c>
    </row>
    <row r="267" spans="2:7">
      <c r="B267" s="787"/>
      <c r="C267" s="787"/>
      <c r="G267" s="21">
        <f t="shared" si="5"/>
        <v>636.40000000000009</v>
      </c>
    </row>
    <row r="268" spans="2:7">
      <c r="B268" s="787"/>
      <c r="C268" s="787"/>
      <c r="G268" s="21">
        <f t="shared" si="5"/>
        <v>636.40000000000009</v>
      </c>
    </row>
    <row r="269" spans="2:7">
      <c r="B269" s="787"/>
      <c r="C269" s="787"/>
      <c r="G269" s="21">
        <f t="shared" si="5"/>
        <v>636.40000000000009</v>
      </c>
    </row>
    <row r="270" spans="2:7">
      <c r="B270" s="787"/>
      <c r="C270" s="787"/>
      <c r="G270" s="21">
        <f t="shared" ref="G270:G315" si="6">+G269+E270-F270</f>
        <v>636.40000000000009</v>
      </c>
    </row>
    <row r="271" spans="2:7">
      <c r="B271" s="787"/>
      <c r="C271" s="787"/>
      <c r="G271" s="21">
        <f t="shared" si="6"/>
        <v>636.40000000000009</v>
      </c>
    </row>
    <row r="272" spans="2:7">
      <c r="B272" s="787"/>
      <c r="C272" s="787"/>
      <c r="G272" s="21">
        <f t="shared" si="6"/>
        <v>636.40000000000009</v>
      </c>
    </row>
    <row r="273" spans="2:7">
      <c r="B273" s="787"/>
      <c r="C273" s="787"/>
      <c r="G273" s="21">
        <f t="shared" si="6"/>
        <v>636.40000000000009</v>
      </c>
    </row>
    <row r="274" spans="2:7">
      <c r="B274" s="787"/>
      <c r="C274" s="787"/>
      <c r="G274" s="21">
        <f t="shared" si="6"/>
        <v>636.40000000000009</v>
      </c>
    </row>
    <row r="275" spans="2:7">
      <c r="B275" s="787"/>
      <c r="C275" s="787"/>
      <c r="G275" s="21">
        <f t="shared" si="6"/>
        <v>636.40000000000009</v>
      </c>
    </row>
    <row r="276" spans="2:7">
      <c r="B276" s="787"/>
      <c r="C276" s="787"/>
      <c r="G276" s="21">
        <f t="shared" si="6"/>
        <v>636.40000000000009</v>
      </c>
    </row>
    <row r="277" spans="2:7">
      <c r="B277" s="787"/>
      <c r="C277" s="787"/>
      <c r="G277" s="21">
        <f t="shared" si="6"/>
        <v>636.40000000000009</v>
      </c>
    </row>
    <row r="278" spans="2:7">
      <c r="B278" s="787"/>
      <c r="C278" s="787"/>
      <c r="G278" s="21">
        <f t="shared" si="6"/>
        <v>636.40000000000009</v>
      </c>
    </row>
    <row r="279" spans="2:7">
      <c r="B279" s="787"/>
      <c r="C279" s="787"/>
      <c r="G279" s="21">
        <f t="shared" si="6"/>
        <v>636.40000000000009</v>
      </c>
    </row>
    <row r="280" spans="2:7">
      <c r="B280" s="787"/>
      <c r="C280" s="787"/>
      <c r="G280" s="21">
        <f t="shared" si="6"/>
        <v>636.40000000000009</v>
      </c>
    </row>
    <row r="281" spans="2:7">
      <c r="B281" s="787"/>
      <c r="C281" s="787"/>
      <c r="G281" s="21">
        <f t="shared" si="6"/>
        <v>636.40000000000009</v>
      </c>
    </row>
    <row r="282" spans="2:7">
      <c r="B282" s="787"/>
      <c r="C282" s="787"/>
      <c r="G282" s="21">
        <f t="shared" si="6"/>
        <v>636.40000000000009</v>
      </c>
    </row>
    <row r="283" spans="2:7">
      <c r="B283" s="787"/>
      <c r="C283" s="787"/>
      <c r="G283" s="21">
        <f t="shared" si="6"/>
        <v>636.40000000000009</v>
      </c>
    </row>
    <row r="284" spans="2:7">
      <c r="B284" s="787"/>
      <c r="C284" s="787"/>
      <c r="G284" s="21">
        <f t="shared" si="6"/>
        <v>636.40000000000009</v>
      </c>
    </row>
    <row r="285" spans="2:7">
      <c r="B285" s="787"/>
      <c r="C285" s="787"/>
      <c r="G285" s="21">
        <f t="shared" si="6"/>
        <v>636.40000000000009</v>
      </c>
    </row>
    <row r="286" spans="2:7">
      <c r="B286" s="787"/>
      <c r="C286" s="787"/>
      <c r="G286" s="21">
        <f t="shared" si="6"/>
        <v>636.40000000000009</v>
      </c>
    </row>
    <row r="287" spans="2:7">
      <c r="B287" s="787"/>
      <c r="C287" s="787"/>
      <c r="G287" s="21">
        <f t="shared" si="6"/>
        <v>636.40000000000009</v>
      </c>
    </row>
    <row r="288" spans="2:7">
      <c r="B288" s="787"/>
      <c r="C288" s="787"/>
      <c r="G288" s="21">
        <f t="shared" si="6"/>
        <v>636.40000000000009</v>
      </c>
    </row>
    <row r="289" spans="2:7">
      <c r="B289" s="787"/>
      <c r="C289" s="787"/>
      <c r="G289" s="21">
        <f t="shared" si="6"/>
        <v>636.40000000000009</v>
      </c>
    </row>
    <row r="290" spans="2:7">
      <c r="B290" s="787"/>
      <c r="C290" s="787"/>
      <c r="G290" s="21">
        <f t="shared" si="6"/>
        <v>636.40000000000009</v>
      </c>
    </row>
    <row r="291" spans="2:7">
      <c r="B291" s="787"/>
      <c r="C291" s="787"/>
      <c r="G291" s="21">
        <f t="shared" si="6"/>
        <v>636.40000000000009</v>
      </c>
    </row>
    <row r="292" spans="2:7">
      <c r="B292" s="787"/>
      <c r="C292" s="787"/>
      <c r="G292" s="21">
        <f t="shared" si="6"/>
        <v>636.40000000000009</v>
      </c>
    </row>
    <row r="293" spans="2:7">
      <c r="B293" s="787"/>
      <c r="C293" s="787"/>
      <c r="G293" s="21">
        <f t="shared" si="6"/>
        <v>636.40000000000009</v>
      </c>
    </row>
    <row r="294" spans="2:7">
      <c r="B294" s="787"/>
      <c r="C294" s="787"/>
      <c r="G294" s="21">
        <f t="shared" si="6"/>
        <v>636.40000000000009</v>
      </c>
    </row>
    <row r="295" spans="2:7">
      <c r="B295" s="787"/>
      <c r="C295" s="787"/>
      <c r="G295" s="21">
        <f t="shared" si="6"/>
        <v>636.40000000000009</v>
      </c>
    </row>
    <row r="296" spans="2:7">
      <c r="B296" s="787"/>
      <c r="C296" s="787"/>
      <c r="G296" s="21">
        <f t="shared" si="6"/>
        <v>636.40000000000009</v>
      </c>
    </row>
    <row r="297" spans="2:7">
      <c r="B297" s="787"/>
      <c r="C297" s="787"/>
      <c r="G297" s="21">
        <f t="shared" si="6"/>
        <v>636.40000000000009</v>
      </c>
    </row>
    <row r="298" spans="2:7">
      <c r="B298" s="787"/>
      <c r="C298" s="787"/>
      <c r="G298" s="21">
        <f t="shared" si="6"/>
        <v>636.40000000000009</v>
      </c>
    </row>
    <row r="299" spans="2:7">
      <c r="B299" s="787"/>
      <c r="C299" s="787"/>
      <c r="G299" s="21">
        <f t="shared" si="6"/>
        <v>636.40000000000009</v>
      </c>
    </row>
    <row r="300" spans="2:7">
      <c r="B300" s="787"/>
      <c r="C300" s="787"/>
      <c r="G300" s="21">
        <f t="shared" si="6"/>
        <v>636.40000000000009</v>
      </c>
    </row>
    <row r="301" spans="2:7">
      <c r="B301" s="787"/>
      <c r="C301" s="787"/>
      <c r="G301" s="21">
        <f t="shared" si="6"/>
        <v>636.40000000000009</v>
      </c>
    </row>
    <row r="302" spans="2:7">
      <c r="B302" s="787"/>
      <c r="C302" s="787"/>
      <c r="G302" s="21">
        <f t="shared" si="6"/>
        <v>636.40000000000009</v>
      </c>
    </row>
    <row r="303" spans="2:7">
      <c r="B303" s="787"/>
      <c r="C303" s="787"/>
      <c r="G303" s="21">
        <f t="shared" si="6"/>
        <v>636.40000000000009</v>
      </c>
    </row>
    <row r="304" spans="2:7">
      <c r="B304" s="787"/>
      <c r="C304" s="787"/>
      <c r="G304" s="21">
        <f t="shared" si="6"/>
        <v>636.40000000000009</v>
      </c>
    </row>
    <row r="305" spans="2:7">
      <c r="B305" s="787"/>
      <c r="C305" s="787"/>
      <c r="G305" s="21">
        <f t="shared" si="6"/>
        <v>636.40000000000009</v>
      </c>
    </row>
    <row r="306" spans="2:7">
      <c r="B306" s="787"/>
      <c r="C306" s="787"/>
      <c r="G306" s="21">
        <f t="shared" si="6"/>
        <v>636.40000000000009</v>
      </c>
    </row>
    <row r="307" spans="2:7">
      <c r="B307" s="787"/>
      <c r="C307" s="787"/>
      <c r="G307" s="21">
        <f t="shared" si="6"/>
        <v>636.40000000000009</v>
      </c>
    </row>
    <row r="308" spans="2:7">
      <c r="B308" s="787"/>
      <c r="C308" s="787"/>
      <c r="G308" s="21">
        <f t="shared" si="6"/>
        <v>636.40000000000009</v>
      </c>
    </row>
    <row r="309" spans="2:7">
      <c r="B309" s="787"/>
      <c r="C309" s="787"/>
      <c r="G309" s="21">
        <f t="shared" si="6"/>
        <v>636.40000000000009</v>
      </c>
    </row>
    <row r="310" spans="2:7">
      <c r="B310" s="787"/>
      <c r="C310" s="787"/>
      <c r="G310" s="21">
        <f t="shared" si="6"/>
        <v>636.40000000000009</v>
      </c>
    </row>
    <row r="311" spans="2:7">
      <c r="B311" s="787"/>
      <c r="C311" s="787"/>
      <c r="G311" s="21">
        <f t="shared" si="6"/>
        <v>636.40000000000009</v>
      </c>
    </row>
    <row r="312" spans="2:7">
      <c r="B312" s="787"/>
      <c r="C312" s="787"/>
      <c r="G312" s="21">
        <f t="shared" si="6"/>
        <v>636.40000000000009</v>
      </c>
    </row>
    <row r="313" spans="2:7">
      <c r="B313" s="787"/>
      <c r="C313" s="787"/>
      <c r="G313" s="21">
        <f t="shared" si="6"/>
        <v>636.40000000000009</v>
      </c>
    </row>
    <row r="314" spans="2:7">
      <c r="B314" s="787"/>
      <c r="C314" s="787"/>
      <c r="G314" s="21">
        <f t="shared" si="6"/>
        <v>636.40000000000009</v>
      </c>
    </row>
    <row r="315" spans="2:7">
      <c r="B315" s="787"/>
      <c r="C315" s="787"/>
      <c r="G315" s="21">
        <f t="shared" si="6"/>
        <v>636.40000000000009</v>
      </c>
    </row>
  </sheetData>
  <autoFilter ref="A4:K28" xr:uid="{700E032D-DB07-4F20-9755-4F571A87DB4C}"/>
  <mergeCells count="2">
    <mergeCell ref="A1:G1"/>
    <mergeCell ref="K49:M4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2D73-6EA7-4123-B83D-7A6527222E71}">
  <sheetPr>
    <tabColor rgb="FF00B0F0"/>
    <pageSetUpPr fitToPage="1"/>
  </sheetPr>
  <dimension ref="A2:N310"/>
  <sheetViews>
    <sheetView topLeftCell="A55" zoomScaleNormal="100" workbookViewId="0">
      <selection activeCell="A73" sqref="A73:D73"/>
    </sheetView>
  </sheetViews>
  <sheetFormatPr defaultColWidth="9.140625" defaultRowHeight="15"/>
  <cols>
    <col min="1" max="1" width="12.5703125" style="39" customWidth="1"/>
    <col min="2" max="2" width="13.140625" style="6" customWidth="1"/>
    <col min="3" max="3" width="14.28515625" style="6" customWidth="1"/>
    <col min="4" max="4" width="22.28515625" customWidth="1"/>
    <col min="5" max="5" width="10.5703125" customWidth="1"/>
    <col min="6" max="6" width="10.5703125" style="121" customWidth="1"/>
    <col min="7" max="7" width="14.28515625" customWidth="1"/>
    <col min="8" max="8" width="11.140625" customWidth="1"/>
    <col min="10" max="10" width="13.7109375" customWidth="1"/>
    <col min="12" max="12" width="19.28515625" customWidth="1"/>
  </cols>
  <sheetData>
    <row r="2" spans="1:10">
      <c r="A2" s="201"/>
      <c r="B2" s="820" t="s">
        <v>5160</v>
      </c>
      <c r="C2" s="820"/>
      <c r="D2" s="820"/>
      <c r="E2" s="820"/>
      <c r="F2" s="820"/>
      <c r="G2" s="820"/>
      <c r="H2" s="786"/>
    </row>
    <row r="3" spans="1:10">
      <c r="A3" s="201"/>
      <c r="B3" s="803"/>
      <c r="C3" s="173"/>
    </row>
    <row r="4" spans="1:10" ht="30">
      <c r="A4" s="202" t="s">
        <v>1</v>
      </c>
      <c r="B4" s="804" t="s">
        <v>2</v>
      </c>
      <c r="C4" s="804" t="s">
        <v>3</v>
      </c>
      <c r="D4" s="804" t="s">
        <v>4</v>
      </c>
      <c r="E4" s="200" t="s">
        <v>5</v>
      </c>
      <c r="F4" s="198" t="s">
        <v>6</v>
      </c>
      <c r="G4" s="199" t="s">
        <v>7</v>
      </c>
      <c r="H4" s="199"/>
      <c r="I4" t="s">
        <v>1293</v>
      </c>
      <c r="J4">
        <v>8991437</v>
      </c>
    </row>
    <row r="5" spans="1:10">
      <c r="A5" s="202"/>
      <c r="B5" s="804"/>
      <c r="C5" s="804"/>
      <c r="D5" s="804"/>
      <c r="E5" s="200"/>
      <c r="F5" s="198"/>
      <c r="G5" s="199"/>
      <c r="H5" s="199"/>
    </row>
    <row r="6" spans="1:10">
      <c r="A6" s="203">
        <v>45138</v>
      </c>
      <c r="B6" s="790" t="s">
        <v>10</v>
      </c>
      <c r="C6" s="817" t="s">
        <v>20</v>
      </c>
      <c r="D6" t="s">
        <v>14</v>
      </c>
      <c r="E6" s="188">
        <v>400</v>
      </c>
      <c r="F6" s="187"/>
      <c r="G6" s="188">
        <f>G5+E6-F6</f>
        <v>400</v>
      </c>
      <c r="H6" s="188"/>
    </row>
    <row r="7" spans="1:10">
      <c r="A7" s="39">
        <v>45140</v>
      </c>
      <c r="B7" s="803" t="s">
        <v>5161</v>
      </c>
      <c r="C7" s="173" t="s">
        <v>20</v>
      </c>
      <c r="D7" t="s">
        <v>14</v>
      </c>
      <c r="E7" s="188"/>
      <c r="F7" s="187">
        <v>300</v>
      </c>
      <c r="G7" s="188">
        <f t="shared" ref="G7:G15" si="0">G6+E7-F7</f>
        <v>100</v>
      </c>
      <c r="H7" s="188"/>
    </row>
    <row r="8" spans="1:10">
      <c r="A8" s="39">
        <v>45140</v>
      </c>
      <c r="B8" s="803" t="s">
        <v>5162</v>
      </c>
      <c r="C8" s="173" t="s">
        <v>20</v>
      </c>
      <c r="D8" t="s">
        <v>14</v>
      </c>
      <c r="E8" s="188"/>
      <c r="F8" s="187">
        <v>100</v>
      </c>
      <c r="G8" s="188">
        <f t="shared" si="0"/>
        <v>0</v>
      </c>
      <c r="H8" s="188"/>
    </row>
    <row r="9" spans="1:10">
      <c r="A9" s="41">
        <v>45169</v>
      </c>
      <c r="B9" s="790" t="s">
        <v>10</v>
      </c>
      <c r="C9" s="817" t="s">
        <v>21</v>
      </c>
      <c r="D9" t="s">
        <v>14</v>
      </c>
      <c r="E9" s="188">
        <v>400</v>
      </c>
      <c r="F9" s="187"/>
      <c r="G9" s="188">
        <f t="shared" si="0"/>
        <v>400</v>
      </c>
      <c r="H9" s="188"/>
    </row>
    <row r="10" spans="1:10">
      <c r="A10" s="39">
        <v>45177</v>
      </c>
      <c r="B10" s="803" t="s">
        <v>4595</v>
      </c>
      <c r="C10" s="173" t="s">
        <v>21</v>
      </c>
      <c r="D10" t="s">
        <v>14</v>
      </c>
      <c r="E10" s="188"/>
      <c r="F10" s="187">
        <v>400</v>
      </c>
      <c r="G10" s="188">
        <f t="shared" si="0"/>
        <v>0</v>
      </c>
      <c r="H10" s="188"/>
    </row>
    <row r="11" spans="1:10" ht="15" customHeight="1">
      <c r="A11" s="41">
        <v>45199</v>
      </c>
      <c r="B11" s="790" t="s">
        <v>10</v>
      </c>
      <c r="C11" s="817" t="s">
        <v>91</v>
      </c>
      <c r="D11" t="s">
        <v>14</v>
      </c>
      <c r="E11" s="188">
        <v>400</v>
      </c>
      <c r="F11" s="187"/>
      <c r="G11" s="188">
        <f t="shared" si="0"/>
        <v>400</v>
      </c>
      <c r="H11" s="188"/>
    </row>
    <row r="12" spans="1:10" ht="15" customHeight="1">
      <c r="A12" s="39">
        <v>45205</v>
      </c>
      <c r="B12" s="803" t="s">
        <v>5163</v>
      </c>
      <c r="C12" s="173" t="s">
        <v>91</v>
      </c>
      <c r="D12" t="s">
        <v>14</v>
      </c>
      <c r="E12" s="188"/>
      <c r="F12" s="187">
        <v>400</v>
      </c>
      <c r="G12" s="188">
        <f t="shared" si="0"/>
        <v>0</v>
      </c>
      <c r="H12" s="188"/>
    </row>
    <row r="13" spans="1:10">
      <c r="A13" s="41">
        <v>45230</v>
      </c>
      <c r="B13" s="786" t="s">
        <v>10</v>
      </c>
      <c r="C13" s="786" t="s">
        <v>23</v>
      </c>
      <c r="D13" t="s">
        <v>14</v>
      </c>
      <c r="E13" s="188">
        <v>400</v>
      </c>
      <c r="F13" s="187"/>
      <c r="G13" s="188">
        <f t="shared" si="0"/>
        <v>400</v>
      </c>
      <c r="H13" s="188"/>
    </row>
    <row r="14" spans="1:10">
      <c r="A14" s="39">
        <v>45240</v>
      </c>
      <c r="B14" s="787" t="s">
        <v>537</v>
      </c>
      <c r="C14" s="787" t="s">
        <v>23</v>
      </c>
      <c r="D14" t="s">
        <v>14</v>
      </c>
      <c r="F14" s="121">
        <v>400</v>
      </c>
      <c r="G14" s="188">
        <f t="shared" si="0"/>
        <v>0</v>
      </c>
      <c r="H14" s="188"/>
    </row>
    <row r="15" spans="1:10">
      <c r="A15" s="41">
        <v>45260</v>
      </c>
      <c r="B15" s="786" t="s">
        <v>10</v>
      </c>
      <c r="C15" s="817" t="s">
        <v>3988</v>
      </c>
      <c r="D15" t="s">
        <v>14</v>
      </c>
      <c r="E15" s="188">
        <v>400</v>
      </c>
      <c r="G15" s="188">
        <f t="shared" si="0"/>
        <v>400</v>
      </c>
      <c r="H15" s="188"/>
    </row>
    <row r="16" spans="1:10">
      <c r="A16" s="39">
        <v>45265</v>
      </c>
      <c r="B16" s="787" t="s">
        <v>3708</v>
      </c>
      <c r="C16" s="787" t="s">
        <v>3988</v>
      </c>
      <c r="D16" t="s">
        <v>14</v>
      </c>
      <c r="F16" s="121">
        <v>400</v>
      </c>
      <c r="G16" s="188">
        <f t="shared" ref="G16:G24" si="1">G15+E16-F16</f>
        <v>0</v>
      </c>
      <c r="H16" s="188"/>
    </row>
    <row r="17" spans="1:9">
      <c r="A17" s="41">
        <v>45291</v>
      </c>
      <c r="B17" s="786" t="s">
        <v>10</v>
      </c>
      <c r="C17" s="786" t="s">
        <v>25</v>
      </c>
      <c r="D17" t="s">
        <v>14</v>
      </c>
      <c r="E17" s="188">
        <v>400</v>
      </c>
      <c r="G17" s="188">
        <f t="shared" si="1"/>
        <v>400</v>
      </c>
      <c r="H17" s="188"/>
    </row>
    <row r="18" spans="1:9" s="365" customFormat="1">
      <c r="A18" s="364">
        <v>45300</v>
      </c>
      <c r="B18" s="807" t="s">
        <v>5164</v>
      </c>
      <c r="C18" s="807" t="s">
        <v>25</v>
      </c>
      <c r="D18" s="365" t="s">
        <v>14</v>
      </c>
      <c r="F18" s="368">
        <v>400</v>
      </c>
      <c r="G18" s="382">
        <f t="shared" si="1"/>
        <v>0</v>
      </c>
      <c r="H18" s="382"/>
    </row>
    <row r="19" spans="1:9">
      <c r="A19" s="41">
        <v>45322</v>
      </c>
      <c r="B19" s="786" t="s">
        <v>10</v>
      </c>
      <c r="C19" s="786" t="s">
        <v>11</v>
      </c>
      <c r="D19" t="s">
        <v>14</v>
      </c>
      <c r="E19">
        <v>400</v>
      </c>
      <c r="G19" s="188">
        <f t="shared" si="1"/>
        <v>400</v>
      </c>
      <c r="H19" s="188"/>
    </row>
    <row r="20" spans="1:9" s="233" customFormat="1">
      <c r="A20" s="269">
        <v>45336</v>
      </c>
      <c r="B20" s="270" t="s">
        <v>5165</v>
      </c>
      <c r="C20" s="270" t="s">
        <v>11</v>
      </c>
      <c r="D20" s="233" t="s">
        <v>14</v>
      </c>
      <c r="F20" s="273">
        <v>400</v>
      </c>
      <c r="G20" s="287">
        <f t="shared" si="1"/>
        <v>0</v>
      </c>
      <c r="H20" s="287">
        <f>+F20</f>
        <v>400</v>
      </c>
      <c r="I20" s="233" t="s">
        <v>5166</v>
      </c>
    </row>
    <row r="21" spans="1:9">
      <c r="A21" s="41">
        <v>45351</v>
      </c>
      <c r="B21" s="786" t="s">
        <v>10</v>
      </c>
      <c r="C21" s="786" t="s">
        <v>15</v>
      </c>
      <c r="D21" t="s">
        <v>14</v>
      </c>
      <c r="E21">
        <v>400</v>
      </c>
      <c r="G21" s="188">
        <f t="shared" si="1"/>
        <v>400</v>
      </c>
      <c r="H21" s="188"/>
    </row>
    <row r="22" spans="1:9" s="365" customFormat="1">
      <c r="A22" s="364">
        <v>45364</v>
      </c>
      <c r="B22" s="807" t="s">
        <v>5167</v>
      </c>
      <c r="C22" s="807" t="s">
        <v>15</v>
      </c>
      <c r="D22" s="365" t="s">
        <v>14</v>
      </c>
      <c r="F22" s="368">
        <v>400</v>
      </c>
      <c r="G22" s="382">
        <f t="shared" si="1"/>
        <v>0</v>
      </c>
      <c r="H22" s="382"/>
    </row>
    <row r="23" spans="1:9">
      <c r="A23" s="41">
        <v>45382</v>
      </c>
      <c r="B23" s="786" t="s">
        <v>10</v>
      </c>
      <c r="C23" s="786" t="s">
        <v>16</v>
      </c>
      <c r="D23" t="s">
        <v>14</v>
      </c>
      <c r="E23" s="121">
        <v>400</v>
      </c>
      <c r="G23" s="188">
        <f t="shared" si="1"/>
        <v>400</v>
      </c>
      <c r="H23" s="188"/>
    </row>
    <row r="24" spans="1:9" s="365" customFormat="1">
      <c r="A24" s="364">
        <v>45401</v>
      </c>
      <c r="B24" s="807" t="s">
        <v>5168</v>
      </c>
      <c r="C24" s="807" t="s">
        <v>16</v>
      </c>
      <c r="D24" s="365" t="s">
        <v>14</v>
      </c>
      <c r="E24" s="368"/>
      <c r="F24" s="368">
        <v>400</v>
      </c>
      <c r="G24" s="382">
        <f t="shared" si="1"/>
        <v>0</v>
      </c>
      <c r="H24" s="382"/>
    </row>
    <row r="25" spans="1:9">
      <c r="A25" s="41">
        <v>45412</v>
      </c>
      <c r="B25" s="786" t="s">
        <v>10</v>
      </c>
      <c r="C25" s="786" t="s">
        <v>17</v>
      </c>
      <c r="D25" t="s">
        <v>14</v>
      </c>
      <c r="E25" s="121">
        <v>400</v>
      </c>
      <c r="G25" s="188">
        <f>G24+E25-F25</f>
        <v>400</v>
      </c>
      <c r="H25" s="188"/>
    </row>
    <row r="26" spans="1:9" s="365" customFormat="1">
      <c r="A26" s="364">
        <v>45434</v>
      </c>
      <c r="B26" s="807" t="s">
        <v>5169</v>
      </c>
      <c r="C26" s="807" t="s">
        <v>17</v>
      </c>
      <c r="D26" s="365" t="s">
        <v>14</v>
      </c>
      <c r="F26" s="368">
        <v>400</v>
      </c>
      <c r="G26" s="382">
        <f>G25+E26-F26</f>
        <v>0</v>
      </c>
      <c r="H26" s="382"/>
    </row>
    <row r="27" spans="1:9">
      <c r="A27" s="240">
        <v>45443</v>
      </c>
      <c r="B27" s="239" t="s">
        <v>10</v>
      </c>
      <c r="C27" s="239" t="s">
        <v>237</v>
      </c>
      <c r="D27" s="242" t="s">
        <v>14</v>
      </c>
      <c r="E27" s="121">
        <v>400</v>
      </c>
      <c r="F27" s="193"/>
      <c r="G27" s="188">
        <f>G26+E27-F27</f>
        <v>400</v>
      </c>
      <c r="H27" s="188"/>
    </row>
    <row r="28" spans="1:9">
      <c r="A28" s="241"/>
      <c r="B28" s="193"/>
      <c r="C28" s="193"/>
      <c r="D28" s="193" t="s">
        <v>907</v>
      </c>
      <c r="E28" s="242">
        <v>10</v>
      </c>
      <c r="F28" s="193"/>
      <c r="G28" s="188">
        <f t="shared" ref="G28:G38" si="2">G27+E28-F28</f>
        <v>410</v>
      </c>
      <c r="H28" s="188"/>
    </row>
    <row r="29" spans="1:9" s="233" customFormat="1">
      <c r="A29" s="304">
        <v>45450</v>
      </c>
      <c r="B29" s="305" t="s">
        <v>5170</v>
      </c>
      <c r="C29" s="305" t="s">
        <v>237</v>
      </c>
      <c r="D29" s="306" t="s">
        <v>14</v>
      </c>
      <c r="E29" s="306"/>
      <c r="F29" s="273">
        <v>400</v>
      </c>
      <c r="G29" s="287">
        <f t="shared" si="2"/>
        <v>10</v>
      </c>
      <c r="H29" s="287">
        <f>+F29</f>
        <v>400</v>
      </c>
      <c r="I29" s="233" t="s">
        <v>265</v>
      </c>
    </row>
    <row r="30" spans="1:9">
      <c r="A30" s="240">
        <v>45473</v>
      </c>
      <c r="B30" s="239" t="s">
        <v>10</v>
      </c>
      <c r="C30" s="239" t="s">
        <v>19</v>
      </c>
      <c r="D30" s="242" t="s">
        <v>14</v>
      </c>
      <c r="E30" s="121">
        <v>400</v>
      </c>
      <c r="F30" s="193"/>
      <c r="G30" s="188">
        <f t="shared" si="2"/>
        <v>410</v>
      </c>
      <c r="H30" s="188"/>
    </row>
    <row r="31" spans="1:9" s="365" customFormat="1">
      <c r="A31" s="504">
        <v>45488</v>
      </c>
      <c r="B31" s="431" t="s">
        <v>5171</v>
      </c>
      <c r="C31" s="431" t="s">
        <v>19</v>
      </c>
      <c r="D31" s="432" t="s">
        <v>14</v>
      </c>
      <c r="E31" s="432"/>
      <c r="F31" s="368">
        <v>400</v>
      </c>
      <c r="G31" s="382">
        <f t="shared" si="2"/>
        <v>10</v>
      </c>
      <c r="H31" s="382"/>
    </row>
    <row r="32" spans="1:9">
      <c r="A32" s="240">
        <v>45504</v>
      </c>
      <c r="B32" s="239" t="s">
        <v>10</v>
      </c>
      <c r="C32" s="239" t="s">
        <v>20</v>
      </c>
      <c r="D32" s="242" t="s">
        <v>14</v>
      </c>
      <c r="E32" s="121">
        <v>400</v>
      </c>
      <c r="F32" s="193"/>
      <c r="G32" s="188">
        <f t="shared" si="2"/>
        <v>410</v>
      </c>
      <c r="H32" s="188"/>
    </row>
    <row r="33" spans="1:9" s="233" customFormat="1">
      <c r="A33" s="304">
        <v>45516</v>
      </c>
      <c r="B33" s="305" t="s">
        <v>5172</v>
      </c>
      <c r="C33" s="305" t="s">
        <v>20</v>
      </c>
      <c r="D33" s="306" t="s">
        <v>14</v>
      </c>
      <c r="E33" s="306"/>
      <c r="F33" s="273">
        <v>400</v>
      </c>
      <c r="G33" s="287">
        <f t="shared" si="2"/>
        <v>10</v>
      </c>
      <c r="H33" s="287">
        <f>+F33</f>
        <v>400</v>
      </c>
      <c r="I33" s="233" t="s">
        <v>265</v>
      </c>
    </row>
    <row r="34" spans="1:9">
      <c r="A34" s="240">
        <v>45535</v>
      </c>
      <c r="B34" s="239" t="s">
        <v>10</v>
      </c>
      <c r="C34" s="239" t="s">
        <v>411</v>
      </c>
      <c r="D34" s="242" t="s">
        <v>14</v>
      </c>
      <c r="E34" s="121">
        <v>400</v>
      </c>
      <c r="F34" s="193"/>
      <c r="G34" s="188">
        <f t="shared" si="2"/>
        <v>410</v>
      </c>
      <c r="H34" s="188"/>
    </row>
    <row r="35" spans="1:9" s="233" customFormat="1">
      <c r="A35" s="304">
        <v>45545</v>
      </c>
      <c r="B35" s="305" t="s">
        <v>5173</v>
      </c>
      <c r="C35" s="305" t="s">
        <v>411</v>
      </c>
      <c r="D35" s="306" t="s">
        <v>14</v>
      </c>
      <c r="E35" s="306"/>
      <c r="F35" s="273">
        <v>400</v>
      </c>
      <c r="G35" s="287">
        <f t="shared" si="2"/>
        <v>10</v>
      </c>
      <c r="H35" s="287">
        <f>+F35</f>
        <v>400</v>
      </c>
      <c r="I35" s="233" t="s">
        <v>265</v>
      </c>
    </row>
    <row r="36" spans="1:9">
      <c r="A36" s="240">
        <v>45565</v>
      </c>
      <c r="B36" s="239" t="s">
        <v>10</v>
      </c>
      <c r="C36" s="239" t="s">
        <v>91</v>
      </c>
      <c r="D36" s="242" t="s">
        <v>14</v>
      </c>
      <c r="E36" s="121">
        <v>400</v>
      </c>
      <c r="F36" s="193"/>
      <c r="G36" s="188">
        <f t="shared" si="2"/>
        <v>410</v>
      </c>
      <c r="H36" s="188"/>
    </row>
    <row r="37" spans="1:9" s="365" customFormat="1">
      <c r="A37" s="504">
        <v>45579</v>
      </c>
      <c r="B37" s="431" t="s">
        <v>5174</v>
      </c>
      <c r="C37" s="431" t="s">
        <v>91</v>
      </c>
      <c r="D37" s="432" t="s">
        <v>14</v>
      </c>
      <c r="E37" s="432"/>
      <c r="F37" s="368">
        <v>400</v>
      </c>
      <c r="G37" s="382">
        <f t="shared" si="2"/>
        <v>10</v>
      </c>
      <c r="H37" s="382"/>
    </row>
    <row r="38" spans="1:9">
      <c r="A38" s="240">
        <v>45596</v>
      </c>
      <c r="B38" s="239" t="s">
        <v>10</v>
      </c>
      <c r="C38" s="239" t="s">
        <v>23</v>
      </c>
      <c r="D38" s="242" t="s">
        <v>14</v>
      </c>
      <c r="E38" s="121">
        <v>400</v>
      </c>
      <c r="F38" s="193"/>
      <c r="G38" s="188">
        <f t="shared" si="2"/>
        <v>410</v>
      </c>
      <c r="H38" s="188"/>
    </row>
    <row r="39" spans="1:9" s="233" customFormat="1">
      <c r="A39" s="304">
        <v>45642</v>
      </c>
      <c r="B39" s="451" t="s">
        <v>5175</v>
      </c>
      <c r="C39" s="451" t="s">
        <v>23</v>
      </c>
      <c r="D39" s="306" t="s">
        <v>14</v>
      </c>
      <c r="E39" s="306"/>
      <c r="F39" s="273">
        <v>400</v>
      </c>
      <c r="G39" s="287">
        <f>G38+E39-F39</f>
        <v>10</v>
      </c>
      <c r="H39" s="287">
        <f>+F39</f>
        <v>400</v>
      </c>
      <c r="I39" s="233" t="s">
        <v>272</v>
      </c>
    </row>
    <row r="40" spans="1:9">
      <c r="A40" s="240">
        <v>45626</v>
      </c>
      <c r="B40" s="239" t="s">
        <v>10</v>
      </c>
      <c r="C40" s="239" t="s">
        <v>24</v>
      </c>
      <c r="D40" s="242" t="s">
        <v>14</v>
      </c>
      <c r="E40" s="121">
        <v>400</v>
      </c>
      <c r="F40" s="193"/>
      <c r="G40" s="188">
        <f>G39+E40-F40</f>
        <v>410</v>
      </c>
      <c r="H40" s="188"/>
    </row>
    <row r="41" spans="1:9" s="233" customFormat="1">
      <c r="A41" s="304">
        <v>45648</v>
      </c>
      <c r="B41" s="305" t="s">
        <v>3201</v>
      </c>
      <c r="C41" s="305" t="s">
        <v>24</v>
      </c>
      <c r="D41" s="306" t="s">
        <v>14</v>
      </c>
      <c r="E41" s="306"/>
      <c r="F41" s="273">
        <v>400</v>
      </c>
      <c r="G41" s="287">
        <f>G40+E41-F41</f>
        <v>10</v>
      </c>
      <c r="H41" s="287">
        <f>+F41</f>
        <v>400</v>
      </c>
      <c r="I41" s="233" t="s">
        <v>265</v>
      </c>
    </row>
    <row r="42" spans="1:9">
      <c r="A42" s="240">
        <v>45657</v>
      </c>
      <c r="B42" s="239" t="s">
        <v>10</v>
      </c>
      <c r="C42" s="239" t="s">
        <v>25</v>
      </c>
      <c r="D42" s="242" t="s">
        <v>14</v>
      </c>
      <c r="E42" s="121">
        <v>400</v>
      </c>
      <c r="F42" s="193"/>
      <c r="G42" s="188">
        <f>G41+E42-F42</f>
        <v>410</v>
      </c>
      <c r="H42" s="188"/>
    </row>
    <row r="43" spans="1:9" s="233" customFormat="1">
      <c r="A43" s="269">
        <v>45665</v>
      </c>
      <c r="B43" s="270" t="s">
        <v>5176</v>
      </c>
      <c r="C43" s="270" t="s">
        <v>25</v>
      </c>
      <c r="D43" s="306" t="s">
        <v>14</v>
      </c>
      <c r="F43" s="273">
        <v>400</v>
      </c>
      <c r="G43" s="287">
        <f t="shared" ref="G43:G59" si="3">G42+E43-F43</f>
        <v>10</v>
      </c>
      <c r="H43" s="287">
        <f>+F43</f>
        <v>400</v>
      </c>
      <c r="I43" s="233" t="s">
        <v>265</v>
      </c>
    </row>
    <row r="44" spans="1:9">
      <c r="A44" s="41">
        <v>45688</v>
      </c>
      <c r="B44" s="786" t="s">
        <v>10</v>
      </c>
      <c r="C44" s="786" t="s">
        <v>11</v>
      </c>
      <c r="D44" s="242" t="s">
        <v>14</v>
      </c>
      <c r="E44" s="121">
        <v>400</v>
      </c>
      <c r="F44" s="193"/>
      <c r="G44" s="188">
        <f t="shared" si="3"/>
        <v>410</v>
      </c>
      <c r="H44" s="188"/>
    </row>
    <row r="45" spans="1:9" s="127" customFormat="1">
      <c r="A45" s="126">
        <v>45698</v>
      </c>
      <c r="B45" s="797" t="s">
        <v>5177</v>
      </c>
      <c r="C45" s="797" t="s">
        <v>11</v>
      </c>
      <c r="D45" s="309" t="s">
        <v>14</v>
      </c>
      <c r="F45" s="266">
        <v>400</v>
      </c>
      <c r="G45" s="286">
        <f t="shared" si="3"/>
        <v>10</v>
      </c>
      <c r="H45" s="286"/>
    </row>
    <row r="46" spans="1:9">
      <c r="A46" s="41">
        <v>45716</v>
      </c>
      <c r="B46" s="786" t="s">
        <v>10</v>
      </c>
      <c r="C46" s="786" t="s">
        <v>15</v>
      </c>
      <c r="D46" s="242" t="s">
        <v>14</v>
      </c>
      <c r="E46" s="121">
        <v>400</v>
      </c>
      <c r="G46" s="188">
        <f t="shared" si="3"/>
        <v>410</v>
      </c>
      <c r="H46" s="188"/>
    </row>
    <row r="47" spans="1:9" s="233" customFormat="1">
      <c r="A47" s="269">
        <v>45733</v>
      </c>
      <c r="B47" s="270" t="s">
        <v>5178</v>
      </c>
      <c r="C47" s="270" t="s">
        <v>15</v>
      </c>
      <c r="D47" s="306" t="s">
        <v>14</v>
      </c>
      <c r="F47" s="273">
        <v>400</v>
      </c>
      <c r="G47" s="287">
        <f t="shared" si="3"/>
        <v>10</v>
      </c>
      <c r="H47" s="287">
        <f>+F47</f>
        <v>400</v>
      </c>
      <c r="I47" s="233" t="s">
        <v>272</v>
      </c>
    </row>
    <row r="48" spans="1:9">
      <c r="A48" s="41">
        <v>45747</v>
      </c>
      <c r="B48" s="786" t="s">
        <v>10</v>
      </c>
      <c r="C48" s="786" t="s">
        <v>710</v>
      </c>
      <c r="D48" s="242" t="s">
        <v>14</v>
      </c>
      <c r="E48" s="121">
        <v>400</v>
      </c>
      <c r="G48" s="188">
        <f t="shared" si="3"/>
        <v>410</v>
      </c>
      <c r="H48" s="188"/>
    </row>
    <row r="49" spans="1:9" s="233" customFormat="1">
      <c r="A49" s="281">
        <v>45772</v>
      </c>
      <c r="B49" s="270" t="s">
        <v>5179</v>
      </c>
      <c r="C49" s="270" t="s">
        <v>710</v>
      </c>
      <c r="D49" s="306" t="s">
        <v>14</v>
      </c>
      <c r="F49" s="273">
        <v>400</v>
      </c>
      <c r="G49" s="287">
        <f t="shared" si="3"/>
        <v>10</v>
      </c>
      <c r="H49" s="287">
        <f>+F49</f>
        <v>400</v>
      </c>
      <c r="I49" s="233" t="s">
        <v>265</v>
      </c>
    </row>
    <row r="50" spans="1:9">
      <c r="A50" s="41">
        <v>45777</v>
      </c>
      <c r="B50" s="786" t="s">
        <v>10</v>
      </c>
      <c r="C50" s="786" t="s">
        <v>17</v>
      </c>
      <c r="D50" s="242" t="s">
        <v>14</v>
      </c>
      <c r="E50" s="121">
        <v>400</v>
      </c>
      <c r="G50" s="188">
        <f t="shared" si="3"/>
        <v>410</v>
      </c>
      <c r="H50" s="188"/>
    </row>
    <row r="51" spans="1:9" s="233" customFormat="1">
      <c r="A51" s="269">
        <v>45808</v>
      </c>
      <c r="B51" s="270" t="s">
        <v>5180</v>
      </c>
      <c r="C51" s="270" t="s">
        <v>17</v>
      </c>
      <c r="D51" s="306" t="s">
        <v>14</v>
      </c>
      <c r="F51" s="273">
        <v>350</v>
      </c>
      <c r="G51" s="287">
        <f t="shared" si="3"/>
        <v>60</v>
      </c>
      <c r="H51" s="287">
        <f>+F51</f>
        <v>350</v>
      </c>
      <c r="I51" s="233" t="s">
        <v>272</v>
      </c>
    </row>
    <row r="52" spans="1:9">
      <c r="A52" s="41">
        <v>45808</v>
      </c>
      <c r="B52" s="786" t="s">
        <v>10</v>
      </c>
      <c r="C52" s="786" t="s">
        <v>237</v>
      </c>
      <c r="D52" s="242" t="s">
        <v>14</v>
      </c>
      <c r="E52" s="121">
        <v>400</v>
      </c>
      <c r="G52" s="188">
        <f t="shared" si="3"/>
        <v>460</v>
      </c>
      <c r="H52" s="188"/>
    </row>
    <row r="53" spans="1:9" s="233" customFormat="1">
      <c r="A53" s="269">
        <v>45827</v>
      </c>
      <c r="B53" s="270" t="s">
        <v>5181</v>
      </c>
      <c r="C53" s="270" t="s">
        <v>237</v>
      </c>
      <c r="D53" s="306" t="s">
        <v>14</v>
      </c>
      <c r="E53" s="273"/>
      <c r="F53" s="273">
        <v>400</v>
      </c>
      <c r="G53" s="287">
        <f t="shared" si="3"/>
        <v>60</v>
      </c>
      <c r="H53" s="287">
        <f>+F53</f>
        <v>400</v>
      </c>
    </row>
    <row r="54" spans="1:9">
      <c r="A54" s="41">
        <v>45838</v>
      </c>
      <c r="B54" s="786" t="s">
        <v>10</v>
      </c>
      <c r="C54" s="786" t="s">
        <v>19</v>
      </c>
      <c r="D54" s="242" t="s">
        <v>14</v>
      </c>
      <c r="E54" s="121">
        <v>400</v>
      </c>
      <c r="G54" s="188">
        <f t="shared" si="3"/>
        <v>460</v>
      </c>
      <c r="H54" s="188"/>
    </row>
    <row r="55" spans="1:9" s="233" customFormat="1">
      <c r="A55" s="269">
        <v>45860</v>
      </c>
      <c r="B55" s="270" t="s">
        <v>5182</v>
      </c>
      <c r="C55" s="270" t="s">
        <v>19</v>
      </c>
      <c r="D55" s="306" t="s">
        <v>14</v>
      </c>
      <c r="E55" s="273"/>
      <c r="F55" s="273">
        <v>400</v>
      </c>
      <c r="G55" s="287">
        <f t="shared" si="3"/>
        <v>60</v>
      </c>
      <c r="H55" s="287">
        <f>+F55</f>
        <v>400</v>
      </c>
      <c r="I55" s="233" t="s">
        <v>272</v>
      </c>
    </row>
    <row r="56" spans="1:9">
      <c r="A56" s="41">
        <v>45869</v>
      </c>
      <c r="B56" s="786" t="s">
        <v>10</v>
      </c>
      <c r="C56" s="786" t="s">
        <v>20</v>
      </c>
      <c r="D56" s="242" t="s">
        <v>14</v>
      </c>
      <c r="E56" s="121">
        <v>400</v>
      </c>
      <c r="G56" s="188">
        <f t="shared" si="3"/>
        <v>460</v>
      </c>
      <c r="H56" s="188"/>
    </row>
    <row r="57" spans="1:9" s="233" customFormat="1">
      <c r="A57" s="269">
        <v>45889</v>
      </c>
      <c r="B57" s="270"/>
      <c r="C57" s="270" t="s">
        <v>20</v>
      </c>
      <c r="D57" s="306" t="s">
        <v>14</v>
      </c>
      <c r="F57" s="273">
        <v>400</v>
      </c>
      <c r="G57" s="287">
        <f t="shared" si="3"/>
        <v>60</v>
      </c>
      <c r="H57" s="287">
        <f>+F57</f>
        <v>400</v>
      </c>
      <c r="I57" s="233" t="s">
        <v>575</v>
      </c>
    </row>
    <row r="58" spans="1:9">
      <c r="A58" s="133">
        <v>45900</v>
      </c>
      <c r="B58" s="786" t="s">
        <v>4296</v>
      </c>
      <c r="C58" s="786" t="s">
        <v>21</v>
      </c>
      <c r="D58" s="242" t="s">
        <v>14</v>
      </c>
      <c r="E58" s="121">
        <v>400</v>
      </c>
      <c r="G58" s="188">
        <f t="shared" si="3"/>
        <v>460</v>
      </c>
      <c r="H58" s="188"/>
    </row>
    <row r="59" spans="1:9">
      <c r="A59" s="41">
        <v>45930</v>
      </c>
      <c r="B59" s="786" t="s">
        <v>4296</v>
      </c>
      <c r="C59" s="786" t="s">
        <v>91</v>
      </c>
      <c r="D59" s="242" t="s">
        <v>14</v>
      </c>
      <c r="E59" s="121">
        <v>400</v>
      </c>
      <c r="G59" s="188">
        <f t="shared" si="3"/>
        <v>860</v>
      </c>
      <c r="H59" s="188"/>
    </row>
    <row r="60" spans="1:9">
      <c r="A60" s="39">
        <v>45922</v>
      </c>
      <c r="B60" s="787" t="s">
        <v>5183</v>
      </c>
      <c r="C60" s="787" t="s">
        <v>91</v>
      </c>
      <c r="D60" s="242" t="s">
        <v>14</v>
      </c>
      <c r="F60" s="121">
        <v>400</v>
      </c>
      <c r="G60" s="188">
        <f t="shared" ref="G60:G124" si="4">G59+E60-F60</f>
        <v>460</v>
      </c>
      <c r="H60" s="188"/>
    </row>
    <row r="61" spans="1:9">
      <c r="A61" s="41">
        <v>45961</v>
      </c>
      <c r="B61" s="786" t="s">
        <v>4296</v>
      </c>
      <c r="C61" s="786" t="s">
        <v>23</v>
      </c>
      <c r="D61" s="242" t="s">
        <v>14</v>
      </c>
      <c r="E61" s="121">
        <v>400</v>
      </c>
      <c r="G61" s="188">
        <f t="shared" si="4"/>
        <v>860</v>
      </c>
      <c r="H61" s="188"/>
    </row>
    <row r="62" spans="1:9">
      <c r="A62" s="39">
        <v>45952</v>
      </c>
      <c r="B62" s="787" t="s">
        <v>5184</v>
      </c>
      <c r="C62" s="787" t="s">
        <v>91</v>
      </c>
      <c r="D62" s="242" t="s">
        <v>14</v>
      </c>
      <c r="F62" s="121">
        <v>400</v>
      </c>
      <c r="G62" s="188">
        <f t="shared" si="4"/>
        <v>460</v>
      </c>
      <c r="H62" s="188"/>
    </row>
    <row r="63" spans="1:9">
      <c r="A63" s="41">
        <v>45991</v>
      </c>
      <c r="B63" s="786" t="s">
        <v>4296</v>
      </c>
      <c r="C63" s="786" t="s">
        <v>24</v>
      </c>
      <c r="D63" t="s">
        <v>14</v>
      </c>
      <c r="E63" s="121">
        <v>400</v>
      </c>
      <c r="G63" s="188">
        <f t="shared" si="4"/>
        <v>860</v>
      </c>
      <c r="H63" s="188"/>
    </row>
    <row r="64" spans="1:9">
      <c r="A64" s="39">
        <v>45985</v>
      </c>
      <c r="B64" s="787" t="s">
        <v>5185</v>
      </c>
      <c r="C64" s="787" t="s">
        <v>24</v>
      </c>
      <c r="D64" t="s">
        <v>14</v>
      </c>
      <c r="E64" s="121"/>
      <c r="F64" s="121">
        <v>400</v>
      </c>
      <c r="G64" s="188">
        <f t="shared" si="4"/>
        <v>460</v>
      </c>
      <c r="H64" s="188"/>
    </row>
    <row r="65" spans="1:14">
      <c r="A65" s="41">
        <v>46022</v>
      </c>
      <c r="B65" s="786" t="s">
        <v>4296</v>
      </c>
      <c r="C65" s="786" t="s">
        <v>25</v>
      </c>
      <c r="D65" t="s">
        <v>14</v>
      </c>
      <c r="E65" s="121">
        <v>400</v>
      </c>
      <c r="G65" s="188">
        <f t="shared" si="4"/>
        <v>860</v>
      </c>
      <c r="H65" s="188"/>
    </row>
    <row r="66" spans="1:14">
      <c r="A66" s="39">
        <v>46020</v>
      </c>
      <c r="B66" s="787" t="s">
        <v>5186</v>
      </c>
      <c r="C66" s="787" t="s">
        <v>25</v>
      </c>
      <c r="D66" t="s">
        <v>14</v>
      </c>
      <c r="E66" s="121"/>
      <c r="F66" s="121">
        <v>400</v>
      </c>
      <c r="G66" s="188">
        <f t="shared" si="4"/>
        <v>460</v>
      </c>
      <c r="H66" s="188"/>
    </row>
    <row r="67" spans="1:14">
      <c r="A67" s="41">
        <v>46053</v>
      </c>
      <c r="B67" s="786" t="s">
        <v>4296</v>
      </c>
      <c r="C67" s="786" t="s">
        <v>11</v>
      </c>
      <c r="D67" t="s">
        <v>14</v>
      </c>
      <c r="E67" s="121">
        <v>400</v>
      </c>
      <c r="G67" s="188">
        <f t="shared" si="4"/>
        <v>860</v>
      </c>
      <c r="H67" s="188"/>
    </row>
    <row r="68" spans="1:14">
      <c r="A68" s="39">
        <v>46048</v>
      </c>
      <c r="B68" s="787" t="s">
        <v>5187</v>
      </c>
      <c r="C68" s="787" t="s">
        <v>11</v>
      </c>
      <c r="D68" t="s">
        <v>14</v>
      </c>
      <c r="E68" s="121"/>
      <c r="F68" s="121">
        <v>400</v>
      </c>
      <c r="G68" s="188">
        <f>G67+E68-F68</f>
        <v>460</v>
      </c>
      <c r="H68" s="188"/>
    </row>
    <row r="69" spans="1:14">
      <c r="A69" s="41">
        <v>46081</v>
      </c>
      <c r="B69" s="786" t="s">
        <v>4296</v>
      </c>
      <c r="C69" s="786" t="s">
        <v>15</v>
      </c>
      <c r="D69" t="s">
        <v>14</v>
      </c>
      <c r="E69">
        <v>400</v>
      </c>
      <c r="G69" s="188">
        <f>G68+E69-F69</f>
        <v>860</v>
      </c>
      <c r="H69" s="469">
        <f>SUM(H7:H64)</f>
        <v>5150</v>
      </c>
      <c r="I69" s="458" t="s">
        <v>1120</v>
      </c>
    </row>
    <row r="70" spans="1:14">
      <c r="A70" s="39">
        <v>46078</v>
      </c>
      <c r="B70" s="631" t="s">
        <v>5188</v>
      </c>
      <c r="C70" s="787" t="s">
        <v>15</v>
      </c>
      <c r="D70" t="s">
        <v>14</v>
      </c>
      <c r="E70" s="121"/>
      <c r="F70" s="121">
        <v>400</v>
      </c>
      <c r="G70" s="188">
        <f>G69+E70-F70</f>
        <v>460</v>
      </c>
    </row>
    <row r="71" spans="1:14">
      <c r="A71" s="41">
        <v>46112</v>
      </c>
      <c r="B71" s="786" t="s">
        <v>4296</v>
      </c>
      <c r="C71" s="786" t="s">
        <v>710</v>
      </c>
      <c r="D71" t="s">
        <v>14</v>
      </c>
      <c r="E71" s="121">
        <v>400</v>
      </c>
      <c r="G71" s="188">
        <f>G70+E71-F71</f>
        <v>860</v>
      </c>
      <c r="K71" s="820" t="s">
        <v>5189</v>
      </c>
      <c r="L71" s="820"/>
      <c r="M71" s="820"/>
    </row>
    <row r="72" spans="1:14">
      <c r="A72" s="39">
        <v>46108</v>
      </c>
      <c r="B72" s="787" t="s">
        <v>5190</v>
      </c>
      <c r="C72" s="787" t="s">
        <v>710</v>
      </c>
      <c r="D72" t="s">
        <v>14</v>
      </c>
      <c r="E72" s="121"/>
      <c r="F72" s="121">
        <v>400</v>
      </c>
      <c r="G72" s="188">
        <f t="shared" si="4"/>
        <v>460</v>
      </c>
      <c r="J72" s="776">
        <v>2025</v>
      </c>
      <c r="K72" s="776" t="s">
        <v>18</v>
      </c>
      <c r="L72" s="777" t="s">
        <v>907</v>
      </c>
      <c r="M72" s="778">
        <v>10</v>
      </c>
      <c r="N72" s="775" t="s">
        <v>620</v>
      </c>
    </row>
    <row r="73" spans="1:14">
      <c r="A73" s="41">
        <v>46142</v>
      </c>
      <c r="B73" s="786" t="s">
        <v>4296</v>
      </c>
      <c r="C73" s="786" t="s">
        <v>17</v>
      </c>
      <c r="D73" t="s">
        <v>14</v>
      </c>
      <c r="E73" s="121">
        <v>400</v>
      </c>
      <c r="G73" s="188">
        <f t="shared" si="4"/>
        <v>860</v>
      </c>
      <c r="J73" s="716"/>
      <c r="K73" s="715" t="s">
        <v>17</v>
      </c>
      <c r="L73" s="779" t="s">
        <v>14</v>
      </c>
      <c r="M73" s="717">
        <v>50</v>
      </c>
      <c r="N73" s="716"/>
    </row>
    <row r="74" spans="1:14" ht="15" customHeight="1">
      <c r="A74" s="39">
        <v>46134</v>
      </c>
      <c r="B74" s="787" t="s">
        <v>5191</v>
      </c>
      <c r="C74" s="787" t="s">
        <v>17</v>
      </c>
      <c r="D74" t="s">
        <v>14</v>
      </c>
      <c r="E74" s="121"/>
      <c r="F74" s="121">
        <v>400</v>
      </c>
      <c r="G74" s="188">
        <f t="shared" si="4"/>
        <v>460</v>
      </c>
      <c r="J74" s="716"/>
      <c r="K74" s="715" t="s">
        <v>21</v>
      </c>
      <c r="L74" s="779" t="s">
        <v>14</v>
      </c>
      <c r="M74" s="717">
        <v>400</v>
      </c>
      <c r="N74" s="716"/>
    </row>
    <row r="75" spans="1:14">
      <c r="B75" s="787"/>
      <c r="C75" s="787"/>
      <c r="G75" s="188">
        <f t="shared" si="4"/>
        <v>460</v>
      </c>
      <c r="M75" s="161">
        <f>SUM(M72:M74)</f>
        <v>460</v>
      </c>
    </row>
    <row r="76" spans="1:14">
      <c r="B76" s="787"/>
      <c r="C76" s="787"/>
      <c r="G76" s="188">
        <f t="shared" si="4"/>
        <v>460</v>
      </c>
    </row>
    <row r="77" spans="1:14">
      <c r="B77" s="787"/>
      <c r="C77" s="787"/>
      <c r="G77" s="188">
        <f t="shared" si="4"/>
        <v>460</v>
      </c>
    </row>
    <row r="78" spans="1:14">
      <c r="B78" s="787"/>
      <c r="C78" s="787"/>
      <c r="G78" s="188">
        <f t="shared" si="4"/>
        <v>460</v>
      </c>
    </row>
    <row r="79" spans="1:14">
      <c r="B79" s="787"/>
      <c r="C79" s="787"/>
      <c r="G79" s="188">
        <f t="shared" si="4"/>
        <v>460</v>
      </c>
    </row>
    <row r="80" spans="1:14">
      <c r="B80" s="787"/>
      <c r="C80" s="787"/>
      <c r="G80" s="188">
        <f t="shared" si="4"/>
        <v>460</v>
      </c>
    </row>
    <row r="81" spans="2:7">
      <c r="B81" s="787"/>
      <c r="C81" s="787"/>
      <c r="G81" s="188">
        <f t="shared" si="4"/>
        <v>460</v>
      </c>
    </row>
    <row r="82" spans="2:7">
      <c r="B82" s="787"/>
      <c r="C82" s="787"/>
      <c r="G82" s="188">
        <f t="shared" si="4"/>
        <v>460</v>
      </c>
    </row>
    <row r="83" spans="2:7">
      <c r="B83" s="787"/>
      <c r="C83" s="787"/>
      <c r="G83" s="188">
        <f t="shared" si="4"/>
        <v>460</v>
      </c>
    </row>
    <row r="84" spans="2:7">
      <c r="B84" s="787"/>
      <c r="C84" s="787"/>
      <c r="G84" s="188">
        <f t="shared" si="4"/>
        <v>460</v>
      </c>
    </row>
    <row r="85" spans="2:7">
      <c r="B85" s="787"/>
      <c r="C85" s="787"/>
      <c r="G85" s="188">
        <f t="shared" si="4"/>
        <v>460</v>
      </c>
    </row>
    <row r="86" spans="2:7">
      <c r="B86" s="787"/>
      <c r="C86" s="787"/>
      <c r="G86" s="188">
        <f t="shared" si="4"/>
        <v>460</v>
      </c>
    </row>
    <row r="87" spans="2:7">
      <c r="B87" s="787"/>
      <c r="C87" s="787"/>
      <c r="G87" s="188">
        <f t="shared" si="4"/>
        <v>460</v>
      </c>
    </row>
    <row r="88" spans="2:7">
      <c r="B88" s="787"/>
      <c r="C88" s="787"/>
      <c r="G88" s="188">
        <f t="shared" si="4"/>
        <v>460</v>
      </c>
    </row>
    <row r="89" spans="2:7">
      <c r="B89" s="787"/>
      <c r="C89" s="787"/>
      <c r="G89" s="188">
        <f t="shared" si="4"/>
        <v>460</v>
      </c>
    </row>
    <row r="90" spans="2:7">
      <c r="B90" s="787"/>
      <c r="C90" s="787"/>
      <c r="G90" s="188">
        <f t="shared" si="4"/>
        <v>460</v>
      </c>
    </row>
    <row r="91" spans="2:7">
      <c r="B91" s="787"/>
      <c r="C91" s="787"/>
      <c r="G91" s="188">
        <f t="shared" si="4"/>
        <v>460</v>
      </c>
    </row>
    <row r="92" spans="2:7">
      <c r="B92" s="787"/>
      <c r="C92" s="787"/>
      <c r="G92" s="188">
        <f t="shared" si="4"/>
        <v>460</v>
      </c>
    </row>
    <row r="93" spans="2:7">
      <c r="B93" s="787"/>
      <c r="C93" s="787"/>
      <c r="G93" s="188">
        <f t="shared" si="4"/>
        <v>460</v>
      </c>
    </row>
    <row r="94" spans="2:7">
      <c r="B94" s="787"/>
      <c r="C94" s="787"/>
      <c r="G94" s="188">
        <f t="shared" si="4"/>
        <v>460</v>
      </c>
    </row>
    <row r="95" spans="2:7">
      <c r="B95" s="787"/>
      <c r="C95" s="787"/>
      <c r="G95" s="188">
        <f t="shared" si="4"/>
        <v>460</v>
      </c>
    </row>
    <row r="96" spans="2:7">
      <c r="B96" s="787"/>
      <c r="C96" s="787"/>
      <c r="G96" s="188">
        <f t="shared" si="4"/>
        <v>460</v>
      </c>
    </row>
    <row r="97" spans="2:7">
      <c r="B97" s="787"/>
      <c r="C97" s="787"/>
      <c r="G97" s="188">
        <f t="shared" si="4"/>
        <v>460</v>
      </c>
    </row>
    <row r="98" spans="2:7">
      <c r="B98" s="787"/>
      <c r="C98" s="787"/>
      <c r="G98" s="188">
        <f t="shared" si="4"/>
        <v>460</v>
      </c>
    </row>
    <row r="99" spans="2:7">
      <c r="B99" s="787"/>
      <c r="C99" s="787"/>
      <c r="G99" s="188">
        <f t="shared" si="4"/>
        <v>460</v>
      </c>
    </row>
    <row r="100" spans="2:7">
      <c r="B100" s="787"/>
      <c r="C100" s="787"/>
      <c r="G100" s="188">
        <f t="shared" si="4"/>
        <v>460</v>
      </c>
    </row>
    <row r="101" spans="2:7">
      <c r="B101" s="787"/>
      <c r="C101" s="787"/>
      <c r="G101" s="188">
        <f t="shared" si="4"/>
        <v>460</v>
      </c>
    </row>
    <row r="102" spans="2:7">
      <c r="B102" s="787"/>
      <c r="C102" s="787"/>
      <c r="G102" s="188">
        <f t="shared" si="4"/>
        <v>460</v>
      </c>
    </row>
    <row r="103" spans="2:7">
      <c r="B103" s="787"/>
      <c r="C103" s="787"/>
      <c r="G103" s="188">
        <f t="shared" si="4"/>
        <v>460</v>
      </c>
    </row>
    <row r="104" spans="2:7">
      <c r="B104" s="787"/>
      <c r="C104" s="787"/>
      <c r="G104" s="188">
        <f t="shared" si="4"/>
        <v>460</v>
      </c>
    </row>
    <row r="105" spans="2:7">
      <c r="B105" s="787"/>
      <c r="C105" s="787"/>
      <c r="G105" s="188">
        <f t="shared" si="4"/>
        <v>460</v>
      </c>
    </row>
    <row r="106" spans="2:7">
      <c r="B106" s="787"/>
      <c r="C106" s="787"/>
      <c r="G106" s="188">
        <f t="shared" si="4"/>
        <v>460</v>
      </c>
    </row>
    <row r="107" spans="2:7">
      <c r="B107" s="787"/>
      <c r="C107" s="787"/>
      <c r="G107" s="188">
        <f t="shared" si="4"/>
        <v>460</v>
      </c>
    </row>
    <row r="108" spans="2:7">
      <c r="B108" s="787"/>
      <c r="C108" s="787"/>
      <c r="G108" s="188">
        <f t="shared" si="4"/>
        <v>460</v>
      </c>
    </row>
    <row r="109" spans="2:7">
      <c r="B109" s="787"/>
      <c r="C109" s="787"/>
      <c r="G109" s="188">
        <f t="shared" si="4"/>
        <v>460</v>
      </c>
    </row>
    <row r="110" spans="2:7">
      <c r="B110" s="787"/>
      <c r="C110" s="787"/>
      <c r="G110" s="188">
        <f t="shared" si="4"/>
        <v>460</v>
      </c>
    </row>
    <row r="111" spans="2:7">
      <c r="B111" s="787"/>
      <c r="C111" s="787"/>
      <c r="G111" s="188">
        <f t="shared" si="4"/>
        <v>460</v>
      </c>
    </row>
    <row r="112" spans="2:7">
      <c r="B112" s="787"/>
      <c r="C112" s="787"/>
      <c r="G112" s="188">
        <f t="shared" si="4"/>
        <v>460</v>
      </c>
    </row>
    <row r="113" spans="2:7">
      <c r="B113" s="787"/>
      <c r="C113" s="787"/>
      <c r="G113" s="188">
        <f t="shared" si="4"/>
        <v>460</v>
      </c>
    </row>
    <row r="114" spans="2:7">
      <c r="B114" s="787"/>
      <c r="C114" s="787"/>
      <c r="G114" s="188">
        <f t="shared" si="4"/>
        <v>460</v>
      </c>
    </row>
    <row r="115" spans="2:7">
      <c r="B115" s="787"/>
      <c r="C115" s="787"/>
      <c r="G115" s="188">
        <f t="shared" si="4"/>
        <v>460</v>
      </c>
    </row>
    <row r="116" spans="2:7">
      <c r="B116" s="787"/>
      <c r="C116" s="787"/>
      <c r="G116" s="188">
        <f t="shared" si="4"/>
        <v>460</v>
      </c>
    </row>
    <row r="117" spans="2:7">
      <c r="B117" s="787"/>
      <c r="C117" s="787"/>
      <c r="G117" s="188">
        <f t="shared" si="4"/>
        <v>460</v>
      </c>
    </row>
    <row r="118" spans="2:7">
      <c r="B118" s="787"/>
      <c r="C118" s="787"/>
      <c r="G118" s="188">
        <f t="shared" si="4"/>
        <v>460</v>
      </c>
    </row>
    <row r="119" spans="2:7">
      <c r="B119" s="787"/>
      <c r="C119" s="787"/>
      <c r="G119" s="188">
        <f t="shared" si="4"/>
        <v>460</v>
      </c>
    </row>
    <row r="120" spans="2:7">
      <c r="B120" s="787"/>
      <c r="C120" s="787"/>
      <c r="G120" s="188">
        <f t="shared" si="4"/>
        <v>460</v>
      </c>
    </row>
    <row r="121" spans="2:7">
      <c r="B121" s="787"/>
      <c r="C121" s="787"/>
      <c r="G121" s="188">
        <f t="shared" si="4"/>
        <v>460</v>
      </c>
    </row>
    <row r="122" spans="2:7">
      <c r="B122" s="787"/>
      <c r="C122" s="787"/>
      <c r="G122" s="188">
        <f t="shared" si="4"/>
        <v>460</v>
      </c>
    </row>
    <row r="123" spans="2:7">
      <c r="B123" s="787"/>
      <c r="C123" s="787"/>
      <c r="G123" s="188">
        <f t="shared" si="4"/>
        <v>460</v>
      </c>
    </row>
    <row r="124" spans="2:7">
      <c r="B124" s="787"/>
      <c r="C124" s="787"/>
      <c r="G124" s="188">
        <f t="shared" si="4"/>
        <v>460</v>
      </c>
    </row>
    <row r="125" spans="2:7">
      <c r="B125" s="787"/>
      <c r="C125" s="787"/>
      <c r="G125" s="188">
        <f t="shared" ref="G125:G188" si="5">G124+E125-F125</f>
        <v>460</v>
      </c>
    </row>
    <row r="126" spans="2:7">
      <c r="B126" s="787"/>
      <c r="C126" s="787"/>
      <c r="G126" s="188">
        <f t="shared" si="5"/>
        <v>460</v>
      </c>
    </row>
    <row r="127" spans="2:7">
      <c r="B127" s="787"/>
      <c r="C127" s="787"/>
      <c r="G127" s="188">
        <f t="shared" si="5"/>
        <v>460</v>
      </c>
    </row>
    <row r="128" spans="2:7">
      <c r="B128" s="787"/>
      <c r="C128" s="787"/>
      <c r="G128" s="188">
        <f t="shared" si="5"/>
        <v>460</v>
      </c>
    </row>
    <row r="129" spans="2:7">
      <c r="B129" s="787"/>
      <c r="C129" s="787"/>
      <c r="G129" s="188">
        <f t="shared" si="5"/>
        <v>460</v>
      </c>
    </row>
    <row r="130" spans="2:7">
      <c r="B130" s="787"/>
      <c r="C130" s="787"/>
      <c r="G130" s="188">
        <f t="shared" si="5"/>
        <v>460</v>
      </c>
    </row>
    <row r="131" spans="2:7">
      <c r="B131" s="787"/>
      <c r="C131" s="787"/>
      <c r="G131" s="188">
        <f t="shared" si="5"/>
        <v>460</v>
      </c>
    </row>
    <row r="132" spans="2:7">
      <c r="B132" s="787"/>
      <c r="C132" s="787"/>
      <c r="G132" s="188">
        <f t="shared" si="5"/>
        <v>460</v>
      </c>
    </row>
    <row r="133" spans="2:7">
      <c r="B133" s="787"/>
      <c r="C133" s="787"/>
      <c r="G133" s="188">
        <f t="shared" si="5"/>
        <v>460</v>
      </c>
    </row>
    <row r="134" spans="2:7">
      <c r="B134" s="787"/>
      <c r="C134" s="787"/>
      <c r="G134" s="188">
        <f t="shared" si="5"/>
        <v>460</v>
      </c>
    </row>
    <row r="135" spans="2:7">
      <c r="B135" s="787"/>
      <c r="C135" s="787"/>
      <c r="G135" s="188">
        <f t="shared" si="5"/>
        <v>460</v>
      </c>
    </row>
    <row r="136" spans="2:7">
      <c r="B136" s="787"/>
      <c r="C136" s="787"/>
      <c r="G136" s="188">
        <f t="shared" si="5"/>
        <v>460</v>
      </c>
    </row>
    <row r="137" spans="2:7">
      <c r="B137" s="787"/>
      <c r="C137" s="787"/>
      <c r="G137" s="188">
        <f t="shared" si="5"/>
        <v>460</v>
      </c>
    </row>
    <row r="138" spans="2:7">
      <c r="B138" s="787"/>
      <c r="C138" s="787"/>
      <c r="G138" s="188">
        <f t="shared" si="5"/>
        <v>460</v>
      </c>
    </row>
    <row r="139" spans="2:7">
      <c r="B139" s="787"/>
      <c r="C139" s="787"/>
      <c r="G139" s="188">
        <f t="shared" si="5"/>
        <v>460</v>
      </c>
    </row>
    <row r="140" spans="2:7">
      <c r="B140" s="787"/>
      <c r="C140" s="787"/>
      <c r="G140" s="188">
        <f t="shared" si="5"/>
        <v>460</v>
      </c>
    </row>
    <row r="141" spans="2:7">
      <c r="B141" s="787"/>
      <c r="C141" s="787"/>
      <c r="G141" s="188">
        <f t="shared" si="5"/>
        <v>460</v>
      </c>
    </row>
    <row r="142" spans="2:7">
      <c r="B142" s="787"/>
      <c r="C142" s="787"/>
      <c r="G142" s="188">
        <f t="shared" si="5"/>
        <v>460</v>
      </c>
    </row>
    <row r="143" spans="2:7">
      <c r="B143" s="787"/>
      <c r="C143" s="787"/>
      <c r="G143" s="188">
        <f t="shared" si="5"/>
        <v>460</v>
      </c>
    </row>
    <row r="144" spans="2:7">
      <c r="B144" s="787"/>
      <c r="C144" s="787"/>
      <c r="G144" s="188">
        <f t="shared" si="5"/>
        <v>460</v>
      </c>
    </row>
    <row r="145" spans="2:7">
      <c r="B145" s="787"/>
      <c r="C145" s="787"/>
      <c r="G145" s="188">
        <f t="shared" si="5"/>
        <v>460</v>
      </c>
    </row>
    <row r="146" spans="2:7">
      <c r="B146" s="787"/>
      <c r="C146" s="787"/>
      <c r="G146" s="188">
        <f t="shared" si="5"/>
        <v>460</v>
      </c>
    </row>
    <row r="147" spans="2:7">
      <c r="B147" s="787"/>
      <c r="C147" s="787"/>
      <c r="G147" s="188">
        <f t="shared" si="5"/>
        <v>460</v>
      </c>
    </row>
    <row r="148" spans="2:7">
      <c r="B148" s="787"/>
      <c r="C148" s="787"/>
      <c r="G148" s="188">
        <f t="shared" si="5"/>
        <v>460</v>
      </c>
    </row>
    <row r="149" spans="2:7">
      <c r="B149" s="787"/>
      <c r="C149" s="787"/>
      <c r="G149" s="188">
        <f t="shared" si="5"/>
        <v>460</v>
      </c>
    </row>
    <row r="150" spans="2:7">
      <c r="B150" s="787"/>
      <c r="C150" s="787"/>
      <c r="G150" s="188">
        <f t="shared" si="5"/>
        <v>460</v>
      </c>
    </row>
    <row r="151" spans="2:7">
      <c r="B151" s="787"/>
      <c r="C151" s="787"/>
      <c r="G151" s="188">
        <f t="shared" si="5"/>
        <v>460</v>
      </c>
    </row>
    <row r="152" spans="2:7">
      <c r="B152" s="787"/>
      <c r="C152" s="787"/>
      <c r="G152" s="188">
        <f t="shared" si="5"/>
        <v>460</v>
      </c>
    </row>
    <row r="153" spans="2:7">
      <c r="B153" s="787"/>
      <c r="C153" s="787"/>
      <c r="G153" s="188">
        <f t="shared" si="5"/>
        <v>460</v>
      </c>
    </row>
    <row r="154" spans="2:7">
      <c r="B154" s="787"/>
      <c r="C154" s="787"/>
      <c r="G154" s="188">
        <f t="shared" si="5"/>
        <v>460</v>
      </c>
    </row>
    <row r="155" spans="2:7">
      <c r="B155" s="787"/>
      <c r="C155" s="787"/>
      <c r="G155" s="188">
        <f t="shared" si="5"/>
        <v>460</v>
      </c>
    </row>
    <row r="156" spans="2:7">
      <c r="B156" s="787"/>
      <c r="C156" s="787"/>
      <c r="G156" s="188">
        <f t="shared" si="5"/>
        <v>460</v>
      </c>
    </row>
    <row r="157" spans="2:7">
      <c r="B157" s="787"/>
      <c r="C157" s="787"/>
      <c r="G157" s="188">
        <f t="shared" si="5"/>
        <v>460</v>
      </c>
    </row>
    <row r="158" spans="2:7">
      <c r="B158" s="787"/>
      <c r="C158" s="787"/>
      <c r="G158" s="188">
        <f t="shared" si="5"/>
        <v>460</v>
      </c>
    </row>
    <row r="159" spans="2:7">
      <c r="B159" s="787"/>
      <c r="C159" s="787"/>
      <c r="G159" s="188">
        <f t="shared" si="5"/>
        <v>460</v>
      </c>
    </row>
    <row r="160" spans="2:7">
      <c r="B160" s="787"/>
      <c r="C160" s="787"/>
      <c r="G160" s="188">
        <f t="shared" si="5"/>
        <v>460</v>
      </c>
    </row>
    <row r="161" spans="2:7">
      <c r="B161" s="787"/>
      <c r="C161" s="787"/>
      <c r="G161" s="188">
        <f t="shared" si="5"/>
        <v>460</v>
      </c>
    </row>
    <row r="162" spans="2:7">
      <c r="B162" s="787"/>
      <c r="C162" s="787"/>
      <c r="G162" s="188">
        <f t="shared" si="5"/>
        <v>460</v>
      </c>
    </row>
    <row r="163" spans="2:7">
      <c r="B163" s="787"/>
      <c r="C163" s="787"/>
      <c r="G163" s="188">
        <f t="shared" si="5"/>
        <v>460</v>
      </c>
    </row>
    <row r="164" spans="2:7">
      <c r="B164" s="787"/>
      <c r="C164" s="787"/>
      <c r="G164" s="188">
        <f t="shared" si="5"/>
        <v>460</v>
      </c>
    </row>
    <row r="165" spans="2:7">
      <c r="B165" s="787"/>
      <c r="C165" s="787"/>
      <c r="G165" s="188">
        <f t="shared" si="5"/>
        <v>460</v>
      </c>
    </row>
    <row r="166" spans="2:7">
      <c r="B166" s="787"/>
      <c r="C166" s="787"/>
      <c r="G166" s="188">
        <f t="shared" si="5"/>
        <v>460</v>
      </c>
    </row>
    <row r="167" spans="2:7">
      <c r="B167" s="787"/>
      <c r="C167" s="787"/>
      <c r="G167" s="188">
        <f t="shared" si="5"/>
        <v>460</v>
      </c>
    </row>
    <row r="168" spans="2:7">
      <c r="B168" s="787"/>
      <c r="C168" s="787"/>
      <c r="G168" s="188">
        <f t="shared" si="5"/>
        <v>460</v>
      </c>
    </row>
    <row r="169" spans="2:7">
      <c r="B169" s="787"/>
      <c r="C169" s="787"/>
      <c r="G169" s="188">
        <f t="shared" si="5"/>
        <v>460</v>
      </c>
    </row>
    <row r="170" spans="2:7">
      <c r="B170" s="787"/>
      <c r="C170" s="787"/>
      <c r="G170" s="188">
        <f t="shared" si="5"/>
        <v>460</v>
      </c>
    </row>
    <row r="171" spans="2:7">
      <c r="B171" s="787"/>
      <c r="C171" s="787"/>
      <c r="G171" s="188">
        <f t="shared" si="5"/>
        <v>460</v>
      </c>
    </row>
    <row r="172" spans="2:7">
      <c r="B172" s="787"/>
      <c r="C172" s="787"/>
      <c r="G172" s="188">
        <f t="shared" si="5"/>
        <v>460</v>
      </c>
    </row>
    <row r="173" spans="2:7">
      <c r="B173" s="787"/>
      <c r="C173" s="787"/>
      <c r="G173" s="188">
        <f t="shared" si="5"/>
        <v>460</v>
      </c>
    </row>
    <row r="174" spans="2:7">
      <c r="B174" s="787"/>
      <c r="C174" s="787"/>
      <c r="G174" s="188">
        <f t="shared" si="5"/>
        <v>460</v>
      </c>
    </row>
    <row r="175" spans="2:7">
      <c r="B175" s="787"/>
      <c r="C175" s="787"/>
      <c r="G175" s="188">
        <f t="shared" si="5"/>
        <v>460</v>
      </c>
    </row>
    <row r="176" spans="2:7">
      <c r="B176" s="787"/>
      <c r="C176" s="787"/>
      <c r="G176" s="188">
        <f t="shared" si="5"/>
        <v>460</v>
      </c>
    </row>
    <row r="177" spans="2:7">
      <c r="B177" s="787"/>
      <c r="C177" s="787"/>
      <c r="G177" s="188">
        <f t="shared" si="5"/>
        <v>460</v>
      </c>
    </row>
    <row r="178" spans="2:7">
      <c r="B178" s="787"/>
      <c r="C178" s="787"/>
      <c r="G178" s="188">
        <f t="shared" si="5"/>
        <v>460</v>
      </c>
    </row>
    <row r="179" spans="2:7">
      <c r="B179" s="787"/>
      <c r="C179" s="787"/>
      <c r="G179" s="188">
        <f t="shared" si="5"/>
        <v>460</v>
      </c>
    </row>
    <row r="180" spans="2:7">
      <c r="B180" s="787"/>
      <c r="C180" s="787"/>
      <c r="G180" s="188">
        <f t="shared" si="5"/>
        <v>460</v>
      </c>
    </row>
    <row r="181" spans="2:7">
      <c r="B181" s="787"/>
      <c r="C181" s="787"/>
      <c r="G181" s="188">
        <f t="shared" si="5"/>
        <v>460</v>
      </c>
    </row>
    <row r="182" spans="2:7">
      <c r="B182" s="787"/>
      <c r="C182" s="787"/>
      <c r="G182" s="188">
        <f t="shared" si="5"/>
        <v>460</v>
      </c>
    </row>
    <row r="183" spans="2:7">
      <c r="B183" s="787"/>
      <c r="C183" s="787"/>
      <c r="G183" s="188">
        <f t="shared" si="5"/>
        <v>460</v>
      </c>
    </row>
    <row r="184" spans="2:7">
      <c r="B184" s="787"/>
      <c r="C184" s="787"/>
      <c r="G184" s="188">
        <f t="shared" si="5"/>
        <v>460</v>
      </c>
    </row>
    <row r="185" spans="2:7">
      <c r="B185" s="787"/>
      <c r="C185" s="787"/>
      <c r="G185" s="188">
        <f t="shared" si="5"/>
        <v>460</v>
      </c>
    </row>
    <row r="186" spans="2:7">
      <c r="B186" s="787"/>
      <c r="C186" s="787"/>
      <c r="G186" s="188">
        <f t="shared" si="5"/>
        <v>460</v>
      </c>
    </row>
    <row r="187" spans="2:7">
      <c r="B187" s="787"/>
      <c r="C187" s="787"/>
      <c r="G187" s="188">
        <f t="shared" si="5"/>
        <v>460</v>
      </c>
    </row>
    <row r="188" spans="2:7">
      <c r="B188" s="787"/>
      <c r="C188" s="787"/>
      <c r="G188" s="188">
        <f t="shared" si="5"/>
        <v>460</v>
      </c>
    </row>
    <row r="189" spans="2:7">
      <c r="B189" s="787"/>
      <c r="C189" s="787"/>
      <c r="G189" s="188">
        <f t="shared" ref="G189:G252" si="6">G188+E189-F189</f>
        <v>460</v>
      </c>
    </row>
    <row r="190" spans="2:7">
      <c r="B190" s="787"/>
      <c r="C190" s="787"/>
      <c r="G190" s="188">
        <f t="shared" si="6"/>
        <v>460</v>
      </c>
    </row>
    <row r="191" spans="2:7">
      <c r="B191" s="787"/>
      <c r="C191" s="787"/>
      <c r="G191" s="188">
        <f t="shared" si="6"/>
        <v>460</v>
      </c>
    </row>
    <row r="192" spans="2:7">
      <c r="B192" s="787"/>
      <c r="C192" s="787"/>
      <c r="G192" s="188">
        <f t="shared" si="6"/>
        <v>460</v>
      </c>
    </row>
    <row r="193" spans="2:7">
      <c r="B193" s="787"/>
      <c r="C193" s="787"/>
      <c r="G193" s="188">
        <f t="shared" si="6"/>
        <v>460</v>
      </c>
    </row>
    <row r="194" spans="2:7">
      <c r="B194" s="787"/>
      <c r="C194" s="787"/>
      <c r="G194" s="188">
        <f t="shared" si="6"/>
        <v>460</v>
      </c>
    </row>
    <row r="195" spans="2:7">
      <c r="B195" s="787"/>
      <c r="C195" s="787"/>
      <c r="G195" s="188">
        <f t="shared" si="6"/>
        <v>460</v>
      </c>
    </row>
    <row r="196" spans="2:7">
      <c r="B196" s="787"/>
      <c r="C196" s="787"/>
      <c r="G196" s="188">
        <f t="shared" si="6"/>
        <v>460</v>
      </c>
    </row>
    <row r="197" spans="2:7">
      <c r="B197" s="787"/>
      <c r="C197" s="787"/>
      <c r="G197" s="188">
        <f t="shared" si="6"/>
        <v>460</v>
      </c>
    </row>
    <row r="198" spans="2:7">
      <c r="B198" s="787"/>
      <c r="C198" s="787"/>
      <c r="G198" s="188">
        <f t="shared" si="6"/>
        <v>460</v>
      </c>
    </row>
    <row r="199" spans="2:7">
      <c r="B199" s="787"/>
      <c r="C199" s="787"/>
      <c r="G199" s="188">
        <f t="shared" si="6"/>
        <v>460</v>
      </c>
    </row>
    <row r="200" spans="2:7">
      <c r="B200" s="787"/>
      <c r="C200" s="787"/>
      <c r="G200" s="188">
        <f t="shared" si="6"/>
        <v>460</v>
      </c>
    </row>
    <row r="201" spans="2:7">
      <c r="B201" s="787"/>
      <c r="C201" s="787"/>
      <c r="G201" s="188">
        <f t="shared" si="6"/>
        <v>460</v>
      </c>
    </row>
    <row r="202" spans="2:7">
      <c r="B202" s="787"/>
      <c r="C202" s="787"/>
      <c r="G202" s="188">
        <f t="shared" si="6"/>
        <v>460</v>
      </c>
    </row>
    <row r="203" spans="2:7">
      <c r="B203" s="787"/>
      <c r="C203" s="787"/>
      <c r="G203" s="188">
        <f t="shared" si="6"/>
        <v>460</v>
      </c>
    </row>
    <row r="204" spans="2:7">
      <c r="B204" s="787"/>
      <c r="C204" s="787"/>
      <c r="G204" s="188">
        <f t="shared" si="6"/>
        <v>460</v>
      </c>
    </row>
    <row r="205" spans="2:7">
      <c r="B205" s="787"/>
      <c r="C205" s="787"/>
      <c r="G205" s="188">
        <f t="shared" si="6"/>
        <v>460</v>
      </c>
    </row>
    <row r="206" spans="2:7">
      <c r="B206" s="787"/>
      <c r="C206" s="787"/>
      <c r="G206" s="188">
        <f t="shared" si="6"/>
        <v>460</v>
      </c>
    </row>
    <row r="207" spans="2:7">
      <c r="B207" s="787"/>
      <c r="C207" s="787"/>
      <c r="G207" s="188">
        <f t="shared" si="6"/>
        <v>460</v>
      </c>
    </row>
    <row r="208" spans="2:7">
      <c r="B208" s="787"/>
      <c r="C208" s="787"/>
      <c r="G208" s="188">
        <f t="shared" si="6"/>
        <v>460</v>
      </c>
    </row>
    <row r="209" spans="2:7">
      <c r="B209" s="787"/>
      <c r="C209" s="787"/>
      <c r="G209" s="188">
        <f t="shared" si="6"/>
        <v>460</v>
      </c>
    </row>
    <row r="210" spans="2:7">
      <c r="B210" s="787"/>
      <c r="C210" s="787"/>
      <c r="G210" s="188">
        <f t="shared" si="6"/>
        <v>460</v>
      </c>
    </row>
    <row r="211" spans="2:7">
      <c r="B211" s="787"/>
      <c r="C211" s="787"/>
      <c r="G211" s="188">
        <f t="shared" si="6"/>
        <v>460</v>
      </c>
    </row>
    <row r="212" spans="2:7">
      <c r="B212" s="787"/>
      <c r="C212" s="787"/>
      <c r="G212" s="188">
        <f t="shared" si="6"/>
        <v>460</v>
      </c>
    </row>
    <row r="213" spans="2:7">
      <c r="B213" s="787"/>
      <c r="C213" s="787"/>
      <c r="G213" s="188">
        <f t="shared" si="6"/>
        <v>460</v>
      </c>
    </row>
    <row r="214" spans="2:7">
      <c r="B214" s="787"/>
      <c r="C214" s="787"/>
      <c r="G214" s="188">
        <f t="shared" si="6"/>
        <v>460</v>
      </c>
    </row>
    <row r="215" spans="2:7">
      <c r="B215" s="787"/>
      <c r="C215" s="787"/>
      <c r="G215" s="188">
        <f t="shared" si="6"/>
        <v>460</v>
      </c>
    </row>
    <row r="216" spans="2:7">
      <c r="B216" s="787"/>
      <c r="C216" s="787"/>
      <c r="G216" s="188">
        <f t="shared" si="6"/>
        <v>460</v>
      </c>
    </row>
    <row r="217" spans="2:7">
      <c r="B217" s="787"/>
      <c r="C217" s="787"/>
      <c r="G217" s="188">
        <f t="shared" si="6"/>
        <v>460</v>
      </c>
    </row>
    <row r="218" spans="2:7">
      <c r="B218" s="787"/>
      <c r="C218" s="787"/>
      <c r="G218" s="188">
        <f t="shared" si="6"/>
        <v>460</v>
      </c>
    </row>
    <row r="219" spans="2:7">
      <c r="B219" s="787"/>
      <c r="C219" s="787"/>
      <c r="G219" s="188">
        <f t="shared" si="6"/>
        <v>460</v>
      </c>
    </row>
    <row r="220" spans="2:7">
      <c r="B220" s="787"/>
      <c r="C220" s="787"/>
      <c r="G220" s="188">
        <f t="shared" si="6"/>
        <v>460</v>
      </c>
    </row>
    <row r="221" spans="2:7">
      <c r="B221" s="787"/>
      <c r="C221" s="787"/>
      <c r="G221" s="188">
        <f t="shared" si="6"/>
        <v>460</v>
      </c>
    </row>
    <row r="222" spans="2:7">
      <c r="B222" s="787"/>
      <c r="C222" s="787"/>
      <c r="G222" s="188">
        <f t="shared" si="6"/>
        <v>460</v>
      </c>
    </row>
    <row r="223" spans="2:7">
      <c r="B223" s="787"/>
      <c r="C223" s="787"/>
      <c r="G223" s="188">
        <f t="shared" si="6"/>
        <v>460</v>
      </c>
    </row>
    <row r="224" spans="2:7">
      <c r="B224" s="787"/>
      <c r="C224" s="787"/>
      <c r="G224" s="188">
        <f t="shared" si="6"/>
        <v>460</v>
      </c>
    </row>
    <row r="225" spans="2:7">
      <c r="B225" s="787"/>
      <c r="C225" s="787"/>
      <c r="G225" s="188">
        <f t="shared" si="6"/>
        <v>460</v>
      </c>
    </row>
    <row r="226" spans="2:7">
      <c r="B226" s="787"/>
      <c r="C226" s="787"/>
      <c r="G226" s="188">
        <f t="shared" si="6"/>
        <v>460</v>
      </c>
    </row>
    <row r="227" spans="2:7">
      <c r="B227" s="787"/>
      <c r="C227" s="787"/>
      <c r="G227" s="188">
        <f t="shared" si="6"/>
        <v>460</v>
      </c>
    </row>
    <row r="228" spans="2:7">
      <c r="B228" s="787"/>
      <c r="C228" s="787"/>
      <c r="G228" s="188">
        <f t="shared" si="6"/>
        <v>460</v>
      </c>
    </row>
    <row r="229" spans="2:7">
      <c r="B229" s="787"/>
      <c r="C229" s="787"/>
      <c r="G229" s="188">
        <f t="shared" si="6"/>
        <v>460</v>
      </c>
    </row>
    <row r="230" spans="2:7">
      <c r="B230" s="787"/>
      <c r="C230" s="787"/>
      <c r="G230" s="188">
        <f t="shared" si="6"/>
        <v>460</v>
      </c>
    </row>
    <row r="231" spans="2:7">
      <c r="B231" s="787"/>
      <c r="C231" s="787"/>
      <c r="G231" s="188">
        <f t="shared" si="6"/>
        <v>460</v>
      </c>
    </row>
    <row r="232" spans="2:7">
      <c r="B232" s="787"/>
      <c r="C232" s="787"/>
      <c r="G232" s="188">
        <f t="shared" si="6"/>
        <v>460</v>
      </c>
    </row>
    <row r="233" spans="2:7">
      <c r="B233" s="787"/>
      <c r="C233" s="787"/>
      <c r="G233" s="188">
        <f t="shared" si="6"/>
        <v>460</v>
      </c>
    </row>
    <row r="234" spans="2:7">
      <c r="B234" s="787"/>
      <c r="C234" s="787"/>
      <c r="G234" s="188">
        <f t="shared" si="6"/>
        <v>460</v>
      </c>
    </row>
    <row r="235" spans="2:7">
      <c r="B235" s="787"/>
      <c r="C235" s="787"/>
      <c r="G235" s="188">
        <f t="shared" si="6"/>
        <v>460</v>
      </c>
    </row>
    <row r="236" spans="2:7">
      <c r="B236" s="787"/>
      <c r="C236" s="787"/>
      <c r="G236" s="188">
        <f t="shared" si="6"/>
        <v>460</v>
      </c>
    </row>
    <row r="237" spans="2:7">
      <c r="B237" s="787"/>
      <c r="C237" s="787"/>
      <c r="G237" s="188">
        <f t="shared" si="6"/>
        <v>460</v>
      </c>
    </row>
    <row r="238" spans="2:7">
      <c r="B238" s="787"/>
      <c r="C238" s="787"/>
      <c r="G238" s="188">
        <f t="shared" si="6"/>
        <v>460</v>
      </c>
    </row>
    <row r="239" spans="2:7">
      <c r="B239" s="787"/>
      <c r="C239" s="787"/>
      <c r="G239" s="188">
        <f t="shared" si="6"/>
        <v>460</v>
      </c>
    </row>
    <row r="240" spans="2:7">
      <c r="B240" s="787"/>
      <c r="C240" s="787"/>
      <c r="G240" s="188">
        <f t="shared" si="6"/>
        <v>460</v>
      </c>
    </row>
    <row r="241" spans="2:7">
      <c r="B241" s="787"/>
      <c r="C241" s="787"/>
      <c r="G241" s="188">
        <f t="shared" si="6"/>
        <v>460</v>
      </c>
    </row>
    <row r="242" spans="2:7">
      <c r="B242" s="787"/>
      <c r="C242" s="787"/>
      <c r="G242" s="188">
        <f t="shared" si="6"/>
        <v>460</v>
      </c>
    </row>
    <row r="243" spans="2:7">
      <c r="B243" s="787"/>
      <c r="C243" s="787"/>
      <c r="G243" s="188">
        <f t="shared" si="6"/>
        <v>460</v>
      </c>
    </row>
    <row r="244" spans="2:7">
      <c r="B244" s="787"/>
      <c r="C244" s="787"/>
      <c r="G244" s="188">
        <f t="shared" si="6"/>
        <v>460</v>
      </c>
    </row>
    <row r="245" spans="2:7">
      <c r="B245" s="787"/>
      <c r="C245" s="787"/>
      <c r="G245" s="188">
        <f t="shared" si="6"/>
        <v>460</v>
      </c>
    </row>
    <row r="246" spans="2:7">
      <c r="B246" s="787"/>
      <c r="C246" s="787"/>
      <c r="G246" s="188">
        <f t="shared" si="6"/>
        <v>460</v>
      </c>
    </row>
    <row r="247" spans="2:7">
      <c r="B247" s="787"/>
      <c r="C247" s="787"/>
      <c r="G247" s="188">
        <f t="shared" si="6"/>
        <v>460</v>
      </c>
    </row>
    <row r="248" spans="2:7">
      <c r="B248" s="787"/>
      <c r="C248" s="787"/>
      <c r="G248" s="188">
        <f t="shared" si="6"/>
        <v>460</v>
      </c>
    </row>
    <row r="249" spans="2:7">
      <c r="B249" s="787"/>
      <c r="C249" s="787"/>
      <c r="G249" s="188">
        <f t="shared" si="6"/>
        <v>460</v>
      </c>
    </row>
    <row r="250" spans="2:7">
      <c r="B250" s="787"/>
      <c r="C250" s="787"/>
      <c r="G250" s="188">
        <f t="shared" si="6"/>
        <v>460</v>
      </c>
    </row>
    <row r="251" spans="2:7">
      <c r="B251" s="787"/>
      <c r="C251" s="787"/>
      <c r="G251" s="188">
        <f t="shared" si="6"/>
        <v>460</v>
      </c>
    </row>
    <row r="252" spans="2:7">
      <c r="B252" s="787"/>
      <c r="C252" s="787"/>
      <c r="G252" s="188">
        <f t="shared" si="6"/>
        <v>460</v>
      </c>
    </row>
    <row r="253" spans="2:7">
      <c r="B253" s="787"/>
      <c r="C253" s="787"/>
      <c r="G253" s="188">
        <f t="shared" ref="G253:G310" si="7">G252+E253-F253</f>
        <v>460</v>
      </c>
    </row>
    <row r="254" spans="2:7">
      <c r="B254" s="787"/>
      <c r="C254" s="787"/>
      <c r="G254" s="188">
        <f t="shared" si="7"/>
        <v>460</v>
      </c>
    </row>
    <row r="255" spans="2:7">
      <c r="B255" s="787"/>
      <c r="C255" s="787"/>
      <c r="G255" s="188">
        <f t="shared" si="7"/>
        <v>460</v>
      </c>
    </row>
    <row r="256" spans="2:7">
      <c r="B256" s="787"/>
      <c r="C256" s="787"/>
      <c r="G256" s="188">
        <f t="shared" si="7"/>
        <v>460</v>
      </c>
    </row>
    <row r="257" spans="2:7">
      <c r="B257" s="787"/>
      <c r="C257" s="787"/>
      <c r="G257" s="188">
        <f t="shared" si="7"/>
        <v>460</v>
      </c>
    </row>
    <row r="258" spans="2:7">
      <c r="B258" s="787"/>
      <c r="C258" s="787"/>
      <c r="G258" s="188">
        <f t="shared" si="7"/>
        <v>460</v>
      </c>
    </row>
    <row r="259" spans="2:7">
      <c r="B259" s="787"/>
      <c r="C259" s="787"/>
      <c r="G259" s="188">
        <f t="shared" si="7"/>
        <v>460</v>
      </c>
    </row>
    <row r="260" spans="2:7">
      <c r="B260" s="787"/>
      <c r="C260" s="787"/>
      <c r="G260" s="188">
        <f t="shared" si="7"/>
        <v>460</v>
      </c>
    </row>
    <row r="261" spans="2:7">
      <c r="B261" s="787"/>
      <c r="C261" s="787"/>
      <c r="G261" s="188">
        <f t="shared" si="7"/>
        <v>460</v>
      </c>
    </row>
    <row r="262" spans="2:7">
      <c r="B262" s="787"/>
      <c r="C262" s="787"/>
      <c r="G262" s="188">
        <f t="shared" si="7"/>
        <v>460</v>
      </c>
    </row>
    <row r="263" spans="2:7">
      <c r="B263" s="787"/>
      <c r="C263" s="787"/>
      <c r="G263" s="188">
        <f t="shared" si="7"/>
        <v>460</v>
      </c>
    </row>
    <row r="264" spans="2:7">
      <c r="B264" s="787"/>
      <c r="C264" s="787"/>
      <c r="G264" s="188">
        <f t="shared" si="7"/>
        <v>460</v>
      </c>
    </row>
    <row r="265" spans="2:7">
      <c r="B265" s="787"/>
      <c r="C265" s="787"/>
      <c r="G265" s="188">
        <f t="shared" si="7"/>
        <v>460</v>
      </c>
    </row>
    <row r="266" spans="2:7">
      <c r="B266" s="787"/>
      <c r="C266" s="787"/>
      <c r="G266" s="188">
        <f t="shared" si="7"/>
        <v>460</v>
      </c>
    </row>
    <row r="267" spans="2:7">
      <c r="B267" s="787"/>
      <c r="C267" s="787"/>
      <c r="G267" s="188">
        <f t="shared" si="7"/>
        <v>460</v>
      </c>
    </row>
    <row r="268" spans="2:7">
      <c r="B268" s="787"/>
      <c r="C268" s="787"/>
      <c r="G268" s="188">
        <f t="shared" si="7"/>
        <v>460</v>
      </c>
    </row>
    <row r="269" spans="2:7">
      <c r="B269" s="787"/>
      <c r="C269" s="787"/>
      <c r="G269" s="188">
        <f t="shared" si="7"/>
        <v>460</v>
      </c>
    </row>
    <row r="270" spans="2:7">
      <c r="B270" s="787"/>
      <c r="C270" s="787"/>
      <c r="G270" s="188">
        <f t="shared" si="7"/>
        <v>460</v>
      </c>
    </row>
    <row r="271" spans="2:7">
      <c r="B271" s="787"/>
      <c r="C271" s="787"/>
      <c r="G271" s="188">
        <f t="shared" si="7"/>
        <v>460</v>
      </c>
    </row>
    <row r="272" spans="2:7">
      <c r="B272" s="787"/>
      <c r="C272" s="787"/>
      <c r="G272" s="188">
        <f t="shared" si="7"/>
        <v>460</v>
      </c>
    </row>
    <row r="273" spans="2:7">
      <c r="B273" s="787"/>
      <c r="C273" s="787"/>
      <c r="G273" s="188">
        <f t="shared" si="7"/>
        <v>460</v>
      </c>
    </row>
    <row r="274" spans="2:7">
      <c r="B274" s="787"/>
      <c r="C274" s="787"/>
      <c r="G274" s="188">
        <f t="shared" si="7"/>
        <v>460</v>
      </c>
    </row>
    <row r="275" spans="2:7">
      <c r="B275" s="787"/>
      <c r="C275" s="787"/>
      <c r="G275" s="188">
        <f t="shared" si="7"/>
        <v>460</v>
      </c>
    </row>
    <row r="276" spans="2:7">
      <c r="B276" s="787"/>
      <c r="C276" s="787"/>
      <c r="G276" s="188">
        <f t="shared" si="7"/>
        <v>460</v>
      </c>
    </row>
    <row r="277" spans="2:7">
      <c r="B277" s="787"/>
      <c r="C277" s="787"/>
      <c r="G277" s="188">
        <f t="shared" si="7"/>
        <v>460</v>
      </c>
    </row>
    <row r="278" spans="2:7">
      <c r="B278" s="787"/>
      <c r="C278" s="787"/>
      <c r="G278" s="188">
        <f t="shared" si="7"/>
        <v>460</v>
      </c>
    </row>
    <row r="279" spans="2:7">
      <c r="B279" s="787"/>
      <c r="C279" s="787"/>
      <c r="G279" s="188">
        <f t="shared" si="7"/>
        <v>460</v>
      </c>
    </row>
    <row r="280" spans="2:7">
      <c r="B280" s="787"/>
      <c r="C280" s="787"/>
      <c r="G280" s="188">
        <f t="shared" si="7"/>
        <v>460</v>
      </c>
    </row>
    <row r="281" spans="2:7">
      <c r="B281" s="787"/>
      <c r="C281" s="787"/>
      <c r="G281" s="188">
        <f t="shared" si="7"/>
        <v>460</v>
      </c>
    </row>
    <row r="282" spans="2:7">
      <c r="B282" s="787"/>
      <c r="C282" s="787"/>
      <c r="G282" s="188">
        <f t="shared" si="7"/>
        <v>460</v>
      </c>
    </row>
    <row r="283" spans="2:7">
      <c r="B283" s="787"/>
      <c r="C283" s="787"/>
      <c r="G283" s="188">
        <f t="shared" si="7"/>
        <v>460</v>
      </c>
    </row>
    <row r="284" spans="2:7">
      <c r="B284" s="787"/>
      <c r="C284" s="787"/>
      <c r="G284" s="188">
        <f t="shared" si="7"/>
        <v>460</v>
      </c>
    </row>
    <row r="285" spans="2:7">
      <c r="B285" s="787"/>
      <c r="C285" s="787"/>
      <c r="G285" s="188">
        <f t="shared" si="7"/>
        <v>460</v>
      </c>
    </row>
    <row r="286" spans="2:7">
      <c r="B286" s="787"/>
      <c r="C286" s="787"/>
      <c r="G286" s="188">
        <f t="shared" si="7"/>
        <v>460</v>
      </c>
    </row>
    <row r="287" spans="2:7">
      <c r="B287" s="787"/>
      <c r="C287" s="787"/>
      <c r="G287" s="188">
        <f t="shared" si="7"/>
        <v>460</v>
      </c>
    </row>
    <row r="288" spans="2:7">
      <c r="B288" s="787"/>
      <c r="C288" s="787"/>
      <c r="G288" s="188">
        <f t="shared" si="7"/>
        <v>460</v>
      </c>
    </row>
    <row r="289" spans="2:7">
      <c r="B289" s="787"/>
      <c r="C289" s="787"/>
      <c r="G289" s="188">
        <f t="shared" si="7"/>
        <v>460</v>
      </c>
    </row>
    <row r="290" spans="2:7">
      <c r="B290" s="787"/>
      <c r="C290" s="787"/>
      <c r="G290" s="188">
        <f t="shared" si="7"/>
        <v>460</v>
      </c>
    </row>
    <row r="291" spans="2:7">
      <c r="B291" s="787"/>
      <c r="C291" s="787"/>
      <c r="G291" s="188">
        <f t="shared" si="7"/>
        <v>460</v>
      </c>
    </row>
    <row r="292" spans="2:7">
      <c r="B292" s="787"/>
      <c r="C292" s="787"/>
      <c r="G292" s="188">
        <f t="shared" si="7"/>
        <v>460</v>
      </c>
    </row>
    <row r="293" spans="2:7">
      <c r="B293" s="787"/>
      <c r="C293" s="787"/>
      <c r="G293" s="188">
        <f t="shared" si="7"/>
        <v>460</v>
      </c>
    </row>
    <row r="294" spans="2:7">
      <c r="B294" s="787"/>
      <c r="C294" s="787"/>
      <c r="G294" s="188">
        <f t="shared" si="7"/>
        <v>460</v>
      </c>
    </row>
    <row r="295" spans="2:7">
      <c r="B295" s="787"/>
      <c r="C295" s="787"/>
      <c r="G295" s="188">
        <f t="shared" si="7"/>
        <v>460</v>
      </c>
    </row>
    <row r="296" spans="2:7">
      <c r="B296" s="787"/>
      <c r="C296" s="787"/>
      <c r="G296" s="188">
        <f t="shared" si="7"/>
        <v>460</v>
      </c>
    </row>
    <row r="297" spans="2:7">
      <c r="B297" s="787"/>
      <c r="C297" s="787"/>
      <c r="G297" s="188">
        <f t="shared" si="7"/>
        <v>460</v>
      </c>
    </row>
    <row r="298" spans="2:7">
      <c r="B298" s="787"/>
      <c r="C298" s="787"/>
      <c r="G298" s="188">
        <f t="shared" si="7"/>
        <v>460</v>
      </c>
    </row>
    <row r="299" spans="2:7">
      <c r="B299" s="787"/>
      <c r="C299" s="787"/>
      <c r="G299" s="188">
        <f t="shared" si="7"/>
        <v>460</v>
      </c>
    </row>
    <row r="300" spans="2:7">
      <c r="B300" s="787"/>
      <c r="C300" s="787"/>
      <c r="G300" s="188">
        <f t="shared" si="7"/>
        <v>460</v>
      </c>
    </row>
    <row r="301" spans="2:7">
      <c r="B301" s="787"/>
      <c r="C301" s="787"/>
      <c r="G301" s="188">
        <f t="shared" si="7"/>
        <v>460</v>
      </c>
    </row>
    <row r="302" spans="2:7">
      <c r="B302" s="787"/>
      <c r="C302" s="787"/>
      <c r="G302" s="188">
        <f t="shared" si="7"/>
        <v>460</v>
      </c>
    </row>
    <row r="303" spans="2:7">
      <c r="B303" s="787"/>
      <c r="C303" s="787"/>
      <c r="G303" s="188">
        <f t="shared" si="7"/>
        <v>460</v>
      </c>
    </row>
    <row r="304" spans="2:7">
      <c r="B304" s="787"/>
      <c r="C304" s="787"/>
      <c r="G304" s="188">
        <f t="shared" si="7"/>
        <v>460</v>
      </c>
    </row>
    <row r="305" spans="2:7">
      <c r="B305" s="787"/>
      <c r="C305" s="787"/>
      <c r="G305" s="188">
        <f t="shared" si="7"/>
        <v>460</v>
      </c>
    </row>
    <row r="306" spans="2:7">
      <c r="B306" s="787"/>
      <c r="C306" s="787"/>
      <c r="G306" s="188">
        <f t="shared" si="7"/>
        <v>460</v>
      </c>
    </row>
    <row r="307" spans="2:7">
      <c r="B307" s="787"/>
      <c r="C307" s="787"/>
      <c r="G307" s="188">
        <f t="shared" si="7"/>
        <v>460</v>
      </c>
    </row>
    <row r="308" spans="2:7">
      <c r="B308" s="787"/>
      <c r="C308" s="787"/>
      <c r="G308" s="188">
        <f t="shared" si="7"/>
        <v>460</v>
      </c>
    </row>
    <row r="309" spans="2:7">
      <c r="B309" s="787"/>
      <c r="C309" s="787"/>
      <c r="G309" s="188">
        <f t="shared" si="7"/>
        <v>460</v>
      </c>
    </row>
    <row r="310" spans="2:7">
      <c r="B310" s="787"/>
      <c r="C310" s="787"/>
      <c r="G310" s="188">
        <f t="shared" si="7"/>
        <v>460</v>
      </c>
    </row>
  </sheetData>
  <autoFilter ref="A5:J69" xr:uid="{8DD62D73-6EA7-4123-B83D-7A6527222E71}"/>
  <mergeCells count="2">
    <mergeCell ref="B2:G2"/>
    <mergeCell ref="K71:M71"/>
  </mergeCells>
  <pageMargins left="0.7" right="0.7" top="0.75" bottom="0.75" header="0.3" footer="0.3"/>
  <pageSetup paperSize="9" scale="67"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1009-040E-4B15-A8E6-6AFA75FF8965}">
  <sheetPr>
    <tabColor rgb="FF00B0F0"/>
  </sheetPr>
  <dimension ref="A1:P308"/>
  <sheetViews>
    <sheetView topLeftCell="A32" workbookViewId="0">
      <selection activeCell="K51" sqref="K51:M51"/>
    </sheetView>
  </sheetViews>
  <sheetFormatPr defaultColWidth="9.140625" defaultRowHeight="15"/>
  <cols>
    <col min="1" max="1" width="11.7109375" style="572" bestFit="1" customWidth="1"/>
    <col min="2" max="2" width="16.28515625" style="563" customWidth="1"/>
    <col min="3" max="3" width="11.7109375" style="563" customWidth="1"/>
    <col min="4" max="4" width="21.28515625" customWidth="1"/>
    <col min="5" max="5" width="12.5703125" style="121" customWidth="1"/>
    <col min="6" max="6" width="12.7109375" style="117" customWidth="1"/>
    <col min="10" max="10" width="11.140625" bestFit="1" customWidth="1"/>
    <col min="12" max="12" width="11.7109375" bestFit="1" customWidth="1"/>
  </cols>
  <sheetData>
    <row r="1" spans="1:12">
      <c r="B1" s="787"/>
      <c r="C1" s="787"/>
    </row>
    <row r="2" spans="1:12" ht="30.75" customHeight="1">
      <c r="A2" s="888" t="s">
        <v>5192</v>
      </c>
      <c r="B2" s="888"/>
      <c r="C2" s="888"/>
      <c r="D2" s="888"/>
      <c r="E2" s="888"/>
      <c r="F2" s="888"/>
      <c r="G2" s="888"/>
      <c r="H2" s="10"/>
      <c r="I2" t="s">
        <v>140</v>
      </c>
      <c r="J2">
        <v>46101817</v>
      </c>
    </row>
    <row r="3" spans="1:12" ht="45.75">
      <c r="A3" s="502" t="s">
        <v>1</v>
      </c>
      <c r="B3" s="804" t="s">
        <v>2</v>
      </c>
      <c r="C3" s="804" t="s">
        <v>3</v>
      </c>
      <c r="D3" s="83" t="s">
        <v>4</v>
      </c>
      <c r="E3" s="131" t="s">
        <v>5</v>
      </c>
      <c r="F3" s="229" t="s">
        <v>6</v>
      </c>
      <c r="G3" s="14" t="s">
        <v>7</v>
      </c>
      <c r="H3" s="14"/>
      <c r="L3" s="813"/>
    </row>
    <row r="4" spans="1:12" ht="15" customHeight="1">
      <c r="A4" s="571"/>
      <c r="B4" s="786"/>
      <c r="C4" s="817"/>
      <c r="D4" s="44"/>
      <c r="E4" s="208"/>
      <c r="F4" s="230"/>
      <c r="G4" s="19">
        <f>+E4-F4</f>
        <v>0</v>
      </c>
      <c r="H4" s="19"/>
    </row>
    <row r="5" spans="1:12" ht="15" customHeight="1">
      <c r="A5" s="571">
        <v>45443</v>
      </c>
      <c r="B5" s="786" t="s">
        <v>10</v>
      </c>
      <c r="C5" s="817" t="s">
        <v>18</v>
      </c>
      <c r="D5" s="815" t="s">
        <v>14</v>
      </c>
      <c r="E5" s="118">
        <v>300</v>
      </c>
      <c r="F5" s="156"/>
      <c r="G5" s="19">
        <f>G4+E5-F5</f>
        <v>300</v>
      </c>
      <c r="H5" s="19"/>
    </row>
    <row r="6" spans="1:12" ht="15" customHeight="1">
      <c r="B6" s="787"/>
      <c r="C6" s="173"/>
      <c r="D6" s="760" t="s">
        <v>338</v>
      </c>
      <c r="E6" s="154">
        <v>300</v>
      </c>
      <c r="F6" s="156"/>
      <c r="G6" s="19">
        <f t="shared" ref="G6:G70" si="0">G5+E6-F6</f>
        <v>600</v>
      </c>
      <c r="H6" s="19"/>
    </row>
    <row r="7" spans="1:12" s="365" customFormat="1" ht="15" customHeight="1">
      <c r="A7" s="763">
        <v>45415</v>
      </c>
      <c r="B7" s="110" t="s">
        <v>5193</v>
      </c>
      <c r="C7" s="764" t="s">
        <v>18</v>
      </c>
      <c r="D7" s="760" t="s">
        <v>338</v>
      </c>
      <c r="E7" s="161"/>
      <c r="F7" s="765">
        <v>300</v>
      </c>
      <c r="G7" s="114">
        <f t="shared" si="0"/>
        <v>300</v>
      </c>
      <c r="H7" s="400"/>
    </row>
    <row r="8" spans="1:12" s="365" customFormat="1" ht="15" customHeight="1">
      <c r="A8" s="575">
        <v>45415</v>
      </c>
      <c r="B8" s="807" t="s">
        <v>5194</v>
      </c>
      <c r="C8" s="408" t="s">
        <v>18</v>
      </c>
      <c r="D8" s="374" t="s">
        <v>14</v>
      </c>
      <c r="E8" s="368"/>
      <c r="F8" s="416">
        <v>300</v>
      </c>
      <c r="G8" s="400">
        <f t="shared" si="0"/>
        <v>0</v>
      </c>
      <c r="H8" s="400"/>
    </row>
    <row r="9" spans="1:12" ht="15" customHeight="1">
      <c r="A9" s="571">
        <v>45473</v>
      </c>
      <c r="B9" s="786" t="s">
        <v>10</v>
      </c>
      <c r="C9" s="817" t="s">
        <v>19</v>
      </c>
      <c r="D9" s="815" t="s">
        <v>14</v>
      </c>
      <c r="E9" s="121">
        <v>300</v>
      </c>
      <c r="G9" s="19">
        <f t="shared" si="0"/>
        <v>300</v>
      </c>
      <c r="H9" s="19"/>
    </row>
    <row r="10" spans="1:12" s="365" customFormat="1" ht="15" customHeight="1">
      <c r="A10" s="575">
        <v>45450</v>
      </c>
      <c r="B10" s="807" t="s">
        <v>5195</v>
      </c>
      <c r="C10" s="807" t="s">
        <v>19</v>
      </c>
      <c r="D10" s="374" t="s">
        <v>14</v>
      </c>
      <c r="E10" s="368"/>
      <c r="F10" s="388">
        <v>300</v>
      </c>
      <c r="G10" s="400">
        <f t="shared" si="0"/>
        <v>0</v>
      </c>
      <c r="H10" s="400"/>
    </row>
    <row r="11" spans="1:12" ht="15" customHeight="1">
      <c r="A11" s="571">
        <v>45504</v>
      </c>
      <c r="B11" s="786" t="s">
        <v>10</v>
      </c>
      <c r="C11" s="786" t="s">
        <v>20</v>
      </c>
      <c r="D11" s="815" t="s">
        <v>14</v>
      </c>
      <c r="E11" s="121">
        <v>300</v>
      </c>
      <c r="G11" s="19">
        <f t="shared" si="0"/>
        <v>300</v>
      </c>
      <c r="H11" s="19"/>
    </row>
    <row r="12" spans="1:12" s="365" customFormat="1">
      <c r="A12" s="575">
        <v>45481</v>
      </c>
      <c r="B12" s="807" t="s">
        <v>5196</v>
      </c>
      <c r="C12" s="807" t="s">
        <v>19</v>
      </c>
      <c r="D12" s="374" t="s">
        <v>14</v>
      </c>
      <c r="E12" s="368"/>
      <c r="F12" s="388">
        <v>300</v>
      </c>
      <c r="G12" s="400">
        <f t="shared" si="0"/>
        <v>0</v>
      </c>
      <c r="H12" s="400"/>
    </row>
    <row r="13" spans="1:12">
      <c r="A13" s="571">
        <v>45535</v>
      </c>
      <c r="B13" s="786" t="s">
        <v>10</v>
      </c>
      <c r="C13" s="786" t="s">
        <v>21</v>
      </c>
      <c r="D13" t="s">
        <v>14</v>
      </c>
      <c r="E13" s="67">
        <v>300</v>
      </c>
      <c r="G13" s="19">
        <f t="shared" si="0"/>
        <v>300</v>
      </c>
      <c r="H13" s="19"/>
    </row>
    <row r="14" spans="1:12" s="365" customFormat="1">
      <c r="A14" s="575">
        <v>45546</v>
      </c>
      <c r="B14" s="807" t="s">
        <v>5197</v>
      </c>
      <c r="C14" s="807" t="s">
        <v>21</v>
      </c>
      <c r="D14" s="365" t="s">
        <v>14</v>
      </c>
      <c r="E14" s="368"/>
      <c r="F14" s="388">
        <v>300</v>
      </c>
      <c r="G14" s="400">
        <f t="shared" si="0"/>
        <v>0</v>
      </c>
      <c r="H14" s="400"/>
    </row>
    <row r="15" spans="1:12">
      <c r="A15" s="571">
        <v>45565</v>
      </c>
      <c r="B15" s="786" t="s">
        <v>10</v>
      </c>
      <c r="C15" s="786" t="s">
        <v>91</v>
      </c>
      <c r="D15" s="815" t="s">
        <v>14</v>
      </c>
      <c r="E15" s="121">
        <v>300</v>
      </c>
      <c r="G15" s="19">
        <f t="shared" si="0"/>
        <v>300</v>
      </c>
      <c r="H15" s="19"/>
    </row>
    <row r="16" spans="1:12" s="233" customFormat="1">
      <c r="A16" s="576">
        <v>45570</v>
      </c>
      <c r="B16" s="270" t="s">
        <v>5198</v>
      </c>
      <c r="C16" s="270" t="s">
        <v>91</v>
      </c>
      <c r="D16" s="376" t="s">
        <v>14</v>
      </c>
      <c r="E16" s="273"/>
      <c r="F16" s="277">
        <v>300</v>
      </c>
      <c r="G16" s="330">
        <f t="shared" si="0"/>
        <v>0</v>
      </c>
      <c r="H16" s="330">
        <f>+F16</f>
        <v>300</v>
      </c>
      <c r="I16" s="233" t="s">
        <v>265</v>
      </c>
    </row>
    <row r="17" spans="1:9">
      <c r="A17" s="571">
        <v>45596</v>
      </c>
      <c r="B17" s="786" t="s">
        <v>10</v>
      </c>
      <c r="C17" s="786" t="s">
        <v>23</v>
      </c>
      <c r="D17" t="s">
        <v>14</v>
      </c>
      <c r="E17" s="12">
        <v>300</v>
      </c>
      <c r="G17" s="19">
        <f t="shared" si="0"/>
        <v>300</v>
      </c>
      <c r="H17" s="19"/>
    </row>
    <row r="18" spans="1:9" s="233" customFormat="1">
      <c r="A18" s="576">
        <v>45607</v>
      </c>
      <c r="B18" s="270" t="s">
        <v>5199</v>
      </c>
      <c r="C18" s="270" t="s">
        <v>23</v>
      </c>
      <c r="D18" s="233" t="s">
        <v>14</v>
      </c>
      <c r="E18" s="234"/>
      <c r="F18" s="277">
        <v>300</v>
      </c>
      <c r="G18" s="330">
        <f t="shared" si="0"/>
        <v>0</v>
      </c>
      <c r="H18" s="330">
        <f>+F18</f>
        <v>300</v>
      </c>
      <c r="I18" s="233" t="s">
        <v>265</v>
      </c>
    </row>
    <row r="19" spans="1:9">
      <c r="A19" s="571">
        <v>45626</v>
      </c>
      <c r="B19" s="786" t="s">
        <v>10</v>
      </c>
      <c r="C19" s="786" t="s">
        <v>24</v>
      </c>
      <c r="D19" t="s">
        <v>14</v>
      </c>
      <c r="E19" s="12">
        <v>300</v>
      </c>
      <c r="G19" s="19">
        <f t="shared" si="0"/>
        <v>300</v>
      </c>
      <c r="H19" s="19"/>
    </row>
    <row r="20" spans="1:9">
      <c r="A20" s="572">
        <v>45632</v>
      </c>
      <c r="B20" s="787" t="s">
        <v>5200</v>
      </c>
      <c r="C20" s="787" t="s">
        <v>24</v>
      </c>
      <c r="D20" t="s">
        <v>14</v>
      </c>
      <c r="E20" s="12"/>
      <c r="F20" s="117">
        <v>300</v>
      </c>
      <c r="G20" s="19">
        <f t="shared" si="0"/>
        <v>0</v>
      </c>
      <c r="H20" s="19"/>
    </row>
    <row r="21" spans="1:9">
      <c r="A21" s="571">
        <v>45657</v>
      </c>
      <c r="B21" s="786" t="s">
        <v>10</v>
      </c>
      <c r="C21" s="786" t="s">
        <v>25</v>
      </c>
      <c r="D21" t="s">
        <v>14</v>
      </c>
      <c r="E21" s="12">
        <v>300</v>
      </c>
      <c r="G21" s="19">
        <f t="shared" si="0"/>
        <v>300</v>
      </c>
      <c r="H21" s="19"/>
    </row>
    <row r="22" spans="1:9" s="127" customFormat="1">
      <c r="A22" s="573">
        <v>45664</v>
      </c>
      <c r="B22" s="797" t="s">
        <v>5201</v>
      </c>
      <c r="C22" s="791" t="s">
        <v>25</v>
      </c>
      <c r="D22" s="127" t="s">
        <v>14</v>
      </c>
      <c r="E22" s="129"/>
      <c r="F22" s="274">
        <v>300</v>
      </c>
      <c r="G22" s="324">
        <f t="shared" si="0"/>
        <v>0</v>
      </c>
      <c r="H22" s="324"/>
    </row>
    <row r="23" spans="1:9">
      <c r="A23" s="571">
        <v>45688</v>
      </c>
      <c r="B23" s="786" t="s">
        <v>10</v>
      </c>
      <c r="C23" s="786" t="s">
        <v>11</v>
      </c>
      <c r="D23" t="s">
        <v>14</v>
      </c>
      <c r="E23" s="121">
        <v>300</v>
      </c>
      <c r="G23" s="19">
        <f t="shared" si="0"/>
        <v>300</v>
      </c>
      <c r="H23" s="19"/>
    </row>
    <row r="24" spans="1:9" s="127" customFormat="1">
      <c r="A24" s="573">
        <v>45698</v>
      </c>
      <c r="B24" s="797" t="s">
        <v>5202</v>
      </c>
      <c r="C24" s="797" t="s">
        <v>11</v>
      </c>
      <c r="D24" s="127" t="s">
        <v>14</v>
      </c>
      <c r="E24" s="266"/>
      <c r="F24" s="274">
        <v>300</v>
      </c>
      <c r="G24" s="324">
        <f t="shared" si="0"/>
        <v>0</v>
      </c>
      <c r="H24" s="324"/>
    </row>
    <row r="25" spans="1:9">
      <c r="A25" s="571">
        <v>45716</v>
      </c>
      <c r="B25" s="786" t="s">
        <v>10</v>
      </c>
      <c r="C25" s="786" t="s">
        <v>15</v>
      </c>
      <c r="D25" t="s">
        <v>14</v>
      </c>
      <c r="E25" s="121">
        <v>300</v>
      </c>
      <c r="G25" s="19">
        <f t="shared" si="0"/>
        <v>300</v>
      </c>
      <c r="H25" s="19"/>
    </row>
    <row r="26" spans="1:9" s="127" customFormat="1">
      <c r="A26" s="573">
        <v>45716</v>
      </c>
      <c r="B26" s="797" t="s">
        <v>5203</v>
      </c>
      <c r="C26" s="797" t="s">
        <v>15</v>
      </c>
      <c r="D26" s="127" t="s">
        <v>14</v>
      </c>
      <c r="E26" s="266"/>
      <c r="F26" s="274">
        <v>300</v>
      </c>
      <c r="G26" s="324">
        <f t="shared" si="0"/>
        <v>0</v>
      </c>
      <c r="H26" s="324"/>
    </row>
    <row r="27" spans="1:9">
      <c r="A27" s="571">
        <v>45747</v>
      </c>
      <c r="B27" s="786" t="s">
        <v>10</v>
      </c>
      <c r="C27" s="786" t="s">
        <v>710</v>
      </c>
      <c r="D27" s="242" t="s">
        <v>14</v>
      </c>
      <c r="E27" s="121">
        <v>300</v>
      </c>
      <c r="G27" s="19">
        <f t="shared" si="0"/>
        <v>300</v>
      </c>
      <c r="H27" s="19"/>
    </row>
    <row r="28" spans="1:9" s="233" customFormat="1">
      <c r="A28" s="576">
        <v>45740</v>
      </c>
      <c r="B28" s="270" t="s">
        <v>5204</v>
      </c>
      <c r="C28" s="270" t="s">
        <v>710</v>
      </c>
      <c r="D28" s="306" t="s">
        <v>14</v>
      </c>
      <c r="E28" s="273"/>
      <c r="F28" s="277">
        <v>300</v>
      </c>
      <c r="G28" s="330">
        <f t="shared" si="0"/>
        <v>0</v>
      </c>
      <c r="H28" s="330">
        <f>+F28</f>
        <v>300</v>
      </c>
      <c r="I28" s="233" t="s">
        <v>265</v>
      </c>
    </row>
    <row r="29" spans="1:9">
      <c r="A29" s="571">
        <v>45777</v>
      </c>
      <c r="B29" s="786" t="s">
        <v>10</v>
      </c>
      <c r="C29" s="786" t="s">
        <v>17</v>
      </c>
      <c r="D29" s="242" t="s">
        <v>14</v>
      </c>
      <c r="E29" s="121">
        <v>150</v>
      </c>
      <c r="G29" s="19">
        <f t="shared" si="0"/>
        <v>150</v>
      </c>
      <c r="H29" s="19"/>
    </row>
    <row r="30" spans="1:9" s="233" customFormat="1">
      <c r="A30" s="576">
        <v>45786</v>
      </c>
      <c r="B30" s="270" t="s">
        <v>5205</v>
      </c>
      <c r="C30" s="270" t="s">
        <v>17</v>
      </c>
      <c r="D30" s="306" t="s">
        <v>14</v>
      </c>
      <c r="E30" s="273"/>
      <c r="F30" s="277">
        <v>150</v>
      </c>
      <c r="G30" s="330">
        <f t="shared" si="0"/>
        <v>0</v>
      </c>
      <c r="H30" s="330">
        <f>+F30</f>
        <v>150</v>
      </c>
      <c r="I30" s="233" t="s">
        <v>265</v>
      </c>
    </row>
    <row r="31" spans="1:9">
      <c r="A31" s="571">
        <v>45808</v>
      </c>
      <c r="B31" s="786" t="s">
        <v>10</v>
      </c>
      <c r="C31" s="786" t="s">
        <v>237</v>
      </c>
      <c r="D31" s="242" t="s">
        <v>14</v>
      </c>
      <c r="E31" s="121">
        <v>300</v>
      </c>
      <c r="G31" s="19">
        <f t="shared" si="0"/>
        <v>300</v>
      </c>
      <c r="H31" s="19"/>
    </row>
    <row r="32" spans="1:9" s="233" customFormat="1">
      <c r="A32" s="576">
        <v>45817</v>
      </c>
      <c r="B32" s="270" t="s">
        <v>5206</v>
      </c>
      <c r="C32" s="270" t="s">
        <v>237</v>
      </c>
      <c r="D32" s="306" t="s">
        <v>14</v>
      </c>
      <c r="E32" s="273"/>
      <c r="F32" s="277">
        <v>300</v>
      </c>
      <c r="G32" s="330">
        <f t="shared" si="0"/>
        <v>0</v>
      </c>
      <c r="H32" s="330">
        <f>+F32</f>
        <v>300</v>
      </c>
      <c r="I32" s="233" t="s">
        <v>265</v>
      </c>
    </row>
    <row r="33" spans="1:10">
      <c r="A33" s="571">
        <v>45838</v>
      </c>
      <c r="B33" s="786" t="s">
        <v>10</v>
      </c>
      <c r="C33" s="786" t="s">
        <v>19</v>
      </c>
      <c r="D33" s="242" t="s">
        <v>14</v>
      </c>
      <c r="E33" s="121">
        <v>300</v>
      </c>
      <c r="G33" s="19">
        <f t="shared" si="0"/>
        <v>300</v>
      </c>
      <c r="H33" s="19"/>
    </row>
    <row r="34" spans="1:10" s="127" customFormat="1">
      <c r="A34" s="573">
        <v>45876</v>
      </c>
      <c r="B34" s="797" t="s">
        <v>5207</v>
      </c>
      <c r="C34" s="797" t="s">
        <v>19</v>
      </c>
      <c r="D34" s="309" t="s">
        <v>14</v>
      </c>
      <c r="E34" s="266"/>
      <c r="F34" s="274">
        <v>300</v>
      </c>
      <c r="G34" s="324">
        <f t="shared" si="0"/>
        <v>0</v>
      </c>
      <c r="H34" s="324"/>
    </row>
    <row r="35" spans="1:10">
      <c r="A35" s="571">
        <v>45869</v>
      </c>
      <c r="B35" s="786" t="s">
        <v>10</v>
      </c>
      <c r="C35" s="786" t="s">
        <v>20</v>
      </c>
      <c r="D35" s="242" t="s">
        <v>14</v>
      </c>
      <c r="E35" s="121">
        <v>300</v>
      </c>
      <c r="G35" s="19">
        <f t="shared" si="0"/>
        <v>300</v>
      </c>
      <c r="H35" s="19"/>
    </row>
    <row r="36" spans="1:10" s="127" customFormat="1">
      <c r="A36" s="573">
        <v>45876</v>
      </c>
      <c r="B36" s="797" t="s">
        <v>5207</v>
      </c>
      <c r="C36" s="797" t="s">
        <v>20</v>
      </c>
      <c r="D36" s="309" t="s">
        <v>14</v>
      </c>
      <c r="E36" s="266"/>
      <c r="F36" s="274">
        <v>300</v>
      </c>
      <c r="G36" s="505">
        <f t="shared" si="0"/>
        <v>0</v>
      </c>
      <c r="H36" s="324"/>
    </row>
    <row r="37" spans="1:10">
      <c r="A37" s="571">
        <v>45900</v>
      </c>
      <c r="B37" s="786" t="s">
        <v>4296</v>
      </c>
      <c r="C37" s="786" t="s">
        <v>21</v>
      </c>
      <c r="D37" s="242" t="s">
        <v>14</v>
      </c>
      <c r="E37" s="121">
        <v>300</v>
      </c>
      <c r="G37" s="505">
        <f>G36+E37-F37</f>
        <v>300</v>
      </c>
      <c r="H37" s="19"/>
    </row>
    <row r="38" spans="1:10">
      <c r="A38" s="572">
        <v>45925</v>
      </c>
      <c r="B38" s="787" t="s">
        <v>5208</v>
      </c>
      <c r="C38" s="787" t="s">
        <v>21</v>
      </c>
      <c r="D38" s="242" t="s">
        <v>14</v>
      </c>
      <c r="F38" s="121">
        <v>300</v>
      </c>
      <c r="G38" s="505">
        <f t="shared" ref="G38:G54" si="1">G37+E38-F38</f>
        <v>0</v>
      </c>
      <c r="H38" s="19"/>
    </row>
    <row r="39" spans="1:10">
      <c r="A39" s="574">
        <v>45930</v>
      </c>
      <c r="B39" s="564" t="s">
        <v>4296</v>
      </c>
      <c r="C39" s="564" t="s">
        <v>91</v>
      </c>
      <c r="D39" s="565" t="s">
        <v>14</v>
      </c>
      <c r="E39" s="566">
        <v>300</v>
      </c>
      <c r="F39" s="569"/>
      <c r="G39" s="505">
        <f t="shared" si="1"/>
        <v>300</v>
      </c>
      <c r="H39" s="463">
        <f>SUM(H7:H37)</f>
        <v>1350</v>
      </c>
      <c r="I39" s="458" t="s">
        <v>1120</v>
      </c>
      <c r="J39" s="10"/>
    </row>
    <row r="40" spans="1:10" s="42" customFormat="1">
      <c r="A40" s="577">
        <v>45959</v>
      </c>
      <c r="B40" s="567" t="s">
        <v>5209</v>
      </c>
      <c r="C40" s="567" t="s">
        <v>91</v>
      </c>
      <c r="D40" s="565" t="s">
        <v>14</v>
      </c>
      <c r="E40" s="568"/>
      <c r="F40" s="566">
        <v>300</v>
      </c>
      <c r="G40" s="505">
        <f t="shared" si="1"/>
        <v>0</v>
      </c>
      <c r="H40" s="466"/>
    </row>
    <row r="41" spans="1:10" s="42" customFormat="1">
      <c r="A41" s="41">
        <v>45961</v>
      </c>
      <c r="B41" s="786" t="s">
        <v>4296</v>
      </c>
      <c r="C41" s="786" t="s">
        <v>23</v>
      </c>
      <c r="D41" s="242" t="s">
        <v>14</v>
      </c>
      <c r="E41" s="566">
        <v>300</v>
      </c>
      <c r="F41" s="570"/>
      <c r="G41" s="505">
        <f t="shared" si="1"/>
        <v>300</v>
      </c>
      <c r="H41" s="466"/>
    </row>
    <row r="42" spans="1:10" s="42" customFormat="1">
      <c r="A42" s="639">
        <v>46010</v>
      </c>
      <c r="B42" s="587" t="s">
        <v>5210</v>
      </c>
      <c r="C42" s="587" t="s">
        <v>23</v>
      </c>
      <c r="D42" s="242" t="s">
        <v>14</v>
      </c>
      <c r="E42" s="640"/>
      <c r="F42" s="570">
        <v>300</v>
      </c>
      <c r="G42" s="505">
        <f t="shared" si="1"/>
        <v>0</v>
      </c>
      <c r="H42" s="466"/>
    </row>
    <row r="43" spans="1:10">
      <c r="A43" s="41">
        <v>45991</v>
      </c>
      <c r="B43" s="786" t="s">
        <v>10</v>
      </c>
      <c r="C43" s="786" t="s">
        <v>24</v>
      </c>
      <c r="D43" t="s">
        <v>14</v>
      </c>
      <c r="E43" s="566">
        <v>300</v>
      </c>
      <c r="F43" s="569"/>
      <c r="G43" s="505">
        <f t="shared" si="1"/>
        <v>300</v>
      </c>
    </row>
    <row r="44" spans="1:10">
      <c r="A44" s="39">
        <v>46006</v>
      </c>
      <c r="B44" s="787" t="s">
        <v>5211</v>
      </c>
      <c r="C44" s="787" t="s">
        <v>24</v>
      </c>
      <c r="D44" t="s">
        <v>14</v>
      </c>
      <c r="E44" s="566"/>
      <c r="F44" s="569">
        <v>300</v>
      </c>
      <c r="G44" s="505">
        <f t="shared" si="1"/>
        <v>0</v>
      </c>
    </row>
    <row r="45" spans="1:10">
      <c r="A45" s="41">
        <v>46022</v>
      </c>
      <c r="B45" s="786" t="s">
        <v>10</v>
      </c>
      <c r="C45" s="786" t="s">
        <v>25</v>
      </c>
      <c r="D45" t="s">
        <v>14</v>
      </c>
      <c r="E45" s="566">
        <v>300</v>
      </c>
      <c r="G45" s="505">
        <f t="shared" si="1"/>
        <v>300</v>
      </c>
    </row>
    <row r="46" spans="1:10">
      <c r="A46" s="572">
        <v>46041</v>
      </c>
      <c r="B46" s="787" t="s">
        <v>5212</v>
      </c>
      <c r="C46" s="787" t="s">
        <v>25</v>
      </c>
      <c r="D46" t="s">
        <v>14</v>
      </c>
      <c r="F46" s="117">
        <v>300</v>
      </c>
      <c r="G46" s="505">
        <f t="shared" si="1"/>
        <v>0</v>
      </c>
    </row>
    <row r="47" spans="1:10">
      <c r="A47" s="133">
        <v>46053</v>
      </c>
      <c r="B47" s="786" t="s">
        <v>10</v>
      </c>
      <c r="C47" s="786" t="s">
        <v>11</v>
      </c>
      <c r="D47" t="s">
        <v>14</v>
      </c>
      <c r="E47" s="121">
        <v>300</v>
      </c>
      <c r="G47" s="505">
        <f t="shared" si="1"/>
        <v>300</v>
      </c>
    </row>
    <row r="48" spans="1:10">
      <c r="A48" s="725">
        <v>46083</v>
      </c>
      <c r="B48" s="587" t="s">
        <v>5213</v>
      </c>
      <c r="C48" s="587" t="s">
        <v>11</v>
      </c>
      <c r="D48" s="726" t="s">
        <v>14</v>
      </c>
      <c r="F48" s="117">
        <v>300</v>
      </c>
      <c r="G48" s="505">
        <f t="shared" si="1"/>
        <v>0</v>
      </c>
    </row>
    <row r="49" spans="1:16">
      <c r="A49" s="41">
        <v>46081</v>
      </c>
      <c r="B49" s="786" t="s">
        <v>4296</v>
      </c>
      <c r="C49" s="786" t="s">
        <v>15</v>
      </c>
      <c r="D49" t="s">
        <v>14</v>
      </c>
      <c r="E49" s="529">
        <v>300</v>
      </c>
      <c r="G49" s="505">
        <f t="shared" si="1"/>
        <v>300</v>
      </c>
      <c r="J49" s="141">
        <v>45511</v>
      </c>
      <c r="K49" s="142" t="s">
        <v>5214</v>
      </c>
      <c r="L49" s="142"/>
      <c r="M49" s="318" t="s">
        <v>14</v>
      </c>
      <c r="N49" s="319"/>
      <c r="O49" s="434">
        <v>300</v>
      </c>
      <c r="P49" s="318" t="s">
        <v>5215</v>
      </c>
    </row>
    <row r="50" spans="1:16">
      <c r="A50" s="725">
        <v>46083</v>
      </c>
      <c r="B50" s="587" t="s">
        <v>5213</v>
      </c>
      <c r="C50" s="587" t="s">
        <v>15</v>
      </c>
      <c r="D50" s="726" t="s">
        <v>14</v>
      </c>
      <c r="F50" s="117">
        <v>300</v>
      </c>
      <c r="G50" s="505">
        <f t="shared" si="1"/>
        <v>0</v>
      </c>
    </row>
    <row r="51" spans="1:16">
      <c r="A51" s="41">
        <v>46112</v>
      </c>
      <c r="B51" s="786" t="s">
        <v>4296</v>
      </c>
      <c r="C51" s="786" t="s">
        <v>710</v>
      </c>
      <c r="D51" t="s">
        <v>14</v>
      </c>
      <c r="E51" s="121">
        <v>300</v>
      </c>
      <c r="G51" s="505">
        <f t="shared" si="1"/>
        <v>300</v>
      </c>
      <c r="K51" s="820" t="s">
        <v>5216</v>
      </c>
      <c r="L51" s="820"/>
      <c r="M51" s="820"/>
    </row>
    <row r="52" spans="1:16">
      <c r="A52" s="572">
        <v>46132</v>
      </c>
      <c r="B52" s="787" t="s">
        <v>5217</v>
      </c>
      <c r="C52" s="94" t="s">
        <v>710</v>
      </c>
      <c r="D52" t="s">
        <v>14</v>
      </c>
      <c r="F52" s="117">
        <v>300</v>
      </c>
      <c r="G52" s="505">
        <f t="shared" si="1"/>
        <v>0</v>
      </c>
      <c r="J52" s="10">
        <v>2026</v>
      </c>
      <c r="K52" s="786" t="s">
        <v>710</v>
      </c>
      <c r="L52" t="s">
        <v>14</v>
      </c>
      <c r="M52" s="121">
        <v>300</v>
      </c>
    </row>
    <row r="53" spans="1:16">
      <c r="B53" s="787"/>
      <c r="C53" s="787"/>
      <c r="G53" s="505">
        <f t="shared" si="1"/>
        <v>0</v>
      </c>
      <c r="M53" s="161">
        <f>M52</f>
        <v>300</v>
      </c>
    </row>
    <row r="54" spans="1:16">
      <c r="B54" s="787"/>
      <c r="C54" s="787"/>
      <c r="G54" s="505">
        <f t="shared" si="1"/>
        <v>0</v>
      </c>
    </row>
    <row r="55" spans="1:16">
      <c r="B55" s="787"/>
      <c r="C55" s="787"/>
      <c r="G55" s="505">
        <f t="shared" si="0"/>
        <v>0</v>
      </c>
    </row>
    <row r="56" spans="1:16">
      <c r="B56" s="787"/>
      <c r="C56" s="787"/>
      <c r="G56" s="505">
        <f t="shared" si="0"/>
        <v>0</v>
      </c>
    </row>
    <row r="57" spans="1:16">
      <c r="B57" s="787"/>
      <c r="C57" s="787"/>
      <c r="G57" s="505">
        <f t="shared" si="0"/>
        <v>0</v>
      </c>
    </row>
    <row r="58" spans="1:16">
      <c r="B58" s="787"/>
      <c r="C58" s="787"/>
      <c r="G58" s="505">
        <f t="shared" si="0"/>
        <v>0</v>
      </c>
    </row>
    <row r="59" spans="1:16">
      <c r="B59" s="787"/>
      <c r="C59" s="787"/>
      <c r="G59" s="505">
        <f t="shared" si="0"/>
        <v>0</v>
      </c>
    </row>
    <row r="60" spans="1:16">
      <c r="B60" s="787"/>
      <c r="C60" s="787"/>
      <c r="G60" s="505">
        <f t="shared" si="0"/>
        <v>0</v>
      </c>
    </row>
    <row r="61" spans="1:16">
      <c r="B61" s="787"/>
      <c r="C61" s="787"/>
      <c r="G61" s="505">
        <f t="shared" si="0"/>
        <v>0</v>
      </c>
    </row>
    <row r="62" spans="1:16">
      <c r="B62" s="787"/>
      <c r="C62" s="787"/>
      <c r="G62" s="505">
        <f t="shared" si="0"/>
        <v>0</v>
      </c>
    </row>
    <row r="63" spans="1:16">
      <c r="B63" s="787"/>
      <c r="C63" s="787"/>
      <c r="G63" s="505">
        <f t="shared" si="0"/>
        <v>0</v>
      </c>
    </row>
    <row r="64" spans="1:16">
      <c r="B64" s="787"/>
      <c r="C64" s="787"/>
      <c r="G64" s="505">
        <f t="shared" si="0"/>
        <v>0</v>
      </c>
    </row>
    <row r="65" spans="2:7">
      <c r="B65" s="787"/>
      <c r="C65" s="787"/>
      <c r="G65" s="505">
        <f t="shared" si="0"/>
        <v>0</v>
      </c>
    </row>
    <row r="66" spans="2:7">
      <c r="B66" s="787"/>
      <c r="C66" s="787"/>
      <c r="G66" s="505">
        <f t="shared" si="0"/>
        <v>0</v>
      </c>
    </row>
    <row r="67" spans="2:7">
      <c r="B67" s="787"/>
      <c r="C67" s="787"/>
      <c r="G67" s="505">
        <f t="shared" si="0"/>
        <v>0</v>
      </c>
    </row>
    <row r="68" spans="2:7">
      <c r="B68" s="787"/>
      <c r="C68" s="787"/>
      <c r="G68" s="505">
        <f t="shared" si="0"/>
        <v>0</v>
      </c>
    </row>
    <row r="69" spans="2:7">
      <c r="B69" s="787"/>
      <c r="C69" s="787"/>
      <c r="G69" s="505">
        <f t="shared" si="0"/>
        <v>0</v>
      </c>
    </row>
    <row r="70" spans="2:7">
      <c r="B70" s="787"/>
      <c r="C70" s="787"/>
      <c r="G70" s="505">
        <f t="shared" si="0"/>
        <v>0</v>
      </c>
    </row>
    <row r="71" spans="2:7">
      <c r="B71" s="787"/>
      <c r="C71" s="787"/>
      <c r="G71" s="505">
        <f t="shared" ref="G71:G134" si="2">G70+E71-F71</f>
        <v>0</v>
      </c>
    </row>
    <row r="72" spans="2:7">
      <c r="B72" s="787"/>
      <c r="C72" s="787"/>
      <c r="G72" s="505">
        <f t="shared" si="2"/>
        <v>0</v>
      </c>
    </row>
    <row r="73" spans="2:7">
      <c r="B73" s="787"/>
      <c r="C73" s="787"/>
      <c r="G73" s="505">
        <f t="shared" si="2"/>
        <v>0</v>
      </c>
    </row>
    <row r="74" spans="2:7">
      <c r="B74" s="787"/>
      <c r="C74" s="787"/>
      <c r="G74" s="505">
        <f t="shared" si="2"/>
        <v>0</v>
      </c>
    </row>
    <row r="75" spans="2:7">
      <c r="B75" s="787"/>
      <c r="C75" s="787"/>
      <c r="G75" s="505">
        <f t="shared" si="2"/>
        <v>0</v>
      </c>
    </row>
    <row r="76" spans="2:7">
      <c r="B76" s="787"/>
      <c r="C76" s="787"/>
      <c r="G76" s="505">
        <f t="shared" si="2"/>
        <v>0</v>
      </c>
    </row>
    <row r="77" spans="2:7">
      <c r="B77" s="787"/>
      <c r="C77" s="787"/>
      <c r="G77" s="505">
        <f t="shared" si="2"/>
        <v>0</v>
      </c>
    </row>
    <row r="78" spans="2:7">
      <c r="B78" s="787"/>
      <c r="C78" s="787"/>
      <c r="G78" s="505">
        <f t="shared" si="2"/>
        <v>0</v>
      </c>
    </row>
    <row r="79" spans="2:7">
      <c r="B79" s="787"/>
      <c r="C79" s="787"/>
      <c r="G79" s="505">
        <f t="shared" si="2"/>
        <v>0</v>
      </c>
    </row>
    <row r="80" spans="2:7">
      <c r="B80" s="787"/>
      <c r="C80" s="787"/>
      <c r="G80" s="505">
        <f t="shared" si="2"/>
        <v>0</v>
      </c>
    </row>
    <row r="81" spans="2:7">
      <c r="B81" s="787"/>
      <c r="C81" s="787"/>
      <c r="G81" s="505">
        <f t="shared" si="2"/>
        <v>0</v>
      </c>
    </row>
    <row r="82" spans="2:7">
      <c r="B82" s="787"/>
      <c r="C82" s="787"/>
      <c r="G82" s="505">
        <f t="shared" si="2"/>
        <v>0</v>
      </c>
    </row>
    <row r="83" spans="2:7">
      <c r="B83" s="787"/>
      <c r="C83" s="787"/>
      <c r="G83" s="505">
        <f t="shared" si="2"/>
        <v>0</v>
      </c>
    </row>
    <row r="84" spans="2:7">
      <c r="B84" s="787"/>
      <c r="C84" s="787"/>
      <c r="G84" s="505">
        <f t="shared" si="2"/>
        <v>0</v>
      </c>
    </row>
    <row r="85" spans="2:7">
      <c r="B85" s="787"/>
      <c r="C85" s="787"/>
      <c r="G85" s="505">
        <f t="shared" si="2"/>
        <v>0</v>
      </c>
    </row>
    <row r="86" spans="2:7">
      <c r="B86" s="787"/>
      <c r="C86" s="787"/>
      <c r="G86" s="505">
        <f t="shared" si="2"/>
        <v>0</v>
      </c>
    </row>
    <row r="87" spans="2:7">
      <c r="B87" s="787"/>
      <c r="C87" s="787"/>
      <c r="G87" s="505">
        <f t="shared" si="2"/>
        <v>0</v>
      </c>
    </row>
    <row r="88" spans="2:7">
      <c r="B88" s="787"/>
      <c r="C88" s="787"/>
      <c r="G88" s="505">
        <f t="shared" si="2"/>
        <v>0</v>
      </c>
    </row>
    <row r="89" spans="2:7">
      <c r="B89" s="787"/>
      <c r="C89" s="787"/>
      <c r="G89" s="505">
        <f t="shared" si="2"/>
        <v>0</v>
      </c>
    </row>
    <row r="90" spans="2:7">
      <c r="B90" s="787"/>
      <c r="C90" s="787"/>
      <c r="G90" s="505">
        <f t="shared" si="2"/>
        <v>0</v>
      </c>
    </row>
    <row r="91" spans="2:7">
      <c r="B91" s="787"/>
      <c r="C91" s="787"/>
      <c r="G91" s="505">
        <f t="shared" si="2"/>
        <v>0</v>
      </c>
    </row>
    <row r="92" spans="2:7">
      <c r="B92" s="787"/>
      <c r="C92" s="787"/>
      <c r="G92" s="505">
        <f t="shared" si="2"/>
        <v>0</v>
      </c>
    </row>
    <row r="93" spans="2:7">
      <c r="B93" s="787"/>
      <c r="C93" s="787"/>
      <c r="G93" s="505">
        <f t="shared" si="2"/>
        <v>0</v>
      </c>
    </row>
    <row r="94" spans="2:7">
      <c r="B94" s="787"/>
      <c r="C94" s="787"/>
      <c r="G94" s="505">
        <f t="shared" si="2"/>
        <v>0</v>
      </c>
    </row>
    <row r="95" spans="2:7">
      <c r="B95" s="787"/>
      <c r="C95" s="787"/>
      <c r="G95" s="505">
        <f t="shared" si="2"/>
        <v>0</v>
      </c>
    </row>
    <row r="96" spans="2:7">
      <c r="B96" s="787"/>
      <c r="C96" s="787"/>
      <c r="G96" s="505">
        <f t="shared" si="2"/>
        <v>0</v>
      </c>
    </row>
    <row r="97" spans="2:7">
      <c r="B97" s="787"/>
      <c r="C97" s="787"/>
      <c r="G97" s="505">
        <f t="shared" si="2"/>
        <v>0</v>
      </c>
    </row>
    <row r="98" spans="2:7">
      <c r="B98" s="787"/>
      <c r="C98" s="787"/>
      <c r="G98" s="505">
        <f t="shared" si="2"/>
        <v>0</v>
      </c>
    </row>
    <row r="99" spans="2:7">
      <c r="B99" s="787"/>
      <c r="C99" s="787"/>
      <c r="G99" s="505">
        <f t="shared" si="2"/>
        <v>0</v>
      </c>
    </row>
    <row r="100" spans="2:7">
      <c r="B100" s="787"/>
      <c r="C100" s="787"/>
      <c r="G100" s="505">
        <f t="shared" si="2"/>
        <v>0</v>
      </c>
    </row>
    <row r="101" spans="2:7">
      <c r="B101" s="787"/>
      <c r="C101" s="787"/>
      <c r="G101" s="505">
        <f t="shared" si="2"/>
        <v>0</v>
      </c>
    </row>
    <row r="102" spans="2:7">
      <c r="B102" s="787"/>
      <c r="C102" s="787"/>
      <c r="G102" s="505">
        <f t="shared" si="2"/>
        <v>0</v>
      </c>
    </row>
    <row r="103" spans="2:7">
      <c r="B103" s="787"/>
      <c r="C103" s="787"/>
      <c r="G103" s="505">
        <f t="shared" si="2"/>
        <v>0</v>
      </c>
    </row>
    <row r="104" spans="2:7">
      <c r="B104" s="787"/>
      <c r="C104" s="787"/>
      <c r="G104" s="505">
        <f t="shared" si="2"/>
        <v>0</v>
      </c>
    </row>
    <row r="105" spans="2:7">
      <c r="B105" s="787"/>
      <c r="C105" s="787"/>
      <c r="G105" s="505">
        <f t="shared" si="2"/>
        <v>0</v>
      </c>
    </row>
    <row r="106" spans="2:7">
      <c r="B106" s="787"/>
      <c r="C106" s="787"/>
      <c r="G106" s="505">
        <f t="shared" si="2"/>
        <v>0</v>
      </c>
    </row>
    <row r="107" spans="2:7">
      <c r="B107" s="787"/>
      <c r="C107" s="787"/>
      <c r="G107" s="505">
        <f t="shared" si="2"/>
        <v>0</v>
      </c>
    </row>
    <row r="108" spans="2:7">
      <c r="B108" s="787"/>
      <c r="C108" s="787"/>
      <c r="G108" s="505">
        <f t="shared" si="2"/>
        <v>0</v>
      </c>
    </row>
    <row r="109" spans="2:7">
      <c r="B109" s="787"/>
      <c r="C109" s="787"/>
      <c r="G109" s="505">
        <f t="shared" si="2"/>
        <v>0</v>
      </c>
    </row>
    <row r="110" spans="2:7">
      <c r="B110" s="787"/>
      <c r="C110" s="787"/>
      <c r="G110" s="505">
        <f t="shared" si="2"/>
        <v>0</v>
      </c>
    </row>
    <row r="111" spans="2:7">
      <c r="B111" s="787"/>
      <c r="C111" s="787"/>
      <c r="G111" s="505">
        <f t="shared" si="2"/>
        <v>0</v>
      </c>
    </row>
    <row r="112" spans="2:7">
      <c r="B112" s="787"/>
      <c r="C112" s="787"/>
      <c r="G112" s="505">
        <f t="shared" si="2"/>
        <v>0</v>
      </c>
    </row>
    <row r="113" spans="2:7">
      <c r="B113" s="787"/>
      <c r="C113" s="787"/>
      <c r="G113" s="505">
        <f t="shared" si="2"/>
        <v>0</v>
      </c>
    </row>
    <row r="114" spans="2:7">
      <c r="B114" s="787"/>
      <c r="C114" s="787"/>
      <c r="G114" s="505">
        <f t="shared" si="2"/>
        <v>0</v>
      </c>
    </row>
    <row r="115" spans="2:7">
      <c r="B115" s="787"/>
      <c r="C115" s="787"/>
      <c r="G115" s="505">
        <f t="shared" si="2"/>
        <v>0</v>
      </c>
    </row>
    <row r="116" spans="2:7">
      <c r="B116" s="787"/>
      <c r="C116" s="787"/>
      <c r="G116" s="505">
        <f t="shared" si="2"/>
        <v>0</v>
      </c>
    </row>
    <row r="117" spans="2:7">
      <c r="B117" s="787"/>
      <c r="C117" s="787"/>
      <c r="G117" s="505">
        <f t="shared" si="2"/>
        <v>0</v>
      </c>
    </row>
    <row r="118" spans="2:7">
      <c r="B118" s="787"/>
      <c r="C118" s="787"/>
      <c r="G118" s="505">
        <f t="shared" si="2"/>
        <v>0</v>
      </c>
    </row>
    <row r="119" spans="2:7">
      <c r="B119" s="787"/>
      <c r="C119" s="787"/>
      <c r="G119" s="505">
        <f t="shared" si="2"/>
        <v>0</v>
      </c>
    </row>
    <row r="120" spans="2:7">
      <c r="B120" s="787"/>
      <c r="C120" s="787"/>
      <c r="G120" s="505">
        <f t="shared" si="2"/>
        <v>0</v>
      </c>
    </row>
    <row r="121" spans="2:7">
      <c r="B121" s="787"/>
      <c r="C121" s="787"/>
      <c r="G121" s="505">
        <f t="shared" si="2"/>
        <v>0</v>
      </c>
    </row>
    <row r="122" spans="2:7">
      <c r="B122" s="787"/>
      <c r="C122" s="787"/>
      <c r="G122" s="505">
        <f t="shared" si="2"/>
        <v>0</v>
      </c>
    </row>
    <row r="123" spans="2:7">
      <c r="B123" s="787"/>
      <c r="C123" s="787"/>
      <c r="G123" s="505">
        <f t="shared" si="2"/>
        <v>0</v>
      </c>
    </row>
    <row r="124" spans="2:7">
      <c r="B124" s="787"/>
      <c r="C124" s="787"/>
      <c r="G124" s="505">
        <f t="shared" si="2"/>
        <v>0</v>
      </c>
    </row>
    <row r="125" spans="2:7">
      <c r="B125" s="787"/>
      <c r="C125" s="787"/>
      <c r="G125" s="505">
        <f t="shared" si="2"/>
        <v>0</v>
      </c>
    </row>
    <row r="126" spans="2:7">
      <c r="B126" s="787"/>
      <c r="C126" s="787"/>
      <c r="G126" s="505">
        <f t="shared" si="2"/>
        <v>0</v>
      </c>
    </row>
    <row r="127" spans="2:7">
      <c r="B127" s="787"/>
      <c r="C127" s="787"/>
      <c r="G127" s="505">
        <f t="shared" si="2"/>
        <v>0</v>
      </c>
    </row>
    <row r="128" spans="2:7">
      <c r="B128" s="787"/>
      <c r="C128" s="787"/>
      <c r="G128" s="505">
        <f t="shared" si="2"/>
        <v>0</v>
      </c>
    </row>
    <row r="129" spans="2:7">
      <c r="B129" s="787"/>
      <c r="C129" s="787"/>
      <c r="G129" s="505">
        <f t="shared" si="2"/>
        <v>0</v>
      </c>
    </row>
    <row r="130" spans="2:7">
      <c r="B130" s="787"/>
      <c r="C130" s="787"/>
      <c r="G130" s="505">
        <f t="shared" si="2"/>
        <v>0</v>
      </c>
    </row>
    <row r="131" spans="2:7">
      <c r="B131" s="787"/>
      <c r="C131" s="787"/>
      <c r="G131" s="505">
        <f t="shared" si="2"/>
        <v>0</v>
      </c>
    </row>
    <row r="132" spans="2:7">
      <c r="B132" s="787"/>
      <c r="C132" s="787"/>
      <c r="G132" s="505">
        <f t="shared" si="2"/>
        <v>0</v>
      </c>
    </row>
    <row r="133" spans="2:7">
      <c r="B133" s="787"/>
      <c r="C133" s="787"/>
      <c r="G133" s="505">
        <f t="shared" si="2"/>
        <v>0</v>
      </c>
    </row>
    <row r="134" spans="2:7">
      <c r="B134" s="787"/>
      <c r="C134" s="787"/>
      <c r="G134" s="505">
        <f t="shared" si="2"/>
        <v>0</v>
      </c>
    </row>
    <row r="135" spans="2:7">
      <c r="B135" s="787"/>
      <c r="C135" s="787"/>
      <c r="G135" s="505">
        <f t="shared" ref="G135:G198" si="3">G134+E135-F135</f>
        <v>0</v>
      </c>
    </row>
    <row r="136" spans="2:7">
      <c r="B136" s="787"/>
      <c r="C136" s="787"/>
      <c r="G136" s="505">
        <f t="shared" si="3"/>
        <v>0</v>
      </c>
    </row>
    <row r="137" spans="2:7">
      <c r="B137" s="787"/>
      <c r="C137" s="787"/>
      <c r="G137" s="505">
        <f t="shared" si="3"/>
        <v>0</v>
      </c>
    </row>
    <row r="138" spans="2:7">
      <c r="B138" s="787"/>
      <c r="C138" s="787"/>
      <c r="G138" s="505">
        <f t="shared" si="3"/>
        <v>0</v>
      </c>
    </row>
    <row r="139" spans="2:7">
      <c r="B139" s="787"/>
      <c r="C139" s="787"/>
      <c r="G139" s="505">
        <f t="shared" si="3"/>
        <v>0</v>
      </c>
    </row>
    <row r="140" spans="2:7">
      <c r="B140" s="787"/>
      <c r="C140" s="787"/>
      <c r="G140" s="505">
        <f t="shared" si="3"/>
        <v>0</v>
      </c>
    </row>
    <row r="141" spans="2:7">
      <c r="B141" s="787"/>
      <c r="C141" s="787"/>
      <c r="G141" s="505">
        <f t="shared" si="3"/>
        <v>0</v>
      </c>
    </row>
    <row r="142" spans="2:7">
      <c r="B142" s="787"/>
      <c r="C142" s="787"/>
      <c r="G142" s="505">
        <f t="shared" si="3"/>
        <v>0</v>
      </c>
    </row>
    <row r="143" spans="2:7">
      <c r="B143" s="787"/>
      <c r="C143" s="787"/>
      <c r="G143" s="505">
        <f t="shared" si="3"/>
        <v>0</v>
      </c>
    </row>
    <row r="144" spans="2:7">
      <c r="B144" s="787"/>
      <c r="C144" s="787"/>
      <c r="G144" s="505">
        <f t="shared" si="3"/>
        <v>0</v>
      </c>
    </row>
    <row r="145" spans="2:7">
      <c r="B145" s="787"/>
      <c r="C145" s="787"/>
      <c r="G145" s="505">
        <f t="shared" si="3"/>
        <v>0</v>
      </c>
    </row>
    <row r="146" spans="2:7">
      <c r="B146" s="787"/>
      <c r="C146" s="787"/>
      <c r="G146" s="505">
        <f t="shared" si="3"/>
        <v>0</v>
      </c>
    </row>
    <row r="147" spans="2:7">
      <c r="B147" s="787"/>
      <c r="C147" s="787"/>
      <c r="G147" s="505">
        <f t="shared" si="3"/>
        <v>0</v>
      </c>
    </row>
    <row r="148" spans="2:7">
      <c r="B148" s="787"/>
      <c r="C148" s="787"/>
      <c r="G148" s="505">
        <f t="shared" si="3"/>
        <v>0</v>
      </c>
    </row>
    <row r="149" spans="2:7">
      <c r="B149" s="787"/>
      <c r="C149" s="787"/>
      <c r="G149" s="505">
        <f t="shared" si="3"/>
        <v>0</v>
      </c>
    </row>
    <row r="150" spans="2:7">
      <c r="B150" s="787"/>
      <c r="C150" s="787"/>
      <c r="G150" s="505">
        <f t="shared" si="3"/>
        <v>0</v>
      </c>
    </row>
    <row r="151" spans="2:7">
      <c r="B151" s="787"/>
      <c r="C151" s="787"/>
      <c r="G151" s="505">
        <f t="shared" si="3"/>
        <v>0</v>
      </c>
    </row>
    <row r="152" spans="2:7">
      <c r="B152" s="787"/>
      <c r="C152" s="787"/>
      <c r="G152" s="505">
        <f t="shared" si="3"/>
        <v>0</v>
      </c>
    </row>
    <row r="153" spans="2:7">
      <c r="B153" s="787"/>
      <c r="C153" s="787"/>
      <c r="G153" s="505">
        <f t="shared" si="3"/>
        <v>0</v>
      </c>
    </row>
    <row r="154" spans="2:7">
      <c r="B154" s="787"/>
      <c r="C154" s="787"/>
      <c r="G154" s="505">
        <f t="shared" si="3"/>
        <v>0</v>
      </c>
    </row>
    <row r="155" spans="2:7">
      <c r="B155" s="787"/>
      <c r="C155" s="787"/>
      <c r="G155" s="505">
        <f t="shared" si="3"/>
        <v>0</v>
      </c>
    </row>
    <row r="156" spans="2:7">
      <c r="B156" s="787"/>
      <c r="C156" s="787"/>
      <c r="G156" s="505">
        <f t="shared" si="3"/>
        <v>0</v>
      </c>
    </row>
    <row r="157" spans="2:7">
      <c r="B157" s="787"/>
      <c r="C157" s="787"/>
      <c r="G157" s="505">
        <f t="shared" si="3"/>
        <v>0</v>
      </c>
    </row>
    <row r="158" spans="2:7">
      <c r="B158" s="787"/>
      <c r="C158" s="787"/>
      <c r="G158" s="505">
        <f t="shared" si="3"/>
        <v>0</v>
      </c>
    </row>
    <row r="159" spans="2:7">
      <c r="B159" s="787"/>
      <c r="C159" s="787"/>
      <c r="G159" s="505">
        <f t="shared" si="3"/>
        <v>0</v>
      </c>
    </row>
    <row r="160" spans="2:7">
      <c r="B160" s="787"/>
      <c r="C160" s="787"/>
      <c r="G160" s="505">
        <f t="shared" si="3"/>
        <v>0</v>
      </c>
    </row>
    <row r="161" spans="2:7">
      <c r="B161" s="787"/>
      <c r="C161" s="787"/>
      <c r="G161" s="505">
        <f t="shared" si="3"/>
        <v>0</v>
      </c>
    </row>
    <row r="162" spans="2:7">
      <c r="B162" s="787"/>
      <c r="C162" s="787"/>
      <c r="G162" s="505">
        <f t="shared" si="3"/>
        <v>0</v>
      </c>
    </row>
    <row r="163" spans="2:7">
      <c r="B163" s="787"/>
      <c r="C163" s="787"/>
      <c r="G163" s="505">
        <f t="shared" si="3"/>
        <v>0</v>
      </c>
    </row>
    <row r="164" spans="2:7">
      <c r="B164" s="787"/>
      <c r="C164" s="787"/>
      <c r="G164" s="505">
        <f t="shared" si="3"/>
        <v>0</v>
      </c>
    </row>
    <row r="165" spans="2:7">
      <c r="B165" s="787"/>
      <c r="C165" s="787"/>
      <c r="G165" s="505">
        <f t="shared" si="3"/>
        <v>0</v>
      </c>
    </row>
    <row r="166" spans="2:7">
      <c r="B166" s="787"/>
      <c r="C166" s="787"/>
      <c r="G166" s="505">
        <f t="shared" si="3"/>
        <v>0</v>
      </c>
    </row>
    <row r="167" spans="2:7">
      <c r="B167" s="787"/>
      <c r="C167" s="787"/>
      <c r="G167" s="505">
        <f t="shared" si="3"/>
        <v>0</v>
      </c>
    </row>
    <row r="168" spans="2:7">
      <c r="B168" s="787"/>
      <c r="C168" s="787"/>
      <c r="G168" s="505">
        <f t="shared" si="3"/>
        <v>0</v>
      </c>
    </row>
    <row r="169" spans="2:7">
      <c r="B169" s="787"/>
      <c r="C169" s="787"/>
      <c r="G169" s="505">
        <f t="shared" si="3"/>
        <v>0</v>
      </c>
    </row>
    <row r="170" spans="2:7">
      <c r="B170" s="787"/>
      <c r="C170" s="787"/>
      <c r="G170" s="505">
        <f t="shared" si="3"/>
        <v>0</v>
      </c>
    </row>
    <row r="171" spans="2:7">
      <c r="B171" s="787"/>
      <c r="C171" s="787"/>
      <c r="G171" s="505">
        <f t="shared" si="3"/>
        <v>0</v>
      </c>
    </row>
    <row r="172" spans="2:7">
      <c r="B172" s="787"/>
      <c r="C172" s="787"/>
      <c r="G172" s="505">
        <f t="shared" si="3"/>
        <v>0</v>
      </c>
    </row>
    <row r="173" spans="2:7">
      <c r="B173" s="787"/>
      <c r="C173" s="787"/>
      <c r="G173" s="505">
        <f t="shared" si="3"/>
        <v>0</v>
      </c>
    </row>
    <row r="174" spans="2:7">
      <c r="B174" s="787"/>
      <c r="C174" s="787"/>
      <c r="G174" s="505">
        <f t="shared" si="3"/>
        <v>0</v>
      </c>
    </row>
    <row r="175" spans="2:7">
      <c r="B175" s="787"/>
      <c r="C175" s="787"/>
      <c r="G175" s="505">
        <f t="shared" si="3"/>
        <v>0</v>
      </c>
    </row>
    <row r="176" spans="2:7">
      <c r="B176" s="787"/>
      <c r="C176" s="787"/>
      <c r="G176" s="505">
        <f t="shared" si="3"/>
        <v>0</v>
      </c>
    </row>
    <row r="177" spans="2:7">
      <c r="B177" s="787"/>
      <c r="C177" s="787"/>
      <c r="G177" s="505">
        <f t="shared" si="3"/>
        <v>0</v>
      </c>
    </row>
    <row r="178" spans="2:7">
      <c r="B178" s="787"/>
      <c r="C178" s="787"/>
      <c r="G178" s="505">
        <f t="shared" si="3"/>
        <v>0</v>
      </c>
    </row>
    <row r="179" spans="2:7">
      <c r="B179" s="787"/>
      <c r="C179" s="787"/>
      <c r="G179" s="505">
        <f t="shared" si="3"/>
        <v>0</v>
      </c>
    </row>
    <row r="180" spans="2:7">
      <c r="B180" s="787"/>
      <c r="C180" s="787"/>
      <c r="G180" s="505">
        <f t="shared" si="3"/>
        <v>0</v>
      </c>
    </row>
    <row r="181" spans="2:7">
      <c r="B181" s="787"/>
      <c r="C181" s="787"/>
      <c r="G181" s="505">
        <f t="shared" si="3"/>
        <v>0</v>
      </c>
    </row>
    <row r="182" spans="2:7">
      <c r="B182" s="787"/>
      <c r="C182" s="787"/>
      <c r="G182" s="505">
        <f t="shared" si="3"/>
        <v>0</v>
      </c>
    </row>
    <row r="183" spans="2:7">
      <c r="B183" s="787"/>
      <c r="C183" s="787"/>
      <c r="G183" s="505">
        <f t="shared" si="3"/>
        <v>0</v>
      </c>
    </row>
    <row r="184" spans="2:7">
      <c r="B184" s="787"/>
      <c r="C184" s="787"/>
      <c r="G184" s="505">
        <f t="shared" si="3"/>
        <v>0</v>
      </c>
    </row>
    <row r="185" spans="2:7">
      <c r="B185" s="787"/>
      <c r="C185" s="787"/>
      <c r="G185" s="505">
        <f t="shared" si="3"/>
        <v>0</v>
      </c>
    </row>
    <row r="186" spans="2:7">
      <c r="B186" s="787"/>
      <c r="C186" s="787"/>
      <c r="G186" s="505">
        <f t="shared" si="3"/>
        <v>0</v>
      </c>
    </row>
    <row r="187" spans="2:7">
      <c r="B187" s="787"/>
      <c r="C187" s="787"/>
      <c r="G187" s="505">
        <f t="shared" si="3"/>
        <v>0</v>
      </c>
    </row>
    <row r="188" spans="2:7">
      <c r="B188" s="787"/>
      <c r="C188" s="787"/>
      <c r="G188" s="505">
        <f t="shared" si="3"/>
        <v>0</v>
      </c>
    </row>
    <row r="189" spans="2:7">
      <c r="B189" s="787"/>
      <c r="C189" s="787"/>
      <c r="G189" s="505">
        <f t="shared" si="3"/>
        <v>0</v>
      </c>
    </row>
    <row r="190" spans="2:7">
      <c r="B190" s="787"/>
      <c r="C190" s="787"/>
      <c r="G190" s="505">
        <f t="shared" si="3"/>
        <v>0</v>
      </c>
    </row>
    <row r="191" spans="2:7">
      <c r="B191" s="787"/>
      <c r="C191" s="787"/>
      <c r="G191" s="505">
        <f t="shared" si="3"/>
        <v>0</v>
      </c>
    </row>
    <row r="192" spans="2:7">
      <c r="B192" s="787"/>
      <c r="C192" s="787"/>
      <c r="G192" s="505">
        <f t="shared" si="3"/>
        <v>0</v>
      </c>
    </row>
    <row r="193" spans="2:7">
      <c r="B193" s="787"/>
      <c r="C193" s="787"/>
      <c r="G193" s="505">
        <f t="shared" si="3"/>
        <v>0</v>
      </c>
    </row>
    <row r="194" spans="2:7">
      <c r="B194" s="787"/>
      <c r="C194" s="787"/>
      <c r="G194" s="505">
        <f t="shared" si="3"/>
        <v>0</v>
      </c>
    </row>
    <row r="195" spans="2:7">
      <c r="B195" s="787"/>
      <c r="C195" s="787"/>
      <c r="G195" s="505">
        <f t="shared" si="3"/>
        <v>0</v>
      </c>
    </row>
    <row r="196" spans="2:7">
      <c r="B196" s="787"/>
      <c r="C196" s="787"/>
      <c r="G196" s="505">
        <f t="shared" si="3"/>
        <v>0</v>
      </c>
    </row>
    <row r="197" spans="2:7">
      <c r="B197" s="787"/>
      <c r="C197" s="787"/>
      <c r="G197" s="505">
        <f t="shared" si="3"/>
        <v>0</v>
      </c>
    </row>
    <row r="198" spans="2:7">
      <c r="B198" s="787"/>
      <c r="C198" s="787"/>
      <c r="G198" s="505">
        <f t="shared" si="3"/>
        <v>0</v>
      </c>
    </row>
    <row r="199" spans="2:7">
      <c r="B199" s="787"/>
      <c r="C199" s="787"/>
      <c r="G199" s="505">
        <f t="shared" ref="G199:G262" si="4">G198+E199-F199</f>
        <v>0</v>
      </c>
    </row>
    <row r="200" spans="2:7">
      <c r="B200" s="787"/>
      <c r="C200" s="787"/>
      <c r="G200" s="505">
        <f t="shared" si="4"/>
        <v>0</v>
      </c>
    </row>
    <row r="201" spans="2:7">
      <c r="B201" s="787"/>
      <c r="C201" s="787"/>
      <c r="G201" s="505">
        <f t="shared" si="4"/>
        <v>0</v>
      </c>
    </row>
    <row r="202" spans="2:7">
      <c r="B202" s="787"/>
      <c r="C202" s="787"/>
      <c r="G202" s="505">
        <f t="shared" si="4"/>
        <v>0</v>
      </c>
    </row>
    <row r="203" spans="2:7">
      <c r="B203" s="787"/>
      <c r="C203" s="787"/>
      <c r="G203" s="505">
        <f t="shared" si="4"/>
        <v>0</v>
      </c>
    </row>
    <row r="204" spans="2:7">
      <c r="B204" s="787"/>
      <c r="C204" s="787"/>
      <c r="G204" s="505">
        <f t="shared" si="4"/>
        <v>0</v>
      </c>
    </row>
    <row r="205" spans="2:7">
      <c r="B205" s="787"/>
      <c r="C205" s="787"/>
      <c r="G205" s="505">
        <f t="shared" si="4"/>
        <v>0</v>
      </c>
    </row>
    <row r="206" spans="2:7">
      <c r="B206" s="787"/>
      <c r="C206" s="787"/>
      <c r="G206" s="505">
        <f t="shared" si="4"/>
        <v>0</v>
      </c>
    </row>
    <row r="207" spans="2:7">
      <c r="B207" s="787"/>
      <c r="C207" s="787"/>
      <c r="G207" s="505">
        <f t="shared" si="4"/>
        <v>0</v>
      </c>
    </row>
    <row r="208" spans="2:7">
      <c r="B208" s="787"/>
      <c r="C208" s="787"/>
      <c r="G208" s="505">
        <f t="shared" si="4"/>
        <v>0</v>
      </c>
    </row>
    <row r="209" spans="2:7">
      <c r="B209" s="787"/>
      <c r="C209" s="787"/>
      <c r="G209" s="505">
        <f t="shared" si="4"/>
        <v>0</v>
      </c>
    </row>
    <row r="210" spans="2:7">
      <c r="B210" s="787"/>
      <c r="C210" s="787"/>
      <c r="G210" s="505">
        <f t="shared" si="4"/>
        <v>0</v>
      </c>
    </row>
    <row r="211" spans="2:7">
      <c r="B211" s="787"/>
      <c r="C211" s="787"/>
      <c r="G211" s="505">
        <f t="shared" si="4"/>
        <v>0</v>
      </c>
    </row>
    <row r="212" spans="2:7">
      <c r="B212" s="787"/>
      <c r="C212" s="787"/>
      <c r="G212" s="505">
        <f t="shared" si="4"/>
        <v>0</v>
      </c>
    </row>
    <row r="213" spans="2:7">
      <c r="B213" s="787"/>
      <c r="C213" s="787"/>
      <c r="G213" s="505">
        <f t="shared" si="4"/>
        <v>0</v>
      </c>
    </row>
    <row r="214" spans="2:7">
      <c r="B214" s="787"/>
      <c r="C214" s="787"/>
      <c r="G214" s="505">
        <f t="shared" si="4"/>
        <v>0</v>
      </c>
    </row>
    <row r="215" spans="2:7">
      <c r="B215" s="787"/>
      <c r="C215" s="787"/>
      <c r="G215" s="505">
        <f t="shared" si="4"/>
        <v>0</v>
      </c>
    </row>
    <row r="216" spans="2:7">
      <c r="B216" s="787"/>
      <c r="C216" s="787"/>
      <c r="G216" s="505">
        <f t="shared" si="4"/>
        <v>0</v>
      </c>
    </row>
    <row r="217" spans="2:7">
      <c r="B217" s="787"/>
      <c r="C217" s="787"/>
      <c r="G217" s="505">
        <f t="shared" si="4"/>
        <v>0</v>
      </c>
    </row>
    <row r="218" spans="2:7">
      <c r="B218" s="787"/>
      <c r="C218" s="787"/>
      <c r="G218" s="505">
        <f t="shared" si="4"/>
        <v>0</v>
      </c>
    </row>
    <row r="219" spans="2:7">
      <c r="B219" s="787"/>
      <c r="C219" s="787"/>
      <c r="G219" s="505">
        <f t="shared" si="4"/>
        <v>0</v>
      </c>
    </row>
    <row r="220" spans="2:7">
      <c r="B220" s="787"/>
      <c r="C220" s="787"/>
      <c r="G220" s="505">
        <f t="shared" si="4"/>
        <v>0</v>
      </c>
    </row>
    <row r="221" spans="2:7">
      <c r="B221" s="787"/>
      <c r="C221" s="787"/>
      <c r="G221" s="505">
        <f t="shared" si="4"/>
        <v>0</v>
      </c>
    </row>
    <row r="222" spans="2:7">
      <c r="B222" s="787"/>
      <c r="C222" s="787"/>
      <c r="G222" s="505">
        <f t="shared" si="4"/>
        <v>0</v>
      </c>
    </row>
    <row r="223" spans="2:7">
      <c r="B223" s="787"/>
      <c r="C223" s="787"/>
      <c r="G223" s="505">
        <f t="shared" si="4"/>
        <v>0</v>
      </c>
    </row>
    <row r="224" spans="2:7">
      <c r="B224" s="787"/>
      <c r="C224" s="787"/>
      <c r="G224" s="505">
        <f t="shared" si="4"/>
        <v>0</v>
      </c>
    </row>
    <row r="225" spans="2:7">
      <c r="B225" s="787"/>
      <c r="C225" s="787"/>
      <c r="G225" s="505">
        <f t="shared" si="4"/>
        <v>0</v>
      </c>
    </row>
    <row r="226" spans="2:7">
      <c r="B226" s="787"/>
      <c r="C226" s="787"/>
      <c r="G226" s="505">
        <f t="shared" si="4"/>
        <v>0</v>
      </c>
    </row>
    <row r="227" spans="2:7">
      <c r="B227" s="787"/>
      <c r="C227" s="787"/>
      <c r="G227" s="505">
        <f t="shared" si="4"/>
        <v>0</v>
      </c>
    </row>
    <row r="228" spans="2:7">
      <c r="B228" s="787"/>
      <c r="C228" s="787"/>
      <c r="G228" s="505">
        <f t="shared" si="4"/>
        <v>0</v>
      </c>
    </row>
    <row r="229" spans="2:7">
      <c r="B229" s="787"/>
      <c r="C229" s="787"/>
      <c r="G229" s="505">
        <f t="shared" si="4"/>
        <v>0</v>
      </c>
    </row>
    <row r="230" spans="2:7">
      <c r="B230" s="787"/>
      <c r="C230" s="787"/>
      <c r="G230" s="505">
        <f t="shared" si="4"/>
        <v>0</v>
      </c>
    </row>
    <row r="231" spans="2:7">
      <c r="B231" s="787"/>
      <c r="C231" s="787"/>
      <c r="G231" s="505">
        <f t="shared" si="4"/>
        <v>0</v>
      </c>
    </row>
    <row r="232" spans="2:7">
      <c r="B232" s="787"/>
      <c r="C232" s="787"/>
      <c r="G232" s="505">
        <f t="shared" si="4"/>
        <v>0</v>
      </c>
    </row>
    <row r="233" spans="2:7">
      <c r="B233" s="787"/>
      <c r="C233" s="787"/>
      <c r="G233" s="505">
        <f t="shared" si="4"/>
        <v>0</v>
      </c>
    </row>
    <row r="234" spans="2:7">
      <c r="B234" s="787"/>
      <c r="C234" s="787"/>
      <c r="G234" s="505">
        <f t="shared" si="4"/>
        <v>0</v>
      </c>
    </row>
    <row r="235" spans="2:7">
      <c r="B235" s="787"/>
      <c r="C235" s="787"/>
      <c r="G235" s="505">
        <f t="shared" si="4"/>
        <v>0</v>
      </c>
    </row>
    <row r="236" spans="2:7">
      <c r="B236" s="787"/>
      <c r="C236" s="787"/>
      <c r="G236" s="505">
        <f t="shared" si="4"/>
        <v>0</v>
      </c>
    </row>
    <row r="237" spans="2:7">
      <c r="B237" s="787"/>
      <c r="C237" s="787"/>
      <c r="G237" s="505">
        <f t="shared" si="4"/>
        <v>0</v>
      </c>
    </row>
    <row r="238" spans="2:7">
      <c r="B238" s="787"/>
      <c r="C238" s="787"/>
      <c r="G238" s="505">
        <f t="shared" si="4"/>
        <v>0</v>
      </c>
    </row>
    <row r="239" spans="2:7">
      <c r="B239" s="787"/>
      <c r="C239" s="787"/>
      <c r="G239" s="505">
        <f t="shared" si="4"/>
        <v>0</v>
      </c>
    </row>
    <row r="240" spans="2:7">
      <c r="B240" s="787"/>
      <c r="C240" s="787"/>
      <c r="G240" s="505">
        <f t="shared" si="4"/>
        <v>0</v>
      </c>
    </row>
    <row r="241" spans="2:7">
      <c r="B241" s="787"/>
      <c r="C241" s="787"/>
      <c r="G241" s="505">
        <f t="shared" si="4"/>
        <v>0</v>
      </c>
    </row>
    <row r="242" spans="2:7">
      <c r="B242" s="787"/>
      <c r="C242" s="787"/>
      <c r="G242" s="505">
        <f t="shared" si="4"/>
        <v>0</v>
      </c>
    </row>
    <row r="243" spans="2:7">
      <c r="B243" s="787"/>
      <c r="C243" s="787"/>
      <c r="G243" s="505">
        <f t="shared" si="4"/>
        <v>0</v>
      </c>
    </row>
    <row r="244" spans="2:7">
      <c r="B244" s="787"/>
      <c r="C244" s="787"/>
      <c r="G244" s="505">
        <f t="shared" si="4"/>
        <v>0</v>
      </c>
    </row>
    <row r="245" spans="2:7">
      <c r="B245" s="787"/>
      <c r="C245" s="787"/>
      <c r="G245" s="505">
        <f t="shared" si="4"/>
        <v>0</v>
      </c>
    </row>
    <row r="246" spans="2:7">
      <c r="B246" s="787"/>
      <c r="C246" s="787"/>
      <c r="G246" s="505">
        <f t="shared" si="4"/>
        <v>0</v>
      </c>
    </row>
    <row r="247" spans="2:7">
      <c r="B247" s="787"/>
      <c r="C247" s="787"/>
      <c r="G247" s="505">
        <f t="shared" si="4"/>
        <v>0</v>
      </c>
    </row>
    <row r="248" spans="2:7">
      <c r="B248" s="787"/>
      <c r="C248" s="787"/>
      <c r="G248" s="505">
        <f t="shared" si="4"/>
        <v>0</v>
      </c>
    </row>
    <row r="249" spans="2:7">
      <c r="B249" s="787"/>
      <c r="C249" s="787"/>
      <c r="G249" s="505">
        <f t="shared" si="4"/>
        <v>0</v>
      </c>
    </row>
    <row r="250" spans="2:7">
      <c r="B250" s="787"/>
      <c r="C250" s="787"/>
      <c r="G250" s="505">
        <f t="shared" si="4"/>
        <v>0</v>
      </c>
    </row>
    <row r="251" spans="2:7">
      <c r="B251" s="787"/>
      <c r="C251" s="787"/>
      <c r="G251" s="505">
        <f t="shared" si="4"/>
        <v>0</v>
      </c>
    </row>
    <row r="252" spans="2:7">
      <c r="B252" s="787"/>
      <c r="C252" s="787"/>
      <c r="G252" s="505">
        <f t="shared" si="4"/>
        <v>0</v>
      </c>
    </row>
    <row r="253" spans="2:7">
      <c r="B253" s="787"/>
      <c r="C253" s="787"/>
      <c r="G253" s="505">
        <f t="shared" si="4"/>
        <v>0</v>
      </c>
    </row>
    <row r="254" spans="2:7">
      <c r="B254" s="787"/>
      <c r="C254" s="787"/>
      <c r="G254" s="505">
        <f t="shared" si="4"/>
        <v>0</v>
      </c>
    </row>
    <row r="255" spans="2:7">
      <c r="B255" s="787"/>
      <c r="C255" s="787"/>
      <c r="G255" s="505">
        <f t="shared" si="4"/>
        <v>0</v>
      </c>
    </row>
    <row r="256" spans="2:7">
      <c r="B256" s="787"/>
      <c r="C256" s="787"/>
      <c r="G256" s="505">
        <f t="shared" si="4"/>
        <v>0</v>
      </c>
    </row>
    <row r="257" spans="2:7">
      <c r="B257" s="787"/>
      <c r="C257" s="787"/>
      <c r="G257" s="505">
        <f t="shared" si="4"/>
        <v>0</v>
      </c>
    </row>
    <row r="258" spans="2:7">
      <c r="B258" s="787"/>
      <c r="C258" s="787"/>
      <c r="G258" s="505">
        <f t="shared" si="4"/>
        <v>0</v>
      </c>
    </row>
    <row r="259" spans="2:7">
      <c r="B259" s="787"/>
      <c r="C259" s="787"/>
      <c r="G259" s="505">
        <f t="shared" si="4"/>
        <v>0</v>
      </c>
    </row>
    <row r="260" spans="2:7">
      <c r="B260" s="787"/>
      <c r="C260" s="787"/>
      <c r="G260" s="505">
        <f t="shared" si="4"/>
        <v>0</v>
      </c>
    </row>
    <row r="261" spans="2:7">
      <c r="B261" s="787"/>
      <c r="C261" s="787"/>
      <c r="G261" s="505">
        <f t="shared" si="4"/>
        <v>0</v>
      </c>
    </row>
    <row r="262" spans="2:7">
      <c r="B262" s="787"/>
      <c r="C262" s="787"/>
      <c r="G262" s="505">
        <f t="shared" si="4"/>
        <v>0</v>
      </c>
    </row>
    <row r="263" spans="2:7">
      <c r="B263" s="787"/>
      <c r="C263" s="787"/>
      <c r="G263" s="505">
        <f t="shared" ref="G263:G308" si="5">G262+E263-F263</f>
        <v>0</v>
      </c>
    </row>
    <row r="264" spans="2:7">
      <c r="B264" s="787"/>
      <c r="C264" s="787"/>
      <c r="G264" s="505">
        <f t="shared" si="5"/>
        <v>0</v>
      </c>
    </row>
    <row r="265" spans="2:7">
      <c r="B265" s="787"/>
      <c r="C265" s="787"/>
      <c r="G265" s="505">
        <f t="shared" si="5"/>
        <v>0</v>
      </c>
    </row>
    <row r="266" spans="2:7">
      <c r="B266" s="787"/>
      <c r="C266" s="787"/>
      <c r="G266" s="505">
        <f t="shared" si="5"/>
        <v>0</v>
      </c>
    </row>
    <row r="267" spans="2:7">
      <c r="B267" s="787"/>
      <c r="C267" s="787"/>
      <c r="G267" s="505">
        <f t="shared" si="5"/>
        <v>0</v>
      </c>
    </row>
    <row r="268" spans="2:7">
      <c r="B268" s="787"/>
      <c r="C268" s="787"/>
      <c r="G268" s="505">
        <f t="shared" si="5"/>
        <v>0</v>
      </c>
    </row>
    <row r="269" spans="2:7">
      <c r="B269" s="787"/>
      <c r="C269" s="787"/>
      <c r="G269" s="505">
        <f t="shared" si="5"/>
        <v>0</v>
      </c>
    </row>
    <row r="270" spans="2:7">
      <c r="B270" s="787"/>
      <c r="C270" s="787"/>
      <c r="G270" s="505">
        <f t="shared" si="5"/>
        <v>0</v>
      </c>
    </row>
    <row r="271" spans="2:7">
      <c r="B271" s="787"/>
      <c r="C271" s="787"/>
      <c r="G271" s="505">
        <f t="shared" si="5"/>
        <v>0</v>
      </c>
    </row>
    <row r="272" spans="2:7">
      <c r="B272" s="787"/>
      <c r="C272" s="787"/>
      <c r="G272" s="505">
        <f t="shared" si="5"/>
        <v>0</v>
      </c>
    </row>
    <row r="273" spans="2:7">
      <c r="B273" s="787"/>
      <c r="C273" s="787"/>
      <c r="G273" s="505">
        <f t="shared" si="5"/>
        <v>0</v>
      </c>
    </row>
    <row r="274" spans="2:7">
      <c r="B274" s="787"/>
      <c r="C274" s="787"/>
      <c r="G274" s="505">
        <f t="shared" si="5"/>
        <v>0</v>
      </c>
    </row>
    <row r="275" spans="2:7">
      <c r="B275" s="787"/>
      <c r="C275" s="787"/>
      <c r="G275" s="505">
        <f t="shared" si="5"/>
        <v>0</v>
      </c>
    </row>
    <row r="276" spans="2:7">
      <c r="B276" s="787"/>
      <c r="C276" s="787"/>
      <c r="G276" s="505">
        <f t="shared" si="5"/>
        <v>0</v>
      </c>
    </row>
    <row r="277" spans="2:7">
      <c r="B277" s="787"/>
      <c r="C277" s="787"/>
      <c r="G277" s="505">
        <f t="shared" si="5"/>
        <v>0</v>
      </c>
    </row>
    <row r="278" spans="2:7">
      <c r="B278" s="787"/>
      <c r="C278" s="787"/>
      <c r="G278" s="505">
        <f t="shared" si="5"/>
        <v>0</v>
      </c>
    </row>
    <row r="279" spans="2:7">
      <c r="B279" s="787"/>
      <c r="C279" s="787"/>
      <c r="G279" s="505">
        <f t="shared" si="5"/>
        <v>0</v>
      </c>
    </row>
    <row r="280" spans="2:7">
      <c r="B280" s="787"/>
      <c r="C280" s="787"/>
      <c r="G280" s="505">
        <f t="shared" si="5"/>
        <v>0</v>
      </c>
    </row>
    <row r="281" spans="2:7">
      <c r="B281" s="787"/>
      <c r="C281" s="787"/>
      <c r="G281" s="505">
        <f t="shared" si="5"/>
        <v>0</v>
      </c>
    </row>
    <row r="282" spans="2:7">
      <c r="B282" s="787"/>
      <c r="C282" s="787"/>
      <c r="G282" s="505">
        <f t="shared" si="5"/>
        <v>0</v>
      </c>
    </row>
    <row r="283" spans="2:7">
      <c r="B283" s="787"/>
      <c r="C283" s="787"/>
      <c r="G283" s="505">
        <f t="shared" si="5"/>
        <v>0</v>
      </c>
    </row>
    <row r="284" spans="2:7">
      <c r="B284" s="787"/>
      <c r="C284" s="787"/>
      <c r="G284" s="505">
        <f t="shared" si="5"/>
        <v>0</v>
      </c>
    </row>
    <row r="285" spans="2:7">
      <c r="B285" s="787"/>
      <c r="C285" s="787"/>
      <c r="G285" s="505">
        <f t="shared" si="5"/>
        <v>0</v>
      </c>
    </row>
    <row r="286" spans="2:7">
      <c r="B286" s="787"/>
      <c r="C286" s="787"/>
      <c r="G286" s="505">
        <f t="shared" si="5"/>
        <v>0</v>
      </c>
    </row>
    <row r="287" spans="2:7">
      <c r="B287" s="787"/>
      <c r="C287" s="787"/>
      <c r="G287" s="505">
        <f t="shared" si="5"/>
        <v>0</v>
      </c>
    </row>
    <row r="288" spans="2:7">
      <c r="B288" s="787"/>
      <c r="C288" s="787"/>
      <c r="G288" s="505">
        <f t="shared" si="5"/>
        <v>0</v>
      </c>
    </row>
    <row r="289" spans="2:7">
      <c r="B289" s="787"/>
      <c r="C289" s="787"/>
      <c r="G289" s="505">
        <f t="shared" si="5"/>
        <v>0</v>
      </c>
    </row>
    <row r="290" spans="2:7">
      <c r="B290" s="787"/>
      <c r="C290" s="787"/>
      <c r="G290" s="505">
        <f t="shared" si="5"/>
        <v>0</v>
      </c>
    </row>
    <row r="291" spans="2:7">
      <c r="B291" s="787"/>
      <c r="C291" s="787"/>
      <c r="G291" s="505">
        <f t="shared" si="5"/>
        <v>0</v>
      </c>
    </row>
    <row r="292" spans="2:7">
      <c r="B292" s="787"/>
      <c r="C292" s="787"/>
      <c r="G292" s="505">
        <f t="shared" si="5"/>
        <v>0</v>
      </c>
    </row>
    <row r="293" spans="2:7">
      <c r="B293" s="787"/>
      <c r="C293" s="787"/>
      <c r="G293" s="505">
        <f t="shared" si="5"/>
        <v>0</v>
      </c>
    </row>
    <row r="294" spans="2:7">
      <c r="B294" s="787"/>
      <c r="C294" s="787"/>
      <c r="G294" s="505">
        <f t="shared" si="5"/>
        <v>0</v>
      </c>
    </row>
    <row r="295" spans="2:7">
      <c r="B295" s="787"/>
      <c r="C295" s="787"/>
      <c r="G295" s="505">
        <f t="shared" si="5"/>
        <v>0</v>
      </c>
    </row>
    <row r="296" spans="2:7">
      <c r="B296" s="787"/>
      <c r="C296" s="787"/>
      <c r="G296" s="505">
        <f t="shared" si="5"/>
        <v>0</v>
      </c>
    </row>
    <row r="297" spans="2:7">
      <c r="B297" s="787"/>
      <c r="C297" s="787"/>
      <c r="G297" s="505">
        <f t="shared" si="5"/>
        <v>0</v>
      </c>
    </row>
    <row r="298" spans="2:7">
      <c r="B298" s="787"/>
      <c r="C298" s="787"/>
      <c r="G298" s="505">
        <f t="shared" si="5"/>
        <v>0</v>
      </c>
    </row>
    <row r="299" spans="2:7">
      <c r="B299" s="787"/>
      <c r="C299" s="787"/>
      <c r="G299" s="505">
        <f t="shared" si="5"/>
        <v>0</v>
      </c>
    </row>
    <row r="300" spans="2:7">
      <c r="B300" s="787"/>
      <c r="C300" s="787"/>
      <c r="G300" s="505">
        <f t="shared" si="5"/>
        <v>0</v>
      </c>
    </row>
    <row r="301" spans="2:7">
      <c r="B301" s="787"/>
      <c r="C301" s="787"/>
      <c r="G301" s="505">
        <f t="shared" si="5"/>
        <v>0</v>
      </c>
    </row>
    <row r="302" spans="2:7">
      <c r="B302" s="787"/>
      <c r="C302" s="787"/>
      <c r="G302" s="505">
        <f t="shared" si="5"/>
        <v>0</v>
      </c>
    </row>
    <row r="303" spans="2:7">
      <c r="B303" s="787"/>
      <c r="C303" s="787"/>
      <c r="G303" s="505">
        <f t="shared" si="5"/>
        <v>0</v>
      </c>
    </row>
    <row r="304" spans="2:7">
      <c r="B304" s="787"/>
      <c r="C304" s="787"/>
      <c r="G304" s="505">
        <f t="shared" si="5"/>
        <v>0</v>
      </c>
    </row>
    <row r="305" spans="2:7">
      <c r="B305" s="787"/>
      <c r="C305" s="787"/>
      <c r="G305" s="505">
        <f t="shared" si="5"/>
        <v>0</v>
      </c>
    </row>
    <row r="306" spans="2:7">
      <c r="B306" s="787"/>
      <c r="C306" s="787"/>
      <c r="G306" s="505">
        <f t="shared" si="5"/>
        <v>0</v>
      </c>
    </row>
    <row r="307" spans="2:7">
      <c r="B307" s="787"/>
      <c r="C307" s="787"/>
      <c r="G307" s="505">
        <f t="shared" si="5"/>
        <v>0</v>
      </c>
    </row>
    <row r="308" spans="2:7">
      <c r="B308" s="787"/>
      <c r="C308" s="787"/>
      <c r="G308" s="505">
        <f t="shared" si="5"/>
        <v>0</v>
      </c>
    </row>
  </sheetData>
  <autoFilter ref="A4:J39" xr:uid="{C0A91009-040E-4B15-A8E6-6AFA75FF8965}"/>
  <mergeCells count="2">
    <mergeCell ref="A2:G2"/>
    <mergeCell ref="K51:M5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4">
    <tabColor rgb="FF00B0F0"/>
  </sheetPr>
  <dimension ref="A3:O1018"/>
  <sheetViews>
    <sheetView tabSelected="1" topLeftCell="A759" workbookViewId="0">
      <selection activeCell="G778" sqref="G778:G783"/>
    </sheetView>
  </sheetViews>
  <sheetFormatPr defaultColWidth="11.42578125" defaultRowHeight="15"/>
  <cols>
    <col min="1" max="1" width="11.42578125" style="39"/>
    <col min="2" max="2" width="12.7109375" style="6" bestFit="1" customWidth="1"/>
    <col min="3" max="3" width="13.85546875" style="6" customWidth="1"/>
    <col min="4" max="4" width="23" customWidth="1"/>
    <col min="5" max="5" width="10.42578125" style="121" customWidth="1"/>
    <col min="6" max="6" width="9.7109375" style="121" customWidth="1"/>
    <col min="7" max="7" width="12.42578125" style="118" bestFit="1" customWidth="1"/>
    <col min="8" max="8" width="34.7109375" customWidth="1"/>
    <col min="10" max="10" width="13.140625" customWidth="1"/>
    <col min="11" max="11" width="23.28515625" style="121" customWidth="1"/>
    <col min="12" max="13" width="11.42578125" style="121"/>
    <col min="14" max="14" width="26.42578125" customWidth="1"/>
  </cols>
  <sheetData>
    <row r="3" spans="1:13">
      <c r="B3" s="820" t="s">
        <v>5218</v>
      </c>
      <c r="C3" s="820"/>
      <c r="D3" s="820"/>
      <c r="E3" s="820"/>
      <c r="F3" s="820"/>
      <c r="G3" s="136"/>
    </row>
    <row r="5" spans="1:13" s="6" customFormat="1" ht="30">
      <c r="A5" s="40" t="s">
        <v>1</v>
      </c>
      <c r="B5" s="804" t="s">
        <v>2</v>
      </c>
      <c r="C5" s="804" t="s">
        <v>3</v>
      </c>
      <c r="D5" s="804" t="s">
        <v>4</v>
      </c>
      <c r="E5" s="131" t="s">
        <v>5</v>
      </c>
      <c r="F5" s="131" t="s">
        <v>6</v>
      </c>
      <c r="G5" s="140" t="s">
        <v>7</v>
      </c>
      <c r="H5" s="787"/>
      <c r="I5" s="787"/>
      <c r="J5" s="787"/>
      <c r="K5" s="814"/>
      <c r="L5" s="814"/>
      <c r="M5" s="814"/>
    </row>
    <row r="6" spans="1:13">
      <c r="A6" s="39">
        <v>42736</v>
      </c>
      <c r="B6" s="787" t="s">
        <v>8</v>
      </c>
      <c r="C6" s="787"/>
      <c r="E6" s="118"/>
      <c r="F6" s="118"/>
      <c r="G6" s="118">
        <v>649.79999999999995</v>
      </c>
    </row>
    <row r="7" spans="1:13">
      <c r="A7" s="39">
        <v>42749</v>
      </c>
      <c r="B7" s="787">
        <v>12081</v>
      </c>
      <c r="C7" s="787" t="s">
        <v>340</v>
      </c>
      <c r="E7" s="118"/>
      <c r="F7" s="118">
        <v>324.5</v>
      </c>
      <c r="G7" s="118">
        <f>+G6+E7-F7</f>
        <v>325.29999999999995</v>
      </c>
    </row>
    <row r="8" spans="1:13">
      <c r="A8" s="39">
        <v>42751</v>
      </c>
      <c r="B8" s="787">
        <v>12086</v>
      </c>
      <c r="C8" s="787" t="s">
        <v>157</v>
      </c>
      <c r="E8" s="118"/>
      <c r="F8" s="118">
        <v>325.3</v>
      </c>
      <c r="G8" s="118">
        <f t="shared" ref="G8:G71" si="0">+G7+E8-F8</f>
        <v>0</v>
      </c>
    </row>
    <row r="9" spans="1:13">
      <c r="A9" s="39">
        <v>42766</v>
      </c>
      <c r="B9" s="787" t="s">
        <v>10</v>
      </c>
      <c r="C9" s="787" t="s">
        <v>11</v>
      </c>
      <c r="D9" t="s">
        <v>12</v>
      </c>
      <c r="E9" s="118">
        <v>22.3</v>
      </c>
      <c r="F9" s="118"/>
      <c r="G9" s="118">
        <f t="shared" si="0"/>
        <v>22.3</v>
      </c>
    </row>
    <row r="10" spans="1:13">
      <c r="B10" s="787"/>
      <c r="C10" s="787"/>
      <c r="D10" t="s">
        <v>13</v>
      </c>
      <c r="E10" s="118">
        <v>3</v>
      </c>
      <c r="F10" s="118"/>
      <c r="G10" s="118">
        <f t="shared" si="0"/>
        <v>25.3</v>
      </c>
    </row>
    <row r="11" spans="1:13">
      <c r="B11" s="787"/>
      <c r="C11" s="787"/>
      <c r="D11" t="s">
        <v>14</v>
      </c>
      <c r="E11" s="118">
        <v>300</v>
      </c>
      <c r="F11" s="118"/>
      <c r="G11" s="118">
        <f t="shared" si="0"/>
        <v>325.3</v>
      </c>
    </row>
    <row r="12" spans="1:13">
      <c r="A12" s="39">
        <v>42795</v>
      </c>
      <c r="B12" s="787">
        <v>12313</v>
      </c>
      <c r="C12" s="787" t="s">
        <v>11</v>
      </c>
      <c r="D12" t="s">
        <v>14</v>
      </c>
      <c r="E12" s="118"/>
      <c r="F12" s="118">
        <v>300</v>
      </c>
      <c r="G12" s="118">
        <f t="shared" si="0"/>
        <v>25.300000000000011</v>
      </c>
    </row>
    <row r="13" spans="1:13">
      <c r="A13" s="39">
        <v>42751</v>
      </c>
      <c r="B13" s="787">
        <v>12086</v>
      </c>
      <c r="C13" s="787" t="s">
        <v>11</v>
      </c>
      <c r="D13" t="s">
        <v>12</v>
      </c>
      <c r="E13" s="118"/>
      <c r="F13" s="118">
        <v>22.3</v>
      </c>
      <c r="G13" s="118">
        <f t="shared" si="0"/>
        <v>3.0000000000000107</v>
      </c>
    </row>
    <row r="14" spans="1:13">
      <c r="A14" s="39">
        <v>42751</v>
      </c>
      <c r="B14" s="787">
        <v>12086</v>
      </c>
      <c r="C14" s="787" t="s">
        <v>11</v>
      </c>
      <c r="D14" t="s">
        <v>13</v>
      </c>
      <c r="E14" s="118"/>
      <c r="F14" s="118">
        <v>3</v>
      </c>
      <c r="G14" s="118">
        <f t="shared" si="0"/>
        <v>1.0658141036401503E-14</v>
      </c>
    </row>
    <row r="15" spans="1:13">
      <c r="A15" s="39">
        <v>42794</v>
      </c>
      <c r="B15" s="787" t="s">
        <v>10</v>
      </c>
      <c r="C15" s="787" t="s">
        <v>15</v>
      </c>
      <c r="D15" t="s">
        <v>12</v>
      </c>
      <c r="E15" s="118">
        <v>21.9</v>
      </c>
      <c r="F15" s="118"/>
      <c r="G15" s="118">
        <f t="shared" si="0"/>
        <v>21.900000000000009</v>
      </c>
    </row>
    <row r="16" spans="1:13">
      <c r="B16" s="787"/>
      <c r="C16" s="787"/>
      <c r="D16" t="s">
        <v>13</v>
      </c>
      <c r="E16" s="118">
        <v>2</v>
      </c>
      <c r="F16" s="118"/>
      <c r="G16" s="118">
        <f t="shared" si="0"/>
        <v>23.900000000000009</v>
      </c>
    </row>
    <row r="17" spans="1:7">
      <c r="B17" s="787"/>
      <c r="C17" s="787"/>
      <c r="D17" t="s">
        <v>14</v>
      </c>
      <c r="E17" s="118">
        <v>300</v>
      </c>
      <c r="F17" s="118"/>
      <c r="G17" s="118">
        <f t="shared" si="0"/>
        <v>323.90000000000003</v>
      </c>
    </row>
    <row r="18" spans="1:7">
      <c r="A18" s="39">
        <v>42824</v>
      </c>
      <c r="B18" s="787">
        <v>12457</v>
      </c>
      <c r="C18" s="787" t="s">
        <v>15</v>
      </c>
      <c r="D18" t="s">
        <v>14</v>
      </c>
      <c r="E18" s="118"/>
      <c r="F18" s="118">
        <v>300</v>
      </c>
      <c r="G18" s="118">
        <f t="shared" si="0"/>
        <v>23.900000000000034</v>
      </c>
    </row>
    <row r="19" spans="1:7">
      <c r="A19" s="39">
        <v>42824</v>
      </c>
      <c r="B19" s="787">
        <v>12458</v>
      </c>
      <c r="C19" s="787" t="s">
        <v>15</v>
      </c>
      <c r="D19" t="s">
        <v>12</v>
      </c>
      <c r="E19" s="118"/>
      <c r="F19" s="118">
        <v>21.9</v>
      </c>
      <c r="G19" s="118">
        <f t="shared" si="0"/>
        <v>2.0000000000000355</v>
      </c>
    </row>
    <row r="20" spans="1:7">
      <c r="A20" s="39">
        <v>42824</v>
      </c>
      <c r="B20" s="787">
        <v>12458</v>
      </c>
      <c r="C20" s="787" t="s">
        <v>15</v>
      </c>
      <c r="D20" t="s">
        <v>13</v>
      </c>
      <c r="E20" s="118"/>
      <c r="F20" s="118">
        <v>2</v>
      </c>
      <c r="G20" s="118">
        <f t="shared" si="0"/>
        <v>3.5527136788005009E-14</v>
      </c>
    </row>
    <row r="21" spans="1:7">
      <c r="A21" s="39">
        <v>42825</v>
      </c>
      <c r="B21" s="787" t="s">
        <v>10</v>
      </c>
      <c r="C21" s="787" t="s">
        <v>16</v>
      </c>
      <c r="D21" t="s">
        <v>12</v>
      </c>
      <c r="E21" s="118">
        <v>20.5</v>
      </c>
      <c r="F21" s="118"/>
      <c r="G21" s="118">
        <f t="shared" si="0"/>
        <v>20.500000000000036</v>
      </c>
    </row>
    <row r="22" spans="1:7">
      <c r="B22" s="787"/>
      <c r="C22" s="787"/>
      <c r="D22" t="s">
        <v>13</v>
      </c>
      <c r="E22" s="118">
        <v>2</v>
      </c>
      <c r="F22" s="118"/>
      <c r="G22" s="118">
        <f t="shared" si="0"/>
        <v>22.500000000000036</v>
      </c>
    </row>
    <row r="23" spans="1:7">
      <c r="B23" s="787"/>
      <c r="C23" s="787"/>
      <c r="D23" t="s">
        <v>14</v>
      </c>
      <c r="E23" s="118">
        <v>300</v>
      </c>
      <c r="F23" s="118"/>
      <c r="G23" s="118">
        <f t="shared" si="0"/>
        <v>322.50000000000006</v>
      </c>
    </row>
    <row r="24" spans="1:7">
      <c r="A24" s="39">
        <v>42858</v>
      </c>
      <c r="B24" s="787">
        <v>12602</v>
      </c>
      <c r="C24" s="787" t="s">
        <v>16</v>
      </c>
      <c r="D24" t="s">
        <v>14</v>
      </c>
      <c r="E24" s="118"/>
      <c r="F24" s="118">
        <v>24</v>
      </c>
      <c r="G24" s="118">
        <f t="shared" si="0"/>
        <v>298.50000000000006</v>
      </c>
    </row>
    <row r="25" spans="1:7">
      <c r="A25" s="39">
        <v>42858</v>
      </c>
      <c r="B25" s="787">
        <v>12603</v>
      </c>
      <c r="C25" s="787" t="s">
        <v>16</v>
      </c>
      <c r="D25" t="s">
        <v>12</v>
      </c>
      <c r="E25" s="118"/>
      <c r="F25" s="118">
        <v>20.5</v>
      </c>
      <c r="G25" s="118">
        <f t="shared" si="0"/>
        <v>278.00000000000006</v>
      </c>
    </row>
    <row r="26" spans="1:7">
      <c r="A26" s="39">
        <v>42858</v>
      </c>
      <c r="B26" s="787">
        <v>12603</v>
      </c>
      <c r="C26" s="787" t="s">
        <v>16</v>
      </c>
      <c r="D26" t="s">
        <v>13</v>
      </c>
      <c r="E26" s="118"/>
      <c r="F26" s="118">
        <v>2</v>
      </c>
      <c r="G26" s="118">
        <f t="shared" si="0"/>
        <v>276.00000000000006</v>
      </c>
    </row>
    <row r="27" spans="1:7">
      <c r="A27" s="39">
        <v>42859</v>
      </c>
      <c r="B27" s="787">
        <v>12618</v>
      </c>
      <c r="C27" s="787" t="s">
        <v>16</v>
      </c>
      <c r="D27" t="s">
        <v>14</v>
      </c>
      <c r="E27" s="118"/>
      <c r="F27" s="118">
        <v>276</v>
      </c>
      <c r="G27" s="118">
        <f t="shared" si="0"/>
        <v>0</v>
      </c>
    </row>
    <row r="28" spans="1:7" ht="15.75" customHeight="1">
      <c r="A28" s="39">
        <v>42855</v>
      </c>
      <c r="B28" s="787" t="s">
        <v>10</v>
      </c>
      <c r="C28" s="787" t="s">
        <v>17</v>
      </c>
      <c r="D28" t="s">
        <v>12</v>
      </c>
      <c r="E28" s="118">
        <v>21.6</v>
      </c>
      <c r="F28" s="118"/>
      <c r="G28" s="118">
        <f t="shared" si="0"/>
        <v>21.6</v>
      </c>
    </row>
    <row r="29" spans="1:7">
      <c r="B29" s="787"/>
      <c r="C29" s="787"/>
      <c r="D29" t="s">
        <v>13</v>
      </c>
      <c r="E29" s="118">
        <v>2</v>
      </c>
      <c r="F29" s="118"/>
      <c r="G29" s="118">
        <f t="shared" si="0"/>
        <v>23.6</v>
      </c>
    </row>
    <row r="30" spans="1:7">
      <c r="B30" s="787"/>
      <c r="C30" s="787"/>
      <c r="D30" t="s">
        <v>14</v>
      </c>
      <c r="E30" s="118">
        <v>300</v>
      </c>
      <c r="F30" s="118"/>
      <c r="G30" s="118">
        <f t="shared" si="0"/>
        <v>323.60000000000002</v>
      </c>
    </row>
    <row r="31" spans="1:7">
      <c r="A31" s="39">
        <v>42885</v>
      </c>
      <c r="B31" s="787">
        <v>12732</v>
      </c>
      <c r="C31" s="787" t="s">
        <v>17</v>
      </c>
      <c r="D31" t="s">
        <v>12</v>
      </c>
      <c r="E31" s="118"/>
      <c r="F31" s="118">
        <v>21.6</v>
      </c>
      <c r="G31" s="118">
        <f t="shared" si="0"/>
        <v>302</v>
      </c>
    </row>
    <row r="32" spans="1:7">
      <c r="A32" s="39">
        <v>42885</v>
      </c>
      <c r="B32" s="787">
        <v>12732</v>
      </c>
      <c r="C32" s="787" t="s">
        <v>17</v>
      </c>
      <c r="D32" t="s">
        <v>13</v>
      </c>
      <c r="E32" s="118"/>
      <c r="F32" s="118">
        <v>2</v>
      </c>
      <c r="G32" s="118">
        <f t="shared" si="0"/>
        <v>300</v>
      </c>
    </row>
    <row r="33" spans="1:8">
      <c r="A33" s="39">
        <v>42898</v>
      </c>
      <c r="B33" s="787">
        <v>12821</v>
      </c>
      <c r="C33" s="787" t="s">
        <v>17</v>
      </c>
      <c r="D33" t="s">
        <v>14</v>
      </c>
      <c r="E33" s="118"/>
      <c r="F33" s="118">
        <v>300</v>
      </c>
      <c r="G33" s="118">
        <f t="shared" si="0"/>
        <v>0</v>
      </c>
    </row>
    <row r="34" spans="1:8">
      <c r="A34" s="39">
        <v>42886</v>
      </c>
      <c r="B34" s="787" t="s">
        <v>10</v>
      </c>
      <c r="C34" s="787" t="s">
        <v>18</v>
      </c>
      <c r="D34" t="s">
        <v>12</v>
      </c>
      <c r="E34" s="118">
        <v>26.9</v>
      </c>
      <c r="F34" s="118"/>
      <c r="G34" s="118">
        <f t="shared" si="0"/>
        <v>26.9</v>
      </c>
    </row>
    <row r="35" spans="1:8">
      <c r="B35" s="787"/>
      <c r="C35" s="787"/>
      <c r="D35" t="s">
        <v>13</v>
      </c>
      <c r="E35" s="118">
        <v>2</v>
      </c>
      <c r="F35" s="118"/>
      <c r="G35" s="118">
        <f t="shared" si="0"/>
        <v>28.9</v>
      </c>
    </row>
    <row r="36" spans="1:8">
      <c r="B36" s="787"/>
      <c r="C36" s="787"/>
      <c r="D36" t="s">
        <v>14</v>
      </c>
      <c r="E36" s="118">
        <v>300</v>
      </c>
      <c r="F36" s="118"/>
      <c r="G36" s="118">
        <f t="shared" si="0"/>
        <v>328.9</v>
      </c>
    </row>
    <row r="37" spans="1:8">
      <c r="A37" s="39">
        <v>42898</v>
      </c>
      <c r="B37" s="787">
        <v>12821</v>
      </c>
      <c r="C37" s="787" t="s">
        <v>18</v>
      </c>
      <c r="D37" t="s">
        <v>14</v>
      </c>
      <c r="E37" s="118"/>
      <c r="F37" s="118">
        <v>14</v>
      </c>
      <c r="G37" s="118">
        <f t="shared" si="0"/>
        <v>314.89999999999998</v>
      </c>
    </row>
    <row r="38" spans="1:8">
      <c r="A38" s="39">
        <v>42916</v>
      </c>
      <c r="B38" s="787">
        <v>12905</v>
      </c>
      <c r="C38" s="787" t="s">
        <v>18</v>
      </c>
      <c r="D38" t="s">
        <v>14</v>
      </c>
      <c r="E38" s="118"/>
      <c r="F38" s="118">
        <v>219</v>
      </c>
      <c r="G38" s="118">
        <f t="shared" si="0"/>
        <v>95.899999999999977</v>
      </c>
    </row>
    <row r="39" spans="1:8">
      <c r="A39" s="39">
        <v>42947</v>
      </c>
      <c r="B39" s="787">
        <v>13081</v>
      </c>
      <c r="C39" s="787" t="s">
        <v>18</v>
      </c>
      <c r="D39" t="s">
        <v>14</v>
      </c>
      <c r="E39" s="118"/>
      <c r="F39" s="118">
        <v>67</v>
      </c>
      <c r="G39" s="118">
        <f t="shared" si="0"/>
        <v>28.899999999999977</v>
      </c>
    </row>
    <row r="40" spans="1:8">
      <c r="A40" s="39">
        <v>42969</v>
      </c>
      <c r="B40" s="787">
        <v>13294</v>
      </c>
      <c r="C40" s="787" t="s">
        <v>19</v>
      </c>
      <c r="D40" t="s">
        <v>12</v>
      </c>
      <c r="E40" s="118"/>
      <c r="F40" s="118">
        <v>26.9</v>
      </c>
      <c r="G40" s="118">
        <f t="shared" si="0"/>
        <v>1.9999999999999787</v>
      </c>
    </row>
    <row r="41" spans="1:8">
      <c r="A41" s="39">
        <v>42969</v>
      </c>
      <c r="B41" s="787">
        <v>13294</v>
      </c>
      <c r="C41" s="787" t="s">
        <v>19</v>
      </c>
      <c r="D41" t="s">
        <v>13</v>
      </c>
      <c r="E41" s="118"/>
      <c r="F41" s="118">
        <v>2</v>
      </c>
      <c r="G41" s="118">
        <f t="shared" si="0"/>
        <v>-2.1316282072803006E-14</v>
      </c>
    </row>
    <row r="42" spans="1:8">
      <c r="A42" s="39">
        <v>42916</v>
      </c>
      <c r="B42" s="787" t="s">
        <v>10</v>
      </c>
      <c r="C42" s="787" t="s">
        <v>19</v>
      </c>
      <c r="D42" t="s">
        <v>12</v>
      </c>
      <c r="E42" s="118">
        <v>26.4</v>
      </c>
      <c r="F42" s="118"/>
      <c r="G42" s="118">
        <f t="shared" si="0"/>
        <v>26.399999999999977</v>
      </c>
    </row>
    <row r="43" spans="1:8">
      <c r="B43" s="787"/>
      <c r="C43" s="787"/>
      <c r="D43" t="s">
        <v>13</v>
      </c>
      <c r="E43" s="118">
        <v>2</v>
      </c>
      <c r="F43" s="118"/>
      <c r="G43" s="118">
        <f t="shared" si="0"/>
        <v>28.399999999999977</v>
      </c>
    </row>
    <row r="44" spans="1:8">
      <c r="B44" s="787"/>
      <c r="C44" s="787"/>
      <c r="D44" t="s">
        <v>14</v>
      </c>
      <c r="E44" s="118">
        <v>300</v>
      </c>
      <c r="F44" s="118"/>
      <c r="G44" s="118">
        <f t="shared" si="0"/>
        <v>328.4</v>
      </c>
    </row>
    <row r="45" spans="1:8">
      <c r="A45" s="39">
        <v>42947</v>
      </c>
      <c r="B45" s="787">
        <v>13081</v>
      </c>
      <c r="C45" s="787"/>
      <c r="D45" t="s">
        <v>14</v>
      </c>
      <c r="E45" s="118"/>
      <c r="F45" s="118">
        <v>63</v>
      </c>
      <c r="G45" s="118">
        <f t="shared" si="0"/>
        <v>265.39999999999998</v>
      </c>
      <c r="H45" s="12"/>
    </row>
    <row r="46" spans="1:8" ht="14.25" customHeight="1">
      <c r="A46" s="39">
        <v>42969</v>
      </c>
      <c r="B46" s="787">
        <v>13294</v>
      </c>
      <c r="C46" s="787" t="s">
        <v>19</v>
      </c>
      <c r="D46" t="s">
        <v>14</v>
      </c>
      <c r="E46" s="118"/>
      <c r="F46" s="118">
        <v>237</v>
      </c>
      <c r="G46" s="118">
        <f t="shared" si="0"/>
        <v>28.399999999999977</v>
      </c>
      <c r="H46" s="12"/>
    </row>
    <row r="47" spans="1:8" ht="14.25" customHeight="1">
      <c r="A47" s="39">
        <v>42971</v>
      </c>
      <c r="B47" s="787">
        <v>13305</v>
      </c>
      <c r="C47" s="787" t="s">
        <v>19</v>
      </c>
      <c r="D47" t="s">
        <v>12</v>
      </c>
      <c r="E47" s="118"/>
      <c r="F47" s="118">
        <v>26.4</v>
      </c>
      <c r="G47" s="118">
        <f t="shared" si="0"/>
        <v>1.9999999999999787</v>
      </c>
      <c r="H47" s="12"/>
    </row>
    <row r="48" spans="1:8" ht="14.25" customHeight="1">
      <c r="A48" s="39">
        <v>42971</v>
      </c>
      <c r="B48" s="787">
        <v>13305</v>
      </c>
      <c r="C48" s="787" t="s">
        <v>19</v>
      </c>
      <c r="D48" t="s">
        <v>13</v>
      </c>
      <c r="E48" s="118"/>
      <c r="F48" s="118">
        <v>2</v>
      </c>
      <c r="G48" s="118">
        <f t="shared" si="0"/>
        <v>-2.1316282072803006E-14</v>
      </c>
      <c r="H48" s="12"/>
    </row>
    <row r="49" spans="1:7" ht="15.75" customHeight="1">
      <c r="A49" s="39">
        <v>42947</v>
      </c>
      <c r="B49" s="787" t="s">
        <v>10</v>
      </c>
      <c r="C49" s="787" t="s">
        <v>20</v>
      </c>
      <c r="D49" t="s">
        <v>12</v>
      </c>
      <c r="E49" s="118">
        <v>24.9</v>
      </c>
      <c r="F49" s="118"/>
      <c r="G49" s="118">
        <f t="shared" si="0"/>
        <v>24.899999999999977</v>
      </c>
    </row>
    <row r="50" spans="1:7">
      <c r="B50" s="787"/>
      <c r="C50" s="787"/>
      <c r="D50" t="s">
        <v>13</v>
      </c>
      <c r="E50" s="118">
        <v>2</v>
      </c>
      <c r="F50" s="118"/>
      <c r="G50" s="118">
        <f t="shared" si="0"/>
        <v>26.899999999999977</v>
      </c>
    </row>
    <row r="51" spans="1:7">
      <c r="B51" s="787"/>
      <c r="C51" s="787"/>
      <c r="D51" t="s">
        <v>14</v>
      </c>
      <c r="E51" s="118">
        <v>300</v>
      </c>
      <c r="F51" s="118"/>
      <c r="G51" s="118">
        <f t="shared" si="0"/>
        <v>326.89999999999998</v>
      </c>
    </row>
    <row r="52" spans="1:7">
      <c r="A52" s="39">
        <v>42969</v>
      </c>
      <c r="B52" s="787">
        <v>13294</v>
      </c>
      <c r="C52" s="787" t="s">
        <v>20</v>
      </c>
      <c r="D52" t="s">
        <v>14</v>
      </c>
      <c r="E52" s="118"/>
      <c r="F52" s="118">
        <v>130</v>
      </c>
      <c r="G52" s="118">
        <f t="shared" si="0"/>
        <v>196.89999999999998</v>
      </c>
    </row>
    <row r="53" spans="1:7">
      <c r="A53" s="39">
        <v>42971</v>
      </c>
      <c r="B53" s="787">
        <v>13305</v>
      </c>
      <c r="C53" s="787" t="s">
        <v>20</v>
      </c>
      <c r="D53" t="s">
        <v>12</v>
      </c>
      <c r="E53" s="118"/>
      <c r="F53" s="118">
        <v>24.9</v>
      </c>
      <c r="G53" s="118">
        <f t="shared" si="0"/>
        <v>171.99999999999997</v>
      </c>
    </row>
    <row r="54" spans="1:7">
      <c r="A54" s="39">
        <v>42971</v>
      </c>
      <c r="B54" s="787">
        <v>13305</v>
      </c>
      <c r="C54" s="787" t="s">
        <v>20</v>
      </c>
      <c r="D54" t="s">
        <v>13</v>
      </c>
      <c r="E54" s="118"/>
      <c r="F54" s="118">
        <v>2</v>
      </c>
      <c r="G54" s="118">
        <f t="shared" si="0"/>
        <v>169.99999999999997</v>
      </c>
    </row>
    <row r="55" spans="1:7">
      <c r="A55" s="39">
        <v>42979</v>
      </c>
      <c r="B55" s="787">
        <v>13358</v>
      </c>
      <c r="C55" s="787" t="s">
        <v>20</v>
      </c>
      <c r="D55" t="s">
        <v>14</v>
      </c>
      <c r="E55" s="118"/>
      <c r="F55" s="118">
        <v>60</v>
      </c>
      <c r="G55" s="118">
        <f t="shared" si="0"/>
        <v>109.99999999999997</v>
      </c>
    </row>
    <row r="56" spans="1:7">
      <c r="A56" s="39">
        <v>43008</v>
      </c>
      <c r="B56" s="787">
        <v>13556</v>
      </c>
      <c r="C56" s="787" t="s">
        <v>20</v>
      </c>
      <c r="D56" t="s">
        <v>14</v>
      </c>
      <c r="E56" s="118"/>
      <c r="F56" s="118">
        <v>110</v>
      </c>
      <c r="G56" s="118">
        <f t="shared" si="0"/>
        <v>0</v>
      </c>
    </row>
    <row r="57" spans="1:7">
      <c r="A57" s="39">
        <v>42978</v>
      </c>
      <c r="B57" s="787" t="s">
        <v>10</v>
      </c>
      <c r="C57" s="787" t="s">
        <v>21</v>
      </c>
      <c r="D57" t="s">
        <v>12</v>
      </c>
      <c r="E57" s="118">
        <v>24.9</v>
      </c>
      <c r="F57" s="118"/>
      <c r="G57" s="118">
        <f t="shared" si="0"/>
        <v>24.9</v>
      </c>
    </row>
    <row r="58" spans="1:7">
      <c r="B58" s="787"/>
      <c r="C58" s="787"/>
      <c r="D58" t="s">
        <v>13</v>
      </c>
      <c r="E58" s="118">
        <v>2</v>
      </c>
      <c r="F58" s="118"/>
      <c r="G58" s="118">
        <f t="shared" si="0"/>
        <v>26.9</v>
      </c>
    </row>
    <row r="59" spans="1:7">
      <c r="B59" s="787"/>
      <c r="C59" s="787"/>
      <c r="D59" t="s">
        <v>14</v>
      </c>
      <c r="E59" s="118">
        <v>300</v>
      </c>
      <c r="F59" s="118"/>
      <c r="G59" s="118">
        <f t="shared" si="0"/>
        <v>326.89999999999998</v>
      </c>
    </row>
    <row r="60" spans="1:7">
      <c r="A60" s="39">
        <v>43008</v>
      </c>
      <c r="B60" s="787">
        <v>13556</v>
      </c>
      <c r="C60" s="787" t="s">
        <v>21</v>
      </c>
      <c r="D60" t="s">
        <v>14</v>
      </c>
      <c r="E60" s="118"/>
      <c r="F60" s="118">
        <v>65</v>
      </c>
      <c r="G60" s="118">
        <f t="shared" si="0"/>
        <v>261.89999999999998</v>
      </c>
    </row>
    <row r="61" spans="1:7">
      <c r="A61" s="39">
        <v>43027</v>
      </c>
      <c r="B61" s="787">
        <v>13655</v>
      </c>
      <c r="C61" s="787" t="s">
        <v>21</v>
      </c>
      <c r="D61" t="s">
        <v>14</v>
      </c>
      <c r="E61" s="118"/>
      <c r="F61" s="118">
        <v>206.1</v>
      </c>
      <c r="G61" s="118">
        <f t="shared" si="0"/>
        <v>55.799999999999983</v>
      </c>
    </row>
    <row r="62" spans="1:7">
      <c r="A62" s="39">
        <v>43027</v>
      </c>
      <c r="B62" s="787">
        <v>13655</v>
      </c>
      <c r="C62" s="787" t="s">
        <v>21</v>
      </c>
      <c r="D62" t="s">
        <v>12</v>
      </c>
      <c r="E62" s="118"/>
      <c r="F62" s="118">
        <v>24.9</v>
      </c>
      <c r="G62" s="118">
        <f t="shared" si="0"/>
        <v>30.899999999999984</v>
      </c>
    </row>
    <row r="63" spans="1:7">
      <c r="A63" s="39">
        <v>43027</v>
      </c>
      <c r="B63" s="787">
        <v>13655</v>
      </c>
      <c r="C63" s="787" t="s">
        <v>21</v>
      </c>
      <c r="D63" t="s">
        <v>13</v>
      </c>
      <c r="E63" s="118"/>
      <c r="F63" s="118">
        <v>2</v>
      </c>
      <c r="G63" s="118">
        <f t="shared" si="0"/>
        <v>28.899999999999984</v>
      </c>
    </row>
    <row r="64" spans="1:7">
      <c r="A64" s="39">
        <v>43039</v>
      </c>
      <c r="B64" s="787">
        <v>13727</v>
      </c>
      <c r="C64" s="787" t="s">
        <v>21</v>
      </c>
      <c r="D64" t="s">
        <v>14</v>
      </c>
      <c r="E64" s="118"/>
      <c r="F64" s="118">
        <v>28.9</v>
      </c>
      <c r="G64" s="118">
        <f t="shared" si="0"/>
        <v>0</v>
      </c>
    </row>
    <row r="65" spans="1:7">
      <c r="A65" s="39">
        <v>43008</v>
      </c>
      <c r="B65" s="787" t="s">
        <v>10</v>
      </c>
      <c r="C65" s="787" t="s">
        <v>22</v>
      </c>
      <c r="D65" t="s">
        <v>12</v>
      </c>
      <c r="E65" s="118">
        <v>21.2</v>
      </c>
      <c r="F65" s="118"/>
      <c r="G65" s="118">
        <f t="shared" si="0"/>
        <v>21.2</v>
      </c>
    </row>
    <row r="66" spans="1:7">
      <c r="B66" s="787"/>
      <c r="C66" s="787"/>
      <c r="D66" t="s">
        <v>13</v>
      </c>
      <c r="E66" s="118">
        <v>2</v>
      </c>
      <c r="F66" s="118"/>
      <c r="G66" s="118">
        <f t="shared" si="0"/>
        <v>23.2</v>
      </c>
    </row>
    <row r="67" spans="1:7">
      <c r="B67" s="787"/>
      <c r="C67" s="787"/>
      <c r="D67" t="s">
        <v>14</v>
      </c>
      <c r="E67" s="118">
        <v>300</v>
      </c>
      <c r="F67" s="118"/>
      <c r="G67" s="118">
        <f t="shared" si="0"/>
        <v>323.2</v>
      </c>
    </row>
    <row r="68" spans="1:7">
      <c r="A68" s="39">
        <v>43027</v>
      </c>
      <c r="B68" s="787">
        <v>13656</v>
      </c>
      <c r="C68" s="787" t="s">
        <v>22</v>
      </c>
      <c r="D68" t="s">
        <v>12</v>
      </c>
      <c r="E68" s="118"/>
      <c r="F68" s="118">
        <v>21.2</v>
      </c>
      <c r="G68" s="118">
        <f t="shared" si="0"/>
        <v>302</v>
      </c>
    </row>
    <row r="69" spans="1:7">
      <c r="A69" s="39">
        <v>43027</v>
      </c>
      <c r="B69" s="787">
        <v>13656</v>
      </c>
      <c r="C69" s="787" t="s">
        <v>22</v>
      </c>
      <c r="D69" t="s">
        <v>13</v>
      </c>
      <c r="E69" s="118"/>
      <c r="F69" s="118">
        <v>1.3</v>
      </c>
      <c r="G69" s="118">
        <f t="shared" si="0"/>
        <v>300.7</v>
      </c>
    </row>
    <row r="70" spans="1:7">
      <c r="A70" s="39">
        <v>43039</v>
      </c>
      <c r="B70" s="787">
        <v>13727</v>
      </c>
      <c r="C70" s="787" t="s">
        <v>22</v>
      </c>
      <c r="D70" t="s">
        <v>14</v>
      </c>
      <c r="E70" s="118"/>
      <c r="F70" s="118">
        <v>51.1</v>
      </c>
      <c r="G70" s="118">
        <f t="shared" si="0"/>
        <v>249.6</v>
      </c>
    </row>
    <row r="71" spans="1:7">
      <c r="A71" s="39">
        <v>43069</v>
      </c>
      <c r="B71" s="787">
        <v>13865</v>
      </c>
      <c r="C71" s="787" t="s">
        <v>22</v>
      </c>
      <c r="D71" t="s">
        <v>14</v>
      </c>
      <c r="E71" s="118"/>
      <c r="F71" s="118">
        <v>40</v>
      </c>
      <c r="G71" s="118">
        <f t="shared" si="0"/>
        <v>209.6</v>
      </c>
    </row>
    <row r="72" spans="1:7">
      <c r="A72" s="39">
        <v>43099</v>
      </c>
      <c r="B72" s="787">
        <v>14004</v>
      </c>
      <c r="C72" s="787" t="s">
        <v>22</v>
      </c>
      <c r="D72" t="s">
        <v>14</v>
      </c>
      <c r="E72" s="118"/>
      <c r="F72" s="118">
        <v>208.9</v>
      </c>
      <c r="G72" s="118">
        <f t="shared" ref="G72:G141" si="1">+G71+E72-F72</f>
        <v>0.69999999999998863</v>
      </c>
    </row>
    <row r="73" spans="1:7">
      <c r="A73" s="39">
        <v>43112</v>
      </c>
      <c r="B73" s="787">
        <v>14066</v>
      </c>
      <c r="C73" s="787" t="s">
        <v>22</v>
      </c>
      <c r="D73" t="s">
        <v>13</v>
      </c>
      <c r="E73" s="118"/>
      <c r="F73" s="118">
        <v>0.7</v>
      </c>
      <c r="G73" s="118">
        <f t="shared" si="1"/>
        <v>-1.1324274851176597E-14</v>
      </c>
    </row>
    <row r="74" spans="1:7">
      <c r="A74" s="39">
        <v>43039</v>
      </c>
      <c r="B74" s="787" t="s">
        <v>10</v>
      </c>
      <c r="C74" s="787" t="s">
        <v>23</v>
      </c>
      <c r="D74" t="s">
        <v>12</v>
      </c>
      <c r="E74" s="118">
        <v>21.2</v>
      </c>
      <c r="F74" s="118"/>
      <c r="G74" s="118">
        <f t="shared" si="1"/>
        <v>21.199999999999989</v>
      </c>
    </row>
    <row r="75" spans="1:7">
      <c r="B75" s="787"/>
      <c r="C75" s="787"/>
      <c r="D75" t="s">
        <v>13</v>
      </c>
      <c r="E75" s="118">
        <v>2</v>
      </c>
      <c r="F75" s="118"/>
      <c r="G75" s="118">
        <f t="shared" si="1"/>
        <v>23.199999999999989</v>
      </c>
    </row>
    <row r="76" spans="1:7">
      <c r="B76" s="787"/>
      <c r="C76" s="787"/>
      <c r="D76" t="s">
        <v>14</v>
      </c>
      <c r="E76" s="118">
        <v>300</v>
      </c>
      <c r="F76" s="118"/>
      <c r="G76" s="118">
        <f t="shared" si="1"/>
        <v>323.2</v>
      </c>
    </row>
    <row r="77" spans="1:7">
      <c r="A77" s="39">
        <v>43063</v>
      </c>
      <c r="B77" s="787">
        <v>13845</v>
      </c>
      <c r="C77" s="787" t="s">
        <v>23</v>
      </c>
      <c r="D77" t="s">
        <v>12</v>
      </c>
      <c r="E77" s="118"/>
      <c r="F77" s="118">
        <v>21.2</v>
      </c>
      <c r="G77" s="118">
        <f t="shared" si="1"/>
        <v>302</v>
      </c>
    </row>
    <row r="78" spans="1:7">
      <c r="A78" s="39">
        <v>43063</v>
      </c>
      <c r="B78" s="787">
        <v>13845</v>
      </c>
      <c r="C78" s="787" t="s">
        <v>23</v>
      </c>
      <c r="D78" t="s">
        <v>13</v>
      </c>
      <c r="E78" s="118"/>
      <c r="F78" s="118">
        <v>2</v>
      </c>
      <c r="G78" s="118">
        <f t="shared" si="1"/>
        <v>300</v>
      </c>
    </row>
    <row r="79" spans="1:7">
      <c r="A79" s="39">
        <v>43099</v>
      </c>
      <c r="B79" s="787">
        <v>14004</v>
      </c>
      <c r="C79" s="787" t="s">
        <v>23</v>
      </c>
      <c r="D79" t="s">
        <v>14</v>
      </c>
      <c r="E79" s="118"/>
      <c r="F79" s="118">
        <v>300</v>
      </c>
      <c r="G79" s="118">
        <f t="shared" si="1"/>
        <v>0</v>
      </c>
    </row>
    <row r="80" spans="1:7">
      <c r="A80" s="39">
        <v>43069</v>
      </c>
      <c r="B80" s="787" t="s">
        <v>10</v>
      </c>
      <c r="C80" s="787" t="s">
        <v>24</v>
      </c>
      <c r="D80" t="s">
        <v>12</v>
      </c>
      <c r="E80" s="118">
        <v>22.6</v>
      </c>
      <c r="F80" s="118"/>
      <c r="G80" s="118">
        <f t="shared" si="1"/>
        <v>22.6</v>
      </c>
    </row>
    <row r="81" spans="1:7">
      <c r="B81" s="787"/>
      <c r="C81" s="787"/>
      <c r="D81" t="s">
        <v>13</v>
      </c>
      <c r="E81" s="118">
        <v>2</v>
      </c>
      <c r="F81" s="118"/>
      <c r="G81" s="118">
        <f t="shared" si="1"/>
        <v>24.6</v>
      </c>
    </row>
    <row r="82" spans="1:7">
      <c r="B82" s="787"/>
      <c r="C82" s="787"/>
      <c r="D82" t="s">
        <v>14</v>
      </c>
      <c r="E82" s="118">
        <v>300</v>
      </c>
      <c r="F82" s="118"/>
      <c r="G82" s="118">
        <f t="shared" si="1"/>
        <v>324.60000000000002</v>
      </c>
    </row>
    <row r="83" spans="1:7">
      <c r="A83" s="39">
        <v>43099</v>
      </c>
      <c r="B83" s="787">
        <v>14004</v>
      </c>
      <c r="C83" s="787" t="s">
        <v>24</v>
      </c>
      <c r="D83" t="s">
        <v>14</v>
      </c>
      <c r="E83" s="118"/>
      <c r="F83" s="118">
        <v>91.1</v>
      </c>
      <c r="G83" s="118">
        <f t="shared" si="1"/>
        <v>233.50000000000003</v>
      </c>
    </row>
    <row r="84" spans="1:7">
      <c r="A84" s="39">
        <v>43099</v>
      </c>
      <c r="B84" s="787">
        <v>14014</v>
      </c>
      <c r="C84" s="787" t="s">
        <v>24</v>
      </c>
      <c r="D84" t="s">
        <v>14</v>
      </c>
      <c r="E84" s="118"/>
      <c r="F84" s="118">
        <v>208.9</v>
      </c>
      <c r="G84" s="118">
        <f t="shared" si="1"/>
        <v>24.600000000000023</v>
      </c>
    </row>
    <row r="85" spans="1:7">
      <c r="A85" s="39">
        <v>43112</v>
      </c>
      <c r="B85" s="787">
        <v>14066</v>
      </c>
      <c r="C85" s="787" t="s">
        <v>24</v>
      </c>
      <c r="D85" t="s">
        <v>12</v>
      </c>
      <c r="E85" s="118"/>
      <c r="F85" s="118">
        <v>22.6</v>
      </c>
      <c r="G85" s="118">
        <f t="shared" si="1"/>
        <v>2.0000000000000213</v>
      </c>
    </row>
    <row r="86" spans="1:7">
      <c r="A86" s="39">
        <v>43112</v>
      </c>
      <c r="B86" s="787">
        <v>14066</v>
      </c>
      <c r="C86" s="787" t="s">
        <v>24</v>
      </c>
      <c r="D86" t="s">
        <v>13</v>
      </c>
      <c r="E86" s="118"/>
      <c r="F86" s="118">
        <v>2</v>
      </c>
      <c r="G86" s="118">
        <f t="shared" si="1"/>
        <v>2.1316282072803006E-14</v>
      </c>
    </row>
    <row r="87" spans="1:7">
      <c r="A87" s="39">
        <v>43100</v>
      </c>
      <c r="B87" s="787" t="s">
        <v>10</v>
      </c>
      <c r="C87" s="787" t="s">
        <v>25</v>
      </c>
      <c r="D87" t="s">
        <v>12</v>
      </c>
      <c r="E87" s="118">
        <v>24.5</v>
      </c>
      <c r="F87" s="118"/>
      <c r="G87" s="118">
        <f t="shared" si="1"/>
        <v>24.500000000000021</v>
      </c>
    </row>
    <row r="88" spans="1:7">
      <c r="B88" s="787"/>
      <c r="C88" s="787"/>
      <c r="D88" t="s">
        <v>13</v>
      </c>
      <c r="E88" s="118">
        <v>2</v>
      </c>
      <c r="F88" s="118"/>
      <c r="G88" s="118">
        <f t="shared" si="1"/>
        <v>26.500000000000021</v>
      </c>
    </row>
    <row r="89" spans="1:7">
      <c r="B89" s="787"/>
      <c r="C89" s="787"/>
      <c r="D89" t="s">
        <v>14</v>
      </c>
      <c r="E89" s="118">
        <v>300</v>
      </c>
      <c r="F89" s="118"/>
      <c r="G89" s="118">
        <f t="shared" si="1"/>
        <v>326.5</v>
      </c>
    </row>
    <row r="90" spans="1:7">
      <c r="A90" s="39">
        <v>43194</v>
      </c>
      <c r="B90" s="787">
        <v>14439</v>
      </c>
      <c r="C90" s="787" t="s">
        <v>25</v>
      </c>
      <c r="D90" t="s">
        <v>12</v>
      </c>
      <c r="E90" s="118"/>
      <c r="F90" s="118">
        <v>24.5</v>
      </c>
      <c r="G90" s="118">
        <f t="shared" si="1"/>
        <v>302</v>
      </c>
    </row>
    <row r="91" spans="1:7">
      <c r="A91" s="39">
        <v>43194</v>
      </c>
      <c r="B91" s="787">
        <v>14439</v>
      </c>
      <c r="C91" s="787" t="s">
        <v>25</v>
      </c>
      <c r="D91" t="s">
        <v>13</v>
      </c>
      <c r="E91" s="118"/>
      <c r="F91" s="118">
        <v>2</v>
      </c>
      <c r="G91" s="118">
        <f t="shared" si="1"/>
        <v>300</v>
      </c>
    </row>
    <row r="92" spans="1:7">
      <c r="A92" s="39">
        <v>43099</v>
      </c>
      <c r="B92" s="787">
        <v>14014</v>
      </c>
      <c r="C92" s="787" t="s">
        <v>25</v>
      </c>
      <c r="D92" t="s">
        <v>14</v>
      </c>
      <c r="E92" s="118"/>
      <c r="F92" s="118">
        <v>26.1</v>
      </c>
      <c r="G92" s="118">
        <f t="shared" si="1"/>
        <v>273.89999999999998</v>
      </c>
    </row>
    <row r="93" spans="1:7">
      <c r="A93" s="39">
        <v>43112</v>
      </c>
      <c r="B93" s="787">
        <v>14066</v>
      </c>
      <c r="C93" s="787" t="s">
        <v>25</v>
      </c>
      <c r="D93" t="s">
        <v>14</v>
      </c>
      <c r="E93" s="118"/>
      <c r="F93" s="118">
        <v>273.89999999999998</v>
      </c>
      <c r="G93" s="118">
        <f t="shared" si="1"/>
        <v>0</v>
      </c>
    </row>
    <row r="94" spans="1:7">
      <c r="A94" s="39">
        <v>43131</v>
      </c>
      <c r="B94" s="787" t="s">
        <v>10</v>
      </c>
      <c r="C94" s="787" t="s">
        <v>11</v>
      </c>
      <c r="D94" t="s">
        <v>12</v>
      </c>
      <c r="E94" s="118">
        <v>21.9</v>
      </c>
      <c r="F94" s="118"/>
      <c r="G94" s="118">
        <f t="shared" si="1"/>
        <v>21.9</v>
      </c>
    </row>
    <row r="95" spans="1:7">
      <c r="B95" s="787"/>
      <c r="C95" s="787"/>
      <c r="D95" t="s">
        <v>13</v>
      </c>
      <c r="E95" s="118">
        <v>2</v>
      </c>
      <c r="F95" s="118"/>
      <c r="G95" s="118">
        <f t="shared" si="1"/>
        <v>23.9</v>
      </c>
    </row>
    <row r="96" spans="1:7">
      <c r="B96" s="787"/>
      <c r="C96" s="787"/>
      <c r="D96" t="s">
        <v>14</v>
      </c>
      <c r="E96" s="118">
        <v>300</v>
      </c>
      <c r="F96" s="118"/>
      <c r="G96" s="118">
        <f t="shared" si="1"/>
        <v>323.89999999999998</v>
      </c>
    </row>
    <row r="97" spans="1:7">
      <c r="A97" s="39">
        <v>43159</v>
      </c>
      <c r="B97" s="787">
        <v>14281</v>
      </c>
      <c r="C97" s="787" t="s">
        <v>11</v>
      </c>
      <c r="D97" t="s">
        <v>14</v>
      </c>
      <c r="E97" s="118"/>
      <c r="F97" s="118">
        <v>240</v>
      </c>
      <c r="G97" s="118">
        <f t="shared" si="1"/>
        <v>83.899999999999977</v>
      </c>
    </row>
    <row r="98" spans="1:7">
      <c r="A98" s="39">
        <v>43160</v>
      </c>
      <c r="B98" s="787">
        <v>14307</v>
      </c>
      <c r="C98" s="787" t="s">
        <v>11</v>
      </c>
      <c r="D98" t="s">
        <v>12</v>
      </c>
      <c r="E98" s="118"/>
      <c r="F98" s="118">
        <v>21.9</v>
      </c>
      <c r="G98" s="118">
        <f t="shared" si="1"/>
        <v>61.999999999999979</v>
      </c>
    </row>
    <row r="99" spans="1:7">
      <c r="A99" s="39">
        <v>43160</v>
      </c>
      <c r="B99" s="787">
        <v>14307</v>
      </c>
      <c r="C99" s="787" t="s">
        <v>11</v>
      </c>
      <c r="D99" t="s">
        <v>13</v>
      </c>
      <c r="E99" s="118"/>
      <c r="F99" s="118">
        <v>2</v>
      </c>
      <c r="G99" s="118">
        <f t="shared" si="1"/>
        <v>59.999999999999979</v>
      </c>
    </row>
    <row r="100" spans="1:7">
      <c r="A100" s="39">
        <v>43172</v>
      </c>
      <c r="B100" s="787">
        <v>14356</v>
      </c>
      <c r="C100" s="787" t="s">
        <v>11</v>
      </c>
      <c r="D100" t="s">
        <v>14</v>
      </c>
      <c r="E100" s="118"/>
      <c r="F100" s="118">
        <v>60</v>
      </c>
      <c r="G100" s="118">
        <f t="shared" si="1"/>
        <v>0</v>
      </c>
    </row>
    <row r="101" spans="1:7">
      <c r="A101" s="41">
        <v>43159</v>
      </c>
      <c r="B101" s="786" t="s">
        <v>10</v>
      </c>
      <c r="C101" s="786" t="s">
        <v>15</v>
      </c>
      <c r="D101" t="s">
        <v>12</v>
      </c>
      <c r="E101" s="153">
        <v>23</v>
      </c>
      <c r="F101" s="118"/>
      <c r="G101" s="118">
        <f t="shared" si="1"/>
        <v>23</v>
      </c>
    </row>
    <row r="102" spans="1:7">
      <c r="B102" s="787"/>
      <c r="C102" s="787"/>
      <c r="D102" t="s">
        <v>13</v>
      </c>
      <c r="E102" s="118">
        <v>2</v>
      </c>
      <c r="F102" s="118"/>
      <c r="G102" s="118">
        <f t="shared" si="1"/>
        <v>25</v>
      </c>
    </row>
    <row r="103" spans="1:7">
      <c r="B103" s="787"/>
      <c r="C103" s="787"/>
      <c r="D103" t="s">
        <v>14</v>
      </c>
      <c r="E103" s="118">
        <v>300</v>
      </c>
      <c r="F103" s="118"/>
      <c r="G103" s="118">
        <f t="shared" si="1"/>
        <v>325</v>
      </c>
    </row>
    <row r="104" spans="1:7">
      <c r="A104" s="39">
        <v>43194</v>
      </c>
      <c r="B104" s="787">
        <v>14440</v>
      </c>
      <c r="C104" s="787" t="s">
        <v>15</v>
      </c>
      <c r="D104" t="s">
        <v>12</v>
      </c>
      <c r="E104" s="118"/>
      <c r="F104" s="153">
        <v>23</v>
      </c>
      <c r="G104" s="118">
        <f t="shared" si="1"/>
        <v>302</v>
      </c>
    </row>
    <row r="105" spans="1:7">
      <c r="A105" s="39">
        <v>43194</v>
      </c>
      <c r="B105" s="787">
        <v>14440</v>
      </c>
      <c r="C105" s="787" t="s">
        <v>15</v>
      </c>
      <c r="D105" t="s">
        <v>13</v>
      </c>
      <c r="E105" s="118"/>
      <c r="F105" s="118">
        <v>2</v>
      </c>
      <c r="G105" s="118">
        <f t="shared" si="1"/>
        <v>300</v>
      </c>
    </row>
    <row r="106" spans="1:7">
      <c r="A106" s="39">
        <v>43194</v>
      </c>
      <c r="B106" s="787">
        <v>14439</v>
      </c>
      <c r="C106" s="787" t="s">
        <v>15</v>
      </c>
      <c r="D106" t="s">
        <v>14</v>
      </c>
      <c r="E106" s="118"/>
      <c r="F106" s="118">
        <v>180</v>
      </c>
      <c r="G106" s="118">
        <f t="shared" si="1"/>
        <v>120</v>
      </c>
    </row>
    <row r="107" spans="1:7">
      <c r="A107" s="39">
        <v>43190</v>
      </c>
      <c r="B107" s="787">
        <v>14398</v>
      </c>
      <c r="C107" s="787" t="s">
        <v>15</v>
      </c>
      <c r="D107" t="s">
        <v>14</v>
      </c>
      <c r="E107" s="118"/>
      <c r="F107" s="118">
        <v>120</v>
      </c>
      <c r="G107" s="118">
        <f t="shared" si="1"/>
        <v>0</v>
      </c>
    </row>
    <row r="108" spans="1:7">
      <c r="A108" s="41">
        <v>43190</v>
      </c>
      <c r="B108" s="786" t="s">
        <v>10</v>
      </c>
      <c r="C108" s="786" t="s">
        <v>16</v>
      </c>
      <c r="D108" t="s">
        <v>12</v>
      </c>
      <c r="E108" s="118">
        <v>19</v>
      </c>
      <c r="F108" s="118"/>
      <c r="G108" s="118">
        <f t="shared" si="1"/>
        <v>19</v>
      </c>
    </row>
    <row r="109" spans="1:7">
      <c r="B109" s="787"/>
      <c r="C109" s="787"/>
      <c r="D109" t="s">
        <v>13</v>
      </c>
      <c r="E109" s="118">
        <v>2</v>
      </c>
      <c r="F109" s="118"/>
      <c r="G109" s="118">
        <f t="shared" si="1"/>
        <v>21</v>
      </c>
    </row>
    <row r="110" spans="1:7">
      <c r="B110" s="787"/>
      <c r="C110" s="787"/>
      <c r="D110" t="s">
        <v>14</v>
      </c>
      <c r="E110" s="118">
        <v>300</v>
      </c>
      <c r="F110" s="118"/>
      <c r="G110" s="118">
        <f t="shared" si="1"/>
        <v>321</v>
      </c>
    </row>
    <row r="111" spans="1:7">
      <c r="A111" s="39">
        <v>43220</v>
      </c>
      <c r="B111" s="787">
        <v>14536</v>
      </c>
      <c r="C111" s="787" t="s">
        <v>16</v>
      </c>
      <c r="D111" t="s">
        <v>14</v>
      </c>
      <c r="E111" s="118"/>
      <c r="F111" s="118">
        <v>140</v>
      </c>
      <c r="G111" s="118">
        <f t="shared" si="1"/>
        <v>181</v>
      </c>
    </row>
    <row r="112" spans="1:7">
      <c r="A112" s="39">
        <v>43228</v>
      </c>
      <c r="B112" s="787">
        <v>14579</v>
      </c>
      <c r="C112" s="787" t="s">
        <v>16</v>
      </c>
      <c r="D112" t="s">
        <v>12</v>
      </c>
      <c r="E112" s="118"/>
      <c r="F112" s="118">
        <v>19</v>
      </c>
      <c r="G112" s="118">
        <f t="shared" si="1"/>
        <v>162</v>
      </c>
    </row>
    <row r="113" spans="1:8">
      <c r="A113" s="39">
        <v>43228</v>
      </c>
      <c r="B113" s="787">
        <v>14579</v>
      </c>
      <c r="C113" s="787" t="s">
        <v>16</v>
      </c>
      <c r="D113" t="s">
        <v>13</v>
      </c>
      <c r="E113" s="118"/>
      <c r="F113" s="118">
        <v>2</v>
      </c>
      <c r="G113" s="118">
        <f t="shared" si="1"/>
        <v>160</v>
      </c>
    </row>
    <row r="114" spans="1:8">
      <c r="A114" s="39">
        <v>43228</v>
      </c>
      <c r="B114" s="787">
        <v>14579</v>
      </c>
      <c r="C114" s="787" t="s">
        <v>16</v>
      </c>
      <c r="D114" t="s">
        <v>14</v>
      </c>
      <c r="E114" s="118"/>
      <c r="F114" s="118">
        <v>160</v>
      </c>
      <c r="G114" s="118">
        <f t="shared" si="1"/>
        <v>0</v>
      </c>
    </row>
    <row r="115" spans="1:8">
      <c r="A115" s="41">
        <v>43220</v>
      </c>
      <c r="B115" s="786" t="s">
        <v>10</v>
      </c>
      <c r="C115" s="786" t="s">
        <v>17</v>
      </c>
      <c r="D115" t="s">
        <v>12</v>
      </c>
      <c r="E115" s="118">
        <v>19.600000000000001</v>
      </c>
      <c r="F115" s="118"/>
      <c r="G115" s="118">
        <f t="shared" si="1"/>
        <v>19.600000000000001</v>
      </c>
    </row>
    <row r="116" spans="1:8">
      <c r="B116" s="787"/>
      <c r="C116" s="787"/>
      <c r="D116" t="s">
        <v>13</v>
      </c>
      <c r="E116" s="118">
        <v>2</v>
      </c>
      <c r="F116" s="118"/>
      <c r="G116" s="118">
        <f t="shared" si="1"/>
        <v>21.6</v>
      </c>
    </row>
    <row r="117" spans="1:8">
      <c r="B117" s="787"/>
      <c r="C117" s="787"/>
      <c r="D117" t="s">
        <v>14</v>
      </c>
      <c r="E117" s="118">
        <v>300</v>
      </c>
      <c r="F117" s="118"/>
      <c r="G117" s="118">
        <f t="shared" si="1"/>
        <v>321.60000000000002</v>
      </c>
    </row>
    <row r="118" spans="1:8">
      <c r="A118" s="39">
        <v>43251</v>
      </c>
      <c r="B118" s="787">
        <v>14716</v>
      </c>
      <c r="C118" s="787" t="s">
        <v>17</v>
      </c>
      <c r="D118" t="s">
        <v>14</v>
      </c>
      <c r="E118" s="118"/>
      <c r="F118" s="118">
        <v>100</v>
      </c>
      <c r="G118" s="118">
        <f t="shared" si="1"/>
        <v>221.60000000000002</v>
      </c>
    </row>
    <row r="119" spans="1:8">
      <c r="A119" s="39">
        <v>43281</v>
      </c>
      <c r="B119" s="787">
        <v>14850</v>
      </c>
      <c r="C119" s="787" t="s">
        <v>17</v>
      </c>
      <c r="D119" t="s">
        <v>14</v>
      </c>
      <c r="E119" s="118"/>
      <c r="F119" s="118">
        <v>120</v>
      </c>
      <c r="G119" s="118">
        <f t="shared" si="1"/>
        <v>101.60000000000002</v>
      </c>
    </row>
    <row r="120" spans="1:8">
      <c r="A120" s="39">
        <v>43285</v>
      </c>
      <c r="B120" s="787">
        <v>14898</v>
      </c>
      <c r="C120" s="787" t="s">
        <v>17</v>
      </c>
      <c r="D120" t="s">
        <v>14</v>
      </c>
      <c r="E120" s="118"/>
      <c r="F120" s="118">
        <v>80</v>
      </c>
      <c r="G120" s="118">
        <f t="shared" si="1"/>
        <v>21.600000000000023</v>
      </c>
    </row>
    <row r="121" spans="1:8">
      <c r="A121" s="39">
        <v>43369</v>
      </c>
      <c r="B121" s="787">
        <v>15229</v>
      </c>
      <c r="C121" s="787" t="s">
        <v>17</v>
      </c>
      <c r="D121" t="s">
        <v>12</v>
      </c>
      <c r="E121" s="118"/>
      <c r="F121" s="118">
        <v>19.600000000000001</v>
      </c>
      <c r="G121" s="118">
        <f t="shared" si="1"/>
        <v>2.0000000000000213</v>
      </c>
    </row>
    <row r="122" spans="1:8">
      <c r="A122" s="39">
        <v>43369</v>
      </c>
      <c r="B122" s="787">
        <v>15229</v>
      </c>
      <c r="C122" s="787" t="s">
        <v>17</v>
      </c>
      <c r="D122" t="s">
        <v>13</v>
      </c>
      <c r="E122" s="118"/>
      <c r="F122" s="118">
        <v>2</v>
      </c>
      <c r="G122" s="118">
        <f t="shared" si="1"/>
        <v>2.1316282072803006E-14</v>
      </c>
    </row>
    <row r="123" spans="1:8">
      <c r="A123" s="41">
        <v>43251</v>
      </c>
      <c r="B123" s="786" t="s">
        <v>10</v>
      </c>
      <c r="C123" s="786" t="s">
        <v>18</v>
      </c>
      <c r="D123" t="s">
        <v>12</v>
      </c>
      <c r="E123" s="118">
        <v>18.2</v>
      </c>
      <c r="F123" s="118"/>
      <c r="G123" s="118">
        <f t="shared" si="1"/>
        <v>18.200000000000021</v>
      </c>
    </row>
    <row r="124" spans="1:8">
      <c r="B124" s="787"/>
      <c r="C124" s="787"/>
      <c r="D124" t="s">
        <v>13</v>
      </c>
      <c r="E124" s="118">
        <v>2</v>
      </c>
      <c r="F124" s="118"/>
      <c r="G124" s="118">
        <f t="shared" si="1"/>
        <v>20.200000000000021</v>
      </c>
    </row>
    <row r="125" spans="1:8">
      <c r="B125" s="787"/>
      <c r="C125" s="787"/>
      <c r="D125" t="s">
        <v>14</v>
      </c>
      <c r="E125" s="118">
        <v>300</v>
      </c>
      <c r="F125" s="118"/>
      <c r="G125" s="118">
        <f t="shared" si="1"/>
        <v>320.20000000000005</v>
      </c>
    </row>
    <row r="126" spans="1:8">
      <c r="A126" s="39">
        <v>43273</v>
      </c>
      <c r="B126" s="787">
        <v>14816</v>
      </c>
      <c r="C126" s="787" t="s">
        <v>18</v>
      </c>
      <c r="D126" t="s">
        <v>12</v>
      </c>
      <c r="E126" s="118"/>
      <c r="F126" s="118">
        <v>18.2</v>
      </c>
      <c r="G126" s="118">
        <f t="shared" si="1"/>
        <v>302.00000000000006</v>
      </c>
    </row>
    <row r="127" spans="1:8">
      <c r="A127" s="39">
        <v>43273</v>
      </c>
      <c r="B127" s="787">
        <v>14816</v>
      </c>
      <c r="C127" s="787" t="s">
        <v>18</v>
      </c>
      <c r="D127" t="s">
        <v>13</v>
      </c>
      <c r="E127" s="118"/>
      <c r="F127" s="118">
        <v>2</v>
      </c>
      <c r="G127" s="118">
        <f t="shared" si="1"/>
        <v>300.00000000000006</v>
      </c>
    </row>
    <row r="128" spans="1:8">
      <c r="A128" s="39">
        <v>43314</v>
      </c>
      <c r="B128" s="787">
        <v>14999</v>
      </c>
      <c r="C128" s="787" t="s">
        <v>18</v>
      </c>
      <c r="D128" t="s">
        <v>14</v>
      </c>
      <c r="E128" s="118"/>
      <c r="F128" s="118">
        <v>65</v>
      </c>
      <c r="G128" s="118">
        <f t="shared" si="1"/>
        <v>235.00000000000006</v>
      </c>
      <c r="H128" s="12"/>
    </row>
    <row r="129" spans="1:8">
      <c r="A129" s="39">
        <v>43369</v>
      </c>
      <c r="B129" s="787">
        <v>15229</v>
      </c>
      <c r="C129" s="787" t="s">
        <v>18</v>
      </c>
      <c r="D129" t="s">
        <v>14</v>
      </c>
      <c r="E129" s="118"/>
      <c r="F129" s="118">
        <v>235</v>
      </c>
      <c r="G129" s="118">
        <f t="shared" si="1"/>
        <v>0</v>
      </c>
      <c r="H129" s="12"/>
    </row>
    <row r="130" spans="1:8">
      <c r="A130" s="41">
        <v>43281</v>
      </c>
      <c r="B130" s="786" t="s">
        <v>10</v>
      </c>
      <c r="C130" s="786" t="s">
        <v>19</v>
      </c>
      <c r="D130" t="s">
        <v>12</v>
      </c>
      <c r="E130" s="118">
        <v>16.8</v>
      </c>
      <c r="F130" s="118"/>
      <c r="G130" s="118">
        <f t="shared" si="1"/>
        <v>16.8</v>
      </c>
    </row>
    <row r="131" spans="1:8">
      <c r="B131" s="787"/>
      <c r="C131" s="787"/>
      <c r="D131" t="s">
        <v>13</v>
      </c>
      <c r="E131" s="118">
        <v>4</v>
      </c>
      <c r="F131" s="118"/>
      <c r="G131" s="118">
        <f t="shared" si="1"/>
        <v>20.8</v>
      </c>
    </row>
    <row r="132" spans="1:8">
      <c r="B132" s="787"/>
      <c r="C132" s="787"/>
      <c r="D132" t="s">
        <v>14</v>
      </c>
      <c r="E132" s="118">
        <v>300</v>
      </c>
      <c r="F132" s="118"/>
      <c r="G132" s="118">
        <f t="shared" si="1"/>
        <v>320.8</v>
      </c>
    </row>
    <row r="133" spans="1:8">
      <c r="A133" s="39">
        <v>43374</v>
      </c>
      <c r="B133" s="787">
        <v>15279</v>
      </c>
      <c r="C133" s="787" t="s">
        <v>19</v>
      </c>
      <c r="D133" t="s">
        <v>14</v>
      </c>
      <c r="E133" s="118"/>
      <c r="F133" s="118">
        <v>230</v>
      </c>
      <c r="G133" s="118">
        <f t="shared" si="1"/>
        <v>90.800000000000011</v>
      </c>
    </row>
    <row r="134" spans="1:8">
      <c r="A134" s="39">
        <v>43390</v>
      </c>
      <c r="B134" s="787">
        <v>15346</v>
      </c>
      <c r="C134" s="787" t="s">
        <v>19</v>
      </c>
      <c r="D134" t="s">
        <v>12</v>
      </c>
      <c r="E134" s="118"/>
      <c r="F134" s="118">
        <v>16.8</v>
      </c>
      <c r="G134" s="118">
        <f t="shared" si="1"/>
        <v>74.000000000000014</v>
      </c>
    </row>
    <row r="135" spans="1:8">
      <c r="A135" s="39">
        <v>43390</v>
      </c>
      <c r="B135" s="787">
        <v>15346</v>
      </c>
      <c r="C135" s="787" t="s">
        <v>19</v>
      </c>
      <c r="D135" t="s">
        <v>13</v>
      </c>
      <c r="E135" s="118"/>
      <c r="F135" s="118">
        <v>4</v>
      </c>
      <c r="G135" s="118">
        <f t="shared" si="1"/>
        <v>70.000000000000014</v>
      </c>
    </row>
    <row r="136" spans="1:8">
      <c r="A136" s="39">
        <v>43390</v>
      </c>
      <c r="B136" s="787">
        <v>15346</v>
      </c>
      <c r="C136" s="787" t="s">
        <v>19</v>
      </c>
      <c r="D136" t="s">
        <v>14</v>
      </c>
      <c r="E136" s="118"/>
      <c r="F136" s="118">
        <v>70</v>
      </c>
      <c r="G136" s="118">
        <f t="shared" si="1"/>
        <v>0</v>
      </c>
    </row>
    <row r="137" spans="1:8">
      <c r="A137" s="41">
        <v>43312</v>
      </c>
      <c r="B137" s="786" t="s">
        <v>10</v>
      </c>
      <c r="C137" s="786" t="s">
        <v>20</v>
      </c>
      <c r="D137" t="s">
        <v>12</v>
      </c>
      <c r="E137" s="118">
        <v>16.5</v>
      </c>
      <c r="F137" s="118"/>
      <c r="G137" s="118">
        <f t="shared" si="1"/>
        <v>16.5</v>
      </c>
    </row>
    <row r="138" spans="1:8">
      <c r="B138" s="787"/>
      <c r="C138" s="787"/>
      <c r="D138" t="s">
        <v>13</v>
      </c>
      <c r="E138" s="118">
        <v>2</v>
      </c>
      <c r="F138" s="118"/>
      <c r="G138" s="118">
        <f t="shared" si="1"/>
        <v>18.5</v>
      </c>
    </row>
    <row r="139" spans="1:8">
      <c r="B139" s="787"/>
      <c r="C139" s="787"/>
      <c r="D139" t="s">
        <v>14</v>
      </c>
      <c r="E139" s="118">
        <v>300</v>
      </c>
      <c r="F139" s="118"/>
      <c r="G139" s="118">
        <f t="shared" si="1"/>
        <v>318.5</v>
      </c>
    </row>
    <row r="140" spans="1:8">
      <c r="A140" s="39">
        <v>43335</v>
      </c>
      <c r="B140" s="787">
        <v>15083</v>
      </c>
      <c r="C140" s="787" t="s">
        <v>20</v>
      </c>
      <c r="D140" t="s">
        <v>12</v>
      </c>
      <c r="E140" s="118"/>
      <c r="F140" s="118">
        <v>16.5</v>
      </c>
      <c r="G140" s="118">
        <f t="shared" si="1"/>
        <v>302</v>
      </c>
    </row>
    <row r="141" spans="1:8">
      <c r="A141" s="39">
        <v>43335</v>
      </c>
      <c r="B141" s="787">
        <v>15083</v>
      </c>
      <c r="C141" s="787" t="s">
        <v>20</v>
      </c>
      <c r="D141" t="s">
        <v>13</v>
      </c>
      <c r="E141" s="118"/>
      <c r="F141" s="118">
        <v>2</v>
      </c>
      <c r="G141" s="118">
        <f t="shared" si="1"/>
        <v>300</v>
      </c>
    </row>
    <row r="142" spans="1:8">
      <c r="A142" s="39">
        <v>43404</v>
      </c>
      <c r="B142" s="787">
        <v>15380</v>
      </c>
      <c r="C142" s="787" t="s">
        <v>20</v>
      </c>
      <c r="D142" t="s">
        <v>14</v>
      </c>
      <c r="E142" s="118"/>
      <c r="F142" s="118">
        <v>160</v>
      </c>
      <c r="G142" s="118">
        <f t="shared" ref="G142:G212" si="2">+G141+E142-F142</f>
        <v>140</v>
      </c>
    </row>
    <row r="143" spans="1:8">
      <c r="A143" s="39">
        <v>43410</v>
      </c>
      <c r="B143" s="787">
        <v>15465</v>
      </c>
      <c r="C143" s="787" t="s">
        <v>20</v>
      </c>
      <c r="D143" t="s">
        <v>14</v>
      </c>
      <c r="E143" s="118"/>
      <c r="F143" s="118">
        <v>140</v>
      </c>
      <c r="G143" s="118">
        <f t="shared" si="2"/>
        <v>0</v>
      </c>
    </row>
    <row r="144" spans="1:8">
      <c r="A144" s="41">
        <v>43343</v>
      </c>
      <c r="B144" s="786" t="s">
        <v>10</v>
      </c>
      <c r="C144" s="786" t="s">
        <v>21</v>
      </c>
      <c r="D144" t="s">
        <v>12</v>
      </c>
      <c r="E144" s="118">
        <v>16.399999999999999</v>
      </c>
      <c r="F144" s="118"/>
      <c r="G144" s="118">
        <f t="shared" si="2"/>
        <v>16.399999999999999</v>
      </c>
    </row>
    <row r="145" spans="1:7">
      <c r="B145" s="787"/>
      <c r="C145" s="787"/>
      <c r="D145" t="s">
        <v>13</v>
      </c>
      <c r="E145" s="118">
        <v>2</v>
      </c>
      <c r="F145" s="118"/>
      <c r="G145" s="118">
        <f t="shared" si="2"/>
        <v>18.399999999999999</v>
      </c>
    </row>
    <row r="146" spans="1:7">
      <c r="B146" s="787"/>
      <c r="C146" s="787"/>
      <c r="D146" t="s">
        <v>14</v>
      </c>
      <c r="E146" s="118">
        <v>300</v>
      </c>
      <c r="F146" s="118"/>
      <c r="G146" s="118">
        <f t="shared" si="2"/>
        <v>318.39999999999998</v>
      </c>
    </row>
    <row r="147" spans="1:7">
      <c r="A147" s="39">
        <v>43402</v>
      </c>
      <c r="B147" s="787">
        <v>15366</v>
      </c>
      <c r="C147" s="787" t="s">
        <v>21</v>
      </c>
      <c r="D147" t="s">
        <v>12</v>
      </c>
      <c r="E147" s="118"/>
      <c r="F147" s="118">
        <v>16.399999999999999</v>
      </c>
      <c r="G147" s="118">
        <f t="shared" si="2"/>
        <v>302</v>
      </c>
    </row>
    <row r="148" spans="1:7">
      <c r="A148" s="39">
        <v>43402</v>
      </c>
      <c r="B148" s="787">
        <v>15366</v>
      </c>
      <c r="C148" s="787" t="s">
        <v>21</v>
      </c>
      <c r="D148" t="s">
        <v>13</v>
      </c>
      <c r="E148" s="118"/>
      <c r="F148" s="118">
        <v>2</v>
      </c>
      <c r="G148" s="118">
        <f t="shared" si="2"/>
        <v>300</v>
      </c>
    </row>
    <row r="149" spans="1:7">
      <c r="A149" s="39">
        <v>43410</v>
      </c>
      <c r="B149" s="787">
        <v>15466</v>
      </c>
      <c r="C149" s="787" t="s">
        <v>21</v>
      </c>
      <c r="D149" t="s">
        <v>14</v>
      </c>
      <c r="E149" s="118"/>
      <c r="F149" s="118">
        <v>300</v>
      </c>
      <c r="G149" s="118">
        <f t="shared" si="2"/>
        <v>0</v>
      </c>
    </row>
    <row r="150" spans="1:7">
      <c r="A150" s="41">
        <v>43373</v>
      </c>
      <c r="B150" s="786" t="s">
        <v>10</v>
      </c>
      <c r="C150" s="786" t="s">
        <v>22</v>
      </c>
      <c r="D150" t="s">
        <v>12</v>
      </c>
      <c r="E150" s="118">
        <v>16.8</v>
      </c>
      <c r="F150" s="118"/>
      <c r="G150" s="118">
        <f t="shared" si="2"/>
        <v>16.8</v>
      </c>
    </row>
    <row r="151" spans="1:7">
      <c r="B151" s="787"/>
      <c r="C151" s="787"/>
      <c r="D151" t="s">
        <v>13</v>
      </c>
      <c r="E151" s="118">
        <v>3</v>
      </c>
      <c r="F151" s="118"/>
      <c r="G151" s="118">
        <f t="shared" si="2"/>
        <v>19.8</v>
      </c>
    </row>
    <row r="152" spans="1:7">
      <c r="B152" s="787"/>
      <c r="C152" s="787"/>
      <c r="D152" t="s">
        <v>14</v>
      </c>
      <c r="E152" s="118">
        <v>300</v>
      </c>
      <c r="F152" s="118"/>
      <c r="G152" s="118">
        <f t="shared" si="2"/>
        <v>319.8</v>
      </c>
    </row>
    <row r="153" spans="1:7">
      <c r="A153" s="39">
        <v>43402</v>
      </c>
      <c r="B153" s="787">
        <v>15366</v>
      </c>
      <c r="C153" s="787" t="s">
        <v>22</v>
      </c>
      <c r="D153" t="s">
        <v>12</v>
      </c>
      <c r="E153" s="118"/>
      <c r="F153" s="118">
        <v>16.8</v>
      </c>
      <c r="G153" s="118">
        <f t="shared" si="2"/>
        <v>303</v>
      </c>
    </row>
    <row r="154" spans="1:7">
      <c r="A154" s="39">
        <v>43402</v>
      </c>
      <c r="B154" s="787">
        <v>15366</v>
      </c>
      <c r="C154" s="787" t="s">
        <v>22</v>
      </c>
      <c r="D154" t="s">
        <v>13</v>
      </c>
      <c r="E154" s="118"/>
      <c r="F154" s="118">
        <v>3</v>
      </c>
      <c r="G154" s="118">
        <f t="shared" si="2"/>
        <v>300</v>
      </c>
    </row>
    <row r="155" spans="1:7">
      <c r="A155" s="39">
        <v>43410</v>
      </c>
      <c r="B155" s="787">
        <v>15467</v>
      </c>
      <c r="C155" s="787" t="s">
        <v>22</v>
      </c>
      <c r="D155" t="s">
        <v>14</v>
      </c>
      <c r="E155" s="118"/>
      <c r="F155" s="118">
        <v>100</v>
      </c>
      <c r="G155" s="118">
        <f t="shared" si="2"/>
        <v>200</v>
      </c>
    </row>
    <row r="156" spans="1:7">
      <c r="A156" s="39">
        <v>43434</v>
      </c>
      <c r="B156" s="787">
        <v>15553</v>
      </c>
      <c r="C156" s="787" t="s">
        <v>22</v>
      </c>
      <c r="D156" t="s">
        <v>14</v>
      </c>
      <c r="E156" s="118"/>
      <c r="F156" s="118">
        <v>200</v>
      </c>
      <c r="G156" s="118">
        <f t="shared" si="2"/>
        <v>0</v>
      </c>
    </row>
    <row r="157" spans="1:7">
      <c r="A157" s="41">
        <v>43404</v>
      </c>
      <c r="B157" s="786" t="s">
        <v>10</v>
      </c>
      <c r="C157" s="786" t="s">
        <v>23</v>
      </c>
      <c r="D157" t="s">
        <v>12</v>
      </c>
      <c r="E157" s="118">
        <v>16.899999999999999</v>
      </c>
      <c r="F157" s="118"/>
      <c r="G157" s="118">
        <f t="shared" si="2"/>
        <v>16.899999999999999</v>
      </c>
    </row>
    <row r="158" spans="1:7">
      <c r="B158" s="787"/>
      <c r="C158" s="787"/>
      <c r="D158" t="s">
        <v>13</v>
      </c>
      <c r="E158" s="118">
        <v>4</v>
      </c>
      <c r="F158" s="118"/>
      <c r="G158" s="118">
        <f t="shared" si="2"/>
        <v>20.9</v>
      </c>
    </row>
    <row r="159" spans="1:7">
      <c r="B159" s="787"/>
      <c r="C159" s="787"/>
      <c r="D159" t="s">
        <v>14</v>
      </c>
      <c r="E159" s="118">
        <v>300</v>
      </c>
      <c r="F159" s="118"/>
      <c r="G159" s="118">
        <f t="shared" si="2"/>
        <v>320.89999999999998</v>
      </c>
    </row>
    <row r="160" spans="1:7">
      <c r="B160" s="787"/>
      <c r="C160" s="787"/>
      <c r="D160" t="s">
        <v>69</v>
      </c>
      <c r="E160" s="118">
        <v>6</v>
      </c>
      <c r="F160" s="118"/>
      <c r="G160" s="118">
        <f t="shared" si="2"/>
        <v>326.89999999999998</v>
      </c>
    </row>
    <row r="161" spans="1:7">
      <c r="A161" s="39">
        <v>43410</v>
      </c>
      <c r="B161" s="787">
        <v>15468</v>
      </c>
      <c r="C161" s="787" t="s">
        <v>23</v>
      </c>
      <c r="D161" t="s">
        <v>69</v>
      </c>
      <c r="E161" s="118"/>
      <c r="F161" s="118">
        <v>6</v>
      </c>
      <c r="G161" s="118">
        <f t="shared" si="2"/>
        <v>320.89999999999998</v>
      </c>
    </row>
    <row r="162" spans="1:7">
      <c r="A162" s="39">
        <v>43434</v>
      </c>
      <c r="B162" s="787">
        <v>15553</v>
      </c>
      <c r="C162" s="787" t="s">
        <v>23</v>
      </c>
      <c r="D162" t="s">
        <v>12</v>
      </c>
      <c r="E162" s="118"/>
      <c r="F162" s="118">
        <v>10</v>
      </c>
      <c r="G162" s="118">
        <f t="shared" si="2"/>
        <v>310.89999999999998</v>
      </c>
    </row>
    <row r="163" spans="1:7">
      <c r="A163" s="39">
        <v>43830</v>
      </c>
      <c r="B163" s="787">
        <v>15697</v>
      </c>
      <c r="C163" s="787" t="s">
        <v>23</v>
      </c>
      <c r="D163" t="s">
        <v>14</v>
      </c>
      <c r="E163" s="118"/>
      <c r="F163" s="118">
        <v>20</v>
      </c>
      <c r="G163" s="118">
        <f t="shared" si="2"/>
        <v>290.89999999999998</v>
      </c>
    </row>
    <row r="164" spans="1:7">
      <c r="A164" s="39">
        <v>43483</v>
      </c>
      <c r="B164" s="787">
        <v>15803</v>
      </c>
      <c r="C164" s="787" t="s">
        <v>23</v>
      </c>
      <c r="D164" t="s">
        <v>12</v>
      </c>
      <c r="E164" s="118"/>
      <c r="F164" s="118">
        <v>6.9</v>
      </c>
      <c r="G164" s="118">
        <f t="shared" si="2"/>
        <v>284</v>
      </c>
    </row>
    <row r="165" spans="1:7">
      <c r="A165" s="39">
        <v>43483</v>
      </c>
      <c r="B165" s="787">
        <v>15803</v>
      </c>
      <c r="C165" s="787" t="s">
        <v>23</v>
      </c>
      <c r="D165" t="s">
        <v>13</v>
      </c>
      <c r="E165" s="118"/>
      <c r="F165" s="118">
        <v>4</v>
      </c>
      <c r="G165" s="118">
        <f t="shared" si="2"/>
        <v>280</v>
      </c>
    </row>
    <row r="166" spans="1:7">
      <c r="A166" s="39">
        <v>43496</v>
      </c>
      <c r="B166" s="787">
        <v>15851</v>
      </c>
      <c r="C166" s="787" t="s">
        <v>23</v>
      </c>
      <c r="D166" t="s">
        <v>14</v>
      </c>
      <c r="E166" s="118"/>
      <c r="F166" s="118">
        <v>60</v>
      </c>
      <c r="G166" s="118">
        <f t="shared" si="2"/>
        <v>220</v>
      </c>
    </row>
    <row r="167" spans="1:7">
      <c r="A167" s="39">
        <v>43524</v>
      </c>
      <c r="B167" s="787">
        <v>15973</v>
      </c>
      <c r="C167" s="787" t="s">
        <v>23</v>
      </c>
      <c r="D167" t="s">
        <v>14</v>
      </c>
      <c r="E167" s="118"/>
      <c r="F167" s="118">
        <v>70</v>
      </c>
      <c r="G167" s="118">
        <f t="shared" si="2"/>
        <v>150</v>
      </c>
    </row>
    <row r="168" spans="1:7">
      <c r="A168" s="39">
        <v>43554</v>
      </c>
      <c r="B168" s="787" t="s">
        <v>5219</v>
      </c>
      <c r="C168" s="787" t="s">
        <v>23</v>
      </c>
      <c r="D168" t="s">
        <v>14</v>
      </c>
      <c r="E168" s="118"/>
      <c r="F168" s="118">
        <v>30</v>
      </c>
      <c r="G168" s="118">
        <f t="shared" si="2"/>
        <v>120</v>
      </c>
    </row>
    <row r="169" spans="1:7">
      <c r="A169" s="39">
        <v>43588</v>
      </c>
      <c r="B169" s="787" t="s">
        <v>5220</v>
      </c>
      <c r="C169" s="787" t="s">
        <v>23</v>
      </c>
      <c r="D169" t="s">
        <v>14</v>
      </c>
      <c r="E169" s="118"/>
      <c r="F169" s="118">
        <v>120</v>
      </c>
      <c r="G169" s="118">
        <f t="shared" si="2"/>
        <v>0</v>
      </c>
    </row>
    <row r="170" spans="1:7">
      <c r="A170" s="41">
        <v>43434</v>
      </c>
      <c r="B170" s="786" t="s">
        <v>10</v>
      </c>
      <c r="C170" s="786" t="s">
        <v>24</v>
      </c>
      <c r="D170" t="s">
        <v>12</v>
      </c>
      <c r="E170" s="118">
        <v>17.399999999999999</v>
      </c>
      <c r="F170" s="118"/>
      <c r="G170" s="118">
        <f t="shared" si="2"/>
        <v>17.399999999999999</v>
      </c>
    </row>
    <row r="171" spans="1:7">
      <c r="B171" s="787"/>
      <c r="C171" s="787"/>
      <c r="D171" t="s">
        <v>13</v>
      </c>
      <c r="E171" s="118">
        <v>4</v>
      </c>
      <c r="F171" s="118"/>
      <c r="G171" s="118">
        <f t="shared" si="2"/>
        <v>21.4</v>
      </c>
    </row>
    <row r="172" spans="1:7" ht="14.25" customHeight="1">
      <c r="B172" s="787"/>
      <c r="C172" s="787"/>
      <c r="D172" t="s">
        <v>14</v>
      </c>
      <c r="E172" s="118">
        <v>300</v>
      </c>
      <c r="F172" s="118"/>
      <c r="G172" s="118">
        <f t="shared" si="2"/>
        <v>321.39999999999998</v>
      </c>
    </row>
    <row r="173" spans="1:7" ht="14.25" customHeight="1">
      <c r="A173" s="39">
        <v>43483</v>
      </c>
      <c r="B173" s="787">
        <v>15803</v>
      </c>
      <c r="C173" s="787" t="s">
        <v>24</v>
      </c>
      <c r="D173" t="s">
        <v>12</v>
      </c>
      <c r="E173" s="118"/>
      <c r="F173" s="118">
        <v>17.399999999999999</v>
      </c>
      <c r="G173" s="118">
        <f t="shared" si="2"/>
        <v>304</v>
      </c>
    </row>
    <row r="174" spans="1:7" ht="14.25" customHeight="1">
      <c r="A174" s="39">
        <v>43483</v>
      </c>
      <c r="B174" s="787">
        <v>15803</v>
      </c>
      <c r="C174" s="787" t="s">
        <v>24</v>
      </c>
      <c r="D174" t="s">
        <v>13</v>
      </c>
      <c r="E174" s="118"/>
      <c r="F174" s="118">
        <v>4</v>
      </c>
      <c r="G174" s="118">
        <f t="shared" si="2"/>
        <v>300</v>
      </c>
    </row>
    <row r="175" spans="1:7" ht="14.25" customHeight="1">
      <c r="A175" s="39">
        <v>43588</v>
      </c>
      <c r="B175" s="787" t="s">
        <v>5220</v>
      </c>
      <c r="C175" s="787" t="s">
        <v>24</v>
      </c>
      <c r="D175" t="s">
        <v>14</v>
      </c>
      <c r="E175" s="118"/>
      <c r="F175" s="118">
        <v>300</v>
      </c>
      <c r="G175" s="118">
        <f t="shared" si="2"/>
        <v>0</v>
      </c>
    </row>
    <row r="176" spans="1:7" ht="14.25" customHeight="1">
      <c r="A176" s="41">
        <v>43465</v>
      </c>
      <c r="B176" s="786" t="s">
        <v>10</v>
      </c>
      <c r="C176" s="786" t="s">
        <v>25</v>
      </c>
      <c r="D176" t="s">
        <v>12</v>
      </c>
      <c r="E176" s="118">
        <v>18.600000000000001</v>
      </c>
      <c r="F176" s="118"/>
      <c r="G176" s="118">
        <f t="shared" si="2"/>
        <v>18.600000000000001</v>
      </c>
    </row>
    <row r="177" spans="1:7" ht="14.25" customHeight="1">
      <c r="B177" s="787"/>
      <c r="C177" s="787"/>
      <c r="D177" t="s">
        <v>13</v>
      </c>
      <c r="E177" s="118">
        <v>4</v>
      </c>
      <c r="F177" s="118"/>
      <c r="G177" s="118">
        <f t="shared" si="2"/>
        <v>22.6</v>
      </c>
    </row>
    <row r="178" spans="1:7" ht="14.25" customHeight="1">
      <c r="B178" s="787"/>
      <c r="C178" s="787"/>
      <c r="D178" t="s">
        <v>14</v>
      </c>
      <c r="E178" s="118">
        <v>300</v>
      </c>
      <c r="F178" s="118"/>
      <c r="G178" s="118">
        <f t="shared" si="2"/>
        <v>322.60000000000002</v>
      </c>
    </row>
    <row r="179" spans="1:7" ht="14.25" customHeight="1">
      <c r="A179" s="39">
        <v>43588</v>
      </c>
      <c r="B179" s="787" t="s">
        <v>5220</v>
      </c>
      <c r="C179" s="787" t="s">
        <v>25</v>
      </c>
      <c r="D179" t="s">
        <v>12</v>
      </c>
      <c r="E179" s="118"/>
      <c r="F179" s="118">
        <v>18.600000000000001</v>
      </c>
      <c r="G179" s="118">
        <f t="shared" si="2"/>
        <v>304</v>
      </c>
    </row>
    <row r="180" spans="1:7" ht="14.25" customHeight="1">
      <c r="A180" s="39">
        <v>43588</v>
      </c>
      <c r="B180" s="787" t="s">
        <v>5220</v>
      </c>
      <c r="C180" s="787" t="s">
        <v>25</v>
      </c>
      <c r="D180" t="s">
        <v>13</v>
      </c>
      <c r="E180" s="118"/>
      <c r="F180" s="118">
        <v>4</v>
      </c>
      <c r="G180" s="118">
        <f t="shared" si="2"/>
        <v>300</v>
      </c>
    </row>
    <row r="181" spans="1:7" ht="14.25" customHeight="1">
      <c r="A181" s="39">
        <v>43588</v>
      </c>
      <c r="B181" s="787" t="s">
        <v>5220</v>
      </c>
      <c r="C181" s="787" t="s">
        <v>25</v>
      </c>
      <c r="D181" t="s">
        <v>14</v>
      </c>
      <c r="E181" s="118"/>
      <c r="F181" s="118">
        <v>300</v>
      </c>
      <c r="G181" s="118">
        <f t="shared" si="2"/>
        <v>0</v>
      </c>
    </row>
    <row r="182" spans="1:7" ht="14.25" customHeight="1">
      <c r="A182" s="41">
        <v>43496</v>
      </c>
      <c r="B182" s="786" t="s">
        <v>10</v>
      </c>
      <c r="C182" s="786" t="s">
        <v>11</v>
      </c>
      <c r="D182" t="s">
        <v>12</v>
      </c>
      <c r="E182" s="118">
        <v>19.3</v>
      </c>
      <c r="F182" s="118"/>
      <c r="G182" s="118">
        <f t="shared" si="2"/>
        <v>19.3</v>
      </c>
    </row>
    <row r="183" spans="1:7" ht="14.25" customHeight="1">
      <c r="B183" s="787"/>
      <c r="C183" s="787"/>
      <c r="D183" t="s">
        <v>13</v>
      </c>
      <c r="E183" s="118">
        <v>4</v>
      </c>
      <c r="F183" s="118"/>
      <c r="G183" s="118">
        <f t="shared" si="2"/>
        <v>23.3</v>
      </c>
    </row>
    <row r="184" spans="1:7" ht="14.25" customHeight="1">
      <c r="B184" s="787"/>
      <c r="C184" s="787"/>
      <c r="D184" t="s">
        <v>14</v>
      </c>
      <c r="E184" s="118">
        <v>300</v>
      </c>
      <c r="F184" s="118"/>
      <c r="G184" s="118">
        <f t="shared" si="2"/>
        <v>323.3</v>
      </c>
    </row>
    <row r="185" spans="1:7" ht="14.25" customHeight="1">
      <c r="A185" s="39">
        <v>43588</v>
      </c>
      <c r="B185" s="787" t="s">
        <v>5220</v>
      </c>
      <c r="C185" s="787" t="s">
        <v>11</v>
      </c>
      <c r="D185" t="s">
        <v>14</v>
      </c>
      <c r="E185" s="118"/>
      <c r="F185" s="118">
        <v>157.4</v>
      </c>
      <c r="G185" s="118">
        <f t="shared" si="2"/>
        <v>165.9</v>
      </c>
    </row>
    <row r="186" spans="1:7" ht="14.25" customHeight="1">
      <c r="A186" s="39">
        <v>43595</v>
      </c>
      <c r="B186" s="787" t="s">
        <v>5221</v>
      </c>
      <c r="C186" s="787" t="s">
        <v>11</v>
      </c>
      <c r="D186" t="s">
        <v>12</v>
      </c>
      <c r="E186" s="118"/>
      <c r="F186" s="118">
        <v>19.3</v>
      </c>
      <c r="G186" s="118">
        <f t="shared" si="2"/>
        <v>146.6</v>
      </c>
    </row>
    <row r="187" spans="1:7" ht="14.25" customHeight="1">
      <c r="A187" s="39">
        <v>43595</v>
      </c>
      <c r="B187" s="787" t="s">
        <v>5221</v>
      </c>
      <c r="C187" s="787" t="s">
        <v>11</v>
      </c>
      <c r="D187" t="s">
        <v>13</v>
      </c>
      <c r="E187" s="118"/>
      <c r="F187" s="118">
        <v>4</v>
      </c>
      <c r="G187" s="118">
        <f t="shared" si="2"/>
        <v>142.6</v>
      </c>
    </row>
    <row r="188" spans="1:7" ht="14.25" customHeight="1">
      <c r="A188" s="39">
        <v>43595</v>
      </c>
      <c r="B188" s="787" t="s">
        <v>5221</v>
      </c>
      <c r="C188" s="787" t="s">
        <v>11</v>
      </c>
      <c r="D188" t="s">
        <v>14</v>
      </c>
      <c r="E188" s="118"/>
      <c r="F188" s="118">
        <v>142.6</v>
      </c>
      <c r="G188" s="118">
        <f t="shared" si="2"/>
        <v>0</v>
      </c>
    </row>
    <row r="189" spans="1:7" ht="14.25" customHeight="1">
      <c r="A189" s="41">
        <v>43524</v>
      </c>
      <c r="B189" s="786" t="s">
        <v>10</v>
      </c>
      <c r="C189" s="786" t="s">
        <v>15</v>
      </c>
      <c r="D189" t="s">
        <v>12</v>
      </c>
      <c r="E189" s="118">
        <v>20.399999999999999</v>
      </c>
      <c r="F189" s="118"/>
      <c r="G189" s="118">
        <f t="shared" si="2"/>
        <v>20.399999999999999</v>
      </c>
    </row>
    <row r="190" spans="1:7" ht="14.25" customHeight="1">
      <c r="B190" s="787"/>
      <c r="C190" s="787"/>
      <c r="D190" t="s">
        <v>13</v>
      </c>
      <c r="E190" s="118">
        <v>4.9000000000000004</v>
      </c>
      <c r="F190" s="118"/>
      <c r="G190" s="118">
        <f t="shared" si="2"/>
        <v>25.299999999999997</v>
      </c>
    </row>
    <row r="191" spans="1:7" ht="14.25" customHeight="1">
      <c r="B191" s="787"/>
      <c r="C191" s="787"/>
      <c r="D191" t="s">
        <v>14</v>
      </c>
      <c r="E191" s="118">
        <v>300</v>
      </c>
      <c r="F191" s="118"/>
      <c r="G191" s="118">
        <f t="shared" si="2"/>
        <v>325.3</v>
      </c>
    </row>
    <row r="192" spans="1:7" ht="14.25" customHeight="1">
      <c r="A192" s="39">
        <v>43595</v>
      </c>
      <c r="B192" s="787" t="s">
        <v>5221</v>
      </c>
      <c r="C192" s="787" t="s">
        <v>15</v>
      </c>
      <c r="D192" t="s">
        <v>14</v>
      </c>
      <c r="E192" s="118"/>
      <c r="F192" s="118">
        <v>134.1</v>
      </c>
      <c r="G192" s="118">
        <f t="shared" si="2"/>
        <v>191.20000000000002</v>
      </c>
    </row>
    <row r="193" spans="1:8" ht="14.25" customHeight="1">
      <c r="A193" s="39">
        <v>43616</v>
      </c>
      <c r="B193" s="787" t="s">
        <v>5222</v>
      </c>
      <c r="C193" s="787" t="s">
        <v>15</v>
      </c>
      <c r="D193" t="s">
        <v>12</v>
      </c>
      <c r="E193" s="118"/>
      <c r="F193" s="118">
        <v>20.399999999999999</v>
      </c>
      <c r="G193" s="118">
        <f t="shared" si="2"/>
        <v>170.8</v>
      </c>
    </row>
    <row r="194" spans="1:8" ht="14.25" customHeight="1">
      <c r="A194" s="39">
        <v>43616</v>
      </c>
      <c r="B194" s="787" t="s">
        <v>5222</v>
      </c>
      <c r="C194" s="787" t="s">
        <v>15</v>
      </c>
      <c r="D194" t="s">
        <v>13</v>
      </c>
      <c r="E194" s="118"/>
      <c r="F194" s="118">
        <v>4.9000000000000004</v>
      </c>
      <c r="G194" s="118">
        <f t="shared" si="2"/>
        <v>165.9</v>
      </c>
    </row>
    <row r="195" spans="1:8" ht="14.25" customHeight="1">
      <c r="A195" s="39">
        <v>43616</v>
      </c>
      <c r="B195" s="787" t="s">
        <v>5222</v>
      </c>
      <c r="C195" s="787" t="s">
        <v>15</v>
      </c>
      <c r="D195" t="s">
        <v>14</v>
      </c>
      <c r="E195" s="118"/>
      <c r="F195" s="118">
        <v>165.9</v>
      </c>
      <c r="G195" s="118">
        <f t="shared" si="2"/>
        <v>0</v>
      </c>
    </row>
    <row r="196" spans="1:8" ht="14.25" customHeight="1">
      <c r="A196" s="41">
        <v>43555</v>
      </c>
      <c r="B196" s="786" t="s">
        <v>10</v>
      </c>
      <c r="C196" s="786" t="s">
        <v>16</v>
      </c>
      <c r="D196" t="s">
        <v>12</v>
      </c>
      <c r="E196" s="118">
        <v>19</v>
      </c>
      <c r="F196" s="118"/>
      <c r="G196" s="118">
        <f t="shared" si="2"/>
        <v>19</v>
      </c>
    </row>
    <row r="197" spans="1:8" ht="14.25" customHeight="1">
      <c r="B197" s="787"/>
      <c r="C197" s="787"/>
      <c r="D197" t="s">
        <v>13</v>
      </c>
      <c r="E197" s="118">
        <v>3.9</v>
      </c>
      <c r="F197" s="118"/>
      <c r="G197" s="118">
        <f t="shared" si="2"/>
        <v>22.9</v>
      </c>
    </row>
    <row r="198" spans="1:8" ht="14.25" customHeight="1">
      <c r="B198" s="787"/>
      <c r="C198" s="787"/>
      <c r="D198" t="s">
        <v>14</v>
      </c>
      <c r="E198" s="118">
        <v>300</v>
      </c>
      <c r="F198" s="118"/>
      <c r="G198" s="118">
        <f t="shared" si="2"/>
        <v>322.89999999999998</v>
      </c>
    </row>
    <row r="199" spans="1:8" ht="14.25" customHeight="1">
      <c r="A199" s="39">
        <v>43616</v>
      </c>
      <c r="B199" s="787" t="s">
        <v>5222</v>
      </c>
      <c r="C199" s="787" t="s">
        <v>16</v>
      </c>
      <c r="D199" t="s">
        <v>14</v>
      </c>
      <c r="E199" s="118"/>
      <c r="F199" s="118">
        <v>148.80000000000001</v>
      </c>
      <c r="G199" s="118">
        <f t="shared" si="2"/>
        <v>174.09999999999997</v>
      </c>
    </row>
    <row r="200" spans="1:8" ht="14.25" customHeight="1">
      <c r="A200" s="39">
        <v>43644</v>
      </c>
      <c r="B200" s="787" t="s">
        <v>5223</v>
      </c>
      <c r="C200" s="787" t="s">
        <v>16</v>
      </c>
      <c r="D200" t="s">
        <v>12</v>
      </c>
      <c r="E200" s="118"/>
      <c r="F200" s="118">
        <v>19</v>
      </c>
      <c r="G200" s="118">
        <f t="shared" si="2"/>
        <v>155.09999999999997</v>
      </c>
    </row>
    <row r="201" spans="1:8" ht="14.25" customHeight="1">
      <c r="A201" s="39">
        <v>43644</v>
      </c>
      <c r="B201" s="787" t="s">
        <v>5223</v>
      </c>
      <c r="C201" s="787" t="s">
        <v>16</v>
      </c>
      <c r="D201" t="s">
        <v>13</v>
      </c>
      <c r="E201" s="118"/>
      <c r="F201" s="118">
        <v>3.9</v>
      </c>
      <c r="G201" s="118">
        <f t="shared" si="2"/>
        <v>151.19999999999996</v>
      </c>
    </row>
    <row r="202" spans="1:8" ht="14.25" customHeight="1">
      <c r="A202" s="39">
        <v>43644</v>
      </c>
      <c r="B202" s="787" t="s">
        <v>5223</v>
      </c>
      <c r="C202" s="787" t="s">
        <v>16</v>
      </c>
      <c r="D202" t="s">
        <v>14</v>
      </c>
      <c r="E202" s="118"/>
      <c r="F202" s="118">
        <v>151.19999999999999</v>
      </c>
      <c r="G202" s="118">
        <f t="shared" si="2"/>
        <v>0</v>
      </c>
    </row>
    <row r="203" spans="1:8" ht="14.25" customHeight="1">
      <c r="A203" s="41">
        <v>43585</v>
      </c>
      <c r="B203" s="786" t="s">
        <v>10</v>
      </c>
      <c r="C203" s="786" t="s">
        <v>17</v>
      </c>
      <c r="D203" t="s">
        <v>12</v>
      </c>
      <c r="E203" s="118">
        <v>19.2</v>
      </c>
      <c r="F203" s="118"/>
      <c r="G203" s="118">
        <f t="shared" si="2"/>
        <v>19.2</v>
      </c>
    </row>
    <row r="204" spans="1:8" ht="14.25" customHeight="1">
      <c r="B204" s="787"/>
      <c r="C204" s="787"/>
      <c r="D204" t="s">
        <v>13</v>
      </c>
      <c r="E204" s="118">
        <v>3.5</v>
      </c>
      <c r="F204" s="118"/>
      <c r="G204" s="118">
        <f t="shared" si="2"/>
        <v>22.7</v>
      </c>
    </row>
    <row r="205" spans="1:8" ht="14.25" customHeight="1">
      <c r="B205" s="787"/>
      <c r="C205" s="787"/>
      <c r="D205" t="s">
        <v>14</v>
      </c>
      <c r="E205" s="118">
        <v>300</v>
      </c>
      <c r="F205" s="118"/>
      <c r="G205" s="118">
        <f t="shared" si="2"/>
        <v>322.7</v>
      </c>
      <c r="H205" s="12"/>
    </row>
    <row r="206" spans="1:8" ht="14.25" customHeight="1">
      <c r="A206" s="39">
        <v>43644</v>
      </c>
      <c r="B206" s="787" t="s">
        <v>5223</v>
      </c>
      <c r="C206" s="787" t="s">
        <v>17</v>
      </c>
      <c r="D206" t="s">
        <v>14</v>
      </c>
      <c r="E206" s="118"/>
      <c r="F206" s="118">
        <v>105.9</v>
      </c>
      <c r="G206" s="118">
        <f t="shared" si="2"/>
        <v>216.79999999999998</v>
      </c>
    </row>
    <row r="207" spans="1:8" ht="14.25" customHeight="1">
      <c r="A207" s="39">
        <v>43677</v>
      </c>
      <c r="B207" s="787" t="s">
        <v>5224</v>
      </c>
      <c r="C207" s="787" t="s">
        <v>17</v>
      </c>
      <c r="D207" t="s">
        <v>14</v>
      </c>
      <c r="E207" s="118"/>
      <c r="F207" s="118">
        <v>194.1</v>
      </c>
      <c r="G207" s="118">
        <f t="shared" si="2"/>
        <v>22.699999999999989</v>
      </c>
    </row>
    <row r="208" spans="1:8" ht="14.25" customHeight="1">
      <c r="A208" s="39">
        <v>43861</v>
      </c>
      <c r="B208" s="787" t="s">
        <v>5225</v>
      </c>
      <c r="C208" s="787" t="s">
        <v>17</v>
      </c>
      <c r="D208" t="s">
        <v>13</v>
      </c>
      <c r="E208" s="118"/>
      <c r="F208" s="118">
        <v>3.5</v>
      </c>
      <c r="G208" s="118">
        <f t="shared" si="2"/>
        <v>19.199999999999989</v>
      </c>
    </row>
    <row r="209" spans="1:8" ht="14.25" customHeight="1">
      <c r="A209" s="39">
        <v>43882</v>
      </c>
      <c r="B209" s="787" t="s">
        <v>5226</v>
      </c>
      <c r="C209" s="787" t="s">
        <v>17</v>
      </c>
      <c r="D209" t="s">
        <v>12</v>
      </c>
      <c r="E209" s="118"/>
      <c r="F209" s="118">
        <v>19.2</v>
      </c>
      <c r="G209" s="118">
        <f t="shared" si="2"/>
        <v>0</v>
      </c>
    </row>
    <row r="210" spans="1:8" ht="14.25" customHeight="1">
      <c r="A210" s="41">
        <v>43616</v>
      </c>
      <c r="B210" s="786" t="s">
        <v>10</v>
      </c>
      <c r="C210" s="786" t="s">
        <v>18</v>
      </c>
      <c r="D210" t="s">
        <v>12</v>
      </c>
      <c r="E210" s="118">
        <v>17.7</v>
      </c>
      <c r="F210" s="118"/>
      <c r="G210" s="118">
        <f t="shared" si="2"/>
        <v>17.7</v>
      </c>
    </row>
    <row r="211" spans="1:8" ht="14.25" customHeight="1">
      <c r="B211" s="787"/>
      <c r="C211" s="787"/>
      <c r="D211" t="s">
        <v>13</v>
      </c>
      <c r="E211" s="118">
        <v>4.0999999999999996</v>
      </c>
      <c r="F211" s="118"/>
      <c r="G211" s="118">
        <f t="shared" si="2"/>
        <v>21.799999999999997</v>
      </c>
    </row>
    <row r="212" spans="1:8" ht="16.5" customHeight="1">
      <c r="B212" s="787"/>
      <c r="C212" s="787"/>
      <c r="D212" t="s">
        <v>14</v>
      </c>
      <c r="E212" s="118">
        <v>300</v>
      </c>
      <c r="F212" s="118"/>
      <c r="G212" s="118">
        <f t="shared" si="2"/>
        <v>321.8</v>
      </c>
    </row>
    <row r="213" spans="1:8" ht="16.5" customHeight="1">
      <c r="A213" s="39">
        <v>43677</v>
      </c>
      <c r="B213" s="787" t="s">
        <v>5224</v>
      </c>
      <c r="C213" s="787" t="s">
        <v>18</v>
      </c>
      <c r="D213" t="s">
        <v>14</v>
      </c>
      <c r="E213" s="118"/>
      <c r="F213" s="118">
        <v>300</v>
      </c>
      <c r="G213" s="118">
        <f t="shared" ref="G213:G280" si="3">+G212+E213-F213</f>
        <v>21.800000000000011</v>
      </c>
    </row>
    <row r="214" spans="1:8" ht="16.5" customHeight="1">
      <c r="A214" s="39">
        <v>43861</v>
      </c>
      <c r="B214" s="787" t="s">
        <v>5225</v>
      </c>
      <c r="C214" s="787" t="s">
        <v>18</v>
      </c>
      <c r="D214" t="s">
        <v>13</v>
      </c>
      <c r="E214" s="118"/>
      <c r="F214" s="118">
        <v>4.0999999999999996</v>
      </c>
      <c r="G214" s="118">
        <f t="shared" si="3"/>
        <v>17.70000000000001</v>
      </c>
    </row>
    <row r="215" spans="1:8" ht="16.5" customHeight="1">
      <c r="A215" s="39">
        <v>43882</v>
      </c>
      <c r="B215" s="787" t="s">
        <v>5226</v>
      </c>
      <c r="C215" s="787" t="s">
        <v>18</v>
      </c>
      <c r="D215" t="s">
        <v>12</v>
      </c>
      <c r="E215" s="118"/>
      <c r="F215" s="118">
        <v>17.7</v>
      </c>
      <c r="G215" s="118">
        <f t="shared" si="3"/>
        <v>0</v>
      </c>
    </row>
    <row r="216" spans="1:8" ht="16.5" customHeight="1">
      <c r="A216" s="41">
        <v>43646</v>
      </c>
      <c r="B216" s="786" t="s">
        <v>10</v>
      </c>
      <c r="C216" s="786" t="s">
        <v>19</v>
      </c>
      <c r="D216" t="s">
        <v>12</v>
      </c>
      <c r="E216" s="118">
        <v>15.8</v>
      </c>
      <c r="F216" s="118"/>
      <c r="G216" s="118">
        <f t="shared" si="3"/>
        <v>15.8</v>
      </c>
    </row>
    <row r="217" spans="1:8" ht="16.5" customHeight="1">
      <c r="B217" s="787"/>
      <c r="C217" s="787"/>
      <c r="D217" t="s">
        <v>13</v>
      </c>
      <c r="E217" s="118">
        <v>4</v>
      </c>
      <c r="F217" s="118"/>
      <c r="G217" s="118">
        <f t="shared" si="3"/>
        <v>19.8</v>
      </c>
    </row>
    <row r="218" spans="1:8" ht="16.5" customHeight="1">
      <c r="B218" s="787"/>
      <c r="C218" s="787"/>
      <c r="D218" t="s">
        <v>14</v>
      </c>
      <c r="E218" s="118">
        <v>300</v>
      </c>
      <c r="F218" s="118"/>
      <c r="G218" s="118">
        <f t="shared" si="3"/>
        <v>319.8</v>
      </c>
    </row>
    <row r="219" spans="1:8" ht="16.5" customHeight="1">
      <c r="A219" s="39">
        <v>43677</v>
      </c>
      <c r="B219" s="787" t="s">
        <v>5224</v>
      </c>
      <c r="C219" s="787" t="s">
        <v>19</v>
      </c>
      <c r="D219" t="s">
        <v>14</v>
      </c>
      <c r="E219" s="118"/>
      <c r="F219" s="118">
        <v>95.9</v>
      </c>
      <c r="G219" s="118">
        <f t="shared" si="3"/>
        <v>223.9</v>
      </c>
      <c r="H219" s="12"/>
    </row>
    <row r="220" spans="1:8" ht="16.5" customHeight="1">
      <c r="A220" s="39">
        <v>43677</v>
      </c>
      <c r="B220" s="787" t="s">
        <v>5227</v>
      </c>
      <c r="C220" s="787" t="s">
        <v>19</v>
      </c>
      <c r="D220" t="s">
        <v>14</v>
      </c>
      <c r="E220" s="118"/>
      <c r="F220" s="118">
        <v>204.1</v>
      </c>
      <c r="G220" s="118">
        <f t="shared" si="3"/>
        <v>19.800000000000011</v>
      </c>
      <c r="H220" s="12"/>
    </row>
    <row r="221" spans="1:8" ht="16.5" customHeight="1">
      <c r="A221" s="39">
        <v>43861</v>
      </c>
      <c r="B221" s="787" t="s">
        <v>5225</v>
      </c>
      <c r="C221" s="787" t="s">
        <v>19</v>
      </c>
      <c r="D221" t="s">
        <v>13</v>
      </c>
      <c r="E221" s="118"/>
      <c r="F221" s="118">
        <v>4</v>
      </c>
      <c r="G221" s="118">
        <f t="shared" si="3"/>
        <v>15.800000000000011</v>
      </c>
      <c r="H221" s="12"/>
    </row>
    <row r="222" spans="1:8" ht="16.5" customHeight="1">
      <c r="A222" s="39">
        <v>43882</v>
      </c>
      <c r="B222" s="787" t="s">
        <v>5226</v>
      </c>
      <c r="C222" s="787" t="s">
        <v>19</v>
      </c>
      <c r="D222" t="s">
        <v>12</v>
      </c>
      <c r="E222" s="118"/>
      <c r="F222" s="118">
        <v>15.8</v>
      </c>
      <c r="G222" s="118">
        <f t="shared" si="3"/>
        <v>0</v>
      </c>
      <c r="H222" s="12"/>
    </row>
    <row r="223" spans="1:8" ht="16.5" customHeight="1">
      <c r="A223" s="41">
        <v>43677</v>
      </c>
      <c r="B223" s="786" t="s">
        <v>10</v>
      </c>
      <c r="C223" s="786" t="s">
        <v>20</v>
      </c>
      <c r="D223" t="s">
        <v>12</v>
      </c>
      <c r="E223" s="118">
        <v>15.8</v>
      </c>
      <c r="F223" s="118"/>
      <c r="G223" s="118">
        <f t="shared" si="3"/>
        <v>15.8</v>
      </c>
    </row>
    <row r="224" spans="1:8" ht="16.5" customHeight="1">
      <c r="B224" s="787"/>
      <c r="C224" s="787"/>
      <c r="D224" t="s">
        <v>13</v>
      </c>
      <c r="E224" s="118">
        <v>3.8</v>
      </c>
      <c r="F224" s="118"/>
      <c r="G224" s="118">
        <f t="shared" si="3"/>
        <v>19.600000000000001</v>
      </c>
    </row>
    <row r="225" spans="1:7" ht="16.5" customHeight="1">
      <c r="B225" s="787"/>
      <c r="C225" s="787"/>
      <c r="D225" t="s">
        <v>14</v>
      </c>
      <c r="E225" s="118">
        <v>300</v>
      </c>
      <c r="F225" s="118"/>
      <c r="G225" s="118">
        <f t="shared" si="3"/>
        <v>319.60000000000002</v>
      </c>
    </row>
    <row r="226" spans="1:7" ht="16.5" customHeight="1">
      <c r="A226" s="39">
        <v>43708</v>
      </c>
      <c r="B226" s="787" t="s">
        <v>5228</v>
      </c>
      <c r="C226" s="787" t="s">
        <v>20</v>
      </c>
      <c r="D226" t="s">
        <v>14</v>
      </c>
      <c r="E226" s="118"/>
      <c r="F226" s="118">
        <v>300</v>
      </c>
      <c r="G226" s="118">
        <f t="shared" si="3"/>
        <v>19.600000000000023</v>
      </c>
    </row>
    <row r="227" spans="1:7" ht="16.5" customHeight="1">
      <c r="A227" s="39">
        <v>43861</v>
      </c>
      <c r="B227" s="787" t="s">
        <v>5225</v>
      </c>
      <c r="C227" s="787" t="s">
        <v>20</v>
      </c>
      <c r="D227" t="s">
        <v>13</v>
      </c>
      <c r="E227" s="118"/>
      <c r="F227" s="118">
        <v>3.8</v>
      </c>
      <c r="G227" s="118">
        <f t="shared" si="3"/>
        <v>15.800000000000022</v>
      </c>
    </row>
    <row r="228" spans="1:7" ht="16.5" customHeight="1">
      <c r="A228" s="39">
        <v>44053</v>
      </c>
      <c r="B228" s="787" t="s">
        <v>5229</v>
      </c>
      <c r="C228" s="787" t="s">
        <v>20</v>
      </c>
      <c r="D228" t="s">
        <v>12</v>
      </c>
      <c r="E228" s="118"/>
      <c r="F228" s="118">
        <v>15.8</v>
      </c>
      <c r="G228" s="118">
        <f t="shared" si="3"/>
        <v>2.1316282072803006E-14</v>
      </c>
    </row>
    <row r="229" spans="1:7" ht="16.5" customHeight="1">
      <c r="A229" s="41">
        <v>43708</v>
      </c>
      <c r="B229" s="786" t="s">
        <v>10</v>
      </c>
      <c r="C229" s="786" t="s">
        <v>21</v>
      </c>
      <c r="D229" t="s">
        <v>12</v>
      </c>
      <c r="E229" s="118">
        <v>15.4</v>
      </c>
      <c r="F229" s="118"/>
      <c r="G229" s="118">
        <f t="shared" si="3"/>
        <v>15.400000000000022</v>
      </c>
    </row>
    <row r="230" spans="1:7" ht="16.5" customHeight="1">
      <c r="B230" s="787"/>
      <c r="C230" s="787"/>
      <c r="D230" t="s">
        <v>13</v>
      </c>
      <c r="E230" s="118">
        <v>3.7</v>
      </c>
      <c r="F230" s="118"/>
      <c r="G230" s="118">
        <f t="shared" si="3"/>
        <v>19.100000000000023</v>
      </c>
    </row>
    <row r="231" spans="1:7" ht="16.5" customHeight="1">
      <c r="B231" s="787"/>
      <c r="C231" s="787"/>
      <c r="D231" t="s">
        <v>14</v>
      </c>
      <c r="E231" s="118">
        <v>300</v>
      </c>
      <c r="F231" s="118"/>
      <c r="G231" s="118">
        <f t="shared" si="3"/>
        <v>319.10000000000002</v>
      </c>
    </row>
    <row r="232" spans="1:7" ht="16.5" customHeight="1">
      <c r="A232" s="39">
        <v>43738</v>
      </c>
      <c r="B232" s="787" t="s">
        <v>5230</v>
      </c>
      <c r="C232" s="787" t="s">
        <v>21</v>
      </c>
      <c r="D232" t="s">
        <v>14</v>
      </c>
      <c r="E232" s="118"/>
      <c r="F232" s="118">
        <v>110</v>
      </c>
      <c r="G232" s="118">
        <f t="shared" si="3"/>
        <v>209.10000000000002</v>
      </c>
    </row>
    <row r="233" spans="1:7" ht="16.5" customHeight="1">
      <c r="A233" s="39">
        <v>43769</v>
      </c>
      <c r="B233" s="787" t="s">
        <v>5231</v>
      </c>
      <c r="C233" s="787" t="s">
        <v>21</v>
      </c>
      <c r="D233" t="s">
        <v>14</v>
      </c>
      <c r="E233" s="118"/>
      <c r="F233" s="118">
        <v>190</v>
      </c>
      <c r="G233" s="118">
        <f t="shared" si="3"/>
        <v>19.100000000000023</v>
      </c>
    </row>
    <row r="234" spans="1:7" ht="16.5" customHeight="1">
      <c r="A234" s="39">
        <v>43861</v>
      </c>
      <c r="B234" s="787" t="s">
        <v>5225</v>
      </c>
      <c r="C234" s="787" t="s">
        <v>21</v>
      </c>
      <c r="D234" t="s">
        <v>13</v>
      </c>
      <c r="E234" s="118"/>
      <c r="F234" s="118">
        <v>3.7</v>
      </c>
      <c r="G234" s="118">
        <f t="shared" si="3"/>
        <v>15.400000000000023</v>
      </c>
    </row>
    <row r="235" spans="1:7" ht="16.5" customHeight="1">
      <c r="A235" s="39">
        <v>44053</v>
      </c>
      <c r="B235" s="787" t="s">
        <v>5229</v>
      </c>
      <c r="C235" s="787" t="s">
        <v>21</v>
      </c>
      <c r="D235" t="s">
        <v>12</v>
      </c>
      <c r="E235" s="118"/>
      <c r="F235" s="118">
        <v>15.4</v>
      </c>
      <c r="G235" s="118">
        <f t="shared" si="3"/>
        <v>2.3092638912203256E-14</v>
      </c>
    </row>
    <row r="236" spans="1:7" ht="16.5" customHeight="1">
      <c r="A236" s="41">
        <v>43738</v>
      </c>
      <c r="B236" s="786" t="s">
        <v>10</v>
      </c>
      <c r="C236" s="786" t="s">
        <v>22</v>
      </c>
      <c r="D236" t="s">
        <v>12</v>
      </c>
      <c r="E236" s="118">
        <v>15.5</v>
      </c>
      <c r="F236" s="118"/>
      <c r="G236" s="118">
        <f t="shared" si="3"/>
        <v>15.500000000000023</v>
      </c>
    </row>
    <row r="237" spans="1:7" ht="16.5" customHeight="1">
      <c r="B237" s="787"/>
      <c r="C237" s="787"/>
      <c r="D237" t="s">
        <v>13</v>
      </c>
      <c r="E237" s="118">
        <v>3.7</v>
      </c>
      <c r="F237" s="118"/>
      <c r="G237" s="118">
        <f t="shared" si="3"/>
        <v>19.200000000000024</v>
      </c>
    </row>
    <row r="238" spans="1:7" ht="16.5" customHeight="1">
      <c r="B238" s="787"/>
      <c r="C238" s="787"/>
      <c r="D238" t="s">
        <v>14</v>
      </c>
      <c r="E238" s="118">
        <v>300</v>
      </c>
      <c r="F238" s="118"/>
      <c r="G238" s="118">
        <f t="shared" si="3"/>
        <v>319.20000000000005</v>
      </c>
    </row>
    <row r="239" spans="1:7" ht="16.5" customHeight="1">
      <c r="A239" s="39">
        <v>43769</v>
      </c>
      <c r="B239" s="787" t="s">
        <v>5231</v>
      </c>
      <c r="C239" s="787" t="s">
        <v>22</v>
      </c>
      <c r="D239" t="s">
        <v>14</v>
      </c>
      <c r="E239" s="118"/>
      <c r="F239" s="118">
        <v>110</v>
      </c>
      <c r="G239" s="118">
        <f t="shared" si="3"/>
        <v>209.20000000000005</v>
      </c>
    </row>
    <row r="240" spans="1:7" ht="16.5" customHeight="1">
      <c r="A240" s="39">
        <v>43773</v>
      </c>
      <c r="B240" s="787" t="s">
        <v>5232</v>
      </c>
      <c r="C240" s="787" t="s">
        <v>22</v>
      </c>
      <c r="D240" t="s">
        <v>14</v>
      </c>
      <c r="E240" s="118"/>
      <c r="F240" s="118">
        <v>190</v>
      </c>
      <c r="G240" s="118">
        <f t="shared" si="3"/>
        <v>19.200000000000045</v>
      </c>
    </row>
    <row r="241" spans="1:7" ht="16.5" customHeight="1">
      <c r="A241" s="39">
        <v>43861</v>
      </c>
      <c r="B241" s="787" t="s">
        <v>5225</v>
      </c>
      <c r="C241" s="787" t="s">
        <v>22</v>
      </c>
      <c r="D241" t="s">
        <v>13</v>
      </c>
      <c r="E241" s="118"/>
      <c r="F241" s="118">
        <v>3.7</v>
      </c>
      <c r="G241" s="118">
        <f t="shared" si="3"/>
        <v>15.500000000000046</v>
      </c>
    </row>
    <row r="242" spans="1:7" ht="16.5" customHeight="1">
      <c r="A242" s="39">
        <v>44053</v>
      </c>
      <c r="B242" s="787" t="s">
        <v>5229</v>
      </c>
      <c r="C242" s="787" t="s">
        <v>22</v>
      </c>
      <c r="D242" t="s">
        <v>12</v>
      </c>
      <c r="E242" s="118"/>
      <c r="F242" s="118">
        <v>15.5</v>
      </c>
      <c r="G242" s="118">
        <f t="shared" si="3"/>
        <v>4.6185277824406512E-14</v>
      </c>
    </row>
    <row r="243" spans="1:7" ht="16.5" customHeight="1">
      <c r="A243" s="41">
        <v>43769</v>
      </c>
      <c r="B243" s="786" t="s">
        <v>10</v>
      </c>
      <c r="C243" s="786" t="s">
        <v>23</v>
      </c>
      <c r="D243" t="s">
        <v>12</v>
      </c>
      <c r="E243" s="118">
        <v>15.5</v>
      </c>
      <c r="F243" s="118"/>
      <c r="G243" s="118">
        <f t="shared" si="3"/>
        <v>15.500000000000046</v>
      </c>
    </row>
    <row r="244" spans="1:7" ht="16.5" customHeight="1">
      <c r="B244" s="787"/>
      <c r="C244" s="787"/>
      <c r="D244" t="s">
        <v>13</v>
      </c>
      <c r="E244" s="118">
        <v>3.6</v>
      </c>
      <c r="F244" s="118"/>
      <c r="G244" s="118">
        <f t="shared" si="3"/>
        <v>19.100000000000048</v>
      </c>
    </row>
    <row r="245" spans="1:7" ht="16.5" customHeight="1">
      <c r="B245" s="787"/>
      <c r="C245" s="787"/>
      <c r="D245" t="s">
        <v>14</v>
      </c>
      <c r="E245" s="118">
        <v>300</v>
      </c>
      <c r="F245" s="118"/>
      <c r="G245" s="118">
        <f t="shared" si="3"/>
        <v>319.10000000000002</v>
      </c>
    </row>
    <row r="246" spans="1:7" ht="16.5" customHeight="1">
      <c r="A246" s="39">
        <v>43799</v>
      </c>
      <c r="B246" s="787" t="s">
        <v>5233</v>
      </c>
      <c r="C246" s="787" t="s">
        <v>23</v>
      </c>
      <c r="D246" t="s">
        <v>14</v>
      </c>
      <c r="E246" s="118"/>
      <c r="F246" s="118">
        <v>190</v>
      </c>
      <c r="G246" s="118">
        <f t="shared" si="3"/>
        <v>129.10000000000002</v>
      </c>
    </row>
    <row r="247" spans="1:7" ht="16.5" customHeight="1">
      <c r="A247" s="39">
        <v>43830</v>
      </c>
      <c r="B247" s="787" t="s">
        <v>5234</v>
      </c>
      <c r="C247" s="787" t="s">
        <v>23</v>
      </c>
      <c r="D247" t="s">
        <v>14</v>
      </c>
      <c r="E247" s="118"/>
      <c r="F247" s="118">
        <v>110</v>
      </c>
      <c r="G247" s="118">
        <f t="shared" si="3"/>
        <v>19.100000000000023</v>
      </c>
    </row>
    <row r="248" spans="1:7" ht="16.5" customHeight="1">
      <c r="A248" s="39">
        <v>43861</v>
      </c>
      <c r="B248" s="787" t="s">
        <v>5225</v>
      </c>
      <c r="C248" s="787" t="s">
        <v>23</v>
      </c>
      <c r="D248" t="s">
        <v>13</v>
      </c>
      <c r="E248" s="118"/>
      <c r="F248" s="118">
        <v>3.6</v>
      </c>
      <c r="G248" s="118">
        <f t="shared" si="3"/>
        <v>15.500000000000023</v>
      </c>
    </row>
    <row r="249" spans="1:7" ht="16.5" customHeight="1">
      <c r="A249" s="39">
        <v>44053</v>
      </c>
      <c r="B249" s="787" t="s">
        <v>5229</v>
      </c>
      <c r="C249" s="787" t="s">
        <v>23</v>
      </c>
      <c r="D249" t="s">
        <v>12</v>
      </c>
      <c r="E249" s="118"/>
      <c r="F249" s="118">
        <v>15.5</v>
      </c>
      <c r="G249" s="118">
        <f t="shared" si="3"/>
        <v>2.3092638912203256E-14</v>
      </c>
    </row>
    <row r="250" spans="1:7" ht="16.5" customHeight="1">
      <c r="A250" s="41">
        <v>43799</v>
      </c>
      <c r="B250" s="786" t="s">
        <v>10</v>
      </c>
      <c r="C250" s="786" t="s">
        <v>24</v>
      </c>
      <c r="D250" t="s">
        <v>12</v>
      </c>
      <c r="E250" s="118">
        <v>17.399999999999999</v>
      </c>
      <c r="F250" s="118"/>
      <c r="G250" s="118">
        <f t="shared" si="3"/>
        <v>17.40000000000002</v>
      </c>
    </row>
    <row r="251" spans="1:7" ht="16.5" customHeight="1">
      <c r="B251" s="787"/>
      <c r="C251" s="787"/>
      <c r="D251" t="s">
        <v>13</v>
      </c>
      <c r="E251" s="118">
        <v>3.7</v>
      </c>
      <c r="F251" s="118"/>
      <c r="G251" s="118">
        <f t="shared" si="3"/>
        <v>21.100000000000019</v>
      </c>
    </row>
    <row r="252" spans="1:7" ht="16.5" customHeight="1">
      <c r="B252" s="787"/>
      <c r="C252" s="787"/>
      <c r="D252" t="s">
        <v>14</v>
      </c>
      <c r="E252" s="118">
        <v>300</v>
      </c>
      <c r="F252" s="118"/>
      <c r="G252" s="118">
        <f t="shared" si="3"/>
        <v>321.10000000000002</v>
      </c>
    </row>
    <row r="253" spans="1:7" ht="16.5" customHeight="1">
      <c r="A253" s="39">
        <v>43830</v>
      </c>
      <c r="B253" s="787" t="s">
        <v>5234</v>
      </c>
      <c r="C253" s="787" t="s">
        <v>24</v>
      </c>
      <c r="D253" t="s">
        <v>14</v>
      </c>
      <c r="E253" s="118"/>
      <c r="F253" s="118">
        <v>140</v>
      </c>
      <c r="G253" s="118">
        <f t="shared" si="3"/>
        <v>181.10000000000002</v>
      </c>
    </row>
    <row r="254" spans="1:7" ht="16.5" customHeight="1">
      <c r="A254" s="39">
        <v>43861</v>
      </c>
      <c r="B254" s="787" t="s">
        <v>5235</v>
      </c>
      <c r="C254" s="787" t="s">
        <v>24</v>
      </c>
      <c r="D254" t="s">
        <v>14</v>
      </c>
      <c r="E254" s="118"/>
      <c r="F254" s="118">
        <v>160</v>
      </c>
      <c r="G254" s="118">
        <f t="shared" si="3"/>
        <v>21.100000000000023</v>
      </c>
    </row>
    <row r="255" spans="1:7" ht="16.5" customHeight="1">
      <c r="A255" s="39">
        <v>43861</v>
      </c>
      <c r="B255" s="787" t="s">
        <v>5225</v>
      </c>
      <c r="C255" s="787" t="s">
        <v>24</v>
      </c>
      <c r="D255" t="s">
        <v>13</v>
      </c>
      <c r="E255" s="118"/>
      <c r="F255" s="118">
        <v>3.7</v>
      </c>
      <c r="G255" s="118">
        <f t="shared" si="3"/>
        <v>17.400000000000023</v>
      </c>
    </row>
    <row r="256" spans="1:7" ht="16.5" customHeight="1">
      <c r="A256" s="39">
        <v>44053</v>
      </c>
      <c r="B256" s="787" t="s">
        <v>5229</v>
      </c>
      <c r="C256" s="787" t="s">
        <v>24</v>
      </c>
      <c r="D256" t="s">
        <v>12</v>
      </c>
      <c r="E256" s="118"/>
      <c r="F256" s="118">
        <v>17.399999999999999</v>
      </c>
      <c r="G256" s="118">
        <f t="shared" si="3"/>
        <v>0</v>
      </c>
    </row>
    <row r="257" spans="1:7" ht="16.5" customHeight="1">
      <c r="A257" s="41">
        <v>43830</v>
      </c>
      <c r="B257" s="786" t="s">
        <v>10</v>
      </c>
      <c r="C257" s="786" t="s">
        <v>25</v>
      </c>
      <c r="D257" t="s">
        <v>12</v>
      </c>
      <c r="E257" s="118">
        <v>18.2</v>
      </c>
      <c r="F257" s="118"/>
      <c r="G257" s="118">
        <f t="shared" si="3"/>
        <v>18.2</v>
      </c>
    </row>
    <row r="258" spans="1:7" ht="16.5" customHeight="1">
      <c r="B258" s="787"/>
      <c r="C258" s="787"/>
      <c r="D258" t="s">
        <v>13</v>
      </c>
      <c r="E258" s="118">
        <v>3.8</v>
      </c>
      <c r="F258" s="118"/>
      <c r="G258" s="118">
        <f t="shared" si="3"/>
        <v>22</v>
      </c>
    </row>
    <row r="259" spans="1:7" ht="16.5" customHeight="1">
      <c r="B259" s="787"/>
      <c r="C259" s="787"/>
      <c r="D259" t="s">
        <v>14</v>
      </c>
      <c r="E259" s="118">
        <v>300</v>
      </c>
      <c r="F259" s="118"/>
      <c r="G259" s="118">
        <f t="shared" si="3"/>
        <v>322</v>
      </c>
    </row>
    <row r="260" spans="1:7" ht="16.5" customHeight="1">
      <c r="A260" s="39">
        <v>43861</v>
      </c>
      <c r="B260" s="787" t="s">
        <v>5225</v>
      </c>
      <c r="C260" s="787" t="s">
        <v>25</v>
      </c>
      <c r="D260" t="s">
        <v>13</v>
      </c>
      <c r="E260" s="118"/>
      <c r="F260" s="118">
        <v>3.8</v>
      </c>
      <c r="G260" s="118">
        <f t="shared" si="3"/>
        <v>318.2</v>
      </c>
    </row>
    <row r="261" spans="1:7" ht="16.5" customHeight="1">
      <c r="A261" s="39">
        <v>44053</v>
      </c>
      <c r="B261" s="787" t="s">
        <v>5229</v>
      </c>
      <c r="C261" s="787" t="s">
        <v>25</v>
      </c>
      <c r="D261" t="s">
        <v>12</v>
      </c>
      <c r="E261" s="118"/>
      <c r="F261" s="118">
        <v>18.2</v>
      </c>
      <c r="G261" s="118">
        <f t="shared" si="3"/>
        <v>300</v>
      </c>
    </row>
    <row r="262" spans="1:7" ht="16.5" customHeight="1">
      <c r="A262" s="39">
        <v>44053</v>
      </c>
      <c r="B262" s="787" t="s">
        <v>5229</v>
      </c>
      <c r="C262" s="787" t="s">
        <v>25</v>
      </c>
      <c r="D262" t="s">
        <v>14</v>
      </c>
      <c r="E262" s="118"/>
      <c r="F262" s="118">
        <v>300</v>
      </c>
      <c r="G262" s="118">
        <f t="shared" si="3"/>
        <v>0</v>
      </c>
    </row>
    <row r="263" spans="1:7" ht="16.5" customHeight="1">
      <c r="A263" s="41">
        <v>43861</v>
      </c>
      <c r="B263" s="786" t="s">
        <v>10</v>
      </c>
      <c r="C263" s="786" t="s">
        <v>11</v>
      </c>
      <c r="D263" t="s">
        <v>12</v>
      </c>
      <c r="E263" s="118">
        <v>20.9</v>
      </c>
      <c r="F263" s="118"/>
      <c r="G263" s="118">
        <f t="shared" si="3"/>
        <v>20.9</v>
      </c>
    </row>
    <row r="264" spans="1:7" ht="16.5" customHeight="1">
      <c r="B264" s="787"/>
      <c r="C264" s="787"/>
      <c r="D264" t="s">
        <v>13</v>
      </c>
      <c r="E264" s="118">
        <v>3.6</v>
      </c>
      <c r="F264" s="118"/>
      <c r="G264" s="118">
        <f t="shared" si="3"/>
        <v>24.5</v>
      </c>
    </row>
    <row r="265" spans="1:7" ht="16.5" customHeight="1">
      <c r="B265" s="787"/>
      <c r="C265" s="787"/>
      <c r="D265" t="s">
        <v>14</v>
      </c>
      <c r="E265" s="118">
        <v>300</v>
      </c>
      <c r="F265" s="118"/>
      <c r="G265" s="118">
        <f t="shared" si="3"/>
        <v>324.5</v>
      </c>
    </row>
    <row r="266" spans="1:7" ht="16.5" customHeight="1">
      <c r="A266" s="39">
        <v>43861</v>
      </c>
      <c r="B266" s="787" t="s">
        <v>5236</v>
      </c>
      <c r="C266" s="787" t="s">
        <v>11</v>
      </c>
      <c r="D266" t="s">
        <v>14</v>
      </c>
      <c r="E266" s="118"/>
      <c r="F266" s="118">
        <v>90</v>
      </c>
      <c r="G266" s="118">
        <f t="shared" si="3"/>
        <v>234.5</v>
      </c>
    </row>
    <row r="267" spans="1:7" ht="16.5" customHeight="1">
      <c r="A267" s="39">
        <v>43861</v>
      </c>
      <c r="B267" s="787" t="s">
        <v>5237</v>
      </c>
      <c r="C267" s="787" t="s">
        <v>11</v>
      </c>
      <c r="D267" t="s">
        <v>14</v>
      </c>
      <c r="E267" s="118"/>
      <c r="F267" s="118">
        <v>210</v>
      </c>
      <c r="G267" s="118">
        <f t="shared" si="3"/>
        <v>24.5</v>
      </c>
    </row>
    <row r="268" spans="1:7" ht="16.5" customHeight="1">
      <c r="A268" s="39">
        <v>44180</v>
      </c>
      <c r="B268" s="787" t="s">
        <v>5238</v>
      </c>
      <c r="C268" s="787" t="s">
        <v>11</v>
      </c>
      <c r="D268" t="s">
        <v>12</v>
      </c>
      <c r="E268" s="118"/>
      <c r="F268" s="118">
        <v>20.9</v>
      </c>
      <c r="G268" s="118">
        <f t="shared" si="3"/>
        <v>3.6000000000000014</v>
      </c>
    </row>
    <row r="269" spans="1:7" ht="16.5" customHeight="1">
      <c r="A269" s="39">
        <v>44180</v>
      </c>
      <c r="B269" s="787" t="s">
        <v>5238</v>
      </c>
      <c r="C269" s="787" t="s">
        <v>11</v>
      </c>
      <c r="D269" t="s">
        <v>13</v>
      </c>
      <c r="E269" s="118"/>
      <c r="F269" s="118">
        <v>3.6</v>
      </c>
      <c r="G269" s="118">
        <f t="shared" si="3"/>
        <v>0</v>
      </c>
    </row>
    <row r="270" spans="1:7" ht="16.5" customHeight="1">
      <c r="A270" s="41">
        <v>43890</v>
      </c>
      <c r="B270" s="786" t="s">
        <v>10</v>
      </c>
      <c r="C270" s="786" t="s">
        <v>15</v>
      </c>
      <c r="D270" t="s">
        <v>12</v>
      </c>
      <c r="E270" s="118">
        <v>21.7</v>
      </c>
      <c r="F270" s="118"/>
      <c r="G270" s="118">
        <f t="shared" si="3"/>
        <v>21.7</v>
      </c>
    </row>
    <row r="271" spans="1:7" ht="16.5" customHeight="1">
      <c r="B271" s="787"/>
      <c r="C271" s="787"/>
      <c r="D271" t="s">
        <v>13</v>
      </c>
      <c r="E271" s="118">
        <v>3.8</v>
      </c>
      <c r="F271" s="118"/>
      <c r="G271" s="118">
        <f t="shared" si="3"/>
        <v>25.5</v>
      </c>
    </row>
    <row r="272" spans="1:7" ht="16.5" customHeight="1">
      <c r="B272" s="787"/>
      <c r="C272" s="787"/>
      <c r="D272" t="s">
        <v>14</v>
      </c>
      <c r="E272" s="118">
        <v>300</v>
      </c>
      <c r="F272" s="118"/>
      <c r="G272" s="118">
        <f t="shared" si="3"/>
        <v>325.5</v>
      </c>
    </row>
    <row r="273" spans="1:7" ht="16.5" customHeight="1">
      <c r="A273" s="39">
        <v>43890</v>
      </c>
      <c r="B273" s="787" t="s">
        <v>5239</v>
      </c>
      <c r="C273" s="787" t="s">
        <v>15</v>
      </c>
      <c r="D273" t="s">
        <v>14</v>
      </c>
      <c r="E273" s="118"/>
      <c r="F273" s="118">
        <v>200</v>
      </c>
      <c r="G273" s="118">
        <f t="shared" si="3"/>
        <v>125.5</v>
      </c>
    </row>
    <row r="274" spans="1:7" ht="16.5" customHeight="1">
      <c r="A274" s="39">
        <v>44104</v>
      </c>
      <c r="B274" s="787" t="s">
        <v>5240</v>
      </c>
      <c r="C274" s="787" t="s">
        <v>15</v>
      </c>
      <c r="D274" t="s">
        <v>14</v>
      </c>
      <c r="E274" s="118"/>
      <c r="F274" s="118">
        <v>100</v>
      </c>
      <c r="G274" s="118">
        <f t="shared" si="3"/>
        <v>25.5</v>
      </c>
    </row>
    <row r="275" spans="1:7" ht="16.5" customHeight="1">
      <c r="A275" s="39">
        <v>44180</v>
      </c>
      <c r="B275" s="787" t="s">
        <v>5238</v>
      </c>
      <c r="C275" s="787" t="s">
        <v>15</v>
      </c>
      <c r="D275" t="s">
        <v>12</v>
      </c>
      <c r="E275" s="118"/>
      <c r="F275" s="118">
        <v>21.7</v>
      </c>
      <c r="G275" s="118">
        <f t="shared" si="3"/>
        <v>3.8000000000000007</v>
      </c>
    </row>
    <row r="276" spans="1:7" ht="16.5" customHeight="1">
      <c r="A276" s="39">
        <v>44180</v>
      </c>
      <c r="B276" s="787" t="s">
        <v>5238</v>
      </c>
      <c r="C276" s="787" t="s">
        <v>15</v>
      </c>
      <c r="D276" t="s">
        <v>13</v>
      </c>
      <c r="E276" s="118"/>
      <c r="F276" s="118">
        <v>3.8</v>
      </c>
      <c r="G276" s="118">
        <f t="shared" si="3"/>
        <v>0</v>
      </c>
    </row>
    <row r="277" spans="1:7" ht="16.5" customHeight="1">
      <c r="A277" s="41">
        <v>43921</v>
      </c>
      <c r="B277" s="786" t="s">
        <v>10</v>
      </c>
      <c r="C277" s="786" t="s">
        <v>16</v>
      </c>
      <c r="D277" t="s">
        <v>12</v>
      </c>
      <c r="E277" s="118">
        <v>19.600000000000001</v>
      </c>
      <c r="F277" s="118"/>
      <c r="G277" s="118">
        <f t="shared" si="3"/>
        <v>19.600000000000001</v>
      </c>
    </row>
    <row r="278" spans="1:7" ht="16.5" customHeight="1">
      <c r="B278" s="787"/>
      <c r="C278" s="787"/>
      <c r="D278" t="s">
        <v>13</v>
      </c>
      <c r="E278" s="118">
        <v>3.8</v>
      </c>
      <c r="F278" s="118"/>
      <c r="G278" s="118">
        <f t="shared" si="3"/>
        <v>23.400000000000002</v>
      </c>
    </row>
    <row r="279" spans="1:7" ht="16.5" customHeight="1">
      <c r="B279" s="787"/>
      <c r="C279" s="787"/>
      <c r="D279" t="s">
        <v>14</v>
      </c>
      <c r="E279" s="118">
        <v>300</v>
      </c>
      <c r="F279" s="118"/>
      <c r="G279" s="118">
        <f t="shared" si="3"/>
        <v>323.39999999999998</v>
      </c>
    </row>
    <row r="280" spans="1:7" ht="16.5" customHeight="1">
      <c r="A280" s="39">
        <v>43969</v>
      </c>
      <c r="B280" s="787" t="s">
        <v>5241</v>
      </c>
      <c r="C280" s="787" t="s">
        <v>16</v>
      </c>
      <c r="D280" t="s">
        <v>14</v>
      </c>
      <c r="E280" s="118"/>
      <c r="F280" s="118">
        <v>70</v>
      </c>
      <c r="G280" s="118">
        <f t="shared" si="3"/>
        <v>253.39999999999998</v>
      </c>
    </row>
    <row r="281" spans="1:7" ht="16.5" customHeight="1">
      <c r="A281" s="39">
        <v>44104</v>
      </c>
      <c r="B281" s="787" t="s">
        <v>5240</v>
      </c>
      <c r="C281" s="787" t="s">
        <v>16</v>
      </c>
      <c r="D281" t="s">
        <v>14</v>
      </c>
      <c r="E281" s="118"/>
      <c r="F281" s="118">
        <v>20</v>
      </c>
      <c r="G281" s="118">
        <f t="shared" ref="G281:G344" si="4">+G280+E281-F281</f>
        <v>233.39999999999998</v>
      </c>
    </row>
    <row r="282" spans="1:7" ht="16.5" customHeight="1">
      <c r="A282" s="39">
        <v>44135</v>
      </c>
      <c r="B282" s="787" t="s">
        <v>5242</v>
      </c>
      <c r="C282" s="787" t="s">
        <v>16</v>
      </c>
      <c r="D282" t="s">
        <v>14</v>
      </c>
      <c r="E282" s="118"/>
      <c r="F282" s="118">
        <v>10</v>
      </c>
      <c r="G282" s="118">
        <f t="shared" si="4"/>
        <v>223.39999999999998</v>
      </c>
    </row>
    <row r="283" spans="1:7" ht="16.5" customHeight="1">
      <c r="A283" s="39">
        <v>44165</v>
      </c>
      <c r="B283" s="787" t="s">
        <v>5243</v>
      </c>
      <c r="C283" s="787" t="s">
        <v>16</v>
      </c>
      <c r="D283" t="s">
        <v>14</v>
      </c>
      <c r="E283" s="118"/>
      <c r="F283" s="118">
        <v>10</v>
      </c>
      <c r="G283" s="118">
        <f t="shared" si="4"/>
        <v>213.39999999999998</v>
      </c>
    </row>
    <row r="284" spans="1:7" ht="16.5" customHeight="1">
      <c r="A284" s="39">
        <v>44180</v>
      </c>
      <c r="B284" s="787" t="s">
        <v>5244</v>
      </c>
      <c r="C284" s="787" t="s">
        <v>16</v>
      </c>
      <c r="D284" t="s">
        <v>14</v>
      </c>
      <c r="E284" s="118"/>
      <c r="F284" s="118">
        <v>190</v>
      </c>
      <c r="G284" s="118">
        <f t="shared" si="4"/>
        <v>23.399999999999977</v>
      </c>
    </row>
    <row r="285" spans="1:7" ht="16.5" customHeight="1">
      <c r="A285" s="39">
        <v>44180</v>
      </c>
      <c r="B285" s="787" t="s">
        <v>5238</v>
      </c>
      <c r="C285" s="787" t="s">
        <v>16</v>
      </c>
      <c r="D285" t="s">
        <v>12</v>
      </c>
      <c r="E285" s="118"/>
      <c r="F285" s="118">
        <v>19.600000000000001</v>
      </c>
      <c r="G285" s="118">
        <f t="shared" si="4"/>
        <v>3.7999999999999758</v>
      </c>
    </row>
    <row r="286" spans="1:7" ht="16.5" customHeight="1">
      <c r="A286" s="39">
        <v>44180</v>
      </c>
      <c r="B286" s="787" t="s">
        <v>5238</v>
      </c>
      <c r="C286" s="787" t="s">
        <v>16</v>
      </c>
      <c r="D286" t="s">
        <v>13</v>
      </c>
      <c r="E286" s="118"/>
      <c r="F286" s="118">
        <v>3.8</v>
      </c>
      <c r="G286" s="118">
        <f t="shared" si="4"/>
        <v>-2.3980817331903381E-14</v>
      </c>
    </row>
    <row r="287" spans="1:7" ht="16.5" customHeight="1">
      <c r="A287" s="41">
        <v>43951</v>
      </c>
      <c r="B287" s="786" t="s">
        <v>10</v>
      </c>
      <c r="C287" s="786" t="s">
        <v>17</v>
      </c>
      <c r="D287" t="s">
        <v>12</v>
      </c>
      <c r="E287" s="118">
        <v>13.1</v>
      </c>
      <c r="F287" s="118"/>
      <c r="G287" s="118">
        <f t="shared" si="4"/>
        <v>13.099999999999977</v>
      </c>
    </row>
    <row r="288" spans="1:7" ht="16.5" customHeight="1">
      <c r="B288" s="787"/>
      <c r="C288" s="787"/>
      <c r="D288" t="s">
        <v>13</v>
      </c>
      <c r="E288" s="118">
        <v>4.5999999999999996</v>
      </c>
      <c r="F288" s="118"/>
      <c r="G288" s="118">
        <f t="shared" si="4"/>
        <v>17.699999999999974</v>
      </c>
    </row>
    <row r="289" spans="1:7" ht="16.5" customHeight="1">
      <c r="B289" s="787"/>
      <c r="C289" s="787"/>
      <c r="D289" t="s">
        <v>14</v>
      </c>
      <c r="E289" s="118">
        <v>300</v>
      </c>
      <c r="F289" s="118"/>
      <c r="G289" s="118">
        <f t="shared" si="4"/>
        <v>317.7</v>
      </c>
    </row>
    <row r="290" spans="1:7" ht="16.5" customHeight="1">
      <c r="A290" s="39">
        <v>44180</v>
      </c>
      <c r="B290" s="787" t="s">
        <v>5244</v>
      </c>
      <c r="C290" s="787" t="s">
        <v>17</v>
      </c>
      <c r="D290" t="s">
        <v>14</v>
      </c>
      <c r="E290" s="118"/>
      <c r="F290" s="118">
        <v>300</v>
      </c>
      <c r="G290" s="118">
        <f t="shared" si="4"/>
        <v>17.699999999999989</v>
      </c>
    </row>
    <row r="291" spans="1:7" ht="16.5" customHeight="1">
      <c r="A291" s="39">
        <v>44180</v>
      </c>
      <c r="B291" s="787" t="s">
        <v>5238</v>
      </c>
      <c r="C291" s="787" t="s">
        <v>17</v>
      </c>
      <c r="D291" t="s">
        <v>12</v>
      </c>
      <c r="E291" s="118"/>
      <c r="F291" s="118">
        <v>13.1</v>
      </c>
      <c r="G291" s="118">
        <f t="shared" si="4"/>
        <v>4.599999999999989</v>
      </c>
    </row>
    <row r="292" spans="1:7" ht="16.5" customHeight="1">
      <c r="A292" s="39">
        <v>44180</v>
      </c>
      <c r="B292" s="787" t="s">
        <v>5238</v>
      </c>
      <c r="C292" s="787" t="s">
        <v>17</v>
      </c>
      <c r="D292" t="s">
        <v>13</v>
      </c>
      <c r="E292" s="118"/>
      <c r="F292" s="118">
        <v>4.5999999999999996</v>
      </c>
      <c r="G292" s="118">
        <f t="shared" si="4"/>
        <v>-1.0658141036401503E-14</v>
      </c>
    </row>
    <row r="293" spans="1:7" ht="16.5" customHeight="1">
      <c r="A293" s="41">
        <v>43982</v>
      </c>
      <c r="B293" s="786" t="s">
        <v>10</v>
      </c>
      <c r="C293" s="786" t="s">
        <v>18</v>
      </c>
      <c r="D293" t="s">
        <v>12</v>
      </c>
      <c r="E293" s="118">
        <v>12.1</v>
      </c>
      <c r="F293" s="118"/>
      <c r="G293" s="118">
        <f t="shared" si="4"/>
        <v>12.099999999999989</v>
      </c>
    </row>
    <row r="294" spans="1:7" ht="16.5" customHeight="1">
      <c r="B294" s="787"/>
      <c r="C294" s="787"/>
      <c r="D294" t="s">
        <v>13</v>
      </c>
      <c r="E294" s="118">
        <v>2.5</v>
      </c>
      <c r="F294" s="118"/>
      <c r="G294" s="118">
        <f t="shared" si="4"/>
        <v>14.599999999999989</v>
      </c>
    </row>
    <row r="295" spans="1:7" ht="16.5" customHeight="1">
      <c r="B295" s="787"/>
      <c r="C295" s="787"/>
      <c r="D295" t="s">
        <v>14</v>
      </c>
      <c r="E295" s="118">
        <v>300</v>
      </c>
      <c r="F295" s="118"/>
      <c r="G295" s="118">
        <f t="shared" si="4"/>
        <v>314.59999999999997</v>
      </c>
    </row>
    <row r="296" spans="1:7" ht="16.5" customHeight="1">
      <c r="A296" s="39">
        <v>44180</v>
      </c>
      <c r="B296" s="787" t="s">
        <v>5244</v>
      </c>
      <c r="C296" s="787" t="s">
        <v>18</v>
      </c>
      <c r="D296" t="s">
        <v>14</v>
      </c>
      <c r="E296" s="118"/>
      <c r="F296" s="118">
        <v>300</v>
      </c>
      <c r="G296" s="118">
        <f t="shared" si="4"/>
        <v>14.599999999999966</v>
      </c>
    </row>
    <row r="297" spans="1:7" ht="16.5" customHeight="1">
      <c r="A297" s="39">
        <v>44180</v>
      </c>
      <c r="B297" s="787" t="s">
        <v>5245</v>
      </c>
      <c r="C297" s="787" t="s">
        <v>18</v>
      </c>
      <c r="D297" t="s">
        <v>12</v>
      </c>
      <c r="E297" s="118"/>
      <c r="F297" s="118">
        <v>12.1</v>
      </c>
      <c r="G297" s="118">
        <f t="shared" si="4"/>
        <v>2.4999999999999662</v>
      </c>
    </row>
    <row r="298" spans="1:7" ht="16.5" customHeight="1">
      <c r="A298" s="39">
        <v>44180</v>
      </c>
      <c r="B298" s="787" t="s">
        <v>5245</v>
      </c>
      <c r="C298" s="787" t="s">
        <v>18</v>
      </c>
      <c r="D298" t="s">
        <v>13</v>
      </c>
      <c r="E298" s="118"/>
      <c r="F298" s="118">
        <v>2.5</v>
      </c>
      <c r="G298" s="118">
        <f t="shared" si="4"/>
        <v>-3.3750779948604759E-14</v>
      </c>
    </row>
    <row r="299" spans="1:7" ht="16.5" customHeight="1">
      <c r="A299" s="41">
        <v>44012</v>
      </c>
      <c r="B299" s="786" t="s">
        <v>10</v>
      </c>
      <c r="C299" s="786" t="s">
        <v>19</v>
      </c>
      <c r="D299" t="s">
        <v>12</v>
      </c>
      <c r="E299" s="118">
        <v>10.7</v>
      </c>
      <c r="F299" s="118"/>
      <c r="G299" s="118">
        <f t="shared" si="4"/>
        <v>10.699999999999966</v>
      </c>
    </row>
    <row r="300" spans="1:7" ht="16.5" customHeight="1">
      <c r="B300" s="787"/>
      <c r="C300" s="787"/>
      <c r="D300" t="s">
        <v>13</v>
      </c>
      <c r="E300" s="118">
        <v>1.2</v>
      </c>
      <c r="F300" s="118"/>
      <c r="G300" s="118">
        <f t="shared" si="4"/>
        <v>11.899999999999965</v>
      </c>
    </row>
    <row r="301" spans="1:7" ht="16.5" customHeight="1">
      <c r="B301" s="787"/>
      <c r="C301" s="787"/>
      <c r="D301" t="s">
        <v>14</v>
      </c>
      <c r="E301" s="118">
        <v>300</v>
      </c>
      <c r="F301" s="118"/>
      <c r="G301" s="118">
        <f t="shared" si="4"/>
        <v>311.89999999999998</v>
      </c>
    </row>
    <row r="302" spans="1:7" ht="16.5" customHeight="1">
      <c r="A302" s="39">
        <v>44180</v>
      </c>
      <c r="B302" s="787" t="s">
        <v>5244</v>
      </c>
      <c r="C302" s="787" t="s">
        <v>19</v>
      </c>
      <c r="D302" t="s">
        <v>14</v>
      </c>
      <c r="E302" s="118"/>
      <c r="F302" s="118">
        <v>300</v>
      </c>
      <c r="G302" s="118">
        <f t="shared" si="4"/>
        <v>11.899999999999977</v>
      </c>
    </row>
    <row r="303" spans="1:7" ht="16.5" customHeight="1">
      <c r="A303" s="39">
        <v>44180</v>
      </c>
      <c r="B303" s="787" t="s">
        <v>5245</v>
      </c>
      <c r="C303" s="787" t="s">
        <v>19</v>
      </c>
      <c r="D303" t="s">
        <v>12</v>
      </c>
      <c r="E303" s="118"/>
      <c r="F303" s="118">
        <v>10.7</v>
      </c>
      <c r="G303" s="118">
        <f t="shared" si="4"/>
        <v>1.199999999999978</v>
      </c>
    </row>
    <row r="304" spans="1:7" ht="16.5" customHeight="1">
      <c r="A304" s="39">
        <v>44180</v>
      </c>
      <c r="B304" s="787" t="s">
        <v>5245</v>
      </c>
      <c r="C304" s="787" t="s">
        <v>19</v>
      </c>
      <c r="D304" t="s">
        <v>13</v>
      </c>
      <c r="E304" s="118"/>
      <c r="F304" s="118">
        <v>1.2</v>
      </c>
      <c r="G304" s="118">
        <f t="shared" si="4"/>
        <v>-2.19824158875781E-14</v>
      </c>
    </row>
    <row r="305" spans="1:7" ht="16.5" customHeight="1">
      <c r="A305" s="41">
        <v>44043</v>
      </c>
      <c r="B305" s="786" t="s">
        <v>10</v>
      </c>
      <c r="C305" s="786" t="s">
        <v>20</v>
      </c>
      <c r="D305" t="s">
        <v>12</v>
      </c>
      <c r="E305" s="118">
        <v>16.2</v>
      </c>
      <c r="F305" s="118"/>
      <c r="G305" s="118">
        <f t="shared" si="4"/>
        <v>16.199999999999978</v>
      </c>
    </row>
    <row r="306" spans="1:7" ht="16.5" customHeight="1">
      <c r="B306" s="787"/>
      <c r="C306" s="787"/>
      <c r="D306" t="s">
        <v>13</v>
      </c>
      <c r="E306" s="118">
        <v>5</v>
      </c>
      <c r="F306" s="118"/>
      <c r="G306" s="118">
        <f t="shared" si="4"/>
        <v>21.199999999999978</v>
      </c>
    </row>
    <row r="307" spans="1:7" ht="16.5" customHeight="1">
      <c r="B307" s="787"/>
      <c r="C307" s="787"/>
      <c r="D307" t="s">
        <v>14</v>
      </c>
      <c r="E307" s="118">
        <v>300</v>
      </c>
      <c r="F307" s="118"/>
      <c r="G307" s="118">
        <f t="shared" si="4"/>
        <v>321.2</v>
      </c>
    </row>
    <row r="308" spans="1:7" ht="16.5" customHeight="1">
      <c r="A308" s="39">
        <v>44043</v>
      </c>
      <c r="B308" s="787" t="s">
        <v>5246</v>
      </c>
      <c r="C308" s="787" t="s">
        <v>20</v>
      </c>
      <c r="D308" t="s">
        <v>14</v>
      </c>
      <c r="E308" s="118"/>
      <c r="F308" s="118">
        <v>110</v>
      </c>
      <c r="G308" s="118">
        <f t="shared" si="4"/>
        <v>211.2</v>
      </c>
    </row>
    <row r="309" spans="1:7" ht="16.5" customHeight="1">
      <c r="A309" s="39">
        <v>44180</v>
      </c>
      <c r="B309" s="787" t="s">
        <v>5244</v>
      </c>
      <c r="C309" s="787" t="s">
        <v>20</v>
      </c>
      <c r="D309" t="s">
        <v>14</v>
      </c>
      <c r="E309" s="118"/>
      <c r="F309" s="118">
        <v>190</v>
      </c>
      <c r="G309" s="118">
        <f t="shared" si="4"/>
        <v>21.199999999999989</v>
      </c>
    </row>
    <row r="310" spans="1:7" ht="16.5" customHeight="1">
      <c r="A310" s="39">
        <v>44180</v>
      </c>
      <c r="B310" s="787" t="s">
        <v>5245</v>
      </c>
      <c r="C310" s="787" t="s">
        <v>20</v>
      </c>
      <c r="D310" t="s">
        <v>12</v>
      </c>
      <c r="E310" s="118"/>
      <c r="F310" s="118">
        <v>16.2</v>
      </c>
      <c r="G310" s="118">
        <f t="shared" si="4"/>
        <v>4.9999999999999893</v>
      </c>
    </row>
    <row r="311" spans="1:7" ht="16.5" customHeight="1">
      <c r="A311" s="39">
        <v>44180</v>
      </c>
      <c r="B311" s="787" t="s">
        <v>5245</v>
      </c>
      <c r="C311" s="787" t="s">
        <v>20</v>
      </c>
      <c r="D311" t="s">
        <v>13</v>
      </c>
      <c r="E311" s="118"/>
      <c r="F311" s="118">
        <v>5</v>
      </c>
      <c r="G311" s="118">
        <f t="shared" si="4"/>
        <v>-1.0658141036401503E-14</v>
      </c>
    </row>
    <row r="312" spans="1:7" ht="16.5" customHeight="1">
      <c r="A312" s="41">
        <v>44074</v>
      </c>
      <c r="B312" s="786" t="s">
        <v>10</v>
      </c>
      <c r="C312" s="786" t="s">
        <v>21</v>
      </c>
      <c r="D312" t="s">
        <v>12</v>
      </c>
      <c r="E312" s="118">
        <v>8.6</v>
      </c>
      <c r="F312" s="118"/>
      <c r="G312" s="118">
        <f t="shared" si="4"/>
        <v>8.599999999999989</v>
      </c>
    </row>
    <row r="313" spans="1:7" ht="16.5" customHeight="1">
      <c r="B313" s="787"/>
      <c r="C313" s="787"/>
      <c r="D313" t="s">
        <v>13</v>
      </c>
      <c r="E313" s="118">
        <v>3.5</v>
      </c>
      <c r="F313" s="118"/>
      <c r="G313" s="118">
        <f t="shared" si="4"/>
        <v>12.099999999999989</v>
      </c>
    </row>
    <row r="314" spans="1:7" ht="16.5" customHeight="1">
      <c r="B314" s="787"/>
      <c r="C314" s="787"/>
      <c r="D314" t="s">
        <v>14</v>
      </c>
      <c r="E314" s="118">
        <v>300</v>
      </c>
      <c r="F314" s="118"/>
      <c r="G314" s="118">
        <f t="shared" si="4"/>
        <v>312.09999999999997</v>
      </c>
    </row>
    <row r="315" spans="1:7" ht="16.5" customHeight="1">
      <c r="B315" s="787"/>
      <c r="C315" s="787"/>
      <c r="D315" t="s">
        <v>40</v>
      </c>
      <c r="E315" s="118">
        <v>15</v>
      </c>
      <c r="F315" s="118"/>
      <c r="G315" s="118">
        <f t="shared" si="4"/>
        <v>327.09999999999997</v>
      </c>
    </row>
    <row r="316" spans="1:7" ht="16.5" customHeight="1">
      <c r="A316" s="39">
        <v>44074</v>
      </c>
      <c r="B316" s="787" t="s">
        <v>5247</v>
      </c>
      <c r="C316" s="787" t="s">
        <v>21</v>
      </c>
      <c r="D316" t="s">
        <v>14</v>
      </c>
      <c r="E316" s="118"/>
      <c r="F316" s="118">
        <v>260</v>
      </c>
      <c r="G316" s="118">
        <f t="shared" si="4"/>
        <v>67.099999999999966</v>
      </c>
    </row>
    <row r="317" spans="1:7" ht="16.5" customHeight="1">
      <c r="A317" s="39">
        <v>44044</v>
      </c>
      <c r="B317" s="787"/>
      <c r="C317" s="787" t="s">
        <v>21</v>
      </c>
      <c r="D317" t="s">
        <v>40</v>
      </c>
      <c r="E317" s="118"/>
      <c r="F317" s="118">
        <v>1</v>
      </c>
      <c r="G317" s="118">
        <f t="shared" si="4"/>
        <v>66.099999999999966</v>
      </c>
    </row>
    <row r="318" spans="1:7" ht="16.5" customHeight="1">
      <c r="A318" s="39">
        <v>44180</v>
      </c>
      <c r="B318" s="787" t="s">
        <v>5244</v>
      </c>
      <c r="C318" s="787" t="s">
        <v>21</v>
      </c>
      <c r="D318" t="s">
        <v>14</v>
      </c>
      <c r="E318" s="118"/>
      <c r="F318" s="118">
        <v>40</v>
      </c>
      <c r="G318" s="118">
        <f t="shared" si="4"/>
        <v>26.099999999999966</v>
      </c>
    </row>
    <row r="319" spans="1:7" ht="16.5" customHeight="1">
      <c r="A319" s="39">
        <v>44180</v>
      </c>
      <c r="B319" s="787" t="s">
        <v>5245</v>
      </c>
      <c r="C319" s="787" t="s">
        <v>21</v>
      </c>
      <c r="D319" t="s">
        <v>12</v>
      </c>
      <c r="E319" s="118"/>
      <c r="F319" s="118">
        <v>8.6</v>
      </c>
      <c r="G319" s="118">
        <f t="shared" si="4"/>
        <v>17.499999999999964</v>
      </c>
    </row>
    <row r="320" spans="1:7" ht="16.5" customHeight="1">
      <c r="A320" s="39">
        <v>44180</v>
      </c>
      <c r="B320" s="787" t="s">
        <v>5245</v>
      </c>
      <c r="C320" s="787" t="s">
        <v>21</v>
      </c>
      <c r="D320" t="s">
        <v>13</v>
      </c>
      <c r="E320" s="118"/>
      <c r="F320" s="118">
        <v>3.5</v>
      </c>
      <c r="G320" s="118">
        <f t="shared" si="4"/>
        <v>13.999999999999964</v>
      </c>
    </row>
    <row r="321" spans="1:13" ht="16.5" customHeight="1">
      <c r="A321" s="39">
        <v>44180</v>
      </c>
      <c r="B321" s="787" t="s">
        <v>5248</v>
      </c>
      <c r="C321" s="787" t="s">
        <v>21</v>
      </c>
      <c r="D321" t="s">
        <v>40</v>
      </c>
      <c r="E321" s="118"/>
      <c r="F321" s="118">
        <v>1.4</v>
      </c>
      <c r="G321" s="118">
        <f t="shared" si="4"/>
        <v>12.599999999999964</v>
      </c>
    </row>
    <row r="322" spans="1:13" s="90" customFormat="1" ht="60">
      <c r="A322" s="130">
        <v>44180</v>
      </c>
      <c r="B322" s="803"/>
      <c r="C322" s="89" t="s">
        <v>5249</v>
      </c>
      <c r="D322" s="90" t="s">
        <v>40</v>
      </c>
      <c r="E322" s="186"/>
      <c r="F322" s="186">
        <v>12.6</v>
      </c>
      <c r="G322" s="118">
        <f t="shared" si="4"/>
        <v>-3.5527136788005009E-14</v>
      </c>
      <c r="K322" s="150"/>
      <c r="L322" s="150"/>
      <c r="M322" s="150"/>
    </row>
    <row r="323" spans="1:13" ht="16.5" customHeight="1">
      <c r="A323" s="41">
        <v>44104</v>
      </c>
      <c r="B323" s="786" t="s">
        <v>10</v>
      </c>
      <c r="C323" s="786" t="s">
        <v>22</v>
      </c>
      <c r="D323" t="s">
        <v>12</v>
      </c>
      <c r="E323" s="118">
        <v>8.9</v>
      </c>
      <c r="F323" s="118"/>
      <c r="G323" s="118">
        <f t="shared" si="4"/>
        <v>8.8999999999999648</v>
      </c>
    </row>
    <row r="324" spans="1:13" ht="16.5" customHeight="1">
      <c r="B324" s="787"/>
      <c r="C324" s="787"/>
      <c r="D324" t="s">
        <v>13</v>
      </c>
      <c r="E324" s="118">
        <v>4.0999999999999996</v>
      </c>
      <c r="F324" s="118"/>
      <c r="G324" s="118">
        <f t="shared" si="4"/>
        <v>12.999999999999964</v>
      </c>
    </row>
    <row r="325" spans="1:13" ht="16.5" customHeight="1">
      <c r="B325" s="787"/>
      <c r="C325" s="787"/>
      <c r="D325" t="s">
        <v>14</v>
      </c>
      <c r="E325" s="118">
        <v>300</v>
      </c>
      <c r="F325" s="118"/>
      <c r="G325" s="118">
        <f t="shared" si="4"/>
        <v>312.99999999999994</v>
      </c>
    </row>
    <row r="326" spans="1:13" ht="16.5" customHeight="1">
      <c r="B326" s="787"/>
      <c r="C326" s="787"/>
      <c r="D326" t="s">
        <v>40</v>
      </c>
      <c r="E326" s="118">
        <v>8.5</v>
      </c>
      <c r="F326" s="118"/>
      <c r="G326" s="118">
        <f t="shared" si="4"/>
        <v>321.49999999999994</v>
      </c>
    </row>
    <row r="327" spans="1:13" ht="16.5" customHeight="1">
      <c r="A327" s="39">
        <v>44180</v>
      </c>
      <c r="B327" s="787" t="s">
        <v>5248</v>
      </c>
      <c r="C327" s="787" t="s">
        <v>22</v>
      </c>
      <c r="D327" t="s">
        <v>12</v>
      </c>
      <c r="E327" s="118"/>
      <c r="F327" s="118">
        <v>8.9</v>
      </c>
      <c r="G327" s="118">
        <f t="shared" si="4"/>
        <v>312.59999999999997</v>
      </c>
    </row>
    <row r="328" spans="1:13" ht="16.5" customHeight="1">
      <c r="A328" s="39">
        <v>44180</v>
      </c>
      <c r="B328" s="787" t="s">
        <v>5248</v>
      </c>
      <c r="C328" s="787" t="s">
        <v>22</v>
      </c>
      <c r="D328" t="s">
        <v>13</v>
      </c>
      <c r="E328" s="118"/>
      <c r="F328" s="118">
        <v>4.0999999999999996</v>
      </c>
      <c r="G328" s="118">
        <f t="shared" si="4"/>
        <v>308.49999999999994</v>
      </c>
    </row>
    <row r="329" spans="1:13" s="90" customFormat="1" ht="60">
      <c r="A329" s="130">
        <v>44180</v>
      </c>
      <c r="B329" s="803"/>
      <c r="C329" s="89" t="s">
        <v>5249</v>
      </c>
      <c r="D329" s="90" t="s">
        <v>14</v>
      </c>
      <c r="E329" s="186"/>
      <c r="F329" s="186">
        <v>300</v>
      </c>
      <c r="G329" s="118">
        <f t="shared" si="4"/>
        <v>8.4999999999999432</v>
      </c>
      <c r="K329" s="150"/>
      <c r="L329" s="150"/>
      <c r="M329" s="150"/>
    </row>
    <row r="330" spans="1:13" s="90" customFormat="1" ht="60">
      <c r="A330" s="130">
        <v>44180</v>
      </c>
      <c r="B330" s="803"/>
      <c r="C330" s="89" t="s">
        <v>5249</v>
      </c>
      <c r="D330" s="90" t="s">
        <v>40</v>
      </c>
      <c r="E330" s="186"/>
      <c r="F330" s="186">
        <v>8.5</v>
      </c>
      <c r="G330" s="118">
        <f t="shared" si="4"/>
        <v>-5.6843418860808015E-14</v>
      </c>
      <c r="K330" s="150"/>
      <c r="L330" s="150"/>
      <c r="M330" s="150"/>
    </row>
    <row r="331" spans="1:13" ht="16.5" customHeight="1">
      <c r="A331" s="41">
        <v>44135</v>
      </c>
      <c r="B331" s="786" t="s">
        <v>10</v>
      </c>
      <c r="C331" s="786" t="s">
        <v>23</v>
      </c>
      <c r="D331" t="s">
        <v>12</v>
      </c>
      <c r="E331" s="118">
        <v>10.4</v>
      </c>
      <c r="F331" s="118"/>
      <c r="G331" s="118">
        <f t="shared" si="4"/>
        <v>10.399999999999944</v>
      </c>
    </row>
    <row r="332" spans="1:13" ht="16.5" customHeight="1">
      <c r="B332" s="787"/>
      <c r="C332" s="787"/>
      <c r="D332" t="s">
        <v>13</v>
      </c>
      <c r="E332" s="118">
        <v>4.3</v>
      </c>
      <c r="F332" s="118"/>
      <c r="G332" s="118">
        <f t="shared" si="4"/>
        <v>14.699999999999942</v>
      </c>
    </row>
    <row r="333" spans="1:13" ht="16.5" customHeight="1">
      <c r="B333" s="787"/>
      <c r="C333" s="787"/>
      <c r="D333" t="s">
        <v>14</v>
      </c>
      <c r="E333" s="118">
        <v>300</v>
      </c>
      <c r="F333" s="118"/>
      <c r="G333" s="118">
        <f t="shared" si="4"/>
        <v>314.69999999999993</v>
      </c>
    </row>
    <row r="334" spans="1:13" ht="16.5" customHeight="1">
      <c r="A334" s="39">
        <v>44150</v>
      </c>
      <c r="B334" s="787" t="s">
        <v>5248</v>
      </c>
      <c r="C334" s="787" t="s">
        <v>23</v>
      </c>
      <c r="D334" t="s">
        <v>12</v>
      </c>
      <c r="E334" s="118"/>
      <c r="F334" s="118">
        <v>10.4</v>
      </c>
      <c r="G334" s="118">
        <f t="shared" si="4"/>
        <v>304.29999999999995</v>
      </c>
    </row>
    <row r="335" spans="1:13" ht="16.5" customHeight="1">
      <c r="A335" s="39">
        <v>44150</v>
      </c>
      <c r="B335" s="787" t="s">
        <v>5248</v>
      </c>
      <c r="C335" s="787" t="s">
        <v>23</v>
      </c>
      <c r="D335" t="s">
        <v>13</v>
      </c>
      <c r="E335" s="118"/>
      <c r="F335" s="118">
        <v>4.3</v>
      </c>
      <c r="G335" s="118">
        <f t="shared" si="4"/>
        <v>299.99999999999994</v>
      </c>
    </row>
    <row r="336" spans="1:13" s="90" customFormat="1" ht="60">
      <c r="A336" s="130">
        <v>44180</v>
      </c>
      <c r="B336" s="803"/>
      <c r="C336" s="89" t="s">
        <v>5249</v>
      </c>
      <c r="D336" s="90" t="s">
        <v>14</v>
      </c>
      <c r="E336" s="186"/>
      <c r="F336" s="186">
        <v>300</v>
      </c>
      <c r="G336" s="118">
        <f t="shared" si="4"/>
        <v>0</v>
      </c>
      <c r="K336" s="150"/>
      <c r="L336" s="150"/>
      <c r="M336" s="150"/>
    </row>
    <row r="337" spans="1:13" ht="16.5" customHeight="1">
      <c r="A337" s="41">
        <v>44165</v>
      </c>
      <c r="B337" s="786" t="s">
        <v>10</v>
      </c>
      <c r="C337" s="786" t="s">
        <v>24</v>
      </c>
      <c r="D337" t="s">
        <v>12</v>
      </c>
      <c r="E337" s="118"/>
      <c r="F337" s="118"/>
      <c r="G337" s="118">
        <f t="shared" si="4"/>
        <v>0</v>
      </c>
    </row>
    <row r="338" spans="1:13" ht="16.5" customHeight="1">
      <c r="B338" s="787"/>
      <c r="C338" s="787"/>
      <c r="D338" t="s">
        <v>13</v>
      </c>
      <c r="E338" s="118"/>
      <c r="F338" s="118"/>
      <c r="G338" s="118">
        <f t="shared" si="4"/>
        <v>0</v>
      </c>
    </row>
    <row r="339" spans="1:13" ht="16.5" customHeight="1">
      <c r="B339" s="787"/>
      <c r="C339" s="787"/>
      <c r="D339" t="s">
        <v>14</v>
      </c>
      <c r="E339" s="118">
        <v>300</v>
      </c>
      <c r="F339" s="118"/>
      <c r="G339" s="118">
        <f t="shared" si="4"/>
        <v>300</v>
      </c>
    </row>
    <row r="340" spans="1:13" s="90" customFormat="1" ht="92.25" customHeight="1">
      <c r="A340" s="130">
        <v>44180</v>
      </c>
      <c r="B340" s="803"/>
      <c r="C340" s="89" t="s">
        <v>5249</v>
      </c>
      <c r="D340" s="90" t="s">
        <v>14</v>
      </c>
      <c r="E340" s="186"/>
      <c r="F340" s="186">
        <v>300</v>
      </c>
      <c r="G340" s="118">
        <f t="shared" si="4"/>
        <v>0</v>
      </c>
      <c r="H340" s="680" t="s">
        <v>5250</v>
      </c>
      <c r="I340" s="681"/>
      <c r="J340" s="681"/>
      <c r="K340" s="681"/>
      <c r="M340" s="150"/>
    </row>
    <row r="341" spans="1:13" s="90" customFormat="1" ht="18.75">
      <c r="A341" s="41">
        <v>44182</v>
      </c>
      <c r="B341" s="786" t="s">
        <v>10</v>
      </c>
      <c r="C341" s="786" t="s">
        <v>25</v>
      </c>
      <c r="D341" t="s">
        <v>12</v>
      </c>
      <c r="E341" s="118">
        <v>20.399999999999999</v>
      </c>
      <c r="F341" s="186"/>
      <c r="G341" s="118">
        <f t="shared" si="4"/>
        <v>20.399999999999999</v>
      </c>
      <c r="H341" s="681"/>
      <c r="I341" s="681"/>
      <c r="J341" s="681"/>
      <c r="K341" s="681"/>
      <c r="M341" s="150"/>
    </row>
    <row r="342" spans="1:13" s="90" customFormat="1">
      <c r="A342" s="39"/>
      <c r="B342" s="787"/>
      <c r="C342" s="787"/>
      <c r="D342" t="s">
        <v>13</v>
      </c>
      <c r="E342" s="118">
        <v>3</v>
      </c>
      <c r="F342" s="186"/>
      <c r="G342" s="118">
        <f t="shared" si="4"/>
        <v>23.4</v>
      </c>
      <c r="K342" s="150"/>
      <c r="L342" s="150"/>
      <c r="M342" s="150"/>
    </row>
    <row r="343" spans="1:13" s="90" customFormat="1">
      <c r="A343" s="39"/>
      <c r="B343" s="787"/>
      <c r="C343" s="787"/>
      <c r="D343" t="s">
        <v>14</v>
      </c>
      <c r="E343" s="118">
        <v>130</v>
      </c>
      <c r="F343" s="186"/>
      <c r="G343" s="118">
        <f t="shared" si="4"/>
        <v>153.4</v>
      </c>
      <c r="K343" s="150"/>
      <c r="L343" s="150"/>
      <c r="M343" s="150"/>
    </row>
    <row r="344" spans="1:13" s="90" customFormat="1">
      <c r="A344" s="39">
        <v>44196</v>
      </c>
      <c r="B344" s="787" t="s">
        <v>5251</v>
      </c>
      <c r="C344" s="787" t="s">
        <v>25</v>
      </c>
      <c r="D344" t="s">
        <v>14</v>
      </c>
      <c r="E344" s="118"/>
      <c r="F344" s="186">
        <v>130</v>
      </c>
      <c r="G344" s="118">
        <f t="shared" si="4"/>
        <v>23.400000000000006</v>
      </c>
      <c r="K344" s="150"/>
      <c r="L344" s="150"/>
      <c r="M344" s="150"/>
    </row>
    <row r="345" spans="1:13" s="90" customFormat="1">
      <c r="A345" s="39">
        <v>44229</v>
      </c>
      <c r="B345" s="787" t="s">
        <v>5252</v>
      </c>
      <c r="C345" s="787" t="s">
        <v>25</v>
      </c>
      <c r="D345" t="s">
        <v>12</v>
      </c>
      <c r="E345" s="118"/>
      <c r="F345" s="186">
        <v>20.399999999999999</v>
      </c>
      <c r="G345" s="118">
        <f t="shared" ref="G345:G417" si="5">+G344+E345-F345</f>
        <v>3.0000000000000071</v>
      </c>
      <c r="K345" s="150"/>
      <c r="L345" s="150"/>
      <c r="M345" s="150"/>
    </row>
    <row r="346" spans="1:13" s="90" customFormat="1">
      <c r="A346" s="39">
        <v>44229</v>
      </c>
      <c r="B346" s="787" t="s">
        <v>5252</v>
      </c>
      <c r="C346" s="787" t="s">
        <v>25</v>
      </c>
      <c r="D346" t="s">
        <v>13</v>
      </c>
      <c r="E346" s="118"/>
      <c r="F346" s="186">
        <v>3</v>
      </c>
      <c r="G346" s="118">
        <f t="shared" si="5"/>
        <v>7.1054273576010019E-15</v>
      </c>
      <c r="K346" s="150"/>
      <c r="L346" s="150"/>
      <c r="M346" s="150"/>
    </row>
    <row r="347" spans="1:13" s="90" customFormat="1">
      <c r="A347" s="41">
        <v>44227</v>
      </c>
      <c r="B347" s="786" t="s">
        <v>10</v>
      </c>
      <c r="C347" s="786" t="s">
        <v>11</v>
      </c>
      <c r="D347" t="s">
        <v>12</v>
      </c>
      <c r="E347" s="118">
        <v>21.7</v>
      </c>
      <c r="F347" s="186"/>
      <c r="G347" s="118">
        <f t="shared" si="5"/>
        <v>21.700000000000006</v>
      </c>
      <c r="K347" s="150"/>
      <c r="L347" s="150"/>
      <c r="M347" s="150"/>
    </row>
    <row r="348" spans="1:13" s="90" customFormat="1">
      <c r="A348" s="39"/>
      <c r="B348" s="787"/>
      <c r="C348" s="787"/>
      <c r="D348" t="s">
        <v>13</v>
      </c>
      <c r="E348" s="118">
        <v>5</v>
      </c>
      <c r="F348" s="186"/>
      <c r="G348" s="118">
        <f t="shared" si="5"/>
        <v>26.700000000000006</v>
      </c>
      <c r="K348" s="150"/>
      <c r="L348" s="150"/>
      <c r="M348" s="150"/>
    </row>
    <row r="349" spans="1:13" s="90" customFormat="1">
      <c r="A349" s="39"/>
      <c r="B349" s="787"/>
      <c r="C349" s="787"/>
      <c r="D349" t="s">
        <v>14</v>
      </c>
      <c r="E349" s="118">
        <v>300</v>
      </c>
      <c r="F349" s="186"/>
      <c r="G349" s="118">
        <f t="shared" si="5"/>
        <v>326.7</v>
      </c>
      <c r="K349" s="150"/>
      <c r="L349" s="150"/>
      <c r="M349" s="150"/>
    </row>
    <row r="350" spans="1:13" s="90" customFormat="1">
      <c r="A350" s="39">
        <v>44226</v>
      </c>
      <c r="B350" s="787" t="s">
        <v>5253</v>
      </c>
      <c r="C350" s="787" t="s">
        <v>11</v>
      </c>
      <c r="D350" t="s">
        <v>14</v>
      </c>
      <c r="E350" s="118"/>
      <c r="F350" s="186">
        <v>270</v>
      </c>
      <c r="G350" s="118">
        <f t="shared" si="5"/>
        <v>56.699999999999989</v>
      </c>
      <c r="K350" s="150"/>
      <c r="L350" s="150"/>
      <c r="M350" s="150"/>
    </row>
    <row r="351" spans="1:13" s="90" customFormat="1">
      <c r="A351" s="39">
        <v>44229</v>
      </c>
      <c r="B351" s="787" t="s">
        <v>5254</v>
      </c>
      <c r="C351" s="787" t="s">
        <v>11</v>
      </c>
      <c r="D351" t="s">
        <v>14</v>
      </c>
      <c r="E351" s="118"/>
      <c r="F351" s="186">
        <v>30</v>
      </c>
      <c r="G351" s="118">
        <f t="shared" si="5"/>
        <v>26.699999999999989</v>
      </c>
      <c r="K351" s="150"/>
      <c r="L351" s="150"/>
      <c r="M351" s="150"/>
    </row>
    <row r="352" spans="1:13" s="90" customFormat="1">
      <c r="A352" s="39">
        <v>44265</v>
      </c>
      <c r="B352" s="787" t="s">
        <v>5255</v>
      </c>
      <c r="C352" s="787" t="s">
        <v>11</v>
      </c>
      <c r="D352" t="s">
        <v>12</v>
      </c>
      <c r="E352" s="118"/>
      <c r="F352" s="186">
        <v>21.7</v>
      </c>
      <c r="G352" s="118">
        <f t="shared" si="5"/>
        <v>4.9999999999999893</v>
      </c>
      <c r="K352" s="150"/>
      <c r="L352" s="150"/>
      <c r="M352" s="150"/>
    </row>
    <row r="353" spans="1:13" s="90" customFormat="1">
      <c r="A353" s="39">
        <v>44265</v>
      </c>
      <c r="B353" s="787" t="s">
        <v>5255</v>
      </c>
      <c r="C353" s="787" t="s">
        <v>11</v>
      </c>
      <c r="D353" t="s">
        <v>13</v>
      </c>
      <c r="E353" s="118"/>
      <c r="F353" s="186">
        <v>5</v>
      </c>
      <c r="G353" s="118">
        <f t="shared" si="5"/>
        <v>-1.0658141036401503E-14</v>
      </c>
      <c r="K353" s="150"/>
      <c r="L353" s="150"/>
      <c r="M353" s="150"/>
    </row>
    <row r="354" spans="1:13" s="90" customFormat="1">
      <c r="A354" s="41">
        <v>44255</v>
      </c>
      <c r="B354" s="786" t="s">
        <v>10</v>
      </c>
      <c r="C354" s="786" t="s">
        <v>15</v>
      </c>
      <c r="D354" t="s">
        <v>12</v>
      </c>
      <c r="E354" s="118">
        <v>19.600000000000001</v>
      </c>
      <c r="F354" s="186"/>
      <c r="G354" s="118">
        <f t="shared" si="5"/>
        <v>19.599999999999991</v>
      </c>
      <c r="K354" s="150"/>
      <c r="L354" s="150"/>
      <c r="M354" s="150"/>
    </row>
    <row r="355" spans="1:13" s="90" customFormat="1">
      <c r="A355" s="39"/>
      <c r="B355" s="787"/>
      <c r="C355" s="787"/>
      <c r="D355" t="s">
        <v>13</v>
      </c>
      <c r="E355" s="118">
        <v>5.7</v>
      </c>
      <c r="F355" s="186"/>
      <c r="G355" s="118">
        <f t="shared" si="5"/>
        <v>25.29999999999999</v>
      </c>
      <c r="K355" s="150"/>
      <c r="L355" s="150"/>
      <c r="M355" s="150"/>
    </row>
    <row r="356" spans="1:13" s="90" customFormat="1">
      <c r="A356" s="39"/>
      <c r="B356" s="787"/>
      <c r="C356" s="787"/>
      <c r="D356" t="s">
        <v>14</v>
      </c>
      <c r="E356" s="118">
        <v>453.3</v>
      </c>
      <c r="F356" s="186"/>
      <c r="G356" s="118">
        <f t="shared" si="5"/>
        <v>478.6</v>
      </c>
      <c r="K356" s="150"/>
      <c r="L356" s="150"/>
      <c r="M356" s="150"/>
    </row>
    <row r="357" spans="1:13" s="90" customFormat="1">
      <c r="A357" s="39"/>
      <c r="B357" s="787"/>
      <c r="C357" s="787"/>
      <c r="D357" t="s">
        <v>338</v>
      </c>
      <c r="E357" s="118">
        <v>200</v>
      </c>
      <c r="F357" s="186"/>
      <c r="G357" s="118">
        <f t="shared" si="5"/>
        <v>678.6</v>
      </c>
      <c r="K357" s="150"/>
      <c r="L357" s="150"/>
      <c r="M357" s="150"/>
    </row>
    <row r="358" spans="1:13" s="90" customFormat="1">
      <c r="A358" s="39">
        <v>44229</v>
      </c>
      <c r="B358" s="787" t="s">
        <v>5256</v>
      </c>
      <c r="C358" s="787" t="s">
        <v>15</v>
      </c>
      <c r="D358" t="s">
        <v>338</v>
      </c>
      <c r="E358" s="118"/>
      <c r="F358" s="186">
        <v>200</v>
      </c>
      <c r="G358" s="118">
        <f t="shared" si="5"/>
        <v>478.6</v>
      </c>
      <c r="K358" s="150"/>
      <c r="L358" s="150"/>
      <c r="M358" s="150"/>
    </row>
    <row r="359" spans="1:13" s="90" customFormat="1">
      <c r="A359" s="39">
        <v>44254</v>
      </c>
      <c r="B359" s="787" t="s">
        <v>5257</v>
      </c>
      <c r="C359" s="787" t="s">
        <v>15</v>
      </c>
      <c r="D359" t="s">
        <v>14</v>
      </c>
      <c r="E359" s="118"/>
      <c r="F359" s="186">
        <v>453.3</v>
      </c>
      <c r="G359" s="118">
        <f t="shared" si="5"/>
        <v>25.300000000000011</v>
      </c>
      <c r="K359" s="150"/>
      <c r="L359" s="150"/>
      <c r="M359" s="150"/>
    </row>
    <row r="360" spans="1:13" s="90" customFormat="1">
      <c r="A360" s="39">
        <v>44315</v>
      </c>
      <c r="B360" s="787" t="s">
        <v>5258</v>
      </c>
      <c r="C360" s="787" t="s">
        <v>15</v>
      </c>
      <c r="D360" t="s">
        <v>12</v>
      </c>
      <c r="E360" s="118"/>
      <c r="F360" s="186">
        <v>19.600000000000001</v>
      </c>
      <c r="G360" s="118">
        <f t="shared" si="5"/>
        <v>5.7000000000000099</v>
      </c>
      <c r="K360" s="150"/>
      <c r="L360" s="150"/>
      <c r="M360" s="150"/>
    </row>
    <row r="361" spans="1:13" s="90" customFormat="1">
      <c r="A361" s="39">
        <v>44315</v>
      </c>
      <c r="B361" s="787" t="s">
        <v>5258</v>
      </c>
      <c r="C361" s="787" t="s">
        <v>15</v>
      </c>
      <c r="D361" t="s">
        <v>13</v>
      </c>
      <c r="E361" s="118"/>
      <c r="F361" s="186">
        <v>5.7</v>
      </c>
      <c r="G361" s="118">
        <f t="shared" si="5"/>
        <v>9.7699626167013776E-15</v>
      </c>
      <c r="K361" s="150"/>
      <c r="L361" s="150"/>
      <c r="M361" s="150"/>
    </row>
    <row r="362" spans="1:13" s="90" customFormat="1">
      <c r="A362" s="41">
        <v>44286</v>
      </c>
      <c r="B362" s="786" t="s">
        <v>10</v>
      </c>
      <c r="C362" s="786" t="s">
        <v>16</v>
      </c>
      <c r="D362" t="s">
        <v>12</v>
      </c>
      <c r="E362" s="118">
        <v>21.5</v>
      </c>
      <c r="F362" s="186"/>
      <c r="G362" s="118">
        <f t="shared" si="5"/>
        <v>21.500000000000011</v>
      </c>
      <c r="K362" s="150"/>
      <c r="L362" s="150"/>
      <c r="M362" s="150"/>
    </row>
    <row r="363" spans="1:13" s="90" customFormat="1">
      <c r="A363" s="39"/>
      <c r="B363" s="787"/>
      <c r="C363" s="787"/>
      <c r="D363" t="s">
        <v>13</v>
      </c>
      <c r="E363" s="118">
        <v>3.8</v>
      </c>
      <c r="F363" s="186"/>
      <c r="G363" s="118">
        <f t="shared" si="5"/>
        <v>25.300000000000011</v>
      </c>
      <c r="K363" s="150"/>
      <c r="L363" s="150"/>
      <c r="M363" s="150"/>
    </row>
    <row r="364" spans="1:13" s="90" customFormat="1">
      <c r="A364" s="39"/>
      <c r="B364" s="787"/>
      <c r="C364" s="787"/>
      <c r="D364" t="s">
        <v>14</v>
      </c>
      <c r="E364" s="118">
        <v>500</v>
      </c>
      <c r="F364" s="186"/>
      <c r="G364" s="118">
        <f t="shared" si="5"/>
        <v>525.29999999999995</v>
      </c>
      <c r="K364" s="150"/>
      <c r="L364" s="150"/>
      <c r="M364" s="150"/>
    </row>
    <row r="365" spans="1:13" s="90" customFormat="1">
      <c r="A365" s="39">
        <v>44286</v>
      </c>
      <c r="B365" s="787" t="s">
        <v>5259</v>
      </c>
      <c r="C365" s="787" t="s">
        <v>16</v>
      </c>
      <c r="D365" t="s">
        <v>14</v>
      </c>
      <c r="E365" s="118"/>
      <c r="F365" s="186">
        <v>420</v>
      </c>
      <c r="G365" s="118">
        <f t="shared" si="5"/>
        <v>105.29999999999995</v>
      </c>
      <c r="K365" s="150"/>
      <c r="L365" s="150"/>
      <c r="M365" s="150"/>
    </row>
    <row r="366" spans="1:13" s="90" customFormat="1">
      <c r="A366" s="39">
        <v>44316</v>
      </c>
      <c r="B366" s="787" t="s">
        <v>5260</v>
      </c>
      <c r="C366" s="787" t="s">
        <v>16</v>
      </c>
      <c r="D366" t="s">
        <v>14</v>
      </c>
      <c r="E366" s="118"/>
      <c r="F366" s="186">
        <v>30</v>
      </c>
      <c r="G366" s="118">
        <f t="shared" si="5"/>
        <v>75.299999999999955</v>
      </c>
      <c r="K366" s="150"/>
      <c r="L366" s="150"/>
      <c r="M366" s="150"/>
    </row>
    <row r="367" spans="1:13" s="90" customFormat="1">
      <c r="A367" s="39">
        <v>44315</v>
      </c>
      <c r="B367" s="787" t="s">
        <v>5258</v>
      </c>
      <c r="C367" s="787" t="s">
        <v>16</v>
      </c>
      <c r="D367" t="s">
        <v>12</v>
      </c>
      <c r="E367" s="118"/>
      <c r="F367" s="186">
        <v>21.5</v>
      </c>
      <c r="G367" s="118">
        <f t="shared" si="5"/>
        <v>53.799999999999955</v>
      </c>
      <c r="K367" s="150"/>
      <c r="L367" s="150"/>
      <c r="M367" s="150"/>
    </row>
    <row r="368" spans="1:13" s="90" customFormat="1">
      <c r="A368" s="39">
        <v>44315</v>
      </c>
      <c r="B368" s="787" t="s">
        <v>5258</v>
      </c>
      <c r="C368" s="787" t="s">
        <v>16</v>
      </c>
      <c r="D368" t="s">
        <v>13</v>
      </c>
      <c r="E368" s="118"/>
      <c r="F368" s="186">
        <v>3.8</v>
      </c>
      <c r="G368" s="118">
        <f t="shared" si="5"/>
        <v>49.999999999999957</v>
      </c>
      <c r="K368" s="150"/>
      <c r="L368" s="150"/>
      <c r="M368" s="150"/>
    </row>
    <row r="369" spans="1:13" s="90" customFormat="1">
      <c r="A369" s="39">
        <v>44347</v>
      </c>
      <c r="B369" s="787" t="s">
        <v>5261</v>
      </c>
      <c r="C369" s="787" t="s">
        <v>16</v>
      </c>
      <c r="D369" t="s">
        <v>14</v>
      </c>
      <c r="E369" s="118"/>
      <c r="F369" s="186">
        <v>10</v>
      </c>
      <c r="G369" s="118">
        <f t="shared" si="5"/>
        <v>39.999999999999957</v>
      </c>
      <c r="H369" s="90">
        <v>40</v>
      </c>
      <c r="K369" s="150"/>
      <c r="L369" s="150"/>
      <c r="M369" s="150"/>
    </row>
    <row r="370" spans="1:13" s="90" customFormat="1">
      <c r="A370" s="39">
        <v>44408</v>
      </c>
      <c r="B370" s="787" t="s">
        <v>5262</v>
      </c>
      <c r="C370" s="787" t="s">
        <v>16</v>
      </c>
      <c r="D370" t="s">
        <v>14</v>
      </c>
      <c r="E370" s="118"/>
      <c r="F370" s="186">
        <v>40</v>
      </c>
      <c r="G370" s="118">
        <f t="shared" si="5"/>
        <v>0</v>
      </c>
      <c r="K370" s="150"/>
      <c r="L370" s="150"/>
      <c r="M370" s="150"/>
    </row>
    <row r="371" spans="1:13" s="90" customFormat="1">
      <c r="A371" s="41">
        <v>44316</v>
      </c>
      <c r="B371" s="786" t="s">
        <v>10</v>
      </c>
      <c r="C371" s="786" t="s">
        <v>17</v>
      </c>
      <c r="D371" t="s">
        <v>12</v>
      </c>
      <c r="E371" s="118">
        <v>20.8</v>
      </c>
      <c r="F371" s="186"/>
      <c r="G371" s="118">
        <f t="shared" si="5"/>
        <v>20.8</v>
      </c>
      <c r="K371" s="150"/>
      <c r="L371" s="150"/>
      <c r="M371" s="150"/>
    </row>
    <row r="372" spans="1:13" s="90" customFormat="1">
      <c r="A372" s="39"/>
      <c r="B372" s="787"/>
      <c r="C372" s="787"/>
      <c r="D372" t="s">
        <v>13</v>
      </c>
      <c r="E372" s="118">
        <v>4.8</v>
      </c>
      <c r="F372" s="186"/>
      <c r="G372" s="118">
        <f t="shared" si="5"/>
        <v>25.6</v>
      </c>
      <c r="K372" s="150"/>
      <c r="L372" s="150"/>
      <c r="M372" s="150"/>
    </row>
    <row r="373" spans="1:13" s="90" customFormat="1">
      <c r="A373" s="39"/>
      <c r="B373" s="787"/>
      <c r="C373" s="787"/>
      <c r="D373" t="s">
        <v>14</v>
      </c>
      <c r="E373" s="118">
        <v>500</v>
      </c>
      <c r="F373" s="186"/>
      <c r="G373" s="118">
        <f t="shared" si="5"/>
        <v>525.6</v>
      </c>
      <c r="K373" s="150"/>
      <c r="L373" s="150"/>
      <c r="M373" s="150"/>
    </row>
    <row r="374" spans="1:13" s="90" customFormat="1">
      <c r="A374" s="39">
        <v>44316</v>
      </c>
      <c r="B374" s="787" t="s">
        <v>5260</v>
      </c>
      <c r="C374" s="787" t="s">
        <v>17</v>
      </c>
      <c r="D374" t="s">
        <v>14</v>
      </c>
      <c r="E374" s="118"/>
      <c r="F374" s="186">
        <v>500</v>
      </c>
      <c r="G374" s="118">
        <f t="shared" si="5"/>
        <v>25.600000000000023</v>
      </c>
      <c r="K374" s="150"/>
      <c r="L374" s="150"/>
      <c r="M374" s="150"/>
    </row>
    <row r="375" spans="1:13" s="90" customFormat="1">
      <c r="A375" s="39">
        <v>44350</v>
      </c>
      <c r="B375" s="787" t="s">
        <v>5263</v>
      </c>
      <c r="C375" s="787" t="s">
        <v>17</v>
      </c>
      <c r="D375" t="s">
        <v>12</v>
      </c>
      <c r="E375" s="118"/>
      <c r="F375" s="186">
        <v>20.8</v>
      </c>
      <c r="G375" s="118">
        <f t="shared" si="5"/>
        <v>4.800000000000022</v>
      </c>
      <c r="K375" s="150"/>
      <c r="L375" s="150"/>
      <c r="M375" s="150"/>
    </row>
    <row r="376" spans="1:13" s="90" customFormat="1">
      <c r="A376" s="39">
        <v>44350</v>
      </c>
      <c r="B376" s="787" t="s">
        <v>5263</v>
      </c>
      <c r="C376" s="787" t="s">
        <v>17</v>
      </c>
      <c r="D376" t="s">
        <v>13</v>
      </c>
      <c r="E376" s="118"/>
      <c r="F376" s="186">
        <v>4.8</v>
      </c>
      <c r="G376" s="118">
        <f t="shared" si="5"/>
        <v>2.2204460492503131E-14</v>
      </c>
      <c r="K376" s="150"/>
      <c r="L376" s="150"/>
      <c r="M376" s="150"/>
    </row>
    <row r="377" spans="1:13" s="90" customFormat="1">
      <c r="A377" s="41">
        <v>44347</v>
      </c>
      <c r="B377" s="786" t="s">
        <v>10</v>
      </c>
      <c r="C377" s="786" t="s">
        <v>18</v>
      </c>
      <c r="D377" t="s">
        <v>12</v>
      </c>
      <c r="E377" s="118">
        <v>16.899999999999999</v>
      </c>
      <c r="F377" s="186"/>
      <c r="G377" s="118">
        <f t="shared" si="5"/>
        <v>16.90000000000002</v>
      </c>
      <c r="K377" s="150"/>
      <c r="L377" s="150"/>
      <c r="M377" s="150"/>
    </row>
    <row r="378" spans="1:13" s="90" customFormat="1">
      <c r="A378" s="39"/>
      <c r="B378" s="787"/>
      <c r="C378" s="787"/>
      <c r="D378" t="s">
        <v>13</v>
      </c>
      <c r="E378" s="118">
        <v>3.5</v>
      </c>
      <c r="F378" s="186"/>
      <c r="G378" s="118">
        <f t="shared" si="5"/>
        <v>20.40000000000002</v>
      </c>
      <c r="K378" s="150"/>
      <c r="L378" s="150"/>
      <c r="M378" s="150"/>
    </row>
    <row r="379" spans="1:13" s="90" customFormat="1">
      <c r="A379" s="39"/>
      <c r="B379" s="787"/>
      <c r="C379" s="787"/>
      <c r="D379" t="s">
        <v>14</v>
      </c>
      <c r="E379" s="118">
        <v>500</v>
      </c>
      <c r="F379" s="186"/>
      <c r="G379" s="118">
        <f t="shared" si="5"/>
        <v>520.4</v>
      </c>
      <c r="K379" s="150"/>
      <c r="L379" s="150"/>
      <c r="M379" s="150"/>
    </row>
    <row r="380" spans="1:13" s="90" customFormat="1">
      <c r="A380" s="39">
        <v>44347</v>
      </c>
      <c r="B380" s="787" t="s">
        <v>5261</v>
      </c>
      <c r="C380" s="787" t="s">
        <v>18</v>
      </c>
      <c r="D380" t="s">
        <v>14</v>
      </c>
      <c r="E380" s="118"/>
      <c r="F380" s="186">
        <v>500</v>
      </c>
      <c r="G380" s="118">
        <f t="shared" si="5"/>
        <v>20.399999999999977</v>
      </c>
      <c r="K380" s="150"/>
      <c r="L380" s="150"/>
      <c r="M380" s="150"/>
    </row>
    <row r="381" spans="1:13" s="90" customFormat="1">
      <c r="A381" s="39">
        <v>44407</v>
      </c>
      <c r="B381" s="787" t="s">
        <v>5264</v>
      </c>
      <c r="C381" s="787" t="s">
        <v>18</v>
      </c>
      <c r="D381" t="s">
        <v>12</v>
      </c>
      <c r="E381" s="118"/>
      <c r="F381" s="118">
        <v>16.899999999999999</v>
      </c>
      <c r="G381" s="118">
        <f t="shared" si="5"/>
        <v>3.4999999999999787</v>
      </c>
      <c r="K381" s="150"/>
      <c r="L381" s="150"/>
      <c r="M381" s="150"/>
    </row>
    <row r="382" spans="1:13" s="90" customFormat="1">
      <c r="A382" s="39">
        <v>44407</v>
      </c>
      <c r="B382" s="787" t="s">
        <v>5264</v>
      </c>
      <c r="C382" s="787" t="s">
        <v>18</v>
      </c>
      <c r="D382" t="s">
        <v>13</v>
      </c>
      <c r="E382" s="118"/>
      <c r="F382" s="118">
        <v>3.5</v>
      </c>
      <c r="G382" s="154">
        <f t="shared" si="5"/>
        <v>-2.1316282072803006E-14</v>
      </c>
      <c r="K382" s="150"/>
      <c r="L382" s="150"/>
      <c r="M382" s="150"/>
    </row>
    <row r="383" spans="1:13" s="90" customFormat="1">
      <c r="A383" s="41">
        <v>44377</v>
      </c>
      <c r="B383" s="786" t="s">
        <v>10</v>
      </c>
      <c r="C383" s="786" t="s">
        <v>19</v>
      </c>
      <c r="D383" t="s">
        <v>12</v>
      </c>
      <c r="E383" s="118">
        <v>18.5</v>
      </c>
      <c r="F383" s="186"/>
      <c r="G383" s="118">
        <f t="shared" si="5"/>
        <v>18.499999999999979</v>
      </c>
      <c r="K383" s="150"/>
      <c r="L383" s="150"/>
      <c r="M383" s="150"/>
    </row>
    <row r="384" spans="1:13" s="90" customFormat="1">
      <c r="A384" s="39"/>
      <c r="B384" s="787"/>
      <c r="C384" s="787"/>
      <c r="D384" t="s">
        <v>13</v>
      </c>
      <c r="E384" s="118">
        <v>5.4</v>
      </c>
      <c r="F384" s="186"/>
      <c r="G384" s="118">
        <f t="shared" si="5"/>
        <v>23.899999999999977</v>
      </c>
      <c r="K384" s="150"/>
      <c r="L384" s="150"/>
      <c r="M384" s="150"/>
    </row>
    <row r="385" spans="1:13" s="90" customFormat="1">
      <c r="A385" s="39"/>
      <c r="B385" s="787"/>
      <c r="C385" s="787"/>
      <c r="D385" t="s">
        <v>14</v>
      </c>
      <c r="E385" s="118">
        <v>500</v>
      </c>
      <c r="F385" s="186"/>
      <c r="G385" s="118">
        <f t="shared" si="5"/>
        <v>523.9</v>
      </c>
      <c r="H385"/>
      <c r="I385" s="4"/>
      <c r="K385" s="150"/>
      <c r="L385" s="150"/>
      <c r="M385" s="150"/>
    </row>
    <row r="386" spans="1:13" s="90" customFormat="1">
      <c r="A386" s="39">
        <v>44377</v>
      </c>
      <c r="B386" s="787" t="s">
        <v>5265</v>
      </c>
      <c r="C386" s="787" t="s">
        <v>19</v>
      </c>
      <c r="D386" t="s">
        <v>14</v>
      </c>
      <c r="E386" s="118"/>
      <c r="F386" s="186">
        <v>340</v>
      </c>
      <c r="G386" s="118">
        <f t="shared" si="5"/>
        <v>183.89999999999998</v>
      </c>
      <c r="H386"/>
      <c r="I386" s="4"/>
      <c r="K386" s="150"/>
      <c r="L386" s="150"/>
      <c r="M386" s="150"/>
    </row>
    <row r="387" spans="1:13" s="90" customFormat="1">
      <c r="A387" s="39">
        <v>44473</v>
      </c>
      <c r="B387" s="787" t="s">
        <v>5266</v>
      </c>
      <c r="C387" s="787" t="s">
        <v>19</v>
      </c>
      <c r="D387" t="s">
        <v>12</v>
      </c>
      <c r="E387" s="118"/>
      <c r="F387" s="118">
        <v>18.5</v>
      </c>
      <c r="G387" s="118">
        <f t="shared" si="5"/>
        <v>165.39999999999998</v>
      </c>
      <c r="K387" s="793"/>
      <c r="L387" s="121"/>
      <c r="M387" s="118"/>
    </row>
    <row r="388" spans="1:13" s="90" customFormat="1">
      <c r="A388" s="39">
        <v>44473</v>
      </c>
      <c r="B388" s="787" t="s">
        <v>5266</v>
      </c>
      <c r="C388" s="787" t="s">
        <v>19</v>
      </c>
      <c r="D388" t="s">
        <v>13</v>
      </c>
      <c r="E388" s="118"/>
      <c r="F388" s="118">
        <v>1.5</v>
      </c>
      <c r="G388" s="118">
        <f t="shared" si="5"/>
        <v>163.89999999999998</v>
      </c>
      <c r="J388" s="122"/>
      <c r="K388" s="814"/>
      <c r="L388" s="121"/>
      <c r="M388" s="118"/>
    </row>
    <row r="389" spans="1:13" s="90" customFormat="1">
      <c r="A389" s="39">
        <v>44634</v>
      </c>
      <c r="B389" s="787" t="s">
        <v>5267</v>
      </c>
      <c r="C389" s="787" t="s">
        <v>19</v>
      </c>
      <c r="D389" t="s">
        <v>13</v>
      </c>
      <c r="E389" s="118"/>
      <c r="F389" s="118">
        <v>3.9</v>
      </c>
      <c r="G389" s="118">
        <f t="shared" si="5"/>
        <v>159.99999999999997</v>
      </c>
      <c r="J389" s="122"/>
      <c r="K389" s="814"/>
      <c r="L389" s="121"/>
      <c r="M389" s="118"/>
    </row>
    <row r="390" spans="1:13" s="90" customFormat="1">
      <c r="A390" s="39">
        <v>44712</v>
      </c>
      <c r="B390" s="787" t="s">
        <v>5268</v>
      </c>
      <c r="C390" s="787" t="s">
        <v>19</v>
      </c>
      <c r="D390" t="s">
        <v>14</v>
      </c>
      <c r="E390" s="118"/>
      <c r="F390" s="118">
        <v>150</v>
      </c>
      <c r="G390" s="118">
        <f t="shared" si="5"/>
        <v>9.9999999999999716</v>
      </c>
      <c r="J390" s="122"/>
      <c r="K390" s="814"/>
      <c r="L390" s="121"/>
      <c r="M390" s="118"/>
    </row>
    <row r="391" spans="1:13" s="90" customFormat="1">
      <c r="A391" s="39">
        <v>44756</v>
      </c>
      <c r="B391" s="787" t="s">
        <v>5269</v>
      </c>
      <c r="C391" s="787" t="s">
        <v>19</v>
      </c>
      <c r="D391" t="s">
        <v>14</v>
      </c>
      <c r="E391" s="118"/>
      <c r="F391" s="118">
        <v>10</v>
      </c>
      <c r="G391" s="118">
        <f t="shared" si="5"/>
        <v>-2.8421709430404007E-14</v>
      </c>
      <c r="J391" s="122"/>
      <c r="K391" s="814"/>
      <c r="L391" s="121"/>
      <c r="M391" s="118"/>
    </row>
    <row r="392" spans="1:13" s="90" customFormat="1">
      <c r="A392" s="41">
        <v>44408</v>
      </c>
      <c r="B392" s="786" t="s">
        <v>10</v>
      </c>
      <c r="C392" s="786" t="s">
        <v>20</v>
      </c>
      <c r="D392" t="s">
        <v>12</v>
      </c>
      <c r="E392" s="118">
        <v>16.2</v>
      </c>
      <c r="F392" s="186"/>
      <c r="G392" s="118">
        <f t="shared" si="5"/>
        <v>16.199999999999971</v>
      </c>
      <c r="J392" s="122"/>
      <c r="K392" s="793"/>
      <c r="L392" s="121"/>
      <c r="M392" s="118"/>
    </row>
    <row r="393" spans="1:13" s="90" customFormat="1">
      <c r="A393" s="39"/>
      <c r="B393" s="787"/>
      <c r="C393" s="787"/>
      <c r="D393" t="s">
        <v>13</v>
      </c>
      <c r="E393" s="118">
        <v>2.8</v>
      </c>
      <c r="F393" s="186"/>
      <c r="G393" s="118">
        <f t="shared" si="5"/>
        <v>18.999999999999972</v>
      </c>
      <c r="K393" s="793"/>
      <c r="L393" s="121"/>
      <c r="M393" s="118"/>
    </row>
    <row r="394" spans="1:13" s="90" customFormat="1">
      <c r="A394" s="39"/>
      <c r="B394" s="787"/>
      <c r="C394" s="787"/>
      <c r="D394" t="s">
        <v>14</v>
      </c>
      <c r="E394" s="118">
        <v>500</v>
      </c>
      <c r="F394" s="186"/>
      <c r="G394" s="118">
        <f t="shared" si="5"/>
        <v>519</v>
      </c>
      <c r="K394" s="150"/>
      <c r="L394" s="150"/>
      <c r="M394" s="118"/>
    </row>
    <row r="395" spans="1:13" s="90" customFormat="1">
      <c r="A395" s="39">
        <v>44408</v>
      </c>
      <c r="B395" s="787" t="s">
        <v>5262</v>
      </c>
      <c r="C395" s="787" t="s">
        <v>20</v>
      </c>
      <c r="D395" t="s">
        <v>14</v>
      </c>
      <c r="E395" s="118"/>
      <c r="F395" s="118">
        <v>500</v>
      </c>
      <c r="G395" s="118">
        <f t="shared" si="5"/>
        <v>19</v>
      </c>
      <c r="K395" s="793"/>
      <c r="L395" s="121"/>
      <c r="M395" s="118"/>
    </row>
    <row r="396" spans="1:13" s="90" customFormat="1">
      <c r="A396" s="39">
        <v>44561</v>
      </c>
      <c r="B396" s="787" t="s">
        <v>5270</v>
      </c>
      <c r="C396" s="787" t="s">
        <v>20</v>
      </c>
      <c r="D396" t="s">
        <v>12</v>
      </c>
      <c r="E396" s="118"/>
      <c r="F396" s="118">
        <v>16.2</v>
      </c>
      <c r="G396" s="118">
        <f t="shared" si="5"/>
        <v>2.8000000000000007</v>
      </c>
      <c r="K396" s="793"/>
      <c r="L396" s="121"/>
      <c r="M396" s="118"/>
    </row>
    <row r="397" spans="1:13" s="90" customFormat="1">
      <c r="A397" s="39">
        <v>44561</v>
      </c>
      <c r="B397" s="787" t="s">
        <v>5270</v>
      </c>
      <c r="C397" s="787" t="s">
        <v>20</v>
      </c>
      <c r="D397" t="s">
        <v>13</v>
      </c>
      <c r="E397" s="118"/>
      <c r="F397" s="118">
        <v>2.8</v>
      </c>
      <c r="G397" s="118">
        <f t="shared" si="5"/>
        <v>0</v>
      </c>
      <c r="K397" s="793"/>
      <c r="L397" s="121"/>
      <c r="M397" s="118"/>
    </row>
    <row r="398" spans="1:13" s="90" customFormat="1">
      <c r="A398" s="41">
        <v>44439</v>
      </c>
      <c r="B398" s="786" t="s">
        <v>10</v>
      </c>
      <c r="C398" s="786" t="s">
        <v>21</v>
      </c>
      <c r="D398" t="s">
        <v>12</v>
      </c>
      <c r="E398" s="118">
        <v>44.3</v>
      </c>
      <c r="F398" s="118"/>
      <c r="G398" s="118">
        <f t="shared" si="5"/>
        <v>44.3</v>
      </c>
      <c r="K398" s="814"/>
      <c r="L398" s="121"/>
      <c r="M398" s="118"/>
    </row>
    <row r="399" spans="1:13" s="90" customFormat="1">
      <c r="A399" s="39"/>
      <c r="B399" s="787"/>
      <c r="C399" s="787"/>
      <c r="D399" t="s">
        <v>13</v>
      </c>
      <c r="E399" s="118">
        <v>3.1</v>
      </c>
      <c r="F399" s="118"/>
      <c r="G399" s="118">
        <f t="shared" si="5"/>
        <v>47.4</v>
      </c>
      <c r="K399" s="793"/>
      <c r="L399" s="121"/>
      <c r="M399" s="118"/>
    </row>
    <row r="400" spans="1:13" s="90" customFormat="1">
      <c r="A400" s="39"/>
      <c r="B400" s="787"/>
      <c r="C400" s="787"/>
      <c r="D400" t="s">
        <v>14</v>
      </c>
      <c r="E400" s="118">
        <v>500</v>
      </c>
      <c r="F400" s="118"/>
      <c r="G400" s="118">
        <f t="shared" si="5"/>
        <v>547.4</v>
      </c>
      <c r="K400" s="814"/>
      <c r="L400" s="121"/>
      <c r="M400" s="118"/>
    </row>
    <row r="401" spans="1:13" s="90" customFormat="1">
      <c r="A401" s="39">
        <v>44439</v>
      </c>
      <c r="B401" s="787" t="s">
        <v>5271</v>
      </c>
      <c r="C401" s="787" t="s">
        <v>21</v>
      </c>
      <c r="D401" t="s">
        <v>14</v>
      </c>
      <c r="E401" s="118"/>
      <c r="F401" s="118">
        <v>360</v>
      </c>
      <c r="G401" s="118">
        <f t="shared" si="5"/>
        <v>187.39999999999998</v>
      </c>
      <c r="K401" s="150"/>
      <c r="L401" s="150"/>
      <c r="M401" s="150"/>
    </row>
    <row r="402" spans="1:13" s="90" customFormat="1">
      <c r="A402" s="39">
        <v>44441</v>
      </c>
      <c r="B402" s="787" t="s">
        <v>5272</v>
      </c>
      <c r="C402" s="787" t="s">
        <v>21</v>
      </c>
      <c r="D402" t="s">
        <v>14</v>
      </c>
      <c r="E402" s="118"/>
      <c r="F402" s="118">
        <v>140</v>
      </c>
      <c r="G402" s="118">
        <f t="shared" si="5"/>
        <v>47.399999999999977</v>
      </c>
      <c r="K402" s="150"/>
      <c r="L402" s="150"/>
      <c r="M402" s="150"/>
    </row>
    <row r="403" spans="1:13" s="90" customFormat="1">
      <c r="A403" s="39">
        <v>44561</v>
      </c>
      <c r="B403" s="787" t="s">
        <v>5270</v>
      </c>
      <c r="C403" s="787" t="s">
        <v>21</v>
      </c>
      <c r="D403" t="s">
        <v>12</v>
      </c>
      <c r="E403" s="118"/>
      <c r="F403" s="118">
        <v>44.3</v>
      </c>
      <c r="G403" s="118">
        <f t="shared" si="5"/>
        <v>3.0999999999999801</v>
      </c>
      <c r="K403" s="150"/>
      <c r="L403" s="150"/>
      <c r="M403" s="150"/>
    </row>
    <row r="404" spans="1:13" s="90" customFormat="1">
      <c r="A404" s="39">
        <v>44561</v>
      </c>
      <c r="B404" s="787" t="s">
        <v>5270</v>
      </c>
      <c r="C404" s="787" t="s">
        <v>21</v>
      </c>
      <c r="D404" t="s">
        <v>13</v>
      </c>
      <c r="E404" s="118"/>
      <c r="F404" s="118">
        <v>3.1</v>
      </c>
      <c r="G404" s="118">
        <f t="shared" si="5"/>
        <v>-1.9984014443252818E-14</v>
      </c>
      <c r="K404" s="150"/>
      <c r="L404" s="150"/>
      <c r="M404" s="150"/>
    </row>
    <row r="405" spans="1:13" s="90" customFormat="1">
      <c r="A405" s="41">
        <v>44469</v>
      </c>
      <c r="B405" s="786" t="s">
        <v>10</v>
      </c>
      <c r="C405" s="786" t="s">
        <v>22</v>
      </c>
      <c r="D405" t="s">
        <v>12</v>
      </c>
      <c r="E405" s="118">
        <v>45.8</v>
      </c>
      <c r="F405" s="118"/>
      <c r="G405" s="118">
        <f t="shared" si="5"/>
        <v>45.799999999999976</v>
      </c>
      <c r="K405" s="150"/>
      <c r="L405" s="150"/>
      <c r="M405" s="150"/>
    </row>
    <row r="406" spans="1:13" s="90" customFormat="1">
      <c r="A406" s="39"/>
      <c r="B406" s="787"/>
      <c r="C406" s="787"/>
      <c r="D406" t="s">
        <v>13</v>
      </c>
      <c r="E406" s="118">
        <v>4.7</v>
      </c>
      <c r="F406" s="118"/>
      <c r="G406" s="118">
        <f t="shared" si="5"/>
        <v>50.499999999999979</v>
      </c>
      <c r="I406" s="122"/>
      <c r="K406" s="150"/>
      <c r="L406" s="150"/>
      <c r="M406" s="150"/>
    </row>
    <row r="407" spans="1:13" s="90" customFormat="1">
      <c r="A407" s="39"/>
      <c r="B407" s="787"/>
      <c r="C407" s="787"/>
      <c r="D407" t="s">
        <v>14</v>
      </c>
      <c r="E407" s="118">
        <v>500</v>
      </c>
      <c r="F407" s="118"/>
      <c r="G407" s="118">
        <f t="shared" si="5"/>
        <v>550.5</v>
      </c>
      <c r="K407" s="150"/>
      <c r="L407" s="150"/>
      <c r="M407" s="150"/>
    </row>
    <row r="408" spans="1:13" s="90" customFormat="1">
      <c r="A408" s="39">
        <v>44469</v>
      </c>
      <c r="B408" s="787" t="s">
        <v>5273</v>
      </c>
      <c r="C408" s="803" t="s">
        <v>22</v>
      </c>
      <c r="D408" t="s">
        <v>14</v>
      </c>
      <c r="E408" s="118"/>
      <c r="F408" s="118">
        <v>500</v>
      </c>
      <c r="G408" s="118">
        <f t="shared" si="5"/>
        <v>50.5</v>
      </c>
      <c r="K408" s="150"/>
      <c r="L408" s="150"/>
      <c r="M408" s="150"/>
    </row>
    <row r="409" spans="1:13" s="90" customFormat="1">
      <c r="A409" s="39">
        <v>44504</v>
      </c>
      <c r="B409" s="787" t="s">
        <v>5274</v>
      </c>
      <c r="C409" s="803" t="s">
        <v>22</v>
      </c>
      <c r="D409" t="s">
        <v>12</v>
      </c>
      <c r="E409" s="118"/>
      <c r="F409" s="118">
        <v>20</v>
      </c>
      <c r="G409" s="118">
        <f t="shared" si="5"/>
        <v>30.5</v>
      </c>
      <c r="K409" s="150"/>
      <c r="L409" s="150"/>
      <c r="M409" s="150"/>
    </row>
    <row r="410" spans="1:13" s="90" customFormat="1">
      <c r="A410" s="112">
        <v>44504</v>
      </c>
      <c r="B410" s="110" t="s">
        <v>5275</v>
      </c>
      <c r="C410" s="134" t="s">
        <v>22</v>
      </c>
      <c r="D410" s="111" t="s">
        <v>13</v>
      </c>
      <c r="E410" s="154"/>
      <c r="F410" s="154">
        <v>4.7</v>
      </c>
      <c r="G410" s="118">
        <f t="shared" si="5"/>
        <v>25.8</v>
      </c>
      <c r="K410" s="150"/>
      <c r="L410" s="150"/>
      <c r="M410" s="150"/>
    </row>
    <row r="411" spans="1:13" s="90" customFormat="1">
      <c r="A411" s="112">
        <v>44504</v>
      </c>
      <c r="B411" s="110" t="s">
        <v>5275</v>
      </c>
      <c r="C411" s="134" t="s">
        <v>22</v>
      </c>
      <c r="D411" s="111" t="s">
        <v>12</v>
      </c>
      <c r="E411" s="154"/>
      <c r="F411" s="154">
        <v>25.8</v>
      </c>
      <c r="G411" s="118">
        <f t="shared" si="5"/>
        <v>0</v>
      </c>
      <c r="K411" s="150"/>
      <c r="L411" s="150"/>
      <c r="M411" s="150"/>
    </row>
    <row r="412" spans="1:13">
      <c r="A412" s="41">
        <v>44500</v>
      </c>
      <c r="B412" s="786" t="s">
        <v>10</v>
      </c>
      <c r="C412" s="786" t="s">
        <v>23</v>
      </c>
      <c r="D412" t="s">
        <v>14</v>
      </c>
      <c r="E412" s="118">
        <v>500</v>
      </c>
      <c r="F412" s="118"/>
      <c r="G412" s="118">
        <f t="shared" si="5"/>
        <v>500</v>
      </c>
      <c r="H412" s="12"/>
    </row>
    <row r="413" spans="1:13">
      <c r="A413" s="41"/>
      <c r="B413" s="786"/>
      <c r="C413" s="787"/>
      <c r="D413" t="s">
        <v>12</v>
      </c>
      <c r="E413" s="118">
        <v>47.5</v>
      </c>
      <c r="F413" s="118"/>
      <c r="G413" s="118">
        <f t="shared" si="5"/>
        <v>547.5</v>
      </c>
      <c r="H413" s="12"/>
    </row>
    <row r="414" spans="1:13">
      <c r="A414" s="41"/>
      <c r="B414" s="786"/>
      <c r="C414" s="787"/>
      <c r="D414" t="s">
        <v>13</v>
      </c>
      <c r="E414" s="118">
        <v>2.6</v>
      </c>
      <c r="F414" s="118"/>
      <c r="G414" s="118">
        <f t="shared" si="5"/>
        <v>550.1</v>
      </c>
      <c r="H414" s="12"/>
    </row>
    <row r="415" spans="1:13">
      <c r="A415" s="39">
        <v>44499</v>
      </c>
      <c r="B415" s="787" t="s">
        <v>5276</v>
      </c>
      <c r="C415" s="787" t="s">
        <v>23</v>
      </c>
      <c r="D415" t="s">
        <v>14</v>
      </c>
      <c r="E415" s="118"/>
      <c r="F415" s="118">
        <v>420</v>
      </c>
      <c r="G415" s="118">
        <f t="shared" si="5"/>
        <v>130.10000000000002</v>
      </c>
    </row>
    <row r="416" spans="1:13">
      <c r="A416" s="39">
        <v>44503</v>
      </c>
      <c r="B416" s="787" t="s">
        <v>5277</v>
      </c>
      <c r="C416" s="787" t="s">
        <v>23</v>
      </c>
      <c r="D416" t="s">
        <v>14</v>
      </c>
      <c r="E416" s="118"/>
      <c r="F416" s="118">
        <v>80</v>
      </c>
      <c r="G416" s="118">
        <f t="shared" si="5"/>
        <v>50.100000000000023</v>
      </c>
    </row>
    <row r="417" spans="1:13">
      <c r="A417" s="112">
        <v>44504</v>
      </c>
      <c r="B417" s="110" t="s">
        <v>5275</v>
      </c>
      <c r="C417" s="110" t="s">
        <v>23</v>
      </c>
      <c r="D417" s="111" t="s">
        <v>12</v>
      </c>
      <c r="E417" s="154"/>
      <c r="F417" s="154">
        <v>19.5</v>
      </c>
      <c r="G417" s="118">
        <f t="shared" si="5"/>
        <v>30.600000000000023</v>
      </c>
    </row>
    <row r="418" spans="1:13">
      <c r="A418" s="39">
        <v>44561</v>
      </c>
      <c r="B418" s="787" t="s">
        <v>5270</v>
      </c>
      <c r="C418" s="803" t="s">
        <v>23</v>
      </c>
      <c r="D418" t="s">
        <v>12</v>
      </c>
      <c r="E418" s="118"/>
      <c r="F418" s="118">
        <v>13.6</v>
      </c>
      <c r="G418" s="118">
        <f t="shared" ref="G418:G439" si="6">+G417+E418-F418</f>
        <v>17.000000000000021</v>
      </c>
    </row>
    <row r="419" spans="1:13">
      <c r="A419" s="39">
        <v>44592</v>
      </c>
      <c r="B419" s="787" t="s">
        <v>5278</v>
      </c>
      <c r="C419" s="803" t="s">
        <v>23</v>
      </c>
      <c r="D419" t="s">
        <v>12</v>
      </c>
      <c r="E419" s="118"/>
      <c r="F419" s="118">
        <v>14.4</v>
      </c>
      <c r="G419" s="118">
        <f t="shared" si="6"/>
        <v>2.600000000000021</v>
      </c>
    </row>
    <row r="420" spans="1:13">
      <c r="A420" s="39">
        <v>44592</v>
      </c>
      <c r="B420" s="787" t="s">
        <v>5278</v>
      </c>
      <c r="C420" s="803" t="s">
        <v>23</v>
      </c>
      <c r="D420" t="s">
        <v>13</v>
      </c>
      <c r="E420" s="118"/>
      <c r="F420" s="118">
        <v>2.6</v>
      </c>
      <c r="G420" s="118">
        <f t="shared" si="6"/>
        <v>2.0872192862952943E-14</v>
      </c>
    </row>
    <row r="421" spans="1:13">
      <c r="A421" s="41">
        <v>44530</v>
      </c>
      <c r="B421" s="786" t="s">
        <v>10</v>
      </c>
      <c r="C421" s="786" t="s">
        <v>24</v>
      </c>
      <c r="D421" t="s">
        <v>14</v>
      </c>
      <c r="E421" s="118">
        <v>500</v>
      </c>
      <c r="F421" s="118"/>
      <c r="G421" s="118">
        <f t="shared" si="6"/>
        <v>500</v>
      </c>
    </row>
    <row r="422" spans="1:13">
      <c r="A422" s="41"/>
      <c r="B422" s="786"/>
      <c r="C422" s="786"/>
      <c r="D422" t="s">
        <v>12</v>
      </c>
      <c r="E422" s="118">
        <v>50.7</v>
      </c>
      <c r="F422" s="118"/>
      <c r="G422" s="118">
        <f t="shared" si="6"/>
        <v>550.70000000000005</v>
      </c>
    </row>
    <row r="423" spans="1:13">
      <c r="A423" s="41"/>
      <c r="B423" s="786"/>
      <c r="C423" s="786"/>
      <c r="D423" t="s">
        <v>13</v>
      </c>
      <c r="E423" s="118">
        <v>4</v>
      </c>
      <c r="F423" s="118"/>
      <c r="G423" s="118">
        <f t="shared" si="6"/>
        <v>554.70000000000005</v>
      </c>
    </row>
    <row r="424" spans="1:13">
      <c r="A424" s="39">
        <v>44530</v>
      </c>
      <c r="B424" s="787" t="s">
        <v>5279</v>
      </c>
      <c r="C424" s="787" t="s">
        <v>24</v>
      </c>
      <c r="D424" t="s">
        <v>14</v>
      </c>
      <c r="E424" s="118"/>
      <c r="F424" s="118">
        <v>290</v>
      </c>
      <c r="G424" s="118">
        <f t="shared" si="6"/>
        <v>264.70000000000005</v>
      </c>
    </row>
    <row r="425" spans="1:13">
      <c r="A425" s="39">
        <v>44592</v>
      </c>
      <c r="B425" s="787" t="s">
        <v>5278</v>
      </c>
      <c r="C425" s="787" t="s">
        <v>24</v>
      </c>
      <c r="D425" t="s">
        <v>12</v>
      </c>
      <c r="E425" s="118"/>
      <c r="F425" s="118">
        <v>50.7</v>
      </c>
      <c r="G425" s="118">
        <f t="shared" si="6"/>
        <v>214.00000000000006</v>
      </c>
    </row>
    <row r="426" spans="1:13">
      <c r="A426" s="39">
        <v>44592</v>
      </c>
      <c r="B426" s="787" t="s">
        <v>5278</v>
      </c>
      <c r="C426" s="787" t="s">
        <v>24</v>
      </c>
      <c r="D426" t="s">
        <v>13</v>
      </c>
      <c r="E426" s="118"/>
      <c r="F426" s="118">
        <v>4</v>
      </c>
      <c r="G426" s="118">
        <f t="shared" si="6"/>
        <v>210.00000000000006</v>
      </c>
    </row>
    <row r="427" spans="1:13">
      <c r="A427" s="39">
        <v>44756</v>
      </c>
      <c r="B427" s="787" t="s">
        <v>5269</v>
      </c>
      <c r="C427" s="787" t="s">
        <v>24</v>
      </c>
      <c r="D427" t="s">
        <v>14</v>
      </c>
      <c r="E427" s="118"/>
      <c r="F427" s="118">
        <v>190</v>
      </c>
      <c r="G427" s="118">
        <f t="shared" si="6"/>
        <v>20.000000000000057</v>
      </c>
    </row>
    <row r="428" spans="1:13">
      <c r="A428" s="39">
        <v>44758</v>
      </c>
      <c r="B428" s="787" t="s">
        <v>5280</v>
      </c>
      <c r="C428" s="787" t="s">
        <v>24</v>
      </c>
      <c r="D428" t="s">
        <v>14</v>
      </c>
      <c r="E428" s="118"/>
      <c r="F428" s="118">
        <v>20</v>
      </c>
      <c r="G428" s="118">
        <f t="shared" si="6"/>
        <v>5.6843418860808015E-14</v>
      </c>
    </row>
    <row r="429" spans="1:13">
      <c r="A429" s="41">
        <v>44561</v>
      </c>
      <c r="B429" s="786" t="s">
        <v>10</v>
      </c>
      <c r="C429" s="786" t="s">
        <v>25</v>
      </c>
      <c r="D429" t="s">
        <v>12</v>
      </c>
      <c r="E429" s="118">
        <v>73.2</v>
      </c>
      <c r="F429" s="118"/>
      <c r="G429" s="118">
        <f t="shared" si="6"/>
        <v>73.20000000000006</v>
      </c>
    </row>
    <row r="430" spans="1:13">
      <c r="B430" s="787"/>
      <c r="C430" s="787"/>
      <c r="D430" t="s">
        <v>13</v>
      </c>
      <c r="E430" s="118">
        <v>3.3</v>
      </c>
      <c r="F430" s="118"/>
      <c r="G430" s="118">
        <f t="shared" si="6"/>
        <v>76.500000000000057</v>
      </c>
      <c r="I430" s="90"/>
      <c r="J430" s="786"/>
      <c r="M430" s="150"/>
    </row>
    <row r="431" spans="1:13">
      <c r="B431" s="787"/>
      <c r="C431" s="787"/>
      <c r="D431" t="s">
        <v>14</v>
      </c>
      <c r="E431" s="118">
        <v>500</v>
      </c>
      <c r="F431" s="118"/>
      <c r="G431" s="118">
        <f t="shared" si="6"/>
        <v>576.5</v>
      </c>
    </row>
    <row r="432" spans="1:13">
      <c r="A432" s="39">
        <v>44561</v>
      </c>
      <c r="B432" s="787" t="s">
        <v>5281</v>
      </c>
      <c r="C432" s="787" t="s">
        <v>25</v>
      </c>
      <c r="D432" t="s">
        <v>14</v>
      </c>
      <c r="E432" s="118"/>
      <c r="F432" s="118">
        <v>480</v>
      </c>
      <c r="G432" s="118">
        <f t="shared" si="6"/>
        <v>96.5</v>
      </c>
    </row>
    <row r="433" spans="1:13">
      <c r="A433" s="39">
        <v>44572</v>
      </c>
      <c r="B433" s="787" t="s">
        <v>5282</v>
      </c>
      <c r="C433" s="787" t="s">
        <v>25</v>
      </c>
      <c r="D433" t="s">
        <v>14</v>
      </c>
      <c r="E433" s="118"/>
      <c r="F433" s="118">
        <v>20</v>
      </c>
      <c r="G433" s="118">
        <f t="shared" si="6"/>
        <v>76.5</v>
      </c>
    </row>
    <row r="434" spans="1:13">
      <c r="A434" s="39">
        <v>44592</v>
      </c>
      <c r="B434" s="787" t="s">
        <v>5278</v>
      </c>
      <c r="C434" s="787" t="s">
        <v>25</v>
      </c>
      <c r="D434" t="s">
        <v>12</v>
      </c>
      <c r="E434" s="118"/>
      <c r="F434" s="118">
        <v>3.3</v>
      </c>
      <c r="G434" s="118">
        <f t="shared" si="6"/>
        <v>73.2</v>
      </c>
    </row>
    <row r="435" spans="1:13">
      <c r="A435" s="39">
        <v>44634</v>
      </c>
      <c r="B435" s="787" t="s">
        <v>5267</v>
      </c>
      <c r="C435" s="787" t="s">
        <v>25</v>
      </c>
      <c r="D435" t="s">
        <v>12</v>
      </c>
      <c r="E435" s="118"/>
      <c r="F435" s="118">
        <v>69.900000000000006</v>
      </c>
      <c r="G435" s="118">
        <f t="shared" si="6"/>
        <v>3.2999999999999972</v>
      </c>
    </row>
    <row r="436" spans="1:13">
      <c r="A436" s="39">
        <v>44634</v>
      </c>
      <c r="B436" s="787" t="s">
        <v>5267</v>
      </c>
      <c r="C436" s="787" t="s">
        <v>25</v>
      </c>
      <c r="D436" t="s">
        <v>13</v>
      </c>
      <c r="E436" s="118"/>
      <c r="F436" s="118">
        <v>3.3</v>
      </c>
      <c r="G436" s="154">
        <f t="shared" si="6"/>
        <v>0</v>
      </c>
    </row>
    <row r="437" spans="1:13">
      <c r="A437" s="41">
        <v>44592</v>
      </c>
      <c r="B437" s="786" t="s">
        <v>10</v>
      </c>
      <c r="C437" s="786" t="s">
        <v>11</v>
      </c>
      <c r="D437" t="s">
        <v>12</v>
      </c>
      <c r="E437" s="118">
        <v>125.3</v>
      </c>
      <c r="F437" s="118"/>
      <c r="G437" s="118">
        <f t="shared" si="6"/>
        <v>125.3</v>
      </c>
    </row>
    <row r="438" spans="1:13">
      <c r="B438" s="787"/>
      <c r="C438" s="787"/>
      <c r="D438" t="s">
        <v>13</v>
      </c>
      <c r="E438" s="118">
        <v>1.3</v>
      </c>
      <c r="F438" s="118"/>
      <c r="G438" s="118">
        <f t="shared" si="6"/>
        <v>126.6</v>
      </c>
    </row>
    <row r="439" spans="1:13">
      <c r="B439" s="787"/>
      <c r="C439" s="787"/>
      <c r="D439" t="s">
        <v>14</v>
      </c>
      <c r="E439" s="118">
        <v>500</v>
      </c>
      <c r="F439" s="118"/>
      <c r="G439" s="118">
        <f t="shared" si="6"/>
        <v>626.6</v>
      </c>
    </row>
    <row r="440" spans="1:13">
      <c r="A440" s="39">
        <v>44592</v>
      </c>
      <c r="B440" s="787" t="s">
        <v>5283</v>
      </c>
      <c r="C440" s="787" t="s">
        <v>11</v>
      </c>
      <c r="D440" t="s">
        <v>14</v>
      </c>
      <c r="E440" s="118"/>
      <c r="F440" s="118">
        <v>340</v>
      </c>
      <c r="G440" s="118">
        <f t="shared" ref="G440:G558" si="7">+G439+E440-F440</f>
        <v>286.60000000000002</v>
      </c>
    </row>
    <row r="441" spans="1:13">
      <c r="A441" s="39">
        <v>44663</v>
      </c>
      <c r="B441" s="787" t="s">
        <v>5284</v>
      </c>
      <c r="C441" s="787" t="s">
        <v>11</v>
      </c>
      <c r="D441" t="s">
        <v>12</v>
      </c>
      <c r="E441" s="118"/>
      <c r="F441" s="118">
        <v>125.3</v>
      </c>
      <c r="G441" s="118">
        <f t="shared" si="7"/>
        <v>161.30000000000001</v>
      </c>
    </row>
    <row r="442" spans="1:13">
      <c r="A442" s="39">
        <v>44663</v>
      </c>
      <c r="B442" s="787" t="s">
        <v>5284</v>
      </c>
      <c r="C442" s="787" t="s">
        <v>11</v>
      </c>
      <c r="D442" t="s">
        <v>13</v>
      </c>
      <c r="E442" s="118"/>
      <c r="F442" s="118">
        <v>1.3</v>
      </c>
      <c r="G442" s="118">
        <f t="shared" si="7"/>
        <v>160</v>
      </c>
      <c r="J442" s="786"/>
    </row>
    <row r="443" spans="1:13">
      <c r="A443" s="39">
        <v>45016</v>
      </c>
      <c r="B443" s="787" t="s">
        <v>5285</v>
      </c>
      <c r="C443" s="787" t="s">
        <v>11</v>
      </c>
      <c r="D443" t="s">
        <v>14</v>
      </c>
      <c r="E443" s="118"/>
      <c r="F443" s="118">
        <v>160</v>
      </c>
      <c r="G443" s="118">
        <f t="shared" si="7"/>
        <v>0</v>
      </c>
      <c r="J443" s="786"/>
    </row>
    <row r="444" spans="1:13">
      <c r="A444" s="41">
        <v>44620</v>
      </c>
      <c r="B444" s="786" t="s">
        <v>10</v>
      </c>
      <c r="C444" s="786" t="s">
        <v>15</v>
      </c>
      <c r="D444" t="s">
        <v>12</v>
      </c>
      <c r="E444" s="118">
        <v>58.5</v>
      </c>
      <c r="F444" s="118"/>
      <c r="G444" s="118">
        <f t="shared" si="7"/>
        <v>58.5</v>
      </c>
    </row>
    <row r="445" spans="1:13">
      <c r="B445" s="787"/>
      <c r="C445" s="787"/>
      <c r="D445" t="s">
        <v>13</v>
      </c>
      <c r="E445" s="118">
        <v>4.3</v>
      </c>
      <c r="F445" s="118"/>
      <c r="G445" s="118">
        <f t="shared" si="7"/>
        <v>62.8</v>
      </c>
    </row>
    <row r="446" spans="1:13">
      <c r="B446" s="787"/>
      <c r="C446" s="787"/>
      <c r="D446" t="s">
        <v>14</v>
      </c>
      <c r="E446" s="118">
        <v>500</v>
      </c>
      <c r="F446" s="118"/>
      <c r="G446" s="118">
        <f t="shared" si="7"/>
        <v>562.79999999999995</v>
      </c>
      <c r="L446" s="4"/>
    </row>
    <row r="447" spans="1:13">
      <c r="A447" s="39">
        <v>44620</v>
      </c>
      <c r="B447" s="787" t="s">
        <v>5286</v>
      </c>
      <c r="C447" s="787" t="s">
        <v>15</v>
      </c>
      <c r="D447" t="s">
        <v>14</v>
      </c>
      <c r="E447" s="118"/>
      <c r="F447" s="118">
        <v>380</v>
      </c>
      <c r="G447" s="118">
        <f t="shared" si="7"/>
        <v>182.79999999999995</v>
      </c>
    </row>
    <row r="448" spans="1:13">
      <c r="A448" s="39">
        <v>44663</v>
      </c>
      <c r="B448" s="787" t="s">
        <v>5284</v>
      </c>
      <c r="C448" s="787" t="s">
        <v>15</v>
      </c>
      <c r="D448" t="s">
        <v>12</v>
      </c>
      <c r="E448" s="118"/>
      <c r="F448" s="118">
        <v>58.5</v>
      </c>
      <c r="G448" s="118">
        <f t="shared" si="7"/>
        <v>124.29999999999995</v>
      </c>
      <c r="J448" s="786"/>
      <c r="L448" s="4"/>
      <c r="M448" s="118"/>
    </row>
    <row r="449" spans="1:13">
      <c r="A449" s="39">
        <v>44663</v>
      </c>
      <c r="B449" s="787" t="s">
        <v>5284</v>
      </c>
      <c r="C449" s="787" t="s">
        <v>15</v>
      </c>
      <c r="D449" t="s">
        <v>13</v>
      </c>
      <c r="E449" s="118"/>
      <c r="F449" s="118">
        <v>4.3</v>
      </c>
      <c r="G449" s="118">
        <f t="shared" si="7"/>
        <v>119.99999999999996</v>
      </c>
      <c r="L449" s="4"/>
      <c r="M449" s="118"/>
    </row>
    <row r="450" spans="1:13">
      <c r="A450" s="39">
        <v>44804</v>
      </c>
      <c r="B450" s="787" t="s">
        <v>5287</v>
      </c>
      <c r="C450" s="787" t="s">
        <v>15</v>
      </c>
      <c r="D450" t="s">
        <v>14</v>
      </c>
      <c r="E450" s="118"/>
      <c r="F450" s="118">
        <v>100</v>
      </c>
      <c r="G450" s="118">
        <f t="shared" si="7"/>
        <v>19.999999999999957</v>
      </c>
      <c r="L450" s="4"/>
      <c r="M450" s="118"/>
    </row>
    <row r="451" spans="1:13">
      <c r="A451" s="39">
        <v>44868</v>
      </c>
      <c r="B451" s="787" t="s">
        <v>5288</v>
      </c>
      <c r="C451" s="787" t="s">
        <v>15</v>
      </c>
      <c r="D451" t="s">
        <v>14</v>
      </c>
      <c r="E451" s="118"/>
      <c r="F451" s="118">
        <v>20</v>
      </c>
      <c r="G451" s="118">
        <f t="shared" si="7"/>
        <v>-4.2632564145606011E-14</v>
      </c>
      <c r="L451" s="4"/>
      <c r="M451" s="118"/>
    </row>
    <row r="452" spans="1:13">
      <c r="A452" s="41">
        <v>44651</v>
      </c>
      <c r="B452" s="786" t="s">
        <v>10</v>
      </c>
      <c r="C452" s="786" t="s">
        <v>16</v>
      </c>
      <c r="D452" t="s">
        <v>12</v>
      </c>
      <c r="E452" s="118">
        <v>58.4</v>
      </c>
      <c r="F452" s="118"/>
      <c r="G452" s="118">
        <f t="shared" si="7"/>
        <v>58.399999999999956</v>
      </c>
    </row>
    <row r="453" spans="1:13">
      <c r="B453" s="787"/>
      <c r="C453" s="787"/>
      <c r="D453" t="s">
        <v>13</v>
      </c>
      <c r="E453" s="118">
        <v>5.2</v>
      </c>
      <c r="F453" s="118"/>
      <c r="G453" s="118">
        <f t="shared" si="7"/>
        <v>63.599999999999959</v>
      </c>
      <c r="L453" s="4"/>
    </row>
    <row r="454" spans="1:13">
      <c r="B454" s="787"/>
      <c r="C454" s="787"/>
      <c r="D454" t="s">
        <v>14</v>
      </c>
      <c r="E454" s="118">
        <v>500</v>
      </c>
      <c r="F454" s="118"/>
      <c r="G454" s="118">
        <f t="shared" si="7"/>
        <v>563.59999999999991</v>
      </c>
      <c r="L454" s="4"/>
    </row>
    <row r="455" spans="1:13">
      <c r="A455" s="39">
        <v>44651</v>
      </c>
      <c r="B455" s="787" t="s">
        <v>5289</v>
      </c>
      <c r="C455" s="787" t="s">
        <v>16</v>
      </c>
      <c r="D455" t="s">
        <v>14</v>
      </c>
      <c r="E455" s="118"/>
      <c r="F455" s="118">
        <v>500</v>
      </c>
      <c r="G455" s="118">
        <f t="shared" si="7"/>
        <v>63.599999999999909</v>
      </c>
    </row>
    <row r="456" spans="1:13">
      <c r="A456" s="39">
        <v>44784</v>
      </c>
      <c r="B456" s="787" t="s">
        <v>5290</v>
      </c>
      <c r="C456" s="787" t="s">
        <v>16</v>
      </c>
      <c r="D456" t="s">
        <v>12</v>
      </c>
      <c r="E456" s="118"/>
      <c r="F456" s="118">
        <v>58.4</v>
      </c>
      <c r="G456" s="118">
        <f t="shared" si="7"/>
        <v>5.1999999999999105</v>
      </c>
      <c r="I456" s="786"/>
    </row>
    <row r="457" spans="1:13">
      <c r="A457" s="39">
        <v>44784</v>
      </c>
      <c r="B457" s="787" t="s">
        <v>5290</v>
      </c>
      <c r="C457" s="787" t="s">
        <v>16</v>
      </c>
      <c r="D457" t="s">
        <v>13</v>
      </c>
      <c r="E457" s="118"/>
      <c r="F457" s="118">
        <v>5.2</v>
      </c>
      <c r="G457" s="118">
        <f t="shared" si="7"/>
        <v>-8.9706020389712648E-14</v>
      </c>
    </row>
    <row r="458" spans="1:13">
      <c r="A458" s="41">
        <v>44681</v>
      </c>
      <c r="B458" s="786" t="s">
        <v>10</v>
      </c>
      <c r="C458" s="786" t="s">
        <v>17</v>
      </c>
      <c r="D458" t="s">
        <v>14</v>
      </c>
      <c r="E458" s="118">
        <v>500</v>
      </c>
      <c r="F458" s="118"/>
      <c r="G458" s="118">
        <f t="shared" si="7"/>
        <v>499.99999999999989</v>
      </c>
    </row>
    <row r="459" spans="1:13">
      <c r="A459" s="39">
        <v>44681</v>
      </c>
      <c r="B459" s="787" t="s">
        <v>5291</v>
      </c>
      <c r="C459" s="787" t="s">
        <v>17</v>
      </c>
      <c r="D459" t="s">
        <v>14</v>
      </c>
      <c r="E459" s="118"/>
      <c r="F459" s="118">
        <v>420</v>
      </c>
      <c r="G459" s="118">
        <f t="shared" si="7"/>
        <v>79.999999999999886</v>
      </c>
    </row>
    <row r="460" spans="1:13">
      <c r="B460" s="787"/>
      <c r="C460" s="787"/>
      <c r="D460" t="s">
        <v>12</v>
      </c>
      <c r="E460" s="118">
        <v>51.7</v>
      </c>
      <c r="F460" s="118"/>
      <c r="G460" s="118">
        <f t="shared" si="7"/>
        <v>131.69999999999987</v>
      </c>
    </row>
    <row r="461" spans="1:13">
      <c r="B461" s="787"/>
      <c r="C461" s="787"/>
      <c r="D461" t="s">
        <v>13</v>
      </c>
      <c r="E461" s="118">
        <v>2.8</v>
      </c>
      <c r="F461" s="118"/>
      <c r="G461" s="118">
        <f t="shared" si="7"/>
        <v>134.49999999999989</v>
      </c>
    </row>
    <row r="462" spans="1:13">
      <c r="A462" s="39">
        <v>44784</v>
      </c>
      <c r="B462" s="787" t="s">
        <v>5290</v>
      </c>
      <c r="C462" s="787" t="s">
        <v>17</v>
      </c>
      <c r="D462" t="s">
        <v>12</v>
      </c>
      <c r="E462" s="118"/>
      <c r="F462" s="118">
        <v>36.4</v>
      </c>
      <c r="G462" s="118">
        <f t="shared" si="7"/>
        <v>98.099999999999881</v>
      </c>
    </row>
    <row r="463" spans="1:13">
      <c r="A463" s="39">
        <v>44786</v>
      </c>
      <c r="B463" s="787" t="s">
        <v>5292</v>
      </c>
      <c r="C463" s="787" t="s">
        <v>17</v>
      </c>
      <c r="D463" t="s">
        <v>12</v>
      </c>
      <c r="E463" s="118"/>
      <c r="F463" s="118">
        <v>15.3</v>
      </c>
      <c r="G463" s="118">
        <f t="shared" si="7"/>
        <v>82.799999999999883</v>
      </c>
    </row>
    <row r="464" spans="1:13">
      <c r="A464" s="39">
        <v>44786</v>
      </c>
      <c r="B464" s="787" t="s">
        <v>5292</v>
      </c>
      <c r="C464" s="787" t="s">
        <v>17</v>
      </c>
      <c r="D464" t="s">
        <v>13</v>
      </c>
      <c r="E464" s="118"/>
      <c r="F464" s="118">
        <v>2.8</v>
      </c>
      <c r="G464" s="118">
        <f t="shared" si="7"/>
        <v>79.999999999999886</v>
      </c>
    </row>
    <row r="465" spans="1:7">
      <c r="A465" s="39">
        <v>45016</v>
      </c>
      <c r="B465" s="787" t="s">
        <v>5285</v>
      </c>
      <c r="C465" s="787" t="s">
        <v>17</v>
      </c>
      <c r="D465" t="s">
        <v>14</v>
      </c>
      <c r="E465" s="118"/>
      <c r="F465" s="118">
        <v>80</v>
      </c>
      <c r="G465" s="118">
        <f t="shared" si="7"/>
        <v>-1.1368683772161603E-13</v>
      </c>
    </row>
    <row r="466" spans="1:7">
      <c r="A466" s="41">
        <v>44712</v>
      </c>
      <c r="B466" s="786" t="s">
        <v>10</v>
      </c>
      <c r="C466" s="786" t="s">
        <v>18</v>
      </c>
      <c r="D466" t="s">
        <v>12</v>
      </c>
      <c r="E466" s="118">
        <v>49.4</v>
      </c>
      <c r="F466" s="118"/>
      <c r="G466" s="118">
        <f t="shared" si="7"/>
        <v>49.399999999999885</v>
      </c>
    </row>
    <row r="467" spans="1:7">
      <c r="B467" s="787"/>
      <c r="C467" s="787"/>
      <c r="D467" t="s">
        <v>13</v>
      </c>
      <c r="E467" s="118">
        <v>9.1</v>
      </c>
      <c r="F467" s="118"/>
      <c r="G467" s="118">
        <f t="shared" si="7"/>
        <v>58.499999999999886</v>
      </c>
    </row>
    <row r="468" spans="1:7">
      <c r="B468" s="787"/>
      <c r="C468" s="787"/>
      <c r="D468" t="s">
        <v>14</v>
      </c>
      <c r="E468" s="118">
        <v>500</v>
      </c>
      <c r="F468" s="118"/>
      <c r="G468" s="118">
        <f t="shared" si="7"/>
        <v>558.49999999999989</v>
      </c>
    </row>
    <row r="469" spans="1:7">
      <c r="A469" s="39">
        <v>44712</v>
      </c>
      <c r="B469" s="787" t="s">
        <v>5268</v>
      </c>
      <c r="C469" s="787" t="s">
        <v>18</v>
      </c>
      <c r="D469" t="s">
        <v>14</v>
      </c>
      <c r="E469" s="118"/>
      <c r="F469" s="118">
        <v>500</v>
      </c>
      <c r="G469" s="118">
        <f t="shared" si="7"/>
        <v>58.499999999999886</v>
      </c>
    </row>
    <row r="470" spans="1:7">
      <c r="A470" s="39">
        <v>44786</v>
      </c>
      <c r="B470" s="787" t="s">
        <v>5292</v>
      </c>
      <c r="C470" s="787" t="s">
        <v>18</v>
      </c>
      <c r="D470" t="s">
        <v>12</v>
      </c>
      <c r="E470" s="118"/>
      <c r="F470" s="118">
        <v>49.4</v>
      </c>
      <c r="G470" s="118">
        <f t="shared" si="7"/>
        <v>9.0999999999998877</v>
      </c>
    </row>
    <row r="471" spans="1:7">
      <c r="A471" s="39">
        <v>44786</v>
      </c>
      <c r="B471" s="787" t="s">
        <v>5292</v>
      </c>
      <c r="C471" s="787" t="s">
        <v>18</v>
      </c>
      <c r="D471" t="s">
        <v>13</v>
      </c>
      <c r="E471" s="118"/>
      <c r="F471" s="118">
        <v>9.1</v>
      </c>
      <c r="G471" s="118">
        <f t="shared" si="7"/>
        <v>-1.1191048088221578E-13</v>
      </c>
    </row>
    <row r="472" spans="1:7">
      <c r="A472" s="41">
        <v>44742</v>
      </c>
      <c r="B472" s="786" t="s">
        <v>10</v>
      </c>
      <c r="C472" s="786" t="s">
        <v>19</v>
      </c>
      <c r="D472" t="s">
        <v>12</v>
      </c>
      <c r="E472" s="118">
        <v>47.9</v>
      </c>
      <c r="F472" s="153"/>
      <c r="G472" s="118">
        <f t="shared" si="7"/>
        <v>47.899999999999885</v>
      </c>
    </row>
    <row r="473" spans="1:7">
      <c r="B473" s="787"/>
      <c r="C473" s="787"/>
      <c r="D473" t="s">
        <v>13</v>
      </c>
      <c r="E473" s="118">
        <v>6.9</v>
      </c>
      <c r="F473" s="153"/>
      <c r="G473" s="118">
        <f t="shared" si="7"/>
        <v>54.799999999999883</v>
      </c>
    </row>
    <row r="474" spans="1:7">
      <c r="B474" s="787"/>
      <c r="C474" s="787"/>
      <c r="D474" t="s">
        <v>14</v>
      </c>
      <c r="E474" s="118">
        <v>500</v>
      </c>
      <c r="F474" s="153"/>
      <c r="G474" s="118">
        <f t="shared" si="7"/>
        <v>554.79999999999984</v>
      </c>
    </row>
    <row r="475" spans="1:7">
      <c r="A475" s="39">
        <v>44742</v>
      </c>
      <c r="B475" s="787" t="s">
        <v>5293</v>
      </c>
      <c r="C475" s="787" t="s">
        <v>19</v>
      </c>
      <c r="D475" t="s">
        <v>14</v>
      </c>
      <c r="E475" s="118"/>
      <c r="F475" s="153">
        <v>500</v>
      </c>
      <c r="G475" s="118">
        <f t="shared" si="7"/>
        <v>54.799999999999841</v>
      </c>
    </row>
    <row r="476" spans="1:7">
      <c r="A476" s="39">
        <v>44786</v>
      </c>
      <c r="B476" s="787" t="s">
        <v>5292</v>
      </c>
      <c r="C476" s="787" t="s">
        <v>19</v>
      </c>
      <c r="D476" t="s">
        <v>12</v>
      </c>
      <c r="E476" s="118"/>
      <c r="F476" s="153">
        <v>23.4</v>
      </c>
      <c r="G476" s="118">
        <f t="shared" si="7"/>
        <v>31.399999999999842</v>
      </c>
    </row>
    <row r="477" spans="1:7">
      <c r="A477" s="39">
        <v>44834</v>
      </c>
      <c r="B477" s="787" t="s">
        <v>5294</v>
      </c>
      <c r="C477" s="787" t="s">
        <v>19</v>
      </c>
      <c r="D477" t="s">
        <v>12</v>
      </c>
      <c r="E477" s="118"/>
      <c r="F477" s="118">
        <v>24.5</v>
      </c>
      <c r="G477" s="118">
        <f t="shared" si="7"/>
        <v>6.8999999999998423</v>
      </c>
    </row>
    <row r="478" spans="1:7">
      <c r="A478" s="39">
        <v>44834</v>
      </c>
      <c r="B478" s="787" t="s">
        <v>5294</v>
      </c>
      <c r="C478" s="787" t="s">
        <v>19</v>
      </c>
      <c r="D478" t="s">
        <v>13</v>
      </c>
      <c r="E478" s="118"/>
      <c r="F478" s="118">
        <v>0.5</v>
      </c>
      <c r="G478" s="118">
        <f t="shared" si="7"/>
        <v>6.3999999999998423</v>
      </c>
    </row>
    <row r="479" spans="1:7">
      <c r="A479" s="39">
        <v>44868</v>
      </c>
      <c r="B479" s="787" t="s">
        <v>5295</v>
      </c>
      <c r="C479" s="787" t="s">
        <v>19</v>
      </c>
      <c r="D479" t="s">
        <v>13</v>
      </c>
      <c r="E479" s="118"/>
      <c r="F479" s="118">
        <v>6.4</v>
      </c>
      <c r="G479" s="118">
        <f t="shared" si="7"/>
        <v>-1.5809575870662229E-13</v>
      </c>
    </row>
    <row r="480" spans="1:7">
      <c r="A480" s="41">
        <v>44773</v>
      </c>
      <c r="B480" s="786" t="s">
        <v>10</v>
      </c>
      <c r="C480" s="786" t="s">
        <v>20</v>
      </c>
      <c r="D480" t="s">
        <v>12</v>
      </c>
      <c r="E480" s="118">
        <v>47.6</v>
      </c>
      <c r="F480" s="153"/>
      <c r="G480" s="118">
        <f t="shared" si="7"/>
        <v>47.599999999999845</v>
      </c>
    </row>
    <row r="481" spans="1:12">
      <c r="B481" s="787"/>
      <c r="C481" s="787"/>
      <c r="D481" t="s">
        <v>13</v>
      </c>
      <c r="E481" s="118">
        <v>9.6999999999999993</v>
      </c>
      <c r="F481" s="153"/>
      <c r="G481" s="118">
        <f t="shared" si="7"/>
        <v>57.299999999999841</v>
      </c>
    </row>
    <row r="482" spans="1:12">
      <c r="B482" s="787"/>
      <c r="C482" s="787"/>
      <c r="D482" t="s">
        <v>14</v>
      </c>
      <c r="E482" s="118">
        <v>500</v>
      </c>
      <c r="F482" s="153"/>
      <c r="G482" s="118">
        <f t="shared" si="7"/>
        <v>557.29999999999984</v>
      </c>
    </row>
    <row r="483" spans="1:12">
      <c r="A483" s="39">
        <v>44773</v>
      </c>
      <c r="B483" s="787" t="s">
        <v>5296</v>
      </c>
      <c r="C483" s="787" t="s">
        <v>20</v>
      </c>
      <c r="D483" t="s">
        <v>14</v>
      </c>
      <c r="E483" s="118"/>
      <c r="F483" s="153">
        <v>425</v>
      </c>
      <c r="G483" s="118">
        <f t="shared" si="7"/>
        <v>132.29999999999984</v>
      </c>
    </row>
    <row r="484" spans="1:12">
      <c r="A484" s="39">
        <v>44876</v>
      </c>
      <c r="B484" s="787" t="s">
        <v>5297</v>
      </c>
      <c r="C484" s="787" t="s">
        <v>20</v>
      </c>
      <c r="D484" t="s">
        <v>14</v>
      </c>
      <c r="E484" s="118"/>
      <c r="F484" s="153">
        <v>75</v>
      </c>
      <c r="G484" s="118">
        <f t="shared" si="7"/>
        <v>57.299999999999841</v>
      </c>
    </row>
    <row r="485" spans="1:12">
      <c r="A485" s="39">
        <v>44876</v>
      </c>
      <c r="B485" s="787" t="s">
        <v>5298</v>
      </c>
      <c r="C485" s="787" t="s">
        <v>20</v>
      </c>
      <c r="D485" t="s">
        <v>12</v>
      </c>
      <c r="E485" s="118"/>
      <c r="F485" s="118">
        <v>47.6</v>
      </c>
      <c r="G485" s="118">
        <f t="shared" si="7"/>
        <v>9.6999999999998394</v>
      </c>
    </row>
    <row r="486" spans="1:12">
      <c r="A486" s="39">
        <v>44876</v>
      </c>
      <c r="B486" s="787" t="s">
        <v>5298</v>
      </c>
      <c r="C486" s="787" t="s">
        <v>20</v>
      </c>
      <c r="D486" t="s">
        <v>13</v>
      </c>
      <c r="E486" s="118"/>
      <c r="F486" s="118">
        <v>9.6999999999999993</v>
      </c>
      <c r="G486" s="118">
        <f t="shared" si="7"/>
        <v>-1.5987211554602254E-13</v>
      </c>
      <c r="L486" s="4"/>
    </row>
    <row r="487" spans="1:12">
      <c r="A487" s="41">
        <v>44804</v>
      </c>
      <c r="B487" s="786" t="s">
        <v>10</v>
      </c>
      <c r="C487" s="786" t="s">
        <v>21</v>
      </c>
      <c r="D487" t="s">
        <v>12</v>
      </c>
      <c r="E487" s="118">
        <v>47.9</v>
      </c>
      <c r="F487" s="153"/>
      <c r="G487" s="118">
        <f t="shared" si="7"/>
        <v>47.899999999999835</v>
      </c>
      <c r="L487" s="4"/>
    </row>
    <row r="488" spans="1:12">
      <c r="B488" s="787"/>
      <c r="C488" s="787"/>
      <c r="D488" t="s">
        <v>13</v>
      </c>
      <c r="E488" s="118">
        <v>7</v>
      </c>
      <c r="F488" s="153"/>
      <c r="G488" s="118">
        <f t="shared" si="7"/>
        <v>54.899999999999835</v>
      </c>
      <c r="L488" s="4"/>
    </row>
    <row r="489" spans="1:12">
      <c r="B489" s="787"/>
      <c r="C489" s="787"/>
      <c r="D489" t="s">
        <v>14</v>
      </c>
      <c r="E489" s="118">
        <v>500</v>
      </c>
      <c r="F489" s="153"/>
      <c r="G489" s="118">
        <f t="shared" si="7"/>
        <v>554.89999999999986</v>
      </c>
      <c r="L489" s="4"/>
    </row>
    <row r="490" spans="1:12">
      <c r="A490" s="39">
        <v>44804</v>
      </c>
      <c r="B490" s="787" t="s">
        <v>5287</v>
      </c>
      <c r="C490" s="787" t="s">
        <v>21</v>
      </c>
      <c r="D490" t="s">
        <v>14</v>
      </c>
      <c r="E490" s="118"/>
      <c r="F490" s="153">
        <v>500</v>
      </c>
      <c r="G490" s="118">
        <f t="shared" si="7"/>
        <v>54.899999999999864</v>
      </c>
    </row>
    <row r="491" spans="1:12">
      <c r="A491" s="39">
        <v>44876</v>
      </c>
      <c r="B491" s="787" t="s">
        <v>5298</v>
      </c>
      <c r="C491" s="787" t="s">
        <v>20</v>
      </c>
      <c r="D491" t="s">
        <v>12</v>
      </c>
      <c r="E491" s="118"/>
      <c r="F491" s="118">
        <v>47.9</v>
      </c>
      <c r="G491" s="118">
        <f t="shared" si="7"/>
        <v>6.999999999999865</v>
      </c>
    </row>
    <row r="492" spans="1:12">
      <c r="A492" s="39">
        <v>44876</v>
      </c>
      <c r="B492" s="787" t="s">
        <v>5298</v>
      </c>
      <c r="C492" s="787" t="s">
        <v>20</v>
      </c>
      <c r="D492" t="s">
        <v>13</v>
      </c>
      <c r="E492" s="118"/>
      <c r="F492" s="118">
        <v>7</v>
      </c>
      <c r="G492" s="118">
        <f t="shared" si="7"/>
        <v>-1.3500311979441904E-13</v>
      </c>
    </row>
    <row r="493" spans="1:12">
      <c r="A493" s="41">
        <v>44834</v>
      </c>
      <c r="B493" s="786" t="s">
        <v>10</v>
      </c>
      <c r="C493" s="786" t="s">
        <v>22</v>
      </c>
      <c r="D493" t="s">
        <v>12</v>
      </c>
      <c r="E493" s="118">
        <v>58.5</v>
      </c>
      <c r="F493" s="153"/>
      <c r="G493" s="118">
        <f t="shared" si="7"/>
        <v>58.499999999999865</v>
      </c>
    </row>
    <row r="494" spans="1:12">
      <c r="B494" s="787"/>
      <c r="C494" s="787"/>
      <c r="D494" t="s">
        <v>13</v>
      </c>
      <c r="E494" s="118">
        <v>8.1999999999999993</v>
      </c>
      <c r="F494" s="153"/>
      <c r="G494" s="118">
        <f t="shared" si="7"/>
        <v>66.699999999999861</v>
      </c>
    </row>
    <row r="495" spans="1:12">
      <c r="B495" s="787"/>
      <c r="C495" s="787"/>
      <c r="D495" t="s">
        <v>14</v>
      </c>
      <c r="E495" s="118">
        <v>550</v>
      </c>
      <c r="F495" s="153"/>
      <c r="G495" s="118">
        <f t="shared" si="7"/>
        <v>616.69999999999982</v>
      </c>
    </row>
    <row r="496" spans="1:12">
      <c r="A496" s="39">
        <v>44834</v>
      </c>
      <c r="B496" s="787" t="s">
        <v>5299</v>
      </c>
      <c r="C496" s="787" t="s">
        <v>22</v>
      </c>
      <c r="D496" t="s">
        <v>14</v>
      </c>
      <c r="E496" s="118"/>
      <c r="F496" s="153">
        <v>500</v>
      </c>
      <c r="G496" s="118">
        <f t="shared" si="7"/>
        <v>116.69999999999982</v>
      </c>
      <c r="I496" s="786"/>
    </row>
    <row r="497" spans="1:12">
      <c r="A497" s="39">
        <v>44876</v>
      </c>
      <c r="B497" s="787" t="s">
        <v>5298</v>
      </c>
      <c r="C497" s="787" t="s">
        <v>22</v>
      </c>
      <c r="D497" t="s">
        <v>12</v>
      </c>
      <c r="E497" s="118"/>
      <c r="F497" s="118">
        <v>58.5</v>
      </c>
      <c r="G497" s="118">
        <f t="shared" si="7"/>
        <v>58.199999999999818</v>
      </c>
      <c r="I497" s="786"/>
    </row>
    <row r="498" spans="1:12">
      <c r="A498" s="39">
        <v>44876</v>
      </c>
      <c r="B498" s="787" t="s">
        <v>5298</v>
      </c>
      <c r="C498" s="787" t="s">
        <v>22</v>
      </c>
      <c r="D498" t="s">
        <v>13</v>
      </c>
      <c r="E498" s="118"/>
      <c r="F498" s="118">
        <v>8.1999999999999993</v>
      </c>
      <c r="G498" s="118">
        <f t="shared" si="7"/>
        <v>49.999999999999815</v>
      </c>
    </row>
    <row r="499" spans="1:12">
      <c r="A499" s="39">
        <v>45016</v>
      </c>
      <c r="B499" s="787" t="s">
        <v>5285</v>
      </c>
      <c r="C499" s="787" t="s">
        <v>22</v>
      </c>
      <c r="D499" t="s">
        <v>14</v>
      </c>
      <c r="E499" s="118"/>
      <c r="F499" s="118">
        <v>10</v>
      </c>
      <c r="G499" s="118">
        <f t="shared" si="7"/>
        <v>39.999999999999815</v>
      </c>
    </row>
    <row r="500" spans="1:12">
      <c r="A500" s="39">
        <v>45118</v>
      </c>
      <c r="B500" s="787" t="s">
        <v>5300</v>
      </c>
      <c r="C500" s="787" t="s">
        <v>22</v>
      </c>
      <c r="D500" t="s">
        <v>14</v>
      </c>
      <c r="E500" s="118"/>
      <c r="F500" s="118">
        <v>40</v>
      </c>
      <c r="G500" s="118">
        <f t="shared" si="7"/>
        <v>-1.8474111129762605E-13</v>
      </c>
    </row>
    <row r="501" spans="1:12">
      <c r="A501" s="41">
        <v>44865</v>
      </c>
      <c r="B501" s="786" t="s">
        <v>10</v>
      </c>
      <c r="C501" s="786" t="s">
        <v>23</v>
      </c>
      <c r="D501" t="s">
        <v>12</v>
      </c>
      <c r="E501" s="118">
        <v>58.3</v>
      </c>
      <c r="F501" s="153"/>
      <c r="G501" s="118">
        <f t="shared" si="7"/>
        <v>58.299999999999812</v>
      </c>
      <c r="I501" s="786"/>
    </row>
    <row r="502" spans="1:12">
      <c r="A502" s="41"/>
      <c r="B502" s="786"/>
      <c r="C502" s="786"/>
      <c r="D502" t="s">
        <v>13</v>
      </c>
      <c r="E502" s="118">
        <v>4.9000000000000004</v>
      </c>
      <c r="F502" s="153"/>
      <c r="G502" s="118">
        <f t="shared" si="7"/>
        <v>63.199999999999811</v>
      </c>
    </row>
    <row r="503" spans="1:12">
      <c r="A503" s="41"/>
      <c r="B503" s="786"/>
      <c r="C503" s="786"/>
      <c r="D503" t="s">
        <v>14</v>
      </c>
      <c r="E503" s="118">
        <v>550</v>
      </c>
      <c r="F503" s="153"/>
      <c r="G503" s="118">
        <f t="shared" si="7"/>
        <v>613.19999999999982</v>
      </c>
    </row>
    <row r="504" spans="1:12">
      <c r="A504" s="39">
        <v>44865</v>
      </c>
      <c r="B504" s="787" t="s">
        <v>5301</v>
      </c>
      <c r="C504" s="787" t="s">
        <v>23</v>
      </c>
      <c r="D504" t="s">
        <v>14</v>
      </c>
      <c r="E504" s="118"/>
      <c r="F504" s="153">
        <v>425</v>
      </c>
      <c r="G504" s="118">
        <f t="shared" si="7"/>
        <v>188.19999999999982</v>
      </c>
    </row>
    <row r="505" spans="1:12">
      <c r="A505" s="39">
        <v>45002</v>
      </c>
      <c r="B505" s="787" t="s">
        <v>5302</v>
      </c>
      <c r="C505" s="787" t="s">
        <v>23</v>
      </c>
      <c r="D505" t="s">
        <v>12</v>
      </c>
      <c r="E505" s="118"/>
      <c r="F505" s="118">
        <v>58.3</v>
      </c>
      <c r="G505" s="118">
        <f t="shared" si="7"/>
        <v>129.89999999999981</v>
      </c>
    </row>
    <row r="506" spans="1:12">
      <c r="A506" s="39">
        <v>45002</v>
      </c>
      <c r="B506" s="787" t="s">
        <v>5302</v>
      </c>
      <c r="C506" s="787" t="s">
        <v>23</v>
      </c>
      <c r="D506" t="s">
        <v>13</v>
      </c>
      <c r="E506" s="118"/>
      <c r="F506" s="118">
        <v>4.9000000000000004</v>
      </c>
      <c r="G506" s="118">
        <f t="shared" si="7"/>
        <v>124.9999999999998</v>
      </c>
    </row>
    <row r="507" spans="1:12">
      <c r="A507" s="39">
        <v>45171</v>
      </c>
      <c r="B507" s="787" t="s">
        <v>5303</v>
      </c>
      <c r="C507" s="787" t="s">
        <v>23</v>
      </c>
      <c r="D507" t="s">
        <v>14</v>
      </c>
      <c r="E507" s="118"/>
      <c r="F507" s="118">
        <v>125</v>
      </c>
      <c r="G507" s="118">
        <f t="shared" si="7"/>
        <v>-1.9895196601282805E-13</v>
      </c>
    </row>
    <row r="508" spans="1:12">
      <c r="A508" s="41">
        <v>44895</v>
      </c>
      <c r="B508" s="786" t="s">
        <v>10</v>
      </c>
      <c r="C508" s="786" t="s">
        <v>24</v>
      </c>
      <c r="D508" t="s">
        <v>12</v>
      </c>
      <c r="E508" s="118">
        <v>65.099999999999994</v>
      </c>
      <c r="F508" s="118"/>
      <c r="G508" s="118">
        <f t="shared" si="7"/>
        <v>65.099999999999795</v>
      </c>
    </row>
    <row r="509" spans="1:12">
      <c r="B509" s="787"/>
      <c r="C509" s="787"/>
      <c r="D509" t="s">
        <v>13</v>
      </c>
      <c r="E509" s="118">
        <v>6.3</v>
      </c>
      <c r="F509" s="118"/>
      <c r="G509" s="118">
        <f t="shared" si="7"/>
        <v>71.399999999999793</v>
      </c>
    </row>
    <row r="510" spans="1:12">
      <c r="B510" s="787"/>
      <c r="C510" s="787"/>
      <c r="D510" t="s">
        <v>14</v>
      </c>
      <c r="E510" s="118">
        <v>550</v>
      </c>
      <c r="F510" s="118"/>
      <c r="G510" s="118">
        <f t="shared" si="7"/>
        <v>621.39999999999975</v>
      </c>
      <c r="I510" s="786"/>
    </row>
    <row r="511" spans="1:12">
      <c r="A511" s="39">
        <v>44895</v>
      </c>
      <c r="B511" s="787" t="s">
        <v>5304</v>
      </c>
      <c r="C511" s="787" t="s">
        <v>24</v>
      </c>
      <c r="D511" t="s">
        <v>14</v>
      </c>
      <c r="E511" s="118"/>
      <c r="F511" s="118">
        <v>550</v>
      </c>
      <c r="G511" s="118">
        <f t="shared" si="7"/>
        <v>71.39999999999975</v>
      </c>
    </row>
    <row r="512" spans="1:12">
      <c r="A512" s="39">
        <v>45002</v>
      </c>
      <c r="B512" s="787" t="s">
        <v>5302</v>
      </c>
      <c r="C512" s="787" t="s">
        <v>24</v>
      </c>
      <c r="D512" t="s">
        <v>12</v>
      </c>
      <c r="E512" s="118"/>
      <c r="F512" s="118">
        <v>65.099999999999994</v>
      </c>
      <c r="G512" s="118">
        <f t="shared" si="7"/>
        <v>6.2999999999997556</v>
      </c>
      <c r="L512" s="4"/>
    </row>
    <row r="513" spans="1:12">
      <c r="A513" s="39">
        <v>45002</v>
      </c>
      <c r="B513" s="787" t="s">
        <v>5302</v>
      </c>
      <c r="C513" s="787" t="s">
        <v>24</v>
      </c>
      <c r="D513" t="s">
        <v>13</v>
      </c>
      <c r="E513" s="118"/>
      <c r="F513" s="118">
        <v>6.3</v>
      </c>
      <c r="G513" s="118">
        <f t="shared" si="7"/>
        <v>-2.4424906541753444E-13</v>
      </c>
      <c r="L513" s="4"/>
    </row>
    <row r="514" spans="1:12">
      <c r="A514" s="41">
        <v>44926</v>
      </c>
      <c r="B514" s="786" t="s">
        <v>10</v>
      </c>
      <c r="C514" s="786" t="s">
        <v>25</v>
      </c>
      <c r="D514" t="s">
        <v>12</v>
      </c>
      <c r="E514" s="118">
        <v>74.400000000000006</v>
      </c>
      <c r="F514" s="118"/>
      <c r="G514" s="118">
        <f t="shared" si="7"/>
        <v>74.399999999999764</v>
      </c>
      <c r="L514" s="4"/>
    </row>
    <row r="515" spans="1:12">
      <c r="B515" s="787"/>
      <c r="C515" s="787"/>
      <c r="D515" t="s">
        <v>13</v>
      </c>
      <c r="E515" s="118">
        <v>5.7</v>
      </c>
      <c r="F515" s="118"/>
      <c r="G515" s="118">
        <f t="shared" si="7"/>
        <v>80.099999999999767</v>
      </c>
      <c r="L515" s="4"/>
    </row>
    <row r="516" spans="1:12">
      <c r="B516" s="787"/>
      <c r="C516" s="787"/>
      <c r="D516" t="s">
        <v>14</v>
      </c>
      <c r="E516" s="118">
        <v>550</v>
      </c>
      <c r="F516" s="118"/>
      <c r="G516" s="118">
        <f t="shared" si="7"/>
        <v>630.0999999999998</v>
      </c>
    </row>
    <row r="517" spans="1:12">
      <c r="A517" s="39">
        <v>44926</v>
      </c>
      <c r="B517" s="787" t="s">
        <v>5305</v>
      </c>
      <c r="C517" s="787" t="s">
        <v>25</v>
      </c>
      <c r="D517" t="s">
        <v>14</v>
      </c>
      <c r="E517" s="118"/>
      <c r="F517" s="118">
        <v>500</v>
      </c>
      <c r="G517" s="118">
        <f t="shared" si="7"/>
        <v>130.0999999999998</v>
      </c>
      <c r="L517" s="4"/>
    </row>
    <row r="518" spans="1:12">
      <c r="A518" s="39">
        <v>45002</v>
      </c>
      <c r="B518" s="787" t="s">
        <v>5302</v>
      </c>
      <c r="C518" s="787" t="s">
        <v>25</v>
      </c>
      <c r="D518" t="s">
        <v>12</v>
      </c>
      <c r="E518" s="118"/>
      <c r="F518" s="118">
        <v>65.400000000000006</v>
      </c>
      <c r="G518" s="118">
        <f t="shared" si="7"/>
        <v>64.69999999999979</v>
      </c>
      <c r="L518" s="786"/>
    </row>
    <row r="519" spans="1:12">
      <c r="A519" s="39">
        <v>45002</v>
      </c>
      <c r="B519" s="787" t="s">
        <v>5306</v>
      </c>
      <c r="C519" s="787" t="s">
        <v>25</v>
      </c>
      <c r="D519" t="s">
        <v>12</v>
      </c>
      <c r="E519" s="118"/>
      <c r="F519" s="118">
        <v>9</v>
      </c>
      <c r="G519" s="118">
        <f t="shared" si="7"/>
        <v>55.69999999999979</v>
      </c>
    </row>
    <row r="520" spans="1:12">
      <c r="A520" s="39">
        <v>45002</v>
      </c>
      <c r="B520" s="787" t="s">
        <v>5306</v>
      </c>
      <c r="C520" s="787" t="s">
        <v>25</v>
      </c>
      <c r="D520" t="s">
        <v>13</v>
      </c>
      <c r="E520" s="118"/>
      <c r="F520" s="118">
        <v>5.7</v>
      </c>
      <c r="G520" s="118">
        <f t="shared" si="7"/>
        <v>49.999999999999787</v>
      </c>
      <c r="L520" s="4"/>
    </row>
    <row r="521" spans="1:12">
      <c r="A521" s="39">
        <v>45118</v>
      </c>
      <c r="B521" s="787" t="s">
        <v>5300</v>
      </c>
      <c r="C521" s="787" t="s">
        <v>25</v>
      </c>
      <c r="D521" t="s">
        <v>14</v>
      </c>
      <c r="E521" s="118"/>
      <c r="F521" s="118">
        <v>50</v>
      </c>
      <c r="G521" s="118">
        <f t="shared" si="7"/>
        <v>-2.1316282072803006E-13</v>
      </c>
      <c r="L521" s="4"/>
    </row>
    <row r="522" spans="1:12">
      <c r="A522" s="41">
        <v>44957</v>
      </c>
      <c r="B522" s="786" t="s">
        <v>10</v>
      </c>
      <c r="C522" s="786" t="s">
        <v>11</v>
      </c>
      <c r="D522" t="s">
        <v>12</v>
      </c>
      <c r="E522" s="118">
        <v>73.5</v>
      </c>
      <c r="F522" s="153"/>
      <c r="G522" s="118">
        <f t="shared" si="7"/>
        <v>73.499999999999787</v>
      </c>
    </row>
    <row r="523" spans="1:12">
      <c r="B523" s="787"/>
      <c r="C523" s="787"/>
      <c r="D523" t="s">
        <v>13</v>
      </c>
      <c r="E523" s="118">
        <v>4.8</v>
      </c>
      <c r="F523" s="153"/>
      <c r="G523" s="118">
        <f t="shared" si="7"/>
        <v>78.299999999999784</v>
      </c>
    </row>
    <row r="524" spans="1:12">
      <c r="B524" s="787"/>
      <c r="C524" s="787"/>
      <c r="D524" t="s">
        <v>14</v>
      </c>
      <c r="E524" s="118">
        <v>550</v>
      </c>
      <c r="F524" s="153"/>
      <c r="G524" s="118">
        <f t="shared" si="7"/>
        <v>628.29999999999973</v>
      </c>
    </row>
    <row r="525" spans="1:12">
      <c r="A525" s="39">
        <v>44957</v>
      </c>
      <c r="B525" s="787" t="s">
        <v>5307</v>
      </c>
      <c r="C525" s="787" t="s">
        <v>11</v>
      </c>
      <c r="D525" t="s">
        <v>14</v>
      </c>
      <c r="E525" s="118"/>
      <c r="F525" s="153">
        <v>550</v>
      </c>
      <c r="G525" s="118">
        <f t="shared" si="7"/>
        <v>78.299999999999727</v>
      </c>
      <c r="L525" s="4"/>
    </row>
    <row r="526" spans="1:12">
      <c r="A526" s="39">
        <v>45049</v>
      </c>
      <c r="B526" s="787" t="s">
        <v>5308</v>
      </c>
      <c r="C526" s="787" t="s">
        <v>11</v>
      </c>
      <c r="D526" t="s">
        <v>12</v>
      </c>
      <c r="E526" s="118"/>
      <c r="F526" s="118">
        <v>73.5</v>
      </c>
      <c r="G526" s="118">
        <f t="shared" si="7"/>
        <v>4.7999999999997272</v>
      </c>
      <c r="L526" s="4"/>
    </row>
    <row r="527" spans="1:12">
      <c r="A527" s="39">
        <v>45049</v>
      </c>
      <c r="B527" s="787" t="s">
        <v>5308</v>
      </c>
      <c r="C527" s="787" t="s">
        <v>11</v>
      </c>
      <c r="D527" t="s">
        <v>13</v>
      </c>
      <c r="E527" s="118"/>
      <c r="F527" s="118">
        <v>4.8</v>
      </c>
      <c r="G527" s="118">
        <f t="shared" si="7"/>
        <v>-2.7267077484793845E-13</v>
      </c>
      <c r="I527" s="786"/>
      <c r="L527" s="4"/>
    </row>
    <row r="528" spans="1:12">
      <c r="A528" s="41">
        <v>44985</v>
      </c>
      <c r="B528" s="786" t="s">
        <v>10</v>
      </c>
      <c r="C528" s="786" t="s">
        <v>15</v>
      </c>
      <c r="D528" t="s">
        <v>12</v>
      </c>
      <c r="E528" s="118">
        <v>80.099999999999994</v>
      </c>
      <c r="F528" s="153"/>
      <c r="G528" s="118">
        <f t="shared" si="7"/>
        <v>80.099999999999724</v>
      </c>
      <c r="L528" s="4"/>
    </row>
    <row r="529" spans="1:13">
      <c r="A529" s="41"/>
      <c r="B529" s="786"/>
      <c r="C529" s="786"/>
      <c r="D529" t="s">
        <v>13</v>
      </c>
      <c r="E529" s="118">
        <v>1.2</v>
      </c>
      <c r="F529" s="153"/>
      <c r="G529" s="118">
        <f t="shared" si="7"/>
        <v>81.299999999999727</v>
      </c>
    </row>
    <row r="530" spans="1:13">
      <c r="A530" s="41"/>
      <c r="B530" s="786"/>
      <c r="C530" s="786"/>
      <c r="D530" t="s">
        <v>14</v>
      </c>
      <c r="E530" s="118">
        <v>550</v>
      </c>
      <c r="F530" s="153"/>
      <c r="G530" s="118">
        <f t="shared" si="7"/>
        <v>631.29999999999973</v>
      </c>
    </row>
    <row r="531" spans="1:13">
      <c r="A531" s="39">
        <v>44985</v>
      </c>
      <c r="B531" s="787" t="s">
        <v>5309</v>
      </c>
      <c r="C531" s="787" t="s">
        <v>15</v>
      </c>
      <c r="D531" t="s">
        <v>14</v>
      </c>
      <c r="E531" s="118"/>
      <c r="F531" s="153">
        <v>400</v>
      </c>
      <c r="G531" s="118">
        <f t="shared" si="7"/>
        <v>231.29999999999973</v>
      </c>
    </row>
    <row r="532" spans="1:13">
      <c r="A532" s="39">
        <v>45049</v>
      </c>
      <c r="B532" s="787" t="s">
        <v>5308</v>
      </c>
      <c r="C532" s="787" t="s">
        <v>15</v>
      </c>
      <c r="D532" t="s">
        <v>12</v>
      </c>
      <c r="E532" s="118"/>
      <c r="F532" s="153">
        <v>19.2</v>
      </c>
      <c r="G532" s="118">
        <f t="shared" si="7"/>
        <v>212.09999999999974</v>
      </c>
      <c r="J532" s="820"/>
      <c r="K532" s="820"/>
      <c r="L532" s="820"/>
    </row>
    <row r="533" spans="1:13">
      <c r="A533" s="39">
        <v>45049</v>
      </c>
      <c r="B533" s="787" t="s">
        <v>5308</v>
      </c>
      <c r="C533" s="787" t="s">
        <v>15</v>
      </c>
      <c r="D533" t="s">
        <v>13</v>
      </c>
      <c r="E533" s="118"/>
      <c r="F533" s="118">
        <v>1.2</v>
      </c>
      <c r="G533" s="118">
        <f t="shared" si="7"/>
        <v>210.89999999999975</v>
      </c>
      <c r="J533" s="786"/>
      <c r="K533"/>
    </row>
    <row r="534" spans="1:13">
      <c r="A534" s="39">
        <v>45097</v>
      </c>
      <c r="B534" s="787" t="s">
        <v>5310</v>
      </c>
      <c r="C534" s="787" t="s">
        <v>15</v>
      </c>
      <c r="D534" t="s">
        <v>12</v>
      </c>
      <c r="E534" s="118"/>
      <c r="F534" s="118">
        <v>60.9</v>
      </c>
      <c r="G534" s="118">
        <f t="shared" si="7"/>
        <v>149.99999999999974</v>
      </c>
      <c r="J534" s="786"/>
      <c r="K534"/>
    </row>
    <row r="535" spans="1:13">
      <c r="A535" s="39">
        <v>45171</v>
      </c>
      <c r="B535" s="787" t="s">
        <v>5303</v>
      </c>
      <c r="C535" s="787" t="s">
        <v>15</v>
      </c>
      <c r="D535" t="s">
        <v>14</v>
      </c>
      <c r="E535" s="118"/>
      <c r="F535" s="118">
        <v>150</v>
      </c>
      <c r="G535" s="118">
        <f t="shared" si="7"/>
        <v>-2.5579538487363607E-13</v>
      </c>
      <c r="J535" s="786"/>
      <c r="K535"/>
    </row>
    <row r="536" spans="1:13">
      <c r="A536" s="41">
        <v>44985</v>
      </c>
      <c r="B536" s="786" t="s">
        <v>10</v>
      </c>
      <c r="C536" s="786" t="s">
        <v>16</v>
      </c>
      <c r="D536" t="s">
        <v>12</v>
      </c>
      <c r="E536" s="118">
        <v>73.7</v>
      </c>
      <c r="F536" s="153"/>
      <c r="G536" s="118">
        <f t="shared" si="7"/>
        <v>73.699999999999747</v>
      </c>
    </row>
    <row r="537" spans="1:13">
      <c r="A537" s="41"/>
      <c r="B537" s="786"/>
      <c r="C537" s="786"/>
      <c r="D537" t="s">
        <v>13</v>
      </c>
      <c r="E537" s="118">
        <v>1.3</v>
      </c>
      <c r="F537" s="153"/>
      <c r="G537" s="118">
        <f t="shared" si="7"/>
        <v>74.999999999999744</v>
      </c>
    </row>
    <row r="538" spans="1:13">
      <c r="A538" s="41"/>
      <c r="B538" s="786"/>
      <c r="C538" s="786"/>
      <c r="D538" t="s">
        <v>14</v>
      </c>
      <c r="E538" s="118">
        <v>550</v>
      </c>
      <c r="F538" s="153"/>
      <c r="G538" s="118">
        <f t="shared" si="7"/>
        <v>624.99999999999977</v>
      </c>
    </row>
    <row r="539" spans="1:13">
      <c r="A539" s="39">
        <v>45016</v>
      </c>
      <c r="B539" s="787" t="s">
        <v>5285</v>
      </c>
      <c r="C539" s="787" t="s">
        <v>16</v>
      </c>
      <c r="D539" t="s">
        <v>14</v>
      </c>
      <c r="E539" s="118"/>
      <c r="F539" s="118">
        <v>550</v>
      </c>
      <c r="G539" s="118">
        <f t="shared" si="7"/>
        <v>74.999999999999773</v>
      </c>
    </row>
    <row r="540" spans="1:13">
      <c r="A540" s="39">
        <v>45049</v>
      </c>
      <c r="B540" s="787" t="s">
        <v>5308</v>
      </c>
      <c r="C540" s="787" t="s">
        <v>16</v>
      </c>
      <c r="D540" t="s">
        <v>12</v>
      </c>
      <c r="E540" s="118"/>
      <c r="F540" s="118">
        <v>1.3</v>
      </c>
      <c r="G540" s="118">
        <f t="shared" si="7"/>
        <v>73.699999999999775</v>
      </c>
    </row>
    <row r="541" spans="1:13">
      <c r="A541" s="39">
        <v>45077</v>
      </c>
      <c r="B541" s="787" t="s">
        <v>5311</v>
      </c>
      <c r="C541" s="787" t="s">
        <v>16</v>
      </c>
      <c r="D541" t="s">
        <v>12</v>
      </c>
      <c r="E541" s="118"/>
      <c r="F541" s="118">
        <v>25</v>
      </c>
      <c r="G541" s="118">
        <f t="shared" si="7"/>
        <v>48.699999999999775</v>
      </c>
    </row>
    <row r="542" spans="1:13">
      <c r="A542" s="39">
        <v>45097</v>
      </c>
      <c r="B542" s="787" t="s">
        <v>5310</v>
      </c>
      <c r="C542" s="787" t="s">
        <v>16</v>
      </c>
      <c r="D542" t="s">
        <v>12</v>
      </c>
      <c r="E542" s="118"/>
      <c r="F542" s="118">
        <v>47.4</v>
      </c>
      <c r="G542" s="118">
        <f t="shared" si="7"/>
        <v>1.2999999999997769</v>
      </c>
      <c r="L542" s="136"/>
      <c r="M542" s="136"/>
    </row>
    <row r="543" spans="1:13">
      <c r="A543" s="39">
        <v>45097</v>
      </c>
      <c r="B543" s="787" t="s">
        <v>5310</v>
      </c>
      <c r="C543" s="787" t="s">
        <v>16</v>
      </c>
      <c r="D543" t="s">
        <v>13</v>
      </c>
      <c r="E543" s="118"/>
      <c r="F543" s="118">
        <v>1.3</v>
      </c>
      <c r="G543" s="118">
        <f t="shared" si="7"/>
        <v>-2.2315482794965646E-13</v>
      </c>
      <c r="L543" s="136"/>
      <c r="M543" s="136"/>
    </row>
    <row r="544" spans="1:13">
      <c r="A544" s="41">
        <v>45046</v>
      </c>
      <c r="B544" s="786" t="s">
        <v>10</v>
      </c>
      <c r="C544" s="786" t="s">
        <v>17</v>
      </c>
      <c r="D544" t="s">
        <v>12</v>
      </c>
      <c r="E544" s="118">
        <v>77.099999999999994</v>
      </c>
      <c r="F544" s="153"/>
      <c r="G544" s="118">
        <f t="shared" si="7"/>
        <v>77.099999999999767</v>
      </c>
    </row>
    <row r="545" spans="1:14">
      <c r="B545" s="787"/>
      <c r="C545" s="787"/>
      <c r="D545" t="s">
        <v>13</v>
      </c>
      <c r="E545" s="118">
        <v>1.5</v>
      </c>
      <c r="F545" s="153"/>
      <c r="G545" s="118">
        <f t="shared" si="7"/>
        <v>78.599999999999767</v>
      </c>
    </row>
    <row r="546" spans="1:14">
      <c r="B546" s="787"/>
      <c r="C546" s="787"/>
      <c r="D546" t="s">
        <v>14</v>
      </c>
      <c r="E546" s="118">
        <v>550</v>
      </c>
      <c r="F546" s="153"/>
      <c r="G546" s="118">
        <f t="shared" si="7"/>
        <v>628.5999999999998</v>
      </c>
    </row>
    <row r="547" spans="1:14">
      <c r="A547" s="39">
        <v>45046</v>
      </c>
      <c r="B547" s="787" t="s">
        <v>5312</v>
      </c>
      <c r="C547" s="787" t="s">
        <v>17</v>
      </c>
      <c r="D547" t="s">
        <v>14</v>
      </c>
      <c r="E547" s="118"/>
      <c r="F547" s="118">
        <v>365</v>
      </c>
      <c r="G547" s="118">
        <f t="shared" si="7"/>
        <v>263.5999999999998</v>
      </c>
    </row>
    <row r="548" spans="1:14">
      <c r="A548" s="39">
        <v>45097</v>
      </c>
      <c r="B548" s="787" t="s">
        <v>5310</v>
      </c>
      <c r="C548" s="787" t="s">
        <v>17</v>
      </c>
      <c r="D548" t="s">
        <v>12</v>
      </c>
      <c r="E548" s="118"/>
      <c r="F548" s="118">
        <v>77.099999999999994</v>
      </c>
      <c r="G548" s="118">
        <f t="shared" si="7"/>
        <v>186.4999999999998</v>
      </c>
    </row>
    <row r="549" spans="1:14">
      <c r="A549" s="39">
        <v>45097</v>
      </c>
      <c r="B549" s="787" t="s">
        <v>5310</v>
      </c>
      <c r="C549" s="787" t="s">
        <v>17</v>
      </c>
      <c r="D549" t="s">
        <v>13</v>
      </c>
      <c r="E549" s="118"/>
      <c r="F549" s="118">
        <v>1.5</v>
      </c>
      <c r="G549" s="118">
        <f t="shared" si="7"/>
        <v>184.9999999999998</v>
      </c>
      <c r="J549" s="189"/>
      <c r="K549" s="786"/>
      <c r="L549"/>
    </row>
    <row r="550" spans="1:14">
      <c r="A550" s="39">
        <v>45171</v>
      </c>
      <c r="B550" s="787" t="s">
        <v>5303</v>
      </c>
      <c r="C550" s="787" t="s">
        <v>17</v>
      </c>
      <c r="D550" t="s">
        <v>14</v>
      </c>
      <c r="E550" s="118"/>
      <c r="F550" s="118">
        <v>125</v>
      </c>
      <c r="G550" s="118">
        <f t="shared" si="7"/>
        <v>59.999999999999801</v>
      </c>
      <c r="J550" s="189"/>
      <c r="K550" s="786"/>
      <c r="L550"/>
    </row>
    <row r="551" spans="1:14" s="365" customFormat="1">
      <c r="A551" s="364">
        <v>45294</v>
      </c>
      <c r="B551" s="807" t="s">
        <v>5313</v>
      </c>
      <c r="C551" s="807" t="s">
        <v>17</v>
      </c>
      <c r="D551" s="365" t="s">
        <v>14</v>
      </c>
      <c r="E551" s="366"/>
      <c r="F551" s="366">
        <v>60</v>
      </c>
      <c r="G551" s="366">
        <f t="shared" si="7"/>
        <v>-1.9895196601282805E-13</v>
      </c>
      <c r="J551" s="367"/>
      <c r="K551" s="818"/>
      <c r="M551" s="368"/>
    </row>
    <row r="552" spans="1:14">
      <c r="A552" s="41">
        <v>45077</v>
      </c>
      <c r="B552" s="786" t="s">
        <v>10</v>
      </c>
      <c r="C552" s="786" t="s">
        <v>18</v>
      </c>
      <c r="D552" t="s">
        <v>12</v>
      </c>
      <c r="E552" s="118">
        <v>71.3</v>
      </c>
      <c r="F552" s="153"/>
      <c r="G552" s="118">
        <f t="shared" si="7"/>
        <v>71.299999999999798</v>
      </c>
      <c r="N552" s="121"/>
    </row>
    <row r="553" spans="1:14">
      <c r="A553" s="41"/>
      <c r="B553" s="786"/>
      <c r="C553" s="786"/>
      <c r="D553" t="s">
        <v>13</v>
      </c>
      <c r="E553" s="118">
        <v>2.1</v>
      </c>
      <c r="F553" s="153"/>
      <c r="G553" s="118">
        <f t="shared" si="7"/>
        <v>73.399999999999793</v>
      </c>
    </row>
    <row r="554" spans="1:14">
      <c r="A554" s="41"/>
      <c r="B554" s="786"/>
      <c r="C554" s="786"/>
      <c r="D554" t="s">
        <v>14</v>
      </c>
      <c r="E554" s="118">
        <v>550</v>
      </c>
      <c r="F554" s="153"/>
      <c r="G554" s="118">
        <f t="shared" si="7"/>
        <v>623.39999999999975</v>
      </c>
    </row>
    <row r="555" spans="1:14">
      <c r="A555" s="39">
        <v>45077</v>
      </c>
      <c r="B555" s="787" t="s">
        <v>5314</v>
      </c>
      <c r="C555" s="787" t="s">
        <v>18</v>
      </c>
      <c r="D555" t="s">
        <v>14</v>
      </c>
      <c r="E555" s="118"/>
      <c r="F555" s="118">
        <v>550</v>
      </c>
      <c r="G555" s="118">
        <f t="shared" si="7"/>
        <v>73.39999999999975</v>
      </c>
    </row>
    <row r="556" spans="1:14">
      <c r="A556" s="41"/>
      <c r="B556" s="786"/>
      <c r="C556" s="786"/>
      <c r="D556" s="188" t="s">
        <v>81</v>
      </c>
      <c r="E556" s="12">
        <v>10</v>
      </c>
      <c r="F556" s="153"/>
      <c r="G556" s="118">
        <f t="shared" si="7"/>
        <v>83.39999999999975</v>
      </c>
    </row>
    <row r="557" spans="1:14">
      <c r="A557" s="39">
        <v>45110</v>
      </c>
      <c r="B557" s="787" t="s">
        <v>5315</v>
      </c>
      <c r="C557" s="787" t="s">
        <v>18</v>
      </c>
      <c r="D557" t="s">
        <v>12</v>
      </c>
      <c r="E557" s="118"/>
      <c r="F557" s="118">
        <v>5</v>
      </c>
      <c r="G557" s="118">
        <f t="shared" si="7"/>
        <v>78.39999999999975</v>
      </c>
    </row>
    <row r="558" spans="1:14">
      <c r="A558" s="39">
        <v>45118</v>
      </c>
      <c r="B558" s="787" t="s">
        <v>5316</v>
      </c>
      <c r="C558" s="787" t="s">
        <v>18</v>
      </c>
      <c r="D558" s="188" t="s">
        <v>81</v>
      </c>
      <c r="E558" s="118"/>
      <c r="F558" s="12">
        <v>10</v>
      </c>
      <c r="G558" s="118">
        <f t="shared" si="7"/>
        <v>68.39999999999975</v>
      </c>
    </row>
    <row r="559" spans="1:14">
      <c r="A559" s="39">
        <v>45125</v>
      </c>
      <c r="B559" s="787" t="s">
        <v>5317</v>
      </c>
      <c r="C559" s="787" t="s">
        <v>18</v>
      </c>
      <c r="D559" t="s">
        <v>12</v>
      </c>
      <c r="E559" s="118"/>
      <c r="F559" s="118">
        <v>66.3</v>
      </c>
      <c r="G559" s="118">
        <f t="shared" ref="G559:G578" si="8">+G558+E559-F559</f>
        <v>2.0999999999997527</v>
      </c>
    </row>
    <row r="560" spans="1:14">
      <c r="A560" s="39">
        <v>45125</v>
      </c>
      <c r="B560" s="787" t="s">
        <v>5317</v>
      </c>
      <c r="C560" s="787" t="s">
        <v>18</v>
      </c>
      <c r="D560" t="s">
        <v>13</v>
      </c>
      <c r="E560" s="118"/>
      <c r="F560" s="118">
        <v>2.1</v>
      </c>
      <c r="G560" s="118">
        <f t="shared" si="8"/>
        <v>-2.4735768988648488E-13</v>
      </c>
    </row>
    <row r="561" spans="1:13">
      <c r="A561" s="41">
        <v>45107</v>
      </c>
      <c r="B561" s="786" t="s">
        <v>10</v>
      </c>
      <c r="C561" s="786" t="s">
        <v>19</v>
      </c>
      <c r="D561" t="s">
        <v>12</v>
      </c>
      <c r="E561" s="118">
        <v>72.599999999999994</v>
      </c>
      <c r="G561" s="118">
        <f t="shared" si="8"/>
        <v>72.599999999999753</v>
      </c>
    </row>
    <row r="562" spans="1:13">
      <c r="A562" s="41"/>
      <c r="B562" s="787"/>
      <c r="C562" s="787"/>
      <c r="D562" t="s">
        <v>13</v>
      </c>
      <c r="E562" s="118">
        <v>2</v>
      </c>
      <c r="F562" s="118"/>
      <c r="G562" s="118">
        <f t="shared" si="8"/>
        <v>74.599999999999753</v>
      </c>
    </row>
    <row r="563" spans="1:13">
      <c r="A563" s="41"/>
      <c r="B563" s="787"/>
      <c r="C563" s="787"/>
      <c r="D563" t="s">
        <v>14</v>
      </c>
      <c r="E563" s="118">
        <v>550</v>
      </c>
      <c r="F563" s="118"/>
      <c r="G563" s="118">
        <f t="shared" si="8"/>
        <v>624.5999999999998</v>
      </c>
    </row>
    <row r="564" spans="1:13">
      <c r="A564" s="39">
        <v>45110</v>
      </c>
      <c r="B564" s="787" t="s">
        <v>5318</v>
      </c>
      <c r="C564" s="787" t="s">
        <v>19</v>
      </c>
      <c r="D564" t="s">
        <v>14</v>
      </c>
      <c r="E564" s="118"/>
      <c r="F564" s="118">
        <v>550</v>
      </c>
      <c r="G564" s="118">
        <f t="shared" si="8"/>
        <v>74.599999999999795</v>
      </c>
    </row>
    <row r="565" spans="1:13">
      <c r="A565" s="39">
        <v>45171</v>
      </c>
      <c r="B565" s="787" t="s">
        <v>5319</v>
      </c>
      <c r="C565" s="787" t="s">
        <v>19</v>
      </c>
      <c r="D565" t="s">
        <v>12</v>
      </c>
      <c r="E565" s="118"/>
      <c r="F565" s="118">
        <v>72.599999999999994</v>
      </c>
      <c r="G565" s="118">
        <f t="shared" si="8"/>
        <v>1.999999999999801</v>
      </c>
    </row>
    <row r="566" spans="1:13">
      <c r="A566" s="39">
        <v>45171</v>
      </c>
      <c r="B566" s="787" t="s">
        <v>5319</v>
      </c>
      <c r="C566" s="787" t="s">
        <v>19</v>
      </c>
      <c r="D566" t="s">
        <v>13</v>
      </c>
      <c r="E566" s="118"/>
      <c r="F566" s="118">
        <v>2</v>
      </c>
      <c r="G566" s="118">
        <f t="shared" si="8"/>
        <v>-1.9895196601282805E-13</v>
      </c>
    </row>
    <row r="567" spans="1:13">
      <c r="A567" s="41">
        <v>45138</v>
      </c>
      <c r="B567" s="786" t="s">
        <v>10</v>
      </c>
      <c r="C567" s="786" t="s">
        <v>20</v>
      </c>
      <c r="D567" t="s">
        <v>12</v>
      </c>
      <c r="E567" s="118">
        <v>68.400000000000006</v>
      </c>
      <c r="F567" s="118"/>
      <c r="G567" s="118">
        <f t="shared" si="8"/>
        <v>68.399999999999807</v>
      </c>
    </row>
    <row r="568" spans="1:13">
      <c r="A568" s="41"/>
      <c r="B568" s="787"/>
      <c r="C568" s="787"/>
      <c r="D568" t="s">
        <v>13</v>
      </c>
      <c r="E568" s="118">
        <v>2</v>
      </c>
      <c r="F568" s="118"/>
      <c r="G568" s="118">
        <f t="shared" si="8"/>
        <v>70.399999999999807</v>
      </c>
    </row>
    <row r="569" spans="1:13">
      <c r="A569" s="41"/>
      <c r="B569" s="787"/>
      <c r="C569" s="787"/>
      <c r="D569" t="s">
        <v>14</v>
      </c>
      <c r="E569" s="118">
        <v>550</v>
      </c>
      <c r="F569" s="118"/>
      <c r="G569" s="118">
        <f t="shared" si="8"/>
        <v>620.39999999999986</v>
      </c>
    </row>
    <row r="570" spans="1:13">
      <c r="A570" s="39">
        <v>45138</v>
      </c>
      <c r="B570" s="787" t="s">
        <v>5320</v>
      </c>
      <c r="C570" s="787" t="s">
        <v>20</v>
      </c>
      <c r="D570" t="s">
        <v>14</v>
      </c>
      <c r="E570" s="118"/>
      <c r="F570" s="118">
        <v>380</v>
      </c>
      <c r="G570" s="118">
        <f t="shared" si="8"/>
        <v>240.39999999999986</v>
      </c>
    </row>
    <row r="571" spans="1:13">
      <c r="A571" s="39">
        <v>45238</v>
      </c>
      <c r="B571" s="787" t="s">
        <v>5321</v>
      </c>
      <c r="C571" s="787" t="s">
        <v>20</v>
      </c>
      <c r="D571" t="s">
        <v>12</v>
      </c>
      <c r="E571" s="118"/>
      <c r="F571" s="118">
        <v>68.400000000000006</v>
      </c>
      <c r="G571" s="118">
        <f t="shared" si="8"/>
        <v>171.99999999999986</v>
      </c>
    </row>
    <row r="572" spans="1:13">
      <c r="A572" s="39">
        <v>45238</v>
      </c>
      <c r="B572" s="787" t="s">
        <v>5321</v>
      </c>
      <c r="C572" s="787" t="s">
        <v>20</v>
      </c>
      <c r="D572" t="s">
        <v>13</v>
      </c>
      <c r="E572" s="118"/>
      <c r="F572" s="118">
        <v>2</v>
      </c>
      <c r="G572" s="118">
        <f t="shared" si="8"/>
        <v>169.99999999999986</v>
      </c>
    </row>
    <row r="573" spans="1:13" s="365" customFormat="1">
      <c r="A573" s="364">
        <v>45294</v>
      </c>
      <c r="B573" s="807" t="s">
        <v>5313</v>
      </c>
      <c r="C573" s="807" t="s">
        <v>17</v>
      </c>
      <c r="D573" s="365" t="s">
        <v>14</v>
      </c>
      <c r="E573" s="366"/>
      <c r="F573" s="366">
        <v>170</v>
      </c>
      <c r="G573" s="366">
        <f t="shared" si="8"/>
        <v>0</v>
      </c>
      <c r="K573" s="368"/>
      <c r="L573" s="368"/>
      <c r="M573" s="368"/>
    </row>
    <row r="574" spans="1:13">
      <c r="A574" s="41">
        <v>45169</v>
      </c>
      <c r="B574" s="786" t="s">
        <v>10</v>
      </c>
      <c r="C574" s="786" t="s">
        <v>411</v>
      </c>
      <c r="D574" t="s">
        <v>12</v>
      </c>
      <c r="E574" s="118">
        <v>65.5</v>
      </c>
      <c r="F574" s="118"/>
      <c r="G574" s="118">
        <f t="shared" si="8"/>
        <v>65.5</v>
      </c>
    </row>
    <row r="575" spans="1:13">
      <c r="A575" s="41"/>
      <c r="B575" s="787"/>
      <c r="C575" s="787"/>
      <c r="D575" t="s">
        <v>13</v>
      </c>
      <c r="E575" s="118">
        <v>2.2999999999999998</v>
      </c>
      <c r="F575" s="118"/>
      <c r="G575" s="118">
        <f t="shared" si="8"/>
        <v>67.8</v>
      </c>
    </row>
    <row r="576" spans="1:13">
      <c r="A576" s="41"/>
      <c r="B576" s="787"/>
      <c r="C576" s="787"/>
      <c r="D576" t="s">
        <v>14</v>
      </c>
      <c r="E576" s="118">
        <v>550</v>
      </c>
      <c r="F576" s="118"/>
      <c r="G576" s="118">
        <f t="shared" si="8"/>
        <v>617.79999999999995</v>
      </c>
    </row>
    <row r="577" spans="1:13">
      <c r="A577" s="39">
        <v>45169</v>
      </c>
      <c r="B577" s="787" t="s">
        <v>5322</v>
      </c>
      <c r="C577" s="787" t="s">
        <v>21</v>
      </c>
      <c r="D577" t="s">
        <v>14</v>
      </c>
      <c r="E577" s="118"/>
      <c r="F577" s="118">
        <v>550</v>
      </c>
      <c r="G577" s="118">
        <f t="shared" si="8"/>
        <v>67.799999999999955</v>
      </c>
    </row>
    <row r="578" spans="1:13">
      <c r="A578" s="39">
        <v>45238</v>
      </c>
      <c r="B578" s="787" t="s">
        <v>5321</v>
      </c>
      <c r="C578" s="787" t="s">
        <v>21</v>
      </c>
      <c r="D578" t="s">
        <v>12</v>
      </c>
      <c r="E578" s="118"/>
      <c r="F578" s="118">
        <v>65.5</v>
      </c>
      <c r="G578" s="118">
        <f t="shared" si="8"/>
        <v>2.2999999999999545</v>
      </c>
    </row>
    <row r="579" spans="1:13">
      <c r="A579" s="39">
        <v>45238</v>
      </c>
      <c r="B579" s="787" t="s">
        <v>5321</v>
      </c>
      <c r="C579" s="787" t="s">
        <v>21</v>
      </c>
      <c r="D579" t="s">
        <v>13</v>
      </c>
      <c r="E579" s="118"/>
      <c r="F579" s="118">
        <v>2.2999999999999998</v>
      </c>
      <c r="G579" s="118">
        <f t="shared" ref="G579:G652" si="9">+G578+E579-F579</f>
        <v>-4.5297099404706387E-14</v>
      </c>
    </row>
    <row r="580" spans="1:13">
      <c r="A580" s="41">
        <v>45199</v>
      </c>
      <c r="B580" s="786" t="s">
        <v>10</v>
      </c>
      <c r="C580" s="786" t="s">
        <v>93</v>
      </c>
      <c r="D580" t="s">
        <v>12</v>
      </c>
      <c r="E580" s="118">
        <v>65.099999999999994</v>
      </c>
      <c r="F580" s="118"/>
      <c r="G580" s="118">
        <f t="shared" si="9"/>
        <v>65.099999999999952</v>
      </c>
    </row>
    <row r="581" spans="1:13">
      <c r="A581" s="41"/>
      <c r="B581" s="787"/>
      <c r="C581" s="787"/>
      <c r="D581" t="s">
        <v>13</v>
      </c>
      <c r="E581" s="118">
        <v>2</v>
      </c>
      <c r="G581" s="118">
        <f t="shared" si="9"/>
        <v>67.099999999999952</v>
      </c>
    </row>
    <row r="582" spans="1:13">
      <c r="A582" s="41"/>
      <c r="B582" s="787"/>
      <c r="C582" s="787"/>
      <c r="D582" t="s">
        <v>14</v>
      </c>
      <c r="E582" s="118">
        <v>550</v>
      </c>
      <c r="G582" s="118">
        <f t="shared" si="9"/>
        <v>617.09999999999991</v>
      </c>
    </row>
    <row r="583" spans="1:13">
      <c r="A583" s="39">
        <v>45199</v>
      </c>
      <c r="B583" s="787" t="s">
        <v>5323</v>
      </c>
      <c r="C583" s="787" t="s">
        <v>93</v>
      </c>
      <c r="D583" t="s">
        <v>14</v>
      </c>
      <c r="F583" s="121">
        <v>550</v>
      </c>
      <c r="G583" s="118">
        <f t="shared" si="9"/>
        <v>67.099999999999909</v>
      </c>
    </row>
    <row r="584" spans="1:13">
      <c r="A584" s="39">
        <v>45238</v>
      </c>
      <c r="B584" s="787" t="s">
        <v>5321</v>
      </c>
      <c r="C584" s="787" t="s">
        <v>93</v>
      </c>
      <c r="D584" t="s">
        <v>12</v>
      </c>
      <c r="F584" s="121">
        <v>65.099999999999994</v>
      </c>
      <c r="G584" s="118">
        <f t="shared" si="9"/>
        <v>1.9999999999999147</v>
      </c>
    </row>
    <row r="585" spans="1:13">
      <c r="A585" s="39">
        <v>45238</v>
      </c>
      <c r="B585" s="787" t="s">
        <v>5321</v>
      </c>
      <c r="C585" s="787" t="s">
        <v>93</v>
      </c>
      <c r="D585" t="s">
        <v>13</v>
      </c>
      <c r="F585" s="121">
        <v>2</v>
      </c>
      <c r="G585" s="118">
        <f t="shared" si="9"/>
        <v>-8.5265128291212022E-14</v>
      </c>
    </row>
    <row r="586" spans="1:13">
      <c r="A586" s="41">
        <v>45230</v>
      </c>
      <c r="B586" s="786" t="s">
        <v>10</v>
      </c>
      <c r="C586" s="786" t="s">
        <v>417</v>
      </c>
      <c r="D586" t="s">
        <v>12</v>
      </c>
      <c r="E586" s="118">
        <v>63.4</v>
      </c>
      <c r="F586" s="118"/>
      <c r="G586" s="118">
        <f t="shared" si="9"/>
        <v>63.399999999999913</v>
      </c>
      <c r="I586" s="786"/>
      <c r="J586" s="821" t="s">
        <v>5324</v>
      </c>
      <c r="K586" s="821"/>
      <c r="L586" s="821"/>
    </row>
    <row r="587" spans="1:13">
      <c r="B587" s="787"/>
      <c r="C587" s="787"/>
      <c r="D587" t="s">
        <v>13</v>
      </c>
      <c r="E587" s="118">
        <v>2</v>
      </c>
      <c r="G587" s="118">
        <f t="shared" si="9"/>
        <v>65.39999999999992</v>
      </c>
      <c r="I587" s="786">
        <v>2023</v>
      </c>
      <c r="J587" s="796" t="s">
        <v>24</v>
      </c>
      <c r="K587" t="s">
        <v>12</v>
      </c>
      <c r="L587" s="12">
        <v>68.8</v>
      </c>
    </row>
    <row r="588" spans="1:13">
      <c r="B588" s="787"/>
      <c r="C588" s="787"/>
      <c r="D588" t="s">
        <v>14</v>
      </c>
      <c r="E588" s="118">
        <v>550</v>
      </c>
      <c r="G588" s="118">
        <f t="shared" si="9"/>
        <v>615.39999999999986</v>
      </c>
      <c r="I588" s="786"/>
      <c r="J588" s="796"/>
      <c r="K588" t="s">
        <v>13</v>
      </c>
      <c r="L588" s="12">
        <v>5</v>
      </c>
    </row>
    <row r="589" spans="1:13">
      <c r="A589" s="39">
        <v>45230</v>
      </c>
      <c r="B589" s="787" t="s">
        <v>5325</v>
      </c>
      <c r="C589" s="787" t="s">
        <v>417</v>
      </c>
      <c r="D589" t="s">
        <v>14</v>
      </c>
      <c r="F589" s="121">
        <v>550</v>
      </c>
      <c r="G589" s="118">
        <f t="shared" si="9"/>
        <v>65.399999999999864</v>
      </c>
      <c r="I589" s="786"/>
      <c r="J589" s="786" t="s">
        <v>25</v>
      </c>
      <c r="K589" t="s">
        <v>12</v>
      </c>
      <c r="L589" s="12">
        <v>85.8</v>
      </c>
      <c r="M589" s="118"/>
    </row>
    <row r="590" spans="1:13">
      <c r="A590" s="39">
        <v>45280</v>
      </c>
      <c r="B590" s="787" t="s">
        <v>5326</v>
      </c>
      <c r="C590" s="787" t="s">
        <v>23</v>
      </c>
      <c r="D590" t="s">
        <v>12</v>
      </c>
      <c r="F590" s="118">
        <v>63.4</v>
      </c>
      <c r="G590" s="118">
        <f t="shared" si="9"/>
        <v>1.999999999999865</v>
      </c>
      <c r="I590" s="786"/>
      <c r="J590" s="787"/>
      <c r="K590" t="s">
        <v>13</v>
      </c>
      <c r="L590" s="12">
        <v>5</v>
      </c>
      <c r="M590" s="118"/>
    </row>
    <row r="591" spans="1:13">
      <c r="A591" s="39">
        <v>45280</v>
      </c>
      <c r="B591" s="787" t="s">
        <v>5326</v>
      </c>
      <c r="C591" s="787" t="s">
        <v>23</v>
      </c>
      <c r="D591" t="s">
        <v>13</v>
      </c>
      <c r="F591" s="118">
        <v>2</v>
      </c>
      <c r="G591" s="118">
        <f t="shared" si="9"/>
        <v>-1.3500311979441904E-13</v>
      </c>
      <c r="I591" s="786"/>
      <c r="L591" s="121">
        <f>SUM(L587:L590)</f>
        <v>164.6</v>
      </c>
      <c r="M591" s="118"/>
    </row>
    <row r="592" spans="1:13">
      <c r="A592" s="52">
        <v>45260</v>
      </c>
      <c r="B592" s="796" t="s">
        <v>10</v>
      </c>
      <c r="C592" s="796" t="s">
        <v>24</v>
      </c>
      <c r="D592" t="s">
        <v>12</v>
      </c>
      <c r="E592" s="12">
        <v>68.8</v>
      </c>
      <c r="F592" s="65"/>
      <c r="G592" s="118">
        <f t="shared" si="9"/>
        <v>68.799999999999869</v>
      </c>
      <c r="J592" s="796"/>
      <c r="M592" s="118"/>
    </row>
    <row r="593" spans="1:13">
      <c r="A593" s="52"/>
      <c r="B593" s="796"/>
      <c r="C593" s="796"/>
      <c r="D593" t="s">
        <v>13</v>
      </c>
      <c r="E593" s="12">
        <v>5</v>
      </c>
      <c r="F593" s="65"/>
      <c r="G593" s="118">
        <f t="shared" si="9"/>
        <v>73.799999999999869</v>
      </c>
      <c r="M593" s="118"/>
    </row>
    <row r="594" spans="1:13">
      <c r="A594" s="49"/>
      <c r="B594" s="795"/>
      <c r="C594" s="795"/>
      <c r="D594" t="s">
        <v>14</v>
      </c>
      <c r="E594" s="12">
        <v>550</v>
      </c>
      <c r="F594" s="65"/>
      <c r="G594" s="118">
        <f t="shared" si="9"/>
        <v>623.79999999999984</v>
      </c>
      <c r="M594" s="118"/>
    </row>
    <row r="595" spans="1:13">
      <c r="A595" s="49">
        <v>45260</v>
      </c>
      <c r="B595" s="795" t="s">
        <v>5327</v>
      </c>
      <c r="C595" s="795" t="s">
        <v>24</v>
      </c>
      <c r="D595" t="s">
        <v>14</v>
      </c>
      <c r="E595" s="12"/>
      <c r="F595" s="65">
        <v>550</v>
      </c>
      <c r="G595" s="118">
        <f t="shared" si="9"/>
        <v>73.799999999999841</v>
      </c>
      <c r="M595" s="118"/>
    </row>
    <row r="596" spans="1:13">
      <c r="A596" s="39">
        <v>45327</v>
      </c>
      <c r="B596" s="787" t="s">
        <v>5328</v>
      </c>
      <c r="C596" s="795" t="s">
        <v>24</v>
      </c>
      <c r="D596" t="s">
        <v>12</v>
      </c>
      <c r="E596" s="12"/>
      <c r="F596" s="12">
        <v>68.8</v>
      </c>
      <c r="G596" s="118">
        <f t="shared" si="9"/>
        <v>4.9999999999998437</v>
      </c>
      <c r="M596" s="118"/>
    </row>
    <row r="597" spans="1:13">
      <c r="A597" s="39">
        <v>45327</v>
      </c>
      <c r="B597" s="787" t="s">
        <v>5328</v>
      </c>
      <c r="C597" s="795" t="s">
        <v>24</v>
      </c>
      <c r="D597" t="s">
        <v>13</v>
      </c>
      <c r="E597" s="12"/>
      <c r="F597" s="12">
        <v>5</v>
      </c>
      <c r="G597" s="118">
        <f t="shared" si="9"/>
        <v>-1.5631940186722204E-13</v>
      </c>
      <c r="M597" s="118"/>
    </row>
    <row r="598" spans="1:13">
      <c r="A598" s="41">
        <v>45291</v>
      </c>
      <c r="B598" s="786" t="s">
        <v>10</v>
      </c>
      <c r="C598" s="786" t="s">
        <v>25</v>
      </c>
      <c r="D598" t="s">
        <v>12</v>
      </c>
      <c r="E598" s="12">
        <v>85.8</v>
      </c>
      <c r="F598" s="65"/>
      <c r="G598" s="118">
        <f t="shared" si="9"/>
        <v>85.799999999999841</v>
      </c>
      <c r="M598" s="118"/>
    </row>
    <row r="599" spans="1:13">
      <c r="B599" s="787"/>
      <c r="C599" s="787"/>
      <c r="D599" t="s">
        <v>13</v>
      </c>
      <c r="E599" s="12">
        <v>5</v>
      </c>
      <c r="F599" s="65"/>
      <c r="G599" s="118">
        <f t="shared" si="9"/>
        <v>90.799999999999841</v>
      </c>
    </row>
    <row r="600" spans="1:13">
      <c r="B600" s="787"/>
      <c r="C600" s="787"/>
      <c r="D600" t="s">
        <v>14</v>
      </c>
      <c r="E600" s="12">
        <v>550</v>
      </c>
      <c r="F600" s="65"/>
      <c r="G600" s="118">
        <f t="shared" si="9"/>
        <v>640.79999999999984</v>
      </c>
    </row>
    <row r="601" spans="1:13">
      <c r="A601" s="39">
        <v>45291</v>
      </c>
      <c r="B601" s="787" t="s">
        <v>5329</v>
      </c>
      <c r="C601" s="787" t="s">
        <v>25</v>
      </c>
      <c r="D601" t="s">
        <v>14</v>
      </c>
      <c r="E601" s="12"/>
      <c r="F601" s="65">
        <v>550</v>
      </c>
      <c r="G601" s="118">
        <f t="shared" si="9"/>
        <v>90.799999999999841</v>
      </c>
    </row>
    <row r="602" spans="1:13">
      <c r="A602" s="39">
        <v>45327</v>
      </c>
      <c r="B602" s="787" t="s">
        <v>5328</v>
      </c>
      <c r="C602" s="787" t="s">
        <v>25</v>
      </c>
      <c r="D602" t="s">
        <v>12</v>
      </c>
      <c r="E602" s="12"/>
      <c r="F602" s="12">
        <v>85.8</v>
      </c>
      <c r="G602" s="118">
        <f t="shared" si="9"/>
        <v>4.9999999999998437</v>
      </c>
    </row>
    <row r="603" spans="1:13">
      <c r="A603" s="39">
        <v>45327</v>
      </c>
      <c r="B603" s="787" t="s">
        <v>5328</v>
      </c>
      <c r="C603" s="787" t="s">
        <v>25</v>
      </c>
      <c r="D603" t="s">
        <v>13</v>
      </c>
      <c r="E603" s="12"/>
      <c r="F603" s="12">
        <v>5</v>
      </c>
      <c r="G603" s="118">
        <f t="shared" si="9"/>
        <v>-1.5631940186722204E-13</v>
      </c>
    </row>
    <row r="604" spans="1:13" ht="18" customHeight="1">
      <c r="A604" s="41">
        <v>45322</v>
      </c>
      <c r="B604" s="817" t="s">
        <v>10</v>
      </c>
      <c r="C604" s="786" t="s">
        <v>11</v>
      </c>
      <c r="D604" t="s">
        <v>12</v>
      </c>
      <c r="E604" s="12">
        <v>82.1</v>
      </c>
      <c r="G604" s="118">
        <f t="shared" si="9"/>
        <v>82.099999999999838</v>
      </c>
    </row>
    <row r="605" spans="1:13">
      <c r="A605"/>
      <c r="B605" s="173"/>
      <c r="C605" s="787"/>
      <c r="D605" t="s">
        <v>13</v>
      </c>
      <c r="E605" s="12">
        <v>8.8000000000000007</v>
      </c>
      <c r="G605" s="118">
        <f t="shared" si="9"/>
        <v>90.899999999999835</v>
      </c>
    </row>
    <row r="606" spans="1:13">
      <c r="A606"/>
      <c r="B606" s="173"/>
      <c r="C606" s="787"/>
      <c r="D606" t="s">
        <v>14</v>
      </c>
      <c r="E606" s="12">
        <v>550</v>
      </c>
      <c r="G606" s="118">
        <f t="shared" si="9"/>
        <v>640.89999999999986</v>
      </c>
    </row>
    <row r="607" spans="1:13" s="365" customFormat="1">
      <c r="A607" s="364">
        <v>45322</v>
      </c>
      <c r="B607" s="807" t="s">
        <v>5330</v>
      </c>
      <c r="C607" s="807" t="s">
        <v>11</v>
      </c>
      <c r="D607" s="365" t="s">
        <v>14</v>
      </c>
      <c r="E607" s="368"/>
      <c r="F607" s="368">
        <v>550</v>
      </c>
      <c r="G607" s="366">
        <f t="shared" si="9"/>
        <v>90.899999999999864</v>
      </c>
      <c r="K607" s="368"/>
      <c r="L607" s="368"/>
      <c r="M607" s="368"/>
    </row>
    <row r="608" spans="1:13">
      <c r="A608" s="39">
        <v>45420</v>
      </c>
      <c r="B608" s="787" t="s">
        <v>5331</v>
      </c>
      <c r="C608" s="787" t="s">
        <v>11</v>
      </c>
      <c r="D608" t="s">
        <v>12</v>
      </c>
      <c r="F608" s="121">
        <v>82.1</v>
      </c>
      <c r="G608" s="118">
        <f t="shared" si="9"/>
        <v>8.7999999999998693</v>
      </c>
    </row>
    <row r="609" spans="1:13">
      <c r="A609" s="39">
        <v>45420</v>
      </c>
      <c r="B609" s="787" t="s">
        <v>5331</v>
      </c>
      <c r="C609" s="787" t="s">
        <v>11</v>
      </c>
      <c r="D609" t="s">
        <v>13</v>
      </c>
      <c r="F609" s="121">
        <v>8.8000000000000007</v>
      </c>
      <c r="G609" s="118">
        <f t="shared" si="9"/>
        <v>-1.3145040611561853E-13</v>
      </c>
    </row>
    <row r="610" spans="1:13">
      <c r="A610" s="41">
        <v>45351</v>
      </c>
      <c r="B610" s="786" t="s">
        <v>10</v>
      </c>
      <c r="C610" s="786" t="s">
        <v>15</v>
      </c>
      <c r="D610" t="s">
        <v>12</v>
      </c>
      <c r="E610" s="12">
        <v>85.1</v>
      </c>
      <c r="F610" s="4"/>
      <c r="G610" s="118">
        <f t="shared" si="9"/>
        <v>85.099999999999866</v>
      </c>
    </row>
    <row r="611" spans="1:13">
      <c r="B611" s="787"/>
      <c r="C611" s="787"/>
      <c r="D611" t="s">
        <v>13</v>
      </c>
      <c r="E611" s="12">
        <v>5</v>
      </c>
      <c r="F611" s="4"/>
      <c r="G611" s="118">
        <f t="shared" si="9"/>
        <v>90.099999999999866</v>
      </c>
    </row>
    <row r="612" spans="1:13">
      <c r="B612" s="787"/>
      <c r="C612" s="787"/>
      <c r="D612" t="s">
        <v>14</v>
      </c>
      <c r="E612" s="12">
        <v>550</v>
      </c>
      <c r="F612" s="4"/>
      <c r="G612" s="118">
        <f t="shared" si="9"/>
        <v>640.09999999999991</v>
      </c>
      <c r="I612" s="786"/>
      <c r="K612" s="12"/>
    </row>
    <row r="613" spans="1:13" s="365" customFormat="1">
      <c r="A613" s="364">
        <v>45351</v>
      </c>
      <c r="B613" s="807" t="s">
        <v>5332</v>
      </c>
      <c r="C613" s="807" t="s">
        <v>15</v>
      </c>
      <c r="D613" s="365" t="s">
        <v>14</v>
      </c>
      <c r="E613" s="383"/>
      <c r="F613" s="369">
        <v>550</v>
      </c>
      <c r="G613" s="366">
        <f t="shared" si="9"/>
        <v>90.099999999999909</v>
      </c>
      <c r="I613" s="807"/>
      <c r="K613" s="370"/>
      <c r="L613" s="368"/>
      <c r="M613" s="368"/>
    </row>
    <row r="614" spans="1:13">
      <c r="A614" s="39">
        <v>45475</v>
      </c>
      <c r="B614" s="787" t="s">
        <v>5333</v>
      </c>
      <c r="C614" s="787" t="s">
        <v>15</v>
      </c>
      <c r="D614" t="s">
        <v>12</v>
      </c>
      <c r="E614" s="26"/>
      <c r="F614" s="12">
        <v>85.1</v>
      </c>
      <c r="G614" s="118">
        <f t="shared" si="9"/>
        <v>4.9999999999999147</v>
      </c>
      <c r="I614" s="787"/>
      <c r="K614" s="12"/>
    </row>
    <row r="615" spans="1:13">
      <c r="A615" s="39">
        <v>45475</v>
      </c>
      <c r="B615" s="787" t="s">
        <v>5333</v>
      </c>
      <c r="C615" s="787" t="s">
        <v>15</v>
      </c>
      <c r="D615" t="s">
        <v>13</v>
      </c>
      <c r="E615" s="26"/>
      <c r="F615" s="12">
        <v>5</v>
      </c>
      <c r="G615" s="118">
        <f t="shared" si="9"/>
        <v>-8.5265128291212022E-14</v>
      </c>
      <c r="I615" s="787"/>
      <c r="K615" s="12"/>
    </row>
    <row r="616" spans="1:13">
      <c r="A616" s="41">
        <v>45382</v>
      </c>
      <c r="B616" s="786" t="s">
        <v>10</v>
      </c>
      <c r="C616" s="786" t="s">
        <v>16</v>
      </c>
      <c r="D616" t="s">
        <v>12</v>
      </c>
      <c r="E616" s="121">
        <v>82.4</v>
      </c>
      <c r="F616" s="12"/>
      <c r="G616" s="118">
        <f t="shared" si="9"/>
        <v>82.39999999999992</v>
      </c>
      <c r="I616" s="822" t="s">
        <v>5324</v>
      </c>
      <c r="J616" s="822"/>
      <c r="K616" s="822"/>
    </row>
    <row r="617" spans="1:13">
      <c r="B617" s="787"/>
      <c r="C617" s="787"/>
      <c r="D617" t="s">
        <v>13</v>
      </c>
      <c r="E617" s="121">
        <v>5</v>
      </c>
      <c r="F617" s="12"/>
      <c r="G617" s="118">
        <f t="shared" si="9"/>
        <v>87.39999999999992</v>
      </c>
      <c r="I617" s="786"/>
      <c r="K617" s="12"/>
    </row>
    <row r="618" spans="1:13">
      <c r="B618" s="787"/>
      <c r="C618" s="787"/>
      <c r="D618" t="s">
        <v>14</v>
      </c>
      <c r="E618" s="121">
        <v>550</v>
      </c>
      <c r="F618" s="12"/>
      <c r="G618" s="118">
        <f t="shared" si="9"/>
        <v>637.39999999999986</v>
      </c>
      <c r="I618" s="787"/>
      <c r="K618" s="12"/>
    </row>
    <row r="619" spans="1:13" s="365" customFormat="1">
      <c r="A619" s="364">
        <v>45382</v>
      </c>
      <c r="B619" s="807" t="s">
        <v>5334</v>
      </c>
      <c r="C619" s="807" t="s">
        <v>16</v>
      </c>
      <c r="D619" s="365" t="s">
        <v>14</v>
      </c>
      <c r="E619" s="368"/>
      <c r="F619" s="370">
        <v>550</v>
      </c>
      <c r="G619" s="366">
        <f t="shared" si="9"/>
        <v>87.399999999999864</v>
      </c>
      <c r="I619" s="818"/>
      <c r="K619" s="368"/>
      <c r="L619" s="368"/>
      <c r="M619" s="368"/>
    </row>
    <row r="620" spans="1:13">
      <c r="A620" s="39">
        <v>45475</v>
      </c>
      <c r="B620" s="787" t="s">
        <v>5333</v>
      </c>
      <c r="C620" s="787" t="s">
        <v>16</v>
      </c>
      <c r="D620" t="s">
        <v>12</v>
      </c>
      <c r="F620" s="121">
        <v>82.4</v>
      </c>
      <c r="G620" s="118">
        <f t="shared" si="9"/>
        <v>4.9999999999998579</v>
      </c>
      <c r="I620" s="786"/>
    </row>
    <row r="621" spans="1:13">
      <c r="A621" s="39">
        <v>45475</v>
      </c>
      <c r="B621" s="787" t="s">
        <v>5333</v>
      </c>
      <c r="C621" s="787" t="s">
        <v>16</v>
      </c>
      <c r="D621" t="s">
        <v>13</v>
      </c>
      <c r="F621" s="121">
        <v>5</v>
      </c>
      <c r="G621" s="118">
        <f t="shared" si="9"/>
        <v>-1.4210854715202004E-13</v>
      </c>
      <c r="I621" s="786"/>
    </row>
    <row r="622" spans="1:13">
      <c r="A622" s="41">
        <v>45412</v>
      </c>
      <c r="B622" s="786" t="s">
        <v>10</v>
      </c>
      <c r="C622" s="786" t="s">
        <v>17</v>
      </c>
      <c r="D622" t="s">
        <v>12</v>
      </c>
      <c r="E622" s="121">
        <v>81.900000000000006</v>
      </c>
      <c r="F622" s="12"/>
      <c r="G622" s="118">
        <f t="shared" si="9"/>
        <v>81.899999999999864</v>
      </c>
      <c r="I622" s="787"/>
    </row>
    <row r="623" spans="1:13">
      <c r="B623" s="787"/>
      <c r="C623" s="787"/>
      <c r="D623" t="s">
        <v>13</v>
      </c>
      <c r="E623" s="121">
        <v>5</v>
      </c>
      <c r="F623" s="12"/>
      <c r="G623" s="118">
        <f t="shared" si="9"/>
        <v>86.899999999999864</v>
      </c>
      <c r="I623" s="786"/>
    </row>
    <row r="624" spans="1:13">
      <c r="B624" s="787"/>
      <c r="C624" s="787"/>
      <c r="D624" t="s">
        <v>14</v>
      </c>
      <c r="E624" s="121">
        <v>550</v>
      </c>
      <c r="F624" s="12"/>
      <c r="G624" s="118">
        <f t="shared" si="9"/>
        <v>636.89999999999986</v>
      </c>
      <c r="I624" s="787"/>
    </row>
    <row r="625" spans="1:13" s="365" customFormat="1">
      <c r="A625" s="364">
        <v>45412</v>
      </c>
      <c r="B625" s="807" t="s">
        <v>5335</v>
      </c>
      <c r="C625" s="807" t="s">
        <v>17</v>
      </c>
      <c r="D625" s="365" t="s">
        <v>14</v>
      </c>
      <c r="E625" s="368"/>
      <c r="F625" s="370">
        <v>500</v>
      </c>
      <c r="G625" s="366">
        <f t="shared" si="9"/>
        <v>136.89999999999986</v>
      </c>
      <c r="I625" s="818"/>
      <c r="K625" s="370"/>
      <c r="L625" s="368"/>
      <c r="M625" s="368"/>
    </row>
    <row r="626" spans="1:13" s="365" customFormat="1">
      <c r="A626" s="364">
        <v>45422</v>
      </c>
      <c r="B626" s="807" t="s">
        <v>5336</v>
      </c>
      <c r="C626" s="807" t="s">
        <v>17</v>
      </c>
      <c r="D626" s="365" t="s">
        <v>14</v>
      </c>
      <c r="E626" s="368"/>
      <c r="F626" s="368">
        <v>20</v>
      </c>
      <c r="G626" s="366">
        <f t="shared" si="9"/>
        <v>116.89999999999986</v>
      </c>
      <c r="I626" s="807"/>
      <c r="K626" s="370"/>
      <c r="L626" s="368"/>
      <c r="M626" s="368"/>
    </row>
    <row r="627" spans="1:13" s="365" customFormat="1">
      <c r="A627" s="364">
        <v>45422</v>
      </c>
      <c r="B627" s="807" t="s">
        <v>5337</v>
      </c>
      <c r="C627" s="807" t="s">
        <v>17</v>
      </c>
      <c r="D627" s="365" t="s">
        <v>14</v>
      </c>
      <c r="E627" s="368"/>
      <c r="F627" s="368">
        <v>30</v>
      </c>
      <c r="G627" s="366">
        <f t="shared" si="9"/>
        <v>86.899999999999864</v>
      </c>
      <c r="K627" s="368"/>
      <c r="L627" s="368"/>
      <c r="M627" s="368"/>
    </row>
    <row r="628" spans="1:13">
      <c r="A628" s="39">
        <v>45476</v>
      </c>
      <c r="B628" s="787" t="s">
        <v>5338</v>
      </c>
      <c r="C628" s="787" t="s">
        <v>17</v>
      </c>
      <c r="D628" t="s">
        <v>12</v>
      </c>
      <c r="F628" s="121">
        <v>50</v>
      </c>
      <c r="G628" s="118">
        <f t="shared" si="9"/>
        <v>36.899999999999864</v>
      </c>
    </row>
    <row r="629" spans="1:13">
      <c r="A629" s="39">
        <v>45495</v>
      </c>
      <c r="B629" s="787" t="s">
        <v>5339</v>
      </c>
      <c r="C629" s="787" t="s">
        <v>17</v>
      </c>
      <c r="D629" t="s">
        <v>12</v>
      </c>
      <c r="F629" s="121">
        <v>31.9</v>
      </c>
      <c r="G629" s="118">
        <f t="shared" si="9"/>
        <v>4.999999999999865</v>
      </c>
    </row>
    <row r="630" spans="1:13">
      <c r="A630" s="39">
        <v>45495</v>
      </c>
      <c r="B630" s="787" t="s">
        <v>5339</v>
      </c>
      <c r="C630" s="787" t="s">
        <v>17</v>
      </c>
      <c r="D630" t="s">
        <v>13</v>
      </c>
      <c r="F630" s="121">
        <v>5</v>
      </c>
      <c r="G630" s="118">
        <f t="shared" si="9"/>
        <v>-1.3500311979441904E-13</v>
      </c>
    </row>
    <row r="631" spans="1:13">
      <c r="A631" s="41">
        <v>45443</v>
      </c>
      <c r="B631" s="786" t="s">
        <v>10</v>
      </c>
      <c r="C631" s="786" t="s">
        <v>18</v>
      </c>
      <c r="D631" t="s">
        <v>12</v>
      </c>
      <c r="E631" s="12">
        <v>74.5</v>
      </c>
      <c r="F631" s="65"/>
      <c r="G631" s="118">
        <f t="shared" si="9"/>
        <v>74.499999999999858</v>
      </c>
    </row>
    <row r="632" spans="1:13">
      <c r="B632" s="787"/>
      <c r="C632" s="787"/>
      <c r="D632" t="s">
        <v>13</v>
      </c>
      <c r="E632" s="12">
        <v>5</v>
      </c>
      <c r="F632" s="65"/>
      <c r="G632" s="118">
        <f t="shared" si="9"/>
        <v>79.499999999999858</v>
      </c>
      <c r="H632" s="786"/>
      <c r="J632" s="121"/>
    </row>
    <row r="633" spans="1:13">
      <c r="B633" s="787"/>
      <c r="C633" s="787"/>
      <c r="D633" t="s">
        <v>14</v>
      </c>
      <c r="E633" s="12">
        <v>550</v>
      </c>
      <c r="F633" s="65"/>
      <c r="G633" s="118">
        <f t="shared" si="9"/>
        <v>629.49999999999989</v>
      </c>
      <c r="J633" s="121"/>
    </row>
    <row r="634" spans="1:13" s="365" customFormat="1">
      <c r="A634" s="364">
        <v>45443</v>
      </c>
      <c r="B634" s="807" t="s">
        <v>5340</v>
      </c>
      <c r="C634" s="807" t="s">
        <v>18</v>
      </c>
      <c r="D634" s="365" t="s">
        <v>14</v>
      </c>
      <c r="E634" s="370"/>
      <c r="F634" s="372">
        <v>550</v>
      </c>
      <c r="G634" s="366">
        <f t="shared" si="9"/>
        <v>79.499999999999886</v>
      </c>
      <c r="H634" s="417"/>
      <c r="J634" s="370"/>
      <c r="K634" s="368"/>
      <c r="L634" s="368"/>
      <c r="M634" s="368"/>
    </row>
    <row r="635" spans="1:13">
      <c r="A635" s="39">
        <v>45495</v>
      </c>
      <c r="B635" s="787" t="s">
        <v>5339</v>
      </c>
      <c r="C635" s="787" t="s">
        <v>18</v>
      </c>
      <c r="D635" t="s">
        <v>12</v>
      </c>
      <c r="E635" s="12"/>
      <c r="F635" s="65">
        <v>74.5</v>
      </c>
      <c r="G635" s="118">
        <f t="shared" si="9"/>
        <v>4.9999999999998863</v>
      </c>
      <c r="H635" s="786"/>
      <c r="J635" s="12"/>
    </row>
    <row r="636" spans="1:13">
      <c r="A636" s="39">
        <v>45495</v>
      </c>
      <c r="B636" s="787" t="s">
        <v>5339</v>
      </c>
      <c r="C636" s="787" t="s">
        <v>18</v>
      </c>
      <c r="D636" t="s">
        <v>13</v>
      </c>
      <c r="E636" s="12"/>
      <c r="F636" s="65">
        <v>5</v>
      </c>
      <c r="G636" s="118">
        <f t="shared" si="9"/>
        <v>-1.1368683772161603E-13</v>
      </c>
      <c r="H636" s="786"/>
      <c r="J636" s="12"/>
    </row>
    <row r="637" spans="1:13">
      <c r="A637" s="41">
        <v>45473</v>
      </c>
      <c r="B637" s="786" t="s">
        <v>10</v>
      </c>
      <c r="C637" s="786" t="s">
        <v>19</v>
      </c>
      <c r="D637" t="s">
        <v>12</v>
      </c>
      <c r="E637" s="12">
        <v>72.400000000000006</v>
      </c>
      <c r="G637" s="118">
        <f t="shared" si="9"/>
        <v>72.399999999999892</v>
      </c>
      <c r="H637" s="787"/>
      <c r="J637" s="12"/>
    </row>
    <row r="638" spans="1:13">
      <c r="B638" s="787"/>
      <c r="C638" s="787"/>
      <c r="D638" t="s">
        <v>13</v>
      </c>
      <c r="E638" s="12">
        <v>7</v>
      </c>
      <c r="G638" s="118">
        <f t="shared" si="9"/>
        <v>79.399999999999892</v>
      </c>
      <c r="J638" s="121"/>
    </row>
    <row r="639" spans="1:13">
      <c r="B639" s="787"/>
      <c r="C639" s="787"/>
      <c r="D639" t="s">
        <v>14</v>
      </c>
      <c r="E639" s="12">
        <v>550</v>
      </c>
      <c r="G639" s="118">
        <f t="shared" si="9"/>
        <v>629.39999999999986</v>
      </c>
    </row>
    <row r="640" spans="1:13" s="365" customFormat="1">
      <c r="A640" s="364">
        <v>45473</v>
      </c>
      <c r="B640" s="807" t="s">
        <v>5341</v>
      </c>
      <c r="C640" s="807" t="s">
        <v>19</v>
      </c>
      <c r="D640" s="365" t="s">
        <v>14</v>
      </c>
      <c r="E640" s="368"/>
      <c r="F640" s="368">
        <v>550</v>
      </c>
      <c r="G640" s="366">
        <f t="shared" si="9"/>
        <v>79.399999999999864</v>
      </c>
      <c r="H640" s="818"/>
      <c r="J640" s="370"/>
      <c r="K640" s="368"/>
      <c r="L640" s="368"/>
      <c r="M640" s="368"/>
    </row>
    <row r="641" spans="1:13">
      <c r="A641" s="39">
        <v>45531</v>
      </c>
      <c r="B641" s="787" t="s">
        <v>5342</v>
      </c>
      <c r="C641" s="787" t="s">
        <v>19</v>
      </c>
      <c r="D641" t="s">
        <v>12</v>
      </c>
      <c r="F641" s="12">
        <v>72.400000000000006</v>
      </c>
      <c r="G641" s="118">
        <f t="shared" si="9"/>
        <v>6.9999999999998579</v>
      </c>
      <c r="H641" s="786"/>
      <c r="J641" s="12"/>
    </row>
    <row r="642" spans="1:13">
      <c r="A642" s="39">
        <v>45531</v>
      </c>
      <c r="B642" s="787" t="s">
        <v>5342</v>
      </c>
      <c r="C642" s="787" t="s">
        <v>19</v>
      </c>
      <c r="D642" t="s">
        <v>13</v>
      </c>
      <c r="F642" s="12">
        <v>7</v>
      </c>
      <c r="G642" s="118">
        <f t="shared" si="9"/>
        <v>-1.4210854715202004E-13</v>
      </c>
      <c r="H642" s="786"/>
      <c r="J642" s="12"/>
    </row>
    <row r="643" spans="1:13">
      <c r="A643" s="41">
        <v>45504</v>
      </c>
      <c r="B643" s="786" t="s">
        <v>10</v>
      </c>
      <c r="C643" s="786" t="s">
        <v>20</v>
      </c>
      <c r="D643" t="s">
        <v>12</v>
      </c>
      <c r="E643" s="12">
        <v>71</v>
      </c>
      <c r="F643" s="4"/>
      <c r="G643" s="118">
        <f t="shared" si="9"/>
        <v>70.999999999999858</v>
      </c>
      <c r="H643" s="787"/>
      <c r="J643" s="12"/>
    </row>
    <row r="644" spans="1:13">
      <c r="B644" s="787"/>
      <c r="C644" s="787"/>
      <c r="D644" t="s">
        <v>13</v>
      </c>
      <c r="E644" s="12">
        <v>7</v>
      </c>
      <c r="F644" s="4"/>
      <c r="G644" s="118">
        <f t="shared" si="9"/>
        <v>77.999999999999858</v>
      </c>
      <c r="H644" s="786"/>
      <c r="J644" s="12"/>
    </row>
    <row r="645" spans="1:13">
      <c r="B645" s="787"/>
      <c r="C645" s="787"/>
      <c r="D645" t="s">
        <v>14</v>
      </c>
      <c r="E645" s="12">
        <v>550</v>
      </c>
      <c r="F645" s="4"/>
      <c r="G645" s="118">
        <f t="shared" si="9"/>
        <v>627.99999999999989</v>
      </c>
      <c r="H645" s="787"/>
      <c r="J645" s="12"/>
    </row>
    <row r="646" spans="1:13" s="365" customFormat="1">
      <c r="A646" s="364">
        <v>45504</v>
      </c>
      <c r="B646" s="807" t="s">
        <v>5343</v>
      </c>
      <c r="C646" s="807" t="s">
        <v>20</v>
      </c>
      <c r="D646" s="365" t="s">
        <v>14</v>
      </c>
      <c r="E646" s="368"/>
      <c r="F646" s="369">
        <v>550</v>
      </c>
      <c r="G646" s="366">
        <f t="shared" si="9"/>
        <v>77.999999999999886</v>
      </c>
      <c r="J646" s="370"/>
      <c r="K646" s="368"/>
      <c r="L646" s="368"/>
      <c r="M646" s="368"/>
    </row>
    <row r="647" spans="1:13">
      <c r="A647" s="39">
        <v>45531</v>
      </c>
      <c r="B647" s="787" t="s">
        <v>5342</v>
      </c>
      <c r="C647" s="787" t="s">
        <v>20</v>
      </c>
      <c r="D647" t="s">
        <v>12</v>
      </c>
      <c r="F647" s="12">
        <v>71</v>
      </c>
      <c r="G647" s="118">
        <f t="shared" si="9"/>
        <v>6.9999999999998863</v>
      </c>
    </row>
    <row r="648" spans="1:13">
      <c r="A648" s="39">
        <v>45531</v>
      </c>
      <c r="B648" s="787" t="s">
        <v>5342</v>
      </c>
      <c r="C648" s="787" t="s">
        <v>20</v>
      </c>
      <c r="D648" t="s">
        <v>13</v>
      </c>
      <c r="F648" s="12">
        <v>7</v>
      </c>
      <c r="G648" s="118">
        <f t="shared" si="9"/>
        <v>-1.1368683772161603E-13</v>
      </c>
    </row>
    <row r="649" spans="1:13">
      <c r="A649" s="41">
        <v>45535</v>
      </c>
      <c r="B649" s="786" t="s">
        <v>10</v>
      </c>
      <c r="C649" s="786" t="s">
        <v>21</v>
      </c>
      <c r="D649" t="s">
        <v>12</v>
      </c>
      <c r="E649" s="12">
        <v>71.2</v>
      </c>
      <c r="F649" s="65"/>
      <c r="G649" s="118">
        <f t="shared" si="9"/>
        <v>71.199999999999889</v>
      </c>
    </row>
    <row r="650" spans="1:13">
      <c r="B650" s="787"/>
      <c r="C650" s="787"/>
      <c r="D650" t="s">
        <v>13</v>
      </c>
      <c r="E650" s="12">
        <v>7</v>
      </c>
      <c r="F650" s="65"/>
      <c r="G650" s="118">
        <f t="shared" si="9"/>
        <v>78.199999999999889</v>
      </c>
      <c r="I650" s="786"/>
      <c r="K650" s="12"/>
    </row>
    <row r="651" spans="1:13">
      <c r="B651" s="787"/>
      <c r="C651" s="787"/>
      <c r="D651" t="s">
        <v>14</v>
      </c>
      <c r="E651" s="12">
        <v>550</v>
      </c>
      <c r="F651" s="65"/>
      <c r="G651" s="118">
        <f t="shared" si="9"/>
        <v>628.19999999999993</v>
      </c>
      <c r="I651" s="787"/>
      <c r="K651" s="12"/>
    </row>
    <row r="652" spans="1:13" s="365" customFormat="1">
      <c r="A652" s="364">
        <v>45535</v>
      </c>
      <c r="B652" s="807" t="s">
        <v>5344</v>
      </c>
      <c r="C652" s="807" t="s">
        <v>21</v>
      </c>
      <c r="D652" s="365" t="s">
        <v>14</v>
      </c>
      <c r="E652" s="370"/>
      <c r="F652" s="372">
        <v>550</v>
      </c>
      <c r="G652" s="366">
        <f t="shared" si="9"/>
        <v>78.199999999999932</v>
      </c>
      <c r="K652" s="368"/>
      <c r="L652" s="368"/>
      <c r="M652" s="368"/>
    </row>
    <row r="653" spans="1:13">
      <c r="A653" s="39">
        <v>45596</v>
      </c>
      <c r="B653" s="787" t="s">
        <v>5345</v>
      </c>
      <c r="C653" s="787" t="s">
        <v>21</v>
      </c>
      <c r="D653" t="s">
        <v>12</v>
      </c>
      <c r="E653" s="12"/>
      <c r="F653" s="65">
        <v>71.2</v>
      </c>
      <c r="G653" s="118">
        <f t="shared" ref="G653:G718" si="10">+G652+E653-F653</f>
        <v>6.9999999999999289</v>
      </c>
    </row>
    <row r="654" spans="1:13">
      <c r="A654" s="39">
        <v>45596</v>
      </c>
      <c r="B654" s="787" t="s">
        <v>5345</v>
      </c>
      <c r="C654" s="787" t="s">
        <v>21</v>
      </c>
      <c r="D654" t="s">
        <v>13</v>
      </c>
      <c r="E654" s="12"/>
      <c r="F654" s="65">
        <v>7</v>
      </c>
      <c r="G654" s="118">
        <f t="shared" si="10"/>
        <v>-7.1054273576010019E-14</v>
      </c>
    </row>
    <row r="655" spans="1:13">
      <c r="A655" s="41">
        <v>45565</v>
      </c>
      <c r="B655" s="786" t="s">
        <v>10</v>
      </c>
      <c r="C655" s="786" t="s">
        <v>91</v>
      </c>
      <c r="D655" t="s">
        <v>12</v>
      </c>
      <c r="E655" s="12">
        <v>71.7</v>
      </c>
      <c r="G655" s="118">
        <f t="shared" si="10"/>
        <v>71.699999999999932</v>
      </c>
      <c r="I655" s="786" t="s">
        <v>91</v>
      </c>
      <c r="J655" t="s">
        <v>12</v>
      </c>
      <c r="K655" s="12">
        <f>E655-F660</f>
        <v>69.900000000000006</v>
      </c>
    </row>
    <row r="656" spans="1:13">
      <c r="B656" s="787"/>
      <c r="C656" s="787"/>
      <c r="D656" t="s">
        <v>13</v>
      </c>
      <c r="E656" s="12">
        <v>5</v>
      </c>
      <c r="G656" s="118">
        <f t="shared" si="10"/>
        <v>76.699999999999932</v>
      </c>
      <c r="I656" s="787"/>
      <c r="J656" t="s">
        <v>13</v>
      </c>
      <c r="K656" s="12">
        <v>5</v>
      </c>
    </row>
    <row r="657" spans="1:13">
      <c r="B657" s="787"/>
      <c r="C657" s="787"/>
      <c r="D657" t="s">
        <v>14</v>
      </c>
      <c r="E657" s="12">
        <v>550</v>
      </c>
      <c r="G657" s="118">
        <f t="shared" si="10"/>
        <v>626.69999999999993</v>
      </c>
    </row>
    <row r="658" spans="1:13" s="365" customFormat="1">
      <c r="A658" s="364">
        <v>45565</v>
      </c>
      <c r="B658" s="807" t="s">
        <v>5346</v>
      </c>
      <c r="C658" s="807" t="s">
        <v>91</v>
      </c>
      <c r="D658" s="365" t="s">
        <v>14</v>
      </c>
      <c r="E658" s="368"/>
      <c r="F658" s="368">
        <v>500</v>
      </c>
      <c r="G658" s="366">
        <f t="shared" si="10"/>
        <v>126.69999999999993</v>
      </c>
      <c r="I658" s="818" t="s">
        <v>23</v>
      </c>
      <c r="J658" s="365" t="s">
        <v>12</v>
      </c>
      <c r="K658" s="370">
        <v>74.5</v>
      </c>
      <c r="L658" s="368"/>
      <c r="M658" s="368"/>
    </row>
    <row r="659" spans="1:13" s="365" customFormat="1">
      <c r="A659" s="364">
        <v>45567</v>
      </c>
      <c r="B659" s="807" t="s">
        <v>5347</v>
      </c>
      <c r="C659" s="807" t="s">
        <v>91</v>
      </c>
      <c r="D659" s="365" t="s">
        <v>14</v>
      </c>
      <c r="E659" s="368"/>
      <c r="F659" s="368">
        <v>50</v>
      </c>
      <c r="G659" s="366">
        <f t="shared" si="10"/>
        <v>76.699999999999932</v>
      </c>
      <c r="I659" s="807"/>
      <c r="J659" s="365" t="s">
        <v>13</v>
      </c>
      <c r="K659" s="370">
        <v>7</v>
      </c>
      <c r="L659" s="368"/>
      <c r="M659" s="368"/>
    </row>
    <row r="660" spans="1:13">
      <c r="A660" s="39">
        <v>45596</v>
      </c>
      <c r="B660" s="787" t="s">
        <v>5345</v>
      </c>
      <c r="C660" s="787" t="s">
        <v>91</v>
      </c>
      <c r="D660" t="s">
        <v>12</v>
      </c>
      <c r="F660" s="121">
        <v>1.8</v>
      </c>
      <c r="G660" s="118">
        <f t="shared" si="10"/>
        <v>74.899999999999935</v>
      </c>
      <c r="K660" s="121">
        <f>SUM(K655:K659)</f>
        <v>156.4</v>
      </c>
    </row>
    <row r="661" spans="1:13">
      <c r="A661" s="39">
        <v>45626</v>
      </c>
      <c r="B661" s="787" t="s">
        <v>5348</v>
      </c>
      <c r="C661" s="787" t="s">
        <v>91</v>
      </c>
      <c r="D661" t="s">
        <v>12</v>
      </c>
      <c r="F661" s="121">
        <v>30</v>
      </c>
      <c r="G661" s="118">
        <f t="shared" si="10"/>
        <v>44.899999999999935</v>
      </c>
    </row>
    <row r="662" spans="1:13">
      <c r="A662" s="39">
        <v>45636</v>
      </c>
      <c r="B662" s="787" t="s">
        <v>5349</v>
      </c>
      <c r="C662" s="787" t="s">
        <v>91</v>
      </c>
      <c r="D662" t="s">
        <v>12</v>
      </c>
      <c r="F662" s="121">
        <v>39.9</v>
      </c>
      <c r="G662" s="118">
        <f t="shared" si="10"/>
        <v>4.9999999999999361</v>
      </c>
    </row>
    <row r="663" spans="1:13">
      <c r="A663" s="39">
        <v>45636</v>
      </c>
      <c r="B663" s="787" t="s">
        <v>5349</v>
      </c>
      <c r="C663" s="787" t="s">
        <v>91</v>
      </c>
      <c r="D663" t="s">
        <v>13</v>
      </c>
      <c r="F663" s="121">
        <v>5</v>
      </c>
      <c r="G663" s="118">
        <f t="shared" si="10"/>
        <v>-6.3948846218409017E-14</v>
      </c>
    </row>
    <row r="664" spans="1:13">
      <c r="A664" s="41">
        <v>45596</v>
      </c>
      <c r="B664" s="786" t="s">
        <v>10</v>
      </c>
      <c r="C664" s="786" t="s">
        <v>23</v>
      </c>
      <c r="D664" t="s">
        <v>12</v>
      </c>
      <c r="E664" s="12">
        <v>74.5</v>
      </c>
      <c r="G664" s="118">
        <f t="shared" si="10"/>
        <v>74.499999999999943</v>
      </c>
      <c r="J664" s="786" t="s">
        <v>23</v>
      </c>
      <c r="K664" t="s">
        <v>12</v>
      </c>
      <c r="L664" s="12">
        <v>74.5</v>
      </c>
    </row>
    <row r="665" spans="1:13">
      <c r="B665" s="787"/>
      <c r="C665" s="787"/>
      <c r="D665" t="s">
        <v>13</v>
      </c>
      <c r="E665" s="12">
        <v>7</v>
      </c>
      <c r="G665" s="118">
        <f t="shared" si="10"/>
        <v>81.499999999999943</v>
      </c>
      <c r="H665" s="26">
        <f>E655-F660-F661</f>
        <v>39.900000000000006</v>
      </c>
      <c r="J665" s="787"/>
      <c r="K665" t="s">
        <v>13</v>
      </c>
      <c r="L665" s="12">
        <v>7</v>
      </c>
    </row>
    <row r="666" spans="1:13">
      <c r="B666" s="787"/>
      <c r="C666" s="787"/>
      <c r="D666" t="s">
        <v>14</v>
      </c>
      <c r="E666" s="12">
        <v>550</v>
      </c>
      <c r="G666" s="118">
        <f t="shared" si="10"/>
        <v>631.5</v>
      </c>
      <c r="J666" s="786" t="s">
        <v>24</v>
      </c>
      <c r="K666" t="s">
        <v>12</v>
      </c>
      <c r="L666" s="12">
        <v>86.6</v>
      </c>
    </row>
    <row r="667" spans="1:13" s="378" customFormat="1">
      <c r="A667" s="377">
        <v>45596</v>
      </c>
      <c r="B667" s="801" t="s">
        <v>5350</v>
      </c>
      <c r="C667" s="801" t="s">
        <v>23</v>
      </c>
      <c r="D667" s="378" t="s">
        <v>14</v>
      </c>
      <c r="E667" s="379"/>
      <c r="F667" s="379">
        <v>550</v>
      </c>
      <c r="G667" s="422">
        <f t="shared" si="10"/>
        <v>81.5</v>
      </c>
      <c r="J667" s="801"/>
      <c r="K667" s="378" t="s">
        <v>13</v>
      </c>
      <c r="L667" s="380">
        <v>7</v>
      </c>
      <c r="M667" s="379"/>
    </row>
    <row r="668" spans="1:13">
      <c r="A668" s="39">
        <v>45657</v>
      </c>
      <c r="B668" s="787" t="s">
        <v>5351</v>
      </c>
      <c r="C668" s="787" t="s">
        <v>23</v>
      </c>
      <c r="D668" t="s">
        <v>12</v>
      </c>
      <c r="F668" s="121">
        <v>74.5</v>
      </c>
      <c r="G668" s="118">
        <f t="shared" si="10"/>
        <v>7</v>
      </c>
      <c r="J668" s="787"/>
      <c r="K668"/>
      <c r="L668" s="12"/>
    </row>
    <row r="669" spans="1:13">
      <c r="A669" s="39">
        <v>45657</v>
      </c>
      <c r="B669" s="787" t="s">
        <v>5351</v>
      </c>
      <c r="C669" s="787" t="s">
        <v>23</v>
      </c>
      <c r="D669" t="s">
        <v>13</v>
      </c>
      <c r="F669" s="121">
        <v>7</v>
      </c>
      <c r="G669" s="118">
        <f t="shared" si="10"/>
        <v>0</v>
      </c>
      <c r="J669" s="787"/>
      <c r="K669"/>
      <c r="L669" s="12"/>
    </row>
    <row r="670" spans="1:13">
      <c r="A670" s="41">
        <v>45626</v>
      </c>
      <c r="B670" s="786" t="s">
        <v>10</v>
      </c>
      <c r="C670" s="786" t="s">
        <v>24</v>
      </c>
      <c r="D670" t="s">
        <v>12</v>
      </c>
      <c r="E670" s="12">
        <v>86.6</v>
      </c>
      <c r="F670" s="65"/>
      <c r="G670" s="118">
        <f t="shared" si="10"/>
        <v>86.6</v>
      </c>
      <c r="L670" s="121">
        <f>SUM(L664:L667)</f>
        <v>175.1</v>
      </c>
    </row>
    <row r="671" spans="1:13">
      <c r="B671" s="787"/>
      <c r="C671" s="787"/>
      <c r="D671" t="s">
        <v>13</v>
      </c>
      <c r="E671" s="12">
        <v>7</v>
      </c>
      <c r="F671" s="65"/>
      <c r="G671" s="118">
        <f t="shared" si="10"/>
        <v>93.6</v>
      </c>
    </row>
    <row r="672" spans="1:13">
      <c r="B672" s="787"/>
      <c r="C672" s="787"/>
      <c r="D672" t="s">
        <v>14</v>
      </c>
      <c r="E672" s="12">
        <v>550</v>
      </c>
      <c r="F672" s="65"/>
      <c r="G672" s="118">
        <f t="shared" si="10"/>
        <v>643.6</v>
      </c>
      <c r="J672" s="786" t="s">
        <v>24</v>
      </c>
      <c r="K672" t="s">
        <v>12</v>
      </c>
      <c r="L672" s="121">
        <f>E670-F674</f>
        <v>23.099999999999994</v>
      </c>
    </row>
    <row r="673" spans="1:13" s="378" customFormat="1">
      <c r="A673" s="377">
        <v>45626</v>
      </c>
      <c r="B673" s="801" t="s">
        <v>5352</v>
      </c>
      <c r="C673" s="801" t="s">
        <v>24</v>
      </c>
      <c r="D673" s="378" t="s">
        <v>14</v>
      </c>
      <c r="E673" s="380"/>
      <c r="F673" s="418">
        <v>550</v>
      </c>
      <c r="G673" s="422">
        <f t="shared" si="10"/>
        <v>93.600000000000023</v>
      </c>
      <c r="K673" s="378" t="s">
        <v>13</v>
      </c>
      <c r="L673" s="380">
        <v>7</v>
      </c>
      <c r="M673" s="379"/>
    </row>
    <row r="674" spans="1:13">
      <c r="A674" s="39">
        <v>45657</v>
      </c>
      <c r="B674" s="787" t="s">
        <v>5351</v>
      </c>
      <c r="C674" s="787" t="s">
        <v>24</v>
      </c>
      <c r="D674" t="s">
        <v>12</v>
      </c>
      <c r="E674" s="12"/>
      <c r="F674" s="65">
        <v>63.5</v>
      </c>
      <c r="G674" s="118">
        <f t="shared" si="10"/>
        <v>30.100000000000023</v>
      </c>
      <c r="J674" s="786" t="s">
        <v>25</v>
      </c>
      <c r="K674" t="s">
        <v>12</v>
      </c>
      <c r="L674" s="12">
        <v>137</v>
      </c>
    </row>
    <row r="675" spans="1:13">
      <c r="A675" s="39">
        <v>45688</v>
      </c>
      <c r="B675" s="787" t="s">
        <v>5353</v>
      </c>
      <c r="C675" s="787" t="s">
        <v>24</v>
      </c>
      <c r="D675" t="s">
        <v>12</v>
      </c>
      <c r="E675" s="12"/>
      <c r="F675" s="65">
        <v>23.1</v>
      </c>
      <c r="G675" s="118">
        <f t="shared" si="10"/>
        <v>7.0000000000000213</v>
      </c>
      <c r="J675" s="786"/>
      <c r="K675"/>
      <c r="L675" s="12"/>
    </row>
    <row r="676" spans="1:13">
      <c r="A676" s="39">
        <v>45688</v>
      </c>
      <c r="B676" s="787" t="s">
        <v>5353</v>
      </c>
      <c r="C676" s="787" t="s">
        <v>24</v>
      </c>
      <c r="D676" t="s">
        <v>13</v>
      </c>
      <c r="E676" s="12"/>
      <c r="F676" s="65">
        <v>7</v>
      </c>
      <c r="G676" s="118">
        <f t="shared" si="10"/>
        <v>2.1316282072803006E-14</v>
      </c>
      <c r="J676" s="786"/>
      <c r="K676"/>
      <c r="L676" s="12"/>
    </row>
    <row r="677" spans="1:13">
      <c r="A677" s="41">
        <v>45657</v>
      </c>
      <c r="B677" s="786" t="s">
        <v>10</v>
      </c>
      <c r="C677" s="786" t="s">
        <v>25</v>
      </c>
      <c r="D677" t="s">
        <v>12</v>
      </c>
      <c r="E677" s="12">
        <v>137</v>
      </c>
      <c r="F677" s="65"/>
      <c r="G677" s="118">
        <f t="shared" si="10"/>
        <v>137.00000000000003</v>
      </c>
      <c r="J677" s="787"/>
      <c r="K677" t="s">
        <v>13</v>
      </c>
      <c r="L677" s="12">
        <v>3</v>
      </c>
    </row>
    <row r="678" spans="1:13">
      <c r="B678" s="787"/>
      <c r="C678" s="787"/>
      <c r="D678" t="s">
        <v>13</v>
      </c>
      <c r="E678" s="12">
        <v>3</v>
      </c>
      <c r="F678" s="65"/>
      <c r="G678" s="118">
        <f t="shared" si="10"/>
        <v>140.00000000000003</v>
      </c>
      <c r="L678" s="121">
        <f>SUM(L672:L677)</f>
        <v>170.1</v>
      </c>
    </row>
    <row r="679" spans="1:13">
      <c r="B679" s="787"/>
      <c r="C679" s="787"/>
      <c r="D679" t="s">
        <v>14</v>
      </c>
      <c r="E679" s="12">
        <v>550</v>
      </c>
      <c r="F679" s="65"/>
      <c r="G679" s="118">
        <f t="shared" si="10"/>
        <v>690</v>
      </c>
    </row>
    <row r="680" spans="1:13" s="378" customFormat="1">
      <c r="A680" s="377">
        <v>45657</v>
      </c>
      <c r="B680" s="801" t="s">
        <v>5354</v>
      </c>
      <c r="C680" s="801" t="s">
        <v>25</v>
      </c>
      <c r="D680" s="378" t="s">
        <v>14</v>
      </c>
      <c r="E680" s="380"/>
      <c r="F680" s="418">
        <v>550</v>
      </c>
      <c r="G680" s="422">
        <f t="shared" si="10"/>
        <v>140</v>
      </c>
      <c r="K680" s="379"/>
      <c r="L680" s="379"/>
      <c r="M680" s="379"/>
    </row>
    <row r="681" spans="1:13">
      <c r="A681" s="39">
        <v>45688</v>
      </c>
      <c r="B681" s="787" t="s">
        <v>5353</v>
      </c>
      <c r="C681" s="787" t="s">
        <v>25</v>
      </c>
      <c r="D681" t="s">
        <v>12</v>
      </c>
      <c r="F681" s="121">
        <v>137</v>
      </c>
      <c r="G681" s="118">
        <f t="shared" si="10"/>
        <v>3</v>
      </c>
    </row>
    <row r="682" spans="1:13">
      <c r="A682" s="39">
        <v>45688</v>
      </c>
      <c r="B682" s="787" t="s">
        <v>5353</v>
      </c>
      <c r="C682" s="787" t="s">
        <v>25</v>
      </c>
      <c r="D682" t="s">
        <v>13</v>
      </c>
      <c r="F682" s="121">
        <v>3</v>
      </c>
      <c r="G682" s="118">
        <f t="shared" si="10"/>
        <v>0</v>
      </c>
    </row>
    <row r="683" spans="1:13">
      <c r="A683" s="9">
        <v>45688</v>
      </c>
      <c r="B683" s="786" t="s">
        <v>10</v>
      </c>
      <c r="C683" s="786" t="s">
        <v>11</v>
      </c>
      <c r="D683" t="s">
        <v>12</v>
      </c>
      <c r="E683" s="121">
        <v>137</v>
      </c>
      <c r="G683" s="118">
        <f t="shared" si="10"/>
        <v>137</v>
      </c>
      <c r="J683" s="786" t="s">
        <v>11</v>
      </c>
      <c r="K683" t="s">
        <v>12</v>
      </c>
      <c r="L683" s="121">
        <f>E683-F687</f>
        <v>117.1</v>
      </c>
    </row>
    <row r="684" spans="1:13">
      <c r="A684"/>
      <c r="B684" s="787"/>
      <c r="C684" s="787"/>
      <c r="D684" t="s">
        <v>13</v>
      </c>
      <c r="E684" s="121">
        <v>3</v>
      </c>
      <c r="G684" s="118">
        <f t="shared" si="10"/>
        <v>140</v>
      </c>
      <c r="J684" s="787"/>
      <c r="K684" t="s">
        <v>13</v>
      </c>
      <c r="L684" s="121">
        <v>3</v>
      </c>
    </row>
    <row r="685" spans="1:13">
      <c r="A685"/>
      <c r="B685" s="787"/>
      <c r="C685" s="787"/>
      <c r="D685" t="s">
        <v>14</v>
      </c>
      <c r="E685" s="121">
        <v>550</v>
      </c>
      <c r="G685" s="118">
        <f t="shared" si="10"/>
        <v>690</v>
      </c>
      <c r="L685" s="121">
        <f>SUM(L683:L684)</f>
        <v>120.1</v>
      </c>
    </row>
    <row r="686" spans="1:13" s="127" customFormat="1">
      <c r="A686" s="285">
        <v>45688</v>
      </c>
      <c r="B686" s="797" t="s">
        <v>5355</v>
      </c>
      <c r="C686" s="797" t="s">
        <v>11</v>
      </c>
      <c r="D686" s="127" t="s">
        <v>14</v>
      </c>
      <c r="E686" s="266"/>
      <c r="F686" s="266">
        <v>550</v>
      </c>
      <c r="G686" s="301">
        <f t="shared" si="10"/>
        <v>140</v>
      </c>
      <c r="K686" s="266"/>
      <c r="L686" s="266"/>
      <c r="M686" s="266"/>
    </row>
    <row r="687" spans="1:13">
      <c r="A687" s="39">
        <v>45688</v>
      </c>
      <c r="B687" s="787" t="s">
        <v>5353</v>
      </c>
      <c r="C687" s="787" t="s">
        <v>11</v>
      </c>
      <c r="D687" t="s">
        <v>12</v>
      </c>
      <c r="F687" s="121">
        <v>19.899999999999999</v>
      </c>
      <c r="G687" s="118">
        <f t="shared" si="10"/>
        <v>120.1</v>
      </c>
    </row>
    <row r="688" spans="1:13">
      <c r="A688" s="39">
        <v>45716</v>
      </c>
      <c r="B688" s="787" t="s">
        <v>5356</v>
      </c>
      <c r="C688" s="787" t="s">
        <v>11</v>
      </c>
      <c r="D688" t="s">
        <v>12</v>
      </c>
      <c r="F688" s="121">
        <v>117.1</v>
      </c>
      <c r="G688" s="118">
        <f t="shared" si="10"/>
        <v>3</v>
      </c>
    </row>
    <row r="689" spans="1:13">
      <c r="A689" s="39">
        <v>45716</v>
      </c>
      <c r="B689" s="787" t="s">
        <v>5356</v>
      </c>
      <c r="C689" s="787" t="s">
        <v>11</v>
      </c>
      <c r="D689" t="s">
        <v>13</v>
      </c>
      <c r="F689" s="121">
        <v>3</v>
      </c>
      <c r="G689" s="118">
        <f t="shared" si="10"/>
        <v>0</v>
      </c>
    </row>
    <row r="690" spans="1:13">
      <c r="A690" s="41">
        <v>45716</v>
      </c>
      <c r="B690" s="786" t="s">
        <v>10</v>
      </c>
      <c r="C690" s="786" t="s">
        <v>15</v>
      </c>
      <c r="D690" t="s">
        <v>12</v>
      </c>
      <c r="E690" s="121">
        <v>137</v>
      </c>
      <c r="G690" s="118">
        <f t="shared" si="10"/>
        <v>137</v>
      </c>
      <c r="J690" s="786" t="s">
        <v>15</v>
      </c>
      <c r="K690" t="s">
        <v>12</v>
      </c>
      <c r="L690" s="121">
        <f>E690-F693</f>
        <v>87.1</v>
      </c>
    </row>
    <row r="691" spans="1:13">
      <c r="B691" s="787"/>
      <c r="C691" s="787"/>
      <c r="D691" t="s">
        <v>13</v>
      </c>
      <c r="E691" s="121">
        <v>3</v>
      </c>
      <c r="G691" s="118">
        <f t="shared" si="10"/>
        <v>140</v>
      </c>
      <c r="J691" s="787"/>
      <c r="K691" t="s">
        <v>13</v>
      </c>
      <c r="L691" s="121">
        <v>3</v>
      </c>
    </row>
    <row r="692" spans="1:13">
      <c r="B692" s="787"/>
      <c r="C692" s="787"/>
      <c r="D692" t="s">
        <v>14</v>
      </c>
      <c r="E692" s="121">
        <v>550</v>
      </c>
      <c r="G692" s="118">
        <f t="shared" si="10"/>
        <v>690</v>
      </c>
      <c r="L692" s="121">
        <f>SUM(L690:L691)</f>
        <v>90.1</v>
      </c>
    </row>
    <row r="693" spans="1:13">
      <c r="A693" s="39">
        <v>45716</v>
      </c>
      <c r="B693" s="787" t="s">
        <v>5356</v>
      </c>
      <c r="C693" s="787" t="s">
        <v>15</v>
      </c>
      <c r="D693" t="s">
        <v>12</v>
      </c>
      <c r="F693" s="121">
        <v>49.9</v>
      </c>
      <c r="G693" s="118">
        <f t="shared" si="10"/>
        <v>640.1</v>
      </c>
    </row>
    <row r="694" spans="1:13" s="127" customFormat="1">
      <c r="A694" s="126">
        <v>45716</v>
      </c>
      <c r="B694" s="797" t="s">
        <v>5357</v>
      </c>
      <c r="C694" s="797" t="s">
        <v>15</v>
      </c>
      <c r="D694" s="127" t="s">
        <v>14</v>
      </c>
      <c r="E694" s="266"/>
      <c r="F694" s="266">
        <v>550</v>
      </c>
      <c r="G694" s="301">
        <f t="shared" si="10"/>
        <v>90.100000000000023</v>
      </c>
      <c r="K694" s="266"/>
      <c r="L694" s="266"/>
      <c r="M694" s="266"/>
    </row>
    <row r="695" spans="1:13">
      <c r="A695" s="39">
        <v>45747</v>
      </c>
      <c r="B695" s="787" t="s">
        <v>5358</v>
      </c>
      <c r="C695" s="787" t="s">
        <v>15</v>
      </c>
      <c r="D695" t="s">
        <v>12</v>
      </c>
      <c r="F695" s="121">
        <v>87.1</v>
      </c>
      <c r="G695" s="118">
        <f t="shared" si="10"/>
        <v>3.0000000000000284</v>
      </c>
    </row>
    <row r="696" spans="1:13">
      <c r="A696" s="39">
        <v>45747</v>
      </c>
      <c r="B696" s="787" t="s">
        <v>5358</v>
      </c>
      <c r="C696" s="787" t="s">
        <v>15</v>
      </c>
      <c r="D696" t="s">
        <v>13</v>
      </c>
      <c r="F696" s="121">
        <v>2.9</v>
      </c>
      <c r="G696" s="118">
        <f t="shared" si="10"/>
        <v>0.10000000000002851</v>
      </c>
    </row>
    <row r="697" spans="1:13">
      <c r="A697" s="39">
        <v>45750</v>
      </c>
      <c r="B697" s="787" t="s">
        <v>5359</v>
      </c>
      <c r="C697" s="787" t="s">
        <v>15</v>
      </c>
      <c r="D697" t="s">
        <v>13</v>
      </c>
      <c r="F697" s="121">
        <v>0.1</v>
      </c>
      <c r="G697" s="118">
        <f t="shared" si="10"/>
        <v>2.8504976157250894E-14</v>
      </c>
    </row>
    <row r="698" spans="1:13">
      <c r="A698" s="41">
        <v>45747</v>
      </c>
      <c r="B698" s="786" t="s">
        <v>10</v>
      </c>
      <c r="C698" s="786" t="s">
        <v>16</v>
      </c>
      <c r="D698" t="s">
        <v>12</v>
      </c>
      <c r="E698" s="121">
        <v>102</v>
      </c>
      <c r="G698" s="118">
        <f t="shared" si="10"/>
        <v>102.00000000000003</v>
      </c>
    </row>
    <row r="699" spans="1:13">
      <c r="B699" s="787"/>
      <c r="C699" s="787"/>
      <c r="D699" t="s">
        <v>13</v>
      </c>
      <c r="E699" s="121">
        <v>3</v>
      </c>
      <c r="G699" s="118">
        <f t="shared" si="10"/>
        <v>105.00000000000003</v>
      </c>
    </row>
    <row r="700" spans="1:13">
      <c r="B700" s="787"/>
      <c r="C700" s="787"/>
      <c r="D700" t="s">
        <v>14</v>
      </c>
      <c r="E700" s="121">
        <v>550</v>
      </c>
      <c r="G700" s="118">
        <f t="shared" si="10"/>
        <v>655</v>
      </c>
    </row>
    <row r="701" spans="1:13" s="127" customFormat="1">
      <c r="A701" s="126">
        <v>45747</v>
      </c>
      <c r="B701" s="797" t="s">
        <v>5360</v>
      </c>
      <c r="C701" s="797" t="s">
        <v>16</v>
      </c>
      <c r="D701" s="127" t="s">
        <v>14</v>
      </c>
      <c r="E701" s="266"/>
      <c r="F701" s="266">
        <v>550</v>
      </c>
      <c r="G701" s="301">
        <f t="shared" si="10"/>
        <v>105</v>
      </c>
      <c r="J701" s="791" t="s">
        <v>17</v>
      </c>
      <c r="K701" s="127" t="s">
        <v>12</v>
      </c>
      <c r="L701" s="266">
        <v>89.2</v>
      </c>
      <c r="M701" s="266"/>
    </row>
    <row r="702" spans="1:13">
      <c r="A702" s="39">
        <v>45777</v>
      </c>
      <c r="B702" s="787" t="s">
        <v>5361</v>
      </c>
      <c r="C702" s="787" t="s">
        <v>16</v>
      </c>
      <c r="D702" t="s">
        <v>12</v>
      </c>
      <c r="F702" s="121">
        <v>102</v>
      </c>
      <c r="G702" s="118">
        <f t="shared" si="10"/>
        <v>3</v>
      </c>
      <c r="J702" s="787"/>
      <c r="K702" t="s">
        <v>13</v>
      </c>
      <c r="L702" s="121">
        <v>3</v>
      </c>
    </row>
    <row r="703" spans="1:13">
      <c r="A703" s="39">
        <v>45777</v>
      </c>
      <c r="B703" s="787" t="s">
        <v>5361</v>
      </c>
      <c r="C703" s="787" t="s">
        <v>16</v>
      </c>
      <c r="D703" t="s">
        <v>13</v>
      </c>
      <c r="F703" s="121">
        <v>3</v>
      </c>
      <c r="G703" s="118">
        <f t="shared" si="10"/>
        <v>0</v>
      </c>
      <c r="L703" s="161">
        <f>SUM(L701:L702)</f>
        <v>92.2</v>
      </c>
    </row>
    <row r="704" spans="1:13">
      <c r="A704" s="41">
        <v>45777</v>
      </c>
      <c r="B704" s="786" t="s">
        <v>10</v>
      </c>
      <c r="C704" s="786" t="s">
        <v>17</v>
      </c>
      <c r="D704" t="s">
        <v>12</v>
      </c>
      <c r="E704" s="121">
        <v>89.2</v>
      </c>
      <c r="G704" s="118">
        <f t="shared" si="10"/>
        <v>89.2</v>
      </c>
    </row>
    <row r="705" spans="1:15">
      <c r="B705" s="787"/>
      <c r="C705" s="787"/>
      <c r="D705" t="s">
        <v>13</v>
      </c>
      <c r="E705" s="121">
        <v>3</v>
      </c>
      <c r="G705" s="118">
        <f t="shared" si="10"/>
        <v>92.2</v>
      </c>
    </row>
    <row r="706" spans="1:15">
      <c r="B706" s="787"/>
      <c r="C706" s="787"/>
      <c r="D706" t="s">
        <v>14</v>
      </c>
      <c r="E706" s="121">
        <v>550</v>
      </c>
      <c r="G706" s="118">
        <f t="shared" si="10"/>
        <v>642.20000000000005</v>
      </c>
    </row>
    <row r="707" spans="1:15" s="127" customFormat="1">
      <c r="A707" s="126">
        <v>45777</v>
      </c>
      <c r="B707" s="797" t="s">
        <v>5362</v>
      </c>
      <c r="C707" s="797" t="s">
        <v>17</v>
      </c>
      <c r="D707" s="127" t="s">
        <v>14</v>
      </c>
      <c r="E707" s="266"/>
      <c r="F707" s="266">
        <v>550</v>
      </c>
      <c r="G707" s="301">
        <f t="shared" si="10"/>
        <v>92.200000000000045</v>
      </c>
      <c r="K707" s="266"/>
      <c r="L707" s="266"/>
      <c r="M707" s="266"/>
    </row>
    <row r="708" spans="1:15">
      <c r="A708" s="39">
        <v>45810</v>
      </c>
      <c r="B708" s="787" t="s">
        <v>5363</v>
      </c>
      <c r="C708" s="787" t="s">
        <v>17</v>
      </c>
      <c r="D708" t="s">
        <v>12</v>
      </c>
      <c r="F708" s="121">
        <v>89.2</v>
      </c>
      <c r="G708" s="118">
        <f t="shared" si="10"/>
        <v>3.0000000000000426</v>
      </c>
    </row>
    <row r="709" spans="1:15">
      <c r="A709" s="39">
        <v>45810</v>
      </c>
      <c r="B709" s="787" t="s">
        <v>5363</v>
      </c>
      <c r="C709" s="787" t="s">
        <v>17</v>
      </c>
      <c r="D709" t="s">
        <v>13</v>
      </c>
      <c r="F709" s="121">
        <v>3</v>
      </c>
      <c r="G709" s="118">
        <f t="shared" si="10"/>
        <v>4.2632564145606011E-14</v>
      </c>
    </row>
    <row r="710" spans="1:15">
      <c r="A710" s="41">
        <v>45808</v>
      </c>
      <c r="B710" s="786" t="s">
        <v>10</v>
      </c>
      <c r="C710" s="786" t="s">
        <v>18</v>
      </c>
      <c r="D710" t="s">
        <v>12</v>
      </c>
      <c r="E710" s="121">
        <v>94.7</v>
      </c>
      <c r="G710" s="118">
        <f t="shared" si="10"/>
        <v>94.700000000000045</v>
      </c>
    </row>
    <row r="711" spans="1:15">
      <c r="B711" s="787"/>
      <c r="C711" s="787"/>
      <c r="D711" t="s">
        <v>13</v>
      </c>
      <c r="E711" s="121">
        <v>5</v>
      </c>
      <c r="G711" s="118">
        <f t="shared" si="10"/>
        <v>99.700000000000045</v>
      </c>
      <c r="J711" s="41"/>
      <c r="K711" s="786"/>
      <c r="L711" s="786" t="s">
        <v>18</v>
      </c>
      <c r="M711" t="s">
        <v>12</v>
      </c>
      <c r="N711" s="121">
        <f>E710-F714</f>
        <v>74.7</v>
      </c>
    </row>
    <row r="712" spans="1:15">
      <c r="B712" s="787"/>
      <c r="C712" s="787"/>
      <c r="D712" t="s">
        <v>14</v>
      </c>
      <c r="E712" s="121">
        <v>550</v>
      </c>
      <c r="G712" s="118">
        <f t="shared" si="10"/>
        <v>649.70000000000005</v>
      </c>
      <c r="J712" s="39"/>
      <c r="K712" s="787"/>
      <c r="L712" s="787"/>
      <c r="M712" t="s">
        <v>13</v>
      </c>
      <c r="N712" s="121">
        <v>5</v>
      </c>
      <c r="O712" s="121">
        <f>SUM(N711:N712)</f>
        <v>79.7</v>
      </c>
    </row>
    <row r="713" spans="1:15" s="127" customFormat="1">
      <c r="A713" s="126">
        <v>45808</v>
      </c>
      <c r="B713" s="797" t="s">
        <v>5364</v>
      </c>
      <c r="C713" s="797" t="s">
        <v>18</v>
      </c>
      <c r="D713" s="127" t="s">
        <v>14</v>
      </c>
      <c r="E713" s="266"/>
      <c r="F713" s="266">
        <v>550</v>
      </c>
      <c r="G713" s="301">
        <f t="shared" si="10"/>
        <v>99.700000000000045</v>
      </c>
      <c r="K713" s="266"/>
      <c r="L713" s="791" t="s">
        <v>19</v>
      </c>
      <c r="M713" s="127" t="s">
        <v>12</v>
      </c>
      <c r="N713" s="266">
        <v>95.6</v>
      </c>
      <c r="O713" s="127">
        <v>70.3</v>
      </c>
    </row>
    <row r="714" spans="1:15">
      <c r="A714" s="39">
        <v>45838</v>
      </c>
      <c r="B714" s="787" t="s">
        <v>5365</v>
      </c>
      <c r="C714" s="787" t="s">
        <v>18</v>
      </c>
      <c r="D714" t="s">
        <v>12</v>
      </c>
      <c r="F714" s="121">
        <v>20</v>
      </c>
      <c r="G714" s="118">
        <f t="shared" si="10"/>
        <v>79.700000000000045</v>
      </c>
      <c r="L714" s="787"/>
      <c r="M714" t="s">
        <v>13</v>
      </c>
      <c r="N714" s="121">
        <v>4</v>
      </c>
    </row>
    <row r="715" spans="1:15">
      <c r="A715" s="39">
        <v>45869</v>
      </c>
      <c r="B715" s="787" t="s">
        <v>5366</v>
      </c>
      <c r="C715" s="787" t="s">
        <v>18</v>
      </c>
      <c r="D715" t="s">
        <v>12</v>
      </c>
      <c r="F715" s="121">
        <v>74.7</v>
      </c>
      <c r="G715" s="118">
        <f t="shared" si="10"/>
        <v>5.0000000000000426</v>
      </c>
      <c r="L715" s="787"/>
      <c r="M715"/>
      <c r="N715" s="121"/>
    </row>
    <row r="716" spans="1:15">
      <c r="A716" s="39">
        <v>45869</v>
      </c>
      <c r="B716" s="787" t="s">
        <v>5366</v>
      </c>
      <c r="C716" s="787" t="s">
        <v>18</v>
      </c>
      <c r="D716" t="s">
        <v>13</v>
      </c>
      <c r="F716" s="121">
        <v>5</v>
      </c>
      <c r="G716" s="118">
        <f t="shared" si="10"/>
        <v>4.2632564145606011E-14</v>
      </c>
      <c r="L716" s="787"/>
      <c r="M716"/>
      <c r="N716" s="121"/>
    </row>
    <row r="717" spans="1:15">
      <c r="A717" s="41">
        <v>45838</v>
      </c>
      <c r="B717" s="786" t="s">
        <v>10</v>
      </c>
      <c r="C717" s="786" t="s">
        <v>19</v>
      </c>
      <c r="D717" t="s">
        <v>12</v>
      </c>
      <c r="E717" s="121">
        <v>95.6</v>
      </c>
      <c r="G717" s="118">
        <f t="shared" si="10"/>
        <v>95.600000000000037</v>
      </c>
      <c r="N717" s="121">
        <f>SUM(N711:N714)</f>
        <v>179.3</v>
      </c>
      <c r="O717" s="121">
        <f>O712+O713</f>
        <v>150</v>
      </c>
    </row>
    <row r="718" spans="1:15">
      <c r="B718" s="787"/>
      <c r="C718" s="787"/>
      <c r="D718" t="s">
        <v>13</v>
      </c>
      <c r="E718" s="121">
        <v>4</v>
      </c>
      <c r="G718" s="118">
        <f t="shared" si="10"/>
        <v>99.600000000000037</v>
      </c>
    </row>
    <row r="719" spans="1:15">
      <c r="B719" s="787"/>
      <c r="C719" s="787"/>
      <c r="D719" t="s">
        <v>14</v>
      </c>
      <c r="E719" s="121">
        <v>550</v>
      </c>
      <c r="G719" s="118">
        <f t="shared" ref="G719:G802" si="11">+G718+E719-F719</f>
        <v>649.6</v>
      </c>
    </row>
    <row r="720" spans="1:15" s="127" customFormat="1">
      <c r="A720" s="126">
        <v>45838</v>
      </c>
      <c r="B720" s="797" t="s">
        <v>5367</v>
      </c>
      <c r="C720" s="797" t="s">
        <v>19</v>
      </c>
      <c r="D720" s="127" t="s">
        <v>14</v>
      </c>
      <c r="E720" s="266"/>
      <c r="F720" s="266">
        <v>550</v>
      </c>
      <c r="G720" s="301">
        <f t="shared" si="11"/>
        <v>99.600000000000023</v>
      </c>
      <c r="K720" s="266"/>
      <c r="L720" s="266"/>
      <c r="M720" s="266"/>
    </row>
    <row r="721" spans="1:13">
      <c r="A721" s="39">
        <v>45869</v>
      </c>
      <c r="B721" s="787" t="s">
        <v>5366</v>
      </c>
      <c r="C721" s="787" t="s">
        <v>19</v>
      </c>
      <c r="D721" t="s">
        <v>12</v>
      </c>
      <c r="F721" s="121">
        <v>70.3</v>
      </c>
      <c r="G721" s="118">
        <f t="shared" si="11"/>
        <v>29.300000000000026</v>
      </c>
    </row>
    <row r="722" spans="1:13">
      <c r="A722" s="39">
        <v>45873</v>
      </c>
      <c r="B722" s="787" t="s">
        <v>5368</v>
      </c>
      <c r="C722" s="787" t="s">
        <v>19</v>
      </c>
      <c r="D722" t="s">
        <v>12</v>
      </c>
      <c r="F722" s="121">
        <v>25.3</v>
      </c>
      <c r="G722" s="118">
        <f t="shared" si="11"/>
        <v>4.0000000000000249</v>
      </c>
    </row>
    <row r="723" spans="1:13">
      <c r="A723" s="39">
        <v>45873</v>
      </c>
      <c r="B723" s="787" t="s">
        <v>5368</v>
      </c>
      <c r="C723" s="787" t="s">
        <v>19</v>
      </c>
      <c r="D723" t="s">
        <v>13</v>
      </c>
      <c r="F723" s="121">
        <v>4</v>
      </c>
      <c r="G723" s="118">
        <f t="shared" si="11"/>
        <v>2.4868995751603507E-14</v>
      </c>
    </row>
    <row r="724" spans="1:13">
      <c r="A724" s="41">
        <v>45869</v>
      </c>
      <c r="B724" s="786" t="s">
        <v>10</v>
      </c>
      <c r="C724" s="786" t="s">
        <v>20</v>
      </c>
      <c r="D724" t="s">
        <v>12</v>
      </c>
      <c r="E724" s="121">
        <v>81.5</v>
      </c>
      <c r="G724" s="118">
        <f t="shared" si="11"/>
        <v>81.500000000000028</v>
      </c>
    </row>
    <row r="725" spans="1:13">
      <c r="B725" s="787"/>
      <c r="C725" s="787"/>
      <c r="D725" t="s">
        <v>13</v>
      </c>
      <c r="E725" s="121">
        <v>4</v>
      </c>
      <c r="G725" s="118">
        <f t="shared" si="11"/>
        <v>85.500000000000028</v>
      </c>
    </row>
    <row r="726" spans="1:13">
      <c r="B726" s="787"/>
      <c r="C726" s="787"/>
      <c r="D726" t="s">
        <v>14</v>
      </c>
      <c r="E726" s="121">
        <v>550</v>
      </c>
      <c r="G726" s="118">
        <f t="shared" si="11"/>
        <v>635.5</v>
      </c>
      <c r="J726" s="786" t="s">
        <v>20</v>
      </c>
      <c r="K726" t="s">
        <v>12</v>
      </c>
      <c r="L726" s="121">
        <v>81.5</v>
      </c>
    </row>
    <row r="727" spans="1:13" s="127" customFormat="1">
      <c r="A727" s="126">
        <v>45869</v>
      </c>
      <c r="B727" s="797" t="s">
        <v>5369</v>
      </c>
      <c r="C727" s="797" t="s">
        <v>20</v>
      </c>
      <c r="D727" s="127" t="s">
        <v>14</v>
      </c>
      <c r="E727" s="266"/>
      <c r="F727" s="266">
        <v>550</v>
      </c>
      <c r="G727" s="301">
        <f t="shared" si="11"/>
        <v>85.5</v>
      </c>
      <c r="J727" s="797"/>
      <c r="K727" s="127" t="s">
        <v>13</v>
      </c>
      <c r="L727" s="266">
        <v>4</v>
      </c>
      <c r="M727" s="266"/>
    </row>
    <row r="728" spans="1:13">
      <c r="A728" s="39">
        <v>45900</v>
      </c>
      <c r="B728" s="323" t="s">
        <v>5370</v>
      </c>
      <c r="C728" s="787" t="s">
        <v>20</v>
      </c>
      <c r="D728" t="s">
        <v>12</v>
      </c>
      <c r="F728" s="121">
        <v>65</v>
      </c>
      <c r="G728" s="118">
        <f t="shared" si="11"/>
        <v>20.5</v>
      </c>
      <c r="L728" s="161">
        <f>SUM(L726:L727)</f>
        <v>85.5</v>
      </c>
    </row>
    <row r="729" spans="1:13">
      <c r="A729" s="39">
        <v>45930</v>
      </c>
      <c r="B729" s="787" t="s">
        <v>5371</v>
      </c>
      <c r="C729" s="787" t="s">
        <v>20</v>
      </c>
      <c r="D729" t="s">
        <v>12</v>
      </c>
      <c r="F729" s="121">
        <v>16.5</v>
      </c>
      <c r="G729" s="118">
        <f t="shared" si="11"/>
        <v>4</v>
      </c>
      <c r="L729" s="161"/>
    </row>
    <row r="730" spans="1:13">
      <c r="A730" s="39">
        <v>45930</v>
      </c>
      <c r="B730" s="787" t="s">
        <v>5371</v>
      </c>
      <c r="C730" s="787" t="s">
        <v>20</v>
      </c>
      <c r="D730" t="s">
        <v>13</v>
      </c>
      <c r="F730" s="121">
        <v>4</v>
      </c>
      <c r="G730" s="118">
        <f t="shared" si="11"/>
        <v>0</v>
      </c>
      <c r="L730" s="161"/>
    </row>
    <row r="731" spans="1:13">
      <c r="A731" s="503">
        <v>45900</v>
      </c>
      <c r="B731" s="816" t="s">
        <v>10</v>
      </c>
      <c r="C731" s="816" t="s">
        <v>21</v>
      </c>
      <c r="D731" s="232" t="s">
        <v>12</v>
      </c>
      <c r="E731" s="121">
        <v>86</v>
      </c>
      <c r="G731" s="118">
        <f t="shared" si="11"/>
        <v>86</v>
      </c>
    </row>
    <row r="732" spans="1:13">
      <c r="A732" s="501"/>
      <c r="B732" s="498"/>
      <c r="C732" s="816"/>
      <c r="D732" s="232" t="s">
        <v>13</v>
      </c>
      <c r="E732" s="121">
        <v>6</v>
      </c>
      <c r="G732" s="118">
        <f t="shared" si="11"/>
        <v>92</v>
      </c>
    </row>
    <row r="733" spans="1:13">
      <c r="A733" s="501"/>
      <c r="B733" s="498"/>
      <c r="C733" s="498"/>
      <c r="D733" s="232" t="s">
        <v>14</v>
      </c>
      <c r="E733" s="121">
        <v>550</v>
      </c>
      <c r="G733" s="118">
        <f t="shared" si="11"/>
        <v>642</v>
      </c>
      <c r="J733" s="819" t="s">
        <v>5324</v>
      </c>
      <c r="K733" s="819"/>
      <c r="L733" s="819"/>
    </row>
    <row r="734" spans="1:13">
      <c r="A734" s="501">
        <v>45900</v>
      </c>
      <c r="B734" s="498" t="s">
        <v>5372</v>
      </c>
      <c r="C734" s="498" t="s">
        <v>21</v>
      </c>
      <c r="D734" s="232" t="s">
        <v>14</v>
      </c>
      <c r="F734" s="121">
        <v>550</v>
      </c>
      <c r="G734" s="118">
        <f t="shared" si="11"/>
        <v>92</v>
      </c>
      <c r="I734" s="10">
        <v>2025</v>
      </c>
      <c r="J734" s="816" t="s">
        <v>21</v>
      </c>
      <c r="K734" s="232" t="s">
        <v>12</v>
      </c>
      <c r="L734" s="121">
        <f>E731-F735</f>
        <v>16.5</v>
      </c>
    </row>
    <row r="735" spans="1:13">
      <c r="A735" s="39">
        <v>45930</v>
      </c>
      <c r="B735" s="787" t="s">
        <v>5371</v>
      </c>
      <c r="C735" s="498" t="s">
        <v>21</v>
      </c>
      <c r="D735" s="232" t="s">
        <v>12</v>
      </c>
      <c r="F735" s="121">
        <v>69.5</v>
      </c>
      <c r="G735" s="118">
        <f t="shared" si="11"/>
        <v>22.5</v>
      </c>
      <c r="J735" s="816"/>
      <c r="K735" s="232" t="s">
        <v>13</v>
      </c>
      <c r="L735" s="121">
        <v>6</v>
      </c>
    </row>
    <row r="736" spans="1:13">
      <c r="A736" s="39">
        <v>45960</v>
      </c>
      <c r="B736" s="787" t="s">
        <v>5373</v>
      </c>
      <c r="C736" s="498" t="s">
        <v>21</v>
      </c>
      <c r="D736" s="232" t="s">
        <v>12</v>
      </c>
      <c r="F736" s="121">
        <v>16.5</v>
      </c>
      <c r="G736" s="118">
        <f t="shared" si="11"/>
        <v>6</v>
      </c>
      <c r="J736" s="816"/>
      <c r="K736" s="232"/>
    </row>
    <row r="737" spans="1:13">
      <c r="A737" s="39">
        <v>45960</v>
      </c>
      <c r="B737" s="787" t="s">
        <v>5373</v>
      </c>
      <c r="C737" s="498" t="s">
        <v>21</v>
      </c>
      <c r="D737" s="232" t="s">
        <v>13</v>
      </c>
      <c r="F737" s="121">
        <v>6</v>
      </c>
      <c r="G737" s="118">
        <f t="shared" si="11"/>
        <v>0</v>
      </c>
      <c r="J737" s="819" t="s">
        <v>5324</v>
      </c>
      <c r="K737" s="819"/>
      <c r="L737" s="819"/>
    </row>
    <row r="738" spans="1:13">
      <c r="A738" s="41">
        <v>45930</v>
      </c>
      <c r="B738" s="816" t="s">
        <v>10</v>
      </c>
      <c r="C738" s="816" t="s">
        <v>93</v>
      </c>
      <c r="D738" s="232" t="s">
        <v>12</v>
      </c>
      <c r="E738" s="121">
        <v>89.6</v>
      </c>
      <c r="G738" s="118">
        <f t="shared" si="11"/>
        <v>89.6</v>
      </c>
      <c r="I738" s="10">
        <v>2025</v>
      </c>
      <c r="J738" s="816" t="s">
        <v>93</v>
      </c>
      <c r="K738" s="232" t="s">
        <v>12</v>
      </c>
      <c r="L738" s="121">
        <v>89.6</v>
      </c>
    </row>
    <row r="739" spans="1:13">
      <c r="B739" s="787"/>
      <c r="C739" s="498"/>
      <c r="D739" s="232" t="s">
        <v>13</v>
      </c>
      <c r="E739" s="121">
        <v>4</v>
      </c>
      <c r="G739" s="118">
        <f t="shared" si="11"/>
        <v>93.6</v>
      </c>
      <c r="J739" s="498"/>
      <c r="K739" s="232" t="s">
        <v>13</v>
      </c>
      <c r="L739" s="121">
        <v>4</v>
      </c>
    </row>
    <row r="740" spans="1:13">
      <c r="B740" s="787"/>
      <c r="C740" s="498"/>
      <c r="D740" s="232" t="s">
        <v>14</v>
      </c>
      <c r="E740" s="121">
        <v>550</v>
      </c>
      <c r="G740" s="118">
        <f t="shared" si="11"/>
        <v>643.6</v>
      </c>
      <c r="J740" s="786" t="s">
        <v>23</v>
      </c>
      <c r="K740" s="232" t="s">
        <v>12</v>
      </c>
      <c r="L740" s="121">
        <v>74.7</v>
      </c>
    </row>
    <row r="741" spans="1:13">
      <c r="A741" s="39">
        <v>45930</v>
      </c>
      <c r="B741" s="787" t="s">
        <v>5374</v>
      </c>
      <c r="C741" s="498" t="s">
        <v>93</v>
      </c>
      <c r="D741" s="232" t="s">
        <v>14</v>
      </c>
      <c r="F741" s="121">
        <v>550</v>
      </c>
      <c r="G741" s="118">
        <f t="shared" si="11"/>
        <v>93.600000000000023</v>
      </c>
      <c r="J741" s="787"/>
      <c r="K741" s="232" t="s">
        <v>13</v>
      </c>
      <c r="L741" s="121">
        <v>6</v>
      </c>
    </row>
    <row r="742" spans="1:13">
      <c r="A742" s="39">
        <v>45981</v>
      </c>
      <c r="B742" s="787" t="s">
        <v>5375</v>
      </c>
      <c r="C742" s="498" t="s">
        <v>93</v>
      </c>
      <c r="D742" s="232" t="s">
        <v>12</v>
      </c>
      <c r="F742" s="121">
        <v>89.6</v>
      </c>
      <c r="G742" s="118">
        <f t="shared" si="11"/>
        <v>4.0000000000000284</v>
      </c>
      <c r="J742" s="787"/>
      <c r="K742" s="232"/>
    </row>
    <row r="743" spans="1:13">
      <c r="A743" s="39">
        <v>45981</v>
      </c>
      <c r="B743" s="787" t="s">
        <v>5375</v>
      </c>
      <c r="C743" s="498" t="s">
        <v>93</v>
      </c>
      <c r="D743" s="232" t="s">
        <v>13</v>
      </c>
      <c r="F743" s="121">
        <v>4</v>
      </c>
      <c r="G743" s="118">
        <f t="shared" si="11"/>
        <v>2.8421709430404007E-14</v>
      </c>
      <c r="J743" s="787"/>
      <c r="K743" s="232"/>
    </row>
    <row r="744" spans="1:13">
      <c r="A744" s="41">
        <v>45961</v>
      </c>
      <c r="B744" s="816" t="s">
        <v>10</v>
      </c>
      <c r="C744" s="786" t="s">
        <v>23</v>
      </c>
      <c r="D744" s="232" t="s">
        <v>12</v>
      </c>
      <c r="E744" s="121">
        <v>74.7</v>
      </c>
      <c r="G744" s="118">
        <f t="shared" si="11"/>
        <v>74.700000000000031</v>
      </c>
      <c r="L744" s="161">
        <f>SUM(L738:L741)</f>
        <v>174.3</v>
      </c>
    </row>
    <row r="745" spans="1:13">
      <c r="B745" s="787"/>
      <c r="C745" s="787"/>
      <c r="D745" s="232" t="s">
        <v>13</v>
      </c>
      <c r="E745" s="121">
        <v>6</v>
      </c>
      <c r="G745" s="118">
        <f t="shared" si="11"/>
        <v>80.700000000000031</v>
      </c>
    </row>
    <row r="746" spans="1:13">
      <c r="B746" s="787"/>
      <c r="C746" s="787"/>
      <c r="D746" s="232" t="s">
        <v>14</v>
      </c>
      <c r="E746" s="121">
        <v>550</v>
      </c>
      <c r="G746" s="118">
        <f t="shared" si="11"/>
        <v>630.70000000000005</v>
      </c>
    </row>
    <row r="747" spans="1:13">
      <c r="A747" s="39">
        <v>45960</v>
      </c>
      <c r="B747" s="787" t="s">
        <v>5376</v>
      </c>
      <c r="C747" s="787" t="s">
        <v>23</v>
      </c>
      <c r="D747" s="232" t="s">
        <v>14</v>
      </c>
      <c r="F747" s="121">
        <v>215</v>
      </c>
      <c r="G747" s="118">
        <f t="shared" si="11"/>
        <v>415.70000000000005</v>
      </c>
    </row>
    <row r="748" spans="1:13">
      <c r="A748" s="39">
        <v>45960</v>
      </c>
      <c r="B748" s="787" t="s">
        <v>5377</v>
      </c>
      <c r="C748" s="787" t="s">
        <v>23</v>
      </c>
      <c r="D748" s="232" t="s">
        <v>14</v>
      </c>
      <c r="F748" s="121">
        <v>335</v>
      </c>
      <c r="G748" s="118">
        <f t="shared" si="11"/>
        <v>80.700000000000045</v>
      </c>
      <c r="J748" s="816" t="s">
        <v>93</v>
      </c>
      <c r="K748" s="232" t="s">
        <v>12</v>
      </c>
      <c r="L748" s="121">
        <v>89.6</v>
      </c>
    </row>
    <row r="749" spans="1:13">
      <c r="A749" s="39">
        <v>46017</v>
      </c>
      <c r="B749" s="787" t="s">
        <v>5378</v>
      </c>
      <c r="C749" s="787" t="s">
        <v>23</v>
      </c>
      <c r="D749" t="s">
        <v>12</v>
      </c>
      <c r="F749" s="121">
        <v>74.7</v>
      </c>
      <c r="G749" s="118">
        <f t="shared" si="11"/>
        <v>6.0000000000000426</v>
      </c>
      <c r="J749" s="816"/>
      <c r="K749" s="232"/>
    </row>
    <row r="750" spans="1:13">
      <c r="A750" s="39">
        <v>46017</v>
      </c>
      <c r="B750" s="787" t="s">
        <v>5378</v>
      </c>
      <c r="C750" s="787" t="s">
        <v>23</v>
      </c>
      <c r="D750" s="232" t="s">
        <v>13</v>
      </c>
      <c r="F750" s="121">
        <v>6</v>
      </c>
      <c r="G750" s="118">
        <f t="shared" si="11"/>
        <v>4.2632564145606011E-14</v>
      </c>
      <c r="J750" s="816"/>
      <c r="K750" s="232"/>
    </row>
    <row r="751" spans="1:13">
      <c r="A751" s="41">
        <v>45960</v>
      </c>
      <c r="B751" s="816" t="s">
        <v>10</v>
      </c>
      <c r="C751" s="786" t="s">
        <v>24</v>
      </c>
      <c r="D751" s="232" t="s">
        <v>12</v>
      </c>
      <c r="E751" s="121">
        <v>89.9</v>
      </c>
      <c r="G751" s="118">
        <f t="shared" si="11"/>
        <v>89.900000000000048</v>
      </c>
      <c r="J751" s="498"/>
      <c r="K751" s="232" t="s">
        <v>13</v>
      </c>
      <c r="L751" s="121">
        <v>4</v>
      </c>
    </row>
    <row r="752" spans="1:13">
      <c r="B752" s="787"/>
      <c r="C752" s="787"/>
      <c r="D752" s="232" t="s">
        <v>13</v>
      </c>
      <c r="E752" s="121">
        <v>5</v>
      </c>
      <c r="G752" s="118">
        <f t="shared" si="11"/>
        <v>94.900000000000048</v>
      </c>
      <c r="K752" s="121">
        <v>100</v>
      </c>
      <c r="L752" s="121">
        <f>SUM(L748:L751)</f>
        <v>93.6</v>
      </c>
      <c r="M752" s="121">
        <f>K752-L752</f>
        <v>6.4000000000000057</v>
      </c>
    </row>
    <row r="753" spans="1:13">
      <c r="B753" s="787"/>
      <c r="C753" s="787"/>
      <c r="D753" s="232" t="s">
        <v>14</v>
      </c>
      <c r="E753" s="121">
        <v>550</v>
      </c>
      <c r="G753" s="118">
        <f t="shared" si="11"/>
        <v>644.90000000000009</v>
      </c>
    </row>
    <row r="754" spans="1:13">
      <c r="A754" s="39">
        <v>45990</v>
      </c>
      <c r="B754" s="787" t="s">
        <v>5379</v>
      </c>
      <c r="C754" s="787" t="s">
        <v>24</v>
      </c>
      <c r="D754" s="232" t="s">
        <v>14</v>
      </c>
      <c r="F754" s="121">
        <v>550</v>
      </c>
      <c r="G754" s="118">
        <f t="shared" si="11"/>
        <v>94.900000000000091</v>
      </c>
    </row>
    <row r="755" spans="1:13">
      <c r="A755" s="39">
        <v>46025</v>
      </c>
      <c r="B755" s="787" t="s">
        <v>5380</v>
      </c>
      <c r="C755" s="787" t="s">
        <v>24</v>
      </c>
      <c r="D755" s="232" t="s">
        <v>12</v>
      </c>
      <c r="F755" s="121">
        <v>89.9</v>
      </c>
      <c r="G755" s="118">
        <f t="shared" si="11"/>
        <v>5.0000000000000853</v>
      </c>
    </row>
    <row r="756" spans="1:13">
      <c r="A756" s="39">
        <v>46025</v>
      </c>
      <c r="B756" s="787" t="s">
        <v>5380</v>
      </c>
      <c r="C756" s="787" t="s">
        <v>24</v>
      </c>
      <c r="D756" s="232" t="s">
        <v>13</v>
      </c>
      <c r="F756" s="121">
        <v>5</v>
      </c>
      <c r="G756" s="118">
        <f t="shared" si="11"/>
        <v>8.5265128291212022E-14</v>
      </c>
      <c r="I756" s="527"/>
      <c r="J756" s="527"/>
      <c r="K756" s="528"/>
      <c r="L756" s="528"/>
      <c r="M756" s="528"/>
    </row>
    <row r="757" spans="1:13">
      <c r="A757" s="41">
        <v>46022</v>
      </c>
      <c r="B757" s="786" t="s">
        <v>10</v>
      </c>
      <c r="C757" s="786" t="s">
        <v>25</v>
      </c>
      <c r="D757" t="s">
        <v>12</v>
      </c>
      <c r="E757" s="121">
        <v>87.6</v>
      </c>
      <c r="G757" s="118">
        <f t="shared" si="11"/>
        <v>87.60000000000008</v>
      </c>
      <c r="I757" s="527"/>
      <c r="J757" s="682"/>
      <c r="K757" s="682"/>
      <c r="L757" s="682"/>
      <c r="M757" s="528"/>
    </row>
    <row r="758" spans="1:13">
      <c r="A758" s="41"/>
      <c r="B758" s="786"/>
      <c r="C758" s="786"/>
      <c r="D758" t="s">
        <v>13</v>
      </c>
      <c r="E758" s="121">
        <v>5</v>
      </c>
      <c r="G758" s="118">
        <f t="shared" si="11"/>
        <v>92.60000000000008</v>
      </c>
      <c r="I758" s="121"/>
      <c r="J758" s="819" t="s">
        <v>5324</v>
      </c>
      <c r="K758" s="819"/>
      <c r="L758" s="819"/>
      <c r="M758" s="528"/>
    </row>
    <row r="759" spans="1:13">
      <c r="B759" s="787"/>
      <c r="C759" s="787"/>
      <c r="D759" t="s">
        <v>14</v>
      </c>
      <c r="E759" s="121">
        <v>550</v>
      </c>
      <c r="G759" s="118">
        <f t="shared" si="11"/>
        <v>642.60000000000014</v>
      </c>
      <c r="I759" s="10">
        <v>2025</v>
      </c>
      <c r="J759" s="786" t="s">
        <v>11</v>
      </c>
      <c r="K759" s="683" t="s">
        <v>147</v>
      </c>
      <c r="L759" s="684">
        <v>28.3</v>
      </c>
      <c r="M759" s="528"/>
    </row>
    <row r="760" spans="1:13">
      <c r="A760" s="39">
        <v>46025</v>
      </c>
      <c r="B760" s="787" t="s">
        <v>5381</v>
      </c>
      <c r="C760" s="787" t="s">
        <v>25</v>
      </c>
      <c r="D760" t="s">
        <v>14</v>
      </c>
      <c r="F760" s="121">
        <v>550</v>
      </c>
      <c r="G760" s="118">
        <f t="shared" si="11"/>
        <v>92.600000000000136</v>
      </c>
      <c r="H760" s="676" t="s">
        <v>5382</v>
      </c>
      <c r="I760" s="10"/>
      <c r="J760" s="786" t="s">
        <v>15</v>
      </c>
      <c r="K760" t="s">
        <v>12</v>
      </c>
      <c r="L760" s="121">
        <v>78.5</v>
      </c>
      <c r="M760" s="528"/>
    </row>
    <row r="761" spans="1:13">
      <c r="A761" s="39">
        <v>46053</v>
      </c>
      <c r="B761" s="787">
        <v>3226</v>
      </c>
      <c r="C761" s="787" t="s">
        <v>25</v>
      </c>
      <c r="D761" t="s">
        <v>12</v>
      </c>
      <c r="F761" s="121">
        <v>87.6</v>
      </c>
      <c r="G761" s="118">
        <f t="shared" si="11"/>
        <v>5.0000000000001421</v>
      </c>
      <c r="I761" s="121"/>
      <c r="J761" s="787"/>
      <c r="K761" t="s">
        <v>13</v>
      </c>
      <c r="L761" s="121">
        <v>6</v>
      </c>
      <c r="M761" s="528"/>
    </row>
    <row r="762" spans="1:13">
      <c r="A762" s="39">
        <v>46053</v>
      </c>
      <c r="B762" s="787">
        <v>3226</v>
      </c>
      <c r="C762" s="787" t="s">
        <v>25</v>
      </c>
      <c r="D762" t="s">
        <v>13</v>
      </c>
      <c r="F762" s="121">
        <v>5</v>
      </c>
      <c r="G762" s="118">
        <f t="shared" si="11"/>
        <v>1.4210854715202004E-13</v>
      </c>
      <c r="I762" s="121"/>
      <c r="K762"/>
      <c r="L762" s="161">
        <f>SUM(L759:L761)</f>
        <v>112.8</v>
      </c>
      <c r="M762" s="528"/>
    </row>
    <row r="763" spans="1:13">
      <c r="A763" s="41">
        <v>46053</v>
      </c>
      <c r="B763" s="786" t="s">
        <v>10</v>
      </c>
      <c r="C763" s="786" t="s">
        <v>11</v>
      </c>
      <c r="D763" t="s">
        <v>12</v>
      </c>
      <c r="E763" s="121">
        <v>77.3</v>
      </c>
      <c r="G763" s="118">
        <f t="shared" si="11"/>
        <v>77.300000000000139</v>
      </c>
      <c r="J763" s="786"/>
      <c r="K763"/>
      <c r="M763" s="528"/>
    </row>
    <row r="764" spans="1:13">
      <c r="B764" s="787"/>
      <c r="C764" s="787"/>
      <c r="D764" t="s">
        <v>13</v>
      </c>
      <c r="E764" s="121">
        <v>3</v>
      </c>
      <c r="G764" s="118">
        <f t="shared" si="11"/>
        <v>80.300000000000139</v>
      </c>
      <c r="I764" s="10">
        <v>2026</v>
      </c>
      <c r="J764" s="786" t="s">
        <v>15</v>
      </c>
      <c r="K764" t="s">
        <v>12</v>
      </c>
      <c r="L764" s="121">
        <v>78.5</v>
      </c>
    </row>
    <row r="765" spans="1:13">
      <c r="B765" s="787"/>
      <c r="C765" s="787"/>
      <c r="D765" t="s">
        <v>14</v>
      </c>
      <c r="E765" s="121">
        <v>800</v>
      </c>
      <c r="G765" s="118">
        <f t="shared" si="11"/>
        <v>880.30000000000018</v>
      </c>
      <c r="I765" s="527"/>
      <c r="J765" s="786" t="s">
        <v>16</v>
      </c>
      <c r="K765" t="s">
        <v>13</v>
      </c>
      <c r="L765" s="121">
        <v>6</v>
      </c>
    </row>
    <row r="766" spans="1:13">
      <c r="A766" s="39">
        <v>46055</v>
      </c>
      <c r="B766" s="787" t="s">
        <v>5383</v>
      </c>
      <c r="C766" s="787" t="s">
        <v>11</v>
      </c>
      <c r="D766" t="s">
        <v>14</v>
      </c>
      <c r="F766" s="121">
        <v>800</v>
      </c>
      <c r="G766" s="118">
        <f>+G765+E766-F766</f>
        <v>80.300000000000182</v>
      </c>
      <c r="J766" s="786"/>
      <c r="K766" s="121">
        <v>900</v>
      </c>
      <c r="L766" s="161">
        <f>SUM(L764:L765)</f>
        <v>84.5</v>
      </c>
      <c r="M766" s="121">
        <f>K766-L766</f>
        <v>815.5</v>
      </c>
    </row>
    <row r="767" spans="1:13">
      <c r="A767" s="39">
        <v>46085</v>
      </c>
      <c r="B767" s="787" t="s">
        <v>5384</v>
      </c>
      <c r="C767" s="787" t="s">
        <v>11</v>
      </c>
      <c r="D767" t="s">
        <v>12</v>
      </c>
      <c r="F767" s="121">
        <v>77.3</v>
      </c>
      <c r="G767" s="118">
        <f t="shared" ref="G767:G771" si="12">+G766+E767-F767</f>
        <v>3.0000000000001847</v>
      </c>
    </row>
    <row r="768" spans="1:13">
      <c r="A768" s="39">
        <v>46085</v>
      </c>
      <c r="B768" s="787" t="s">
        <v>5384</v>
      </c>
      <c r="C768" s="787" t="s">
        <v>11</v>
      </c>
      <c r="D768" t="s">
        <v>13</v>
      </c>
      <c r="F768" s="121">
        <v>3</v>
      </c>
      <c r="G768" s="118">
        <f t="shared" si="12"/>
        <v>1.8474111129762605E-13</v>
      </c>
    </row>
    <row r="769" spans="1:14">
      <c r="A769" s="41">
        <v>46081</v>
      </c>
      <c r="B769" s="786" t="s">
        <v>10</v>
      </c>
      <c r="C769" s="786" t="s">
        <v>15</v>
      </c>
      <c r="D769" t="s">
        <v>12</v>
      </c>
      <c r="E769" s="121">
        <v>78.5</v>
      </c>
      <c r="G769" s="118">
        <f t="shared" si="12"/>
        <v>78.500000000000185</v>
      </c>
    </row>
    <row r="770" spans="1:14">
      <c r="B770" s="787"/>
      <c r="C770" s="787"/>
      <c r="D770" t="s">
        <v>13</v>
      </c>
      <c r="E770" s="121">
        <v>6</v>
      </c>
      <c r="G770" s="118">
        <f t="shared" si="12"/>
        <v>84.500000000000185</v>
      </c>
      <c r="N770" s="121"/>
    </row>
    <row r="771" spans="1:14" ht="15.75">
      <c r="B771" s="787"/>
      <c r="C771" s="787"/>
      <c r="D771" t="s">
        <v>14</v>
      </c>
      <c r="E771" s="121">
        <v>800</v>
      </c>
      <c r="G771" s="118">
        <f t="shared" si="12"/>
        <v>884.50000000000023</v>
      </c>
      <c r="I771" s="678" t="s">
        <v>140</v>
      </c>
      <c r="J771" s="679">
        <v>46950481</v>
      </c>
    </row>
    <row r="772" spans="1:14">
      <c r="A772" s="39">
        <v>46085</v>
      </c>
      <c r="B772" s="787" t="s">
        <v>5385</v>
      </c>
      <c r="C772" s="787" t="s">
        <v>15</v>
      </c>
      <c r="D772" t="s">
        <v>14</v>
      </c>
      <c r="F772" s="121">
        <v>800</v>
      </c>
      <c r="G772" s="118">
        <f t="shared" si="11"/>
        <v>84.500000000000227</v>
      </c>
    </row>
    <row r="773" spans="1:14">
      <c r="A773" s="39">
        <v>46112</v>
      </c>
      <c r="B773" s="787" t="s">
        <v>5386</v>
      </c>
      <c r="C773" s="787" t="s">
        <v>15</v>
      </c>
      <c r="D773" t="s">
        <v>12</v>
      </c>
      <c r="F773" s="121">
        <v>78.5</v>
      </c>
      <c r="G773" s="118">
        <f t="shared" si="11"/>
        <v>6.0000000000002274</v>
      </c>
    </row>
    <row r="774" spans="1:14">
      <c r="A774" s="39">
        <v>46112</v>
      </c>
      <c r="B774" s="787" t="s">
        <v>5386</v>
      </c>
      <c r="C774" s="787" t="s">
        <v>15</v>
      </c>
      <c r="D774" t="s">
        <v>13</v>
      </c>
      <c r="F774" s="121">
        <v>6</v>
      </c>
      <c r="G774" s="118">
        <f t="shared" si="11"/>
        <v>2.2737367544323206E-13</v>
      </c>
    </row>
    <row r="775" spans="1:14">
      <c r="A775" s="41">
        <v>46112</v>
      </c>
      <c r="B775" s="786" t="s">
        <v>10</v>
      </c>
      <c r="C775" s="786" t="s">
        <v>16</v>
      </c>
      <c r="D775" t="s">
        <v>12</v>
      </c>
      <c r="E775" s="121">
        <v>68.5</v>
      </c>
      <c r="G775" s="118">
        <f t="shared" si="11"/>
        <v>68.500000000000227</v>
      </c>
    </row>
    <row r="776" spans="1:14">
      <c r="B776" s="787"/>
      <c r="C776" s="787"/>
      <c r="D776" t="s">
        <v>13</v>
      </c>
      <c r="E776" s="121">
        <v>6</v>
      </c>
      <c r="G776" s="118">
        <f t="shared" si="11"/>
        <v>74.500000000000227</v>
      </c>
      <c r="J776" s="819" t="s">
        <v>5324</v>
      </c>
      <c r="K776" s="819"/>
      <c r="L776" s="819"/>
    </row>
    <row r="777" spans="1:14">
      <c r="B777" s="787"/>
      <c r="C777" s="787"/>
      <c r="D777" t="s">
        <v>14</v>
      </c>
      <c r="E777" s="121">
        <v>800</v>
      </c>
      <c r="G777" s="118">
        <f t="shared" si="11"/>
        <v>874.50000000000023</v>
      </c>
      <c r="I777" s="10">
        <v>2026</v>
      </c>
      <c r="J777" s="786" t="s">
        <v>16</v>
      </c>
      <c r="K777" t="s">
        <v>12</v>
      </c>
      <c r="L777" s="121">
        <v>68.5</v>
      </c>
    </row>
    <row r="778" spans="1:14">
      <c r="A778" s="39">
        <v>46112</v>
      </c>
      <c r="B778" s="787" t="s">
        <v>5387</v>
      </c>
      <c r="C778" s="787" t="s">
        <v>16</v>
      </c>
      <c r="D778" t="s">
        <v>14</v>
      </c>
      <c r="F778" s="121">
        <v>800</v>
      </c>
      <c r="G778" s="118">
        <f t="shared" si="11"/>
        <v>74.500000000000227</v>
      </c>
      <c r="J778" s="787"/>
      <c r="K778" t="s">
        <v>13</v>
      </c>
      <c r="L778" s="121">
        <v>6</v>
      </c>
    </row>
    <row r="779" spans="1:14">
      <c r="A779" s="39">
        <v>46114</v>
      </c>
      <c r="B779" s="787" t="s">
        <v>5388</v>
      </c>
      <c r="C779" s="787" t="s">
        <v>16</v>
      </c>
      <c r="D779" t="s">
        <v>12</v>
      </c>
      <c r="F779" s="121">
        <v>68.5</v>
      </c>
      <c r="G779" s="118">
        <f t="shared" si="11"/>
        <v>6.0000000000002274</v>
      </c>
      <c r="J779" s="787"/>
      <c r="K779"/>
    </row>
    <row r="780" spans="1:14">
      <c r="A780" s="39">
        <v>46144</v>
      </c>
      <c r="B780" s="787" t="s">
        <v>5388</v>
      </c>
      <c r="C780" s="787" t="s">
        <v>16</v>
      </c>
      <c r="D780" t="s">
        <v>13</v>
      </c>
      <c r="F780" s="121">
        <v>6</v>
      </c>
      <c r="G780" s="118">
        <f t="shared" si="11"/>
        <v>2.2737367544323206E-13</v>
      </c>
      <c r="J780" s="787"/>
      <c r="K780"/>
    </row>
    <row r="781" spans="1:14">
      <c r="A781" s="41">
        <v>46142</v>
      </c>
      <c r="B781" s="786" t="s">
        <v>10</v>
      </c>
      <c r="C781" s="786" t="s">
        <v>1880</v>
      </c>
      <c r="D781" t="s">
        <v>12</v>
      </c>
      <c r="G781" s="118">
        <f t="shared" si="11"/>
        <v>2.2737367544323206E-13</v>
      </c>
      <c r="J781" s="786" t="s">
        <v>17</v>
      </c>
      <c r="K781" t="s">
        <v>14</v>
      </c>
      <c r="L781" s="121">
        <v>800</v>
      </c>
    </row>
    <row r="782" spans="1:14">
      <c r="B782" s="787"/>
      <c r="C782" s="787"/>
      <c r="D782" t="s">
        <v>13</v>
      </c>
      <c r="G782" s="118">
        <f t="shared" si="11"/>
        <v>2.2737367544323206E-13</v>
      </c>
      <c r="K782" s="121">
        <v>900</v>
      </c>
      <c r="L782" s="161">
        <f>SUM(L777:L781)</f>
        <v>874.5</v>
      </c>
      <c r="M782" s="121">
        <f>K782-L782</f>
        <v>25.5</v>
      </c>
    </row>
    <row r="783" spans="1:14">
      <c r="B783" s="787"/>
      <c r="C783" s="787"/>
      <c r="D783" t="s">
        <v>14</v>
      </c>
      <c r="G783" s="118">
        <f t="shared" si="11"/>
        <v>2.2737367544323206E-13</v>
      </c>
    </row>
    <row r="784" spans="1:14">
      <c r="B784" s="787"/>
      <c r="C784" s="787"/>
      <c r="G784" s="118">
        <f t="shared" si="11"/>
        <v>2.2737367544323206E-13</v>
      </c>
    </row>
    <row r="785" spans="2:7">
      <c r="B785" s="787"/>
      <c r="C785" s="787"/>
      <c r="G785" s="118">
        <f t="shared" si="11"/>
        <v>2.2737367544323206E-13</v>
      </c>
    </row>
    <row r="786" spans="2:7">
      <c r="B786" s="787"/>
      <c r="C786" s="787"/>
      <c r="G786" s="118">
        <f t="shared" si="11"/>
        <v>2.2737367544323206E-13</v>
      </c>
    </row>
    <row r="787" spans="2:7">
      <c r="B787" s="787"/>
      <c r="C787" s="787"/>
      <c r="G787" s="118">
        <f t="shared" si="11"/>
        <v>2.2737367544323206E-13</v>
      </c>
    </row>
    <row r="788" spans="2:7">
      <c r="B788" s="787"/>
      <c r="C788" s="787"/>
      <c r="G788" s="118">
        <f t="shared" si="11"/>
        <v>2.2737367544323206E-13</v>
      </c>
    </row>
    <row r="789" spans="2:7">
      <c r="B789" s="787"/>
      <c r="C789" s="787"/>
      <c r="G789" s="118">
        <f t="shared" si="11"/>
        <v>2.2737367544323206E-13</v>
      </c>
    </row>
    <row r="790" spans="2:7">
      <c r="B790" s="787"/>
      <c r="C790" s="787"/>
      <c r="G790" s="118">
        <f t="shared" si="11"/>
        <v>2.2737367544323206E-13</v>
      </c>
    </row>
    <row r="791" spans="2:7">
      <c r="B791" s="787"/>
      <c r="C791" s="787"/>
      <c r="G791" s="118">
        <f t="shared" si="11"/>
        <v>2.2737367544323206E-13</v>
      </c>
    </row>
    <row r="792" spans="2:7">
      <c r="B792" s="787"/>
      <c r="C792" s="787"/>
      <c r="G792" s="118">
        <f t="shared" si="11"/>
        <v>2.2737367544323206E-13</v>
      </c>
    </row>
    <row r="793" spans="2:7">
      <c r="B793" s="787"/>
      <c r="C793" s="787"/>
      <c r="G793" s="118">
        <f t="shared" si="11"/>
        <v>2.2737367544323206E-13</v>
      </c>
    </row>
    <row r="794" spans="2:7">
      <c r="B794" s="787"/>
      <c r="C794" s="787"/>
      <c r="G794" s="118">
        <f t="shared" si="11"/>
        <v>2.2737367544323206E-13</v>
      </c>
    </row>
    <row r="795" spans="2:7">
      <c r="B795" s="787"/>
      <c r="C795" s="787"/>
      <c r="G795" s="118">
        <f t="shared" si="11"/>
        <v>2.2737367544323206E-13</v>
      </c>
    </row>
    <row r="796" spans="2:7">
      <c r="B796" s="787"/>
      <c r="C796" s="787"/>
      <c r="G796" s="118">
        <f t="shared" si="11"/>
        <v>2.2737367544323206E-13</v>
      </c>
    </row>
    <row r="797" spans="2:7">
      <c r="B797" s="787"/>
      <c r="C797" s="787"/>
      <c r="G797" s="118">
        <f t="shared" si="11"/>
        <v>2.2737367544323206E-13</v>
      </c>
    </row>
    <row r="798" spans="2:7">
      <c r="B798" s="787"/>
      <c r="C798" s="787"/>
      <c r="G798" s="118">
        <f t="shared" si="11"/>
        <v>2.2737367544323206E-13</v>
      </c>
    </row>
    <row r="799" spans="2:7">
      <c r="B799" s="787"/>
      <c r="C799" s="787"/>
      <c r="G799" s="118">
        <f t="shared" si="11"/>
        <v>2.2737367544323206E-13</v>
      </c>
    </row>
    <row r="800" spans="2:7">
      <c r="B800" s="787"/>
      <c r="C800" s="787"/>
      <c r="G800" s="118">
        <f t="shared" si="11"/>
        <v>2.2737367544323206E-13</v>
      </c>
    </row>
    <row r="801" spans="2:7">
      <c r="B801" s="787"/>
      <c r="C801" s="787"/>
      <c r="G801" s="118">
        <f t="shared" si="11"/>
        <v>2.2737367544323206E-13</v>
      </c>
    </row>
    <row r="802" spans="2:7">
      <c r="B802" s="787"/>
      <c r="C802" s="787"/>
      <c r="G802" s="118">
        <f t="shared" si="11"/>
        <v>2.2737367544323206E-13</v>
      </c>
    </row>
    <row r="803" spans="2:7">
      <c r="B803" s="787"/>
      <c r="C803" s="787"/>
      <c r="G803" s="118">
        <f t="shared" ref="G803:G866" si="13">+G802+E803-F803</f>
        <v>2.2737367544323206E-13</v>
      </c>
    </row>
    <row r="804" spans="2:7">
      <c r="B804" s="787"/>
      <c r="C804" s="787"/>
      <c r="G804" s="118">
        <f t="shared" si="13"/>
        <v>2.2737367544323206E-13</v>
      </c>
    </row>
    <row r="805" spans="2:7">
      <c r="B805" s="787"/>
      <c r="C805" s="787"/>
      <c r="G805" s="118">
        <f t="shared" si="13"/>
        <v>2.2737367544323206E-13</v>
      </c>
    </row>
    <row r="806" spans="2:7">
      <c r="B806" s="787"/>
      <c r="C806" s="787"/>
      <c r="G806" s="118">
        <f t="shared" si="13"/>
        <v>2.2737367544323206E-13</v>
      </c>
    </row>
    <row r="807" spans="2:7">
      <c r="B807" s="787"/>
      <c r="C807" s="787"/>
      <c r="G807" s="118">
        <f t="shared" si="13"/>
        <v>2.2737367544323206E-13</v>
      </c>
    </row>
    <row r="808" spans="2:7">
      <c r="B808" s="787"/>
      <c r="C808" s="787"/>
      <c r="G808" s="118">
        <f t="shared" si="13"/>
        <v>2.2737367544323206E-13</v>
      </c>
    </row>
    <row r="809" spans="2:7">
      <c r="B809" s="787"/>
      <c r="C809" s="787"/>
      <c r="G809" s="118">
        <f t="shared" si="13"/>
        <v>2.2737367544323206E-13</v>
      </c>
    </row>
    <row r="810" spans="2:7">
      <c r="B810" s="787"/>
      <c r="C810" s="787"/>
      <c r="G810" s="118">
        <f t="shared" si="13"/>
        <v>2.2737367544323206E-13</v>
      </c>
    </row>
    <row r="811" spans="2:7">
      <c r="B811" s="787"/>
      <c r="C811" s="787"/>
      <c r="G811" s="118">
        <f t="shared" si="13"/>
        <v>2.2737367544323206E-13</v>
      </c>
    </row>
    <row r="812" spans="2:7">
      <c r="B812" s="787"/>
      <c r="C812" s="787"/>
      <c r="G812" s="118">
        <f t="shared" si="13"/>
        <v>2.2737367544323206E-13</v>
      </c>
    </row>
    <row r="813" spans="2:7">
      <c r="B813" s="787"/>
      <c r="C813" s="787"/>
      <c r="G813" s="118">
        <f t="shared" si="13"/>
        <v>2.2737367544323206E-13</v>
      </c>
    </row>
    <row r="814" spans="2:7">
      <c r="B814" s="787"/>
      <c r="C814" s="787"/>
      <c r="G814" s="118">
        <f t="shared" si="13"/>
        <v>2.2737367544323206E-13</v>
      </c>
    </row>
    <row r="815" spans="2:7">
      <c r="B815" s="787"/>
      <c r="C815" s="787"/>
      <c r="G815" s="118">
        <f t="shared" si="13"/>
        <v>2.2737367544323206E-13</v>
      </c>
    </row>
    <row r="816" spans="2:7">
      <c r="B816" s="787"/>
      <c r="C816" s="787"/>
      <c r="G816" s="118">
        <f t="shared" si="13"/>
        <v>2.2737367544323206E-13</v>
      </c>
    </row>
    <row r="817" spans="2:7">
      <c r="B817" s="787"/>
      <c r="C817" s="787"/>
      <c r="G817" s="118">
        <f t="shared" si="13"/>
        <v>2.2737367544323206E-13</v>
      </c>
    </row>
    <row r="818" spans="2:7">
      <c r="B818" s="787"/>
      <c r="C818" s="787"/>
      <c r="G818" s="118">
        <f t="shared" si="13"/>
        <v>2.2737367544323206E-13</v>
      </c>
    </row>
    <row r="819" spans="2:7">
      <c r="B819" s="787"/>
      <c r="C819" s="787"/>
      <c r="G819" s="118">
        <f t="shared" si="13"/>
        <v>2.2737367544323206E-13</v>
      </c>
    </row>
    <row r="820" spans="2:7">
      <c r="B820" s="787"/>
      <c r="C820" s="787"/>
      <c r="G820" s="118">
        <f t="shared" si="13"/>
        <v>2.2737367544323206E-13</v>
      </c>
    </row>
    <row r="821" spans="2:7">
      <c r="B821" s="787"/>
      <c r="C821" s="787"/>
      <c r="G821" s="118">
        <f t="shared" si="13"/>
        <v>2.2737367544323206E-13</v>
      </c>
    </row>
    <row r="822" spans="2:7">
      <c r="B822" s="787"/>
      <c r="C822" s="787"/>
      <c r="G822" s="118">
        <f t="shared" si="13"/>
        <v>2.2737367544323206E-13</v>
      </c>
    </row>
    <row r="823" spans="2:7">
      <c r="B823" s="787"/>
      <c r="C823" s="787"/>
      <c r="G823" s="118">
        <f t="shared" si="13"/>
        <v>2.2737367544323206E-13</v>
      </c>
    </row>
    <row r="824" spans="2:7">
      <c r="B824" s="787"/>
      <c r="C824" s="787"/>
      <c r="G824" s="118">
        <f t="shared" si="13"/>
        <v>2.2737367544323206E-13</v>
      </c>
    </row>
    <row r="825" spans="2:7">
      <c r="B825" s="787"/>
      <c r="C825" s="787"/>
      <c r="G825" s="118">
        <f t="shared" si="13"/>
        <v>2.2737367544323206E-13</v>
      </c>
    </row>
    <row r="826" spans="2:7">
      <c r="B826" s="787"/>
      <c r="C826" s="787"/>
      <c r="G826" s="118">
        <f t="shared" si="13"/>
        <v>2.2737367544323206E-13</v>
      </c>
    </row>
    <row r="827" spans="2:7">
      <c r="B827" s="787"/>
      <c r="C827" s="787"/>
      <c r="G827" s="118">
        <f t="shared" si="13"/>
        <v>2.2737367544323206E-13</v>
      </c>
    </row>
    <row r="828" spans="2:7">
      <c r="B828" s="787"/>
      <c r="C828" s="787"/>
      <c r="G828" s="118">
        <f t="shared" si="13"/>
        <v>2.2737367544323206E-13</v>
      </c>
    </row>
    <row r="829" spans="2:7">
      <c r="B829" s="787"/>
      <c r="C829" s="787"/>
      <c r="G829" s="118">
        <f t="shared" si="13"/>
        <v>2.2737367544323206E-13</v>
      </c>
    </row>
    <row r="830" spans="2:7">
      <c r="B830" s="787"/>
      <c r="C830" s="787"/>
      <c r="G830" s="118">
        <f t="shared" si="13"/>
        <v>2.2737367544323206E-13</v>
      </c>
    </row>
    <row r="831" spans="2:7">
      <c r="B831" s="787"/>
      <c r="C831" s="787"/>
      <c r="G831" s="118">
        <f t="shared" si="13"/>
        <v>2.2737367544323206E-13</v>
      </c>
    </row>
    <row r="832" spans="2:7">
      <c r="B832" s="787"/>
      <c r="C832" s="787"/>
      <c r="G832" s="118">
        <f t="shared" si="13"/>
        <v>2.2737367544323206E-13</v>
      </c>
    </row>
    <row r="833" spans="2:7">
      <c r="B833" s="787"/>
      <c r="C833" s="787"/>
      <c r="G833" s="118">
        <f t="shared" si="13"/>
        <v>2.2737367544323206E-13</v>
      </c>
    </row>
    <row r="834" spans="2:7">
      <c r="B834" s="787"/>
      <c r="C834" s="787"/>
      <c r="G834" s="118">
        <f t="shared" si="13"/>
        <v>2.2737367544323206E-13</v>
      </c>
    </row>
    <row r="835" spans="2:7">
      <c r="B835" s="787"/>
      <c r="C835" s="787"/>
      <c r="G835" s="118">
        <f t="shared" si="13"/>
        <v>2.2737367544323206E-13</v>
      </c>
    </row>
    <row r="836" spans="2:7">
      <c r="B836" s="787"/>
      <c r="C836" s="787"/>
      <c r="G836" s="118">
        <f t="shared" si="13"/>
        <v>2.2737367544323206E-13</v>
      </c>
    </row>
    <row r="837" spans="2:7">
      <c r="B837" s="787"/>
      <c r="C837" s="787"/>
      <c r="G837" s="118">
        <f t="shared" si="13"/>
        <v>2.2737367544323206E-13</v>
      </c>
    </row>
    <row r="838" spans="2:7">
      <c r="B838" s="787"/>
      <c r="C838" s="787"/>
      <c r="G838" s="118">
        <f t="shared" si="13"/>
        <v>2.2737367544323206E-13</v>
      </c>
    </row>
    <row r="839" spans="2:7">
      <c r="B839" s="787"/>
      <c r="C839" s="787"/>
      <c r="G839" s="118">
        <f t="shared" si="13"/>
        <v>2.2737367544323206E-13</v>
      </c>
    </row>
    <row r="840" spans="2:7">
      <c r="B840" s="787"/>
      <c r="C840" s="787"/>
      <c r="G840" s="118">
        <f t="shared" si="13"/>
        <v>2.2737367544323206E-13</v>
      </c>
    </row>
    <row r="841" spans="2:7">
      <c r="B841" s="787"/>
      <c r="C841" s="787"/>
      <c r="G841" s="118">
        <f t="shared" si="13"/>
        <v>2.2737367544323206E-13</v>
      </c>
    </row>
    <row r="842" spans="2:7">
      <c r="B842" s="787"/>
      <c r="C842" s="787"/>
      <c r="G842" s="118">
        <f t="shared" si="13"/>
        <v>2.2737367544323206E-13</v>
      </c>
    </row>
    <row r="843" spans="2:7">
      <c r="B843" s="787"/>
      <c r="C843" s="787"/>
      <c r="G843" s="118">
        <f t="shared" si="13"/>
        <v>2.2737367544323206E-13</v>
      </c>
    </row>
    <row r="844" spans="2:7">
      <c r="B844" s="787"/>
      <c r="C844" s="787"/>
      <c r="G844" s="118">
        <f t="shared" si="13"/>
        <v>2.2737367544323206E-13</v>
      </c>
    </row>
    <row r="845" spans="2:7">
      <c r="B845" s="787"/>
      <c r="C845" s="787"/>
      <c r="G845" s="118">
        <f t="shared" si="13"/>
        <v>2.2737367544323206E-13</v>
      </c>
    </row>
    <row r="846" spans="2:7">
      <c r="B846" s="787"/>
      <c r="C846" s="787"/>
      <c r="G846" s="118">
        <f t="shared" si="13"/>
        <v>2.2737367544323206E-13</v>
      </c>
    </row>
    <row r="847" spans="2:7">
      <c r="B847" s="787"/>
      <c r="C847" s="787"/>
      <c r="G847" s="118">
        <f t="shared" si="13"/>
        <v>2.2737367544323206E-13</v>
      </c>
    </row>
    <row r="848" spans="2:7">
      <c r="B848" s="787"/>
      <c r="C848" s="787"/>
      <c r="G848" s="118">
        <f t="shared" si="13"/>
        <v>2.2737367544323206E-13</v>
      </c>
    </row>
    <row r="849" spans="2:7">
      <c r="B849" s="787"/>
      <c r="C849" s="787"/>
      <c r="G849" s="118">
        <f t="shared" si="13"/>
        <v>2.2737367544323206E-13</v>
      </c>
    </row>
    <row r="850" spans="2:7">
      <c r="B850" s="787"/>
      <c r="C850" s="787"/>
      <c r="G850" s="118">
        <f t="shared" si="13"/>
        <v>2.2737367544323206E-13</v>
      </c>
    </row>
    <row r="851" spans="2:7">
      <c r="B851" s="787"/>
      <c r="C851" s="787"/>
      <c r="G851" s="118">
        <f t="shared" si="13"/>
        <v>2.2737367544323206E-13</v>
      </c>
    </row>
    <row r="852" spans="2:7">
      <c r="B852" s="787"/>
      <c r="C852" s="787"/>
      <c r="G852" s="118">
        <f t="shared" si="13"/>
        <v>2.2737367544323206E-13</v>
      </c>
    </row>
    <row r="853" spans="2:7">
      <c r="B853" s="787"/>
      <c r="C853" s="787"/>
      <c r="G853" s="118">
        <f t="shared" si="13"/>
        <v>2.2737367544323206E-13</v>
      </c>
    </row>
    <row r="854" spans="2:7">
      <c r="B854" s="787"/>
      <c r="C854" s="787"/>
      <c r="G854" s="118">
        <f t="shared" si="13"/>
        <v>2.2737367544323206E-13</v>
      </c>
    </row>
    <row r="855" spans="2:7">
      <c r="B855" s="787"/>
      <c r="C855" s="787"/>
      <c r="G855" s="118">
        <f t="shared" si="13"/>
        <v>2.2737367544323206E-13</v>
      </c>
    </row>
    <row r="856" spans="2:7">
      <c r="B856" s="787"/>
      <c r="C856" s="787"/>
      <c r="G856" s="118">
        <f t="shared" si="13"/>
        <v>2.2737367544323206E-13</v>
      </c>
    </row>
    <row r="857" spans="2:7">
      <c r="B857" s="787"/>
      <c r="C857" s="787"/>
      <c r="G857" s="118">
        <f t="shared" si="13"/>
        <v>2.2737367544323206E-13</v>
      </c>
    </row>
    <row r="858" spans="2:7">
      <c r="B858" s="787"/>
      <c r="C858" s="787"/>
      <c r="G858" s="118">
        <f t="shared" si="13"/>
        <v>2.2737367544323206E-13</v>
      </c>
    </row>
    <row r="859" spans="2:7">
      <c r="B859" s="787"/>
      <c r="C859" s="787"/>
      <c r="G859" s="118">
        <f t="shared" si="13"/>
        <v>2.2737367544323206E-13</v>
      </c>
    </row>
    <row r="860" spans="2:7">
      <c r="B860" s="787"/>
      <c r="C860" s="787"/>
      <c r="G860" s="118">
        <f t="shared" si="13"/>
        <v>2.2737367544323206E-13</v>
      </c>
    </row>
    <row r="861" spans="2:7">
      <c r="B861" s="787"/>
      <c r="C861" s="787"/>
      <c r="G861" s="118">
        <f t="shared" si="13"/>
        <v>2.2737367544323206E-13</v>
      </c>
    </row>
    <row r="862" spans="2:7">
      <c r="B862" s="787"/>
      <c r="C862" s="787"/>
      <c r="G862" s="118">
        <f t="shared" si="13"/>
        <v>2.2737367544323206E-13</v>
      </c>
    </row>
    <row r="863" spans="2:7">
      <c r="B863" s="787"/>
      <c r="C863" s="787"/>
      <c r="G863" s="118">
        <f t="shared" si="13"/>
        <v>2.2737367544323206E-13</v>
      </c>
    </row>
    <row r="864" spans="2:7">
      <c r="B864" s="787"/>
      <c r="C864" s="787"/>
      <c r="G864" s="118">
        <f t="shared" si="13"/>
        <v>2.2737367544323206E-13</v>
      </c>
    </row>
    <row r="865" spans="2:7">
      <c r="B865" s="787"/>
      <c r="C865" s="787"/>
      <c r="G865" s="118">
        <f t="shared" si="13"/>
        <v>2.2737367544323206E-13</v>
      </c>
    </row>
    <row r="866" spans="2:7">
      <c r="B866" s="787"/>
      <c r="C866" s="787"/>
      <c r="G866" s="118">
        <f t="shared" si="13"/>
        <v>2.2737367544323206E-13</v>
      </c>
    </row>
    <row r="867" spans="2:7">
      <c r="B867" s="787"/>
      <c r="C867" s="787"/>
      <c r="G867" s="118">
        <f t="shared" ref="G867:G930" si="14">+G866+E867-F867</f>
        <v>2.2737367544323206E-13</v>
      </c>
    </row>
    <row r="868" spans="2:7">
      <c r="B868" s="787"/>
      <c r="C868" s="787"/>
      <c r="G868" s="118">
        <f t="shared" si="14"/>
        <v>2.2737367544323206E-13</v>
      </c>
    </row>
    <row r="869" spans="2:7">
      <c r="B869" s="787"/>
      <c r="C869" s="787"/>
      <c r="G869" s="118">
        <f t="shared" si="14"/>
        <v>2.2737367544323206E-13</v>
      </c>
    </row>
    <row r="870" spans="2:7">
      <c r="B870" s="787"/>
      <c r="C870" s="787"/>
      <c r="G870" s="118">
        <f t="shared" si="14"/>
        <v>2.2737367544323206E-13</v>
      </c>
    </row>
    <row r="871" spans="2:7">
      <c r="B871" s="787"/>
      <c r="C871" s="787"/>
      <c r="G871" s="118">
        <f t="shared" si="14"/>
        <v>2.2737367544323206E-13</v>
      </c>
    </row>
    <row r="872" spans="2:7">
      <c r="B872" s="787"/>
      <c r="C872" s="787"/>
      <c r="G872" s="118">
        <f t="shared" si="14"/>
        <v>2.2737367544323206E-13</v>
      </c>
    </row>
    <row r="873" spans="2:7">
      <c r="B873" s="787"/>
      <c r="C873" s="787"/>
      <c r="G873" s="118">
        <f t="shared" si="14"/>
        <v>2.2737367544323206E-13</v>
      </c>
    </row>
    <row r="874" spans="2:7">
      <c r="B874" s="787"/>
      <c r="C874" s="787"/>
      <c r="G874" s="118">
        <f t="shared" si="14"/>
        <v>2.2737367544323206E-13</v>
      </c>
    </row>
    <row r="875" spans="2:7">
      <c r="B875" s="787"/>
      <c r="C875" s="787"/>
      <c r="G875" s="118">
        <f t="shared" si="14"/>
        <v>2.2737367544323206E-13</v>
      </c>
    </row>
    <row r="876" spans="2:7">
      <c r="B876" s="787"/>
      <c r="C876" s="787"/>
      <c r="G876" s="118">
        <f t="shared" si="14"/>
        <v>2.2737367544323206E-13</v>
      </c>
    </row>
    <row r="877" spans="2:7">
      <c r="B877" s="787"/>
      <c r="C877" s="787"/>
      <c r="G877" s="118">
        <f t="shared" si="14"/>
        <v>2.2737367544323206E-13</v>
      </c>
    </row>
    <row r="878" spans="2:7">
      <c r="B878" s="787"/>
      <c r="C878" s="787"/>
      <c r="G878" s="118">
        <f t="shared" si="14"/>
        <v>2.2737367544323206E-13</v>
      </c>
    </row>
    <row r="879" spans="2:7">
      <c r="B879" s="787"/>
      <c r="C879" s="787"/>
      <c r="G879" s="118">
        <f t="shared" si="14"/>
        <v>2.2737367544323206E-13</v>
      </c>
    </row>
    <row r="880" spans="2:7">
      <c r="B880" s="787"/>
      <c r="C880" s="787"/>
      <c r="G880" s="118">
        <f t="shared" si="14"/>
        <v>2.2737367544323206E-13</v>
      </c>
    </row>
    <row r="881" spans="2:7">
      <c r="B881" s="787"/>
      <c r="C881" s="787"/>
      <c r="G881" s="118">
        <f t="shared" si="14"/>
        <v>2.2737367544323206E-13</v>
      </c>
    </row>
    <row r="882" spans="2:7">
      <c r="B882" s="787"/>
      <c r="C882" s="787"/>
      <c r="G882" s="118">
        <f t="shared" si="14"/>
        <v>2.2737367544323206E-13</v>
      </c>
    </row>
    <row r="883" spans="2:7">
      <c r="B883" s="787"/>
      <c r="C883" s="787"/>
      <c r="G883" s="118">
        <f t="shared" si="14"/>
        <v>2.2737367544323206E-13</v>
      </c>
    </row>
    <row r="884" spans="2:7">
      <c r="B884" s="787"/>
      <c r="C884" s="787"/>
      <c r="G884" s="118">
        <f t="shared" si="14"/>
        <v>2.2737367544323206E-13</v>
      </c>
    </row>
    <row r="885" spans="2:7">
      <c r="B885" s="787"/>
      <c r="C885" s="787"/>
      <c r="G885" s="118">
        <f t="shared" si="14"/>
        <v>2.2737367544323206E-13</v>
      </c>
    </row>
    <row r="886" spans="2:7">
      <c r="B886" s="787"/>
      <c r="C886" s="787"/>
      <c r="G886" s="118">
        <f t="shared" si="14"/>
        <v>2.2737367544323206E-13</v>
      </c>
    </row>
    <row r="887" spans="2:7">
      <c r="B887" s="787"/>
      <c r="C887" s="787"/>
      <c r="G887" s="118">
        <f t="shared" si="14"/>
        <v>2.2737367544323206E-13</v>
      </c>
    </row>
    <row r="888" spans="2:7">
      <c r="B888" s="787"/>
      <c r="C888" s="787"/>
      <c r="G888" s="118">
        <f t="shared" si="14"/>
        <v>2.2737367544323206E-13</v>
      </c>
    </row>
    <row r="889" spans="2:7">
      <c r="B889" s="787"/>
      <c r="C889" s="787"/>
      <c r="G889" s="118">
        <f t="shared" si="14"/>
        <v>2.2737367544323206E-13</v>
      </c>
    </row>
    <row r="890" spans="2:7">
      <c r="B890" s="787"/>
      <c r="C890" s="787"/>
      <c r="G890" s="118">
        <f t="shared" si="14"/>
        <v>2.2737367544323206E-13</v>
      </c>
    </row>
    <row r="891" spans="2:7">
      <c r="B891" s="787"/>
      <c r="C891" s="787"/>
      <c r="G891" s="118">
        <f t="shared" si="14"/>
        <v>2.2737367544323206E-13</v>
      </c>
    </row>
    <row r="892" spans="2:7">
      <c r="B892" s="787"/>
      <c r="C892" s="787"/>
      <c r="G892" s="118">
        <f t="shared" si="14"/>
        <v>2.2737367544323206E-13</v>
      </c>
    </row>
    <row r="893" spans="2:7">
      <c r="B893" s="787"/>
      <c r="C893" s="787"/>
      <c r="G893" s="118">
        <f t="shared" si="14"/>
        <v>2.2737367544323206E-13</v>
      </c>
    </row>
    <row r="894" spans="2:7">
      <c r="B894" s="787"/>
      <c r="C894" s="787"/>
      <c r="G894" s="118">
        <f t="shared" si="14"/>
        <v>2.2737367544323206E-13</v>
      </c>
    </row>
    <row r="895" spans="2:7">
      <c r="B895" s="787"/>
      <c r="C895" s="787"/>
      <c r="G895" s="118">
        <f t="shared" si="14"/>
        <v>2.2737367544323206E-13</v>
      </c>
    </row>
    <row r="896" spans="2:7">
      <c r="B896" s="787"/>
      <c r="C896" s="787"/>
      <c r="G896" s="118">
        <f t="shared" si="14"/>
        <v>2.2737367544323206E-13</v>
      </c>
    </row>
    <row r="897" spans="2:7">
      <c r="B897" s="787"/>
      <c r="C897" s="787"/>
      <c r="G897" s="118">
        <f t="shared" si="14"/>
        <v>2.2737367544323206E-13</v>
      </c>
    </row>
    <row r="898" spans="2:7">
      <c r="B898" s="787"/>
      <c r="C898" s="787"/>
      <c r="G898" s="118">
        <f t="shared" si="14"/>
        <v>2.2737367544323206E-13</v>
      </c>
    </row>
    <row r="899" spans="2:7">
      <c r="B899" s="787"/>
      <c r="C899" s="787"/>
      <c r="G899" s="118">
        <f t="shared" si="14"/>
        <v>2.2737367544323206E-13</v>
      </c>
    </row>
    <row r="900" spans="2:7">
      <c r="B900" s="787"/>
      <c r="C900" s="787"/>
      <c r="G900" s="118">
        <f t="shared" si="14"/>
        <v>2.2737367544323206E-13</v>
      </c>
    </row>
    <row r="901" spans="2:7">
      <c r="B901" s="787"/>
      <c r="C901" s="787"/>
      <c r="G901" s="118">
        <f t="shared" si="14"/>
        <v>2.2737367544323206E-13</v>
      </c>
    </row>
    <row r="902" spans="2:7">
      <c r="B902" s="787"/>
      <c r="C902" s="787"/>
      <c r="G902" s="118">
        <f t="shared" si="14"/>
        <v>2.2737367544323206E-13</v>
      </c>
    </row>
    <row r="903" spans="2:7">
      <c r="B903" s="787"/>
      <c r="C903" s="787"/>
      <c r="G903" s="118">
        <f t="shared" si="14"/>
        <v>2.2737367544323206E-13</v>
      </c>
    </row>
    <row r="904" spans="2:7">
      <c r="B904" s="787"/>
      <c r="C904" s="787"/>
      <c r="G904" s="118">
        <f t="shared" si="14"/>
        <v>2.2737367544323206E-13</v>
      </c>
    </row>
    <row r="905" spans="2:7">
      <c r="B905" s="787"/>
      <c r="C905" s="787"/>
      <c r="G905" s="118">
        <f t="shared" si="14"/>
        <v>2.2737367544323206E-13</v>
      </c>
    </row>
    <row r="906" spans="2:7">
      <c r="B906" s="787"/>
      <c r="C906" s="787"/>
      <c r="G906" s="118">
        <f t="shared" si="14"/>
        <v>2.2737367544323206E-13</v>
      </c>
    </row>
    <row r="907" spans="2:7">
      <c r="B907" s="787"/>
      <c r="C907" s="787"/>
      <c r="G907" s="118">
        <f t="shared" si="14"/>
        <v>2.2737367544323206E-13</v>
      </c>
    </row>
    <row r="908" spans="2:7">
      <c r="B908" s="787"/>
      <c r="C908" s="787"/>
      <c r="G908" s="118">
        <f t="shared" si="14"/>
        <v>2.2737367544323206E-13</v>
      </c>
    </row>
    <row r="909" spans="2:7">
      <c r="B909" s="787"/>
      <c r="C909" s="787"/>
      <c r="G909" s="118">
        <f t="shared" si="14"/>
        <v>2.2737367544323206E-13</v>
      </c>
    </row>
    <row r="910" spans="2:7">
      <c r="B910" s="787"/>
      <c r="C910" s="787"/>
      <c r="G910" s="118">
        <f t="shared" si="14"/>
        <v>2.2737367544323206E-13</v>
      </c>
    </row>
    <row r="911" spans="2:7">
      <c r="B911" s="787"/>
      <c r="C911" s="787"/>
      <c r="G911" s="118">
        <f t="shared" si="14"/>
        <v>2.2737367544323206E-13</v>
      </c>
    </row>
    <row r="912" spans="2:7">
      <c r="B912" s="787"/>
      <c r="C912" s="787"/>
      <c r="G912" s="118">
        <f t="shared" si="14"/>
        <v>2.2737367544323206E-13</v>
      </c>
    </row>
    <row r="913" spans="2:7">
      <c r="B913" s="787"/>
      <c r="C913" s="787"/>
      <c r="G913" s="118">
        <f t="shared" si="14"/>
        <v>2.2737367544323206E-13</v>
      </c>
    </row>
    <row r="914" spans="2:7">
      <c r="B914" s="787"/>
      <c r="C914" s="787"/>
      <c r="G914" s="118">
        <f t="shared" si="14"/>
        <v>2.2737367544323206E-13</v>
      </c>
    </row>
    <row r="915" spans="2:7">
      <c r="B915" s="787"/>
      <c r="C915" s="787"/>
      <c r="G915" s="118">
        <f t="shared" si="14"/>
        <v>2.2737367544323206E-13</v>
      </c>
    </row>
    <row r="916" spans="2:7">
      <c r="B916" s="787"/>
      <c r="C916" s="787"/>
      <c r="G916" s="118">
        <f t="shared" si="14"/>
        <v>2.2737367544323206E-13</v>
      </c>
    </row>
    <row r="917" spans="2:7">
      <c r="B917" s="787"/>
      <c r="C917" s="787"/>
      <c r="G917" s="118">
        <f t="shared" si="14"/>
        <v>2.2737367544323206E-13</v>
      </c>
    </row>
    <row r="918" spans="2:7">
      <c r="B918" s="787"/>
      <c r="C918" s="787"/>
      <c r="G918" s="118">
        <f t="shared" si="14"/>
        <v>2.2737367544323206E-13</v>
      </c>
    </row>
    <row r="919" spans="2:7">
      <c r="B919" s="787"/>
      <c r="C919" s="787"/>
      <c r="G919" s="118">
        <f t="shared" si="14"/>
        <v>2.2737367544323206E-13</v>
      </c>
    </row>
    <row r="920" spans="2:7">
      <c r="B920" s="787"/>
      <c r="C920" s="787"/>
      <c r="G920" s="118">
        <f t="shared" si="14"/>
        <v>2.2737367544323206E-13</v>
      </c>
    </row>
    <row r="921" spans="2:7">
      <c r="B921" s="787"/>
      <c r="C921" s="787"/>
      <c r="G921" s="118">
        <f t="shared" si="14"/>
        <v>2.2737367544323206E-13</v>
      </c>
    </row>
    <row r="922" spans="2:7">
      <c r="B922" s="787"/>
      <c r="C922" s="787"/>
      <c r="G922" s="118">
        <f t="shared" si="14"/>
        <v>2.2737367544323206E-13</v>
      </c>
    </row>
    <row r="923" spans="2:7">
      <c r="B923" s="787"/>
      <c r="C923" s="787"/>
      <c r="G923" s="118">
        <f t="shared" si="14"/>
        <v>2.2737367544323206E-13</v>
      </c>
    </row>
    <row r="924" spans="2:7">
      <c r="B924" s="787"/>
      <c r="C924" s="787"/>
      <c r="G924" s="118">
        <f t="shared" si="14"/>
        <v>2.2737367544323206E-13</v>
      </c>
    </row>
    <row r="925" spans="2:7">
      <c r="B925" s="787"/>
      <c r="C925" s="787"/>
      <c r="G925" s="118">
        <f t="shared" si="14"/>
        <v>2.2737367544323206E-13</v>
      </c>
    </row>
    <row r="926" spans="2:7">
      <c r="B926" s="787"/>
      <c r="C926" s="787"/>
      <c r="G926" s="118">
        <f t="shared" si="14"/>
        <v>2.2737367544323206E-13</v>
      </c>
    </row>
    <row r="927" spans="2:7">
      <c r="B927" s="787"/>
      <c r="C927" s="787"/>
      <c r="G927" s="118">
        <f t="shared" si="14"/>
        <v>2.2737367544323206E-13</v>
      </c>
    </row>
    <row r="928" spans="2:7">
      <c r="B928" s="787"/>
      <c r="C928" s="787"/>
      <c r="G928" s="118">
        <f t="shared" si="14"/>
        <v>2.2737367544323206E-13</v>
      </c>
    </row>
    <row r="929" spans="2:7">
      <c r="B929" s="787"/>
      <c r="C929" s="787"/>
      <c r="G929" s="118">
        <f t="shared" si="14"/>
        <v>2.2737367544323206E-13</v>
      </c>
    </row>
    <row r="930" spans="2:7">
      <c r="B930" s="787"/>
      <c r="C930" s="787"/>
      <c r="G930" s="118">
        <f t="shared" si="14"/>
        <v>2.2737367544323206E-13</v>
      </c>
    </row>
    <row r="931" spans="2:7">
      <c r="B931" s="787"/>
      <c r="C931" s="787"/>
      <c r="G931" s="118">
        <f t="shared" ref="G931:G994" si="15">+G930+E931-F931</f>
        <v>2.2737367544323206E-13</v>
      </c>
    </row>
    <row r="932" spans="2:7">
      <c r="B932" s="787"/>
      <c r="C932" s="787"/>
      <c r="G932" s="118">
        <f t="shared" si="15"/>
        <v>2.2737367544323206E-13</v>
      </c>
    </row>
    <row r="933" spans="2:7">
      <c r="B933" s="787"/>
      <c r="C933" s="787"/>
      <c r="G933" s="118">
        <f t="shared" si="15"/>
        <v>2.2737367544323206E-13</v>
      </c>
    </row>
    <row r="934" spans="2:7">
      <c r="B934" s="787"/>
      <c r="C934" s="787"/>
      <c r="G934" s="118">
        <f t="shared" si="15"/>
        <v>2.2737367544323206E-13</v>
      </c>
    </row>
    <row r="935" spans="2:7">
      <c r="B935" s="787"/>
      <c r="C935" s="787"/>
      <c r="G935" s="118">
        <f t="shared" si="15"/>
        <v>2.2737367544323206E-13</v>
      </c>
    </row>
    <row r="936" spans="2:7">
      <c r="B936" s="787"/>
      <c r="C936" s="787"/>
      <c r="G936" s="118">
        <f t="shared" si="15"/>
        <v>2.2737367544323206E-13</v>
      </c>
    </row>
    <row r="937" spans="2:7">
      <c r="B937" s="787"/>
      <c r="C937" s="787"/>
      <c r="G937" s="118">
        <f t="shared" si="15"/>
        <v>2.2737367544323206E-13</v>
      </c>
    </row>
    <row r="938" spans="2:7">
      <c r="B938" s="787"/>
      <c r="C938" s="787"/>
      <c r="G938" s="118">
        <f t="shared" si="15"/>
        <v>2.2737367544323206E-13</v>
      </c>
    </row>
    <row r="939" spans="2:7">
      <c r="B939" s="787"/>
      <c r="C939" s="787"/>
      <c r="G939" s="118">
        <f t="shared" si="15"/>
        <v>2.2737367544323206E-13</v>
      </c>
    </row>
    <row r="940" spans="2:7">
      <c r="B940" s="787"/>
      <c r="C940" s="787"/>
      <c r="G940" s="118">
        <f t="shared" si="15"/>
        <v>2.2737367544323206E-13</v>
      </c>
    </row>
    <row r="941" spans="2:7">
      <c r="B941" s="787"/>
      <c r="C941" s="787"/>
      <c r="G941" s="118">
        <f t="shared" si="15"/>
        <v>2.2737367544323206E-13</v>
      </c>
    </row>
    <row r="942" spans="2:7">
      <c r="B942" s="787"/>
      <c r="C942" s="787"/>
      <c r="G942" s="118">
        <f t="shared" si="15"/>
        <v>2.2737367544323206E-13</v>
      </c>
    </row>
    <row r="943" spans="2:7">
      <c r="B943" s="787"/>
      <c r="C943" s="787"/>
      <c r="G943" s="118">
        <f t="shared" si="15"/>
        <v>2.2737367544323206E-13</v>
      </c>
    </row>
    <row r="944" spans="2:7">
      <c r="B944" s="787"/>
      <c r="C944" s="787"/>
      <c r="G944" s="118">
        <f t="shared" si="15"/>
        <v>2.2737367544323206E-13</v>
      </c>
    </row>
    <row r="945" spans="2:7">
      <c r="B945" s="787"/>
      <c r="C945" s="787"/>
      <c r="G945" s="118">
        <f t="shared" si="15"/>
        <v>2.2737367544323206E-13</v>
      </c>
    </row>
    <row r="946" spans="2:7">
      <c r="B946" s="787"/>
      <c r="C946" s="787"/>
      <c r="G946" s="118">
        <f t="shared" si="15"/>
        <v>2.2737367544323206E-13</v>
      </c>
    </row>
    <row r="947" spans="2:7">
      <c r="B947" s="787"/>
      <c r="C947" s="787"/>
      <c r="G947" s="118">
        <f t="shared" si="15"/>
        <v>2.2737367544323206E-13</v>
      </c>
    </row>
    <row r="948" spans="2:7">
      <c r="B948" s="787"/>
      <c r="C948" s="787"/>
      <c r="G948" s="118">
        <f t="shared" si="15"/>
        <v>2.2737367544323206E-13</v>
      </c>
    </row>
    <row r="949" spans="2:7">
      <c r="B949" s="787"/>
      <c r="C949" s="787"/>
      <c r="G949" s="118">
        <f t="shared" si="15"/>
        <v>2.2737367544323206E-13</v>
      </c>
    </row>
    <row r="950" spans="2:7">
      <c r="B950" s="787"/>
      <c r="C950" s="787"/>
      <c r="G950" s="118">
        <f t="shared" si="15"/>
        <v>2.2737367544323206E-13</v>
      </c>
    </row>
    <row r="951" spans="2:7">
      <c r="B951" s="787"/>
      <c r="C951" s="787"/>
      <c r="G951" s="118">
        <f t="shared" si="15"/>
        <v>2.2737367544323206E-13</v>
      </c>
    </row>
    <row r="952" spans="2:7">
      <c r="B952" s="787"/>
      <c r="C952" s="787"/>
      <c r="G952" s="118">
        <f t="shared" si="15"/>
        <v>2.2737367544323206E-13</v>
      </c>
    </row>
    <row r="953" spans="2:7">
      <c r="B953" s="787"/>
      <c r="C953" s="787"/>
      <c r="G953" s="118">
        <f t="shared" si="15"/>
        <v>2.2737367544323206E-13</v>
      </c>
    </row>
    <row r="954" spans="2:7">
      <c r="B954" s="787"/>
      <c r="C954" s="787"/>
      <c r="G954" s="118">
        <f t="shared" si="15"/>
        <v>2.2737367544323206E-13</v>
      </c>
    </row>
    <row r="955" spans="2:7">
      <c r="B955" s="787"/>
      <c r="C955" s="787"/>
      <c r="G955" s="118">
        <f t="shared" si="15"/>
        <v>2.2737367544323206E-13</v>
      </c>
    </row>
    <row r="956" spans="2:7">
      <c r="B956" s="787"/>
      <c r="C956" s="787"/>
      <c r="G956" s="118">
        <f t="shared" si="15"/>
        <v>2.2737367544323206E-13</v>
      </c>
    </row>
    <row r="957" spans="2:7">
      <c r="B957" s="787"/>
      <c r="C957" s="787"/>
      <c r="G957" s="118">
        <f t="shared" si="15"/>
        <v>2.2737367544323206E-13</v>
      </c>
    </row>
    <row r="958" spans="2:7">
      <c r="B958" s="787"/>
      <c r="C958" s="787"/>
      <c r="G958" s="118">
        <f t="shared" si="15"/>
        <v>2.2737367544323206E-13</v>
      </c>
    </row>
    <row r="959" spans="2:7">
      <c r="B959" s="787"/>
      <c r="C959" s="787"/>
      <c r="G959" s="118">
        <f t="shared" si="15"/>
        <v>2.2737367544323206E-13</v>
      </c>
    </row>
    <row r="960" spans="2:7">
      <c r="B960" s="787"/>
      <c r="C960" s="787"/>
      <c r="G960" s="118">
        <f t="shared" si="15"/>
        <v>2.2737367544323206E-13</v>
      </c>
    </row>
    <row r="961" spans="2:7">
      <c r="B961" s="787"/>
      <c r="C961" s="787"/>
      <c r="G961" s="118">
        <f t="shared" si="15"/>
        <v>2.2737367544323206E-13</v>
      </c>
    </row>
    <row r="962" spans="2:7">
      <c r="B962" s="787"/>
      <c r="C962" s="787"/>
      <c r="G962" s="118">
        <f t="shared" si="15"/>
        <v>2.2737367544323206E-13</v>
      </c>
    </row>
    <row r="963" spans="2:7">
      <c r="B963" s="787"/>
      <c r="C963" s="787"/>
      <c r="G963" s="118">
        <f t="shared" si="15"/>
        <v>2.2737367544323206E-13</v>
      </c>
    </row>
    <row r="964" spans="2:7">
      <c r="B964" s="787"/>
      <c r="C964" s="787"/>
      <c r="G964" s="118">
        <f t="shared" si="15"/>
        <v>2.2737367544323206E-13</v>
      </c>
    </row>
    <row r="965" spans="2:7">
      <c r="B965" s="787"/>
      <c r="C965" s="787"/>
      <c r="G965" s="118">
        <f t="shared" si="15"/>
        <v>2.2737367544323206E-13</v>
      </c>
    </row>
    <row r="966" spans="2:7">
      <c r="B966" s="787"/>
      <c r="C966" s="787"/>
      <c r="G966" s="118">
        <f t="shared" si="15"/>
        <v>2.2737367544323206E-13</v>
      </c>
    </row>
    <row r="967" spans="2:7">
      <c r="B967" s="787"/>
      <c r="C967" s="787"/>
      <c r="G967" s="118">
        <f t="shared" si="15"/>
        <v>2.2737367544323206E-13</v>
      </c>
    </row>
    <row r="968" spans="2:7">
      <c r="B968" s="787"/>
      <c r="C968" s="787"/>
      <c r="G968" s="118">
        <f t="shared" si="15"/>
        <v>2.2737367544323206E-13</v>
      </c>
    </row>
    <row r="969" spans="2:7">
      <c r="B969" s="787"/>
      <c r="C969" s="787"/>
      <c r="G969" s="118">
        <f t="shared" si="15"/>
        <v>2.2737367544323206E-13</v>
      </c>
    </row>
    <row r="970" spans="2:7">
      <c r="B970" s="787"/>
      <c r="C970" s="787"/>
      <c r="G970" s="118">
        <f t="shared" si="15"/>
        <v>2.2737367544323206E-13</v>
      </c>
    </row>
    <row r="971" spans="2:7">
      <c r="B971" s="787"/>
      <c r="C971" s="787"/>
      <c r="G971" s="118">
        <f t="shared" si="15"/>
        <v>2.2737367544323206E-13</v>
      </c>
    </row>
    <row r="972" spans="2:7">
      <c r="B972" s="787"/>
      <c r="C972" s="787"/>
      <c r="G972" s="118">
        <f t="shared" si="15"/>
        <v>2.2737367544323206E-13</v>
      </c>
    </row>
    <row r="973" spans="2:7">
      <c r="B973" s="787"/>
      <c r="C973" s="787"/>
      <c r="G973" s="118">
        <f t="shared" si="15"/>
        <v>2.2737367544323206E-13</v>
      </c>
    </row>
    <row r="974" spans="2:7">
      <c r="B974" s="787"/>
      <c r="C974" s="787"/>
      <c r="G974" s="118">
        <f t="shared" si="15"/>
        <v>2.2737367544323206E-13</v>
      </c>
    </row>
    <row r="975" spans="2:7">
      <c r="B975" s="787"/>
      <c r="C975" s="787"/>
      <c r="G975" s="118">
        <f t="shared" si="15"/>
        <v>2.2737367544323206E-13</v>
      </c>
    </row>
    <row r="976" spans="2:7">
      <c r="B976" s="787"/>
      <c r="C976" s="787"/>
      <c r="G976" s="118">
        <f t="shared" si="15"/>
        <v>2.2737367544323206E-13</v>
      </c>
    </row>
    <row r="977" spans="2:7">
      <c r="B977" s="787"/>
      <c r="C977" s="787"/>
      <c r="G977" s="118">
        <f t="shared" si="15"/>
        <v>2.2737367544323206E-13</v>
      </c>
    </row>
    <row r="978" spans="2:7">
      <c r="B978" s="787"/>
      <c r="C978" s="787"/>
      <c r="G978" s="118">
        <f t="shared" si="15"/>
        <v>2.2737367544323206E-13</v>
      </c>
    </row>
    <row r="979" spans="2:7">
      <c r="B979" s="787"/>
      <c r="C979" s="787"/>
      <c r="G979" s="118">
        <f t="shared" si="15"/>
        <v>2.2737367544323206E-13</v>
      </c>
    </row>
    <row r="980" spans="2:7">
      <c r="B980" s="787"/>
      <c r="C980" s="787"/>
      <c r="G980" s="118">
        <f t="shared" si="15"/>
        <v>2.2737367544323206E-13</v>
      </c>
    </row>
    <row r="981" spans="2:7">
      <c r="B981" s="787"/>
      <c r="C981" s="787"/>
      <c r="G981" s="118">
        <f t="shared" si="15"/>
        <v>2.2737367544323206E-13</v>
      </c>
    </row>
    <row r="982" spans="2:7">
      <c r="B982" s="787"/>
      <c r="C982" s="787"/>
      <c r="G982" s="118">
        <f t="shared" si="15"/>
        <v>2.2737367544323206E-13</v>
      </c>
    </row>
    <row r="983" spans="2:7">
      <c r="B983" s="787"/>
      <c r="C983" s="787"/>
      <c r="G983" s="118">
        <f t="shared" si="15"/>
        <v>2.2737367544323206E-13</v>
      </c>
    </row>
    <row r="984" spans="2:7">
      <c r="B984" s="787"/>
      <c r="C984" s="787"/>
      <c r="G984" s="118">
        <f t="shared" si="15"/>
        <v>2.2737367544323206E-13</v>
      </c>
    </row>
    <row r="985" spans="2:7">
      <c r="B985" s="787"/>
      <c r="C985" s="787"/>
      <c r="G985" s="118">
        <f t="shared" si="15"/>
        <v>2.2737367544323206E-13</v>
      </c>
    </row>
    <row r="986" spans="2:7">
      <c r="B986" s="787"/>
      <c r="C986" s="787"/>
      <c r="G986" s="118">
        <f t="shared" si="15"/>
        <v>2.2737367544323206E-13</v>
      </c>
    </row>
    <row r="987" spans="2:7">
      <c r="B987" s="787"/>
      <c r="C987" s="787"/>
      <c r="G987" s="118">
        <f t="shared" si="15"/>
        <v>2.2737367544323206E-13</v>
      </c>
    </row>
    <row r="988" spans="2:7">
      <c r="B988" s="787"/>
      <c r="C988" s="787"/>
      <c r="G988" s="118">
        <f t="shared" si="15"/>
        <v>2.2737367544323206E-13</v>
      </c>
    </row>
    <row r="989" spans="2:7">
      <c r="B989" s="787"/>
      <c r="C989" s="787"/>
      <c r="G989" s="118">
        <f t="shared" si="15"/>
        <v>2.2737367544323206E-13</v>
      </c>
    </row>
    <row r="990" spans="2:7">
      <c r="B990" s="787"/>
      <c r="C990" s="787"/>
      <c r="G990" s="118">
        <f t="shared" si="15"/>
        <v>2.2737367544323206E-13</v>
      </c>
    </row>
    <row r="991" spans="2:7">
      <c r="B991" s="787"/>
      <c r="C991" s="787"/>
      <c r="G991" s="118">
        <f t="shared" si="15"/>
        <v>2.2737367544323206E-13</v>
      </c>
    </row>
    <row r="992" spans="2:7">
      <c r="B992" s="787"/>
      <c r="C992" s="787"/>
      <c r="G992" s="118">
        <f t="shared" si="15"/>
        <v>2.2737367544323206E-13</v>
      </c>
    </row>
    <row r="993" spans="2:7">
      <c r="B993" s="787"/>
      <c r="C993" s="787"/>
      <c r="G993" s="118">
        <f t="shared" si="15"/>
        <v>2.2737367544323206E-13</v>
      </c>
    </row>
    <row r="994" spans="2:7">
      <c r="B994" s="787"/>
      <c r="C994" s="787"/>
      <c r="G994" s="118">
        <f t="shared" si="15"/>
        <v>2.2737367544323206E-13</v>
      </c>
    </row>
    <row r="995" spans="2:7">
      <c r="B995" s="787"/>
      <c r="C995" s="787"/>
      <c r="G995" s="118">
        <f t="shared" ref="G995:G1017" si="16">+G994+E995-F995</f>
        <v>2.2737367544323206E-13</v>
      </c>
    </row>
    <row r="996" spans="2:7">
      <c r="B996" s="787"/>
      <c r="C996" s="787"/>
      <c r="G996" s="118">
        <f t="shared" si="16"/>
        <v>2.2737367544323206E-13</v>
      </c>
    </row>
    <row r="997" spans="2:7">
      <c r="B997" s="787"/>
      <c r="C997" s="787"/>
      <c r="G997" s="118">
        <f t="shared" si="16"/>
        <v>2.2737367544323206E-13</v>
      </c>
    </row>
    <row r="998" spans="2:7">
      <c r="B998" s="787"/>
      <c r="C998" s="787"/>
      <c r="G998" s="118">
        <f t="shared" si="16"/>
        <v>2.2737367544323206E-13</v>
      </c>
    </row>
    <row r="999" spans="2:7">
      <c r="B999" s="787"/>
      <c r="C999" s="787"/>
      <c r="G999" s="118">
        <f t="shared" si="16"/>
        <v>2.2737367544323206E-13</v>
      </c>
    </row>
    <row r="1000" spans="2:7">
      <c r="B1000" s="787"/>
      <c r="C1000" s="787"/>
      <c r="G1000" s="118">
        <f t="shared" si="16"/>
        <v>2.2737367544323206E-13</v>
      </c>
    </row>
    <row r="1001" spans="2:7">
      <c r="B1001" s="787"/>
      <c r="C1001" s="787"/>
      <c r="G1001" s="118">
        <f t="shared" si="16"/>
        <v>2.2737367544323206E-13</v>
      </c>
    </row>
    <row r="1002" spans="2:7">
      <c r="B1002" s="787"/>
      <c r="C1002" s="787"/>
      <c r="G1002" s="118">
        <f t="shared" si="16"/>
        <v>2.2737367544323206E-13</v>
      </c>
    </row>
    <row r="1003" spans="2:7">
      <c r="B1003" s="787"/>
      <c r="C1003" s="787"/>
      <c r="G1003" s="118">
        <f t="shared" si="16"/>
        <v>2.2737367544323206E-13</v>
      </c>
    </row>
    <row r="1004" spans="2:7">
      <c r="B1004" s="787"/>
      <c r="C1004" s="787"/>
      <c r="G1004" s="118">
        <f t="shared" si="16"/>
        <v>2.2737367544323206E-13</v>
      </c>
    </row>
    <row r="1005" spans="2:7">
      <c r="B1005" s="787"/>
      <c r="C1005" s="787"/>
      <c r="G1005" s="118">
        <f t="shared" si="16"/>
        <v>2.2737367544323206E-13</v>
      </c>
    </row>
    <row r="1006" spans="2:7">
      <c r="B1006" s="787"/>
      <c r="C1006" s="787"/>
      <c r="G1006" s="118">
        <f t="shared" si="16"/>
        <v>2.2737367544323206E-13</v>
      </c>
    </row>
    <row r="1007" spans="2:7">
      <c r="B1007" s="787"/>
      <c r="C1007" s="787"/>
      <c r="G1007" s="118">
        <f t="shared" si="16"/>
        <v>2.2737367544323206E-13</v>
      </c>
    </row>
    <row r="1008" spans="2:7">
      <c r="B1008" s="787"/>
      <c r="C1008" s="787"/>
      <c r="G1008" s="118">
        <f t="shared" si="16"/>
        <v>2.2737367544323206E-13</v>
      </c>
    </row>
    <row r="1009" spans="2:7">
      <c r="B1009" s="787"/>
      <c r="C1009" s="787"/>
      <c r="G1009" s="118">
        <f t="shared" si="16"/>
        <v>2.2737367544323206E-13</v>
      </c>
    </row>
    <row r="1010" spans="2:7">
      <c r="B1010" s="787"/>
      <c r="C1010" s="787"/>
      <c r="G1010" s="118">
        <f t="shared" si="16"/>
        <v>2.2737367544323206E-13</v>
      </c>
    </row>
    <row r="1011" spans="2:7">
      <c r="B1011" s="787"/>
      <c r="C1011" s="787"/>
      <c r="G1011" s="118">
        <f t="shared" si="16"/>
        <v>2.2737367544323206E-13</v>
      </c>
    </row>
    <row r="1012" spans="2:7">
      <c r="B1012" s="787"/>
      <c r="C1012" s="787"/>
      <c r="G1012" s="118">
        <f t="shared" si="16"/>
        <v>2.2737367544323206E-13</v>
      </c>
    </row>
    <row r="1013" spans="2:7">
      <c r="B1013" s="787"/>
      <c r="C1013" s="787"/>
      <c r="G1013" s="118">
        <f t="shared" si="16"/>
        <v>2.2737367544323206E-13</v>
      </c>
    </row>
    <row r="1014" spans="2:7">
      <c r="B1014" s="787"/>
      <c r="C1014" s="787"/>
      <c r="G1014" s="118">
        <f t="shared" si="16"/>
        <v>2.2737367544323206E-13</v>
      </c>
    </row>
    <row r="1015" spans="2:7">
      <c r="B1015" s="787"/>
      <c r="C1015" s="787"/>
      <c r="G1015" s="118">
        <f t="shared" si="16"/>
        <v>2.2737367544323206E-13</v>
      </c>
    </row>
    <row r="1016" spans="2:7">
      <c r="B1016" s="787"/>
      <c r="C1016" s="787"/>
      <c r="G1016" s="118">
        <f t="shared" si="16"/>
        <v>2.2737367544323206E-13</v>
      </c>
    </row>
    <row r="1017" spans="2:7">
      <c r="B1017" s="787"/>
      <c r="C1017" s="787"/>
      <c r="G1017" s="118">
        <f t="shared" si="16"/>
        <v>2.2737367544323206E-13</v>
      </c>
    </row>
    <row r="1018" spans="2:7">
      <c r="B1018" s="787"/>
      <c r="C1018" s="787"/>
    </row>
  </sheetData>
  <mergeCells count="8">
    <mergeCell ref="J776:L776"/>
    <mergeCell ref="J758:L758"/>
    <mergeCell ref="J737:L737"/>
    <mergeCell ref="J733:L733"/>
    <mergeCell ref="B3:F3"/>
    <mergeCell ref="J532:L532"/>
    <mergeCell ref="J586:L586"/>
    <mergeCell ref="I616:K616"/>
  </mergeCells>
  <phoneticPr fontId="14" type="noConversion"/>
  <pageMargins left="0.25" right="0.25" top="0.75" bottom="0.75" header="0.3" footer="0.3"/>
  <pageSetup paperSize="9" scale="85" fitToWidth="0" fitToHeight="0" orientation="portrait" r:id="rId1"/>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40">
    <tabColor rgb="FF00B0F0"/>
  </sheetPr>
  <dimension ref="A3:O1010"/>
  <sheetViews>
    <sheetView topLeftCell="A696" workbookViewId="0">
      <selection activeCell="A713" sqref="A713"/>
    </sheetView>
  </sheetViews>
  <sheetFormatPr defaultColWidth="11.42578125" defaultRowHeight="15"/>
  <cols>
    <col min="1" max="1" width="13.140625" style="39" customWidth="1"/>
    <col min="2" max="2" width="12.7109375" style="6" bestFit="1" customWidth="1"/>
    <col min="3" max="3" width="17" style="6" customWidth="1"/>
    <col min="4" max="4" width="19.7109375" bestFit="1" customWidth="1"/>
    <col min="5" max="5" width="11.42578125" style="4"/>
    <col min="6" max="6" width="13.7109375" style="12" bestFit="1" customWidth="1"/>
    <col min="7" max="7" width="12.42578125" style="4" bestFit="1" customWidth="1"/>
    <col min="10" max="10" width="14.42578125" customWidth="1"/>
  </cols>
  <sheetData>
    <row r="3" spans="1:7">
      <c r="B3" s="820" t="s">
        <v>5389</v>
      </c>
      <c r="C3" s="820"/>
      <c r="D3" s="820"/>
      <c r="E3" s="820"/>
      <c r="F3" s="820"/>
      <c r="G3" s="10"/>
    </row>
    <row r="5" spans="1:7" s="6" customFormat="1" ht="30.75">
      <c r="A5" s="40" t="s">
        <v>1</v>
      </c>
      <c r="B5" s="804" t="s">
        <v>2</v>
      </c>
      <c r="C5" s="804" t="s">
        <v>3</v>
      </c>
      <c r="D5" s="804" t="s">
        <v>4</v>
      </c>
      <c r="E5" s="13" t="s">
        <v>5</v>
      </c>
      <c r="F5" s="13" t="s">
        <v>6</v>
      </c>
      <c r="G5" s="14" t="s">
        <v>7</v>
      </c>
    </row>
    <row r="6" spans="1:7">
      <c r="A6" s="39">
        <v>42736</v>
      </c>
      <c r="B6" s="787" t="s">
        <v>8</v>
      </c>
      <c r="C6" s="787"/>
      <c r="F6" s="4"/>
      <c r="G6" s="4">
        <v>96.6</v>
      </c>
    </row>
    <row r="7" spans="1:7">
      <c r="A7" s="39">
        <v>42752</v>
      </c>
      <c r="B7" s="787">
        <v>12108</v>
      </c>
      <c r="C7" s="787" t="s">
        <v>9</v>
      </c>
      <c r="F7" s="4">
        <v>16.600000000000001</v>
      </c>
      <c r="G7" s="4">
        <f>+G6+E7-F7</f>
        <v>80</v>
      </c>
    </row>
    <row r="8" spans="1:7">
      <c r="A8" s="39">
        <v>42786</v>
      </c>
      <c r="B8" s="787">
        <v>12283</v>
      </c>
      <c r="C8" s="787" t="s">
        <v>9</v>
      </c>
      <c r="F8" s="4">
        <v>40</v>
      </c>
      <c r="G8" s="4">
        <f t="shared" ref="G8:G71" si="0">+G7+E8-F8</f>
        <v>40</v>
      </c>
    </row>
    <row r="9" spans="1:7">
      <c r="A9" s="39">
        <v>42759</v>
      </c>
      <c r="B9" s="787">
        <v>12138</v>
      </c>
      <c r="C9" s="787" t="s">
        <v>157</v>
      </c>
      <c r="F9" s="4">
        <v>40</v>
      </c>
      <c r="G9" s="4">
        <f t="shared" si="0"/>
        <v>0</v>
      </c>
    </row>
    <row r="10" spans="1:7">
      <c r="A10" s="39">
        <v>42766</v>
      </c>
      <c r="B10" s="787" t="s">
        <v>10</v>
      </c>
      <c r="C10" s="787" t="s">
        <v>11</v>
      </c>
      <c r="D10" t="s">
        <v>12</v>
      </c>
      <c r="E10" s="4">
        <v>13.5</v>
      </c>
      <c r="F10" s="4"/>
      <c r="G10" s="4">
        <f t="shared" si="0"/>
        <v>13.5</v>
      </c>
    </row>
    <row r="11" spans="1:7">
      <c r="B11" s="787"/>
      <c r="C11" s="787"/>
      <c r="D11" t="s">
        <v>13</v>
      </c>
      <c r="E11" s="4">
        <v>2.8</v>
      </c>
      <c r="F11" s="4"/>
      <c r="G11" s="4">
        <f t="shared" si="0"/>
        <v>16.3</v>
      </c>
    </row>
    <row r="12" spans="1:7">
      <c r="B12" s="787"/>
      <c r="C12" s="787"/>
      <c r="D12" t="s">
        <v>14</v>
      </c>
      <c r="E12" s="4">
        <v>210</v>
      </c>
      <c r="F12" s="4"/>
      <c r="G12" s="4">
        <f t="shared" si="0"/>
        <v>226.3</v>
      </c>
    </row>
    <row r="13" spans="1:7">
      <c r="A13" s="39">
        <v>42766</v>
      </c>
      <c r="B13" s="787">
        <v>12183</v>
      </c>
      <c r="C13" s="787" t="s">
        <v>11</v>
      </c>
      <c r="D13" t="s">
        <v>14</v>
      </c>
      <c r="F13" s="4">
        <v>210</v>
      </c>
      <c r="G13" s="4">
        <f t="shared" si="0"/>
        <v>16.300000000000011</v>
      </c>
    </row>
    <row r="14" spans="1:7">
      <c r="A14" s="39">
        <v>42786</v>
      </c>
      <c r="B14" s="787">
        <v>12283</v>
      </c>
      <c r="C14" s="787" t="s">
        <v>11</v>
      </c>
      <c r="D14" t="s">
        <v>12</v>
      </c>
      <c r="F14" s="4">
        <v>13.5</v>
      </c>
      <c r="G14" s="4">
        <f t="shared" si="0"/>
        <v>2.8000000000000114</v>
      </c>
    </row>
    <row r="15" spans="1:7">
      <c r="A15" s="39">
        <v>42786</v>
      </c>
      <c r="B15" s="787">
        <v>12283</v>
      </c>
      <c r="C15" s="787" t="s">
        <v>11</v>
      </c>
      <c r="D15" t="s">
        <v>13</v>
      </c>
      <c r="F15" s="4">
        <v>2.8</v>
      </c>
      <c r="G15" s="4">
        <f t="shared" si="0"/>
        <v>1.1546319456101628E-14</v>
      </c>
    </row>
    <row r="16" spans="1:7">
      <c r="A16" s="39">
        <v>42794</v>
      </c>
      <c r="B16" s="787" t="s">
        <v>10</v>
      </c>
      <c r="C16" s="787" t="s">
        <v>15</v>
      </c>
      <c r="D16" t="s">
        <v>12</v>
      </c>
      <c r="E16" s="4">
        <v>13</v>
      </c>
      <c r="F16" s="4"/>
      <c r="G16" s="4">
        <f t="shared" si="0"/>
        <v>13.000000000000011</v>
      </c>
    </row>
    <row r="17" spans="1:7">
      <c r="B17" s="787"/>
      <c r="C17" s="787"/>
      <c r="D17" t="s">
        <v>13</v>
      </c>
      <c r="E17" s="4">
        <v>2</v>
      </c>
      <c r="F17" s="4"/>
      <c r="G17" s="4">
        <f t="shared" si="0"/>
        <v>15.000000000000011</v>
      </c>
    </row>
    <row r="18" spans="1:7">
      <c r="B18" s="787"/>
      <c r="C18" s="787"/>
      <c r="D18" t="s">
        <v>14</v>
      </c>
      <c r="E18" s="4">
        <v>210</v>
      </c>
      <c r="F18" s="4"/>
      <c r="G18" s="4">
        <f t="shared" si="0"/>
        <v>225</v>
      </c>
    </row>
    <row r="19" spans="1:7">
      <c r="A19" s="39">
        <v>42800</v>
      </c>
      <c r="B19" s="787">
        <v>12338</v>
      </c>
      <c r="C19" s="787" t="s">
        <v>15</v>
      </c>
      <c r="D19" t="s">
        <v>14</v>
      </c>
      <c r="F19" s="4">
        <v>210</v>
      </c>
      <c r="G19" s="4">
        <f t="shared" si="0"/>
        <v>15</v>
      </c>
    </row>
    <row r="20" spans="1:7">
      <c r="A20" s="39">
        <v>42821</v>
      </c>
      <c r="B20" s="787">
        <v>12451</v>
      </c>
      <c r="C20" s="787" t="s">
        <v>15</v>
      </c>
      <c r="D20" t="s">
        <v>12</v>
      </c>
      <c r="F20" s="4">
        <v>13</v>
      </c>
      <c r="G20" s="4">
        <f t="shared" si="0"/>
        <v>2</v>
      </c>
    </row>
    <row r="21" spans="1:7">
      <c r="A21" s="39">
        <v>42793</v>
      </c>
      <c r="B21" s="787">
        <v>12451</v>
      </c>
      <c r="C21" s="787" t="s">
        <v>15</v>
      </c>
      <c r="D21" t="s">
        <v>13</v>
      </c>
      <c r="F21" s="4">
        <v>2</v>
      </c>
      <c r="G21" s="4">
        <f t="shared" si="0"/>
        <v>0</v>
      </c>
    </row>
    <row r="22" spans="1:7">
      <c r="A22" s="39">
        <v>42825</v>
      </c>
      <c r="B22" s="787" t="s">
        <v>10</v>
      </c>
      <c r="C22" s="787" t="s">
        <v>16</v>
      </c>
      <c r="D22" t="s">
        <v>12</v>
      </c>
      <c r="E22" s="4">
        <v>12</v>
      </c>
      <c r="F22" s="4"/>
      <c r="G22" s="4">
        <f t="shared" si="0"/>
        <v>12</v>
      </c>
    </row>
    <row r="23" spans="1:7">
      <c r="B23" s="787"/>
      <c r="C23" s="787"/>
      <c r="D23" t="s">
        <v>13</v>
      </c>
      <c r="E23" s="4">
        <v>2</v>
      </c>
      <c r="F23" s="4"/>
      <c r="G23" s="4">
        <f t="shared" si="0"/>
        <v>14</v>
      </c>
    </row>
    <row r="24" spans="1:7">
      <c r="B24" s="787"/>
      <c r="C24" s="787"/>
      <c r="D24" t="s">
        <v>14</v>
      </c>
      <c r="E24" s="4">
        <v>210</v>
      </c>
      <c r="F24" s="4"/>
      <c r="G24" s="4">
        <f t="shared" si="0"/>
        <v>224</v>
      </c>
    </row>
    <row r="25" spans="1:7">
      <c r="A25" s="39">
        <v>34</v>
      </c>
      <c r="B25" s="787">
        <v>12469</v>
      </c>
      <c r="C25" s="787" t="s">
        <v>16</v>
      </c>
      <c r="D25" t="s">
        <v>14</v>
      </c>
      <c r="F25" s="4">
        <v>210</v>
      </c>
      <c r="G25" s="4">
        <f t="shared" si="0"/>
        <v>14</v>
      </c>
    </row>
    <row r="26" spans="1:7">
      <c r="A26" s="39">
        <v>42857</v>
      </c>
      <c r="B26" s="787">
        <v>12585</v>
      </c>
      <c r="C26" s="787" t="s">
        <v>16</v>
      </c>
      <c r="D26" t="s">
        <v>12</v>
      </c>
      <c r="F26" s="4">
        <v>12</v>
      </c>
      <c r="G26" s="4">
        <f t="shared" si="0"/>
        <v>2</v>
      </c>
    </row>
    <row r="27" spans="1:7">
      <c r="A27" s="39">
        <v>42857</v>
      </c>
      <c r="B27" s="787">
        <v>12585</v>
      </c>
      <c r="C27" s="787" t="s">
        <v>16</v>
      </c>
      <c r="D27" t="s">
        <v>13</v>
      </c>
      <c r="F27" s="4">
        <v>2</v>
      </c>
      <c r="G27" s="4">
        <f t="shared" si="0"/>
        <v>0</v>
      </c>
    </row>
    <row r="28" spans="1:7">
      <c r="A28" s="39">
        <v>42855</v>
      </c>
      <c r="B28" s="787" t="s">
        <v>10</v>
      </c>
      <c r="C28" s="787" t="s">
        <v>17</v>
      </c>
      <c r="D28" t="s">
        <v>12</v>
      </c>
      <c r="E28" s="4">
        <v>13</v>
      </c>
      <c r="F28" s="4"/>
      <c r="G28" s="4">
        <f t="shared" si="0"/>
        <v>13</v>
      </c>
    </row>
    <row r="29" spans="1:7">
      <c r="B29" s="787"/>
      <c r="C29" s="787"/>
      <c r="D29" t="s">
        <v>13</v>
      </c>
      <c r="E29" s="4">
        <v>2</v>
      </c>
      <c r="F29" s="4"/>
      <c r="G29" s="4">
        <f t="shared" si="0"/>
        <v>15</v>
      </c>
    </row>
    <row r="30" spans="1:7">
      <c r="B30" s="787"/>
      <c r="C30" s="787"/>
      <c r="D30" t="s">
        <v>14</v>
      </c>
      <c r="E30" s="4">
        <v>210</v>
      </c>
      <c r="F30" s="4"/>
      <c r="G30" s="4">
        <f t="shared" si="0"/>
        <v>225</v>
      </c>
    </row>
    <row r="31" spans="1:7">
      <c r="A31" s="39">
        <v>42857</v>
      </c>
      <c r="B31" s="787">
        <v>12585</v>
      </c>
      <c r="C31" s="787" t="s">
        <v>17</v>
      </c>
      <c r="D31" t="s">
        <v>14</v>
      </c>
      <c r="F31" s="4">
        <v>210</v>
      </c>
      <c r="G31" s="4">
        <f t="shared" si="0"/>
        <v>15</v>
      </c>
    </row>
    <row r="32" spans="1:7">
      <c r="A32" s="39">
        <v>42887</v>
      </c>
      <c r="B32" s="787">
        <v>12759</v>
      </c>
      <c r="C32" s="787" t="s">
        <v>17</v>
      </c>
      <c r="D32" t="s">
        <v>12</v>
      </c>
      <c r="F32" s="4">
        <v>13</v>
      </c>
      <c r="G32" s="4">
        <f t="shared" si="0"/>
        <v>2</v>
      </c>
    </row>
    <row r="33" spans="1:7">
      <c r="A33" s="39">
        <v>42887</v>
      </c>
      <c r="B33" s="787">
        <v>12759</v>
      </c>
      <c r="C33" s="787" t="s">
        <v>17</v>
      </c>
      <c r="D33" t="s">
        <v>13</v>
      </c>
      <c r="F33" s="4">
        <v>2</v>
      </c>
      <c r="G33" s="4">
        <f t="shared" si="0"/>
        <v>0</v>
      </c>
    </row>
    <row r="34" spans="1:7">
      <c r="A34" s="39">
        <v>42886</v>
      </c>
      <c r="B34" s="787" t="s">
        <v>10</v>
      </c>
      <c r="C34" s="787" t="s">
        <v>18</v>
      </c>
      <c r="D34" t="s">
        <v>12</v>
      </c>
      <c r="E34" s="4">
        <v>13</v>
      </c>
      <c r="F34" s="4"/>
      <c r="G34" s="4">
        <f t="shared" si="0"/>
        <v>13</v>
      </c>
    </row>
    <row r="35" spans="1:7">
      <c r="B35" s="787"/>
      <c r="C35" s="787"/>
      <c r="D35" t="s">
        <v>13</v>
      </c>
      <c r="E35" s="4">
        <v>2</v>
      </c>
      <c r="F35" s="4"/>
      <c r="G35" s="4">
        <f t="shared" si="0"/>
        <v>15</v>
      </c>
    </row>
    <row r="36" spans="1:7">
      <c r="B36" s="787"/>
      <c r="C36" s="787"/>
      <c r="D36" t="s">
        <v>14</v>
      </c>
      <c r="E36" s="4">
        <v>210</v>
      </c>
      <c r="F36" s="4"/>
      <c r="G36" s="4">
        <f t="shared" si="0"/>
        <v>225</v>
      </c>
    </row>
    <row r="37" spans="1:7">
      <c r="A37" s="39">
        <v>42887</v>
      </c>
      <c r="B37" s="787">
        <v>12759</v>
      </c>
      <c r="C37" s="787" t="s">
        <v>18</v>
      </c>
      <c r="D37" t="s">
        <v>14</v>
      </c>
      <c r="F37" s="4">
        <v>210</v>
      </c>
      <c r="G37" s="4">
        <f t="shared" si="0"/>
        <v>15</v>
      </c>
    </row>
    <row r="38" spans="1:7">
      <c r="A38" s="39">
        <v>42916</v>
      </c>
      <c r="B38" s="787">
        <v>12894</v>
      </c>
      <c r="C38" s="787" t="s">
        <v>18</v>
      </c>
      <c r="D38" t="s">
        <v>12</v>
      </c>
      <c r="F38" s="4">
        <v>13</v>
      </c>
      <c r="G38" s="4">
        <f t="shared" si="0"/>
        <v>2</v>
      </c>
    </row>
    <row r="39" spans="1:7">
      <c r="A39" s="39">
        <v>42916</v>
      </c>
      <c r="B39" s="787">
        <v>12894</v>
      </c>
      <c r="C39" s="787" t="s">
        <v>18</v>
      </c>
      <c r="D39" t="s">
        <v>13</v>
      </c>
      <c r="F39" s="4">
        <v>2</v>
      </c>
      <c r="G39" s="4">
        <f t="shared" si="0"/>
        <v>0</v>
      </c>
    </row>
    <row r="40" spans="1:7">
      <c r="A40" s="39">
        <v>42916</v>
      </c>
      <c r="B40" s="787" t="s">
        <v>10</v>
      </c>
      <c r="C40" s="787" t="s">
        <v>19</v>
      </c>
      <c r="D40" t="s">
        <v>12</v>
      </c>
      <c r="E40" s="4">
        <v>12.5</v>
      </c>
      <c r="F40" s="4"/>
      <c r="G40" s="4">
        <f t="shared" si="0"/>
        <v>12.5</v>
      </c>
    </row>
    <row r="41" spans="1:7">
      <c r="B41" s="787"/>
      <c r="C41" s="787"/>
      <c r="D41" t="s">
        <v>13</v>
      </c>
      <c r="E41" s="4">
        <v>2</v>
      </c>
      <c r="F41" s="4"/>
      <c r="G41" s="4">
        <f t="shared" si="0"/>
        <v>14.5</v>
      </c>
    </row>
    <row r="42" spans="1:7">
      <c r="B42" s="787"/>
      <c r="C42" s="787"/>
      <c r="D42" t="s">
        <v>14</v>
      </c>
      <c r="E42" s="4">
        <v>210</v>
      </c>
      <c r="F42" s="4"/>
      <c r="G42" s="4">
        <f t="shared" si="0"/>
        <v>224.5</v>
      </c>
    </row>
    <row r="43" spans="1:7">
      <c r="A43" s="39">
        <v>42946</v>
      </c>
      <c r="B43" s="787">
        <v>12893</v>
      </c>
      <c r="C43" s="787" t="s">
        <v>19</v>
      </c>
      <c r="D43" t="s">
        <v>14</v>
      </c>
      <c r="F43" s="4">
        <v>210</v>
      </c>
      <c r="G43" s="4">
        <f t="shared" si="0"/>
        <v>14.5</v>
      </c>
    </row>
    <row r="44" spans="1:7">
      <c r="A44" s="39">
        <v>42948</v>
      </c>
      <c r="B44" s="787">
        <v>13203</v>
      </c>
      <c r="C44" s="787" t="s">
        <v>19</v>
      </c>
      <c r="D44" t="s">
        <v>12</v>
      </c>
      <c r="F44" s="4">
        <v>12.5</v>
      </c>
      <c r="G44" s="4">
        <f t="shared" si="0"/>
        <v>2</v>
      </c>
    </row>
    <row r="45" spans="1:7">
      <c r="A45" s="39">
        <v>42948</v>
      </c>
      <c r="B45" s="787">
        <v>13203</v>
      </c>
      <c r="C45" s="787"/>
      <c r="D45" t="s">
        <v>13</v>
      </c>
      <c r="F45" s="4">
        <v>2</v>
      </c>
      <c r="G45" s="4">
        <f t="shared" si="0"/>
        <v>0</v>
      </c>
    </row>
    <row r="46" spans="1:7">
      <c r="A46" s="39">
        <v>42947</v>
      </c>
      <c r="B46" s="787" t="s">
        <v>10</v>
      </c>
      <c r="C46" s="787" t="s">
        <v>20</v>
      </c>
      <c r="D46" t="s">
        <v>12</v>
      </c>
      <c r="E46" s="4">
        <v>13</v>
      </c>
      <c r="F46" s="4"/>
      <c r="G46" s="4">
        <f t="shared" si="0"/>
        <v>13</v>
      </c>
    </row>
    <row r="47" spans="1:7">
      <c r="B47" s="787"/>
      <c r="C47" s="787"/>
      <c r="D47" t="s">
        <v>13</v>
      </c>
      <c r="E47" s="4">
        <v>2</v>
      </c>
      <c r="F47" s="4"/>
      <c r="G47" s="4">
        <f t="shared" si="0"/>
        <v>15</v>
      </c>
    </row>
    <row r="48" spans="1:7">
      <c r="B48" s="787"/>
      <c r="C48" s="787"/>
      <c r="D48" t="s">
        <v>14</v>
      </c>
      <c r="E48" s="4">
        <v>210</v>
      </c>
      <c r="F48" s="4"/>
      <c r="G48" s="4">
        <f t="shared" si="0"/>
        <v>225</v>
      </c>
    </row>
    <row r="49" spans="1:7">
      <c r="A49" s="39">
        <v>42948</v>
      </c>
      <c r="B49" s="787">
        <v>13202</v>
      </c>
      <c r="C49" s="787" t="s">
        <v>20</v>
      </c>
      <c r="D49" t="s">
        <v>14</v>
      </c>
      <c r="F49" s="4">
        <v>210</v>
      </c>
      <c r="G49" s="4">
        <f t="shared" si="0"/>
        <v>15</v>
      </c>
    </row>
    <row r="50" spans="1:7">
      <c r="A50" s="39">
        <v>42982</v>
      </c>
      <c r="B50" s="787">
        <v>13388</v>
      </c>
      <c r="C50" s="787" t="s">
        <v>20</v>
      </c>
      <c r="D50" t="s">
        <v>12</v>
      </c>
      <c r="F50" s="4">
        <v>13</v>
      </c>
      <c r="G50" s="4">
        <f t="shared" si="0"/>
        <v>2</v>
      </c>
    </row>
    <row r="51" spans="1:7">
      <c r="A51" s="39">
        <v>42982</v>
      </c>
      <c r="B51" s="787">
        <v>13388</v>
      </c>
      <c r="C51" s="787" t="s">
        <v>20</v>
      </c>
      <c r="D51" t="s">
        <v>13</v>
      </c>
      <c r="F51" s="4">
        <v>2</v>
      </c>
      <c r="G51" s="4">
        <f t="shared" si="0"/>
        <v>0</v>
      </c>
    </row>
    <row r="52" spans="1:7">
      <c r="A52" s="39">
        <v>42978</v>
      </c>
      <c r="B52" s="787" t="s">
        <v>10</v>
      </c>
      <c r="C52" s="787" t="s">
        <v>21</v>
      </c>
      <c r="D52" t="s">
        <v>12</v>
      </c>
      <c r="E52" s="4">
        <v>13</v>
      </c>
      <c r="F52" s="4"/>
      <c r="G52" s="4">
        <f t="shared" si="0"/>
        <v>13</v>
      </c>
    </row>
    <row r="53" spans="1:7">
      <c r="B53" s="787"/>
      <c r="C53" s="787"/>
      <c r="D53" t="s">
        <v>13</v>
      </c>
      <c r="E53" s="4">
        <v>2</v>
      </c>
      <c r="F53" s="4"/>
      <c r="G53" s="4">
        <f t="shared" si="0"/>
        <v>15</v>
      </c>
    </row>
    <row r="54" spans="1:7">
      <c r="B54" s="787"/>
      <c r="C54" s="787"/>
      <c r="D54" t="s">
        <v>14</v>
      </c>
      <c r="E54" s="4">
        <v>210</v>
      </c>
      <c r="F54" s="4"/>
      <c r="G54" s="4">
        <f t="shared" si="0"/>
        <v>225</v>
      </c>
    </row>
    <row r="55" spans="1:7">
      <c r="A55" s="39">
        <v>42982</v>
      </c>
      <c r="B55" s="787">
        <v>13388</v>
      </c>
      <c r="C55" s="787" t="s">
        <v>21</v>
      </c>
      <c r="D55" t="s">
        <v>14</v>
      </c>
      <c r="F55" s="4">
        <v>210</v>
      </c>
      <c r="G55" s="4">
        <f t="shared" si="0"/>
        <v>15</v>
      </c>
    </row>
    <row r="56" spans="1:7">
      <c r="A56" s="39">
        <v>43005</v>
      </c>
      <c r="B56" s="787">
        <v>13535</v>
      </c>
      <c r="C56" s="787" t="s">
        <v>21</v>
      </c>
      <c r="D56" t="s">
        <v>12</v>
      </c>
      <c r="F56" s="4">
        <v>13</v>
      </c>
      <c r="G56" s="4">
        <f t="shared" si="0"/>
        <v>2</v>
      </c>
    </row>
    <row r="57" spans="1:7">
      <c r="A57" s="39">
        <v>43005</v>
      </c>
      <c r="B57" s="787">
        <v>13535</v>
      </c>
      <c r="C57" s="787" t="s">
        <v>21</v>
      </c>
      <c r="D57" t="s">
        <v>13</v>
      </c>
      <c r="F57" s="4">
        <v>2</v>
      </c>
      <c r="G57" s="4">
        <f t="shared" si="0"/>
        <v>0</v>
      </c>
    </row>
    <row r="58" spans="1:7">
      <c r="A58" s="39">
        <v>43008</v>
      </c>
      <c r="B58" s="787" t="s">
        <v>10</v>
      </c>
      <c r="C58" s="787" t="s">
        <v>22</v>
      </c>
      <c r="D58" t="s">
        <v>12</v>
      </c>
      <c r="E58" s="4">
        <v>8</v>
      </c>
      <c r="F58" s="4"/>
      <c r="G58" s="4">
        <f t="shared" si="0"/>
        <v>8</v>
      </c>
    </row>
    <row r="59" spans="1:7">
      <c r="B59" s="787"/>
      <c r="C59" s="787"/>
      <c r="D59" t="s">
        <v>13</v>
      </c>
      <c r="E59" s="4">
        <v>2</v>
      </c>
      <c r="F59" s="4"/>
      <c r="G59" s="4">
        <f t="shared" si="0"/>
        <v>10</v>
      </c>
    </row>
    <row r="60" spans="1:7">
      <c r="B60" s="787"/>
      <c r="C60" s="787"/>
      <c r="D60" t="s">
        <v>14</v>
      </c>
      <c r="E60" s="4">
        <v>210</v>
      </c>
      <c r="F60" s="4"/>
      <c r="G60" s="4">
        <f t="shared" si="0"/>
        <v>220</v>
      </c>
    </row>
    <row r="61" spans="1:7">
      <c r="A61" s="39">
        <v>43005</v>
      </c>
      <c r="B61" s="787">
        <v>13535</v>
      </c>
      <c r="C61" s="787" t="s">
        <v>22</v>
      </c>
      <c r="D61" t="s">
        <v>14</v>
      </c>
      <c r="F61" s="4">
        <v>210</v>
      </c>
      <c r="G61" s="4">
        <f t="shared" si="0"/>
        <v>10</v>
      </c>
    </row>
    <row r="62" spans="1:7">
      <c r="A62" s="39">
        <v>43031</v>
      </c>
      <c r="B62" s="787">
        <v>13676</v>
      </c>
      <c r="C62" s="787" t="s">
        <v>22</v>
      </c>
      <c r="D62" t="s">
        <v>12</v>
      </c>
      <c r="F62" s="4">
        <v>7.8</v>
      </c>
      <c r="G62" s="4">
        <f t="shared" si="0"/>
        <v>2.2000000000000002</v>
      </c>
    </row>
    <row r="63" spans="1:7">
      <c r="A63" s="39">
        <v>43031</v>
      </c>
      <c r="B63" s="787">
        <v>13676</v>
      </c>
      <c r="C63" s="787" t="s">
        <v>22</v>
      </c>
      <c r="D63" t="s">
        <v>13</v>
      </c>
      <c r="F63" s="4">
        <v>1.3</v>
      </c>
      <c r="G63" s="4">
        <f t="shared" si="0"/>
        <v>0.90000000000000013</v>
      </c>
    </row>
    <row r="64" spans="1:7">
      <c r="A64" s="39">
        <v>43062</v>
      </c>
      <c r="B64" s="787">
        <v>13816</v>
      </c>
      <c r="C64" s="787" t="s">
        <v>22</v>
      </c>
      <c r="D64" t="s">
        <v>13</v>
      </c>
      <c r="F64" s="4">
        <v>0.7</v>
      </c>
      <c r="G64" s="4">
        <f t="shared" si="0"/>
        <v>0.20000000000000018</v>
      </c>
    </row>
    <row r="65" spans="1:7">
      <c r="A65" s="39">
        <v>43090</v>
      </c>
      <c r="B65" s="787">
        <v>13970</v>
      </c>
      <c r="C65" s="787" t="s">
        <v>22</v>
      </c>
      <c r="D65" t="s">
        <v>12</v>
      </c>
      <c r="F65" s="4">
        <v>0.2</v>
      </c>
      <c r="G65" s="4">
        <f t="shared" si="0"/>
        <v>0</v>
      </c>
    </row>
    <row r="66" spans="1:7">
      <c r="A66" s="39">
        <v>43039</v>
      </c>
      <c r="B66" s="787" t="s">
        <v>10</v>
      </c>
      <c r="C66" s="787" t="s">
        <v>23</v>
      </c>
      <c r="D66" t="s">
        <v>12</v>
      </c>
      <c r="E66" s="4">
        <v>8</v>
      </c>
      <c r="F66" s="4"/>
      <c r="G66" s="4">
        <f t="shared" si="0"/>
        <v>8</v>
      </c>
    </row>
    <row r="67" spans="1:7">
      <c r="B67" s="787"/>
      <c r="C67" s="787"/>
      <c r="D67" t="s">
        <v>13</v>
      </c>
      <c r="E67" s="4">
        <v>2</v>
      </c>
      <c r="F67" s="4"/>
      <c r="G67" s="4">
        <f t="shared" si="0"/>
        <v>10</v>
      </c>
    </row>
    <row r="68" spans="1:7">
      <c r="B68" s="787"/>
      <c r="C68" s="787"/>
      <c r="D68" t="s">
        <v>14</v>
      </c>
      <c r="E68" s="4">
        <v>210</v>
      </c>
      <c r="F68" s="4"/>
      <c r="G68" s="4">
        <f t="shared" si="0"/>
        <v>220</v>
      </c>
    </row>
    <row r="69" spans="1:7">
      <c r="A69" s="39">
        <v>43010</v>
      </c>
      <c r="B69" s="787">
        <v>13580</v>
      </c>
      <c r="C69" s="787" t="s">
        <v>23</v>
      </c>
      <c r="D69" t="s">
        <v>14</v>
      </c>
      <c r="F69" s="4">
        <v>210</v>
      </c>
      <c r="G69" s="4">
        <f t="shared" si="0"/>
        <v>10</v>
      </c>
    </row>
    <row r="70" spans="1:7">
      <c r="A70" s="39">
        <v>43062</v>
      </c>
      <c r="B70" s="787">
        <v>13816</v>
      </c>
      <c r="C70" s="787" t="s">
        <v>23</v>
      </c>
      <c r="D70" t="s">
        <v>12</v>
      </c>
      <c r="F70" s="4">
        <v>8</v>
      </c>
      <c r="G70" s="4">
        <f t="shared" si="0"/>
        <v>2</v>
      </c>
    </row>
    <row r="71" spans="1:7">
      <c r="A71" s="39">
        <v>43062</v>
      </c>
      <c r="B71" s="787">
        <v>13816</v>
      </c>
      <c r="C71" s="787" t="s">
        <v>23</v>
      </c>
      <c r="D71" t="s">
        <v>13</v>
      </c>
      <c r="F71" s="4">
        <v>2</v>
      </c>
      <c r="G71" s="4">
        <f t="shared" si="0"/>
        <v>0</v>
      </c>
    </row>
    <row r="72" spans="1:7">
      <c r="A72" s="39">
        <v>43069</v>
      </c>
      <c r="B72" s="787" t="s">
        <v>10</v>
      </c>
      <c r="C72" s="787" t="s">
        <v>24</v>
      </c>
      <c r="D72" t="s">
        <v>12</v>
      </c>
      <c r="E72" s="4">
        <v>8.1999999999999993</v>
      </c>
      <c r="F72" s="4"/>
      <c r="G72" s="4">
        <f t="shared" ref="G72:G135" si="1">+G71+E72-F72</f>
        <v>8.1999999999999993</v>
      </c>
    </row>
    <row r="73" spans="1:7">
      <c r="B73" s="787"/>
      <c r="C73" s="787"/>
      <c r="D73" t="s">
        <v>13</v>
      </c>
      <c r="E73" s="4">
        <v>2</v>
      </c>
      <c r="F73" s="4"/>
      <c r="G73" s="4">
        <f t="shared" si="1"/>
        <v>10.199999999999999</v>
      </c>
    </row>
    <row r="74" spans="1:7">
      <c r="B74" s="787"/>
      <c r="C74" s="787"/>
      <c r="D74" t="s">
        <v>14</v>
      </c>
      <c r="E74" s="4">
        <v>210</v>
      </c>
      <c r="F74" s="4"/>
      <c r="G74" s="4">
        <f t="shared" si="1"/>
        <v>220.2</v>
      </c>
    </row>
    <row r="75" spans="1:7">
      <c r="A75" s="39">
        <v>43038</v>
      </c>
      <c r="B75" s="787">
        <v>13711</v>
      </c>
      <c r="C75" s="787" t="s">
        <v>24</v>
      </c>
      <c r="D75" t="s">
        <v>14</v>
      </c>
      <c r="F75" s="4">
        <v>210</v>
      </c>
      <c r="G75" s="4">
        <f t="shared" si="1"/>
        <v>10.199999999999989</v>
      </c>
    </row>
    <row r="76" spans="1:7">
      <c r="A76" s="39">
        <v>43090</v>
      </c>
      <c r="B76" s="787">
        <v>13970</v>
      </c>
      <c r="C76" s="787" t="s">
        <v>24</v>
      </c>
      <c r="D76" t="s">
        <v>12</v>
      </c>
      <c r="F76" s="4">
        <v>8.1999999999999993</v>
      </c>
      <c r="G76" s="4">
        <f t="shared" si="1"/>
        <v>1.9999999999999893</v>
      </c>
    </row>
    <row r="77" spans="1:7">
      <c r="A77" s="39">
        <v>43090</v>
      </c>
      <c r="B77" s="787">
        <v>13970</v>
      </c>
      <c r="C77" s="787" t="s">
        <v>24</v>
      </c>
      <c r="D77" t="s">
        <v>13</v>
      </c>
      <c r="F77" s="4">
        <v>2</v>
      </c>
      <c r="G77" s="4">
        <f t="shared" si="1"/>
        <v>-1.0658141036401503E-14</v>
      </c>
    </row>
    <row r="78" spans="1:7">
      <c r="A78" s="39">
        <v>43100</v>
      </c>
      <c r="B78" s="787" t="s">
        <v>10</v>
      </c>
      <c r="C78" s="787" t="s">
        <v>25</v>
      </c>
      <c r="D78" t="s">
        <v>12</v>
      </c>
      <c r="E78" s="4">
        <v>8.9</v>
      </c>
      <c r="F78" s="4"/>
      <c r="G78" s="4">
        <f t="shared" si="1"/>
        <v>8.8999999999999897</v>
      </c>
    </row>
    <row r="79" spans="1:7">
      <c r="B79" s="787"/>
      <c r="C79" s="787"/>
      <c r="D79" t="s">
        <v>13</v>
      </c>
      <c r="E79" s="4">
        <v>2</v>
      </c>
      <c r="F79" s="4"/>
      <c r="G79" s="4">
        <f t="shared" si="1"/>
        <v>10.89999999999999</v>
      </c>
    </row>
    <row r="80" spans="1:7">
      <c r="B80" s="787"/>
      <c r="C80" s="787"/>
      <c r="D80" t="s">
        <v>14</v>
      </c>
      <c r="E80" s="4">
        <v>210</v>
      </c>
      <c r="F80" s="4"/>
      <c r="G80" s="4">
        <f t="shared" si="1"/>
        <v>220.89999999999998</v>
      </c>
    </row>
    <row r="81" spans="1:7">
      <c r="A81" s="39">
        <v>43118</v>
      </c>
      <c r="B81" s="787">
        <v>14092</v>
      </c>
      <c r="C81" s="787" t="s">
        <v>25</v>
      </c>
      <c r="D81" t="s">
        <v>12</v>
      </c>
      <c r="F81" s="4">
        <v>8.9</v>
      </c>
      <c r="G81" s="4">
        <f t="shared" si="1"/>
        <v>211.99999999999997</v>
      </c>
    </row>
    <row r="82" spans="1:7">
      <c r="A82" s="39">
        <v>43118</v>
      </c>
      <c r="B82" s="787">
        <v>14092</v>
      </c>
      <c r="C82" s="787" t="s">
        <v>25</v>
      </c>
      <c r="D82" t="s">
        <v>13</v>
      </c>
      <c r="F82" s="4">
        <v>2</v>
      </c>
      <c r="G82" s="4">
        <f t="shared" si="1"/>
        <v>209.99999999999997</v>
      </c>
    </row>
    <row r="83" spans="1:7">
      <c r="A83" s="39">
        <v>43070</v>
      </c>
      <c r="B83" s="787">
        <v>13889</v>
      </c>
      <c r="C83" s="787" t="s">
        <v>25</v>
      </c>
      <c r="D83" t="s">
        <v>14</v>
      </c>
      <c r="F83" s="4">
        <v>210</v>
      </c>
      <c r="G83" s="4">
        <f t="shared" si="1"/>
        <v>0</v>
      </c>
    </row>
    <row r="84" spans="1:7">
      <c r="A84" s="39">
        <v>43101</v>
      </c>
      <c r="B84" s="787" t="s">
        <v>10</v>
      </c>
      <c r="C84" s="787" t="s">
        <v>11</v>
      </c>
      <c r="D84" t="s">
        <v>12</v>
      </c>
      <c r="E84" s="4">
        <v>8</v>
      </c>
      <c r="F84" s="4"/>
      <c r="G84" s="4">
        <f t="shared" si="1"/>
        <v>8</v>
      </c>
    </row>
    <row r="85" spans="1:7">
      <c r="B85" s="787"/>
      <c r="C85" s="787"/>
      <c r="D85" t="s">
        <v>13</v>
      </c>
      <c r="E85" s="4">
        <v>2</v>
      </c>
      <c r="F85" s="4"/>
      <c r="G85" s="4">
        <f t="shared" si="1"/>
        <v>10</v>
      </c>
    </row>
    <row r="86" spans="1:7">
      <c r="B86" s="787"/>
      <c r="C86" s="787"/>
      <c r="D86" t="s">
        <v>14</v>
      </c>
      <c r="E86" s="4">
        <v>210</v>
      </c>
      <c r="F86" s="4"/>
      <c r="G86" s="4">
        <f t="shared" si="1"/>
        <v>220</v>
      </c>
    </row>
    <row r="87" spans="1:7">
      <c r="A87" s="39">
        <v>43102</v>
      </c>
      <c r="B87" s="787"/>
      <c r="C87" s="787" t="s">
        <v>11</v>
      </c>
      <c r="D87" t="s">
        <v>14</v>
      </c>
      <c r="F87" s="4">
        <v>210</v>
      </c>
      <c r="G87" s="4">
        <f t="shared" si="1"/>
        <v>10</v>
      </c>
    </row>
    <row r="88" spans="1:7">
      <c r="A88" s="39">
        <v>43159</v>
      </c>
      <c r="B88" s="787">
        <v>14272</v>
      </c>
      <c r="C88" s="787" t="s">
        <v>11</v>
      </c>
      <c r="D88" t="s">
        <v>12</v>
      </c>
      <c r="F88" s="4">
        <v>8</v>
      </c>
      <c r="G88" s="4">
        <f t="shared" si="1"/>
        <v>2</v>
      </c>
    </row>
    <row r="89" spans="1:7">
      <c r="A89" s="39">
        <v>43159</v>
      </c>
      <c r="B89" s="787">
        <v>14272</v>
      </c>
      <c r="C89" s="787" t="s">
        <v>11</v>
      </c>
      <c r="D89" t="s">
        <v>13</v>
      </c>
      <c r="F89" s="4">
        <v>2</v>
      </c>
      <c r="G89" s="4">
        <f t="shared" si="1"/>
        <v>0</v>
      </c>
    </row>
    <row r="90" spans="1:7">
      <c r="A90" s="41">
        <v>43132</v>
      </c>
      <c r="B90" s="786" t="s">
        <v>10</v>
      </c>
      <c r="C90" s="786" t="s">
        <v>15</v>
      </c>
      <c r="D90" t="s">
        <v>12</v>
      </c>
      <c r="E90" s="4">
        <v>9.9</v>
      </c>
      <c r="F90" s="4"/>
      <c r="G90" s="4">
        <f t="shared" si="1"/>
        <v>9.9</v>
      </c>
    </row>
    <row r="91" spans="1:7">
      <c r="B91" s="787"/>
      <c r="C91" s="787"/>
      <c r="D91" t="s">
        <v>13</v>
      </c>
      <c r="E91" s="4">
        <v>2</v>
      </c>
      <c r="F91" s="4"/>
      <c r="G91" s="4">
        <f t="shared" si="1"/>
        <v>11.9</v>
      </c>
    </row>
    <row r="92" spans="1:7">
      <c r="B92" s="787"/>
      <c r="C92" s="787"/>
      <c r="D92" t="s">
        <v>14</v>
      </c>
      <c r="E92" s="4">
        <v>210</v>
      </c>
      <c r="F92" s="4"/>
      <c r="G92" s="4">
        <f t="shared" si="1"/>
        <v>221.9</v>
      </c>
    </row>
    <row r="93" spans="1:7">
      <c r="A93" s="39">
        <v>43207</v>
      </c>
      <c r="B93" s="787">
        <v>14488</v>
      </c>
      <c r="C93" s="787" t="s">
        <v>15</v>
      </c>
      <c r="D93" t="s">
        <v>12</v>
      </c>
      <c r="F93" s="4">
        <v>9.9</v>
      </c>
      <c r="G93" s="4">
        <f t="shared" si="1"/>
        <v>212</v>
      </c>
    </row>
    <row r="94" spans="1:7">
      <c r="A94" s="39">
        <v>43207</v>
      </c>
      <c r="B94" s="787">
        <v>14488</v>
      </c>
      <c r="C94" s="787" t="s">
        <v>15</v>
      </c>
      <c r="D94" t="s">
        <v>13</v>
      </c>
      <c r="F94" s="4">
        <v>2</v>
      </c>
      <c r="G94" s="4">
        <f t="shared" si="1"/>
        <v>210</v>
      </c>
    </row>
    <row r="95" spans="1:7">
      <c r="A95" s="39">
        <v>43132</v>
      </c>
      <c r="B95" s="787">
        <v>14174</v>
      </c>
      <c r="C95" s="787" t="s">
        <v>15</v>
      </c>
      <c r="D95" t="s">
        <v>14</v>
      </c>
      <c r="F95" s="4">
        <v>210</v>
      </c>
      <c r="G95" s="4">
        <f t="shared" si="1"/>
        <v>0</v>
      </c>
    </row>
    <row r="96" spans="1:7">
      <c r="A96" s="41">
        <v>43190</v>
      </c>
      <c r="B96" s="786" t="s">
        <v>10</v>
      </c>
      <c r="C96" s="786" t="s">
        <v>16</v>
      </c>
      <c r="D96" t="s">
        <v>12</v>
      </c>
      <c r="E96" s="4">
        <v>9.5</v>
      </c>
      <c r="F96" s="4"/>
      <c r="G96" s="4">
        <f t="shared" si="1"/>
        <v>9.5</v>
      </c>
    </row>
    <row r="97" spans="1:7">
      <c r="B97" s="787"/>
      <c r="C97" s="787"/>
      <c r="D97" t="s">
        <v>13</v>
      </c>
      <c r="E97" s="4">
        <v>2</v>
      </c>
      <c r="F97" s="4"/>
      <c r="G97" s="4">
        <f t="shared" si="1"/>
        <v>11.5</v>
      </c>
    </row>
    <row r="98" spans="1:7">
      <c r="B98" s="787"/>
      <c r="C98" s="787"/>
      <c r="D98" t="s">
        <v>14</v>
      </c>
      <c r="E98" s="4">
        <v>210</v>
      </c>
      <c r="F98" s="4"/>
      <c r="G98" s="4">
        <f t="shared" si="1"/>
        <v>221.5</v>
      </c>
    </row>
    <row r="99" spans="1:7">
      <c r="A99" s="39">
        <v>43160</v>
      </c>
      <c r="B99" s="787">
        <v>14310</v>
      </c>
      <c r="C99" s="787" t="s">
        <v>16</v>
      </c>
      <c r="D99" t="s">
        <v>14</v>
      </c>
      <c r="F99" s="4">
        <v>210</v>
      </c>
      <c r="G99" s="4">
        <f t="shared" si="1"/>
        <v>11.5</v>
      </c>
    </row>
    <row r="100" spans="1:7">
      <c r="A100" s="39">
        <v>43220</v>
      </c>
      <c r="B100" s="787">
        <v>14519</v>
      </c>
      <c r="C100" s="787" t="s">
        <v>16</v>
      </c>
      <c r="D100" t="s">
        <v>12</v>
      </c>
      <c r="F100" s="4">
        <v>9.5</v>
      </c>
      <c r="G100" s="4">
        <f t="shared" si="1"/>
        <v>2</v>
      </c>
    </row>
    <row r="101" spans="1:7">
      <c r="A101" s="39">
        <v>43220</v>
      </c>
      <c r="B101" s="787">
        <v>14519</v>
      </c>
      <c r="C101" s="787" t="s">
        <v>16</v>
      </c>
      <c r="D101" t="s">
        <v>13</v>
      </c>
      <c r="F101" s="4">
        <v>2</v>
      </c>
      <c r="G101" s="4">
        <f t="shared" si="1"/>
        <v>0</v>
      </c>
    </row>
    <row r="102" spans="1:7">
      <c r="A102" s="39">
        <v>43220</v>
      </c>
      <c r="B102" s="787" t="s">
        <v>10</v>
      </c>
      <c r="C102" s="787" t="s">
        <v>17</v>
      </c>
      <c r="D102" t="s">
        <v>12</v>
      </c>
      <c r="E102" s="4">
        <v>9.8000000000000007</v>
      </c>
      <c r="F102" s="4"/>
      <c r="G102" s="4">
        <f t="shared" si="1"/>
        <v>9.8000000000000007</v>
      </c>
    </row>
    <row r="103" spans="1:7">
      <c r="B103" s="787"/>
      <c r="C103" s="787"/>
      <c r="D103" t="s">
        <v>13</v>
      </c>
      <c r="E103" s="4">
        <v>2</v>
      </c>
      <c r="F103" s="4"/>
      <c r="G103" s="4">
        <f t="shared" si="1"/>
        <v>11.8</v>
      </c>
    </row>
    <row r="104" spans="1:7">
      <c r="B104" s="787"/>
      <c r="C104" s="787"/>
      <c r="D104" t="s">
        <v>14</v>
      </c>
      <c r="E104" s="4">
        <v>210</v>
      </c>
      <c r="F104" s="4"/>
      <c r="G104" s="4">
        <f t="shared" si="1"/>
        <v>221.8</v>
      </c>
    </row>
    <row r="105" spans="1:7">
      <c r="A105" s="39">
        <v>43220</v>
      </c>
      <c r="B105" s="787">
        <v>14521</v>
      </c>
      <c r="C105" s="787" t="s">
        <v>17</v>
      </c>
      <c r="D105" t="s">
        <v>14</v>
      </c>
      <c r="F105" s="4">
        <v>210</v>
      </c>
      <c r="G105" s="4">
        <f t="shared" si="1"/>
        <v>11.800000000000011</v>
      </c>
    </row>
    <row r="106" spans="1:7">
      <c r="A106" s="39">
        <v>43243</v>
      </c>
      <c r="B106" s="787">
        <v>14657</v>
      </c>
      <c r="C106" s="787" t="s">
        <v>17</v>
      </c>
      <c r="D106" t="s">
        <v>12</v>
      </c>
      <c r="F106" s="4">
        <v>9.8000000000000007</v>
      </c>
      <c r="G106" s="4">
        <f t="shared" si="1"/>
        <v>2.0000000000000107</v>
      </c>
    </row>
    <row r="107" spans="1:7">
      <c r="A107" s="39">
        <v>43243</v>
      </c>
      <c r="B107" s="787">
        <v>14657</v>
      </c>
      <c r="C107" s="787" t="s">
        <v>17</v>
      </c>
      <c r="D107" t="s">
        <v>13</v>
      </c>
      <c r="F107" s="4">
        <v>2</v>
      </c>
      <c r="G107" s="4">
        <f t="shared" si="1"/>
        <v>1.0658141036401503E-14</v>
      </c>
    </row>
    <row r="108" spans="1:7">
      <c r="A108" s="39">
        <v>43251</v>
      </c>
      <c r="B108" s="787" t="s">
        <v>10</v>
      </c>
      <c r="C108" s="787" t="s">
        <v>18</v>
      </c>
      <c r="D108" t="s">
        <v>12</v>
      </c>
      <c r="E108" s="4">
        <v>9.1</v>
      </c>
      <c r="F108" s="4"/>
      <c r="G108" s="4">
        <f t="shared" si="1"/>
        <v>9.1000000000000103</v>
      </c>
    </row>
    <row r="109" spans="1:7">
      <c r="B109" s="787"/>
      <c r="C109" s="787"/>
      <c r="D109" t="s">
        <v>13</v>
      </c>
      <c r="E109" s="4">
        <v>8</v>
      </c>
      <c r="F109" s="4"/>
      <c r="G109" s="4">
        <f t="shared" si="1"/>
        <v>17.100000000000009</v>
      </c>
    </row>
    <row r="110" spans="1:7">
      <c r="B110" s="787"/>
      <c r="C110" s="787"/>
      <c r="D110" t="s">
        <v>14</v>
      </c>
      <c r="E110" s="4">
        <v>210</v>
      </c>
      <c r="F110" s="4"/>
      <c r="G110" s="4">
        <f t="shared" si="1"/>
        <v>227.10000000000002</v>
      </c>
    </row>
    <row r="111" spans="1:7">
      <c r="A111" s="39">
        <v>43251</v>
      </c>
      <c r="B111" s="787">
        <v>14703</v>
      </c>
      <c r="C111" s="787" t="s">
        <v>18</v>
      </c>
      <c r="D111" t="s">
        <v>14</v>
      </c>
      <c r="F111" s="4">
        <v>210</v>
      </c>
      <c r="G111" s="4">
        <f t="shared" si="1"/>
        <v>17.100000000000023</v>
      </c>
    </row>
    <row r="112" spans="1:7">
      <c r="A112" s="39">
        <v>43273</v>
      </c>
      <c r="B112" s="787">
        <v>14813</v>
      </c>
      <c r="C112" s="787" t="s">
        <v>18</v>
      </c>
      <c r="D112" t="s">
        <v>12</v>
      </c>
      <c r="F112" s="4">
        <v>9.1</v>
      </c>
      <c r="G112" s="4">
        <f t="shared" si="1"/>
        <v>8.0000000000000231</v>
      </c>
    </row>
    <row r="113" spans="1:7">
      <c r="A113" s="39">
        <v>43273</v>
      </c>
      <c r="B113" s="787">
        <v>14813</v>
      </c>
      <c r="C113" s="787" t="s">
        <v>18</v>
      </c>
      <c r="D113" t="s">
        <v>13</v>
      </c>
      <c r="F113" s="4">
        <v>8</v>
      </c>
      <c r="G113" s="4">
        <f t="shared" si="1"/>
        <v>2.3092638912203256E-14</v>
      </c>
    </row>
    <row r="114" spans="1:7">
      <c r="A114" s="39">
        <v>43281</v>
      </c>
      <c r="B114" s="787" t="s">
        <v>10</v>
      </c>
      <c r="C114" s="787" t="s">
        <v>19</v>
      </c>
      <c r="D114" t="s">
        <v>12</v>
      </c>
      <c r="E114" s="4">
        <v>8.5</v>
      </c>
      <c r="F114" s="4"/>
      <c r="G114" s="4">
        <f t="shared" si="1"/>
        <v>8.5000000000000231</v>
      </c>
    </row>
    <row r="115" spans="1:7">
      <c r="B115" s="787"/>
      <c r="C115" s="787"/>
      <c r="D115" t="s">
        <v>13</v>
      </c>
      <c r="E115" s="4">
        <v>6</v>
      </c>
      <c r="F115" s="4"/>
      <c r="G115" s="4">
        <f t="shared" si="1"/>
        <v>14.500000000000023</v>
      </c>
    </row>
    <row r="116" spans="1:7">
      <c r="B116" s="787"/>
      <c r="C116" s="787"/>
      <c r="D116" t="s">
        <v>14</v>
      </c>
      <c r="E116" s="4">
        <v>210</v>
      </c>
      <c r="F116" s="4"/>
      <c r="G116" s="4">
        <f t="shared" si="1"/>
        <v>224.50000000000003</v>
      </c>
    </row>
    <row r="117" spans="1:7">
      <c r="A117" s="39">
        <v>43283</v>
      </c>
      <c r="B117" s="787">
        <v>14874</v>
      </c>
      <c r="C117" s="787" t="s">
        <v>19</v>
      </c>
      <c r="D117" t="s">
        <v>14</v>
      </c>
      <c r="F117" s="4">
        <v>210</v>
      </c>
      <c r="G117" s="4">
        <f t="shared" si="1"/>
        <v>14.500000000000028</v>
      </c>
    </row>
    <row r="118" spans="1:7">
      <c r="A118" s="39">
        <v>43305</v>
      </c>
      <c r="B118" s="787">
        <v>14962</v>
      </c>
      <c r="C118" s="787" t="s">
        <v>19</v>
      </c>
      <c r="D118" t="s">
        <v>12</v>
      </c>
      <c r="F118" s="4">
        <v>8.5</v>
      </c>
      <c r="G118" s="4">
        <f t="shared" si="1"/>
        <v>6.0000000000000284</v>
      </c>
    </row>
    <row r="119" spans="1:7">
      <c r="A119" s="39">
        <v>43305</v>
      </c>
      <c r="B119" s="787">
        <v>14962</v>
      </c>
      <c r="C119" s="787" t="s">
        <v>19</v>
      </c>
      <c r="D119" t="s">
        <v>13</v>
      </c>
      <c r="F119" s="4">
        <v>6</v>
      </c>
      <c r="G119" s="4">
        <f t="shared" si="1"/>
        <v>2.8421709430404007E-14</v>
      </c>
    </row>
    <row r="120" spans="1:7">
      <c r="A120" s="39">
        <v>43312</v>
      </c>
      <c r="B120" s="787" t="s">
        <v>10</v>
      </c>
      <c r="C120" s="787" t="s">
        <v>20</v>
      </c>
      <c r="D120" t="s">
        <v>12</v>
      </c>
      <c r="E120" s="4">
        <v>8.3000000000000007</v>
      </c>
      <c r="F120" s="4"/>
      <c r="G120" s="4">
        <f t="shared" si="1"/>
        <v>8.3000000000000291</v>
      </c>
    </row>
    <row r="121" spans="1:7">
      <c r="B121" s="787"/>
      <c r="C121" s="787"/>
      <c r="D121" t="s">
        <v>13</v>
      </c>
      <c r="E121" s="4">
        <v>4</v>
      </c>
      <c r="F121" s="4"/>
      <c r="G121" s="4">
        <f t="shared" si="1"/>
        <v>12.300000000000029</v>
      </c>
    </row>
    <row r="122" spans="1:7">
      <c r="B122" s="787"/>
      <c r="C122" s="787"/>
      <c r="D122" t="s">
        <v>14</v>
      </c>
      <c r="E122" s="4">
        <v>210</v>
      </c>
      <c r="F122" s="4"/>
      <c r="G122" s="4">
        <f t="shared" si="1"/>
        <v>222.30000000000004</v>
      </c>
    </row>
    <row r="123" spans="1:7">
      <c r="A123" s="39">
        <v>43312</v>
      </c>
      <c r="B123" s="787">
        <v>14978</v>
      </c>
      <c r="C123" s="787" t="s">
        <v>20</v>
      </c>
      <c r="D123" t="s">
        <v>14</v>
      </c>
      <c r="F123" s="4">
        <v>210</v>
      </c>
      <c r="G123" s="4">
        <f t="shared" si="1"/>
        <v>12.30000000000004</v>
      </c>
    </row>
    <row r="124" spans="1:7">
      <c r="A124" s="39">
        <v>43335</v>
      </c>
      <c r="B124" s="787">
        <v>15073</v>
      </c>
      <c r="C124" s="787" t="s">
        <v>20</v>
      </c>
      <c r="D124" t="s">
        <v>12</v>
      </c>
      <c r="F124" s="4">
        <v>8.3000000000000007</v>
      </c>
      <c r="G124" s="4">
        <f t="shared" si="1"/>
        <v>4.0000000000000391</v>
      </c>
    </row>
    <row r="125" spans="1:7">
      <c r="A125" s="39">
        <v>43335</v>
      </c>
      <c r="B125" s="787">
        <v>15073</v>
      </c>
      <c r="C125" s="787" t="s">
        <v>20</v>
      </c>
      <c r="D125" t="s">
        <v>13</v>
      </c>
      <c r="F125" s="4">
        <v>4</v>
      </c>
      <c r="G125" s="4">
        <f t="shared" si="1"/>
        <v>3.907985046680551E-14</v>
      </c>
    </row>
    <row r="126" spans="1:7">
      <c r="A126" s="39">
        <v>43343</v>
      </c>
      <c r="B126" s="787" t="s">
        <v>10</v>
      </c>
      <c r="C126" s="787" t="s">
        <v>21</v>
      </c>
      <c r="D126" t="s">
        <v>12</v>
      </c>
      <c r="E126" s="4">
        <v>8.1999999999999993</v>
      </c>
      <c r="F126" s="4"/>
      <c r="G126" s="4">
        <f t="shared" si="1"/>
        <v>8.2000000000000384</v>
      </c>
    </row>
    <row r="127" spans="1:7">
      <c r="B127" s="787"/>
      <c r="C127" s="787"/>
      <c r="D127" t="s">
        <v>13</v>
      </c>
      <c r="E127" s="4">
        <v>3</v>
      </c>
      <c r="F127" s="4"/>
      <c r="G127" s="4">
        <f t="shared" si="1"/>
        <v>11.200000000000038</v>
      </c>
    </row>
    <row r="128" spans="1:7">
      <c r="B128" s="787"/>
      <c r="C128" s="787"/>
      <c r="D128" t="s">
        <v>14</v>
      </c>
      <c r="E128" s="4">
        <v>210</v>
      </c>
      <c r="F128" s="4"/>
      <c r="G128" s="4">
        <f t="shared" si="1"/>
        <v>221.20000000000005</v>
      </c>
    </row>
    <row r="129" spans="1:7">
      <c r="A129" s="39">
        <v>43348</v>
      </c>
      <c r="B129" s="787">
        <v>15154</v>
      </c>
      <c r="C129" s="787" t="s">
        <v>21</v>
      </c>
      <c r="D129" t="s">
        <v>14</v>
      </c>
      <c r="F129" s="4">
        <v>210</v>
      </c>
      <c r="G129" s="4">
        <f t="shared" si="1"/>
        <v>11.200000000000045</v>
      </c>
    </row>
    <row r="130" spans="1:7">
      <c r="A130" s="39">
        <v>43368</v>
      </c>
      <c r="B130" s="787">
        <v>15215</v>
      </c>
      <c r="C130" s="787" t="s">
        <v>21</v>
      </c>
      <c r="D130" t="s">
        <v>12</v>
      </c>
      <c r="F130" s="4">
        <v>8.1999999999999993</v>
      </c>
      <c r="G130" s="4">
        <f t="shared" si="1"/>
        <v>3.0000000000000462</v>
      </c>
    </row>
    <row r="131" spans="1:7">
      <c r="A131" s="39">
        <v>43368</v>
      </c>
      <c r="B131" s="787">
        <v>15215</v>
      </c>
      <c r="C131" s="787" t="s">
        <v>21</v>
      </c>
      <c r="D131" t="s">
        <v>13</v>
      </c>
      <c r="F131" s="4">
        <v>3</v>
      </c>
      <c r="G131" s="4">
        <f t="shared" si="1"/>
        <v>4.6185277824406512E-14</v>
      </c>
    </row>
    <row r="132" spans="1:7">
      <c r="A132" s="39">
        <v>43373</v>
      </c>
      <c r="B132" s="787" t="s">
        <v>10</v>
      </c>
      <c r="C132" s="787" t="s">
        <v>22</v>
      </c>
      <c r="D132" t="s">
        <v>12</v>
      </c>
      <c r="E132" s="4">
        <v>8.4</v>
      </c>
      <c r="F132" s="4"/>
      <c r="G132" s="4">
        <f t="shared" si="1"/>
        <v>8.4000000000000465</v>
      </c>
    </row>
    <row r="133" spans="1:7">
      <c r="B133" s="787"/>
      <c r="C133" s="787"/>
      <c r="D133" t="s">
        <v>13</v>
      </c>
      <c r="E133" s="4">
        <v>6</v>
      </c>
      <c r="F133" s="4"/>
      <c r="G133" s="4">
        <f t="shared" si="1"/>
        <v>14.400000000000047</v>
      </c>
    </row>
    <row r="134" spans="1:7">
      <c r="B134" s="787"/>
      <c r="C134" s="787"/>
      <c r="D134" t="s">
        <v>14</v>
      </c>
      <c r="E134" s="4">
        <v>210</v>
      </c>
      <c r="F134" s="4"/>
      <c r="G134" s="4">
        <f t="shared" si="1"/>
        <v>224.40000000000003</v>
      </c>
    </row>
    <row r="135" spans="1:7">
      <c r="A135" s="39">
        <v>43374</v>
      </c>
      <c r="B135" s="787">
        <v>15249</v>
      </c>
      <c r="C135" s="787" t="s">
        <v>22</v>
      </c>
      <c r="D135" t="s">
        <v>14</v>
      </c>
      <c r="F135" s="4">
        <v>105</v>
      </c>
      <c r="G135" s="4">
        <f t="shared" si="1"/>
        <v>119.40000000000003</v>
      </c>
    </row>
    <row r="136" spans="1:7">
      <c r="A136" s="39">
        <v>43376</v>
      </c>
      <c r="B136" s="787">
        <v>15319</v>
      </c>
      <c r="C136" s="787" t="s">
        <v>22</v>
      </c>
      <c r="D136" t="s">
        <v>14</v>
      </c>
      <c r="F136" s="4">
        <v>105</v>
      </c>
      <c r="G136" s="4">
        <f t="shared" ref="G136:G202" si="2">+G135+E136-F136</f>
        <v>14.400000000000034</v>
      </c>
    </row>
    <row r="137" spans="1:7">
      <c r="A137" s="39">
        <v>43469</v>
      </c>
      <c r="B137" s="787">
        <v>15738</v>
      </c>
      <c r="C137" s="787" t="s">
        <v>22</v>
      </c>
      <c r="D137" t="s">
        <v>12</v>
      </c>
      <c r="F137" s="4">
        <v>8.4</v>
      </c>
      <c r="G137" s="4">
        <f t="shared" si="2"/>
        <v>6.0000000000000338</v>
      </c>
    </row>
    <row r="138" spans="1:7">
      <c r="A138" s="39">
        <v>43469</v>
      </c>
      <c r="B138" s="787">
        <v>15738</v>
      </c>
      <c r="C138" s="787" t="s">
        <v>22</v>
      </c>
      <c r="D138" t="s">
        <v>13</v>
      </c>
      <c r="F138" s="4">
        <v>6</v>
      </c>
      <c r="G138" s="4">
        <f t="shared" si="2"/>
        <v>3.3750779948604759E-14</v>
      </c>
    </row>
    <row r="139" spans="1:7">
      <c r="A139" s="39">
        <v>43404</v>
      </c>
      <c r="B139" s="787" t="s">
        <v>10</v>
      </c>
      <c r="C139" s="787" t="s">
        <v>23</v>
      </c>
      <c r="D139" t="s">
        <v>12</v>
      </c>
      <c r="E139" s="4">
        <v>8.5</v>
      </c>
      <c r="F139" s="4"/>
      <c r="G139" s="4">
        <f t="shared" si="2"/>
        <v>8.5000000000000338</v>
      </c>
    </row>
    <row r="140" spans="1:7">
      <c r="B140" s="787"/>
      <c r="C140" s="787"/>
      <c r="D140" t="s">
        <v>13</v>
      </c>
      <c r="E140" s="4">
        <v>7</v>
      </c>
      <c r="F140" s="4"/>
      <c r="G140" s="4">
        <f t="shared" si="2"/>
        <v>15.500000000000034</v>
      </c>
    </row>
    <row r="141" spans="1:7">
      <c r="B141" s="787"/>
      <c r="C141" s="787"/>
      <c r="D141" t="s">
        <v>14</v>
      </c>
      <c r="E141" s="4">
        <v>210</v>
      </c>
      <c r="F141" s="4"/>
      <c r="G141" s="4">
        <f t="shared" si="2"/>
        <v>225.50000000000003</v>
      </c>
    </row>
    <row r="142" spans="1:7">
      <c r="A142" s="39">
        <v>43404</v>
      </c>
      <c r="B142" s="787">
        <v>15410</v>
      </c>
      <c r="C142" s="787" t="s">
        <v>23</v>
      </c>
      <c r="D142" t="s">
        <v>14</v>
      </c>
      <c r="F142" s="4">
        <v>210</v>
      </c>
      <c r="G142" s="4">
        <f t="shared" si="2"/>
        <v>15.500000000000028</v>
      </c>
    </row>
    <row r="143" spans="1:7">
      <c r="A143" s="39">
        <v>43469</v>
      </c>
      <c r="B143" s="787">
        <v>15738</v>
      </c>
      <c r="C143" s="787" t="s">
        <v>23</v>
      </c>
      <c r="D143" t="s">
        <v>12</v>
      </c>
      <c r="F143" s="4">
        <v>8.5</v>
      </c>
      <c r="G143" s="4">
        <f t="shared" si="2"/>
        <v>7.0000000000000284</v>
      </c>
    </row>
    <row r="144" spans="1:7">
      <c r="A144" s="39">
        <v>43469</v>
      </c>
      <c r="B144" s="787">
        <v>15738</v>
      </c>
      <c r="C144" s="787" t="s">
        <v>23</v>
      </c>
      <c r="D144" t="s">
        <v>13</v>
      </c>
      <c r="F144" s="4">
        <v>7</v>
      </c>
      <c r="G144" s="4">
        <f t="shared" si="2"/>
        <v>2.8421709430404007E-14</v>
      </c>
    </row>
    <row r="145" spans="1:7">
      <c r="A145" s="39">
        <v>43434</v>
      </c>
      <c r="B145" s="787" t="s">
        <v>10</v>
      </c>
      <c r="C145" s="787" t="s">
        <v>24</v>
      </c>
      <c r="D145" t="s">
        <v>12</v>
      </c>
      <c r="E145" s="4">
        <v>8.6999999999999993</v>
      </c>
      <c r="F145" s="4"/>
      <c r="G145" s="4">
        <f t="shared" si="2"/>
        <v>8.7000000000000277</v>
      </c>
    </row>
    <row r="146" spans="1:7">
      <c r="B146" s="787"/>
      <c r="C146" s="787"/>
      <c r="D146" t="s">
        <v>13</v>
      </c>
      <c r="E146" s="4">
        <v>7</v>
      </c>
      <c r="F146" s="4"/>
      <c r="G146" s="4">
        <f t="shared" si="2"/>
        <v>15.700000000000028</v>
      </c>
    </row>
    <row r="147" spans="1:7">
      <c r="B147" s="787"/>
      <c r="C147" s="787"/>
      <c r="D147" t="s">
        <v>14</v>
      </c>
      <c r="E147" s="4">
        <v>210</v>
      </c>
      <c r="F147" s="4"/>
      <c r="G147" s="4">
        <f t="shared" si="2"/>
        <v>225.70000000000002</v>
      </c>
    </row>
    <row r="148" spans="1:7">
      <c r="A148" s="39">
        <v>43434</v>
      </c>
      <c r="B148" s="787">
        <v>15548</v>
      </c>
      <c r="C148" s="787" t="s">
        <v>24</v>
      </c>
      <c r="D148" t="s">
        <v>14</v>
      </c>
      <c r="F148" s="4">
        <v>210</v>
      </c>
      <c r="G148" s="4">
        <f t="shared" si="2"/>
        <v>15.700000000000017</v>
      </c>
    </row>
    <row r="149" spans="1:7">
      <c r="A149" s="39">
        <v>43531</v>
      </c>
      <c r="B149" s="787">
        <v>17924</v>
      </c>
      <c r="C149" s="787" t="s">
        <v>24</v>
      </c>
      <c r="D149" t="s">
        <v>12</v>
      </c>
      <c r="F149" s="4">
        <v>8.6999999999999993</v>
      </c>
      <c r="G149" s="4">
        <f t="shared" si="2"/>
        <v>7.0000000000000178</v>
      </c>
    </row>
    <row r="150" spans="1:7">
      <c r="A150" s="39">
        <v>43531</v>
      </c>
      <c r="B150" s="787">
        <v>17924</v>
      </c>
      <c r="C150" s="787" t="s">
        <v>24</v>
      </c>
      <c r="D150" t="s">
        <v>13</v>
      </c>
      <c r="F150" s="4">
        <v>7</v>
      </c>
      <c r="G150" s="4">
        <f t="shared" si="2"/>
        <v>1.7763568394002505E-14</v>
      </c>
    </row>
    <row r="151" spans="1:7">
      <c r="A151" s="39">
        <v>43465</v>
      </c>
      <c r="B151" s="787" t="s">
        <v>10</v>
      </c>
      <c r="C151" s="787" t="s">
        <v>25</v>
      </c>
      <c r="D151" t="s">
        <v>12</v>
      </c>
      <c r="E151" s="4">
        <v>9.3000000000000007</v>
      </c>
      <c r="F151" s="4"/>
      <c r="G151" s="4">
        <f t="shared" si="2"/>
        <v>9.3000000000000185</v>
      </c>
    </row>
    <row r="152" spans="1:7">
      <c r="B152" s="787"/>
      <c r="C152" s="787"/>
      <c r="D152" t="s">
        <v>13</v>
      </c>
      <c r="E152" s="4">
        <v>7</v>
      </c>
      <c r="F152" s="4"/>
      <c r="G152" s="4">
        <f t="shared" si="2"/>
        <v>16.300000000000018</v>
      </c>
    </row>
    <row r="153" spans="1:7">
      <c r="B153" s="787"/>
      <c r="C153" s="787"/>
      <c r="D153" t="s">
        <v>14</v>
      </c>
      <c r="E153" s="4">
        <v>210</v>
      </c>
      <c r="F153" s="4"/>
      <c r="G153" s="4">
        <f t="shared" si="2"/>
        <v>226.3</v>
      </c>
    </row>
    <row r="154" spans="1:7">
      <c r="A154" s="39">
        <v>43830</v>
      </c>
      <c r="B154" s="787">
        <v>15670</v>
      </c>
      <c r="C154" s="787" t="s">
        <v>25</v>
      </c>
      <c r="D154" t="s">
        <v>14</v>
      </c>
      <c r="F154" s="4">
        <v>210</v>
      </c>
      <c r="G154" s="4">
        <f t="shared" si="2"/>
        <v>16.300000000000011</v>
      </c>
    </row>
    <row r="155" spans="1:7">
      <c r="A155" s="39">
        <v>43531</v>
      </c>
      <c r="B155" s="787">
        <v>17924</v>
      </c>
      <c r="C155" s="787" t="s">
        <v>25</v>
      </c>
      <c r="D155" t="s">
        <v>12</v>
      </c>
      <c r="F155" s="4">
        <v>9.3000000000000007</v>
      </c>
      <c r="G155" s="4">
        <f t="shared" si="2"/>
        <v>7.0000000000000107</v>
      </c>
    </row>
    <row r="156" spans="1:7">
      <c r="A156" s="39">
        <v>43531</v>
      </c>
      <c r="B156" s="787">
        <v>17924</v>
      </c>
      <c r="C156" s="787" t="s">
        <v>25</v>
      </c>
      <c r="D156" t="s">
        <v>13</v>
      </c>
      <c r="F156" s="4">
        <v>7</v>
      </c>
      <c r="G156" s="4">
        <f t="shared" si="2"/>
        <v>1.0658141036401503E-14</v>
      </c>
    </row>
    <row r="157" spans="1:7">
      <c r="A157" s="39">
        <v>43496</v>
      </c>
      <c r="B157" s="787" t="s">
        <v>10</v>
      </c>
      <c r="C157" s="787" t="s">
        <v>11</v>
      </c>
      <c r="D157" t="s">
        <v>12</v>
      </c>
      <c r="E157" s="4">
        <v>9.6999999999999993</v>
      </c>
      <c r="F157" s="4"/>
      <c r="G157" s="4">
        <f t="shared" si="2"/>
        <v>9.7000000000000099</v>
      </c>
    </row>
    <row r="158" spans="1:7">
      <c r="B158" s="787"/>
      <c r="C158" s="787"/>
      <c r="D158" t="s">
        <v>13</v>
      </c>
      <c r="E158" s="4">
        <v>7</v>
      </c>
      <c r="F158" s="4"/>
      <c r="G158" s="4">
        <f t="shared" si="2"/>
        <v>16.70000000000001</v>
      </c>
    </row>
    <row r="159" spans="1:7">
      <c r="B159" s="787"/>
      <c r="C159" s="787"/>
      <c r="D159" t="s">
        <v>14</v>
      </c>
      <c r="E159" s="4">
        <v>210</v>
      </c>
      <c r="F159" s="4"/>
      <c r="G159" s="4">
        <f t="shared" si="2"/>
        <v>226.70000000000002</v>
      </c>
    </row>
    <row r="160" spans="1:7">
      <c r="A160" s="39">
        <v>43496</v>
      </c>
      <c r="B160" s="787">
        <v>15847</v>
      </c>
      <c r="C160" s="787" t="s">
        <v>11</v>
      </c>
      <c r="D160" t="s">
        <v>14</v>
      </c>
      <c r="F160" s="4">
        <v>210</v>
      </c>
      <c r="G160" s="4">
        <f t="shared" si="2"/>
        <v>16.700000000000017</v>
      </c>
    </row>
    <row r="161" spans="1:7">
      <c r="A161" s="39">
        <v>43531</v>
      </c>
      <c r="B161" s="787">
        <v>17924</v>
      </c>
      <c r="C161" s="787" t="s">
        <v>11</v>
      </c>
      <c r="D161" t="s">
        <v>12</v>
      </c>
      <c r="F161" s="4">
        <v>9.6999999999999993</v>
      </c>
      <c r="G161" s="4">
        <f t="shared" si="2"/>
        <v>7.0000000000000178</v>
      </c>
    </row>
    <row r="162" spans="1:7">
      <c r="A162" s="39">
        <v>43531</v>
      </c>
      <c r="B162" s="787">
        <v>17924</v>
      </c>
      <c r="C162" s="787" t="s">
        <v>11</v>
      </c>
      <c r="D162" t="s">
        <v>13</v>
      </c>
      <c r="F162" s="4">
        <v>7</v>
      </c>
      <c r="G162" s="4">
        <f t="shared" si="2"/>
        <v>1.7763568394002505E-14</v>
      </c>
    </row>
    <row r="163" spans="1:7">
      <c r="A163" s="39">
        <v>43524</v>
      </c>
      <c r="B163" s="787" t="s">
        <v>10</v>
      </c>
      <c r="C163" s="787" t="s">
        <v>15</v>
      </c>
      <c r="D163" t="s">
        <v>12</v>
      </c>
      <c r="E163" s="4">
        <v>10.199999999999999</v>
      </c>
      <c r="F163" s="4"/>
      <c r="G163" s="4">
        <f t="shared" si="2"/>
        <v>10.200000000000017</v>
      </c>
    </row>
    <row r="164" spans="1:7">
      <c r="B164" s="787"/>
      <c r="C164" s="787"/>
      <c r="D164" t="s">
        <v>13</v>
      </c>
      <c r="E164" s="4">
        <v>8.6</v>
      </c>
      <c r="F164" s="4"/>
      <c r="G164" s="4">
        <f t="shared" si="2"/>
        <v>18.800000000000018</v>
      </c>
    </row>
    <row r="165" spans="1:7">
      <c r="B165" s="787"/>
      <c r="C165" s="787"/>
      <c r="D165" t="s">
        <v>14</v>
      </c>
      <c r="E165" s="4">
        <v>210</v>
      </c>
      <c r="F165" s="4"/>
      <c r="G165" s="4">
        <f t="shared" si="2"/>
        <v>228.8</v>
      </c>
    </row>
    <row r="166" spans="1:7">
      <c r="A166" s="39">
        <v>43524</v>
      </c>
      <c r="B166" s="787">
        <v>15969</v>
      </c>
      <c r="C166" s="787" t="s">
        <v>15</v>
      </c>
      <c r="D166" t="s">
        <v>14</v>
      </c>
      <c r="F166" s="4">
        <v>210</v>
      </c>
      <c r="G166" s="4">
        <f t="shared" si="2"/>
        <v>18.800000000000011</v>
      </c>
    </row>
    <row r="167" spans="1:7">
      <c r="A167" s="39">
        <v>43551</v>
      </c>
      <c r="B167" s="787" t="s">
        <v>5390</v>
      </c>
      <c r="C167" s="787" t="s">
        <v>15</v>
      </c>
      <c r="D167" t="s">
        <v>12</v>
      </c>
      <c r="F167" s="4">
        <v>10.199999999999999</v>
      </c>
      <c r="G167" s="4">
        <f t="shared" si="2"/>
        <v>8.6000000000000121</v>
      </c>
    </row>
    <row r="168" spans="1:7">
      <c r="A168" s="39">
        <v>43662</v>
      </c>
      <c r="B168" s="787" t="s">
        <v>5391</v>
      </c>
      <c r="C168" s="787" t="s">
        <v>15</v>
      </c>
      <c r="D168" t="s">
        <v>13</v>
      </c>
      <c r="F168" s="4">
        <v>8.6</v>
      </c>
      <c r="G168" s="4">
        <f t="shared" si="2"/>
        <v>0</v>
      </c>
    </row>
    <row r="169" spans="1:7">
      <c r="A169" s="39">
        <v>43555</v>
      </c>
      <c r="B169" s="787" t="s">
        <v>10</v>
      </c>
      <c r="C169" s="787" t="s">
        <v>16</v>
      </c>
      <c r="D169" t="s">
        <v>12</v>
      </c>
      <c r="E169" s="4">
        <v>9.5</v>
      </c>
      <c r="F169" s="4"/>
      <c r="G169" s="4">
        <f t="shared" si="2"/>
        <v>9.5</v>
      </c>
    </row>
    <row r="170" spans="1:7">
      <c r="B170" s="787"/>
      <c r="C170" s="787"/>
      <c r="D170" t="s">
        <v>13</v>
      </c>
      <c r="E170" s="4">
        <v>6.8</v>
      </c>
      <c r="F170" s="4"/>
      <c r="G170" s="4">
        <f t="shared" si="2"/>
        <v>16.3</v>
      </c>
    </row>
    <row r="171" spans="1:7">
      <c r="B171" s="787"/>
      <c r="C171" s="787"/>
      <c r="D171" t="s">
        <v>14</v>
      </c>
      <c r="E171" s="4">
        <v>210</v>
      </c>
      <c r="F171" s="4"/>
      <c r="G171" s="4">
        <f t="shared" si="2"/>
        <v>226.3</v>
      </c>
    </row>
    <row r="172" spans="1:7">
      <c r="A172" s="39">
        <v>43554</v>
      </c>
      <c r="B172" s="787" t="s">
        <v>5392</v>
      </c>
      <c r="C172" s="787" t="s">
        <v>16</v>
      </c>
      <c r="D172" t="s">
        <v>14</v>
      </c>
      <c r="F172" s="4">
        <v>210</v>
      </c>
      <c r="G172" s="4">
        <f t="shared" si="2"/>
        <v>16.300000000000011</v>
      </c>
    </row>
    <row r="173" spans="1:7">
      <c r="A173" s="39">
        <v>43662</v>
      </c>
      <c r="B173" s="787" t="s">
        <v>5391</v>
      </c>
      <c r="C173" s="787" t="s">
        <v>16</v>
      </c>
      <c r="D173" t="s">
        <v>12</v>
      </c>
      <c r="F173" s="4">
        <v>9.5</v>
      </c>
      <c r="G173" s="4">
        <f t="shared" si="2"/>
        <v>6.8000000000000114</v>
      </c>
    </row>
    <row r="174" spans="1:7">
      <c r="A174" s="39">
        <v>43662</v>
      </c>
      <c r="B174" s="787" t="s">
        <v>5391</v>
      </c>
      <c r="C174" s="787" t="s">
        <v>16</v>
      </c>
      <c r="D174" t="s">
        <v>13</v>
      </c>
      <c r="F174" s="4">
        <v>6.8</v>
      </c>
      <c r="G174" s="4">
        <f t="shared" si="2"/>
        <v>1.1546319456101628E-14</v>
      </c>
    </row>
    <row r="175" spans="1:7" ht="14.25" customHeight="1">
      <c r="A175" s="41">
        <v>43585</v>
      </c>
      <c r="B175" s="786" t="s">
        <v>10</v>
      </c>
      <c r="C175" s="786" t="s">
        <v>17</v>
      </c>
      <c r="D175" t="s">
        <v>12</v>
      </c>
      <c r="E175" s="4">
        <v>9.6</v>
      </c>
      <c r="F175" s="4"/>
      <c r="G175" s="4">
        <f t="shared" si="2"/>
        <v>9.6000000000000121</v>
      </c>
    </row>
    <row r="176" spans="1:7">
      <c r="B176" s="787"/>
      <c r="C176" s="787"/>
      <c r="D176" t="s">
        <v>13</v>
      </c>
      <c r="E176" s="4">
        <v>6.2</v>
      </c>
      <c r="F176" s="4"/>
      <c r="G176" s="4">
        <f t="shared" si="2"/>
        <v>15.800000000000011</v>
      </c>
    </row>
    <row r="177" spans="1:7">
      <c r="B177" s="787"/>
      <c r="C177" s="787"/>
      <c r="D177" t="s">
        <v>14</v>
      </c>
      <c r="E177" s="4">
        <v>210</v>
      </c>
      <c r="F177" s="4"/>
      <c r="G177" s="4">
        <f t="shared" si="2"/>
        <v>225.8</v>
      </c>
    </row>
    <row r="178" spans="1:7">
      <c r="A178" s="39">
        <v>43585</v>
      </c>
      <c r="B178" s="787" t="s">
        <v>5393</v>
      </c>
      <c r="C178" s="787" t="s">
        <v>17</v>
      </c>
      <c r="D178" t="s">
        <v>14</v>
      </c>
      <c r="F178" s="4">
        <v>210</v>
      </c>
      <c r="G178" s="4">
        <f t="shared" si="2"/>
        <v>15.800000000000011</v>
      </c>
    </row>
    <row r="179" spans="1:7">
      <c r="A179" s="39">
        <v>43662</v>
      </c>
      <c r="B179" s="787" t="s">
        <v>5391</v>
      </c>
      <c r="C179" s="787" t="s">
        <v>17</v>
      </c>
      <c r="D179" t="s">
        <v>12</v>
      </c>
      <c r="F179" s="4">
        <v>9.6</v>
      </c>
      <c r="G179" s="4">
        <f t="shared" si="2"/>
        <v>6.2000000000000117</v>
      </c>
    </row>
    <row r="180" spans="1:7">
      <c r="A180" s="39">
        <v>43662</v>
      </c>
      <c r="B180" s="787" t="s">
        <v>5391</v>
      </c>
      <c r="C180" s="787" t="s">
        <v>17</v>
      </c>
      <c r="D180" t="s">
        <v>13</v>
      </c>
      <c r="F180" s="4">
        <v>6.2</v>
      </c>
      <c r="G180" s="4">
        <f t="shared" si="2"/>
        <v>1.1546319456101628E-14</v>
      </c>
    </row>
    <row r="181" spans="1:7">
      <c r="A181" s="41">
        <v>43616</v>
      </c>
      <c r="B181" s="786" t="s">
        <v>10</v>
      </c>
      <c r="C181" s="786" t="s">
        <v>18</v>
      </c>
      <c r="D181" t="s">
        <v>12</v>
      </c>
      <c r="E181" s="4">
        <v>8.9</v>
      </c>
      <c r="F181" s="4"/>
      <c r="G181" s="4">
        <f t="shared" si="2"/>
        <v>8.9000000000000128</v>
      </c>
    </row>
    <row r="182" spans="1:7">
      <c r="B182" s="787"/>
      <c r="C182" s="787"/>
      <c r="D182" t="s">
        <v>13</v>
      </c>
      <c r="E182" s="4">
        <v>7.2</v>
      </c>
      <c r="F182" s="4"/>
      <c r="G182" s="4">
        <f t="shared" si="2"/>
        <v>16.100000000000012</v>
      </c>
    </row>
    <row r="183" spans="1:7">
      <c r="B183" s="787"/>
      <c r="C183" s="787"/>
      <c r="D183" t="s">
        <v>14</v>
      </c>
      <c r="E183" s="4">
        <v>210</v>
      </c>
      <c r="F183" s="4"/>
      <c r="G183" s="4">
        <f t="shared" si="2"/>
        <v>226.10000000000002</v>
      </c>
    </row>
    <row r="184" spans="1:7">
      <c r="A184" s="39">
        <v>43616</v>
      </c>
      <c r="B184" s="787" t="s">
        <v>5394</v>
      </c>
      <c r="C184" s="787" t="s">
        <v>18</v>
      </c>
      <c r="D184" t="s">
        <v>14</v>
      </c>
      <c r="F184" s="4">
        <v>210</v>
      </c>
      <c r="G184" s="4">
        <f t="shared" si="2"/>
        <v>16.100000000000023</v>
      </c>
    </row>
    <row r="185" spans="1:7">
      <c r="A185" s="39">
        <v>43662</v>
      </c>
      <c r="B185" s="787" t="s">
        <v>5391</v>
      </c>
      <c r="C185" s="787" t="s">
        <v>18</v>
      </c>
      <c r="D185" t="s">
        <v>12</v>
      </c>
      <c r="F185" s="4">
        <v>8.9</v>
      </c>
      <c r="G185" s="4">
        <f t="shared" si="2"/>
        <v>7.2000000000000224</v>
      </c>
    </row>
    <row r="186" spans="1:7">
      <c r="A186" s="39">
        <v>43662</v>
      </c>
      <c r="B186" s="787" t="s">
        <v>5391</v>
      </c>
      <c r="C186" s="787" t="s">
        <v>18</v>
      </c>
      <c r="D186" t="s">
        <v>13</v>
      </c>
      <c r="F186" s="4">
        <v>7.2</v>
      </c>
      <c r="G186" s="4">
        <f t="shared" si="2"/>
        <v>2.2204460492503131E-14</v>
      </c>
    </row>
    <row r="187" spans="1:7">
      <c r="A187" s="41">
        <v>43646</v>
      </c>
      <c r="B187" s="786" t="s">
        <v>10</v>
      </c>
      <c r="C187" s="786" t="s">
        <v>19</v>
      </c>
      <c r="D187" t="s">
        <v>12</v>
      </c>
      <c r="E187" s="4">
        <v>7.9</v>
      </c>
      <c r="F187" s="4"/>
      <c r="G187" s="4">
        <f t="shared" si="2"/>
        <v>7.9000000000000226</v>
      </c>
    </row>
    <row r="188" spans="1:7">
      <c r="B188" s="787"/>
      <c r="C188" s="787"/>
      <c r="D188" t="s">
        <v>13</v>
      </c>
      <c r="E188" s="4">
        <v>6.9</v>
      </c>
      <c r="F188" s="4"/>
      <c r="G188" s="4">
        <f t="shared" si="2"/>
        <v>14.800000000000022</v>
      </c>
    </row>
    <row r="189" spans="1:7">
      <c r="B189" s="787"/>
      <c r="C189" s="787"/>
      <c r="D189" t="s">
        <v>14</v>
      </c>
      <c r="E189" s="4">
        <v>210</v>
      </c>
      <c r="F189" s="4"/>
      <c r="G189" s="4">
        <f t="shared" si="2"/>
        <v>224.8</v>
      </c>
    </row>
    <row r="190" spans="1:7">
      <c r="A190" s="39">
        <v>43644</v>
      </c>
      <c r="B190" s="787" t="s">
        <v>5395</v>
      </c>
      <c r="C190" s="787" t="s">
        <v>19</v>
      </c>
      <c r="D190" t="s">
        <v>14</v>
      </c>
      <c r="F190" s="4">
        <v>210</v>
      </c>
      <c r="G190" s="4">
        <f t="shared" si="2"/>
        <v>14.800000000000011</v>
      </c>
    </row>
    <row r="191" spans="1:7">
      <c r="A191" s="39">
        <v>43713</v>
      </c>
      <c r="B191" s="787" t="s">
        <v>5396</v>
      </c>
      <c r="C191" s="787" t="s">
        <v>19</v>
      </c>
      <c r="D191" t="s">
        <v>12</v>
      </c>
      <c r="F191" s="4">
        <v>7.9</v>
      </c>
      <c r="G191" s="4">
        <f t="shared" si="2"/>
        <v>6.900000000000011</v>
      </c>
    </row>
    <row r="192" spans="1:7">
      <c r="A192" s="39">
        <v>43713</v>
      </c>
      <c r="B192" s="787" t="s">
        <v>5396</v>
      </c>
      <c r="C192" s="787" t="s">
        <v>19</v>
      </c>
      <c r="D192" t="s">
        <v>13</v>
      </c>
      <c r="F192" s="4">
        <v>6.9</v>
      </c>
      <c r="G192" s="4">
        <f t="shared" si="2"/>
        <v>1.0658141036401503E-14</v>
      </c>
    </row>
    <row r="193" spans="1:7">
      <c r="A193" s="41">
        <v>43677</v>
      </c>
      <c r="B193" s="786" t="s">
        <v>10</v>
      </c>
      <c r="C193" s="786" t="s">
        <v>20</v>
      </c>
      <c r="D193" t="s">
        <v>12</v>
      </c>
      <c r="E193" s="4">
        <v>7.9</v>
      </c>
      <c r="F193" s="4"/>
      <c r="G193" s="4">
        <f t="shared" si="2"/>
        <v>7.900000000000011</v>
      </c>
    </row>
    <row r="194" spans="1:7">
      <c r="B194" s="787"/>
      <c r="C194" s="787"/>
      <c r="D194" t="s">
        <v>13</v>
      </c>
      <c r="E194" s="4">
        <v>6.7</v>
      </c>
      <c r="F194" s="4"/>
      <c r="G194" s="4">
        <f t="shared" si="2"/>
        <v>14.600000000000012</v>
      </c>
    </row>
    <row r="195" spans="1:7">
      <c r="B195" s="787"/>
      <c r="C195" s="787"/>
      <c r="D195" t="s">
        <v>14</v>
      </c>
      <c r="E195" s="4">
        <v>210</v>
      </c>
      <c r="F195" s="4"/>
      <c r="G195" s="4">
        <f t="shared" si="2"/>
        <v>224.60000000000002</v>
      </c>
    </row>
    <row r="196" spans="1:7">
      <c r="A196" s="39">
        <v>43677</v>
      </c>
      <c r="B196" s="787" t="s">
        <v>5397</v>
      </c>
      <c r="C196" s="787" t="s">
        <v>20</v>
      </c>
      <c r="D196" t="s">
        <v>14</v>
      </c>
      <c r="F196" s="4">
        <v>210</v>
      </c>
      <c r="G196" s="4">
        <f t="shared" si="2"/>
        <v>14.600000000000023</v>
      </c>
    </row>
    <row r="197" spans="1:7">
      <c r="A197" s="39">
        <v>43713</v>
      </c>
      <c r="B197" s="787" t="s">
        <v>5396</v>
      </c>
      <c r="C197" s="787" t="s">
        <v>20</v>
      </c>
      <c r="D197" t="s">
        <v>12</v>
      </c>
      <c r="F197" s="4">
        <v>7.9</v>
      </c>
      <c r="G197" s="4">
        <f t="shared" si="2"/>
        <v>6.7000000000000224</v>
      </c>
    </row>
    <row r="198" spans="1:7">
      <c r="A198" s="39">
        <v>43713</v>
      </c>
      <c r="B198" s="787" t="s">
        <v>5396</v>
      </c>
      <c r="C198" s="787" t="s">
        <v>20</v>
      </c>
      <c r="D198" t="s">
        <v>13</v>
      </c>
      <c r="F198" s="4">
        <v>6.7</v>
      </c>
      <c r="G198" s="4">
        <f t="shared" si="2"/>
        <v>2.2204460492503131E-14</v>
      </c>
    </row>
    <row r="199" spans="1:7">
      <c r="A199" s="41">
        <v>43708</v>
      </c>
      <c r="B199" s="786" t="s">
        <v>10</v>
      </c>
      <c r="C199" s="786" t="s">
        <v>21</v>
      </c>
      <c r="D199" t="s">
        <v>12</v>
      </c>
      <c r="E199" s="4">
        <v>7.7</v>
      </c>
      <c r="F199" s="4"/>
      <c r="G199" s="4">
        <f t="shared" si="2"/>
        <v>7.7000000000000224</v>
      </c>
    </row>
    <row r="200" spans="1:7">
      <c r="B200" s="787"/>
      <c r="C200" s="787"/>
      <c r="D200" t="s">
        <v>13</v>
      </c>
      <c r="E200" s="4">
        <v>6.5</v>
      </c>
      <c r="F200" s="4"/>
      <c r="G200" s="4">
        <f t="shared" si="2"/>
        <v>14.200000000000022</v>
      </c>
    </row>
    <row r="201" spans="1:7">
      <c r="B201" s="787"/>
      <c r="C201" s="787"/>
      <c r="D201" t="s">
        <v>14</v>
      </c>
      <c r="E201" s="4">
        <v>210</v>
      </c>
      <c r="F201" s="4"/>
      <c r="G201" s="4">
        <f t="shared" si="2"/>
        <v>224.20000000000002</v>
      </c>
    </row>
    <row r="202" spans="1:7">
      <c r="A202" s="39">
        <v>43708</v>
      </c>
      <c r="B202" s="787" t="s">
        <v>5398</v>
      </c>
      <c r="C202" s="787" t="s">
        <v>21</v>
      </c>
      <c r="D202" t="s">
        <v>14</v>
      </c>
      <c r="F202" s="4">
        <v>210</v>
      </c>
      <c r="G202" s="4">
        <f t="shared" si="2"/>
        <v>14.200000000000017</v>
      </c>
    </row>
    <row r="203" spans="1:7">
      <c r="A203" s="39">
        <v>43738</v>
      </c>
      <c r="B203" s="787" t="s">
        <v>5399</v>
      </c>
      <c r="C203" s="787" t="s">
        <v>21</v>
      </c>
      <c r="D203" t="s">
        <v>12</v>
      </c>
      <c r="F203" s="4">
        <v>7.7</v>
      </c>
      <c r="G203" s="4">
        <f t="shared" ref="G203:G276" si="3">+G202+E203-F203</f>
        <v>6.5000000000000169</v>
      </c>
    </row>
    <row r="204" spans="1:7">
      <c r="A204" s="39">
        <v>43738</v>
      </c>
      <c r="B204" s="787" t="s">
        <v>5399</v>
      </c>
      <c r="C204" s="787" t="s">
        <v>21</v>
      </c>
      <c r="D204" t="s">
        <v>13</v>
      </c>
      <c r="F204" s="4">
        <v>6.5</v>
      </c>
      <c r="G204" s="4">
        <f t="shared" si="3"/>
        <v>1.6875389974302379E-14</v>
      </c>
    </row>
    <row r="205" spans="1:7">
      <c r="A205" s="41">
        <v>43738</v>
      </c>
      <c r="B205" s="786" t="s">
        <v>10</v>
      </c>
      <c r="C205" s="786" t="s">
        <v>22</v>
      </c>
      <c r="D205" t="s">
        <v>12</v>
      </c>
      <c r="E205" s="4">
        <v>7.7</v>
      </c>
      <c r="F205" s="4"/>
      <c r="G205" s="4">
        <f t="shared" si="3"/>
        <v>7.7000000000000171</v>
      </c>
    </row>
    <row r="206" spans="1:7">
      <c r="B206" s="787"/>
      <c r="C206" s="787"/>
      <c r="D206" t="s">
        <v>13</v>
      </c>
      <c r="E206" s="4">
        <v>6.7</v>
      </c>
      <c r="F206" s="4"/>
      <c r="G206" s="4">
        <f t="shared" si="3"/>
        <v>14.400000000000016</v>
      </c>
    </row>
    <row r="207" spans="1:7">
      <c r="B207" s="787"/>
      <c r="C207" s="787"/>
      <c r="D207" t="s">
        <v>14</v>
      </c>
      <c r="E207" s="4">
        <v>210</v>
      </c>
      <c r="F207" s="4"/>
      <c r="G207" s="4">
        <f t="shared" si="3"/>
        <v>224.4</v>
      </c>
    </row>
    <row r="208" spans="1:7">
      <c r="A208" s="39">
        <v>43738</v>
      </c>
      <c r="B208" s="787" t="s">
        <v>5400</v>
      </c>
      <c r="C208" s="787" t="s">
        <v>22</v>
      </c>
      <c r="D208" t="s">
        <v>14</v>
      </c>
      <c r="F208" s="4">
        <v>210</v>
      </c>
      <c r="G208" s="4">
        <f t="shared" si="3"/>
        <v>14.400000000000006</v>
      </c>
    </row>
    <row r="209" spans="1:7">
      <c r="A209" s="39">
        <v>43811</v>
      </c>
      <c r="B209" s="787" t="s">
        <v>5401</v>
      </c>
      <c r="C209" s="787" t="s">
        <v>22</v>
      </c>
      <c r="D209" t="s">
        <v>12</v>
      </c>
      <c r="F209" s="4">
        <v>7.7</v>
      </c>
      <c r="G209" s="4">
        <f t="shared" si="3"/>
        <v>6.7000000000000055</v>
      </c>
    </row>
    <row r="210" spans="1:7">
      <c r="A210" s="39">
        <v>43811</v>
      </c>
      <c r="B210" s="787" t="s">
        <v>5401</v>
      </c>
      <c r="C210" s="787" t="s">
        <v>22</v>
      </c>
      <c r="D210" t="s">
        <v>13</v>
      </c>
      <c r="F210" s="4">
        <v>6.7</v>
      </c>
      <c r="G210" s="4">
        <f t="shared" si="3"/>
        <v>0</v>
      </c>
    </row>
    <row r="211" spans="1:7">
      <c r="A211" s="41">
        <v>43769</v>
      </c>
      <c r="B211" s="786" t="s">
        <v>10</v>
      </c>
      <c r="C211" s="786" t="s">
        <v>23</v>
      </c>
      <c r="D211" t="s">
        <v>12</v>
      </c>
      <c r="E211" s="4">
        <v>7.8</v>
      </c>
      <c r="F211" s="4"/>
      <c r="G211" s="4">
        <f t="shared" si="3"/>
        <v>7.8</v>
      </c>
    </row>
    <row r="212" spans="1:7">
      <c r="B212" s="787"/>
      <c r="C212" s="787"/>
      <c r="D212" t="s">
        <v>13</v>
      </c>
      <c r="E212" s="4">
        <v>6.3</v>
      </c>
      <c r="F212" s="4"/>
      <c r="G212" s="4">
        <f t="shared" si="3"/>
        <v>14.1</v>
      </c>
    </row>
    <row r="213" spans="1:7">
      <c r="B213" s="787"/>
      <c r="C213" s="787"/>
      <c r="D213" t="s">
        <v>14</v>
      </c>
      <c r="E213" s="4">
        <v>210</v>
      </c>
      <c r="F213" s="4"/>
      <c r="G213" s="4">
        <f t="shared" si="3"/>
        <v>224.1</v>
      </c>
    </row>
    <row r="214" spans="1:7">
      <c r="A214" s="39">
        <v>43769</v>
      </c>
      <c r="B214" s="787" t="s">
        <v>5402</v>
      </c>
      <c r="C214" s="787" t="s">
        <v>23</v>
      </c>
      <c r="D214" t="s">
        <v>14</v>
      </c>
      <c r="F214" s="4">
        <v>210</v>
      </c>
      <c r="G214" s="4">
        <f t="shared" si="3"/>
        <v>14.099999999999994</v>
      </c>
    </row>
    <row r="215" spans="1:7">
      <c r="A215" s="39">
        <v>43811</v>
      </c>
      <c r="B215" s="787" t="s">
        <v>5401</v>
      </c>
      <c r="C215" s="787" t="s">
        <v>23</v>
      </c>
      <c r="D215" t="s">
        <v>12</v>
      </c>
      <c r="F215" s="4">
        <v>7.8</v>
      </c>
      <c r="G215" s="4">
        <f t="shared" si="3"/>
        <v>6.2999999999999945</v>
      </c>
    </row>
    <row r="216" spans="1:7">
      <c r="A216" s="39">
        <v>43811</v>
      </c>
      <c r="B216" s="787" t="s">
        <v>5401</v>
      </c>
      <c r="C216" s="787" t="s">
        <v>23</v>
      </c>
      <c r="D216" t="s">
        <v>13</v>
      </c>
      <c r="F216" s="4">
        <v>6.3</v>
      </c>
      <c r="G216" s="4">
        <f t="shared" si="3"/>
        <v>0</v>
      </c>
    </row>
    <row r="217" spans="1:7">
      <c r="A217" s="41">
        <v>43799</v>
      </c>
      <c r="B217" s="786" t="s">
        <v>10</v>
      </c>
      <c r="C217" s="786" t="s">
        <v>24</v>
      </c>
      <c r="D217" t="s">
        <v>12</v>
      </c>
      <c r="E217" s="4">
        <v>8.6999999999999993</v>
      </c>
      <c r="F217" s="4"/>
      <c r="G217" s="4">
        <f t="shared" si="3"/>
        <v>8.6999999999999993</v>
      </c>
    </row>
    <row r="218" spans="1:7">
      <c r="B218" s="787"/>
      <c r="C218" s="787"/>
      <c r="D218" t="s">
        <v>13</v>
      </c>
      <c r="E218" s="4">
        <v>6.6</v>
      </c>
      <c r="F218" s="4"/>
      <c r="G218" s="4">
        <f t="shared" si="3"/>
        <v>15.299999999999999</v>
      </c>
    </row>
    <row r="219" spans="1:7">
      <c r="B219" s="787"/>
      <c r="C219" s="787"/>
      <c r="D219" t="s">
        <v>14</v>
      </c>
      <c r="E219" s="4">
        <v>210</v>
      </c>
      <c r="F219" s="4"/>
      <c r="G219" s="4">
        <f t="shared" si="3"/>
        <v>225.3</v>
      </c>
    </row>
    <row r="220" spans="1:7">
      <c r="A220" s="39">
        <v>43799</v>
      </c>
      <c r="B220" s="787" t="s">
        <v>5403</v>
      </c>
      <c r="C220" s="787" t="s">
        <v>24</v>
      </c>
      <c r="D220" t="s">
        <v>14</v>
      </c>
      <c r="F220" s="4">
        <v>210</v>
      </c>
      <c r="G220" s="4">
        <f t="shared" si="3"/>
        <v>15.300000000000011</v>
      </c>
    </row>
    <row r="221" spans="1:7">
      <c r="A221" s="39">
        <v>43861</v>
      </c>
      <c r="B221" s="787" t="s">
        <v>5404</v>
      </c>
      <c r="C221" s="787" t="s">
        <v>24</v>
      </c>
      <c r="D221" t="s">
        <v>12</v>
      </c>
      <c r="F221" s="4">
        <v>7</v>
      </c>
      <c r="G221" s="4">
        <f t="shared" si="3"/>
        <v>8.3000000000000114</v>
      </c>
    </row>
    <row r="222" spans="1:7">
      <c r="A222" s="39">
        <v>43890</v>
      </c>
      <c r="B222" s="787" t="s">
        <v>5405</v>
      </c>
      <c r="C222" s="787" t="s">
        <v>24</v>
      </c>
      <c r="D222" t="s">
        <v>12</v>
      </c>
      <c r="F222" s="4">
        <v>1.7</v>
      </c>
      <c r="G222" s="4">
        <f t="shared" si="3"/>
        <v>6.6000000000000112</v>
      </c>
    </row>
    <row r="223" spans="1:7">
      <c r="A223" s="39">
        <v>43890</v>
      </c>
      <c r="B223" s="787" t="s">
        <v>5405</v>
      </c>
      <c r="C223" s="787" t="s">
        <v>24</v>
      </c>
      <c r="D223" t="s">
        <v>13</v>
      </c>
      <c r="F223" s="4">
        <v>6.6</v>
      </c>
      <c r="G223" s="4">
        <f t="shared" si="3"/>
        <v>1.1546319456101628E-14</v>
      </c>
    </row>
    <row r="224" spans="1:7">
      <c r="A224" s="41">
        <v>43830</v>
      </c>
      <c r="B224" s="786" t="s">
        <v>10</v>
      </c>
      <c r="C224" s="786" t="s">
        <v>25</v>
      </c>
      <c r="D224" t="s">
        <v>12</v>
      </c>
      <c r="E224" s="4">
        <v>9.1</v>
      </c>
      <c r="F224" s="4"/>
      <c r="G224" s="4">
        <f t="shared" si="3"/>
        <v>9.1000000000000121</v>
      </c>
    </row>
    <row r="225" spans="1:7">
      <c r="B225" s="787"/>
      <c r="C225" s="787"/>
      <c r="D225" t="s">
        <v>13</v>
      </c>
      <c r="E225" s="4">
        <v>6.6</v>
      </c>
      <c r="F225" s="4"/>
      <c r="G225" s="4">
        <f t="shared" si="3"/>
        <v>15.700000000000012</v>
      </c>
    </row>
    <row r="226" spans="1:7">
      <c r="B226" s="787"/>
      <c r="C226" s="787"/>
      <c r="D226" t="s">
        <v>14</v>
      </c>
      <c r="E226" s="4">
        <v>210</v>
      </c>
      <c r="F226" s="4"/>
      <c r="G226" s="4">
        <f t="shared" si="3"/>
        <v>225.70000000000002</v>
      </c>
    </row>
    <row r="227" spans="1:7">
      <c r="A227" s="39">
        <v>43830</v>
      </c>
      <c r="B227" s="787" t="s">
        <v>5406</v>
      </c>
      <c r="C227" s="787" t="s">
        <v>25</v>
      </c>
      <c r="D227" t="s">
        <v>14</v>
      </c>
      <c r="F227" s="4">
        <v>210</v>
      </c>
      <c r="G227" s="4">
        <f t="shared" si="3"/>
        <v>15.700000000000017</v>
      </c>
    </row>
    <row r="228" spans="1:7">
      <c r="A228" s="39">
        <v>43890</v>
      </c>
      <c r="B228" s="787" t="s">
        <v>5405</v>
      </c>
      <c r="C228" s="787" t="s">
        <v>25</v>
      </c>
      <c r="D228" t="s">
        <v>12</v>
      </c>
      <c r="F228" s="4">
        <v>9.1</v>
      </c>
      <c r="G228" s="4">
        <f t="shared" si="3"/>
        <v>6.6000000000000174</v>
      </c>
    </row>
    <row r="229" spans="1:7">
      <c r="A229" s="39">
        <v>43890</v>
      </c>
      <c r="B229" s="787" t="s">
        <v>5405</v>
      </c>
      <c r="C229" s="787" t="s">
        <v>25</v>
      </c>
      <c r="D229" t="s">
        <v>13</v>
      </c>
      <c r="F229" s="4">
        <v>6.6</v>
      </c>
      <c r="G229" s="4">
        <f t="shared" si="3"/>
        <v>1.7763568394002505E-14</v>
      </c>
    </row>
    <row r="230" spans="1:7">
      <c r="A230" s="41">
        <v>43861</v>
      </c>
      <c r="B230" s="786" t="s">
        <v>10</v>
      </c>
      <c r="C230" s="786" t="s">
        <v>11</v>
      </c>
      <c r="D230" t="s">
        <v>12</v>
      </c>
      <c r="E230" s="4">
        <v>11.6</v>
      </c>
      <c r="F230" s="4"/>
      <c r="G230" s="4">
        <f t="shared" si="3"/>
        <v>11.600000000000017</v>
      </c>
    </row>
    <row r="231" spans="1:7">
      <c r="B231" s="787"/>
      <c r="C231" s="787"/>
      <c r="D231" t="s">
        <v>13</v>
      </c>
      <c r="E231" s="4">
        <v>6.3</v>
      </c>
      <c r="F231" s="4"/>
      <c r="G231" s="4">
        <f t="shared" si="3"/>
        <v>17.900000000000016</v>
      </c>
    </row>
    <row r="232" spans="1:7">
      <c r="B232" s="787"/>
      <c r="C232" s="787"/>
      <c r="D232" t="s">
        <v>14</v>
      </c>
      <c r="E232" s="4">
        <v>210</v>
      </c>
      <c r="F232" s="4"/>
      <c r="G232" s="4">
        <f t="shared" si="3"/>
        <v>227.9</v>
      </c>
    </row>
    <row r="233" spans="1:7">
      <c r="A233" s="39">
        <v>43861</v>
      </c>
      <c r="B233" s="787" t="s">
        <v>5404</v>
      </c>
      <c r="C233" s="787" t="s">
        <v>11</v>
      </c>
      <c r="D233" t="s">
        <v>14</v>
      </c>
      <c r="F233" s="4">
        <v>210</v>
      </c>
      <c r="G233" s="4">
        <f t="shared" si="3"/>
        <v>17.900000000000006</v>
      </c>
    </row>
    <row r="234" spans="1:7">
      <c r="A234" s="39">
        <v>43890</v>
      </c>
      <c r="B234" s="787" t="s">
        <v>5405</v>
      </c>
      <c r="C234" s="787" t="s">
        <v>11</v>
      </c>
      <c r="D234" t="s">
        <v>12</v>
      </c>
      <c r="F234" s="4">
        <v>11.6</v>
      </c>
      <c r="G234" s="4">
        <f t="shared" si="3"/>
        <v>6.300000000000006</v>
      </c>
    </row>
    <row r="235" spans="1:7">
      <c r="A235" s="39">
        <v>43890</v>
      </c>
      <c r="B235" s="787" t="s">
        <v>5405</v>
      </c>
      <c r="C235" s="787" t="s">
        <v>11</v>
      </c>
      <c r="D235" t="s">
        <v>13</v>
      </c>
      <c r="E235" s="54"/>
      <c r="F235" s="4">
        <v>6.3</v>
      </c>
      <c r="G235" s="4">
        <f t="shared" si="3"/>
        <v>0</v>
      </c>
    </row>
    <row r="236" spans="1:7">
      <c r="A236" s="41">
        <v>43890</v>
      </c>
      <c r="B236" s="786" t="s">
        <v>10</v>
      </c>
      <c r="C236" s="786" t="s">
        <v>15</v>
      </c>
      <c r="D236" t="s">
        <v>12</v>
      </c>
      <c r="E236" s="54">
        <v>12</v>
      </c>
      <c r="F236" s="4"/>
      <c r="G236" s="4">
        <f t="shared" si="3"/>
        <v>12</v>
      </c>
    </row>
    <row r="237" spans="1:7">
      <c r="B237" s="787"/>
      <c r="C237" s="787"/>
      <c r="D237" t="s">
        <v>13</v>
      </c>
      <c r="E237" s="54">
        <v>6.7</v>
      </c>
      <c r="F237" s="4"/>
      <c r="G237" s="4">
        <f t="shared" si="3"/>
        <v>18.7</v>
      </c>
    </row>
    <row r="238" spans="1:7">
      <c r="B238" s="787"/>
      <c r="C238" s="787"/>
      <c r="D238" t="s">
        <v>14</v>
      </c>
      <c r="E238" s="4">
        <v>210</v>
      </c>
      <c r="F238" s="4"/>
      <c r="G238" s="4">
        <f t="shared" si="3"/>
        <v>228.7</v>
      </c>
    </row>
    <row r="239" spans="1:7">
      <c r="A239" s="39">
        <v>43981</v>
      </c>
      <c r="B239" s="787" t="s">
        <v>5407</v>
      </c>
      <c r="C239" s="787" t="s">
        <v>15</v>
      </c>
      <c r="D239" t="s">
        <v>12</v>
      </c>
      <c r="F239" s="4">
        <v>12</v>
      </c>
      <c r="G239" s="4">
        <f t="shared" si="3"/>
        <v>216.7</v>
      </c>
    </row>
    <row r="240" spans="1:7">
      <c r="A240" s="39">
        <v>43981</v>
      </c>
      <c r="B240" s="787" t="s">
        <v>5407</v>
      </c>
      <c r="C240" s="787" t="s">
        <v>15</v>
      </c>
      <c r="D240" t="s">
        <v>13</v>
      </c>
      <c r="F240" s="4">
        <v>6.7</v>
      </c>
      <c r="G240" s="4">
        <f t="shared" si="3"/>
        <v>210</v>
      </c>
    </row>
    <row r="241" spans="1:7">
      <c r="A241" s="39">
        <v>43890</v>
      </c>
      <c r="B241" s="787" t="s">
        <v>5408</v>
      </c>
      <c r="C241" s="787" t="s">
        <v>15</v>
      </c>
      <c r="D241" t="s">
        <v>14</v>
      </c>
      <c r="F241" s="4">
        <v>210</v>
      </c>
      <c r="G241" s="4">
        <f t="shared" si="3"/>
        <v>0</v>
      </c>
    </row>
    <row r="242" spans="1:7">
      <c r="A242" s="41">
        <v>43921</v>
      </c>
      <c r="B242" s="786" t="s">
        <v>10</v>
      </c>
      <c r="C242" s="786" t="s">
        <v>16</v>
      </c>
      <c r="D242" t="s">
        <v>12</v>
      </c>
      <c r="E242" s="16">
        <v>12.6</v>
      </c>
      <c r="F242" s="4"/>
      <c r="G242" s="4">
        <f t="shared" si="3"/>
        <v>12.6</v>
      </c>
    </row>
    <row r="243" spans="1:7">
      <c r="B243" s="787"/>
      <c r="C243"/>
      <c r="D243" t="s">
        <v>13</v>
      </c>
      <c r="E243" s="16">
        <v>7.7</v>
      </c>
      <c r="F243" s="4"/>
      <c r="G243" s="4">
        <f t="shared" si="3"/>
        <v>20.3</v>
      </c>
    </row>
    <row r="244" spans="1:7">
      <c r="B244" s="787"/>
      <c r="C244"/>
      <c r="D244" t="s">
        <v>14</v>
      </c>
      <c r="E244" s="4">
        <v>210</v>
      </c>
      <c r="F244" s="4"/>
      <c r="G244" s="4">
        <f t="shared" si="3"/>
        <v>230.3</v>
      </c>
    </row>
    <row r="245" spans="1:7">
      <c r="A245" s="39">
        <v>43969</v>
      </c>
      <c r="B245" s="787" t="s">
        <v>5409</v>
      </c>
      <c r="C245" s="787" t="s">
        <v>16</v>
      </c>
      <c r="D245" t="s">
        <v>14</v>
      </c>
      <c r="F245" s="4">
        <v>98</v>
      </c>
      <c r="G245" s="4">
        <f t="shared" si="3"/>
        <v>132.30000000000001</v>
      </c>
    </row>
    <row r="246" spans="1:7">
      <c r="A246" s="39">
        <v>43969</v>
      </c>
      <c r="B246" s="787" t="s">
        <v>5410</v>
      </c>
      <c r="C246" s="787" t="s">
        <v>16</v>
      </c>
      <c r="D246" t="s">
        <v>14</v>
      </c>
      <c r="F246" s="4">
        <v>112</v>
      </c>
      <c r="G246" s="4">
        <f t="shared" si="3"/>
        <v>20.300000000000011</v>
      </c>
    </row>
    <row r="247" spans="1:7">
      <c r="A247" s="39">
        <v>43985</v>
      </c>
      <c r="B247" s="787" t="s">
        <v>5411</v>
      </c>
      <c r="C247" s="787" t="s">
        <v>16</v>
      </c>
      <c r="D247" t="s">
        <v>12</v>
      </c>
      <c r="F247" s="4">
        <v>12.6</v>
      </c>
      <c r="G247" s="4">
        <f t="shared" si="3"/>
        <v>7.7000000000000117</v>
      </c>
    </row>
    <row r="248" spans="1:7">
      <c r="A248" s="39">
        <v>43985</v>
      </c>
      <c r="B248" s="787" t="s">
        <v>5411</v>
      </c>
      <c r="C248" s="787" t="s">
        <v>16</v>
      </c>
      <c r="D248" t="s">
        <v>13</v>
      </c>
      <c r="E248" s="16"/>
      <c r="F248" s="4">
        <v>7.7</v>
      </c>
      <c r="G248" s="4">
        <f t="shared" si="3"/>
        <v>1.1546319456101628E-14</v>
      </c>
    </row>
    <row r="249" spans="1:7">
      <c r="A249" s="41">
        <v>43951</v>
      </c>
      <c r="B249" s="786" t="s">
        <v>10</v>
      </c>
      <c r="C249" s="786" t="s">
        <v>17</v>
      </c>
      <c r="D249" t="s">
        <v>12</v>
      </c>
      <c r="E249" s="16">
        <v>13.1</v>
      </c>
      <c r="F249" s="16"/>
      <c r="G249" s="4">
        <f t="shared" si="3"/>
        <v>13.100000000000012</v>
      </c>
    </row>
    <row r="250" spans="1:7">
      <c r="B250" s="787"/>
      <c r="C250"/>
      <c r="D250" t="s">
        <v>13</v>
      </c>
      <c r="E250" s="16">
        <v>10.8</v>
      </c>
      <c r="F250" s="16"/>
      <c r="G250" s="4">
        <f t="shared" si="3"/>
        <v>23.900000000000013</v>
      </c>
    </row>
    <row r="251" spans="1:7">
      <c r="B251" s="787"/>
      <c r="C251"/>
      <c r="D251" t="s">
        <v>14</v>
      </c>
      <c r="E251" s="16">
        <v>210</v>
      </c>
      <c r="F251" s="16"/>
      <c r="G251" s="4">
        <f t="shared" si="3"/>
        <v>233.9</v>
      </c>
    </row>
    <row r="252" spans="1:7">
      <c r="A252" s="39">
        <v>43969</v>
      </c>
      <c r="B252" s="787" t="s">
        <v>5410</v>
      </c>
      <c r="C252" s="787" t="s">
        <v>17</v>
      </c>
      <c r="D252" t="s">
        <v>14</v>
      </c>
      <c r="E252" s="16"/>
      <c r="F252" s="16">
        <v>196</v>
      </c>
      <c r="G252" s="4">
        <f t="shared" si="3"/>
        <v>37.900000000000006</v>
      </c>
    </row>
    <row r="253" spans="1:7">
      <c r="A253" s="39">
        <v>44012</v>
      </c>
      <c r="B253" s="787" t="s">
        <v>5407</v>
      </c>
      <c r="C253" s="787" t="s">
        <v>17</v>
      </c>
      <c r="D253" t="s">
        <v>14</v>
      </c>
      <c r="E253" s="16"/>
      <c r="F253" s="16">
        <v>14</v>
      </c>
      <c r="G253" s="4">
        <f t="shared" si="3"/>
        <v>23.900000000000006</v>
      </c>
    </row>
    <row r="254" spans="1:7">
      <c r="A254" s="39">
        <v>43985</v>
      </c>
      <c r="B254" s="787" t="s">
        <v>5411</v>
      </c>
      <c r="C254" s="787" t="s">
        <v>17</v>
      </c>
      <c r="D254" t="s">
        <v>12</v>
      </c>
      <c r="E254" s="16"/>
      <c r="F254" s="16">
        <v>13.1</v>
      </c>
      <c r="G254" s="4">
        <f t="shared" si="3"/>
        <v>10.800000000000006</v>
      </c>
    </row>
    <row r="255" spans="1:7">
      <c r="A255" s="39">
        <v>43985</v>
      </c>
      <c r="B255" s="787" t="s">
        <v>5411</v>
      </c>
      <c r="C255" s="787" t="s">
        <v>17</v>
      </c>
      <c r="D255" t="s">
        <v>13</v>
      </c>
      <c r="E255" s="16"/>
      <c r="F255" s="16">
        <v>9.1</v>
      </c>
      <c r="G255" s="4">
        <f t="shared" si="3"/>
        <v>1.7000000000000064</v>
      </c>
    </row>
    <row r="256" spans="1:7">
      <c r="A256" s="39">
        <v>44153</v>
      </c>
      <c r="B256" s="787" t="s">
        <v>5412</v>
      </c>
      <c r="C256" s="787" t="s">
        <v>17</v>
      </c>
      <c r="D256" t="s">
        <v>13</v>
      </c>
      <c r="E256" s="16"/>
      <c r="F256" s="16">
        <v>1.7</v>
      </c>
      <c r="G256" s="4">
        <f t="shared" si="3"/>
        <v>6.4392935428259079E-15</v>
      </c>
    </row>
    <row r="257" spans="1:7">
      <c r="A257" s="41">
        <v>43981</v>
      </c>
      <c r="B257" s="786" t="s">
        <v>10</v>
      </c>
      <c r="C257" s="786" t="s">
        <v>18</v>
      </c>
      <c r="D257" t="s">
        <v>12</v>
      </c>
      <c r="E257" s="16">
        <v>12.1</v>
      </c>
      <c r="F257" s="16"/>
      <c r="G257" s="4">
        <f t="shared" si="3"/>
        <v>12.100000000000007</v>
      </c>
    </row>
    <row r="258" spans="1:7">
      <c r="B258" s="787"/>
      <c r="C258" s="787"/>
      <c r="D258" t="s">
        <v>13</v>
      </c>
      <c r="E258" s="16">
        <v>5.8</v>
      </c>
      <c r="F258" s="16"/>
      <c r="G258" s="4">
        <f t="shared" si="3"/>
        <v>17.900000000000006</v>
      </c>
    </row>
    <row r="259" spans="1:7">
      <c r="B259" s="787"/>
      <c r="C259" s="787"/>
      <c r="D259" t="s">
        <v>14</v>
      </c>
      <c r="E259" s="16">
        <v>210</v>
      </c>
      <c r="F259" s="16"/>
      <c r="G259" s="4">
        <f t="shared" si="3"/>
        <v>227.9</v>
      </c>
    </row>
    <row r="260" spans="1:7">
      <c r="A260" s="39">
        <v>43985</v>
      </c>
      <c r="B260" s="787" t="s">
        <v>5411</v>
      </c>
      <c r="C260" s="787" t="s">
        <v>18</v>
      </c>
      <c r="D260" t="s">
        <v>12</v>
      </c>
      <c r="E260" s="16"/>
      <c r="F260" s="16">
        <v>8.8000000000000007</v>
      </c>
      <c r="G260" s="4">
        <f t="shared" si="3"/>
        <v>219.1</v>
      </c>
    </row>
    <row r="261" spans="1:7">
      <c r="A261" s="39">
        <v>43981</v>
      </c>
      <c r="B261" s="787" t="s">
        <v>5407</v>
      </c>
      <c r="C261" s="787" t="s">
        <v>18</v>
      </c>
      <c r="D261" t="s">
        <v>14</v>
      </c>
      <c r="E261" s="16"/>
      <c r="F261" s="16">
        <v>210</v>
      </c>
      <c r="G261" s="4">
        <f t="shared" si="3"/>
        <v>9.0999999999999943</v>
      </c>
    </row>
    <row r="262" spans="1:7">
      <c r="A262" s="39">
        <v>44043</v>
      </c>
      <c r="B262" s="787" t="s">
        <v>5413</v>
      </c>
      <c r="C262" s="787" t="s">
        <v>18</v>
      </c>
      <c r="D262" t="s">
        <v>12</v>
      </c>
      <c r="E262" s="16"/>
      <c r="F262" s="16">
        <v>3.3</v>
      </c>
      <c r="G262" s="4">
        <f t="shared" si="3"/>
        <v>5.7999999999999945</v>
      </c>
    </row>
    <row r="263" spans="1:7">
      <c r="A263" s="39">
        <v>44043</v>
      </c>
      <c r="B263" s="787" t="s">
        <v>5413</v>
      </c>
      <c r="C263" s="787" t="s">
        <v>18</v>
      </c>
      <c r="D263" t="s">
        <v>13</v>
      </c>
      <c r="E263" s="16"/>
      <c r="F263" s="16">
        <v>3.7</v>
      </c>
      <c r="G263" s="4">
        <f t="shared" si="3"/>
        <v>2.0999999999999943</v>
      </c>
    </row>
    <row r="264" spans="1:7">
      <c r="A264" s="39">
        <v>44153</v>
      </c>
      <c r="B264" s="787" t="s">
        <v>5412</v>
      </c>
      <c r="C264" s="787" t="s">
        <v>18</v>
      </c>
      <c r="D264" t="s">
        <v>13</v>
      </c>
      <c r="E264" s="16"/>
      <c r="F264" s="16">
        <v>2.1</v>
      </c>
      <c r="G264" s="4">
        <f t="shared" si="3"/>
        <v>-5.773159728050814E-15</v>
      </c>
    </row>
    <row r="265" spans="1:7">
      <c r="A265" s="41">
        <v>44012</v>
      </c>
      <c r="B265" s="786" t="s">
        <v>10</v>
      </c>
      <c r="C265" s="786" t="s">
        <v>19</v>
      </c>
      <c r="D265" t="s">
        <v>12</v>
      </c>
      <c r="E265" s="16">
        <v>10.7</v>
      </c>
      <c r="F265" s="16"/>
      <c r="G265" s="4">
        <f t="shared" si="3"/>
        <v>10.699999999999994</v>
      </c>
    </row>
    <row r="266" spans="1:7">
      <c r="B266" s="787"/>
      <c r="C266" s="787"/>
      <c r="D266" t="s">
        <v>13</v>
      </c>
      <c r="E266" s="16">
        <v>2.8</v>
      </c>
      <c r="F266" s="16"/>
      <c r="G266" s="4">
        <f t="shared" si="3"/>
        <v>13.499999999999993</v>
      </c>
    </row>
    <row r="267" spans="1:7">
      <c r="B267" s="787"/>
      <c r="C267" s="787"/>
      <c r="D267" t="s">
        <v>14</v>
      </c>
      <c r="E267" s="16">
        <v>210</v>
      </c>
      <c r="F267" s="16"/>
      <c r="G267" s="4">
        <f t="shared" si="3"/>
        <v>223.5</v>
      </c>
    </row>
    <row r="268" spans="1:7">
      <c r="A268" s="39">
        <v>44012</v>
      </c>
      <c r="B268" s="787" t="s">
        <v>5414</v>
      </c>
      <c r="C268" s="787" t="s">
        <v>19</v>
      </c>
      <c r="D268" t="s">
        <v>14</v>
      </c>
      <c r="E268" s="16"/>
      <c r="F268" s="16">
        <v>210</v>
      </c>
      <c r="G268" s="4">
        <f t="shared" si="3"/>
        <v>13.5</v>
      </c>
    </row>
    <row r="269" spans="1:7">
      <c r="A269" s="39">
        <v>44153</v>
      </c>
      <c r="B269" s="787" t="s">
        <v>5412</v>
      </c>
      <c r="C269" s="787" t="s">
        <v>19</v>
      </c>
      <c r="D269" t="s">
        <v>12</v>
      </c>
      <c r="E269" s="16"/>
      <c r="F269" s="16">
        <v>10.7</v>
      </c>
      <c r="G269" s="4">
        <f t="shared" si="3"/>
        <v>2.8000000000000007</v>
      </c>
    </row>
    <row r="270" spans="1:7">
      <c r="A270" s="39">
        <v>44153</v>
      </c>
      <c r="B270" s="787" t="s">
        <v>5412</v>
      </c>
      <c r="C270" s="787" t="s">
        <v>19</v>
      </c>
      <c r="D270" t="s">
        <v>13</v>
      </c>
      <c r="E270" s="16"/>
      <c r="F270" s="16">
        <v>2.8</v>
      </c>
      <c r="G270" s="4">
        <f t="shared" si="3"/>
        <v>0</v>
      </c>
    </row>
    <row r="271" spans="1:7">
      <c r="A271" s="41">
        <v>44043</v>
      </c>
      <c r="B271" s="786" t="s">
        <v>10</v>
      </c>
      <c r="C271" s="786" t="s">
        <v>20</v>
      </c>
      <c r="D271" t="s">
        <v>12</v>
      </c>
      <c r="E271" s="16">
        <v>14.4</v>
      </c>
      <c r="F271" s="16"/>
      <c r="G271" s="4">
        <f t="shared" si="3"/>
        <v>14.4</v>
      </c>
    </row>
    <row r="272" spans="1:7">
      <c r="B272" s="787"/>
      <c r="C272"/>
      <c r="D272" t="s">
        <v>13</v>
      </c>
      <c r="E272" s="16">
        <v>8.6999999999999993</v>
      </c>
      <c r="F272" s="16"/>
      <c r="G272" s="4">
        <f t="shared" si="3"/>
        <v>23.1</v>
      </c>
    </row>
    <row r="273" spans="1:7">
      <c r="B273" s="787"/>
      <c r="C273"/>
      <c r="D273" t="s">
        <v>14</v>
      </c>
      <c r="E273" s="16">
        <v>210</v>
      </c>
      <c r="F273" s="16"/>
      <c r="G273" s="4">
        <f t="shared" si="3"/>
        <v>233.1</v>
      </c>
    </row>
    <row r="274" spans="1:7">
      <c r="A274" s="39">
        <v>44043</v>
      </c>
      <c r="B274" s="787" t="s">
        <v>5413</v>
      </c>
      <c r="C274" s="787" t="s">
        <v>20</v>
      </c>
      <c r="D274" t="s">
        <v>14</v>
      </c>
      <c r="E274" s="16"/>
      <c r="F274" s="16">
        <v>210</v>
      </c>
      <c r="G274" s="4">
        <f t="shared" si="3"/>
        <v>23.099999999999994</v>
      </c>
    </row>
    <row r="275" spans="1:7">
      <c r="A275" s="39">
        <v>44153</v>
      </c>
      <c r="B275" s="787" t="s">
        <v>5412</v>
      </c>
      <c r="C275" s="787" t="s">
        <v>20</v>
      </c>
      <c r="D275" t="s">
        <v>12</v>
      </c>
      <c r="E275" s="16"/>
      <c r="F275" s="16">
        <v>14.4</v>
      </c>
      <c r="G275" s="4">
        <f t="shared" si="3"/>
        <v>8.699999999999994</v>
      </c>
    </row>
    <row r="276" spans="1:7">
      <c r="A276" s="39">
        <v>44153</v>
      </c>
      <c r="B276" s="787" t="s">
        <v>5412</v>
      </c>
      <c r="C276" s="787" t="s">
        <v>20</v>
      </c>
      <c r="D276" t="s">
        <v>13</v>
      </c>
      <c r="E276" s="16"/>
      <c r="F276" s="16">
        <v>8.6999999999999993</v>
      </c>
      <c r="G276" s="4">
        <f t="shared" si="3"/>
        <v>0</v>
      </c>
    </row>
    <row r="277" spans="1:7">
      <c r="A277" s="41">
        <v>44074</v>
      </c>
      <c r="B277" s="786" t="s">
        <v>10</v>
      </c>
      <c r="C277" s="786" t="s">
        <v>21</v>
      </c>
      <c r="D277" t="s">
        <v>12</v>
      </c>
      <c r="E277" s="16">
        <v>13.8</v>
      </c>
      <c r="F277" s="16"/>
      <c r="G277" s="4">
        <f t="shared" ref="G277:G340" si="4">+G276+E277-F277</f>
        <v>13.8</v>
      </c>
    </row>
    <row r="278" spans="1:7">
      <c r="B278" s="787"/>
      <c r="C278" s="787"/>
      <c r="D278" t="s">
        <v>13</v>
      </c>
      <c r="E278" s="16">
        <v>6.2</v>
      </c>
      <c r="F278" s="16"/>
      <c r="G278" s="4">
        <f t="shared" si="4"/>
        <v>20</v>
      </c>
    </row>
    <row r="279" spans="1:7">
      <c r="B279" s="787"/>
      <c r="C279" s="787"/>
      <c r="D279" t="s">
        <v>14</v>
      </c>
      <c r="E279" s="16">
        <v>210</v>
      </c>
      <c r="F279" s="16"/>
      <c r="G279" s="4">
        <f t="shared" si="4"/>
        <v>230</v>
      </c>
    </row>
    <row r="280" spans="1:7">
      <c r="B280" s="787"/>
      <c r="C280" s="787"/>
      <c r="D280" t="s">
        <v>40</v>
      </c>
      <c r="E280" s="16">
        <v>15</v>
      </c>
      <c r="F280" s="16"/>
      <c r="G280" s="4">
        <f t="shared" si="4"/>
        <v>245</v>
      </c>
    </row>
    <row r="281" spans="1:7">
      <c r="A281" s="39">
        <v>44074</v>
      </c>
      <c r="B281" s="787" t="s">
        <v>5415</v>
      </c>
      <c r="C281" s="787" t="s">
        <v>21</v>
      </c>
      <c r="D281" t="s">
        <v>14</v>
      </c>
      <c r="E281" s="16"/>
      <c r="F281" s="16">
        <v>210</v>
      </c>
      <c r="G281" s="4">
        <f t="shared" si="4"/>
        <v>35</v>
      </c>
    </row>
    <row r="282" spans="1:7">
      <c r="A282" s="39">
        <v>44153</v>
      </c>
      <c r="B282" s="787" t="s">
        <v>5412</v>
      </c>
      <c r="C282" s="787" t="s">
        <v>21</v>
      </c>
      <c r="D282" t="s">
        <v>12</v>
      </c>
      <c r="E282" s="16"/>
      <c r="F282" s="16">
        <v>13.8</v>
      </c>
      <c r="G282" s="4">
        <f t="shared" si="4"/>
        <v>21.2</v>
      </c>
    </row>
    <row r="283" spans="1:7">
      <c r="A283" s="39">
        <v>44153</v>
      </c>
      <c r="B283" s="787" t="s">
        <v>5412</v>
      </c>
      <c r="C283" s="787" t="s">
        <v>21</v>
      </c>
      <c r="D283" t="s">
        <v>13</v>
      </c>
      <c r="E283" s="16"/>
      <c r="F283" s="16">
        <v>6.2</v>
      </c>
      <c r="G283" s="4">
        <f t="shared" si="4"/>
        <v>15</v>
      </c>
    </row>
    <row r="284" spans="1:7">
      <c r="A284" s="39">
        <v>44048</v>
      </c>
      <c r="B284" s="787"/>
      <c r="C284" s="787" t="s">
        <v>21</v>
      </c>
      <c r="D284" t="s">
        <v>40</v>
      </c>
      <c r="E284" s="16"/>
      <c r="F284" s="16">
        <v>4.5</v>
      </c>
      <c r="G284" s="4">
        <f t="shared" si="4"/>
        <v>10.5</v>
      </c>
    </row>
    <row r="285" spans="1:7">
      <c r="A285" s="39">
        <v>44179</v>
      </c>
      <c r="B285" s="787" t="s">
        <v>5416</v>
      </c>
      <c r="C285" s="787" t="s">
        <v>21</v>
      </c>
      <c r="D285" t="s">
        <v>40</v>
      </c>
      <c r="E285" s="16"/>
      <c r="F285" s="16">
        <v>10.5</v>
      </c>
      <c r="G285" s="4">
        <f t="shared" si="4"/>
        <v>0</v>
      </c>
    </row>
    <row r="286" spans="1:7">
      <c r="A286" s="41">
        <v>44104</v>
      </c>
      <c r="B286" s="786" t="s">
        <v>10</v>
      </c>
      <c r="C286" s="786" t="s">
        <v>22</v>
      </c>
      <c r="D286" t="s">
        <v>12</v>
      </c>
      <c r="E286" s="16">
        <v>14.2</v>
      </c>
      <c r="F286" s="16"/>
      <c r="G286" s="4">
        <f t="shared" si="4"/>
        <v>14.2</v>
      </c>
    </row>
    <row r="287" spans="1:7">
      <c r="B287" s="787"/>
      <c r="C287" s="787"/>
      <c r="D287" t="s">
        <v>13</v>
      </c>
      <c r="E287" s="16">
        <v>7.2</v>
      </c>
      <c r="F287" s="16"/>
      <c r="G287" s="4">
        <f t="shared" si="4"/>
        <v>21.4</v>
      </c>
    </row>
    <row r="288" spans="1:7">
      <c r="B288" s="787"/>
      <c r="C288" s="787"/>
      <c r="D288" t="s">
        <v>14</v>
      </c>
      <c r="E288" s="16">
        <v>210</v>
      </c>
      <c r="F288" s="16"/>
      <c r="G288" s="4">
        <f t="shared" si="4"/>
        <v>231.4</v>
      </c>
    </row>
    <row r="289" spans="1:7">
      <c r="B289" s="787"/>
      <c r="C289" s="787"/>
      <c r="D289" t="s">
        <v>40</v>
      </c>
      <c r="E289" s="16">
        <v>8.5</v>
      </c>
      <c r="F289" s="16"/>
      <c r="G289" s="4">
        <f t="shared" si="4"/>
        <v>239.9</v>
      </c>
    </row>
    <row r="290" spans="1:7">
      <c r="A290" s="39">
        <v>44104</v>
      </c>
      <c r="B290" s="787" t="s">
        <v>5417</v>
      </c>
      <c r="C290" s="787" t="s">
        <v>22</v>
      </c>
      <c r="D290" t="s">
        <v>14</v>
      </c>
      <c r="E290" s="16"/>
      <c r="F290" s="16">
        <v>210</v>
      </c>
      <c r="G290" s="4">
        <f t="shared" si="4"/>
        <v>29.900000000000006</v>
      </c>
    </row>
    <row r="291" spans="1:7">
      <c r="A291" s="39">
        <v>44091</v>
      </c>
      <c r="B291" s="787"/>
      <c r="C291" s="787" t="s">
        <v>22</v>
      </c>
      <c r="D291" t="s">
        <v>40</v>
      </c>
      <c r="E291" s="16"/>
      <c r="F291" s="16">
        <v>8.5</v>
      </c>
      <c r="G291" s="4">
        <f t="shared" si="4"/>
        <v>21.400000000000006</v>
      </c>
    </row>
    <row r="292" spans="1:7">
      <c r="A292" s="39">
        <v>44179</v>
      </c>
      <c r="B292" s="787" t="s">
        <v>5416</v>
      </c>
      <c r="C292" s="787" t="s">
        <v>22</v>
      </c>
      <c r="D292" t="s">
        <v>12</v>
      </c>
      <c r="E292" s="16"/>
      <c r="F292" s="16">
        <v>14.2</v>
      </c>
      <c r="G292" s="4">
        <f t="shared" si="4"/>
        <v>7.2000000000000064</v>
      </c>
    </row>
    <row r="293" spans="1:7">
      <c r="A293" s="39">
        <v>44179</v>
      </c>
      <c r="B293" s="787" t="s">
        <v>5416</v>
      </c>
      <c r="C293" s="787" t="s">
        <v>22</v>
      </c>
      <c r="D293" t="s">
        <v>13</v>
      </c>
      <c r="E293" s="16"/>
      <c r="F293" s="16">
        <v>7.2</v>
      </c>
      <c r="G293" s="4">
        <f t="shared" si="4"/>
        <v>0</v>
      </c>
    </row>
    <row r="294" spans="1:7">
      <c r="A294" s="41">
        <v>44135</v>
      </c>
      <c r="B294" s="786" t="s">
        <v>10</v>
      </c>
      <c r="C294" s="786" t="s">
        <v>23</v>
      </c>
      <c r="D294" t="s">
        <v>12</v>
      </c>
      <c r="E294" s="16">
        <v>16.600000000000001</v>
      </c>
      <c r="F294" s="16"/>
      <c r="G294" s="4">
        <f t="shared" si="4"/>
        <v>16.600000000000001</v>
      </c>
    </row>
    <row r="295" spans="1:7">
      <c r="B295" s="787"/>
      <c r="C295" s="787"/>
      <c r="D295" t="s">
        <v>13</v>
      </c>
      <c r="E295" s="16">
        <v>7.6</v>
      </c>
      <c r="F295" s="16"/>
      <c r="G295" s="4">
        <f t="shared" si="4"/>
        <v>24.200000000000003</v>
      </c>
    </row>
    <row r="296" spans="1:7">
      <c r="B296" s="787"/>
      <c r="C296" s="787"/>
      <c r="D296" t="s">
        <v>14</v>
      </c>
      <c r="E296" s="16">
        <v>210</v>
      </c>
      <c r="F296" s="16"/>
      <c r="G296" s="4">
        <f t="shared" si="4"/>
        <v>234.2</v>
      </c>
    </row>
    <row r="297" spans="1:7">
      <c r="A297" s="39">
        <v>44135</v>
      </c>
      <c r="B297" s="787" t="s">
        <v>5418</v>
      </c>
      <c r="C297" s="787" t="s">
        <v>23</v>
      </c>
      <c r="D297" t="s">
        <v>14</v>
      </c>
      <c r="E297" s="16"/>
      <c r="F297" s="16">
        <v>210</v>
      </c>
      <c r="G297" s="4">
        <f t="shared" si="4"/>
        <v>24.199999999999989</v>
      </c>
    </row>
    <row r="298" spans="1:7">
      <c r="A298" s="39">
        <v>44179</v>
      </c>
      <c r="B298" s="787" t="s">
        <v>5416</v>
      </c>
      <c r="C298" s="787" t="s">
        <v>23</v>
      </c>
      <c r="D298" t="s">
        <v>12</v>
      </c>
      <c r="E298" s="16"/>
      <c r="F298" s="16">
        <v>16.600000000000001</v>
      </c>
      <c r="G298" s="4">
        <f t="shared" si="4"/>
        <v>7.5999999999999872</v>
      </c>
    </row>
    <row r="299" spans="1:7">
      <c r="A299" s="39">
        <v>44179</v>
      </c>
      <c r="B299" s="787" t="s">
        <v>5416</v>
      </c>
      <c r="C299" s="787" t="s">
        <v>23</v>
      </c>
      <c r="D299" t="s">
        <v>13</v>
      </c>
      <c r="E299" s="16"/>
      <c r="F299" s="16">
        <v>7.6</v>
      </c>
      <c r="G299" s="4">
        <f t="shared" si="4"/>
        <v>-1.2434497875801753E-14</v>
      </c>
    </row>
    <row r="300" spans="1:7">
      <c r="A300" s="41">
        <v>44165</v>
      </c>
      <c r="B300" s="786" t="s">
        <v>10</v>
      </c>
      <c r="C300" s="786" t="s">
        <v>24</v>
      </c>
      <c r="D300" t="s">
        <v>12</v>
      </c>
      <c r="E300" s="16">
        <v>15.8</v>
      </c>
      <c r="F300" s="16"/>
      <c r="G300" s="4">
        <f t="shared" si="4"/>
        <v>15.799999999999988</v>
      </c>
    </row>
    <row r="301" spans="1:7">
      <c r="B301" s="787"/>
      <c r="C301" s="787"/>
      <c r="D301" t="s">
        <v>13</v>
      </c>
      <c r="E301" s="16">
        <v>7.8</v>
      </c>
      <c r="F301" s="16"/>
      <c r="G301" s="4">
        <f t="shared" si="4"/>
        <v>23.599999999999987</v>
      </c>
    </row>
    <row r="302" spans="1:7">
      <c r="B302" s="787"/>
      <c r="C302" s="787"/>
      <c r="D302" t="s">
        <v>14</v>
      </c>
      <c r="E302" s="16">
        <v>210</v>
      </c>
      <c r="F302" s="16"/>
      <c r="G302" s="4">
        <f t="shared" si="4"/>
        <v>233.6</v>
      </c>
    </row>
    <row r="303" spans="1:7">
      <c r="A303" s="39">
        <v>44165</v>
      </c>
      <c r="B303" s="787" t="s">
        <v>5419</v>
      </c>
      <c r="C303" s="787" t="s">
        <v>24</v>
      </c>
      <c r="D303" t="s">
        <v>14</v>
      </c>
      <c r="E303" s="16"/>
      <c r="F303" s="16">
        <v>210</v>
      </c>
      <c r="G303" s="4">
        <f t="shared" si="4"/>
        <v>23.599999999999994</v>
      </c>
    </row>
    <row r="304" spans="1:7">
      <c r="A304" s="39">
        <v>44242</v>
      </c>
      <c r="B304" s="787" t="s">
        <v>5420</v>
      </c>
      <c r="C304" s="787" t="s">
        <v>24</v>
      </c>
      <c r="D304" t="s">
        <v>12</v>
      </c>
      <c r="E304" s="16"/>
      <c r="F304" s="16">
        <v>15.8</v>
      </c>
      <c r="G304" s="4">
        <f t="shared" si="4"/>
        <v>7.7999999999999936</v>
      </c>
    </row>
    <row r="305" spans="1:7">
      <c r="A305" s="39">
        <v>44242</v>
      </c>
      <c r="B305" s="787" t="s">
        <v>5420</v>
      </c>
      <c r="C305" s="787" t="s">
        <v>24</v>
      </c>
      <c r="D305" t="s">
        <v>13</v>
      </c>
      <c r="E305" s="16"/>
      <c r="F305" s="16">
        <v>7.8</v>
      </c>
      <c r="G305" s="4">
        <f t="shared" si="4"/>
        <v>0</v>
      </c>
    </row>
    <row r="306" spans="1:7">
      <c r="A306" s="41">
        <v>44196</v>
      </c>
      <c r="B306" s="786" t="s">
        <v>10</v>
      </c>
      <c r="C306" s="786" t="s">
        <v>25</v>
      </c>
      <c r="D306" t="s">
        <v>12</v>
      </c>
      <c r="E306" s="16">
        <v>18.100000000000001</v>
      </c>
      <c r="F306" s="16"/>
      <c r="G306" s="4">
        <f t="shared" si="4"/>
        <v>18.100000000000001</v>
      </c>
    </row>
    <row r="307" spans="1:7">
      <c r="B307" s="787"/>
      <c r="C307" s="787"/>
      <c r="D307" t="s">
        <v>13</v>
      </c>
      <c r="E307" s="16">
        <v>6.9</v>
      </c>
      <c r="F307" s="16"/>
      <c r="G307" s="4">
        <f t="shared" si="4"/>
        <v>25</v>
      </c>
    </row>
    <row r="308" spans="1:7">
      <c r="B308" s="787"/>
      <c r="C308" s="787"/>
      <c r="D308" t="s">
        <v>14</v>
      </c>
      <c r="E308" s="16">
        <v>210</v>
      </c>
      <c r="F308" s="16"/>
      <c r="G308" s="4">
        <f t="shared" si="4"/>
        <v>235</v>
      </c>
    </row>
    <row r="309" spans="1:7">
      <c r="A309" s="39">
        <v>44196</v>
      </c>
      <c r="B309" s="787" t="s">
        <v>5421</v>
      </c>
      <c r="C309" s="787" t="s">
        <v>25</v>
      </c>
      <c r="D309" t="s">
        <v>14</v>
      </c>
      <c r="E309" s="16"/>
      <c r="F309" s="16">
        <v>210</v>
      </c>
      <c r="G309" s="4">
        <f t="shared" si="4"/>
        <v>25</v>
      </c>
    </row>
    <row r="310" spans="1:7">
      <c r="A310" s="39">
        <v>44250</v>
      </c>
      <c r="B310" s="787" t="s">
        <v>5422</v>
      </c>
      <c r="C310" s="787" t="s">
        <v>25</v>
      </c>
      <c r="D310" t="s">
        <v>12</v>
      </c>
      <c r="E310" s="16"/>
      <c r="F310" s="16">
        <v>18.100000000000001</v>
      </c>
      <c r="G310" s="4">
        <f t="shared" si="4"/>
        <v>6.8999999999999986</v>
      </c>
    </row>
    <row r="311" spans="1:7">
      <c r="A311" s="39">
        <v>44250</v>
      </c>
      <c r="B311" s="787" t="s">
        <v>5422</v>
      </c>
      <c r="C311" s="787" t="s">
        <v>25</v>
      </c>
      <c r="D311" t="s">
        <v>13</v>
      </c>
      <c r="E311" s="16"/>
      <c r="F311" s="16">
        <v>6.9</v>
      </c>
      <c r="G311" s="4">
        <f t="shared" si="4"/>
        <v>0</v>
      </c>
    </row>
    <row r="312" spans="1:7">
      <c r="A312" s="41">
        <v>44227</v>
      </c>
      <c r="B312" s="786" t="s">
        <v>10</v>
      </c>
      <c r="C312" s="786" t="s">
        <v>11</v>
      </c>
      <c r="D312" t="s">
        <v>12</v>
      </c>
      <c r="E312" s="16">
        <v>19.2</v>
      </c>
      <c r="F312" s="16"/>
      <c r="G312" s="4">
        <f t="shared" si="4"/>
        <v>19.2</v>
      </c>
    </row>
    <row r="313" spans="1:7">
      <c r="B313" s="787"/>
      <c r="C313" s="787"/>
      <c r="D313" t="s">
        <v>13</v>
      </c>
      <c r="E313" s="16">
        <v>8.8000000000000007</v>
      </c>
      <c r="F313" s="16"/>
      <c r="G313" s="4">
        <f t="shared" si="4"/>
        <v>28</v>
      </c>
    </row>
    <row r="314" spans="1:7">
      <c r="B314" s="787"/>
      <c r="C314" s="787"/>
      <c r="D314" t="s">
        <v>14</v>
      </c>
      <c r="E314" s="16">
        <v>210</v>
      </c>
      <c r="F314" s="16"/>
      <c r="G314" s="4">
        <f t="shared" si="4"/>
        <v>238</v>
      </c>
    </row>
    <row r="315" spans="1:7">
      <c r="A315" s="39">
        <v>44226</v>
      </c>
      <c r="B315" s="787" t="s">
        <v>5423</v>
      </c>
      <c r="C315" s="787" t="s">
        <v>11</v>
      </c>
      <c r="D315" t="s">
        <v>14</v>
      </c>
      <c r="E315" s="16"/>
      <c r="F315" s="16">
        <v>210</v>
      </c>
      <c r="G315" s="4">
        <f t="shared" si="4"/>
        <v>28</v>
      </c>
    </row>
    <row r="316" spans="1:7">
      <c r="A316" s="39">
        <v>44314</v>
      </c>
      <c r="B316" s="787" t="s">
        <v>5424</v>
      </c>
      <c r="C316" s="787" t="s">
        <v>11</v>
      </c>
      <c r="D316" t="s">
        <v>12</v>
      </c>
      <c r="E316" s="16"/>
      <c r="F316" s="16">
        <v>19.2</v>
      </c>
      <c r="G316" s="4">
        <f t="shared" si="4"/>
        <v>8.8000000000000007</v>
      </c>
    </row>
    <row r="317" spans="1:7">
      <c r="A317" s="39">
        <v>44314</v>
      </c>
      <c r="B317" s="787" t="s">
        <v>5424</v>
      </c>
      <c r="C317" s="787" t="s">
        <v>11</v>
      </c>
      <c r="D317" t="s">
        <v>13</v>
      </c>
      <c r="E317" s="16"/>
      <c r="F317" s="16">
        <v>8.8000000000000007</v>
      </c>
      <c r="G317" s="4">
        <f t="shared" si="4"/>
        <v>0</v>
      </c>
    </row>
    <row r="318" spans="1:7">
      <c r="A318" s="41">
        <v>44255</v>
      </c>
      <c r="B318" s="786" t="s">
        <v>10</v>
      </c>
      <c r="C318" s="786" t="s">
        <v>15</v>
      </c>
      <c r="D318" t="s">
        <v>12</v>
      </c>
      <c r="E318" s="16">
        <v>17.399999999999999</v>
      </c>
      <c r="F318" s="16"/>
      <c r="G318" s="4">
        <f t="shared" si="4"/>
        <v>17.399999999999999</v>
      </c>
    </row>
    <row r="319" spans="1:7">
      <c r="B319" s="787"/>
      <c r="C319" s="787"/>
      <c r="D319" t="s">
        <v>13</v>
      </c>
      <c r="E319" s="16">
        <v>8.6999999999999993</v>
      </c>
      <c r="F319" s="16"/>
      <c r="G319" s="4">
        <f t="shared" si="4"/>
        <v>26.099999999999998</v>
      </c>
    </row>
    <row r="320" spans="1:7">
      <c r="B320" s="787"/>
      <c r="C320" s="787"/>
      <c r="D320" t="s">
        <v>14</v>
      </c>
      <c r="E320" s="16">
        <v>210</v>
      </c>
      <c r="F320" s="16"/>
      <c r="G320" s="4">
        <f t="shared" si="4"/>
        <v>236.1</v>
      </c>
    </row>
    <row r="321" spans="1:7">
      <c r="A321" s="39">
        <v>44254</v>
      </c>
      <c r="B321" s="787" t="s">
        <v>5425</v>
      </c>
      <c r="C321" s="787" t="s">
        <v>15</v>
      </c>
      <c r="D321" t="s">
        <v>14</v>
      </c>
      <c r="E321" s="16"/>
      <c r="F321" s="16">
        <v>210</v>
      </c>
      <c r="G321" s="4">
        <f t="shared" si="4"/>
        <v>26.099999999999994</v>
      </c>
    </row>
    <row r="322" spans="1:7">
      <c r="A322" s="39">
        <v>44314</v>
      </c>
      <c r="B322" s="787" t="s">
        <v>5424</v>
      </c>
      <c r="C322" s="787" t="s">
        <v>15</v>
      </c>
      <c r="D322" t="s">
        <v>12</v>
      </c>
      <c r="E322" s="16"/>
      <c r="F322" s="16">
        <v>17.399999999999999</v>
      </c>
      <c r="G322" s="4">
        <f t="shared" si="4"/>
        <v>8.6999999999999957</v>
      </c>
    </row>
    <row r="323" spans="1:7">
      <c r="A323" s="39">
        <v>44314</v>
      </c>
      <c r="B323" s="787" t="s">
        <v>5424</v>
      </c>
      <c r="C323" s="787" t="s">
        <v>15</v>
      </c>
      <c r="D323" t="s">
        <v>13</v>
      </c>
      <c r="E323" s="16"/>
      <c r="F323" s="16">
        <v>8.6999999999999993</v>
      </c>
      <c r="G323" s="4">
        <f t="shared" si="4"/>
        <v>0</v>
      </c>
    </row>
    <row r="324" spans="1:7">
      <c r="A324" s="41">
        <v>44286</v>
      </c>
      <c r="B324" s="786" t="s">
        <v>10</v>
      </c>
      <c r="C324" s="786" t="s">
        <v>16</v>
      </c>
      <c r="D324" t="s">
        <v>12</v>
      </c>
      <c r="E324" s="16">
        <v>19.100000000000001</v>
      </c>
      <c r="F324" s="16"/>
      <c r="G324" s="4">
        <f t="shared" si="4"/>
        <v>19.100000000000001</v>
      </c>
    </row>
    <row r="325" spans="1:7">
      <c r="B325" s="787"/>
      <c r="C325" s="787"/>
      <c r="D325" t="s">
        <v>13</v>
      </c>
      <c r="E325" s="16">
        <v>6.8</v>
      </c>
      <c r="F325" s="16"/>
      <c r="G325" s="4">
        <f t="shared" si="4"/>
        <v>25.900000000000002</v>
      </c>
    </row>
    <row r="326" spans="1:7">
      <c r="B326" s="787"/>
      <c r="C326" s="787"/>
      <c r="D326" t="s">
        <v>14</v>
      </c>
      <c r="E326" s="16">
        <v>210</v>
      </c>
      <c r="F326" s="16"/>
      <c r="G326" s="4">
        <f t="shared" si="4"/>
        <v>235.9</v>
      </c>
    </row>
    <row r="327" spans="1:7">
      <c r="A327" s="39">
        <v>44286</v>
      </c>
      <c r="B327" s="787" t="s">
        <v>5426</v>
      </c>
      <c r="C327" s="787" t="s">
        <v>16</v>
      </c>
      <c r="D327" t="s">
        <v>14</v>
      </c>
      <c r="E327" s="16"/>
      <c r="F327" s="16">
        <v>210</v>
      </c>
      <c r="G327" s="4">
        <f t="shared" si="4"/>
        <v>25.900000000000006</v>
      </c>
    </row>
    <row r="328" spans="1:7">
      <c r="A328" s="39">
        <v>44334</v>
      </c>
      <c r="B328" s="787" t="s">
        <v>5427</v>
      </c>
      <c r="C328" s="787" t="s">
        <v>16</v>
      </c>
      <c r="D328" t="s">
        <v>12</v>
      </c>
      <c r="E328" s="16"/>
      <c r="F328" s="16">
        <v>19.100000000000001</v>
      </c>
      <c r="G328" s="4">
        <f t="shared" si="4"/>
        <v>6.8000000000000043</v>
      </c>
    </row>
    <row r="329" spans="1:7">
      <c r="A329" s="39">
        <v>44334</v>
      </c>
      <c r="B329" s="787" t="s">
        <v>5427</v>
      </c>
      <c r="C329" s="787" t="s">
        <v>16</v>
      </c>
      <c r="D329" t="s">
        <v>13</v>
      </c>
      <c r="E329" s="16"/>
      <c r="F329" s="16">
        <v>6.8</v>
      </c>
      <c r="G329" s="4">
        <f t="shared" si="4"/>
        <v>0</v>
      </c>
    </row>
    <row r="330" spans="1:7">
      <c r="A330" s="41">
        <v>44316</v>
      </c>
      <c r="B330" s="786" t="s">
        <v>10</v>
      </c>
      <c r="C330" s="786" t="s">
        <v>17</v>
      </c>
      <c r="D330" t="s">
        <v>12</v>
      </c>
      <c r="E330" s="16">
        <v>18.399999999999999</v>
      </c>
      <c r="F330" s="16"/>
      <c r="G330" s="4">
        <f t="shared" si="4"/>
        <v>18.399999999999999</v>
      </c>
    </row>
    <row r="331" spans="1:7">
      <c r="B331" s="787"/>
      <c r="C331" s="787"/>
      <c r="D331" t="s">
        <v>13</v>
      </c>
      <c r="E331" s="16">
        <v>7.8</v>
      </c>
      <c r="F331" s="16"/>
      <c r="G331" s="4">
        <f t="shared" si="4"/>
        <v>26.2</v>
      </c>
    </row>
    <row r="332" spans="1:7">
      <c r="B332" s="787"/>
      <c r="C332" s="787"/>
      <c r="D332" t="s">
        <v>14</v>
      </c>
      <c r="E332" s="16">
        <v>210</v>
      </c>
      <c r="F332" s="16"/>
      <c r="G332" s="4">
        <f t="shared" si="4"/>
        <v>236.2</v>
      </c>
    </row>
    <row r="333" spans="1:7">
      <c r="A333" s="39">
        <v>44316</v>
      </c>
      <c r="B333" s="787" t="s">
        <v>5428</v>
      </c>
      <c r="C333" s="787" t="s">
        <v>17</v>
      </c>
      <c r="D333" t="s">
        <v>14</v>
      </c>
      <c r="E333" s="16"/>
      <c r="F333" s="16">
        <v>210</v>
      </c>
      <c r="G333" s="4">
        <f t="shared" si="4"/>
        <v>26.199999999999989</v>
      </c>
    </row>
    <row r="334" spans="1:7">
      <c r="A334" s="39">
        <v>44363</v>
      </c>
      <c r="B334" s="787" t="s">
        <v>5429</v>
      </c>
      <c r="C334" s="787" t="s">
        <v>17</v>
      </c>
      <c r="D334" t="s">
        <v>12</v>
      </c>
      <c r="E334" s="16"/>
      <c r="F334" s="16">
        <v>18.399999999999999</v>
      </c>
      <c r="G334" s="4">
        <f t="shared" si="4"/>
        <v>7.7999999999999901</v>
      </c>
    </row>
    <row r="335" spans="1:7">
      <c r="A335" s="39">
        <v>44363</v>
      </c>
      <c r="B335" s="787" t="s">
        <v>5429</v>
      </c>
      <c r="C335" s="787" t="s">
        <v>17</v>
      </c>
      <c r="D335" t="s">
        <v>13</v>
      </c>
      <c r="E335" s="16"/>
      <c r="F335" s="16">
        <v>7.8</v>
      </c>
      <c r="G335" s="4">
        <f t="shared" si="4"/>
        <v>-9.7699626167013776E-15</v>
      </c>
    </row>
    <row r="336" spans="1:7">
      <c r="A336" s="41">
        <v>44347</v>
      </c>
      <c r="B336" s="786" t="s">
        <v>10</v>
      </c>
      <c r="C336" s="786" t="s">
        <v>18</v>
      </c>
      <c r="D336" t="s">
        <v>12</v>
      </c>
      <c r="E336" s="16">
        <v>15</v>
      </c>
      <c r="F336" s="16"/>
      <c r="G336" s="4">
        <f t="shared" si="4"/>
        <v>14.999999999999989</v>
      </c>
    </row>
    <row r="337" spans="1:7">
      <c r="B337" s="787"/>
      <c r="C337" s="787"/>
      <c r="D337" t="s">
        <v>13</v>
      </c>
      <c r="E337" s="16">
        <v>6.5</v>
      </c>
      <c r="F337" s="16"/>
      <c r="G337" s="4">
        <f t="shared" si="4"/>
        <v>21.499999999999989</v>
      </c>
    </row>
    <row r="338" spans="1:7">
      <c r="B338" s="787"/>
      <c r="C338" s="787"/>
      <c r="D338" t="s">
        <v>14</v>
      </c>
      <c r="E338" s="16">
        <v>210</v>
      </c>
      <c r="F338" s="16"/>
      <c r="G338" s="4">
        <f t="shared" si="4"/>
        <v>231.5</v>
      </c>
    </row>
    <row r="339" spans="1:7">
      <c r="A339" s="39">
        <v>44347</v>
      </c>
      <c r="B339" s="787" t="s">
        <v>5430</v>
      </c>
      <c r="C339" s="787" t="s">
        <v>18</v>
      </c>
      <c r="D339" t="s">
        <v>14</v>
      </c>
      <c r="E339" s="16"/>
      <c r="F339" s="16">
        <v>210</v>
      </c>
      <c r="G339" s="4">
        <f t="shared" si="4"/>
        <v>21.5</v>
      </c>
    </row>
    <row r="340" spans="1:7">
      <c r="A340" s="39">
        <v>44383</v>
      </c>
      <c r="B340" s="787" t="s">
        <v>5431</v>
      </c>
      <c r="C340" s="787" t="s">
        <v>18</v>
      </c>
      <c r="D340" t="s">
        <v>12</v>
      </c>
      <c r="E340" s="16"/>
      <c r="F340" s="16">
        <v>15</v>
      </c>
      <c r="G340" s="4">
        <f t="shared" si="4"/>
        <v>6.5</v>
      </c>
    </row>
    <row r="341" spans="1:7">
      <c r="A341" s="39">
        <v>44383</v>
      </c>
      <c r="B341" s="787" t="s">
        <v>5431</v>
      </c>
      <c r="C341" s="787" t="s">
        <v>18</v>
      </c>
      <c r="D341" t="s">
        <v>13</v>
      </c>
      <c r="E341" s="16"/>
      <c r="F341" s="16">
        <v>6.5</v>
      </c>
      <c r="G341" s="4">
        <f t="shared" ref="G341:G356" si="5">+G340+E341-F341</f>
        <v>0</v>
      </c>
    </row>
    <row r="342" spans="1:7">
      <c r="A342" s="41">
        <v>44377</v>
      </c>
      <c r="B342" s="786" t="s">
        <v>10</v>
      </c>
      <c r="C342" s="786" t="s">
        <v>19</v>
      </c>
      <c r="D342" t="s">
        <v>12</v>
      </c>
      <c r="E342" s="16">
        <v>16.399999999999999</v>
      </c>
      <c r="F342" s="16"/>
      <c r="G342" s="4">
        <f t="shared" si="5"/>
        <v>16.399999999999999</v>
      </c>
    </row>
    <row r="343" spans="1:7">
      <c r="B343" s="787"/>
      <c r="C343" s="787"/>
      <c r="D343" t="s">
        <v>13</v>
      </c>
      <c r="E343" s="102">
        <v>8.4</v>
      </c>
      <c r="F343" s="16"/>
      <c r="G343" s="4">
        <f t="shared" si="5"/>
        <v>24.799999999999997</v>
      </c>
    </row>
    <row r="344" spans="1:7">
      <c r="B344" s="787"/>
      <c r="C344" s="787"/>
      <c r="D344" t="s">
        <v>14</v>
      </c>
      <c r="E344" s="16">
        <v>210</v>
      </c>
      <c r="F344" s="16"/>
      <c r="G344" s="4">
        <f t="shared" si="5"/>
        <v>234.8</v>
      </c>
    </row>
    <row r="345" spans="1:7">
      <c r="A345" s="39">
        <v>44377</v>
      </c>
      <c r="B345" s="787" t="s">
        <v>5432</v>
      </c>
      <c r="C345" s="787" t="s">
        <v>19</v>
      </c>
      <c r="D345" t="s">
        <v>14</v>
      </c>
      <c r="E345" s="16"/>
      <c r="F345" s="16">
        <v>210</v>
      </c>
      <c r="G345" s="4">
        <f t="shared" si="5"/>
        <v>24.800000000000011</v>
      </c>
    </row>
    <row r="346" spans="1:7">
      <c r="A346" s="39">
        <v>44399</v>
      </c>
      <c r="B346" s="787" t="s">
        <v>5433</v>
      </c>
      <c r="C346" s="787" t="s">
        <v>19</v>
      </c>
      <c r="D346" t="s">
        <v>12</v>
      </c>
      <c r="E346" s="16"/>
      <c r="F346" s="16">
        <v>16.399999999999999</v>
      </c>
      <c r="G346" s="4">
        <f t="shared" si="5"/>
        <v>8.4000000000000128</v>
      </c>
    </row>
    <row r="347" spans="1:7">
      <c r="A347" s="39">
        <v>44399</v>
      </c>
      <c r="B347" s="787" t="s">
        <v>5433</v>
      </c>
      <c r="C347" s="787" t="s">
        <v>19</v>
      </c>
      <c r="D347" t="s">
        <v>13</v>
      </c>
      <c r="E347" s="16"/>
      <c r="F347" s="16">
        <v>8.4</v>
      </c>
      <c r="G347" s="4">
        <f t="shared" si="5"/>
        <v>0</v>
      </c>
    </row>
    <row r="348" spans="1:7">
      <c r="A348" s="41">
        <v>44408</v>
      </c>
      <c r="B348" s="786" t="s">
        <v>10</v>
      </c>
      <c r="C348" s="786" t="s">
        <v>20</v>
      </c>
      <c r="D348" t="s">
        <v>12</v>
      </c>
      <c r="E348" s="16">
        <v>14.4</v>
      </c>
      <c r="F348" s="16"/>
      <c r="G348" s="4">
        <f t="shared" si="5"/>
        <v>14.4</v>
      </c>
    </row>
    <row r="349" spans="1:7">
      <c r="B349" s="787"/>
      <c r="C349" s="787"/>
      <c r="D349" t="s">
        <v>13</v>
      </c>
      <c r="E349" s="16">
        <v>5.8</v>
      </c>
      <c r="F349" s="16"/>
      <c r="G349" s="4">
        <f t="shared" si="5"/>
        <v>20.2</v>
      </c>
    </row>
    <row r="350" spans="1:7">
      <c r="B350" s="787"/>
      <c r="C350" s="787"/>
      <c r="D350" t="s">
        <v>14</v>
      </c>
      <c r="E350" s="16">
        <v>210</v>
      </c>
      <c r="F350" s="16"/>
      <c r="G350" s="4">
        <f t="shared" si="5"/>
        <v>230.2</v>
      </c>
    </row>
    <row r="351" spans="1:7">
      <c r="A351" s="39">
        <v>44408</v>
      </c>
      <c r="B351" s="787" t="s">
        <v>5434</v>
      </c>
      <c r="C351" s="787" t="s">
        <v>20</v>
      </c>
      <c r="D351" t="s">
        <v>14</v>
      </c>
      <c r="E351" s="16"/>
      <c r="F351" s="16">
        <v>210</v>
      </c>
      <c r="G351" s="4">
        <f t="shared" si="5"/>
        <v>20.199999999999989</v>
      </c>
    </row>
    <row r="352" spans="1:7">
      <c r="A352" s="39">
        <v>44441</v>
      </c>
      <c r="B352" s="787" t="s">
        <v>5435</v>
      </c>
      <c r="C352" s="787" t="s">
        <v>20</v>
      </c>
      <c r="D352" t="s">
        <v>14</v>
      </c>
      <c r="E352" s="16"/>
      <c r="F352" s="16">
        <v>14.4</v>
      </c>
      <c r="G352" s="4">
        <f t="shared" si="5"/>
        <v>5.7999999999999883</v>
      </c>
    </row>
    <row r="353" spans="1:7">
      <c r="A353" s="39">
        <v>44441</v>
      </c>
      <c r="B353" s="787" t="s">
        <v>5435</v>
      </c>
      <c r="C353" s="787" t="s">
        <v>20</v>
      </c>
      <c r="D353" t="s">
        <v>14</v>
      </c>
      <c r="E353" s="16"/>
      <c r="F353" s="16">
        <v>5.8</v>
      </c>
      <c r="G353" s="4">
        <f t="shared" si="5"/>
        <v>-1.1546319456101628E-14</v>
      </c>
    </row>
    <row r="354" spans="1:7">
      <c r="A354" s="41">
        <v>44439</v>
      </c>
      <c r="B354" s="786" t="s">
        <v>10</v>
      </c>
      <c r="C354" s="786" t="s">
        <v>21</v>
      </c>
      <c r="D354" t="s">
        <v>12</v>
      </c>
      <c r="E354" s="16">
        <v>16.3</v>
      </c>
      <c r="F354" s="16"/>
      <c r="G354" s="4">
        <f t="shared" si="5"/>
        <v>16.29999999999999</v>
      </c>
    </row>
    <row r="355" spans="1:7">
      <c r="B355" s="787"/>
      <c r="C355" s="787"/>
      <c r="D355" t="s">
        <v>13</v>
      </c>
      <c r="E355" s="16">
        <v>6.1</v>
      </c>
      <c r="F355" s="16"/>
      <c r="G355" s="4">
        <f t="shared" si="5"/>
        <v>22.399999999999991</v>
      </c>
    </row>
    <row r="356" spans="1:7">
      <c r="B356" s="787"/>
      <c r="C356" s="787"/>
      <c r="D356" t="s">
        <v>14</v>
      </c>
      <c r="E356" s="4">
        <v>210</v>
      </c>
      <c r="G356" s="4">
        <f t="shared" si="5"/>
        <v>232.39999999999998</v>
      </c>
    </row>
    <row r="357" spans="1:7">
      <c r="A357" s="39">
        <v>44439</v>
      </c>
      <c r="B357" s="787" t="s">
        <v>5436</v>
      </c>
      <c r="C357" s="787" t="s">
        <v>21</v>
      </c>
      <c r="D357" t="s">
        <v>14</v>
      </c>
      <c r="F357" s="4">
        <v>210</v>
      </c>
      <c r="G357" s="4">
        <f t="shared" ref="G357:G517" si="6">+G356+E357-F357</f>
        <v>22.399999999999977</v>
      </c>
    </row>
    <row r="358" spans="1:7">
      <c r="A358" s="39">
        <v>44467</v>
      </c>
      <c r="B358" s="787" t="s">
        <v>5437</v>
      </c>
      <c r="C358" s="787" t="s">
        <v>21</v>
      </c>
      <c r="D358" t="s">
        <v>12</v>
      </c>
      <c r="F358" s="16">
        <v>16.3</v>
      </c>
      <c r="G358" s="4">
        <f t="shared" si="6"/>
        <v>6.0999999999999766</v>
      </c>
    </row>
    <row r="359" spans="1:7">
      <c r="A359" s="39">
        <v>44467</v>
      </c>
      <c r="B359" s="787" t="s">
        <v>5437</v>
      </c>
      <c r="C359" s="787" t="s">
        <v>21</v>
      </c>
      <c r="D359" t="s">
        <v>13</v>
      </c>
      <c r="F359" s="16">
        <v>6.1</v>
      </c>
      <c r="G359" s="4">
        <f t="shared" si="6"/>
        <v>-2.3092638912203256E-14</v>
      </c>
    </row>
    <row r="360" spans="1:7">
      <c r="A360" s="41">
        <v>44469</v>
      </c>
      <c r="B360" s="786" t="s">
        <v>10</v>
      </c>
      <c r="C360" s="786" t="s">
        <v>22</v>
      </c>
      <c r="D360" t="s">
        <v>12</v>
      </c>
      <c r="E360" s="4">
        <v>16.8</v>
      </c>
      <c r="F360" s="16"/>
      <c r="G360" s="4">
        <f t="shared" si="6"/>
        <v>16.799999999999976</v>
      </c>
    </row>
    <row r="361" spans="1:7">
      <c r="B361" s="787"/>
      <c r="C361" s="787"/>
      <c r="D361" t="s">
        <v>13</v>
      </c>
      <c r="E361" s="4">
        <v>7.7</v>
      </c>
      <c r="F361" s="16"/>
      <c r="G361" s="4">
        <f t="shared" si="6"/>
        <v>24.499999999999975</v>
      </c>
    </row>
    <row r="362" spans="1:7">
      <c r="B362" s="787"/>
      <c r="C362" s="787"/>
      <c r="D362" t="s">
        <v>14</v>
      </c>
      <c r="E362" s="4">
        <v>210</v>
      </c>
      <c r="F362" s="16"/>
      <c r="G362" s="4">
        <f t="shared" si="6"/>
        <v>234.49999999999997</v>
      </c>
    </row>
    <row r="363" spans="1:7">
      <c r="A363" s="39">
        <v>44469</v>
      </c>
      <c r="B363" s="787" t="s">
        <v>5438</v>
      </c>
      <c r="C363" s="787" t="s">
        <v>22</v>
      </c>
      <c r="D363" t="s">
        <v>14</v>
      </c>
      <c r="F363" s="16">
        <v>210</v>
      </c>
      <c r="G363" s="4">
        <f t="shared" si="6"/>
        <v>24.499999999999972</v>
      </c>
    </row>
    <row r="364" spans="1:7">
      <c r="A364" s="39">
        <v>44551</v>
      </c>
      <c r="B364" s="787" t="s">
        <v>5439</v>
      </c>
      <c r="C364" s="787" t="s">
        <v>22</v>
      </c>
      <c r="D364" t="s">
        <v>12</v>
      </c>
      <c r="F364" s="16">
        <v>16.8</v>
      </c>
      <c r="G364" s="4">
        <f t="shared" si="6"/>
        <v>7.6999999999999709</v>
      </c>
    </row>
    <row r="365" spans="1:7">
      <c r="A365" s="39">
        <v>44551</v>
      </c>
      <c r="B365" s="787" t="s">
        <v>5439</v>
      </c>
      <c r="C365" s="787" t="s">
        <v>22</v>
      </c>
      <c r="D365" t="s">
        <v>13</v>
      </c>
      <c r="F365" s="16">
        <v>7.7</v>
      </c>
      <c r="G365" s="4">
        <f t="shared" si="6"/>
        <v>-2.9309887850104133E-14</v>
      </c>
    </row>
    <row r="366" spans="1:7">
      <c r="A366" s="41">
        <v>44500</v>
      </c>
      <c r="B366" s="786" t="s">
        <v>10</v>
      </c>
      <c r="C366" s="786" t="s">
        <v>23</v>
      </c>
      <c r="D366" t="s">
        <v>14</v>
      </c>
      <c r="E366" s="4">
        <v>210</v>
      </c>
      <c r="G366" s="4">
        <f t="shared" si="6"/>
        <v>209.99999999999997</v>
      </c>
    </row>
    <row r="367" spans="1:7">
      <c r="A367" s="41"/>
      <c r="B367" s="786"/>
      <c r="C367" s="787"/>
      <c r="D367" t="s">
        <v>12</v>
      </c>
      <c r="E367" s="4">
        <v>17.5</v>
      </c>
      <c r="G367" s="4">
        <f t="shared" si="6"/>
        <v>227.49999999999997</v>
      </c>
    </row>
    <row r="368" spans="1:7">
      <c r="A368" s="41"/>
      <c r="B368" s="786"/>
      <c r="C368" s="787"/>
      <c r="D368" t="s">
        <v>13</v>
      </c>
      <c r="E368" s="4">
        <v>5.6</v>
      </c>
      <c r="G368" s="4">
        <f t="shared" si="6"/>
        <v>233.09999999999997</v>
      </c>
    </row>
    <row r="369" spans="1:11">
      <c r="A369" s="41"/>
      <c r="B369" s="786"/>
      <c r="C369" s="787"/>
      <c r="D369" t="s">
        <v>5440</v>
      </c>
      <c r="E369" s="12">
        <v>50</v>
      </c>
      <c r="G369" s="4">
        <f t="shared" si="6"/>
        <v>283.09999999999997</v>
      </c>
    </row>
    <row r="370" spans="1:11">
      <c r="A370" s="39">
        <v>44499</v>
      </c>
      <c r="B370" s="787" t="s">
        <v>5441</v>
      </c>
      <c r="C370" s="787" t="s">
        <v>23</v>
      </c>
      <c r="D370" t="s">
        <v>14</v>
      </c>
      <c r="F370" s="12">
        <v>210</v>
      </c>
      <c r="G370" s="4">
        <f t="shared" si="6"/>
        <v>73.099999999999966</v>
      </c>
    </row>
    <row r="371" spans="1:11">
      <c r="A371" s="39">
        <v>44539</v>
      </c>
      <c r="B371" s="787" t="s">
        <v>5442</v>
      </c>
      <c r="C371" s="787" t="s">
        <v>23</v>
      </c>
      <c r="D371" t="s">
        <v>5440</v>
      </c>
      <c r="F371" s="12">
        <v>50</v>
      </c>
      <c r="G371" s="4">
        <f t="shared" si="6"/>
        <v>23.099999999999966</v>
      </c>
    </row>
    <row r="372" spans="1:11">
      <c r="A372" s="39">
        <v>44551</v>
      </c>
      <c r="B372" s="787" t="s">
        <v>5439</v>
      </c>
      <c r="C372" s="787" t="s">
        <v>23</v>
      </c>
      <c r="D372" t="s">
        <v>12</v>
      </c>
      <c r="F372" s="12">
        <v>17.5</v>
      </c>
      <c r="G372" s="4">
        <f t="shared" si="6"/>
        <v>5.5999999999999659</v>
      </c>
    </row>
    <row r="373" spans="1:11">
      <c r="A373" s="39">
        <v>44551</v>
      </c>
      <c r="B373" s="787" t="s">
        <v>5439</v>
      </c>
      <c r="C373" s="787" t="s">
        <v>23</v>
      </c>
      <c r="D373" t="s">
        <v>13</v>
      </c>
      <c r="F373" s="12">
        <v>5.6</v>
      </c>
      <c r="G373" s="4">
        <f t="shared" si="6"/>
        <v>-3.3750779948604759E-14</v>
      </c>
    </row>
    <row r="374" spans="1:11">
      <c r="A374" s="41">
        <v>44530</v>
      </c>
      <c r="B374" s="786" t="s">
        <v>10</v>
      </c>
      <c r="C374" s="786" t="s">
        <v>24</v>
      </c>
      <c r="D374" t="s">
        <v>14</v>
      </c>
      <c r="E374" s="4">
        <v>210</v>
      </c>
      <c r="G374" s="4">
        <f t="shared" si="6"/>
        <v>209.99999999999997</v>
      </c>
    </row>
    <row r="375" spans="1:11">
      <c r="A375" s="41"/>
      <c r="B375" s="786"/>
      <c r="C375" s="786"/>
      <c r="D375" t="s">
        <v>12</v>
      </c>
      <c r="E375" s="4">
        <v>18.600000000000001</v>
      </c>
      <c r="G375" s="4">
        <f t="shared" si="6"/>
        <v>228.59999999999997</v>
      </c>
    </row>
    <row r="376" spans="1:11">
      <c r="A376" s="41"/>
      <c r="B376" s="786"/>
      <c r="C376" s="786"/>
      <c r="D376" t="s">
        <v>13</v>
      </c>
      <c r="E376" s="4">
        <v>7</v>
      </c>
      <c r="G376" s="4">
        <f t="shared" si="6"/>
        <v>235.59999999999997</v>
      </c>
    </row>
    <row r="377" spans="1:11">
      <c r="A377" s="41"/>
      <c r="B377" s="786"/>
      <c r="C377" s="786"/>
      <c r="D377" s="111" t="s">
        <v>5440</v>
      </c>
      <c r="E377" s="135">
        <v>50</v>
      </c>
      <c r="G377" s="4">
        <f t="shared" si="6"/>
        <v>285.59999999999997</v>
      </c>
    </row>
    <row r="378" spans="1:11">
      <c r="A378" s="39">
        <v>44530</v>
      </c>
      <c r="B378" s="787" t="s">
        <v>5443</v>
      </c>
      <c r="C378" s="787" t="s">
        <v>24</v>
      </c>
      <c r="D378" t="s">
        <v>14</v>
      </c>
      <c r="F378" s="12">
        <v>210</v>
      </c>
      <c r="G378" s="4">
        <f t="shared" si="6"/>
        <v>75.599999999999966</v>
      </c>
    </row>
    <row r="379" spans="1:11">
      <c r="A379" s="39">
        <v>44587</v>
      </c>
      <c r="B379" s="787" t="s">
        <v>5444</v>
      </c>
      <c r="C379" s="787" t="s">
        <v>24</v>
      </c>
      <c r="D379" t="s">
        <v>12</v>
      </c>
      <c r="F379" s="4">
        <v>18.600000000000001</v>
      </c>
      <c r="G379" s="4">
        <f t="shared" si="6"/>
        <v>56.999999999999964</v>
      </c>
    </row>
    <row r="380" spans="1:11">
      <c r="A380" s="39">
        <v>44587</v>
      </c>
      <c r="B380" s="787" t="s">
        <v>5444</v>
      </c>
      <c r="C380" s="787" t="s">
        <v>24</v>
      </c>
      <c r="D380" t="s">
        <v>13</v>
      </c>
      <c r="F380" s="4">
        <v>7</v>
      </c>
      <c r="G380" s="4">
        <f t="shared" si="6"/>
        <v>49.999999999999964</v>
      </c>
    </row>
    <row r="381" spans="1:11">
      <c r="A381" s="39">
        <v>44608</v>
      </c>
      <c r="B381" s="787" t="s">
        <v>5445</v>
      </c>
      <c r="C381" s="787" t="s">
        <v>24</v>
      </c>
      <c r="D381" s="111" t="s">
        <v>5440</v>
      </c>
      <c r="F381" s="135">
        <v>50</v>
      </c>
      <c r="G381" s="4">
        <f t="shared" si="6"/>
        <v>0</v>
      </c>
    </row>
    <row r="382" spans="1:11">
      <c r="A382" s="41">
        <v>44561</v>
      </c>
      <c r="B382" s="786" t="s">
        <v>10</v>
      </c>
      <c r="C382" s="786" t="s">
        <v>25</v>
      </c>
      <c r="D382" t="s">
        <v>12</v>
      </c>
      <c r="E382" s="4">
        <v>19.600000000000001</v>
      </c>
      <c r="G382" s="4">
        <f t="shared" si="6"/>
        <v>19.600000000000001</v>
      </c>
    </row>
    <row r="383" spans="1:11">
      <c r="B383" s="786"/>
      <c r="C383" s="787"/>
      <c r="D383" t="s">
        <v>13</v>
      </c>
      <c r="E383" s="4">
        <v>7.4</v>
      </c>
      <c r="G383" s="4">
        <f t="shared" si="6"/>
        <v>27</v>
      </c>
      <c r="I383" s="786"/>
    </row>
    <row r="384" spans="1:11">
      <c r="B384" s="787"/>
      <c r="C384" s="787"/>
      <c r="D384" t="s">
        <v>14</v>
      </c>
      <c r="E384" s="4">
        <v>210</v>
      </c>
      <c r="G384" s="4">
        <f t="shared" si="6"/>
        <v>237</v>
      </c>
      <c r="K384" s="4"/>
    </row>
    <row r="385" spans="1:11">
      <c r="B385" s="787"/>
      <c r="C385" s="787"/>
      <c r="D385" s="111" t="s">
        <v>5440</v>
      </c>
      <c r="E385" s="135">
        <v>50</v>
      </c>
      <c r="G385" s="4">
        <f t="shared" si="6"/>
        <v>287</v>
      </c>
      <c r="K385" s="4"/>
    </row>
    <row r="386" spans="1:11">
      <c r="A386" s="39">
        <v>44561</v>
      </c>
      <c r="B386" s="787" t="s">
        <v>5446</v>
      </c>
      <c r="C386" s="787" t="s">
        <v>25</v>
      </c>
      <c r="D386" t="s">
        <v>14</v>
      </c>
      <c r="F386" s="12">
        <v>210</v>
      </c>
      <c r="G386" s="4">
        <f t="shared" si="6"/>
        <v>77</v>
      </c>
      <c r="I386" s="786"/>
      <c r="K386" s="4"/>
    </row>
    <row r="387" spans="1:11">
      <c r="A387" s="39">
        <v>44587</v>
      </c>
      <c r="B387" s="787" t="s">
        <v>5444</v>
      </c>
      <c r="C387" s="787" t="s">
        <v>25</v>
      </c>
      <c r="D387" t="s">
        <v>12</v>
      </c>
      <c r="F387" s="4">
        <v>19.600000000000001</v>
      </c>
      <c r="G387" s="4">
        <f t="shared" si="6"/>
        <v>57.4</v>
      </c>
      <c r="I387" s="786"/>
      <c r="K387" s="4"/>
    </row>
    <row r="388" spans="1:11">
      <c r="A388" s="39">
        <v>44587</v>
      </c>
      <c r="B388" s="787" t="s">
        <v>5444</v>
      </c>
      <c r="C388" s="787" t="s">
        <v>25</v>
      </c>
      <c r="D388" t="s">
        <v>13</v>
      </c>
      <c r="F388" s="4">
        <v>7.4</v>
      </c>
      <c r="G388" s="4">
        <f t="shared" si="6"/>
        <v>50</v>
      </c>
      <c r="I388" s="786"/>
      <c r="K388" s="4"/>
    </row>
    <row r="389" spans="1:11">
      <c r="A389" s="39">
        <v>44663</v>
      </c>
      <c r="B389" s="787" t="s">
        <v>5447</v>
      </c>
      <c r="C389" s="787" t="s">
        <v>25</v>
      </c>
      <c r="D389" s="111" t="s">
        <v>5440</v>
      </c>
      <c r="F389" s="4">
        <v>50</v>
      </c>
      <c r="G389" s="4">
        <f t="shared" si="6"/>
        <v>0</v>
      </c>
      <c r="I389" s="786"/>
      <c r="K389" s="4"/>
    </row>
    <row r="390" spans="1:11">
      <c r="A390" s="41">
        <v>44592</v>
      </c>
      <c r="B390" s="786" t="s">
        <v>10</v>
      </c>
      <c r="C390" s="786" t="s">
        <v>11</v>
      </c>
      <c r="D390" t="s">
        <v>12</v>
      </c>
      <c r="E390" s="4">
        <v>20.7</v>
      </c>
      <c r="G390" s="4">
        <f t="shared" si="6"/>
        <v>20.7</v>
      </c>
    </row>
    <row r="391" spans="1:11">
      <c r="B391" s="787"/>
      <c r="C391" s="787"/>
      <c r="D391" t="s">
        <v>13</v>
      </c>
      <c r="E391" s="4">
        <v>4.3</v>
      </c>
      <c r="G391" s="4">
        <f t="shared" si="6"/>
        <v>25</v>
      </c>
    </row>
    <row r="392" spans="1:11">
      <c r="B392" s="787"/>
      <c r="C392" s="787"/>
      <c r="D392" t="s">
        <v>14</v>
      </c>
      <c r="E392" s="4">
        <v>210</v>
      </c>
      <c r="G392" s="4">
        <f t="shared" si="6"/>
        <v>235</v>
      </c>
      <c r="K392" s="12"/>
    </row>
    <row r="393" spans="1:11">
      <c r="B393" s="787"/>
      <c r="C393" s="787"/>
      <c r="D393" s="111" t="s">
        <v>5440</v>
      </c>
      <c r="E393" s="135">
        <v>50</v>
      </c>
      <c r="G393" s="4">
        <f t="shared" si="6"/>
        <v>285</v>
      </c>
      <c r="K393" s="12"/>
    </row>
    <row r="394" spans="1:11">
      <c r="A394" s="39">
        <v>44592</v>
      </c>
      <c r="B394" s="787" t="s">
        <v>5448</v>
      </c>
      <c r="C394" s="787" t="s">
        <v>11</v>
      </c>
      <c r="D394" t="s">
        <v>14</v>
      </c>
      <c r="F394" s="12">
        <v>210</v>
      </c>
      <c r="G394" s="4">
        <f t="shared" si="6"/>
        <v>75</v>
      </c>
      <c r="K394" s="12"/>
    </row>
    <row r="395" spans="1:11">
      <c r="A395" s="39">
        <v>44721</v>
      </c>
      <c r="B395" s="787" t="s">
        <v>5449</v>
      </c>
      <c r="C395" s="787" t="s">
        <v>11</v>
      </c>
      <c r="D395" t="s">
        <v>12</v>
      </c>
      <c r="F395" s="4">
        <v>20.7</v>
      </c>
      <c r="G395" s="4">
        <f t="shared" si="6"/>
        <v>54.3</v>
      </c>
      <c r="K395" s="12"/>
    </row>
    <row r="396" spans="1:11">
      <c r="A396" s="39">
        <v>44721</v>
      </c>
      <c r="B396" s="787" t="s">
        <v>5449</v>
      </c>
      <c r="C396" s="787" t="s">
        <v>11</v>
      </c>
      <c r="D396" t="s">
        <v>13</v>
      </c>
      <c r="F396" s="4">
        <v>4.3</v>
      </c>
      <c r="G396" s="4">
        <f t="shared" si="6"/>
        <v>50</v>
      </c>
      <c r="K396" s="12"/>
    </row>
    <row r="397" spans="1:11">
      <c r="A397" s="39">
        <v>44819</v>
      </c>
      <c r="B397" s="787" t="s">
        <v>5450</v>
      </c>
      <c r="C397" s="787" t="s">
        <v>11</v>
      </c>
      <c r="D397" s="111" t="s">
        <v>5440</v>
      </c>
      <c r="F397" s="4">
        <v>50</v>
      </c>
      <c r="G397" s="4">
        <f t="shared" si="6"/>
        <v>0</v>
      </c>
      <c r="K397" s="12"/>
    </row>
    <row r="398" spans="1:11">
      <c r="A398" s="41">
        <v>44620</v>
      </c>
      <c r="B398" s="786" t="s">
        <v>10</v>
      </c>
      <c r="C398" s="786" t="s">
        <v>15</v>
      </c>
      <c r="D398" t="s">
        <v>12</v>
      </c>
      <c r="E398" s="4">
        <v>20.399999999999999</v>
      </c>
      <c r="G398" s="4">
        <f t="shared" si="6"/>
        <v>20.399999999999999</v>
      </c>
      <c r="K398" s="12"/>
    </row>
    <row r="399" spans="1:11">
      <c r="B399" s="787"/>
      <c r="C399" s="787"/>
      <c r="D399" t="s">
        <v>13</v>
      </c>
      <c r="E399" s="4">
        <v>7.3</v>
      </c>
      <c r="G399" s="4">
        <f t="shared" si="6"/>
        <v>27.7</v>
      </c>
      <c r="K399" s="12"/>
    </row>
    <row r="400" spans="1:11">
      <c r="B400" s="787"/>
      <c r="C400" s="787"/>
      <c r="D400" t="s">
        <v>14</v>
      </c>
      <c r="E400" s="4">
        <v>210</v>
      </c>
      <c r="G400" s="4">
        <f t="shared" si="6"/>
        <v>237.7</v>
      </c>
      <c r="K400" s="12"/>
    </row>
    <row r="401" spans="1:11">
      <c r="A401" s="39">
        <v>44620</v>
      </c>
      <c r="B401" s="787" t="s">
        <v>5451</v>
      </c>
      <c r="C401" s="787" t="s">
        <v>15</v>
      </c>
      <c r="D401" t="s">
        <v>14</v>
      </c>
      <c r="F401" s="12">
        <v>210</v>
      </c>
      <c r="G401" s="4">
        <f t="shared" si="6"/>
        <v>27.699999999999989</v>
      </c>
      <c r="K401" s="12"/>
    </row>
    <row r="402" spans="1:11">
      <c r="A402" s="39">
        <v>44721</v>
      </c>
      <c r="B402" s="787" t="s">
        <v>5449</v>
      </c>
      <c r="C402" s="787" t="s">
        <v>15</v>
      </c>
      <c r="D402" t="s">
        <v>12</v>
      </c>
      <c r="F402" s="12">
        <v>5</v>
      </c>
      <c r="G402" s="4">
        <f t="shared" si="6"/>
        <v>22.699999999999989</v>
      </c>
      <c r="K402" s="12"/>
    </row>
    <row r="403" spans="1:11">
      <c r="A403" s="39">
        <v>44749</v>
      </c>
      <c r="B403" s="787" t="s">
        <v>5452</v>
      </c>
      <c r="C403" s="787" t="s">
        <v>15</v>
      </c>
      <c r="D403" t="s">
        <v>12</v>
      </c>
      <c r="F403" s="12">
        <v>15.4</v>
      </c>
      <c r="G403" s="4">
        <f t="shared" si="6"/>
        <v>7.2999999999999883</v>
      </c>
      <c r="K403" s="12"/>
    </row>
    <row r="404" spans="1:11">
      <c r="A404" s="39">
        <v>44749</v>
      </c>
      <c r="B404" s="787" t="s">
        <v>5452</v>
      </c>
      <c r="C404" s="787" t="s">
        <v>15</v>
      </c>
      <c r="D404" t="s">
        <v>13</v>
      </c>
      <c r="F404" s="12">
        <v>7.3</v>
      </c>
      <c r="G404" s="4">
        <f t="shared" si="6"/>
        <v>-1.1546319456101628E-14</v>
      </c>
      <c r="K404" s="12"/>
    </row>
    <row r="405" spans="1:11">
      <c r="A405" s="41">
        <v>44651</v>
      </c>
      <c r="B405" s="786" t="s">
        <v>10</v>
      </c>
      <c r="C405" s="786" t="s">
        <v>16</v>
      </c>
      <c r="D405" t="s">
        <v>12</v>
      </c>
      <c r="E405" s="4">
        <v>20.6</v>
      </c>
      <c r="G405" s="4">
        <f t="shared" si="6"/>
        <v>20.599999999999991</v>
      </c>
      <c r="K405" s="12"/>
    </row>
    <row r="406" spans="1:11">
      <c r="B406" s="787"/>
      <c r="C406" s="787"/>
      <c r="D406" t="s">
        <v>13</v>
      </c>
      <c r="E406" s="4">
        <v>8.1999999999999993</v>
      </c>
      <c r="G406" s="4">
        <f t="shared" si="6"/>
        <v>28.79999999999999</v>
      </c>
      <c r="K406" s="12"/>
    </row>
    <row r="407" spans="1:11">
      <c r="B407" s="787"/>
      <c r="C407" s="787"/>
      <c r="D407" t="s">
        <v>14</v>
      </c>
      <c r="E407" s="4">
        <v>210</v>
      </c>
      <c r="G407" s="4">
        <f t="shared" si="6"/>
        <v>238.79999999999998</v>
      </c>
    </row>
    <row r="408" spans="1:11">
      <c r="A408" s="39">
        <v>44651</v>
      </c>
      <c r="B408" s="787" t="s">
        <v>5453</v>
      </c>
      <c r="C408" s="787" t="s">
        <v>16</v>
      </c>
      <c r="D408" t="s">
        <v>14</v>
      </c>
      <c r="F408" s="12">
        <v>210</v>
      </c>
      <c r="G408" s="4">
        <f t="shared" si="6"/>
        <v>28.799999999999983</v>
      </c>
    </row>
    <row r="409" spans="1:11">
      <c r="A409" s="39">
        <v>44749</v>
      </c>
      <c r="B409" s="787" t="s">
        <v>5452</v>
      </c>
      <c r="C409" s="787" t="s">
        <v>16</v>
      </c>
      <c r="D409" t="s">
        <v>12</v>
      </c>
      <c r="F409" s="12">
        <v>7.3</v>
      </c>
      <c r="G409" s="4">
        <f t="shared" si="6"/>
        <v>21.499999999999982</v>
      </c>
      <c r="K409" s="12"/>
    </row>
    <row r="410" spans="1:11">
      <c r="A410" s="39">
        <v>44768</v>
      </c>
      <c r="B410" s="787" t="s">
        <v>5454</v>
      </c>
      <c r="C410" s="787" t="s">
        <v>16</v>
      </c>
      <c r="D410" t="s">
        <v>12</v>
      </c>
      <c r="F410" s="12">
        <v>13.3</v>
      </c>
      <c r="G410" s="4">
        <f t="shared" si="6"/>
        <v>8.1999999999999815</v>
      </c>
      <c r="K410" s="12"/>
    </row>
    <row r="411" spans="1:11">
      <c r="A411" s="39">
        <v>44768</v>
      </c>
      <c r="B411" s="787" t="s">
        <v>5454</v>
      </c>
      <c r="C411" s="787" t="s">
        <v>16</v>
      </c>
      <c r="D411" t="s">
        <v>13</v>
      </c>
      <c r="F411" s="12">
        <v>8.1999999999999993</v>
      </c>
      <c r="G411" s="4">
        <f t="shared" si="6"/>
        <v>-1.7763568394002505E-14</v>
      </c>
      <c r="K411" s="12"/>
    </row>
    <row r="412" spans="1:11">
      <c r="A412" s="41">
        <v>44681</v>
      </c>
      <c r="B412" s="786" t="s">
        <v>10</v>
      </c>
      <c r="C412" s="786" t="s">
        <v>17</v>
      </c>
      <c r="D412" t="s">
        <v>14</v>
      </c>
      <c r="E412" s="4">
        <v>210</v>
      </c>
      <c r="G412" s="4">
        <f t="shared" si="6"/>
        <v>209.99999999999997</v>
      </c>
      <c r="K412" s="12"/>
    </row>
    <row r="413" spans="1:11">
      <c r="A413" s="39">
        <v>44681</v>
      </c>
      <c r="B413" s="787" t="s">
        <v>5455</v>
      </c>
      <c r="C413" s="787" t="s">
        <v>17</v>
      </c>
      <c r="D413" t="s">
        <v>14</v>
      </c>
      <c r="F413" s="12">
        <v>210</v>
      </c>
      <c r="G413" s="4">
        <f t="shared" si="6"/>
        <v>0</v>
      </c>
      <c r="K413" s="12"/>
    </row>
    <row r="414" spans="1:11">
      <c r="B414" s="787"/>
      <c r="C414" s="787"/>
      <c r="D414" t="s">
        <v>12</v>
      </c>
      <c r="E414" s="4">
        <v>20.7</v>
      </c>
      <c r="G414" s="4">
        <f t="shared" si="6"/>
        <v>20.7</v>
      </c>
      <c r="K414" s="12"/>
    </row>
    <row r="415" spans="1:11">
      <c r="B415" s="787"/>
      <c r="C415" s="787"/>
      <c r="D415" t="s">
        <v>13</v>
      </c>
      <c r="E415" s="4">
        <v>5.8</v>
      </c>
      <c r="G415" s="4">
        <f t="shared" si="6"/>
        <v>26.5</v>
      </c>
      <c r="K415" s="12"/>
    </row>
    <row r="416" spans="1:11">
      <c r="A416" s="39">
        <v>44768</v>
      </c>
      <c r="B416" s="787" t="s">
        <v>5454</v>
      </c>
      <c r="C416" s="787" t="s">
        <v>17</v>
      </c>
      <c r="D416" t="s">
        <v>12</v>
      </c>
      <c r="F416" s="4">
        <v>20.7</v>
      </c>
      <c r="G416" s="4">
        <f t="shared" si="6"/>
        <v>5.8000000000000007</v>
      </c>
      <c r="K416" s="12"/>
    </row>
    <row r="417" spans="1:12">
      <c r="A417" s="39">
        <v>44768</v>
      </c>
      <c r="B417" s="787" t="s">
        <v>5454</v>
      </c>
      <c r="C417" s="787" t="s">
        <v>17</v>
      </c>
      <c r="D417" t="s">
        <v>13</v>
      </c>
      <c r="F417" s="4">
        <v>5.8</v>
      </c>
      <c r="G417" s="4">
        <f t="shared" si="6"/>
        <v>0</v>
      </c>
      <c r="K417" s="12"/>
    </row>
    <row r="418" spans="1:12">
      <c r="A418" s="41">
        <v>44712</v>
      </c>
      <c r="B418" s="786" t="s">
        <v>10</v>
      </c>
      <c r="C418" s="786" t="s">
        <v>18</v>
      </c>
      <c r="D418" t="s">
        <v>12</v>
      </c>
      <c r="E418" s="4">
        <v>19.8</v>
      </c>
      <c r="G418" s="4">
        <f t="shared" si="6"/>
        <v>19.8</v>
      </c>
      <c r="K418" s="12"/>
    </row>
    <row r="419" spans="1:12">
      <c r="B419" s="787"/>
      <c r="C419" s="787"/>
      <c r="D419" t="s">
        <v>13</v>
      </c>
      <c r="E419" s="4">
        <v>12.1</v>
      </c>
      <c r="G419" s="4">
        <f t="shared" si="6"/>
        <v>31.9</v>
      </c>
      <c r="K419" s="12"/>
    </row>
    <row r="420" spans="1:12">
      <c r="B420" s="787"/>
      <c r="C420" s="787"/>
      <c r="D420" t="s">
        <v>14</v>
      </c>
      <c r="E420" s="4">
        <v>210</v>
      </c>
      <c r="G420" s="4">
        <f t="shared" si="6"/>
        <v>241.9</v>
      </c>
      <c r="K420" s="12"/>
    </row>
    <row r="421" spans="1:12">
      <c r="A421" s="39">
        <v>44712</v>
      </c>
      <c r="B421" s="787" t="s">
        <v>10</v>
      </c>
      <c r="C421" s="787" t="s">
        <v>18</v>
      </c>
      <c r="D421" t="s">
        <v>14</v>
      </c>
      <c r="F421" s="12">
        <v>210</v>
      </c>
      <c r="G421" s="4">
        <f t="shared" si="6"/>
        <v>31.900000000000006</v>
      </c>
      <c r="K421" s="12"/>
    </row>
    <row r="422" spans="1:12">
      <c r="A422" s="39">
        <v>44768</v>
      </c>
      <c r="B422" s="787" t="s">
        <v>5454</v>
      </c>
      <c r="C422" s="787" t="s">
        <v>18</v>
      </c>
      <c r="D422" t="s">
        <v>12</v>
      </c>
      <c r="F422" s="12">
        <v>2</v>
      </c>
      <c r="G422" s="4">
        <f t="shared" si="6"/>
        <v>29.900000000000006</v>
      </c>
      <c r="K422" s="12"/>
    </row>
    <row r="423" spans="1:12">
      <c r="A423" s="39">
        <v>44819</v>
      </c>
      <c r="B423" s="787" t="s">
        <v>5450</v>
      </c>
      <c r="C423" s="787" t="s">
        <v>18</v>
      </c>
      <c r="D423" t="s">
        <v>12</v>
      </c>
      <c r="F423" s="12">
        <v>17.8</v>
      </c>
      <c r="G423" s="4">
        <f t="shared" si="6"/>
        <v>12.100000000000005</v>
      </c>
      <c r="K423" s="12"/>
    </row>
    <row r="424" spans="1:12">
      <c r="A424" s="39">
        <v>44819</v>
      </c>
      <c r="B424" s="787" t="s">
        <v>5450</v>
      </c>
      <c r="C424" s="787" t="s">
        <v>18</v>
      </c>
      <c r="D424" t="s">
        <v>13</v>
      </c>
      <c r="F424" s="12">
        <v>12.1</v>
      </c>
      <c r="G424" s="4">
        <f t="shared" si="6"/>
        <v>0</v>
      </c>
      <c r="K424" s="12"/>
    </row>
    <row r="425" spans="1:12">
      <c r="A425" s="41">
        <v>44742</v>
      </c>
      <c r="B425" s="786" t="s">
        <v>10</v>
      </c>
      <c r="C425" s="786" t="s">
        <v>19</v>
      </c>
      <c r="D425" t="s">
        <v>12</v>
      </c>
      <c r="E425" s="4">
        <v>19.100000000000001</v>
      </c>
      <c r="F425" s="1"/>
      <c r="G425" s="4">
        <f t="shared" si="6"/>
        <v>19.100000000000001</v>
      </c>
      <c r="K425" s="12"/>
    </row>
    <row r="426" spans="1:12">
      <c r="B426" s="787"/>
      <c r="C426" s="787"/>
      <c r="D426" t="s">
        <v>13</v>
      </c>
      <c r="E426" s="4">
        <v>8.9</v>
      </c>
      <c r="F426" s="1"/>
      <c r="G426" s="4">
        <f t="shared" si="6"/>
        <v>28</v>
      </c>
      <c r="K426" s="12"/>
    </row>
    <row r="427" spans="1:12">
      <c r="B427" s="787"/>
      <c r="C427" s="787"/>
      <c r="D427" t="s">
        <v>14</v>
      </c>
      <c r="E427" s="4">
        <v>210</v>
      </c>
      <c r="F427" s="1"/>
      <c r="G427" s="4">
        <f t="shared" si="6"/>
        <v>238</v>
      </c>
      <c r="J427" s="786"/>
      <c r="K427" s="12"/>
      <c r="L427" s="12"/>
    </row>
    <row r="428" spans="1:12">
      <c r="A428" s="39">
        <v>44742</v>
      </c>
      <c r="B428" s="787" t="s">
        <v>5456</v>
      </c>
      <c r="C428" s="787" t="s">
        <v>19</v>
      </c>
      <c r="D428" t="s">
        <v>14</v>
      </c>
      <c r="F428" s="1">
        <v>210</v>
      </c>
      <c r="G428" s="4">
        <f t="shared" si="6"/>
        <v>28</v>
      </c>
      <c r="J428" s="786"/>
      <c r="L428" s="4"/>
    </row>
    <row r="429" spans="1:12">
      <c r="A429" s="39">
        <v>44819</v>
      </c>
      <c r="B429" s="787" t="s">
        <v>5450</v>
      </c>
      <c r="C429" s="787" t="s">
        <v>19</v>
      </c>
      <c r="D429" t="s">
        <v>12</v>
      </c>
      <c r="F429" s="4">
        <v>19.100000000000001</v>
      </c>
      <c r="G429" s="4">
        <f t="shared" si="6"/>
        <v>8.8999999999999986</v>
      </c>
      <c r="J429" s="786"/>
      <c r="L429" s="4"/>
    </row>
    <row r="430" spans="1:12">
      <c r="A430" s="39">
        <v>44819</v>
      </c>
      <c r="B430" s="787" t="s">
        <v>5450</v>
      </c>
      <c r="C430" s="787" t="s">
        <v>19</v>
      </c>
      <c r="D430" t="s">
        <v>13</v>
      </c>
      <c r="F430" s="4">
        <v>8.9</v>
      </c>
      <c r="G430" s="4">
        <f t="shared" si="6"/>
        <v>0</v>
      </c>
      <c r="J430" s="786"/>
      <c r="L430" s="4"/>
    </row>
    <row r="431" spans="1:12">
      <c r="A431" s="41">
        <v>44773</v>
      </c>
      <c r="B431" s="786" t="s">
        <v>10</v>
      </c>
      <c r="C431" s="786" t="s">
        <v>20</v>
      </c>
      <c r="D431" t="s">
        <v>12</v>
      </c>
      <c r="E431" s="4">
        <v>19.100000000000001</v>
      </c>
      <c r="F431" s="1"/>
      <c r="G431" s="4">
        <f t="shared" si="6"/>
        <v>19.100000000000001</v>
      </c>
      <c r="J431" s="787"/>
      <c r="L431" s="4"/>
    </row>
    <row r="432" spans="1:12">
      <c r="B432" s="787"/>
      <c r="C432" s="787"/>
      <c r="D432" t="s">
        <v>13</v>
      </c>
      <c r="E432" s="4">
        <v>11.7</v>
      </c>
      <c r="F432" s="1"/>
      <c r="G432" s="4">
        <f t="shared" si="6"/>
        <v>30.8</v>
      </c>
      <c r="J432" s="786"/>
      <c r="L432" s="4"/>
    </row>
    <row r="433" spans="1:14">
      <c r="B433" s="787"/>
      <c r="C433" s="787"/>
      <c r="D433" t="s">
        <v>14</v>
      </c>
      <c r="E433" s="4">
        <v>210</v>
      </c>
      <c r="F433" s="1"/>
      <c r="G433" s="4">
        <f t="shared" si="6"/>
        <v>240.8</v>
      </c>
      <c r="J433" s="787"/>
      <c r="L433" s="4"/>
    </row>
    <row r="434" spans="1:14">
      <c r="A434" s="39">
        <v>44773</v>
      </c>
      <c r="B434" s="787" t="s">
        <v>5457</v>
      </c>
      <c r="C434" s="787" t="s">
        <v>20</v>
      </c>
      <c r="D434" t="s">
        <v>14</v>
      </c>
      <c r="F434" s="1">
        <v>210</v>
      </c>
      <c r="G434" s="4">
        <f t="shared" si="6"/>
        <v>30.800000000000011</v>
      </c>
      <c r="J434" s="786"/>
      <c r="L434" s="4"/>
    </row>
    <row r="435" spans="1:14">
      <c r="A435" s="39">
        <v>44819</v>
      </c>
      <c r="B435" s="787" t="s">
        <v>5450</v>
      </c>
      <c r="C435" s="787" t="s">
        <v>20</v>
      </c>
      <c r="D435" t="s">
        <v>12</v>
      </c>
      <c r="F435" s="4">
        <v>19.100000000000001</v>
      </c>
      <c r="G435" s="4">
        <f t="shared" si="6"/>
        <v>11.70000000000001</v>
      </c>
      <c r="J435" s="786"/>
      <c r="L435" s="4"/>
    </row>
    <row r="436" spans="1:14">
      <c r="A436" s="39">
        <v>44819</v>
      </c>
      <c r="B436" s="787" t="s">
        <v>5450</v>
      </c>
      <c r="C436" s="787" t="s">
        <v>20</v>
      </c>
      <c r="D436" t="s">
        <v>13</v>
      </c>
      <c r="F436" s="4">
        <v>11.7</v>
      </c>
      <c r="G436" s="4">
        <f t="shared" si="6"/>
        <v>0</v>
      </c>
      <c r="J436" s="786"/>
      <c r="L436" s="4"/>
    </row>
    <row r="437" spans="1:14">
      <c r="A437" s="41">
        <v>44804</v>
      </c>
      <c r="B437" s="786" t="s">
        <v>10</v>
      </c>
      <c r="C437" s="786" t="s">
        <v>21</v>
      </c>
      <c r="D437" t="s">
        <v>12</v>
      </c>
      <c r="E437" s="4">
        <v>19.2</v>
      </c>
      <c r="F437" s="1"/>
      <c r="G437" s="4">
        <f t="shared" si="6"/>
        <v>19.2</v>
      </c>
      <c r="J437" s="787"/>
      <c r="L437" s="4"/>
    </row>
    <row r="438" spans="1:14">
      <c r="B438" s="787"/>
      <c r="C438" s="787"/>
      <c r="D438" t="s">
        <v>13</v>
      </c>
      <c r="E438" s="4">
        <v>9</v>
      </c>
      <c r="F438" s="1"/>
      <c r="G438" s="4">
        <f t="shared" si="6"/>
        <v>28.2</v>
      </c>
      <c r="K438" s="12"/>
      <c r="L438" s="12"/>
    </row>
    <row r="439" spans="1:14">
      <c r="B439" s="787"/>
      <c r="C439" s="787"/>
      <c r="D439" t="s">
        <v>14</v>
      </c>
      <c r="E439" s="4">
        <v>210</v>
      </c>
      <c r="F439" s="1"/>
      <c r="G439" s="4">
        <f t="shared" si="6"/>
        <v>238.2</v>
      </c>
      <c r="K439" s="12"/>
    </row>
    <row r="440" spans="1:14">
      <c r="A440" s="39">
        <v>44804</v>
      </c>
      <c r="B440" s="787" t="s">
        <v>5458</v>
      </c>
      <c r="C440" s="787" t="s">
        <v>21</v>
      </c>
      <c r="D440" t="s">
        <v>14</v>
      </c>
      <c r="F440" s="1">
        <v>210</v>
      </c>
      <c r="G440" s="4">
        <f t="shared" si="6"/>
        <v>28.199999999999989</v>
      </c>
      <c r="K440" s="12"/>
    </row>
    <row r="441" spans="1:14">
      <c r="A441" s="39">
        <v>44853</v>
      </c>
      <c r="B441" s="787">
        <v>1244</v>
      </c>
      <c r="C441" s="787" t="s">
        <v>21</v>
      </c>
      <c r="D441" t="s">
        <v>12</v>
      </c>
      <c r="F441" s="4">
        <v>19.2</v>
      </c>
      <c r="G441" s="4">
        <f t="shared" si="6"/>
        <v>8.9999999999999893</v>
      </c>
      <c r="K441" s="12"/>
    </row>
    <row r="442" spans="1:14">
      <c r="A442" s="39">
        <v>44853</v>
      </c>
      <c r="B442" s="787">
        <v>1244</v>
      </c>
      <c r="C442" s="787" t="s">
        <v>21</v>
      </c>
      <c r="D442" t="s">
        <v>13</v>
      </c>
      <c r="F442" s="4">
        <v>9</v>
      </c>
      <c r="G442" s="4">
        <f t="shared" si="6"/>
        <v>0</v>
      </c>
      <c r="K442" s="12"/>
    </row>
    <row r="443" spans="1:14">
      <c r="A443" s="41">
        <v>44834</v>
      </c>
      <c r="B443" s="786" t="s">
        <v>10</v>
      </c>
      <c r="C443" s="786" t="s">
        <v>22</v>
      </c>
      <c r="D443" t="s">
        <v>12</v>
      </c>
      <c r="E443" s="4">
        <v>17</v>
      </c>
      <c r="F443" s="1"/>
      <c r="G443" s="4">
        <f t="shared" si="6"/>
        <v>17</v>
      </c>
      <c r="K443" s="12"/>
    </row>
    <row r="444" spans="1:14">
      <c r="B444" s="787"/>
      <c r="C444" s="787"/>
      <c r="D444" t="s">
        <v>13</v>
      </c>
      <c r="E444" s="4">
        <v>10.199999999999999</v>
      </c>
      <c r="F444" s="1"/>
      <c r="G444" s="4">
        <f t="shared" si="6"/>
        <v>27.2</v>
      </c>
      <c r="K444" s="12"/>
    </row>
    <row r="445" spans="1:14">
      <c r="B445" s="787"/>
      <c r="C445" s="787"/>
      <c r="D445" t="s">
        <v>14</v>
      </c>
      <c r="E445" s="4">
        <v>350</v>
      </c>
      <c r="F445" s="1"/>
      <c r="G445" s="4">
        <f t="shared" si="6"/>
        <v>377.2</v>
      </c>
      <c r="K445" s="12"/>
      <c r="L445" s="786"/>
      <c r="N445" s="4"/>
    </row>
    <row r="446" spans="1:14">
      <c r="A446" s="39">
        <v>44834</v>
      </c>
      <c r="B446" s="787" t="s">
        <v>5459</v>
      </c>
      <c r="C446" s="787" t="s">
        <v>22</v>
      </c>
      <c r="D446" t="s">
        <v>14</v>
      </c>
      <c r="F446" s="1">
        <v>210</v>
      </c>
      <c r="G446" s="4">
        <f t="shared" si="6"/>
        <v>167.2</v>
      </c>
      <c r="K446" s="12"/>
      <c r="L446" s="787"/>
      <c r="N446" s="4"/>
    </row>
    <row r="447" spans="1:14">
      <c r="A447" s="39">
        <v>44949</v>
      </c>
      <c r="B447" s="787" t="s">
        <v>5460</v>
      </c>
      <c r="C447" s="787" t="s">
        <v>22</v>
      </c>
      <c r="D447" t="s">
        <v>12</v>
      </c>
      <c r="F447" s="4">
        <v>17</v>
      </c>
      <c r="G447" s="4">
        <f t="shared" si="6"/>
        <v>150.19999999999999</v>
      </c>
      <c r="K447" s="12"/>
      <c r="L447" s="787"/>
      <c r="N447" s="4"/>
    </row>
    <row r="448" spans="1:14">
      <c r="A448" s="39">
        <v>44949</v>
      </c>
      <c r="B448" s="787" t="s">
        <v>5460</v>
      </c>
      <c r="C448" s="787" t="s">
        <v>22</v>
      </c>
      <c r="D448" t="s">
        <v>13</v>
      </c>
      <c r="F448" s="4">
        <v>10.199999999999999</v>
      </c>
      <c r="G448" s="4">
        <f t="shared" si="6"/>
        <v>140</v>
      </c>
      <c r="K448" s="12"/>
      <c r="L448" s="787"/>
      <c r="N448" s="4"/>
    </row>
    <row r="449" spans="1:14">
      <c r="A449" s="39">
        <v>45110</v>
      </c>
      <c r="B449" s="787" t="s">
        <v>5461</v>
      </c>
      <c r="C449" s="787" t="s">
        <v>22</v>
      </c>
      <c r="D449" t="s">
        <v>14</v>
      </c>
      <c r="E449" s="12"/>
      <c r="F449" s="1">
        <v>140</v>
      </c>
      <c r="G449" s="4">
        <f t="shared" si="6"/>
        <v>0</v>
      </c>
      <c r="K449" s="12"/>
      <c r="L449" s="787"/>
      <c r="N449" s="4"/>
    </row>
    <row r="450" spans="1:14">
      <c r="A450" s="41">
        <v>44865</v>
      </c>
      <c r="B450" s="786" t="s">
        <v>10</v>
      </c>
      <c r="C450" s="786" t="s">
        <v>23</v>
      </c>
      <c r="D450" t="s">
        <v>12</v>
      </c>
      <c r="E450" s="4">
        <v>17</v>
      </c>
      <c r="F450" s="1"/>
      <c r="G450" s="4">
        <f t="shared" si="6"/>
        <v>17</v>
      </c>
      <c r="K450" s="12"/>
      <c r="L450" s="786"/>
      <c r="N450" s="4"/>
    </row>
    <row r="451" spans="1:14">
      <c r="B451" s="787"/>
      <c r="C451" s="787"/>
      <c r="D451" t="s">
        <v>13</v>
      </c>
      <c r="E451" s="4">
        <v>6.9</v>
      </c>
      <c r="F451" s="1"/>
      <c r="G451" s="4">
        <f t="shared" si="6"/>
        <v>23.9</v>
      </c>
      <c r="K451" s="12"/>
      <c r="L451" s="787"/>
      <c r="N451" s="4"/>
    </row>
    <row r="452" spans="1:14">
      <c r="B452" s="787"/>
      <c r="C452" s="787"/>
      <c r="D452" t="s">
        <v>14</v>
      </c>
      <c r="E452" s="4">
        <v>350</v>
      </c>
      <c r="F452" s="1"/>
      <c r="G452" s="4">
        <f t="shared" si="6"/>
        <v>373.9</v>
      </c>
      <c r="K452" s="12"/>
    </row>
    <row r="453" spans="1:14">
      <c r="A453" s="39">
        <v>44865</v>
      </c>
      <c r="B453" s="787" t="s">
        <v>5462</v>
      </c>
      <c r="C453" s="787" t="s">
        <v>23</v>
      </c>
      <c r="D453" t="s">
        <v>14</v>
      </c>
      <c r="F453" s="1">
        <v>350</v>
      </c>
      <c r="G453" s="4">
        <f t="shared" si="6"/>
        <v>23.899999999999977</v>
      </c>
      <c r="K453" s="12"/>
      <c r="N453" s="12"/>
    </row>
    <row r="454" spans="1:14">
      <c r="A454" s="39">
        <v>44949</v>
      </c>
      <c r="B454" s="787" t="s">
        <v>5460</v>
      </c>
      <c r="C454" s="787" t="s">
        <v>23</v>
      </c>
      <c r="D454" t="s">
        <v>12</v>
      </c>
      <c r="F454" s="4">
        <v>17</v>
      </c>
      <c r="G454" s="4">
        <f t="shared" si="6"/>
        <v>6.8999999999999773</v>
      </c>
      <c r="K454" s="12"/>
      <c r="N454" s="12"/>
    </row>
    <row r="455" spans="1:14">
      <c r="A455" s="39">
        <v>44949</v>
      </c>
      <c r="B455" s="787" t="s">
        <v>5460</v>
      </c>
      <c r="C455" s="787" t="s">
        <v>23</v>
      </c>
      <c r="D455" t="s">
        <v>13</v>
      </c>
      <c r="F455" s="4">
        <v>6.9</v>
      </c>
      <c r="G455" s="4">
        <f t="shared" si="6"/>
        <v>-2.3092638912203256E-14</v>
      </c>
      <c r="K455" s="12"/>
      <c r="N455" s="12"/>
    </row>
    <row r="456" spans="1:14">
      <c r="A456" s="41">
        <v>44895</v>
      </c>
      <c r="B456" s="786" t="s">
        <v>10</v>
      </c>
      <c r="C456" s="786" t="s">
        <v>24</v>
      </c>
      <c r="D456" t="s">
        <v>12</v>
      </c>
      <c r="E456" s="4">
        <v>18.899999999999999</v>
      </c>
      <c r="F456" s="4"/>
      <c r="G456" s="4">
        <f t="shared" si="6"/>
        <v>18.899999999999977</v>
      </c>
      <c r="K456" s="12"/>
    </row>
    <row r="457" spans="1:14">
      <c r="B457" s="787"/>
      <c r="C457" s="787"/>
      <c r="D457" t="s">
        <v>13</v>
      </c>
      <c r="E457" s="4">
        <v>8.3000000000000007</v>
      </c>
      <c r="F457" s="4"/>
      <c r="G457" s="4">
        <f t="shared" si="6"/>
        <v>27.199999999999978</v>
      </c>
      <c r="K457" s="12"/>
    </row>
    <row r="458" spans="1:14">
      <c r="B458" s="787"/>
      <c r="C458" s="787"/>
      <c r="D458" t="s">
        <v>14</v>
      </c>
      <c r="E458" s="4">
        <v>350</v>
      </c>
      <c r="F458" s="4"/>
      <c r="G458" s="4">
        <f t="shared" si="6"/>
        <v>377.2</v>
      </c>
      <c r="K458" s="12"/>
    </row>
    <row r="459" spans="1:14">
      <c r="A459" s="39">
        <v>44895</v>
      </c>
      <c r="B459" s="787" t="s">
        <v>5463</v>
      </c>
      <c r="C459" s="787" t="s">
        <v>24</v>
      </c>
      <c r="D459" t="s">
        <v>14</v>
      </c>
      <c r="F459" s="4">
        <v>350</v>
      </c>
      <c r="G459" s="4">
        <f t="shared" si="6"/>
        <v>27.199999999999989</v>
      </c>
      <c r="K459" s="12"/>
    </row>
    <row r="460" spans="1:14">
      <c r="A460" s="39">
        <v>44965</v>
      </c>
      <c r="B460" s="787" t="s">
        <v>5464</v>
      </c>
      <c r="C460" s="787" t="s">
        <v>24</v>
      </c>
      <c r="D460" t="s">
        <v>12</v>
      </c>
      <c r="F460" s="4">
        <v>18.899999999999999</v>
      </c>
      <c r="G460" s="4">
        <f t="shared" si="6"/>
        <v>8.2999999999999901</v>
      </c>
      <c r="K460" s="12"/>
    </row>
    <row r="461" spans="1:14">
      <c r="A461" s="39">
        <v>44965</v>
      </c>
      <c r="B461" s="787" t="s">
        <v>5464</v>
      </c>
      <c r="C461" s="787" t="s">
        <v>24</v>
      </c>
      <c r="D461" t="s">
        <v>13</v>
      </c>
      <c r="F461" s="4">
        <v>8.3000000000000007</v>
      </c>
      <c r="G461" s="4">
        <f t="shared" si="6"/>
        <v>0</v>
      </c>
      <c r="K461" s="12"/>
    </row>
    <row r="462" spans="1:14">
      <c r="A462" s="41">
        <v>44926</v>
      </c>
      <c r="B462" s="786" t="s">
        <v>10</v>
      </c>
      <c r="C462" s="786" t="s">
        <v>25</v>
      </c>
      <c r="D462" t="s">
        <v>12</v>
      </c>
      <c r="E462" s="4">
        <v>21.6</v>
      </c>
      <c r="F462" s="4"/>
      <c r="G462" s="4">
        <f t="shared" si="6"/>
        <v>21.6</v>
      </c>
      <c r="K462" s="12"/>
    </row>
    <row r="463" spans="1:14">
      <c r="B463" s="787"/>
      <c r="C463" s="787"/>
      <c r="D463" t="s">
        <v>13</v>
      </c>
      <c r="E463" s="4">
        <v>7.7</v>
      </c>
      <c r="F463" s="4"/>
      <c r="G463" s="4">
        <f t="shared" si="6"/>
        <v>29.3</v>
      </c>
      <c r="K463" s="12"/>
    </row>
    <row r="464" spans="1:14">
      <c r="B464" s="787"/>
      <c r="C464" s="787"/>
      <c r="D464" t="s">
        <v>14</v>
      </c>
      <c r="E464" s="4">
        <v>350</v>
      </c>
      <c r="F464" s="4"/>
      <c r="G464" s="4">
        <f t="shared" si="6"/>
        <v>379.3</v>
      </c>
      <c r="K464" s="12"/>
    </row>
    <row r="465" spans="1:11">
      <c r="A465" s="39">
        <v>44926</v>
      </c>
      <c r="B465" s="787" t="s">
        <v>5465</v>
      </c>
      <c r="C465" s="787" t="s">
        <v>25</v>
      </c>
      <c r="D465" t="s">
        <v>14</v>
      </c>
      <c r="F465" s="4">
        <v>350</v>
      </c>
      <c r="G465" s="4">
        <f t="shared" si="6"/>
        <v>29.300000000000011</v>
      </c>
      <c r="H465" s="822" t="s">
        <v>5466</v>
      </c>
      <c r="I465" s="822"/>
      <c r="J465" s="822"/>
      <c r="K465" s="12"/>
    </row>
    <row r="466" spans="1:11">
      <c r="A466" s="39">
        <v>44965</v>
      </c>
      <c r="B466" s="787" t="s">
        <v>5464</v>
      </c>
      <c r="C466" s="787" t="s">
        <v>25</v>
      </c>
      <c r="D466" t="s">
        <v>12</v>
      </c>
      <c r="F466" s="4">
        <v>21.6</v>
      </c>
      <c r="G466" s="4">
        <f t="shared" si="6"/>
        <v>7.7000000000000099</v>
      </c>
      <c r="K466" s="12"/>
    </row>
    <row r="467" spans="1:11">
      <c r="A467" s="39">
        <v>44965</v>
      </c>
      <c r="B467" s="787" t="s">
        <v>5464</v>
      </c>
      <c r="C467" s="787" t="s">
        <v>25</v>
      </c>
      <c r="D467" t="s">
        <v>13</v>
      </c>
      <c r="F467" s="4">
        <v>7.7</v>
      </c>
      <c r="G467" s="4">
        <f t="shared" si="6"/>
        <v>9.7699626167013776E-15</v>
      </c>
      <c r="H467" s="786" t="s">
        <v>22</v>
      </c>
      <c r="I467" t="s">
        <v>14</v>
      </c>
      <c r="J467" s="4">
        <v>140</v>
      </c>
      <c r="K467" s="12"/>
    </row>
    <row r="468" spans="1:11">
      <c r="A468" s="41">
        <v>44957</v>
      </c>
      <c r="B468" s="786" t="s">
        <v>10</v>
      </c>
      <c r="C468" s="786" t="s">
        <v>11</v>
      </c>
      <c r="D468" t="s">
        <v>12</v>
      </c>
      <c r="E468" s="4">
        <v>25.7</v>
      </c>
      <c r="F468" s="1"/>
      <c r="G468" s="4">
        <f t="shared" si="6"/>
        <v>25.70000000000001</v>
      </c>
      <c r="H468" s="786" t="s">
        <v>11</v>
      </c>
      <c r="I468" t="s">
        <v>12</v>
      </c>
      <c r="J468" s="4">
        <v>25.7</v>
      </c>
      <c r="K468" s="12"/>
    </row>
    <row r="469" spans="1:11">
      <c r="B469" s="787"/>
      <c r="C469" s="787"/>
      <c r="D469" t="s">
        <v>13</v>
      </c>
      <c r="E469" s="4">
        <v>6.8</v>
      </c>
      <c r="F469" s="1"/>
      <c r="G469" s="4">
        <f t="shared" si="6"/>
        <v>32.500000000000007</v>
      </c>
      <c r="I469" t="s">
        <v>13</v>
      </c>
      <c r="J469" s="4">
        <v>6.8</v>
      </c>
      <c r="K469" s="12"/>
    </row>
    <row r="470" spans="1:11">
      <c r="B470" s="787"/>
      <c r="C470" s="787"/>
      <c r="D470" t="s">
        <v>14</v>
      </c>
      <c r="E470" s="4">
        <v>350</v>
      </c>
      <c r="F470" s="1"/>
      <c r="G470" s="4">
        <f t="shared" si="6"/>
        <v>382.5</v>
      </c>
      <c r="H470" s="786" t="s">
        <v>15</v>
      </c>
      <c r="I470" t="s">
        <v>12</v>
      </c>
      <c r="J470" s="4">
        <v>28.1</v>
      </c>
      <c r="K470" s="12"/>
    </row>
    <row r="471" spans="1:11">
      <c r="A471" s="39">
        <v>44957</v>
      </c>
      <c r="B471" s="787" t="s">
        <v>5467</v>
      </c>
      <c r="C471" s="787" t="s">
        <v>11</v>
      </c>
      <c r="D471" t="s">
        <v>14</v>
      </c>
      <c r="F471" s="1">
        <v>350</v>
      </c>
      <c r="G471" s="4">
        <f t="shared" si="6"/>
        <v>32.5</v>
      </c>
      <c r="H471" s="787"/>
      <c r="I471" t="s">
        <v>13</v>
      </c>
      <c r="J471" s="4">
        <v>1.2</v>
      </c>
      <c r="K471" s="12"/>
    </row>
    <row r="472" spans="1:11">
      <c r="A472" s="39">
        <v>45070</v>
      </c>
      <c r="B472" s="787" t="s">
        <v>5468</v>
      </c>
      <c r="C472" s="787" t="s">
        <v>11</v>
      </c>
      <c r="D472" t="s">
        <v>12</v>
      </c>
      <c r="F472" s="4">
        <v>25.7</v>
      </c>
      <c r="G472" s="4">
        <f t="shared" si="6"/>
        <v>6.8000000000000007</v>
      </c>
      <c r="H472" s="787"/>
      <c r="J472" s="4"/>
      <c r="K472" s="12"/>
    </row>
    <row r="473" spans="1:11">
      <c r="A473" s="39">
        <v>45070</v>
      </c>
      <c r="B473" s="787" t="s">
        <v>5468</v>
      </c>
      <c r="C473" s="787" t="s">
        <v>11</v>
      </c>
      <c r="D473" t="s">
        <v>13</v>
      </c>
      <c r="F473" s="4">
        <v>6.8</v>
      </c>
      <c r="G473" s="4">
        <f t="shared" si="6"/>
        <v>0</v>
      </c>
      <c r="H473" s="787"/>
      <c r="J473" s="4"/>
      <c r="K473" s="12"/>
    </row>
    <row r="474" spans="1:11">
      <c r="A474" s="41">
        <v>44985</v>
      </c>
      <c r="B474" s="786" t="s">
        <v>10</v>
      </c>
      <c r="C474" s="786" t="s">
        <v>15</v>
      </c>
      <c r="D474" t="s">
        <v>12</v>
      </c>
      <c r="E474" s="4">
        <v>28.1</v>
      </c>
      <c r="F474" s="1"/>
      <c r="G474" s="4">
        <f t="shared" si="6"/>
        <v>28.1</v>
      </c>
      <c r="H474" s="786" t="s">
        <v>16</v>
      </c>
      <c r="I474" t="s">
        <v>12</v>
      </c>
      <c r="J474" s="4">
        <v>25.8</v>
      </c>
      <c r="K474" s="12"/>
    </row>
    <row r="475" spans="1:11">
      <c r="B475" s="787"/>
      <c r="C475" s="787"/>
      <c r="D475" t="s">
        <v>13</v>
      </c>
      <c r="E475" s="4">
        <v>1.2</v>
      </c>
      <c r="F475" s="1"/>
      <c r="G475" s="4">
        <f t="shared" si="6"/>
        <v>29.3</v>
      </c>
      <c r="H475" s="787"/>
      <c r="I475" t="s">
        <v>13</v>
      </c>
      <c r="J475" s="4">
        <v>1.3</v>
      </c>
      <c r="K475" s="12"/>
    </row>
    <row r="476" spans="1:11">
      <c r="B476" s="787"/>
      <c r="C476" s="787"/>
      <c r="D476" t="s">
        <v>14</v>
      </c>
      <c r="E476" s="4">
        <v>350</v>
      </c>
      <c r="F476" s="1"/>
      <c r="G476" s="4">
        <f t="shared" si="6"/>
        <v>379.3</v>
      </c>
      <c r="K476" s="12"/>
    </row>
    <row r="477" spans="1:11">
      <c r="A477" s="39">
        <v>44985</v>
      </c>
      <c r="B477" s="787" t="s">
        <v>5469</v>
      </c>
      <c r="C477" s="787" t="s">
        <v>15</v>
      </c>
      <c r="D477" t="s">
        <v>14</v>
      </c>
      <c r="F477" s="1">
        <v>350</v>
      </c>
      <c r="G477" s="4">
        <f t="shared" si="6"/>
        <v>29.300000000000011</v>
      </c>
      <c r="J477" s="12">
        <f>SUM(J467:J476)</f>
        <v>228.9</v>
      </c>
      <c r="K477" s="12"/>
    </row>
    <row r="478" spans="1:11">
      <c r="A478" s="39">
        <v>45070</v>
      </c>
      <c r="B478" s="787" t="s">
        <v>5468</v>
      </c>
      <c r="C478" s="787" t="s">
        <v>15</v>
      </c>
      <c r="D478" t="s">
        <v>12</v>
      </c>
      <c r="F478" s="4">
        <v>28.1</v>
      </c>
      <c r="G478" s="4">
        <f t="shared" si="6"/>
        <v>1.2000000000000099</v>
      </c>
      <c r="J478" s="12"/>
      <c r="K478" s="12"/>
    </row>
    <row r="479" spans="1:11">
      <c r="A479" s="39">
        <v>45070</v>
      </c>
      <c r="B479" s="787" t="s">
        <v>5468</v>
      </c>
      <c r="C479" s="787" t="s">
        <v>15</v>
      </c>
      <c r="D479" t="s">
        <v>13</v>
      </c>
      <c r="F479" s="4">
        <v>1.2</v>
      </c>
      <c r="G479" s="4">
        <f t="shared" si="6"/>
        <v>9.9920072216264089E-15</v>
      </c>
      <c r="J479" s="12"/>
      <c r="K479" s="12"/>
    </row>
    <row r="480" spans="1:11">
      <c r="A480" s="41">
        <v>44985</v>
      </c>
      <c r="B480" s="786" t="s">
        <v>10</v>
      </c>
      <c r="C480" s="786" t="s">
        <v>16</v>
      </c>
      <c r="D480" t="s">
        <v>12</v>
      </c>
      <c r="E480" s="4">
        <v>25.8</v>
      </c>
      <c r="F480" s="1"/>
      <c r="G480" s="4">
        <f t="shared" si="6"/>
        <v>25.800000000000011</v>
      </c>
      <c r="K480" s="12"/>
    </row>
    <row r="481" spans="1:14">
      <c r="B481" s="787"/>
      <c r="C481" s="787"/>
      <c r="D481" t="s">
        <v>13</v>
      </c>
      <c r="E481" s="4">
        <v>1.3</v>
      </c>
      <c r="F481" s="1"/>
      <c r="G481" s="4">
        <f t="shared" si="6"/>
        <v>27.100000000000012</v>
      </c>
      <c r="K481" s="12"/>
    </row>
    <row r="482" spans="1:14">
      <c r="B482" s="787"/>
      <c r="C482" s="787"/>
      <c r="D482" t="s">
        <v>14</v>
      </c>
      <c r="E482" s="4">
        <v>350</v>
      </c>
      <c r="F482" s="1"/>
      <c r="G482" s="4">
        <f t="shared" si="6"/>
        <v>377.1</v>
      </c>
      <c r="K482" s="12"/>
    </row>
    <row r="483" spans="1:14">
      <c r="A483" s="39">
        <v>45016</v>
      </c>
      <c r="B483" s="787" t="s">
        <v>5470</v>
      </c>
      <c r="C483" s="787" t="s">
        <v>16</v>
      </c>
      <c r="D483" t="s">
        <v>14</v>
      </c>
      <c r="F483" s="4">
        <v>350</v>
      </c>
      <c r="G483" s="4">
        <f t="shared" si="6"/>
        <v>27.100000000000023</v>
      </c>
      <c r="K483" s="12"/>
    </row>
    <row r="484" spans="1:14">
      <c r="A484" s="39">
        <v>45070</v>
      </c>
      <c r="B484" s="787" t="s">
        <v>5468</v>
      </c>
      <c r="C484" s="787" t="s">
        <v>16</v>
      </c>
      <c r="D484" t="s">
        <v>12</v>
      </c>
      <c r="F484" s="4">
        <v>25.8</v>
      </c>
      <c r="G484" s="4">
        <f t="shared" si="6"/>
        <v>1.300000000000022</v>
      </c>
      <c r="K484" s="12"/>
    </row>
    <row r="485" spans="1:14">
      <c r="A485" s="39">
        <v>45070</v>
      </c>
      <c r="B485" s="787" t="s">
        <v>5468</v>
      </c>
      <c r="C485" s="787" t="s">
        <v>16</v>
      </c>
      <c r="D485" t="s">
        <v>13</v>
      </c>
      <c r="F485" s="4">
        <v>1.3</v>
      </c>
      <c r="G485" s="4">
        <f t="shared" si="6"/>
        <v>2.19824158875781E-14</v>
      </c>
      <c r="K485" s="12"/>
    </row>
    <row r="486" spans="1:14">
      <c r="A486" s="41">
        <v>45046</v>
      </c>
      <c r="B486" s="786" t="s">
        <v>10</v>
      </c>
      <c r="C486" s="786" t="s">
        <v>17</v>
      </c>
      <c r="D486" t="s">
        <v>12</v>
      </c>
      <c r="E486" s="4">
        <v>27</v>
      </c>
      <c r="F486" s="1"/>
      <c r="G486" s="4">
        <f t="shared" si="6"/>
        <v>27.000000000000021</v>
      </c>
      <c r="K486" s="12"/>
    </row>
    <row r="487" spans="1:14">
      <c r="B487" s="787"/>
      <c r="C487" s="787"/>
      <c r="D487" t="s">
        <v>13</v>
      </c>
      <c r="E487" s="4">
        <v>1.5</v>
      </c>
      <c r="F487" s="1"/>
      <c r="G487" s="4">
        <f t="shared" si="6"/>
        <v>28.500000000000021</v>
      </c>
      <c r="K487" s="12"/>
    </row>
    <row r="488" spans="1:14">
      <c r="B488" s="787"/>
      <c r="C488" s="787"/>
      <c r="D488" t="s">
        <v>14</v>
      </c>
      <c r="E488" s="4">
        <v>350</v>
      </c>
      <c r="F488" s="1"/>
      <c r="G488" s="4">
        <f t="shared" si="6"/>
        <v>378.5</v>
      </c>
      <c r="K488" s="12"/>
    </row>
    <row r="489" spans="1:14">
      <c r="A489" s="39">
        <v>45046</v>
      </c>
      <c r="B489" s="787" t="s">
        <v>5471</v>
      </c>
      <c r="C489" s="787" t="s">
        <v>17</v>
      </c>
      <c r="D489" t="s">
        <v>14</v>
      </c>
      <c r="F489" s="4">
        <v>350</v>
      </c>
      <c r="G489" s="4">
        <f t="shared" si="6"/>
        <v>28.5</v>
      </c>
      <c r="K489" s="12"/>
    </row>
    <row r="490" spans="1:14">
      <c r="A490" s="39">
        <v>45138</v>
      </c>
      <c r="B490" s="787" t="s">
        <v>5472</v>
      </c>
      <c r="C490" s="787" t="s">
        <v>17</v>
      </c>
      <c r="D490" t="s">
        <v>12</v>
      </c>
      <c r="F490" s="4">
        <v>27</v>
      </c>
      <c r="G490" s="4">
        <f t="shared" si="6"/>
        <v>1.5</v>
      </c>
      <c r="K490" s="12"/>
    </row>
    <row r="491" spans="1:14">
      <c r="A491" s="39">
        <v>45138</v>
      </c>
      <c r="B491" s="787" t="s">
        <v>5472</v>
      </c>
      <c r="C491" s="787" t="s">
        <v>17</v>
      </c>
      <c r="D491" t="s">
        <v>13</v>
      </c>
      <c r="F491" s="4">
        <v>1.5</v>
      </c>
      <c r="G491" s="4">
        <f t="shared" si="6"/>
        <v>0</v>
      </c>
      <c r="K491" s="12"/>
    </row>
    <row r="492" spans="1:14">
      <c r="A492" s="41">
        <v>45077</v>
      </c>
      <c r="B492" s="786" t="s">
        <v>10</v>
      </c>
      <c r="C492" s="786" t="s">
        <v>18</v>
      </c>
      <c r="D492" t="s">
        <v>12</v>
      </c>
      <c r="E492" s="118">
        <v>25</v>
      </c>
      <c r="F492" s="118"/>
      <c r="G492" s="4">
        <f t="shared" si="6"/>
        <v>25</v>
      </c>
      <c r="K492" s="786"/>
      <c r="N492" s="4"/>
    </row>
    <row r="493" spans="1:14">
      <c r="A493" s="41"/>
      <c r="B493" s="786"/>
      <c r="C493" s="786"/>
      <c r="D493" t="s">
        <v>13</v>
      </c>
      <c r="E493" s="118">
        <v>2.1</v>
      </c>
      <c r="F493" s="118"/>
      <c r="G493" s="4">
        <f t="shared" si="6"/>
        <v>27.1</v>
      </c>
      <c r="K493" s="787"/>
      <c r="N493" s="4"/>
    </row>
    <row r="494" spans="1:14">
      <c r="A494" s="41"/>
      <c r="B494" s="786"/>
      <c r="C494" s="786"/>
      <c r="D494" t="s">
        <v>14</v>
      </c>
      <c r="E494" s="118">
        <v>350</v>
      </c>
      <c r="F494" s="118"/>
      <c r="G494" s="4">
        <f t="shared" si="6"/>
        <v>377.1</v>
      </c>
      <c r="K494" s="786"/>
      <c r="N494" s="118"/>
    </row>
    <row r="495" spans="1:14">
      <c r="A495" s="39">
        <v>45077</v>
      </c>
      <c r="B495" s="787" t="s">
        <v>5473</v>
      </c>
      <c r="C495" s="787" t="s">
        <v>18</v>
      </c>
      <c r="D495" t="s">
        <v>14</v>
      </c>
      <c r="E495" s="118"/>
      <c r="F495" s="118">
        <v>350</v>
      </c>
      <c r="G495" s="4">
        <f t="shared" si="6"/>
        <v>27.100000000000023</v>
      </c>
      <c r="K495" s="786"/>
      <c r="N495" s="118"/>
    </row>
    <row r="496" spans="1:14">
      <c r="B496" s="787"/>
      <c r="C496" s="787"/>
      <c r="D496" s="188" t="s">
        <v>81</v>
      </c>
      <c r="E496" s="12">
        <v>10</v>
      </c>
      <c r="F496" s="1"/>
      <c r="G496" s="4">
        <f t="shared" si="6"/>
        <v>37.100000000000023</v>
      </c>
      <c r="L496" s="188"/>
      <c r="N496" s="12"/>
    </row>
    <row r="497" spans="1:15">
      <c r="A497" s="39">
        <v>45138</v>
      </c>
      <c r="B497" s="787" t="s">
        <v>5472</v>
      </c>
      <c r="C497" s="787" t="s">
        <v>18</v>
      </c>
      <c r="D497" t="s">
        <v>12</v>
      </c>
      <c r="E497" s="12"/>
      <c r="F497" s="118">
        <v>25</v>
      </c>
      <c r="G497" s="4">
        <f t="shared" si="6"/>
        <v>12.100000000000023</v>
      </c>
      <c r="L497" s="188"/>
      <c r="N497" s="12"/>
    </row>
    <row r="498" spans="1:15">
      <c r="A498" s="39">
        <v>45138</v>
      </c>
      <c r="B498" s="787" t="s">
        <v>5472</v>
      </c>
      <c r="C498" s="787" t="s">
        <v>18</v>
      </c>
      <c r="D498" t="s">
        <v>13</v>
      </c>
      <c r="E498" s="12"/>
      <c r="F498" s="118">
        <v>2.1</v>
      </c>
      <c r="G498" s="4">
        <f t="shared" si="6"/>
        <v>10.000000000000023</v>
      </c>
      <c r="L498" s="188"/>
      <c r="N498" s="12"/>
    </row>
    <row r="499" spans="1:15">
      <c r="A499" s="39">
        <v>45138</v>
      </c>
      <c r="B499" s="787" t="s">
        <v>5472</v>
      </c>
      <c r="C499" s="787" t="s">
        <v>18</v>
      </c>
      <c r="D499" s="188" t="s">
        <v>81</v>
      </c>
      <c r="E499" s="12"/>
      <c r="F499" s="12">
        <v>10</v>
      </c>
      <c r="G499" s="4">
        <f t="shared" si="6"/>
        <v>2.3092638912203256E-14</v>
      </c>
      <c r="L499" s="188"/>
      <c r="N499" s="12"/>
    </row>
    <row r="500" spans="1:15">
      <c r="A500" s="41">
        <v>45107</v>
      </c>
      <c r="B500" s="786" t="s">
        <v>10</v>
      </c>
      <c r="C500" s="786" t="s">
        <v>19</v>
      </c>
      <c r="D500" t="s">
        <v>12</v>
      </c>
      <c r="E500" s="12">
        <v>25.4</v>
      </c>
      <c r="F500" s="1"/>
      <c r="G500" s="4">
        <f t="shared" si="6"/>
        <v>25.40000000000002</v>
      </c>
      <c r="I500" s="786"/>
      <c r="K500" s="12"/>
      <c r="L500" s="12"/>
      <c r="M500" s="12"/>
      <c r="N500" s="12"/>
    </row>
    <row r="501" spans="1:15">
      <c r="B501" s="787"/>
      <c r="C501" s="787"/>
      <c r="D501" t="s">
        <v>13</v>
      </c>
      <c r="E501" s="12">
        <v>2</v>
      </c>
      <c r="F501" s="1"/>
      <c r="G501" s="4">
        <f t="shared" si="6"/>
        <v>27.40000000000002</v>
      </c>
      <c r="I501" s="787"/>
      <c r="K501" s="12"/>
      <c r="L501" s="12"/>
      <c r="M501" s="12"/>
      <c r="O501" s="26"/>
    </row>
    <row r="502" spans="1:15">
      <c r="B502" s="787"/>
      <c r="C502" s="787"/>
      <c r="D502" t="s">
        <v>14</v>
      </c>
      <c r="E502" s="12">
        <v>350</v>
      </c>
      <c r="F502" s="1"/>
      <c r="G502" s="4">
        <f t="shared" si="6"/>
        <v>377.40000000000003</v>
      </c>
      <c r="I502" s="786"/>
      <c r="K502" s="12"/>
      <c r="L502" s="12"/>
      <c r="M502" s="12"/>
    </row>
    <row r="503" spans="1:15">
      <c r="A503" s="39">
        <v>45110</v>
      </c>
      <c r="B503" s="787" t="s">
        <v>5461</v>
      </c>
      <c r="C503" s="787" t="s">
        <v>19</v>
      </c>
      <c r="D503" t="s">
        <v>14</v>
      </c>
      <c r="E503" s="12"/>
      <c r="F503" s="1">
        <v>300</v>
      </c>
      <c r="G503" s="4">
        <f t="shared" si="6"/>
        <v>77.400000000000034</v>
      </c>
      <c r="I503" s="787"/>
      <c r="K503" s="12"/>
    </row>
    <row r="504" spans="1:15">
      <c r="A504" s="39">
        <v>45138</v>
      </c>
      <c r="B504" s="787" t="s">
        <v>5474</v>
      </c>
      <c r="C504" s="787" t="s">
        <v>19</v>
      </c>
      <c r="D504" t="s">
        <v>14</v>
      </c>
      <c r="E504" s="12"/>
      <c r="F504" s="1">
        <v>50</v>
      </c>
      <c r="G504" s="4">
        <f t="shared" si="6"/>
        <v>27.400000000000034</v>
      </c>
      <c r="K504" s="12"/>
    </row>
    <row r="505" spans="1:15">
      <c r="A505" s="39">
        <v>45169</v>
      </c>
      <c r="B505" s="787" t="s">
        <v>5475</v>
      </c>
      <c r="C505" s="787" t="s">
        <v>19</v>
      </c>
      <c r="D505" t="s">
        <v>12</v>
      </c>
      <c r="E505" s="12"/>
      <c r="F505" s="12">
        <v>25.4</v>
      </c>
      <c r="G505" s="4">
        <f t="shared" si="6"/>
        <v>2.0000000000000355</v>
      </c>
      <c r="K505" s="12"/>
    </row>
    <row r="506" spans="1:15">
      <c r="A506" s="39">
        <v>45169</v>
      </c>
      <c r="B506" s="787" t="s">
        <v>5475</v>
      </c>
      <c r="C506" s="787" t="s">
        <v>19</v>
      </c>
      <c r="D506" t="s">
        <v>13</v>
      </c>
      <c r="E506" s="12"/>
      <c r="F506" s="12">
        <v>2</v>
      </c>
      <c r="G506" s="4">
        <f t="shared" si="6"/>
        <v>3.5527136788005009E-14</v>
      </c>
      <c r="K506" s="12"/>
    </row>
    <row r="507" spans="1:15">
      <c r="A507" s="41">
        <v>45138</v>
      </c>
      <c r="B507" s="786" t="s">
        <v>10</v>
      </c>
      <c r="C507" s="786" t="s">
        <v>20</v>
      </c>
      <c r="D507" t="s">
        <v>12</v>
      </c>
      <c r="E507" s="12">
        <v>24</v>
      </c>
      <c r="F507" s="1"/>
      <c r="G507" s="4">
        <f t="shared" si="6"/>
        <v>24.000000000000036</v>
      </c>
      <c r="K507" s="12"/>
    </row>
    <row r="508" spans="1:15">
      <c r="B508" s="787"/>
      <c r="C508" s="787"/>
      <c r="D508" t="s">
        <v>13</v>
      </c>
      <c r="E508" s="12">
        <v>2</v>
      </c>
      <c r="F508" s="1"/>
      <c r="G508" s="4">
        <f t="shared" si="6"/>
        <v>26.000000000000036</v>
      </c>
      <c r="K508" s="12"/>
    </row>
    <row r="509" spans="1:15">
      <c r="B509" s="787"/>
      <c r="C509" s="787"/>
      <c r="D509" t="s">
        <v>14</v>
      </c>
      <c r="E509" s="12">
        <v>350</v>
      </c>
      <c r="F509" s="1"/>
      <c r="G509" s="4">
        <f t="shared" si="6"/>
        <v>376.00000000000006</v>
      </c>
      <c r="K509" s="12"/>
    </row>
    <row r="510" spans="1:15">
      <c r="A510" s="39">
        <v>45138</v>
      </c>
      <c r="B510" s="787" t="s">
        <v>5474</v>
      </c>
      <c r="C510" s="787" t="s">
        <v>407</v>
      </c>
      <c r="D510" s="188" t="s">
        <v>14</v>
      </c>
      <c r="E510" s="12"/>
      <c r="F510" s="1">
        <v>350</v>
      </c>
      <c r="G510" s="4">
        <f t="shared" si="6"/>
        <v>26.000000000000057</v>
      </c>
      <c r="K510" s="12"/>
    </row>
    <row r="511" spans="1:15">
      <c r="A511" s="39">
        <v>45169</v>
      </c>
      <c r="B511" s="787" t="s">
        <v>5475</v>
      </c>
      <c r="C511" s="787" t="s">
        <v>407</v>
      </c>
      <c r="D511" t="s">
        <v>12</v>
      </c>
      <c r="E511" s="12"/>
      <c r="F511" s="1">
        <v>12.6</v>
      </c>
      <c r="G511" s="4">
        <f t="shared" si="6"/>
        <v>13.400000000000057</v>
      </c>
      <c r="I511" s="786"/>
      <c r="K511" s="12"/>
    </row>
    <row r="512" spans="1:15">
      <c r="A512" s="39">
        <v>45184</v>
      </c>
      <c r="B512" s="787" t="s">
        <v>5476</v>
      </c>
      <c r="C512" s="787" t="s">
        <v>407</v>
      </c>
      <c r="D512" t="s">
        <v>12</v>
      </c>
      <c r="E512" s="12"/>
      <c r="F512" s="1">
        <v>11.4</v>
      </c>
      <c r="G512" s="4">
        <f t="shared" si="6"/>
        <v>2.0000000000000568</v>
      </c>
      <c r="I512" s="786"/>
      <c r="K512" s="12"/>
    </row>
    <row r="513" spans="1:11">
      <c r="A513" s="39">
        <v>45184</v>
      </c>
      <c r="B513" s="787" t="s">
        <v>5476</v>
      </c>
      <c r="C513" s="787" t="s">
        <v>407</v>
      </c>
      <c r="D513" t="s">
        <v>13</v>
      </c>
      <c r="E513" s="12"/>
      <c r="F513" s="1">
        <v>2</v>
      </c>
      <c r="G513" s="4">
        <f t="shared" si="6"/>
        <v>5.6843418860808015E-14</v>
      </c>
      <c r="I513" s="786"/>
      <c r="K513" s="12"/>
    </row>
    <row r="514" spans="1:11">
      <c r="A514" s="41">
        <v>45169</v>
      </c>
      <c r="B514" s="786" t="s">
        <v>10</v>
      </c>
      <c r="C514" s="786" t="s">
        <v>21</v>
      </c>
      <c r="D514" t="s">
        <v>12</v>
      </c>
      <c r="E514" s="12">
        <v>22.9</v>
      </c>
      <c r="F514" s="1"/>
      <c r="G514" s="4">
        <f t="shared" si="6"/>
        <v>22.900000000000055</v>
      </c>
      <c r="I514" s="787"/>
      <c r="K514" s="12"/>
    </row>
    <row r="515" spans="1:11">
      <c r="B515" s="787"/>
      <c r="C515" s="787"/>
      <c r="D515" t="s">
        <v>13</v>
      </c>
      <c r="E515" s="12">
        <v>2.2999999999999998</v>
      </c>
      <c r="F515" s="1"/>
      <c r="G515" s="4">
        <f t="shared" si="6"/>
        <v>25.200000000000056</v>
      </c>
      <c r="K515" s="12"/>
    </row>
    <row r="516" spans="1:11">
      <c r="B516" s="787"/>
      <c r="C516" s="787"/>
      <c r="D516" t="s">
        <v>14</v>
      </c>
      <c r="E516" s="12">
        <v>350</v>
      </c>
      <c r="G516" s="4">
        <f t="shared" si="6"/>
        <v>375.20000000000005</v>
      </c>
      <c r="K516" s="12"/>
    </row>
    <row r="517" spans="1:11">
      <c r="A517" s="39">
        <v>45169</v>
      </c>
      <c r="B517" s="787" t="s">
        <v>5477</v>
      </c>
      <c r="C517" s="787" t="s">
        <v>21</v>
      </c>
      <c r="D517" t="s">
        <v>14</v>
      </c>
      <c r="F517" s="12">
        <v>350</v>
      </c>
      <c r="G517" s="4">
        <f t="shared" si="6"/>
        <v>25.200000000000045</v>
      </c>
    </row>
    <row r="518" spans="1:11">
      <c r="A518" s="39">
        <v>45273</v>
      </c>
      <c r="B518" s="787" t="s">
        <v>5478</v>
      </c>
      <c r="C518" s="787" t="s">
        <v>21</v>
      </c>
      <c r="D518" t="s">
        <v>12</v>
      </c>
      <c r="F518" s="12">
        <v>22.9</v>
      </c>
      <c r="G518" s="4">
        <f t="shared" ref="G518:G533" si="7">+G517+E518-F518</f>
        <v>2.3000000000000469</v>
      </c>
    </row>
    <row r="519" spans="1:11">
      <c r="A519" s="39">
        <v>45273</v>
      </c>
      <c r="B519" s="787" t="s">
        <v>5478</v>
      </c>
      <c r="C519" s="787" t="s">
        <v>21</v>
      </c>
      <c r="D519" t="s">
        <v>13</v>
      </c>
      <c r="F519" s="12">
        <v>2.2999999999999998</v>
      </c>
      <c r="G519" s="4">
        <f t="shared" si="7"/>
        <v>4.7073456244106637E-14</v>
      </c>
    </row>
    <row r="520" spans="1:11">
      <c r="A520" s="41">
        <v>45199</v>
      </c>
      <c r="B520" s="786" t="s">
        <v>10</v>
      </c>
      <c r="C520" s="786" t="s">
        <v>93</v>
      </c>
      <c r="D520" t="s">
        <v>12</v>
      </c>
      <c r="E520" s="118">
        <v>22.8</v>
      </c>
      <c r="G520" s="4">
        <f t="shared" si="7"/>
        <v>22.800000000000047</v>
      </c>
    </row>
    <row r="521" spans="1:11">
      <c r="A521" s="41"/>
      <c r="B521" s="787"/>
      <c r="C521" s="787"/>
      <c r="D521" t="s">
        <v>13</v>
      </c>
      <c r="E521" s="118">
        <v>2</v>
      </c>
      <c r="G521" s="4">
        <f t="shared" si="7"/>
        <v>24.800000000000047</v>
      </c>
    </row>
    <row r="522" spans="1:11">
      <c r="A522" s="41"/>
      <c r="B522" s="787"/>
      <c r="C522" s="787"/>
      <c r="D522" t="s">
        <v>14</v>
      </c>
      <c r="E522" s="118">
        <v>350</v>
      </c>
      <c r="G522" s="4">
        <f t="shared" si="7"/>
        <v>374.80000000000007</v>
      </c>
    </row>
    <row r="523" spans="1:11">
      <c r="A523" s="39">
        <v>45199</v>
      </c>
      <c r="B523" s="787" t="s">
        <v>5479</v>
      </c>
      <c r="C523" s="787" t="s">
        <v>93</v>
      </c>
      <c r="D523" t="s">
        <v>14</v>
      </c>
      <c r="F523" s="4">
        <v>350</v>
      </c>
      <c r="G523" s="4">
        <f t="shared" si="7"/>
        <v>24.800000000000068</v>
      </c>
    </row>
    <row r="524" spans="1:11">
      <c r="A524" s="39">
        <v>45273</v>
      </c>
      <c r="B524" s="787" t="s">
        <v>5478</v>
      </c>
      <c r="C524" s="787" t="s">
        <v>93</v>
      </c>
      <c r="D524" t="s">
        <v>12</v>
      </c>
      <c r="F524" s="118">
        <v>22.8</v>
      </c>
      <c r="G524" s="4">
        <f t="shared" si="7"/>
        <v>2.0000000000000675</v>
      </c>
    </row>
    <row r="525" spans="1:11">
      <c r="A525" s="39">
        <v>45273</v>
      </c>
      <c r="B525" s="787" t="s">
        <v>5478</v>
      </c>
      <c r="C525" s="787" t="s">
        <v>93</v>
      </c>
      <c r="D525" t="s">
        <v>13</v>
      </c>
      <c r="F525" s="118">
        <v>2</v>
      </c>
      <c r="G525" s="4">
        <f t="shared" si="7"/>
        <v>6.7501559897209518E-14</v>
      </c>
    </row>
    <row r="526" spans="1:11">
      <c r="A526" s="41">
        <v>45230</v>
      </c>
      <c r="B526" s="786" t="s">
        <v>10</v>
      </c>
      <c r="C526" s="786" t="s">
        <v>23</v>
      </c>
      <c r="D526" t="s">
        <v>12</v>
      </c>
      <c r="E526" s="12">
        <v>22.2</v>
      </c>
      <c r="F526" s="65"/>
      <c r="G526" s="4">
        <f t="shared" si="7"/>
        <v>22.200000000000067</v>
      </c>
    </row>
    <row r="527" spans="1:11">
      <c r="B527" s="787"/>
      <c r="C527" s="787"/>
      <c r="D527" t="s">
        <v>13</v>
      </c>
      <c r="E527" s="12">
        <v>2</v>
      </c>
      <c r="F527" s="65"/>
      <c r="G527" s="4">
        <f t="shared" si="7"/>
        <v>24.200000000000067</v>
      </c>
    </row>
    <row r="528" spans="1:11">
      <c r="B528" s="787"/>
      <c r="C528" s="787"/>
      <c r="D528" t="s">
        <v>14</v>
      </c>
      <c r="E528" s="12">
        <v>350</v>
      </c>
      <c r="F528" s="65"/>
      <c r="G528" s="4">
        <f t="shared" si="7"/>
        <v>374.20000000000005</v>
      </c>
    </row>
    <row r="529" spans="1:11">
      <c r="A529" s="39">
        <v>45230</v>
      </c>
      <c r="B529" s="787" t="s">
        <v>5480</v>
      </c>
      <c r="C529" s="787" t="s">
        <v>23</v>
      </c>
      <c r="D529" t="s">
        <v>14</v>
      </c>
      <c r="E529" s="12"/>
      <c r="F529" s="65">
        <v>350</v>
      </c>
      <c r="G529" s="4">
        <f t="shared" si="7"/>
        <v>24.200000000000045</v>
      </c>
    </row>
    <row r="530" spans="1:11">
      <c r="A530" s="39">
        <v>45294</v>
      </c>
      <c r="B530" s="787" t="s">
        <v>5481</v>
      </c>
      <c r="C530" s="787" t="s">
        <v>23</v>
      </c>
      <c r="D530" t="s">
        <v>12</v>
      </c>
      <c r="E530" s="12"/>
      <c r="F530" s="65">
        <v>22.2</v>
      </c>
      <c r="G530" s="4">
        <f t="shared" si="7"/>
        <v>2.0000000000000462</v>
      </c>
    </row>
    <row r="531" spans="1:11">
      <c r="A531" s="39">
        <v>45294</v>
      </c>
      <c r="B531" s="787" t="s">
        <v>5481</v>
      </c>
      <c r="C531" s="787" t="s">
        <v>23</v>
      </c>
      <c r="D531" t="s">
        <v>13</v>
      </c>
      <c r="E531" s="12"/>
      <c r="F531" s="65">
        <v>2</v>
      </c>
      <c r="G531" s="4">
        <f t="shared" si="7"/>
        <v>4.6185277824406512E-14</v>
      </c>
    </row>
    <row r="532" spans="1:11">
      <c r="A532" s="52">
        <v>45260</v>
      </c>
      <c r="B532" s="796" t="s">
        <v>10</v>
      </c>
      <c r="C532" s="796" t="s">
        <v>24</v>
      </c>
      <c r="D532" t="s">
        <v>12</v>
      </c>
      <c r="E532" s="12">
        <v>24.1</v>
      </c>
      <c r="F532" s="65"/>
      <c r="G532" s="4">
        <f t="shared" si="7"/>
        <v>24.100000000000048</v>
      </c>
    </row>
    <row r="533" spans="1:11">
      <c r="A533" s="52"/>
      <c r="B533" s="796"/>
      <c r="C533" s="796"/>
      <c r="D533" t="s">
        <v>13</v>
      </c>
      <c r="E533" s="12">
        <v>10</v>
      </c>
      <c r="F533" s="65"/>
      <c r="G533" s="4">
        <f t="shared" si="7"/>
        <v>34.100000000000051</v>
      </c>
    </row>
    <row r="534" spans="1:11">
      <c r="A534" s="49"/>
      <c r="B534" s="795"/>
      <c r="C534" s="795"/>
      <c r="D534" t="s">
        <v>14</v>
      </c>
      <c r="E534" s="12">
        <v>350</v>
      </c>
      <c r="F534" s="65"/>
      <c r="G534" s="4">
        <f t="shared" ref="G534:G599" si="8">+G533+E534-F534</f>
        <v>384.1</v>
      </c>
    </row>
    <row r="535" spans="1:11">
      <c r="A535" s="49">
        <v>45260</v>
      </c>
      <c r="B535" s="795" t="s">
        <v>5482</v>
      </c>
      <c r="C535" s="795" t="s">
        <v>24</v>
      </c>
      <c r="D535" t="s">
        <v>14</v>
      </c>
      <c r="E535" s="12"/>
      <c r="F535" s="65">
        <v>350</v>
      </c>
      <c r="G535" s="4">
        <f t="shared" si="8"/>
        <v>34.100000000000023</v>
      </c>
    </row>
    <row r="536" spans="1:11">
      <c r="A536" s="39">
        <v>45294</v>
      </c>
      <c r="B536" s="787" t="s">
        <v>5481</v>
      </c>
      <c r="C536" s="795" t="s">
        <v>24</v>
      </c>
      <c r="D536" t="s">
        <v>12</v>
      </c>
      <c r="E536" s="12"/>
      <c r="F536" s="12">
        <v>24.1</v>
      </c>
      <c r="G536" s="4">
        <f t="shared" si="8"/>
        <v>10.000000000000021</v>
      </c>
    </row>
    <row r="537" spans="1:11">
      <c r="A537" s="39">
        <v>45294</v>
      </c>
      <c r="B537" s="787" t="s">
        <v>5481</v>
      </c>
      <c r="C537" s="795" t="s">
        <v>24</v>
      </c>
      <c r="D537" t="s">
        <v>13</v>
      </c>
      <c r="E537" s="12"/>
      <c r="F537" s="12">
        <v>10</v>
      </c>
      <c r="G537" s="4">
        <f t="shared" si="8"/>
        <v>2.1316282072803006E-14</v>
      </c>
    </row>
    <row r="538" spans="1:11">
      <c r="A538" s="41">
        <v>45291</v>
      </c>
      <c r="B538" s="786" t="s">
        <v>10</v>
      </c>
      <c r="C538" s="786" t="s">
        <v>25</v>
      </c>
      <c r="D538" t="s">
        <v>12</v>
      </c>
      <c r="E538" s="12">
        <v>25.7</v>
      </c>
      <c r="F538" s="65"/>
      <c r="G538" s="4">
        <f t="shared" si="8"/>
        <v>25.700000000000021</v>
      </c>
    </row>
    <row r="539" spans="1:11">
      <c r="B539" s="787"/>
      <c r="C539" s="787"/>
      <c r="D539" t="s">
        <v>13</v>
      </c>
      <c r="E539" s="12">
        <v>5</v>
      </c>
      <c r="F539" s="65"/>
      <c r="G539" s="4">
        <f t="shared" si="8"/>
        <v>30.700000000000021</v>
      </c>
      <c r="K539" s="26"/>
    </row>
    <row r="540" spans="1:11">
      <c r="B540" s="787"/>
      <c r="C540" s="787"/>
      <c r="D540" t="s">
        <v>14</v>
      </c>
      <c r="E540" s="12">
        <v>350</v>
      </c>
      <c r="F540" s="65"/>
      <c r="G540" s="4">
        <f t="shared" si="8"/>
        <v>380.70000000000005</v>
      </c>
    </row>
    <row r="541" spans="1:11">
      <c r="A541" s="39">
        <v>45291</v>
      </c>
      <c r="B541" s="787" t="s">
        <v>5483</v>
      </c>
      <c r="C541" s="787" t="s">
        <v>25</v>
      </c>
      <c r="D541" t="s">
        <v>14</v>
      </c>
      <c r="E541" s="12"/>
      <c r="F541" s="65">
        <v>350</v>
      </c>
      <c r="G541" s="4">
        <f t="shared" si="8"/>
        <v>30.700000000000045</v>
      </c>
      <c r="H541" s="111">
        <v>16.7</v>
      </c>
    </row>
    <row r="542" spans="1:11">
      <c r="A542" s="39">
        <v>45322</v>
      </c>
      <c r="B542" s="787" t="s">
        <v>5484</v>
      </c>
      <c r="C542" s="787" t="s">
        <v>25</v>
      </c>
      <c r="D542" t="s">
        <v>12</v>
      </c>
      <c r="E542" s="12"/>
      <c r="F542" s="65">
        <v>16.7</v>
      </c>
      <c r="G542" s="4">
        <f t="shared" si="8"/>
        <v>14.000000000000046</v>
      </c>
      <c r="I542" s="26"/>
    </row>
    <row r="543" spans="1:11">
      <c r="A543" s="39">
        <v>45322</v>
      </c>
      <c r="B543" s="787" t="s">
        <v>5485</v>
      </c>
      <c r="C543" s="787" t="s">
        <v>25</v>
      </c>
      <c r="D543" t="s">
        <v>12</v>
      </c>
      <c r="E543" s="12"/>
      <c r="F543" s="65">
        <v>9</v>
      </c>
      <c r="G543" s="4">
        <f t="shared" si="8"/>
        <v>5.0000000000000462</v>
      </c>
      <c r="I543" s="26"/>
    </row>
    <row r="544" spans="1:11">
      <c r="A544" s="39">
        <v>45322</v>
      </c>
      <c r="B544" s="787" t="s">
        <v>5485</v>
      </c>
      <c r="C544" s="787" t="s">
        <v>25</v>
      </c>
      <c r="D544" t="s">
        <v>13</v>
      </c>
      <c r="E544" s="12"/>
      <c r="F544" s="65">
        <v>5</v>
      </c>
      <c r="G544" s="4">
        <f t="shared" si="8"/>
        <v>4.6185277824406512E-14</v>
      </c>
      <c r="I544" s="26"/>
    </row>
    <row r="545" spans="1:9">
      <c r="A545" s="41">
        <v>44957</v>
      </c>
      <c r="B545" s="786" t="s">
        <v>10</v>
      </c>
      <c r="C545" s="786" t="s">
        <v>11</v>
      </c>
      <c r="D545" t="s">
        <v>12</v>
      </c>
      <c r="E545" s="12">
        <v>19.100000000000001</v>
      </c>
      <c r="G545" s="4">
        <f t="shared" si="8"/>
        <v>19.100000000000048</v>
      </c>
    </row>
    <row r="546" spans="1:9">
      <c r="B546" s="787"/>
      <c r="C546" s="787"/>
      <c r="D546" t="s">
        <v>13</v>
      </c>
      <c r="E546" s="12">
        <v>5.6</v>
      </c>
      <c r="G546" s="4">
        <f t="shared" si="8"/>
        <v>24.700000000000045</v>
      </c>
    </row>
    <row r="547" spans="1:9">
      <c r="B547" s="787"/>
      <c r="C547" s="787"/>
      <c r="D547" t="s">
        <v>14</v>
      </c>
      <c r="E547" s="12">
        <v>233.3</v>
      </c>
      <c r="G547" s="4">
        <f t="shared" si="8"/>
        <v>258.00000000000006</v>
      </c>
    </row>
    <row r="548" spans="1:9">
      <c r="B548" s="787"/>
      <c r="C548" s="787"/>
      <c r="D548" t="s">
        <v>5486</v>
      </c>
      <c r="E548" s="4">
        <v>1000</v>
      </c>
      <c r="G548" s="4">
        <f t="shared" si="8"/>
        <v>1258</v>
      </c>
    </row>
    <row r="549" spans="1:9" s="365" customFormat="1">
      <c r="A549" s="364">
        <v>45294</v>
      </c>
      <c r="B549" s="807" t="s">
        <v>5487</v>
      </c>
      <c r="C549" s="807" t="s">
        <v>11</v>
      </c>
      <c r="D549" s="365" t="s">
        <v>5486</v>
      </c>
      <c r="E549" s="369"/>
      <c r="F549" s="370">
        <v>1000</v>
      </c>
      <c r="G549" s="369">
        <f t="shared" si="8"/>
        <v>258</v>
      </c>
    </row>
    <row r="550" spans="1:9" s="365" customFormat="1">
      <c r="A550" s="364">
        <v>45322</v>
      </c>
      <c r="B550" s="807" t="s">
        <v>5488</v>
      </c>
      <c r="C550" s="807" t="s">
        <v>11</v>
      </c>
      <c r="D550" s="365" t="s">
        <v>14</v>
      </c>
      <c r="E550" s="369"/>
      <c r="F550" s="370">
        <v>233.3</v>
      </c>
      <c r="G550" s="369">
        <f t="shared" si="8"/>
        <v>24.699999999999989</v>
      </c>
    </row>
    <row r="551" spans="1:9">
      <c r="A551" s="39">
        <v>45337</v>
      </c>
      <c r="B551" s="787" t="s">
        <v>5489</v>
      </c>
      <c r="C551" s="787" t="s">
        <v>11</v>
      </c>
      <c r="D551" t="s">
        <v>12</v>
      </c>
      <c r="F551" s="12">
        <v>19.100000000000001</v>
      </c>
      <c r="G551" s="4">
        <f t="shared" si="8"/>
        <v>5.5999999999999872</v>
      </c>
    </row>
    <row r="552" spans="1:9">
      <c r="A552" s="39">
        <v>45337</v>
      </c>
      <c r="B552" s="787" t="s">
        <v>5489</v>
      </c>
      <c r="C552" s="787" t="s">
        <v>11</v>
      </c>
      <c r="D552" t="s">
        <v>13</v>
      </c>
      <c r="F552" s="12">
        <v>5.6</v>
      </c>
      <c r="G552" s="4">
        <f t="shared" si="8"/>
        <v>-1.2434497875801753E-14</v>
      </c>
    </row>
    <row r="553" spans="1:9">
      <c r="A553" s="39">
        <v>45351</v>
      </c>
      <c r="B553" s="786" t="s">
        <v>10</v>
      </c>
      <c r="C553" s="786" t="s">
        <v>15</v>
      </c>
      <c r="D553" t="s">
        <v>12</v>
      </c>
      <c r="E553" s="12">
        <v>14.9</v>
      </c>
      <c r="G553" s="4">
        <f t="shared" si="8"/>
        <v>14.899999999999988</v>
      </c>
    </row>
    <row r="554" spans="1:9">
      <c r="B554" s="787"/>
      <c r="C554" s="787"/>
      <c r="D554" t="s">
        <v>13</v>
      </c>
      <c r="E554" s="12">
        <v>5</v>
      </c>
      <c r="G554" s="4">
        <f t="shared" si="8"/>
        <v>19.899999999999988</v>
      </c>
    </row>
    <row r="555" spans="1:9">
      <c r="B555" s="787"/>
      <c r="C555" s="787"/>
      <c r="D555" t="s">
        <v>14</v>
      </c>
      <c r="E555" s="12">
        <v>250</v>
      </c>
      <c r="G555" s="4">
        <f t="shared" si="8"/>
        <v>269.89999999999998</v>
      </c>
    </row>
    <row r="556" spans="1:9" s="365" customFormat="1">
      <c r="A556" s="364">
        <v>45351</v>
      </c>
      <c r="B556" s="807" t="s">
        <v>5490</v>
      </c>
      <c r="C556" s="807" t="s">
        <v>15</v>
      </c>
      <c r="D556" s="365" t="s">
        <v>14</v>
      </c>
      <c r="E556" s="383"/>
      <c r="F556" s="369">
        <v>250</v>
      </c>
      <c r="G556" s="369">
        <f t="shared" si="8"/>
        <v>19.899999999999977</v>
      </c>
    </row>
    <row r="557" spans="1:9">
      <c r="A557" s="39">
        <v>45351</v>
      </c>
      <c r="B557" s="787" t="s">
        <v>5491</v>
      </c>
      <c r="C557" s="787" t="s">
        <v>15</v>
      </c>
      <c r="D557" t="s">
        <v>12</v>
      </c>
      <c r="F557" s="12">
        <v>14.9</v>
      </c>
      <c r="G557" s="4">
        <f t="shared" si="8"/>
        <v>4.9999999999999769</v>
      </c>
    </row>
    <row r="558" spans="1:9">
      <c r="A558" s="39">
        <v>45351</v>
      </c>
      <c r="B558" s="787" t="s">
        <v>5491</v>
      </c>
      <c r="C558" s="787" t="s">
        <v>15</v>
      </c>
      <c r="D558" t="s">
        <v>13</v>
      </c>
      <c r="F558" s="12">
        <v>5</v>
      </c>
      <c r="G558" s="4">
        <f t="shared" si="8"/>
        <v>-2.3092638912203256E-14</v>
      </c>
    </row>
    <row r="559" spans="1:9">
      <c r="A559" s="41">
        <v>45382</v>
      </c>
      <c r="B559" s="786" t="s">
        <v>10</v>
      </c>
      <c r="C559" s="786" t="s">
        <v>16</v>
      </c>
      <c r="D559" t="s">
        <v>12</v>
      </c>
      <c r="E559" s="121">
        <v>39.799999999999997</v>
      </c>
      <c r="G559" s="4">
        <f t="shared" ref="G559:G569" si="9">+G558+E559-F559</f>
        <v>39.799999999999976</v>
      </c>
      <c r="I559" s="26"/>
    </row>
    <row r="560" spans="1:9">
      <c r="B560" s="787"/>
      <c r="C560" s="787"/>
      <c r="D560" t="s">
        <v>13</v>
      </c>
      <c r="E560" s="121">
        <v>5</v>
      </c>
      <c r="G560" s="4">
        <f t="shared" si="9"/>
        <v>44.799999999999976</v>
      </c>
    </row>
    <row r="561" spans="1:9">
      <c r="B561" s="787"/>
      <c r="C561" s="787"/>
      <c r="D561" t="s">
        <v>14</v>
      </c>
      <c r="E561" s="121">
        <v>500</v>
      </c>
      <c r="G561" s="4">
        <f t="shared" si="9"/>
        <v>544.79999999999995</v>
      </c>
      <c r="I561" s="26"/>
    </row>
    <row r="562" spans="1:9" s="365" customFormat="1">
      <c r="A562" s="364">
        <v>45382</v>
      </c>
      <c r="B562" s="807" t="s">
        <v>5492</v>
      </c>
      <c r="C562" s="807" t="s">
        <v>16</v>
      </c>
      <c r="D562" s="365" t="s">
        <v>14</v>
      </c>
      <c r="E562" s="368"/>
      <c r="F562" s="370">
        <v>500</v>
      </c>
      <c r="G562" s="369">
        <f t="shared" si="9"/>
        <v>44.799999999999955</v>
      </c>
    </row>
    <row r="563" spans="1:9">
      <c r="A563" s="39">
        <v>45351</v>
      </c>
      <c r="B563" s="787" t="s">
        <v>5491</v>
      </c>
      <c r="C563" s="787" t="s">
        <v>16</v>
      </c>
      <c r="D563" t="s">
        <v>12</v>
      </c>
      <c r="E563" s="121"/>
      <c r="F563" s="121">
        <v>30.1</v>
      </c>
      <c r="G563" s="4">
        <f t="shared" si="9"/>
        <v>14.699999999999953</v>
      </c>
    </row>
    <row r="564" spans="1:9">
      <c r="A564" s="39">
        <v>45412</v>
      </c>
      <c r="B564" s="787" t="s">
        <v>5493</v>
      </c>
      <c r="C564" s="787" t="s">
        <v>16</v>
      </c>
      <c r="D564" t="s">
        <v>12</v>
      </c>
      <c r="E564" s="121"/>
      <c r="F564" s="121">
        <v>9.6999999999999993</v>
      </c>
      <c r="G564" s="4">
        <f t="shared" si="9"/>
        <v>4.9999999999999538</v>
      </c>
    </row>
    <row r="565" spans="1:9">
      <c r="A565" s="39">
        <v>45412</v>
      </c>
      <c r="B565" s="787" t="s">
        <v>5493</v>
      </c>
      <c r="C565" s="787" t="s">
        <v>16</v>
      </c>
      <c r="D565" t="s">
        <v>13</v>
      </c>
      <c r="E565" s="121"/>
      <c r="F565" s="121">
        <v>5</v>
      </c>
      <c r="G565" s="4">
        <f t="shared" si="9"/>
        <v>-4.6185277824406512E-14</v>
      </c>
    </row>
    <row r="566" spans="1:9">
      <c r="A566" s="41">
        <v>45412</v>
      </c>
      <c r="B566" s="786" t="s">
        <v>10</v>
      </c>
      <c r="C566" s="786" t="s">
        <v>17</v>
      </c>
      <c r="D566" t="s">
        <v>12</v>
      </c>
      <c r="E566" s="121">
        <v>39.6</v>
      </c>
      <c r="G566" s="4">
        <f t="shared" si="9"/>
        <v>39.599999999999952</v>
      </c>
    </row>
    <row r="567" spans="1:9">
      <c r="B567" s="787"/>
      <c r="C567" s="787"/>
      <c r="D567" t="s">
        <v>13</v>
      </c>
      <c r="E567" s="121">
        <v>5</v>
      </c>
      <c r="G567" s="4">
        <f t="shared" si="9"/>
        <v>44.599999999999952</v>
      </c>
    </row>
    <row r="568" spans="1:9">
      <c r="B568" s="787"/>
      <c r="C568" s="787"/>
      <c r="D568" t="s">
        <v>14</v>
      </c>
      <c r="E568" s="121">
        <v>500</v>
      </c>
      <c r="G568" s="4">
        <f t="shared" si="9"/>
        <v>544.59999999999991</v>
      </c>
    </row>
    <row r="569" spans="1:9" s="365" customFormat="1">
      <c r="A569" s="364">
        <v>45412</v>
      </c>
      <c r="B569" s="807" t="s">
        <v>5494</v>
      </c>
      <c r="C569" s="807" t="s">
        <v>17</v>
      </c>
      <c r="D569" s="365" t="s">
        <v>14</v>
      </c>
      <c r="E569" s="368"/>
      <c r="F569" s="370">
        <v>500</v>
      </c>
      <c r="G569" s="369">
        <f t="shared" si="9"/>
        <v>44.599999999999909</v>
      </c>
      <c r="I569" s="368"/>
    </row>
    <row r="570" spans="1:9">
      <c r="A570" s="39">
        <v>45443</v>
      </c>
      <c r="B570" s="787" t="s">
        <v>5495</v>
      </c>
      <c r="C570" s="787" t="s">
        <v>17</v>
      </c>
      <c r="D570" t="s">
        <v>12</v>
      </c>
      <c r="F570" s="121">
        <v>39.6</v>
      </c>
      <c r="G570" s="4">
        <f t="shared" si="8"/>
        <v>4.9999999999999076</v>
      </c>
    </row>
    <row r="571" spans="1:9">
      <c r="A571" s="39">
        <v>45443</v>
      </c>
      <c r="B571" s="787" t="s">
        <v>5495</v>
      </c>
      <c r="C571" s="787" t="s">
        <v>17</v>
      </c>
      <c r="D571" t="s">
        <v>13</v>
      </c>
      <c r="F571" s="121">
        <v>5</v>
      </c>
      <c r="G571" s="4">
        <f t="shared" si="8"/>
        <v>-9.2370555648813024E-14</v>
      </c>
    </row>
    <row r="572" spans="1:9">
      <c r="A572" s="41">
        <v>45443</v>
      </c>
      <c r="B572" s="786" t="s">
        <v>10</v>
      </c>
      <c r="C572" s="786" t="s">
        <v>18</v>
      </c>
      <c r="D572" t="s">
        <v>12</v>
      </c>
      <c r="E572" s="12">
        <v>36</v>
      </c>
      <c r="F572" s="65"/>
      <c r="G572" s="4">
        <f t="shared" si="8"/>
        <v>35.999999999999908</v>
      </c>
    </row>
    <row r="573" spans="1:9">
      <c r="B573" s="787"/>
      <c r="C573" s="787"/>
      <c r="D573" t="s">
        <v>13</v>
      </c>
      <c r="E573" s="12">
        <v>5</v>
      </c>
      <c r="F573" s="65"/>
      <c r="G573" s="4">
        <f t="shared" si="8"/>
        <v>40.999999999999908</v>
      </c>
    </row>
    <row r="574" spans="1:9">
      <c r="B574" s="787"/>
      <c r="C574" s="787"/>
      <c r="D574" t="s">
        <v>14</v>
      </c>
      <c r="E574" s="12">
        <v>500</v>
      </c>
      <c r="F574" s="65"/>
      <c r="G574" s="4">
        <f t="shared" si="8"/>
        <v>540.99999999999989</v>
      </c>
    </row>
    <row r="575" spans="1:9">
      <c r="B575" s="787"/>
      <c r="C575" s="787"/>
      <c r="D575" t="s">
        <v>907</v>
      </c>
      <c r="E575" s="12">
        <v>10</v>
      </c>
      <c r="F575" s="65"/>
      <c r="G575" s="4">
        <f t="shared" si="8"/>
        <v>550.99999999999989</v>
      </c>
    </row>
    <row r="576" spans="1:9" s="365" customFormat="1">
      <c r="A576" s="364">
        <v>45443</v>
      </c>
      <c r="B576" s="807" t="s">
        <v>5496</v>
      </c>
      <c r="C576" s="807" t="s">
        <v>18</v>
      </c>
      <c r="D576" s="365" t="s">
        <v>14</v>
      </c>
      <c r="E576" s="370"/>
      <c r="F576" s="372">
        <v>500</v>
      </c>
      <c r="G576" s="369">
        <f>+G575+E576-F576</f>
        <v>50.999999999999886</v>
      </c>
    </row>
    <row r="577" spans="1:7">
      <c r="A577" s="39">
        <v>45473</v>
      </c>
      <c r="B577" s="787" t="s">
        <v>5497</v>
      </c>
      <c r="C577" s="787" t="s">
        <v>18</v>
      </c>
      <c r="D577" t="s">
        <v>12</v>
      </c>
      <c r="E577" s="12"/>
      <c r="F577" s="12">
        <v>36</v>
      </c>
      <c r="G577" s="4">
        <f>+G576+E577-F577</f>
        <v>14.999999999999886</v>
      </c>
    </row>
    <row r="578" spans="1:7">
      <c r="A578" s="39">
        <v>45473</v>
      </c>
      <c r="B578" s="787" t="s">
        <v>5497</v>
      </c>
      <c r="C578" s="787" t="s">
        <v>18</v>
      </c>
      <c r="D578" t="s">
        <v>13</v>
      </c>
      <c r="E578" s="12"/>
      <c r="F578" s="12">
        <v>5</v>
      </c>
      <c r="G578" s="4">
        <f>+G577+E578-F578</f>
        <v>9.9999999999998863</v>
      </c>
    </row>
    <row r="579" spans="1:7">
      <c r="A579" s="39">
        <v>45473</v>
      </c>
      <c r="B579" s="787" t="s">
        <v>5497</v>
      </c>
      <c r="C579" s="787" t="s">
        <v>18</v>
      </c>
      <c r="D579" t="s">
        <v>907</v>
      </c>
      <c r="E579" s="12"/>
      <c r="F579" s="12">
        <v>10</v>
      </c>
      <c r="G579" s="4">
        <f>+G578+E579-F579</f>
        <v>-1.1368683772161603E-13</v>
      </c>
    </row>
    <row r="580" spans="1:7">
      <c r="A580" s="41">
        <v>45473</v>
      </c>
      <c r="B580" s="786" t="s">
        <v>10</v>
      </c>
      <c r="C580" s="786" t="s">
        <v>19</v>
      </c>
      <c r="D580" t="s">
        <v>12</v>
      </c>
      <c r="E580" s="12">
        <v>35</v>
      </c>
      <c r="G580" s="4">
        <f>+G579+E580-F580</f>
        <v>34.999999999999886</v>
      </c>
    </row>
    <row r="581" spans="1:7">
      <c r="B581" s="787"/>
      <c r="C581" s="787"/>
      <c r="D581" t="s">
        <v>13</v>
      </c>
      <c r="E581" s="12">
        <v>7</v>
      </c>
      <c r="G581" s="4">
        <f t="shared" si="8"/>
        <v>41.999999999999886</v>
      </c>
    </row>
    <row r="582" spans="1:7">
      <c r="B582" s="787"/>
      <c r="C582" s="787"/>
      <c r="D582" t="s">
        <v>14</v>
      </c>
      <c r="E582" s="12">
        <v>500</v>
      </c>
      <c r="G582" s="4">
        <f t="shared" si="8"/>
        <v>541.99999999999989</v>
      </c>
    </row>
    <row r="583" spans="1:7" s="365" customFormat="1">
      <c r="A583" s="364">
        <v>45473</v>
      </c>
      <c r="B583" s="807" t="s">
        <v>5498</v>
      </c>
      <c r="C583" s="807" t="s">
        <v>19</v>
      </c>
      <c r="D583" s="365" t="s">
        <v>14</v>
      </c>
      <c r="E583" s="369"/>
      <c r="F583" s="370">
        <v>500</v>
      </c>
      <c r="G583" s="369">
        <f t="shared" si="8"/>
        <v>41.999999999999886</v>
      </c>
    </row>
    <row r="584" spans="1:7">
      <c r="A584" s="39">
        <v>45504</v>
      </c>
      <c r="B584" s="787" t="s">
        <v>5499</v>
      </c>
      <c r="C584" s="787" t="s">
        <v>19</v>
      </c>
      <c r="D584" t="s">
        <v>12</v>
      </c>
      <c r="F584" s="12">
        <v>35</v>
      </c>
      <c r="G584" s="4">
        <f t="shared" si="8"/>
        <v>6.9999999999998863</v>
      </c>
    </row>
    <row r="585" spans="1:7">
      <c r="A585" s="39">
        <v>45504</v>
      </c>
      <c r="B585" s="787" t="s">
        <v>5499</v>
      </c>
      <c r="C585" s="787" t="s">
        <v>19</v>
      </c>
      <c r="D585" t="s">
        <v>13</v>
      </c>
      <c r="F585" s="12">
        <v>7</v>
      </c>
      <c r="G585" s="4">
        <f t="shared" si="8"/>
        <v>-1.1368683772161603E-13</v>
      </c>
    </row>
    <row r="586" spans="1:7">
      <c r="A586" s="41">
        <v>45504</v>
      </c>
      <c r="B586" s="786" t="s">
        <v>10</v>
      </c>
      <c r="C586" s="786" t="s">
        <v>20</v>
      </c>
      <c r="D586" t="s">
        <v>12</v>
      </c>
      <c r="E586" s="12">
        <v>34.299999999999997</v>
      </c>
      <c r="F586" s="4"/>
      <c r="G586" s="4">
        <f t="shared" si="8"/>
        <v>34.299999999999883</v>
      </c>
    </row>
    <row r="587" spans="1:7">
      <c r="B587" s="787"/>
      <c r="C587" s="787"/>
      <c r="D587" t="s">
        <v>13</v>
      </c>
      <c r="E587" s="12">
        <v>7</v>
      </c>
      <c r="F587" s="4"/>
      <c r="G587" s="4">
        <f t="shared" si="8"/>
        <v>41.299999999999883</v>
      </c>
    </row>
    <row r="588" spans="1:7">
      <c r="B588" s="787"/>
      <c r="C588" s="787"/>
      <c r="D588" t="s">
        <v>14</v>
      </c>
      <c r="E588" s="12">
        <v>500</v>
      </c>
      <c r="F588" s="4"/>
      <c r="G588" s="4">
        <f t="shared" si="8"/>
        <v>541.29999999999984</v>
      </c>
    </row>
    <row r="589" spans="1:7" s="365" customFormat="1">
      <c r="A589" s="364">
        <v>45504</v>
      </c>
      <c r="B589" s="807" t="s">
        <v>5500</v>
      </c>
      <c r="C589" s="807" t="s">
        <v>20</v>
      </c>
      <c r="D589" s="365" t="s">
        <v>14</v>
      </c>
      <c r="E589" s="368"/>
      <c r="F589" s="369">
        <v>500</v>
      </c>
      <c r="G589" s="369">
        <f t="shared" si="8"/>
        <v>41.299999999999841</v>
      </c>
    </row>
    <row r="590" spans="1:7">
      <c r="A590" s="39">
        <v>45535</v>
      </c>
      <c r="B590" s="787" t="s">
        <v>5501</v>
      </c>
      <c r="C590" s="787" t="s">
        <v>20</v>
      </c>
      <c r="D590" t="s">
        <v>12</v>
      </c>
      <c r="F590" s="12">
        <v>34.299999999999997</v>
      </c>
      <c r="G590" s="4">
        <f t="shared" si="8"/>
        <v>6.9999999999998437</v>
      </c>
    </row>
    <row r="591" spans="1:7">
      <c r="A591" s="39">
        <v>45535</v>
      </c>
      <c r="B591" s="787" t="s">
        <v>5501</v>
      </c>
      <c r="C591" s="787" t="s">
        <v>20</v>
      </c>
      <c r="D591" t="s">
        <v>13</v>
      </c>
      <c r="F591" s="12">
        <v>7</v>
      </c>
      <c r="G591" s="4">
        <f t="shared" si="8"/>
        <v>-1.5631940186722204E-13</v>
      </c>
    </row>
    <row r="592" spans="1:7">
      <c r="A592" s="41">
        <v>45535</v>
      </c>
      <c r="B592" s="786" t="s">
        <v>10</v>
      </c>
      <c r="C592" s="786" t="s">
        <v>21</v>
      </c>
      <c r="D592" t="s">
        <v>12</v>
      </c>
      <c r="E592" s="12">
        <v>34.4</v>
      </c>
      <c r="F592" s="65"/>
      <c r="G592" s="4">
        <f t="shared" si="8"/>
        <v>34.399999999999842</v>
      </c>
    </row>
    <row r="593" spans="1:7">
      <c r="B593" s="787"/>
      <c r="C593" s="787"/>
      <c r="D593" t="s">
        <v>13</v>
      </c>
      <c r="E593" s="12">
        <v>7</v>
      </c>
      <c r="F593" s="65"/>
      <c r="G593" s="4">
        <f t="shared" si="8"/>
        <v>41.399999999999842</v>
      </c>
    </row>
    <row r="594" spans="1:7">
      <c r="B594" s="787"/>
      <c r="C594" s="787"/>
      <c r="D594" t="s">
        <v>14</v>
      </c>
      <c r="E594" s="12">
        <v>500</v>
      </c>
      <c r="F594" s="65"/>
      <c r="G594" s="4">
        <f t="shared" si="8"/>
        <v>541.39999999999986</v>
      </c>
    </row>
    <row r="595" spans="1:7" s="365" customFormat="1">
      <c r="A595" s="364">
        <v>45535</v>
      </c>
      <c r="B595" s="807" t="s">
        <v>5502</v>
      </c>
      <c r="C595" s="807" t="s">
        <v>21</v>
      </c>
      <c r="D595" s="365" t="s">
        <v>14</v>
      </c>
      <c r="E595" s="370"/>
      <c r="F595" s="372">
        <v>500</v>
      </c>
      <c r="G595" s="369">
        <f t="shared" si="8"/>
        <v>41.399999999999864</v>
      </c>
    </row>
    <row r="596" spans="1:7">
      <c r="A596" s="39">
        <v>45596</v>
      </c>
      <c r="B596" s="787" t="s">
        <v>5503</v>
      </c>
      <c r="C596" s="787" t="s">
        <v>21</v>
      </c>
      <c r="D596" t="s">
        <v>12</v>
      </c>
      <c r="E596" s="12"/>
      <c r="F596" s="65">
        <v>34.4</v>
      </c>
      <c r="G596" s="4">
        <f t="shared" si="8"/>
        <v>6.999999999999865</v>
      </c>
    </row>
    <row r="597" spans="1:7">
      <c r="A597" s="39">
        <v>45596</v>
      </c>
      <c r="B597" s="787" t="s">
        <v>5503</v>
      </c>
      <c r="C597" s="787" t="s">
        <v>21</v>
      </c>
      <c r="D597" t="s">
        <v>13</v>
      </c>
      <c r="E597" s="12"/>
      <c r="F597" s="65">
        <v>7</v>
      </c>
      <c r="G597" s="4">
        <f t="shared" si="8"/>
        <v>-1.3500311979441904E-13</v>
      </c>
    </row>
    <row r="598" spans="1:7">
      <c r="A598" s="41">
        <v>45565</v>
      </c>
      <c r="B598" s="786" t="s">
        <v>10</v>
      </c>
      <c r="C598" s="786" t="s">
        <v>91</v>
      </c>
      <c r="D598" t="s">
        <v>12</v>
      </c>
      <c r="E598" s="12">
        <v>34.6</v>
      </c>
      <c r="F598" s="121"/>
      <c r="G598" s="4">
        <f t="shared" si="8"/>
        <v>34.599999999999866</v>
      </c>
    </row>
    <row r="599" spans="1:7">
      <c r="B599" s="787"/>
      <c r="C599" s="787"/>
      <c r="D599" t="s">
        <v>13</v>
      </c>
      <c r="E599" s="12">
        <v>5</v>
      </c>
      <c r="F599" s="121"/>
      <c r="G599" s="4">
        <f t="shared" si="8"/>
        <v>39.599999999999866</v>
      </c>
    </row>
    <row r="600" spans="1:7">
      <c r="B600" s="787"/>
      <c r="C600" s="787"/>
      <c r="D600" t="s">
        <v>14</v>
      </c>
      <c r="E600" s="12">
        <v>500</v>
      </c>
      <c r="F600" s="121"/>
      <c r="G600" s="4">
        <f t="shared" ref="G600:G665" si="10">+G599+E600-F600</f>
        <v>539.59999999999991</v>
      </c>
    </row>
    <row r="601" spans="1:7" s="365" customFormat="1">
      <c r="A601" s="364">
        <v>45565</v>
      </c>
      <c r="B601" s="807" t="s">
        <v>5504</v>
      </c>
      <c r="C601" s="807" t="s">
        <v>91</v>
      </c>
      <c r="D601" s="365" t="s">
        <v>14</v>
      </c>
      <c r="E601" s="368"/>
      <c r="F601" s="368">
        <v>500</v>
      </c>
      <c r="G601" s="369">
        <f t="shared" si="10"/>
        <v>39.599999999999909</v>
      </c>
    </row>
    <row r="602" spans="1:7">
      <c r="A602" s="39">
        <v>45596</v>
      </c>
      <c r="B602" s="787" t="s">
        <v>5503</v>
      </c>
      <c r="C602" s="787" t="s">
        <v>91</v>
      </c>
      <c r="D602" t="s">
        <v>12</v>
      </c>
      <c r="E602" s="121"/>
      <c r="F602" s="121">
        <v>34.6</v>
      </c>
      <c r="G602" s="4">
        <f t="shared" si="10"/>
        <v>4.9999999999999076</v>
      </c>
    </row>
    <row r="603" spans="1:7">
      <c r="A603" s="39">
        <v>45596</v>
      </c>
      <c r="B603" s="787" t="s">
        <v>5503</v>
      </c>
      <c r="C603" s="787" t="s">
        <v>91</v>
      </c>
      <c r="D603" t="s">
        <v>13</v>
      </c>
      <c r="E603" s="121"/>
      <c r="F603" s="121">
        <v>5</v>
      </c>
      <c r="G603" s="4">
        <f t="shared" si="10"/>
        <v>-9.2370555648813024E-14</v>
      </c>
    </row>
    <row r="604" spans="1:7">
      <c r="A604" s="41">
        <v>45596</v>
      </c>
      <c r="B604" s="786" t="s">
        <v>10</v>
      </c>
      <c r="C604" s="786" t="s">
        <v>23</v>
      </c>
      <c r="D604" t="s">
        <v>12</v>
      </c>
      <c r="E604" s="12">
        <v>7</v>
      </c>
      <c r="G604" s="4">
        <f t="shared" si="10"/>
        <v>6.9999999999999076</v>
      </c>
    </row>
    <row r="605" spans="1:7">
      <c r="B605" s="787"/>
      <c r="C605" s="787"/>
      <c r="D605" t="s">
        <v>13</v>
      </c>
      <c r="E605" s="12">
        <v>7</v>
      </c>
      <c r="G605" s="4">
        <f t="shared" si="10"/>
        <v>13.999999999999908</v>
      </c>
    </row>
    <row r="606" spans="1:7">
      <c r="B606" s="787"/>
      <c r="C606" s="787"/>
      <c r="D606" t="s">
        <v>14</v>
      </c>
      <c r="E606" s="12">
        <v>500</v>
      </c>
      <c r="G606" s="4">
        <f t="shared" si="10"/>
        <v>513.99999999999989</v>
      </c>
    </row>
    <row r="607" spans="1:7" s="378" customFormat="1">
      <c r="A607" s="377">
        <v>45596</v>
      </c>
      <c r="B607" s="801" t="s">
        <v>5505</v>
      </c>
      <c r="C607" s="801" t="s">
        <v>23</v>
      </c>
      <c r="D607" s="378" t="s">
        <v>14</v>
      </c>
      <c r="E607" s="419"/>
      <c r="F607" s="380">
        <v>500</v>
      </c>
      <c r="G607" s="419">
        <f t="shared" si="10"/>
        <v>13.999999999999886</v>
      </c>
    </row>
    <row r="608" spans="1:7">
      <c r="A608" s="39">
        <v>45637</v>
      </c>
      <c r="B608" s="787" t="s">
        <v>5506</v>
      </c>
      <c r="C608" s="787" t="s">
        <v>23</v>
      </c>
      <c r="D608" t="s">
        <v>12</v>
      </c>
      <c r="F608" s="12">
        <v>7</v>
      </c>
      <c r="G608" s="4">
        <f t="shared" si="10"/>
        <v>6.9999999999998863</v>
      </c>
    </row>
    <row r="609" spans="1:12">
      <c r="A609" s="39">
        <v>45637</v>
      </c>
      <c r="B609" s="787" t="s">
        <v>5506</v>
      </c>
      <c r="C609" s="787" t="s">
        <v>23</v>
      </c>
      <c r="D609" t="s">
        <v>13</v>
      </c>
      <c r="F609" s="12">
        <v>7</v>
      </c>
      <c r="G609" s="4">
        <f t="shared" si="10"/>
        <v>-1.1368683772161603E-13</v>
      </c>
    </row>
    <row r="610" spans="1:12">
      <c r="A610" s="41">
        <v>45626</v>
      </c>
      <c r="B610" s="786" t="s">
        <v>10</v>
      </c>
      <c r="C610" s="786" t="s">
        <v>24</v>
      </c>
      <c r="D610" t="s">
        <v>12</v>
      </c>
      <c r="E610" s="12">
        <v>8</v>
      </c>
      <c r="F610" s="65"/>
      <c r="G610" s="4">
        <f t="shared" si="10"/>
        <v>7.9999999999998863</v>
      </c>
      <c r="I610" s="786" t="s">
        <v>24</v>
      </c>
      <c r="J610" t="s">
        <v>12</v>
      </c>
      <c r="K610" s="12">
        <v>8</v>
      </c>
    </row>
    <row r="611" spans="1:12">
      <c r="B611" s="787"/>
      <c r="C611" s="787"/>
      <c r="D611" t="s">
        <v>13</v>
      </c>
      <c r="E611" s="12">
        <v>7</v>
      </c>
      <c r="F611" s="65"/>
      <c r="G611" s="4">
        <f t="shared" si="10"/>
        <v>14.999999999999886</v>
      </c>
      <c r="I611" s="787"/>
      <c r="J611" t="s">
        <v>13</v>
      </c>
      <c r="K611" s="12">
        <v>7</v>
      </c>
    </row>
    <row r="612" spans="1:12">
      <c r="B612" s="787"/>
      <c r="C612" s="787"/>
      <c r="D612" t="s">
        <v>14</v>
      </c>
      <c r="E612" s="12">
        <v>500</v>
      </c>
      <c r="F612" s="65"/>
      <c r="G612" s="4">
        <f t="shared" si="10"/>
        <v>514.99999999999989</v>
      </c>
      <c r="I612" s="786" t="s">
        <v>25</v>
      </c>
      <c r="J612" t="s">
        <v>12</v>
      </c>
      <c r="K612" s="12">
        <v>10.5</v>
      </c>
    </row>
    <row r="613" spans="1:12" s="378" customFormat="1">
      <c r="A613" s="377">
        <v>45626</v>
      </c>
      <c r="B613" s="801" t="s">
        <v>5507</v>
      </c>
      <c r="C613" s="801" t="s">
        <v>24</v>
      </c>
      <c r="D613" s="378" t="s">
        <v>14</v>
      </c>
      <c r="E613" s="380"/>
      <c r="F613" s="418">
        <v>500</v>
      </c>
      <c r="G613" s="419">
        <f t="shared" si="10"/>
        <v>14.999999999999886</v>
      </c>
      <c r="I613" s="801"/>
      <c r="J613" s="378" t="s">
        <v>13</v>
      </c>
      <c r="K613" s="380">
        <v>3</v>
      </c>
    </row>
    <row r="614" spans="1:12">
      <c r="A614" s="39">
        <v>45677</v>
      </c>
      <c r="B614" s="787" t="s">
        <v>5508</v>
      </c>
      <c r="C614" s="787" t="s">
        <v>24</v>
      </c>
      <c r="D614" t="s">
        <v>12</v>
      </c>
      <c r="E614" s="12"/>
      <c r="F614" s="65">
        <v>8</v>
      </c>
      <c r="G614" s="4">
        <f t="shared" si="10"/>
        <v>6.9999999999998863</v>
      </c>
      <c r="I614" s="787"/>
      <c r="K614" s="12"/>
    </row>
    <row r="615" spans="1:12">
      <c r="A615" s="39">
        <v>45677</v>
      </c>
      <c r="B615" s="787" t="s">
        <v>5508</v>
      </c>
      <c r="C615" s="787" t="s">
        <v>24</v>
      </c>
      <c r="D615" t="s">
        <v>13</v>
      </c>
      <c r="E615" s="12"/>
      <c r="F615" s="65">
        <v>7</v>
      </c>
      <c r="G615" s="4">
        <f t="shared" si="10"/>
        <v>-1.1368683772161603E-13</v>
      </c>
      <c r="I615" s="787"/>
      <c r="K615" s="12"/>
    </row>
    <row r="616" spans="1:12">
      <c r="A616" s="41">
        <v>45657</v>
      </c>
      <c r="B616" s="786" t="s">
        <v>10</v>
      </c>
      <c r="C616" s="786" t="s">
        <v>25</v>
      </c>
      <c r="D616" t="s">
        <v>12</v>
      </c>
      <c r="E616" s="12">
        <v>10.5</v>
      </c>
      <c r="F616" s="65"/>
      <c r="G616" s="4">
        <f t="shared" si="10"/>
        <v>10.499999999999886</v>
      </c>
      <c r="K616" s="12">
        <f>SUM(K610:K613)</f>
        <v>28.5</v>
      </c>
    </row>
    <row r="617" spans="1:12">
      <c r="B617" s="787"/>
      <c r="C617" s="787"/>
      <c r="D617" t="s">
        <v>13</v>
      </c>
      <c r="E617" s="12">
        <v>3</v>
      </c>
      <c r="F617" s="65"/>
      <c r="G617" s="4">
        <f t="shared" si="10"/>
        <v>13.499999999999886</v>
      </c>
    </row>
    <row r="618" spans="1:12">
      <c r="B618" s="787"/>
      <c r="C618" s="787"/>
      <c r="D618" t="s">
        <v>14</v>
      </c>
      <c r="E618" s="12">
        <v>500</v>
      </c>
      <c r="F618" s="65"/>
      <c r="G618" s="4">
        <f t="shared" si="10"/>
        <v>513.49999999999989</v>
      </c>
    </row>
    <row r="619" spans="1:12" s="378" customFormat="1">
      <c r="A619" s="377">
        <v>45657</v>
      </c>
      <c r="B619" s="801" t="s">
        <v>5509</v>
      </c>
      <c r="C619" s="801" t="s">
        <v>25</v>
      </c>
      <c r="D619" s="378" t="s">
        <v>14</v>
      </c>
      <c r="E619" s="380"/>
      <c r="F619" s="418">
        <v>500</v>
      </c>
      <c r="G619" s="419">
        <f t="shared" si="10"/>
        <v>13.499999999999886</v>
      </c>
    </row>
    <row r="620" spans="1:12">
      <c r="A620" s="39">
        <v>45677</v>
      </c>
      <c r="B620" s="787" t="s">
        <v>5508</v>
      </c>
      <c r="C620" s="787" t="s">
        <v>25</v>
      </c>
      <c r="D620" t="s">
        <v>12</v>
      </c>
      <c r="F620" s="12">
        <v>10.5</v>
      </c>
      <c r="G620" s="4">
        <f t="shared" si="10"/>
        <v>2.9999999999998863</v>
      </c>
    </row>
    <row r="621" spans="1:12">
      <c r="A621" s="39">
        <v>45677</v>
      </c>
      <c r="B621" s="787" t="s">
        <v>5508</v>
      </c>
      <c r="C621" s="787" t="s">
        <v>25</v>
      </c>
      <c r="D621" t="s">
        <v>13</v>
      </c>
      <c r="F621" s="12">
        <v>3</v>
      </c>
      <c r="G621" s="4">
        <f t="shared" si="10"/>
        <v>-1.1368683772161603E-13</v>
      </c>
    </row>
    <row r="622" spans="1:12">
      <c r="A622" s="41">
        <v>45688</v>
      </c>
      <c r="B622" s="786" t="s">
        <v>10</v>
      </c>
      <c r="C622" s="786" t="s">
        <v>11</v>
      </c>
      <c r="D622" t="s">
        <v>12</v>
      </c>
      <c r="E622" s="121">
        <v>8</v>
      </c>
      <c r="F622" s="121"/>
      <c r="G622" s="4">
        <f t="shared" si="10"/>
        <v>7.9999999999998863</v>
      </c>
    </row>
    <row r="623" spans="1:12">
      <c r="B623" s="787"/>
      <c r="C623" s="787"/>
      <c r="D623" t="s">
        <v>13</v>
      </c>
      <c r="E623" s="121">
        <v>3</v>
      </c>
      <c r="F623" s="121"/>
      <c r="G623" s="4">
        <f t="shared" si="10"/>
        <v>10.999999999999886</v>
      </c>
      <c r="J623" s="786" t="s">
        <v>11</v>
      </c>
      <c r="K623" t="s">
        <v>12</v>
      </c>
      <c r="L623" s="121">
        <v>8</v>
      </c>
    </row>
    <row r="624" spans="1:12">
      <c r="B624" s="787"/>
      <c r="C624" s="787"/>
      <c r="D624" t="s">
        <v>14</v>
      </c>
      <c r="E624" s="121">
        <v>500</v>
      </c>
      <c r="F624" s="121"/>
      <c r="G624" s="4">
        <f t="shared" si="10"/>
        <v>510.99999999999989</v>
      </c>
      <c r="J624" s="787"/>
      <c r="K624" t="s">
        <v>13</v>
      </c>
      <c r="L624" s="121">
        <v>3</v>
      </c>
    </row>
    <row r="625" spans="1:13" s="127" customFormat="1">
      <c r="A625" s="126">
        <v>45688</v>
      </c>
      <c r="B625" s="797" t="s">
        <v>5510</v>
      </c>
      <c r="C625" s="797" t="s">
        <v>11</v>
      </c>
      <c r="D625" s="127" t="s">
        <v>14</v>
      </c>
      <c r="E625" s="266"/>
      <c r="F625" s="266">
        <v>500</v>
      </c>
      <c r="G625" s="128">
        <f t="shared" si="10"/>
        <v>10.999999999999886</v>
      </c>
      <c r="L625" s="266">
        <f>SUM(L623:L624)</f>
        <v>11</v>
      </c>
    </row>
    <row r="626" spans="1:13">
      <c r="A626" s="39">
        <v>45729</v>
      </c>
      <c r="B626" s="787" t="s">
        <v>5511</v>
      </c>
      <c r="C626" s="787" t="s">
        <v>11</v>
      </c>
      <c r="D626" t="s">
        <v>12</v>
      </c>
      <c r="E626" s="121"/>
      <c r="F626" s="121">
        <v>8</v>
      </c>
      <c r="G626" s="4">
        <f t="shared" si="10"/>
        <v>2.9999999999998863</v>
      </c>
      <c r="L626" s="121"/>
    </row>
    <row r="627" spans="1:13">
      <c r="A627" s="39">
        <v>45729</v>
      </c>
      <c r="B627" s="787" t="s">
        <v>5511</v>
      </c>
      <c r="C627" s="787" t="s">
        <v>11</v>
      </c>
      <c r="D627" t="s">
        <v>13</v>
      </c>
      <c r="E627" s="121"/>
      <c r="F627" s="121">
        <v>3</v>
      </c>
      <c r="G627" s="4">
        <f t="shared" si="10"/>
        <v>-1.1368683772161603E-13</v>
      </c>
      <c r="L627" s="121"/>
    </row>
    <row r="628" spans="1:13">
      <c r="A628" s="41">
        <v>45716</v>
      </c>
      <c r="B628" s="786" t="s">
        <v>10</v>
      </c>
      <c r="C628" s="786" t="s">
        <v>2446</v>
      </c>
      <c r="D628" t="s">
        <v>12</v>
      </c>
      <c r="E628" s="4">
        <v>14</v>
      </c>
      <c r="G628" s="4">
        <f t="shared" si="10"/>
        <v>13.999999999999886</v>
      </c>
    </row>
    <row r="629" spans="1:13">
      <c r="B629" s="787"/>
      <c r="C629" s="787"/>
      <c r="D629" t="s">
        <v>13</v>
      </c>
      <c r="E629" s="4">
        <v>3</v>
      </c>
      <c r="G629" s="4">
        <f t="shared" si="10"/>
        <v>16.999999999999886</v>
      </c>
    </row>
    <row r="630" spans="1:13">
      <c r="B630" s="787"/>
      <c r="C630" s="787"/>
      <c r="D630" t="s">
        <v>14</v>
      </c>
      <c r="E630" s="4">
        <v>500</v>
      </c>
      <c r="G630" s="4">
        <f t="shared" si="10"/>
        <v>516.99999999999989</v>
      </c>
      <c r="K630" s="786" t="s">
        <v>2446</v>
      </c>
      <c r="L630" t="s">
        <v>12</v>
      </c>
      <c r="M630" s="4">
        <v>14</v>
      </c>
    </row>
    <row r="631" spans="1:13" s="127" customFormat="1">
      <c r="A631" s="126">
        <v>45716</v>
      </c>
      <c r="B631" s="797" t="s">
        <v>5512</v>
      </c>
      <c r="C631" s="797" t="s">
        <v>2446</v>
      </c>
      <c r="D631" s="127" t="s">
        <v>14</v>
      </c>
      <c r="E631" s="128"/>
      <c r="F631" s="129">
        <v>500</v>
      </c>
      <c r="G631" s="128">
        <f t="shared" si="10"/>
        <v>16.999999999999886</v>
      </c>
      <c r="K631" s="797"/>
      <c r="L631" s="127" t="s">
        <v>13</v>
      </c>
      <c r="M631" s="128">
        <v>3</v>
      </c>
    </row>
    <row r="632" spans="1:13">
      <c r="A632" s="39">
        <v>45741</v>
      </c>
      <c r="B632" s="787" t="s">
        <v>5513</v>
      </c>
      <c r="C632" s="787" t="s">
        <v>2446</v>
      </c>
      <c r="D632" t="s">
        <v>12</v>
      </c>
      <c r="F632" s="12">
        <v>14</v>
      </c>
      <c r="G632" s="4">
        <f t="shared" si="10"/>
        <v>2.9999999999998863</v>
      </c>
      <c r="K632" s="787"/>
      <c r="M632" s="4"/>
    </row>
    <row r="633" spans="1:13">
      <c r="A633" s="39">
        <v>45741</v>
      </c>
      <c r="B633" s="787" t="s">
        <v>5513</v>
      </c>
      <c r="C633" s="787" t="s">
        <v>2446</v>
      </c>
      <c r="D633" t="s">
        <v>13</v>
      </c>
      <c r="F633" s="12">
        <v>3</v>
      </c>
      <c r="G633" s="4">
        <f t="shared" si="10"/>
        <v>-1.1368683772161603E-13</v>
      </c>
      <c r="K633" s="787"/>
      <c r="M633" s="4"/>
    </row>
    <row r="634" spans="1:13">
      <c r="A634" s="41">
        <v>45747</v>
      </c>
      <c r="B634" s="786" t="s">
        <v>10</v>
      </c>
      <c r="C634" s="786" t="s">
        <v>16</v>
      </c>
      <c r="D634" t="s">
        <v>12</v>
      </c>
      <c r="E634" s="121">
        <v>14</v>
      </c>
      <c r="F634" s="121"/>
      <c r="G634" s="4">
        <f t="shared" si="10"/>
        <v>13.999999999999886</v>
      </c>
      <c r="M634" s="12">
        <f>SUM(M630:M631)</f>
        <v>17</v>
      </c>
    </row>
    <row r="635" spans="1:13">
      <c r="B635" s="787"/>
      <c r="C635" s="787"/>
      <c r="D635" t="s">
        <v>13</v>
      </c>
      <c r="E635" s="121">
        <v>3</v>
      </c>
      <c r="F635" s="121"/>
      <c r="G635" s="4">
        <f t="shared" si="10"/>
        <v>16.999999999999886</v>
      </c>
    </row>
    <row r="636" spans="1:13">
      <c r="B636" s="787"/>
      <c r="C636" s="787"/>
      <c r="D636" t="s">
        <v>14</v>
      </c>
      <c r="E636" s="121">
        <v>500</v>
      </c>
      <c r="F636" s="121"/>
      <c r="G636" s="4">
        <f t="shared" si="10"/>
        <v>516.99999999999989</v>
      </c>
    </row>
    <row r="637" spans="1:13" s="127" customFormat="1">
      <c r="A637" s="126">
        <v>45747</v>
      </c>
      <c r="B637" s="797" t="s">
        <v>5514</v>
      </c>
      <c r="C637" s="797" t="s">
        <v>16</v>
      </c>
      <c r="D637" s="127" t="s">
        <v>14</v>
      </c>
      <c r="E637" s="266"/>
      <c r="F637" s="266">
        <v>500</v>
      </c>
      <c r="G637" s="128">
        <f t="shared" si="10"/>
        <v>16.999999999999886</v>
      </c>
    </row>
    <row r="638" spans="1:13">
      <c r="A638" s="39">
        <v>45790</v>
      </c>
      <c r="B638" s="787" t="s">
        <v>5515</v>
      </c>
      <c r="C638" s="787" t="s">
        <v>16</v>
      </c>
      <c r="D638" t="s">
        <v>12</v>
      </c>
      <c r="E638" s="121"/>
      <c r="F638" s="121">
        <v>14</v>
      </c>
      <c r="G638" s="4">
        <f t="shared" si="10"/>
        <v>2.9999999999998863</v>
      </c>
    </row>
    <row r="639" spans="1:13">
      <c r="A639" s="39">
        <v>45790</v>
      </c>
      <c r="B639" s="787" t="s">
        <v>5515</v>
      </c>
      <c r="C639" s="787" t="s">
        <v>16</v>
      </c>
      <c r="D639" t="s">
        <v>13</v>
      </c>
      <c r="E639" s="121"/>
      <c r="F639" s="121">
        <v>3</v>
      </c>
      <c r="G639" s="4">
        <f t="shared" si="10"/>
        <v>-1.1368683772161603E-13</v>
      </c>
    </row>
    <row r="640" spans="1:13">
      <c r="A640" s="41">
        <v>45777</v>
      </c>
      <c r="B640" s="786" t="s">
        <v>10</v>
      </c>
      <c r="C640" s="786" t="s">
        <v>17</v>
      </c>
      <c r="D640" t="s">
        <v>12</v>
      </c>
      <c r="E640" s="121">
        <v>14</v>
      </c>
      <c r="F640" s="121"/>
      <c r="G640" s="4">
        <f t="shared" si="10"/>
        <v>13.999999999999886</v>
      </c>
    </row>
    <row r="641" spans="1:13">
      <c r="B641" s="787"/>
      <c r="C641" s="787"/>
      <c r="D641" t="s">
        <v>13</v>
      </c>
      <c r="E641" s="121">
        <v>3</v>
      </c>
      <c r="F641" s="121"/>
      <c r="G641" s="4">
        <f t="shared" si="10"/>
        <v>16.999999999999886</v>
      </c>
      <c r="J641" s="786" t="s">
        <v>17</v>
      </c>
      <c r="K641" t="s">
        <v>12</v>
      </c>
      <c r="L641" s="121">
        <v>14</v>
      </c>
    </row>
    <row r="642" spans="1:13">
      <c r="B642" s="787"/>
      <c r="C642" s="787"/>
      <c r="D642" t="s">
        <v>14</v>
      </c>
      <c r="E642" s="121">
        <v>500</v>
      </c>
      <c r="F642" s="121"/>
      <c r="G642" s="4">
        <f t="shared" si="10"/>
        <v>516.99999999999989</v>
      </c>
      <c r="J642" s="787"/>
      <c r="K642" t="s">
        <v>13</v>
      </c>
      <c r="L642" s="121">
        <v>3</v>
      </c>
    </row>
    <row r="643" spans="1:13" s="127" customFormat="1">
      <c r="A643" s="126">
        <v>45777</v>
      </c>
      <c r="B643" s="797" t="s">
        <v>5516</v>
      </c>
      <c r="C643" s="797" t="s">
        <v>17</v>
      </c>
      <c r="D643" s="127" t="s">
        <v>14</v>
      </c>
      <c r="E643" s="266"/>
      <c r="F643" s="266">
        <v>500</v>
      </c>
      <c r="G643" s="128">
        <f t="shared" si="10"/>
        <v>16.999999999999886</v>
      </c>
      <c r="L643" s="266">
        <f>SUM(L641:L642)</f>
        <v>17</v>
      </c>
    </row>
    <row r="644" spans="1:13">
      <c r="A644" s="39">
        <v>45798</v>
      </c>
      <c r="B644" s="787" t="s">
        <v>5517</v>
      </c>
      <c r="C644" s="787" t="s">
        <v>17</v>
      </c>
      <c r="D644" t="s">
        <v>12</v>
      </c>
      <c r="F644" s="12">
        <v>14</v>
      </c>
      <c r="G644" s="4">
        <f t="shared" si="10"/>
        <v>2.9999999999998863</v>
      </c>
    </row>
    <row r="645" spans="1:13">
      <c r="A645" s="39">
        <v>45798</v>
      </c>
      <c r="B645" s="787" t="s">
        <v>5517</v>
      </c>
      <c r="C645" s="787" t="s">
        <v>17</v>
      </c>
      <c r="D645" t="s">
        <v>13</v>
      </c>
      <c r="F645" s="12">
        <v>3</v>
      </c>
      <c r="G645" s="4">
        <f t="shared" si="10"/>
        <v>-1.1368683772161603E-13</v>
      </c>
    </row>
    <row r="646" spans="1:13">
      <c r="A646" s="41">
        <v>45808</v>
      </c>
      <c r="B646" s="786" t="s">
        <v>10</v>
      </c>
      <c r="C646" s="786" t="s">
        <v>18</v>
      </c>
      <c r="D646" t="s">
        <v>12</v>
      </c>
      <c r="E646" s="12">
        <v>14</v>
      </c>
      <c r="F646" s="65"/>
      <c r="G646" s="4">
        <f t="shared" si="10"/>
        <v>13.999999999999886</v>
      </c>
    </row>
    <row r="647" spans="1:13">
      <c r="B647" s="787"/>
      <c r="C647" s="787"/>
      <c r="D647" t="s">
        <v>13</v>
      </c>
      <c r="E647" s="12">
        <v>5</v>
      </c>
      <c r="F647" s="65"/>
      <c r="G647" s="4">
        <f t="shared" si="10"/>
        <v>18.999999999999886</v>
      </c>
    </row>
    <row r="648" spans="1:13">
      <c r="B648" s="787"/>
      <c r="C648" s="787"/>
      <c r="D648" t="s">
        <v>14</v>
      </c>
      <c r="E648" s="12">
        <v>500</v>
      </c>
      <c r="F648" s="65"/>
      <c r="G648" s="4">
        <f t="shared" si="10"/>
        <v>518.99999999999989</v>
      </c>
      <c r="J648" s="786" t="s">
        <v>18</v>
      </c>
      <c r="K648" t="s">
        <v>12</v>
      </c>
      <c r="L648" s="12">
        <v>14</v>
      </c>
    </row>
    <row r="649" spans="1:13" s="127" customFormat="1">
      <c r="A649" s="126">
        <v>45808</v>
      </c>
      <c r="B649" s="797" t="s">
        <v>5518</v>
      </c>
      <c r="C649" s="797" t="s">
        <v>18</v>
      </c>
      <c r="D649" s="127" t="s">
        <v>14</v>
      </c>
      <c r="E649" s="129"/>
      <c r="F649" s="267">
        <v>500</v>
      </c>
      <c r="G649" s="128">
        <f t="shared" si="10"/>
        <v>18.999999999999886</v>
      </c>
      <c r="J649" s="797"/>
      <c r="K649" s="127" t="s">
        <v>13</v>
      </c>
      <c r="L649" s="129">
        <v>5</v>
      </c>
      <c r="M649" s="129">
        <f>SUM(L648:L649)</f>
        <v>19</v>
      </c>
    </row>
    <row r="650" spans="1:13">
      <c r="A650" s="39">
        <v>45884</v>
      </c>
      <c r="B650" s="787" t="s">
        <v>5519</v>
      </c>
      <c r="C650" s="787" t="s">
        <v>18</v>
      </c>
      <c r="D650" t="s">
        <v>12</v>
      </c>
      <c r="E650" s="12"/>
      <c r="F650" s="65">
        <v>14</v>
      </c>
      <c r="G650" s="4">
        <f t="shared" si="10"/>
        <v>4.9999999999998863</v>
      </c>
      <c r="J650" s="787"/>
      <c r="L650" s="12"/>
      <c r="M650" s="12"/>
    </row>
    <row r="651" spans="1:13">
      <c r="A651" s="39">
        <v>45884</v>
      </c>
      <c r="B651" s="787" t="s">
        <v>5519</v>
      </c>
      <c r="C651" s="787" t="s">
        <v>18</v>
      </c>
      <c r="D651" t="s">
        <v>13</v>
      </c>
      <c r="E651" s="12"/>
      <c r="F651" s="65">
        <v>5</v>
      </c>
      <c r="G651" s="4">
        <f t="shared" si="10"/>
        <v>-1.1368683772161603E-13</v>
      </c>
      <c r="J651" s="787"/>
      <c r="L651" s="12"/>
      <c r="M651" s="12"/>
    </row>
    <row r="652" spans="1:13">
      <c r="A652" s="41">
        <v>45838</v>
      </c>
      <c r="B652" s="786" t="s">
        <v>10</v>
      </c>
      <c r="C652" s="786" t="s">
        <v>19</v>
      </c>
      <c r="D652" t="s">
        <v>12</v>
      </c>
      <c r="E652" s="4">
        <v>11.5</v>
      </c>
      <c r="G652" s="4">
        <f t="shared" si="10"/>
        <v>11.499999999999886</v>
      </c>
      <c r="J652" s="786" t="s">
        <v>19</v>
      </c>
      <c r="K652" t="s">
        <v>12</v>
      </c>
      <c r="L652" s="4">
        <v>11.5</v>
      </c>
    </row>
    <row r="653" spans="1:13">
      <c r="B653" s="787"/>
      <c r="C653" s="787"/>
      <c r="D653" t="s">
        <v>13</v>
      </c>
      <c r="E653" s="4">
        <v>4</v>
      </c>
      <c r="G653" s="4">
        <f t="shared" si="10"/>
        <v>15.499999999999886</v>
      </c>
      <c r="J653" s="787"/>
      <c r="K653" t="s">
        <v>13</v>
      </c>
      <c r="L653" s="4">
        <v>4</v>
      </c>
    </row>
    <row r="654" spans="1:13">
      <c r="B654" s="787"/>
      <c r="C654" s="787"/>
      <c r="D654" t="s">
        <v>14</v>
      </c>
      <c r="E654" s="4">
        <v>500</v>
      </c>
      <c r="G654" s="4">
        <f t="shared" si="10"/>
        <v>515.49999999999989</v>
      </c>
      <c r="L654" s="12">
        <f>SUM(L648:L653)</f>
        <v>34.5</v>
      </c>
    </row>
    <row r="655" spans="1:13" s="127" customFormat="1">
      <c r="A655" s="126">
        <v>45838</v>
      </c>
      <c r="B655" s="797" t="s">
        <v>5520</v>
      </c>
      <c r="C655" s="797" t="s">
        <v>19</v>
      </c>
      <c r="D655" s="127" t="s">
        <v>14</v>
      </c>
      <c r="E655" s="128"/>
      <c r="F655" s="129">
        <v>500</v>
      </c>
      <c r="G655" s="128">
        <f t="shared" si="10"/>
        <v>15.499999999999886</v>
      </c>
    </row>
    <row r="656" spans="1:13">
      <c r="A656" s="39">
        <v>45901</v>
      </c>
      <c r="B656" s="787" t="s">
        <v>5521</v>
      </c>
      <c r="C656" s="787" t="s">
        <v>19</v>
      </c>
      <c r="D656" t="s">
        <v>12</v>
      </c>
      <c r="F656" s="12">
        <v>11.5</v>
      </c>
      <c r="G656" s="4">
        <f t="shared" si="10"/>
        <v>3.9999999999998863</v>
      </c>
    </row>
    <row r="657" spans="1:12">
      <c r="A657" s="39">
        <v>45901</v>
      </c>
      <c r="B657" s="787" t="s">
        <v>5521</v>
      </c>
      <c r="C657" s="787" t="s">
        <v>19</v>
      </c>
      <c r="D657" t="s">
        <v>13</v>
      </c>
      <c r="F657" s="12">
        <v>4</v>
      </c>
      <c r="G657" s="4">
        <f t="shared" si="10"/>
        <v>-1.1368683772161603E-13</v>
      </c>
    </row>
    <row r="658" spans="1:12">
      <c r="A658" s="41">
        <v>45869</v>
      </c>
      <c r="B658" s="786" t="s">
        <v>10</v>
      </c>
      <c r="C658" s="786" t="s">
        <v>20</v>
      </c>
      <c r="D658" t="s">
        <v>12</v>
      </c>
      <c r="E658" s="4">
        <v>10</v>
      </c>
      <c r="G658" s="4">
        <f t="shared" si="10"/>
        <v>9.9999999999998863</v>
      </c>
    </row>
    <row r="659" spans="1:12">
      <c r="B659" s="787"/>
      <c r="C659" s="787"/>
      <c r="D659" t="s">
        <v>13</v>
      </c>
      <c r="E659" s="4">
        <v>4</v>
      </c>
      <c r="G659" s="4">
        <f t="shared" si="10"/>
        <v>13.999999999999886</v>
      </c>
    </row>
    <row r="660" spans="1:12">
      <c r="B660" s="787"/>
      <c r="C660" s="787"/>
      <c r="D660" t="s">
        <v>14</v>
      </c>
      <c r="E660" s="4">
        <v>500</v>
      </c>
      <c r="G660" s="4">
        <f t="shared" si="10"/>
        <v>513.99999999999989</v>
      </c>
      <c r="J660" s="786" t="s">
        <v>20</v>
      </c>
      <c r="K660" t="s">
        <v>12</v>
      </c>
      <c r="L660" s="4">
        <v>10</v>
      </c>
    </row>
    <row r="661" spans="1:12" s="127" customFormat="1">
      <c r="A661" s="126">
        <v>45869</v>
      </c>
      <c r="B661" s="797" t="s">
        <v>5522</v>
      </c>
      <c r="C661" s="797" t="s">
        <v>20</v>
      </c>
      <c r="D661" s="127" t="s">
        <v>14</v>
      </c>
      <c r="E661" s="128"/>
      <c r="F661" s="129">
        <v>500</v>
      </c>
      <c r="G661" s="128">
        <f t="shared" si="10"/>
        <v>13.999999999999886</v>
      </c>
      <c r="J661" s="797"/>
      <c r="K661" s="127" t="s">
        <v>13</v>
      </c>
      <c r="L661" s="128">
        <v>4</v>
      </c>
    </row>
    <row r="662" spans="1:12">
      <c r="A662" s="39">
        <v>45901</v>
      </c>
      <c r="B662" s="787" t="s">
        <v>5523</v>
      </c>
      <c r="C662" s="787" t="s">
        <v>20</v>
      </c>
      <c r="D662" t="s">
        <v>12</v>
      </c>
      <c r="F662" s="12">
        <v>10</v>
      </c>
      <c r="G662" s="4">
        <f t="shared" si="10"/>
        <v>3.9999999999998863</v>
      </c>
      <c r="L662" s="12">
        <f>SUM(L660:L661)</f>
        <v>14</v>
      </c>
    </row>
    <row r="663" spans="1:12">
      <c r="A663" s="39">
        <v>45901</v>
      </c>
      <c r="B663" s="787" t="s">
        <v>5523</v>
      </c>
      <c r="C663" s="787" t="s">
        <v>20</v>
      </c>
      <c r="D663" t="s">
        <v>13</v>
      </c>
      <c r="F663" s="12">
        <v>4</v>
      </c>
      <c r="G663" s="4">
        <f t="shared" si="10"/>
        <v>-1.1368683772161603E-13</v>
      </c>
    </row>
    <row r="664" spans="1:12">
      <c r="A664" s="503">
        <v>45900</v>
      </c>
      <c r="B664" s="816" t="s">
        <v>10</v>
      </c>
      <c r="C664" s="816" t="s">
        <v>21</v>
      </c>
      <c r="D664" s="232" t="s">
        <v>12</v>
      </c>
      <c r="E664" s="121">
        <v>10</v>
      </c>
      <c r="G664" s="4">
        <f t="shared" si="10"/>
        <v>9.9999999999998863</v>
      </c>
    </row>
    <row r="665" spans="1:12">
      <c r="A665" s="501"/>
      <c r="B665" s="498"/>
      <c r="C665" s="816"/>
      <c r="D665" s="232" t="s">
        <v>13</v>
      </c>
      <c r="E665" s="121">
        <v>6</v>
      </c>
      <c r="G665" s="4">
        <f t="shared" si="10"/>
        <v>15.999999999999886</v>
      </c>
    </row>
    <row r="666" spans="1:12">
      <c r="A666" s="501"/>
      <c r="B666" s="498"/>
      <c r="C666" s="498"/>
      <c r="D666" s="232" t="s">
        <v>14</v>
      </c>
      <c r="E666" s="4">
        <v>500</v>
      </c>
      <c r="G666" s="4">
        <f t="shared" ref="G666:G667" si="11">+G665+E666-F666</f>
        <v>515.99999999999989</v>
      </c>
    </row>
    <row r="667" spans="1:12">
      <c r="A667" s="501">
        <v>45900</v>
      </c>
      <c r="B667" s="498" t="s">
        <v>5524</v>
      </c>
      <c r="C667" s="498" t="s">
        <v>21</v>
      </c>
      <c r="D667" s="232" t="s">
        <v>14</v>
      </c>
      <c r="E667" s="121"/>
      <c r="F667" s="4">
        <v>500</v>
      </c>
      <c r="G667" s="4">
        <f t="shared" si="11"/>
        <v>15.999999999999886</v>
      </c>
    </row>
    <row r="668" spans="1:12">
      <c r="A668" s="501">
        <v>45979</v>
      </c>
      <c r="B668" s="498" t="s">
        <v>5525</v>
      </c>
      <c r="C668" s="498" t="s">
        <v>21</v>
      </c>
      <c r="D668" s="232" t="s">
        <v>12</v>
      </c>
      <c r="E668" s="121"/>
      <c r="F668" s="121">
        <v>10</v>
      </c>
      <c r="G668" s="4">
        <f>+G667+E668-F668</f>
        <v>5.9999999999998863</v>
      </c>
    </row>
    <row r="669" spans="1:12">
      <c r="A669" s="501">
        <v>45979</v>
      </c>
      <c r="B669" s="498" t="s">
        <v>5525</v>
      </c>
      <c r="C669" s="498" t="s">
        <v>21</v>
      </c>
      <c r="D669" s="232" t="s">
        <v>13</v>
      </c>
      <c r="E669" s="121"/>
      <c r="F669" s="121">
        <v>6</v>
      </c>
      <c r="G669" s="4">
        <f>+G668+E669-F669</f>
        <v>-1.1368683772161603E-13</v>
      </c>
    </row>
    <row r="670" spans="1:12">
      <c r="A670" s="41">
        <v>45930</v>
      </c>
      <c r="B670" s="816" t="s">
        <v>10</v>
      </c>
      <c r="C670" s="816" t="s">
        <v>93</v>
      </c>
      <c r="D670" s="232" t="s">
        <v>12</v>
      </c>
      <c r="E670" s="121">
        <v>10</v>
      </c>
      <c r="G670" s="4">
        <f>+G669+E670-F670</f>
        <v>9.9999999999998863</v>
      </c>
      <c r="I670" s="816" t="s">
        <v>21</v>
      </c>
      <c r="J670" s="232" t="s">
        <v>12</v>
      </c>
      <c r="K670" s="121">
        <v>10</v>
      </c>
    </row>
    <row r="671" spans="1:12">
      <c r="B671" s="787"/>
      <c r="C671" s="498"/>
      <c r="D671" s="232" t="s">
        <v>13</v>
      </c>
      <c r="E671" s="121">
        <v>4</v>
      </c>
      <c r="G671" s="4">
        <f>+G670+E671-F671</f>
        <v>13.999999999999886</v>
      </c>
      <c r="I671" s="816"/>
      <c r="J671" s="232" t="s">
        <v>13</v>
      </c>
      <c r="K671" s="121">
        <v>6</v>
      </c>
    </row>
    <row r="672" spans="1:12">
      <c r="B672" s="787"/>
      <c r="C672" s="498"/>
      <c r="D672" s="232" t="s">
        <v>14</v>
      </c>
      <c r="E672" s="4">
        <v>500</v>
      </c>
      <c r="G672" s="4">
        <f>+G671+E672-F672</f>
        <v>513.99999999999989</v>
      </c>
      <c r="I672" s="816" t="s">
        <v>93</v>
      </c>
      <c r="J672" s="232" t="s">
        <v>12</v>
      </c>
      <c r="K672" s="121">
        <v>10</v>
      </c>
    </row>
    <row r="673" spans="1:12">
      <c r="A673" s="39">
        <v>45930</v>
      </c>
      <c r="B673" s="787" t="s">
        <v>5526</v>
      </c>
      <c r="C673" s="498" t="s">
        <v>93</v>
      </c>
      <c r="D673" s="232" t="s">
        <v>14</v>
      </c>
      <c r="E673" s="121"/>
      <c r="F673" s="48">
        <v>500</v>
      </c>
      <c r="G673" s="4">
        <f>+G672+E673-F673</f>
        <v>13.999999999999886</v>
      </c>
      <c r="I673" s="498"/>
      <c r="J673" s="232" t="s">
        <v>13</v>
      </c>
      <c r="K673" s="121">
        <v>4</v>
      </c>
    </row>
    <row r="674" spans="1:12">
      <c r="A674" s="501">
        <v>45979</v>
      </c>
      <c r="B674" s="498" t="s">
        <v>5525</v>
      </c>
      <c r="C674" s="498" t="s">
        <v>93</v>
      </c>
      <c r="D674" s="232" t="s">
        <v>12</v>
      </c>
      <c r="E674" s="121"/>
      <c r="F674" s="121">
        <v>10</v>
      </c>
      <c r="G674" s="4">
        <f>+G673+E674-F674</f>
        <v>3.9999999999998863</v>
      </c>
      <c r="I674" s="498"/>
      <c r="J674" s="232"/>
      <c r="K674" s="121"/>
    </row>
    <row r="675" spans="1:12">
      <c r="A675" s="501">
        <v>45979</v>
      </c>
      <c r="B675" s="498" t="s">
        <v>5525</v>
      </c>
      <c r="C675" s="498" t="s">
        <v>93</v>
      </c>
      <c r="D675" s="232" t="s">
        <v>13</v>
      </c>
      <c r="E675" s="121"/>
      <c r="F675" s="121">
        <v>4</v>
      </c>
      <c r="G675" s="4">
        <f>+G674+E675-F675</f>
        <v>-1.1368683772161603E-13</v>
      </c>
      <c r="I675" s="498"/>
      <c r="J675" s="232"/>
      <c r="K675" s="121"/>
    </row>
    <row r="676" spans="1:12">
      <c r="A676" s="41">
        <v>45961</v>
      </c>
      <c r="B676" s="816" t="s">
        <v>10</v>
      </c>
      <c r="C676" s="786" t="s">
        <v>23</v>
      </c>
      <c r="D676" s="232" t="s">
        <v>12</v>
      </c>
      <c r="E676" s="4">
        <v>10</v>
      </c>
      <c r="G676" s="4">
        <f>+G675+E676-F676</f>
        <v>9.9999999999998863</v>
      </c>
      <c r="I676" s="786" t="s">
        <v>23</v>
      </c>
      <c r="J676" s="232" t="s">
        <v>12</v>
      </c>
      <c r="K676" s="4">
        <v>10</v>
      </c>
    </row>
    <row r="677" spans="1:12">
      <c r="B677" s="787"/>
      <c r="C677" s="787"/>
      <c r="D677" s="232" t="s">
        <v>13</v>
      </c>
      <c r="E677" s="4">
        <v>6</v>
      </c>
      <c r="G677" s="4">
        <f>+G676+E677-F677</f>
        <v>15.999999999999886</v>
      </c>
      <c r="I677" s="787"/>
      <c r="J677" s="232" t="s">
        <v>13</v>
      </c>
      <c r="K677" s="4">
        <v>6</v>
      </c>
    </row>
    <row r="678" spans="1:12">
      <c r="B678" s="787"/>
      <c r="C678" s="787"/>
      <c r="D678" s="232" t="s">
        <v>14</v>
      </c>
      <c r="E678" s="4">
        <v>500</v>
      </c>
      <c r="G678" s="4">
        <f>+G677+E678-F678</f>
        <v>515.99999999999989</v>
      </c>
      <c r="K678" s="121">
        <f>SUM(K670:K677)</f>
        <v>46</v>
      </c>
    </row>
    <row r="679" spans="1:12">
      <c r="A679" s="39">
        <v>45961</v>
      </c>
      <c r="B679" s="787" t="s">
        <v>5527</v>
      </c>
      <c r="C679" s="787" t="s">
        <v>23</v>
      </c>
      <c r="D679" s="232" t="s">
        <v>14</v>
      </c>
      <c r="F679" s="4">
        <v>500</v>
      </c>
      <c r="G679" s="4">
        <f>+G678+E679-F679</f>
        <v>15.999999999999886</v>
      </c>
    </row>
    <row r="680" spans="1:12">
      <c r="A680" s="501">
        <v>45979</v>
      </c>
      <c r="B680" s="498" t="s">
        <v>5525</v>
      </c>
      <c r="C680" s="787" t="s">
        <v>23</v>
      </c>
      <c r="D680" s="232" t="s">
        <v>12</v>
      </c>
      <c r="F680" s="4">
        <v>10</v>
      </c>
      <c r="G680" s="4">
        <f>+G679+E680-F680</f>
        <v>5.9999999999998863</v>
      </c>
    </row>
    <row r="681" spans="1:12">
      <c r="A681" s="501">
        <v>45979</v>
      </c>
      <c r="B681" s="498" t="s">
        <v>5525</v>
      </c>
      <c r="C681" s="787" t="s">
        <v>23</v>
      </c>
      <c r="D681" s="232" t="s">
        <v>13</v>
      </c>
      <c r="F681" s="4">
        <v>6</v>
      </c>
      <c r="G681" s="4">
        <f>+G680+E681-F681</f>
        <v>-1.1368683772161603E-13</v>
      </c>
    </row>
    <row r="682" spans="1:12">
      <c r="A682" s="133">
        <v>45991</v>
      </c>
      <c r="B682" s="786" t="s">
        <v>10</v>
      </c>
      <c r="C682" s="786" t="s">
        <v>24</v>
      </c>
      <c r="D682" s="232" t="s">
        <v>12</v>
      </c>
      <c r="E682" s="121">
        <v>10</v>
      </c>
      <c r="G682" s="4">
        <f>+G681+E682-F682</f>
        <v>9.9999999999998863</v>
      </c>
      <c r="J682" s="820" t="s">
        <v>5466</v>
      </c>
      <c r="K682" s="820"/>
      <c r="L682" s="820"/>
    </row>
    <row r="683" spans="1:12">
      <c r="A683" s="106"/>
      <c r="B683" s="787"/>
      <c r="C683" s="787"/>
      <c r="D683" s="232" t="s">
        <v>13</v>
      </c>
      <c r="E683" s="121">
        <v>5</v>
      </c>
      <c r="G683" s="4">
        <f>+G682+E683-F683</f>
        <v>14.999999999999886</v>
      </c>
      <c r="I683" s="10">
        <v>2025</v>
      </c>
      <c r="J683" s="786" t="s">
        <v>24</v>
      </c>
      <c r="K683" s="232" t="s">
        <v>12</v>
      </c>
      <c r="L683" s="121">
        <v>10</v>
      </c>
    </row>
    <row r="684" spans="1:12">
      <c r="A684" s="106"/>
      <c r="B684" s="787"/>
      <c r="C684" s="787"/>
      <c r="D684" s="232" t="s">
        <v>14</v>
      </c>
      <c r="E684" s="12">
        <v>500</v>
      </c>
      <c r="G684" s="4">
        <f>+G683+E684-F684</f>
        <v>514.99999999999989</v>
      </c>
      <c r="J684" s="787"/>
      <c r="K684" s="232" t="s">
        <v>13</v>
      </c>
      <c r="L684" s="121">
        <v>5</v>
      </c>
    </row>
    <row r="685" spans="1:12">
      <c r="A685" s="39">
        <v>45991</v>
      </c>
      <c r="B685" s="787" t="s">
        <v>5528</v>
      </c>
      <c r="C685" s="787" t="s">
        <v>24</v>
      </c>
      <c r="D685" s="232" t="s">
        <v>14</v>
      </c>
      <c r="F685" s="12">
        <v>500</v>
      </c>
      <c r="G685" s="4">
        <f>+G684+E685-F685</f>
        <v>14.999999999999886</v>
      </c>
      <c r="J685" s="786" t="s">
        <v>25</v>
      </c>
      <c r="K685" t="s">
        <v>12</v>
      </c>
      <c r="L685" s="4">
        <v>10</v>
      </c>
    </row>
    <row r="686" spans="1:12">
      <c r="A686" s="39">
        <v>46078</v>
      </c>
      <c r="B686" s="787" t="s">
        <v>5529</v>
      </c>
      <c r="C686" s="787" t="s">
        <v>24</v>
      </c>
      <c r="D686" s="232" t="s">
        <v>12</v>
      </c>
      <c r="F686" s="12">
        <v>10</v>
      </c>
      <c r="G686" s="4">
        <f t="shared" ref="G686:G689" si="12">+G685+E686-F686</f>
        <v>4.9999999999998863</v>
      </c>
      <c r="J686" s="786"/>
      <c r="L686" s="4"/>
    </row>
    <row r="687" spans="1:12">
      <c r="A687" s="39">
        <v>46078</v>
      </c>
      <c r="B687" s="787" t="s">
        <v>5529</v>
      </c>
      <c r="C687" s="787" t="s">
        <v>24</v>
      </c>
      <c r="D687" s="232" t="s">
        <v>13</v>
      </c>
      <c r="F687" s="12">
        <v>5</v>
      </c>
      <c r="G687" s="4">
        <f t="shared" si="12"/>
        <v>-1.1368683772161603E-13</v>
      </c>
      <c r="J687" s="786"/>
      <c r="L687" s="4"/>
    </row>
    <row r="688" spans="1:12">
      <c r="A688" s="41">
        <v>46022</v>
      </c>
      <c r="B688" s="786" t="s">
        <v>10</v>
      </c>
      <c r="C688" s="786" t="s">
        <v>25</v>
      </c>
      <c r="D688" t="s">
        <v>12</v>
      </c>
      <c r="E688" s="4">
        <v>10</v>
      </c>
      <c r="G688" s="4">
        <f t="shared" si="12"/>
        <v>9.9999999999998863</v>
      </c>
      <c r="J688" s="786"/>
      <c r="K688" t="s">
        <v>13</v>
      </c>
      <c r="L688" s="4">
        <v>5</v>
      </c>
    </row>
    <row r="689" spans="1:12">
      <c r="A689" s="41"/>
      <c r="B689" s="786"/>
      <c r="C689" s="786"/>
      <c r="D689" t="s">
        <v>13</v>
      </c>
      <c r="E689" s="4">
        <v>5</v>
      </c>
      <c r="G689" s="4">
        <f t="shared" si="12"/>
        <v>14.999999999999886</v>
      </c>
      <c r="J689" s="786" t="s">
        <v>11</v>
      </c>
      <c r="K689" t="s">
        <v>12</v>
      </c>
      <c r="L689" s="4">
        <v>15</v>
      </c>
    </row>
    <row r="690" spans="1:12">
      <c r="B690" s="787"/>
      <c r="C690" s="787"/>
      <c r="D690" t="s">
        <v>14</v>
      </c>
      <c r="E690" s="4">
        <v>500</v>
      </c>
      <c r="G690" s="4">
        <f>+G689+E690-F690</f>
        <v>514.99999999999989</v>
      </c>
      <c r="J690" s="787"/>
      <c r="K690" t="s">
        <v>13</v>
      </c>
      <c r="L690" s="4">
        <v>3</v>
      </c>
    </row>
    <row r="691" spans="1:12">
      <c r="A691" s="39">
        <v>46021</v>
      </c>
      <c r="B691" s="787" t="s">
        <v>5530</v>
      </c>
      <c r="C691" s="787" t="s">
        <v>25</v>
      </c>
      <c r="D691" t="s">
        <v>14</v>
      </c>
      <c r="F691" s="12">
        <v>500</v>
      </c>
      <c r="G691" s="4">
        <f>+G690+E691-F691</f>
        <v>14.999999999999886</v>
      </c>
      <c r="L691" s="121">
        <f>SUM(L683:L690)</f>
        <v>48</v>
      </c>
    </row>
    <row r="692" spans="1:12">
      <c r="A692" s="39">
        <v>46078</v>
      </c>
      <c r="B692" s="787" t="s">
        <v>5529</v>
      </c>
      <c r="C692" s="787" t="s">
        <v>25</v>
      </c>
      <c r="D692" t="s">
        <v>12</v>
      </c>
      <c r="F692" s="12">
        <v>10</v>
      </c>
      <c r="G692" s="4">
        <f t="shared" ref="G692:G696" si="13">+G691+E692-F692</f>
        <v>4.9999999999998863</v>
      </c>
      <c r="L692" s="121"/>
    </row>
    <row r="693" spans="1:12">
      <c r="A693" s="39">
        <v>46078</v>
      </c>
      <c r="B693" s="787" t="s">
        <v>5529</v>
      </c>
      <c r="C693" s="787" t="s">
        <v>25</v>
      </c>
      <c r="D693" t="s">
        <v>13</v>
      </c>
      <c r="F693" s="12">
        <v>5</v>
      </c>
      <c r="G693" s="4">
        <f t="shared" si="13"/>
        <v>-1.1368683772161603E-13</v>
      </c>
      <c r="L693" s="121"/>
    </row>
    <row r="694" spans="1:12">
      <c r="A694" s="41">
        <v>46053</v>
      </c>
      <c r="B694" s="786" t="s">
        <v>10</v>
      </c>
      <c r="C694" s="786" t="s">
        <v>11</v>
      </c>
      <c r="D694" t="s">
        <v>12</v>
      </c>
      <c r="E694" s="4">
        <v>15</v>
      </c>
      <c r="G694" s="4">
        <f t="shared" si="13"/>
        <v>14.999999999999886</v>
      </c>
    </row>
    <row r="695" spans="1:12">
      <c r="B695" s="787"/>
      <c r="C695" s="787"/>
      <c r="D695" t="s">
        <v>13</v>
      </c>
      <c r="E695" s="4">
        <v>3</v>
      </c>
      <c r="G695" s="4">
        <f t="shared" si="13"/>
        <v>17.999999999999886</v>
      </c>
    </row>
    <row r="696" spans="1:12">
      <c r="B696" s="787"/>
      <c r="C696" s="787"/>
      <c r="D696" t="s">
        <v>14</v>
      </c>
      <c r="E696" s="4">
        <v>500</v>
      </c>
      <c r="G696" s="4">
        <f t="shared" si="13"/>
        <v>517.99999999999989</v>
      </c>
    </row>
    <row r="697" spans="1:12">
      <c r="A697" s="39">
        <v>46053</v>
      </c>
      <c r="B697" s="787" t="s">
        <v>5531</v>
      </c>
      <c r="C697" s="787" t="s">
        <v>11</v>
      </c>
      <c r="D697" t="s">
        <v>14</v>
      </c>
      <c r="F697" s="12">
        <v>500</v>
      </c>
      <c r="G697" s="4">
        <f>+G696+E697-F697</f>
        <v>17.999999999999886</v>
      </c>
    </row>
    <row r="698" spans="1:12">
      <c r="A698" s="39">
        <v>46078</v>
      </c>
      <c r="B698" s="787" t="s">
        <v>5529</v>
      </c>
      <c r="C698" s="787" t="s">
        <v>11</v>
      </c>
      <c r="D698" t="s">
        <v>12</v>
      </c>
      <c r="F698" s="12">
        <v>15</v>
      </c>
      <c r="G698" s="4">
        <f>+G697+E698-F698</f>
        <v>2.9999999999998863</v>
      </c>
    </row>
    <row r="699" spans="1:12">
      <c r="A699" s="39">
        <v>46078</v>
      </c>
      <c r="B699" s="787" t="s">
        <v>5529</v>
      </c>
      <c r="C699" s="787" t="s">
        <v>11</v>
      </c>
      <c r="D699" t="s">
        <v>13</v>
      </c>
      <c r="F699" s="12">
        <v>3</v>
      </c>
      <c r="G699" s="4">
        <f>+G698+E699-F699</f>
        <v>-1.1368683772161603E-13</v>
      </c>
    </row>
    <row r="700" spans="1:12">
      <c r="A700" s="41">
        <v>46081</v>
      </c>
      <c r="B700" s="786" t="s">
        <v>10</v>
      </c>
      <c r="C700" s="786" t="s">
        <v>15</v>
      </c>
      <c r="D700" t="s">
        <v>12</v>
      </c>
      <c r="E700" s="121">
        <v>14.4</v>
      </c>
      <c r="G700" s="4">
        <f>+G699+E700-F700</f>
        <v>14.399999999999887</v>
      </c>
    </row>
    <row r="701" spans="1:12">
      <c r="B701" s="787"/>
      <c r="C701" s="787"/>
      <c r="D701" t="s">
        <v>13</v>
      </c>
      <c r="E701" s="121">
        <v>6</v>
      </c>
      <c r="G701" s="4">
        <f>+G700+E701-F701</f>
        <v>20.399999999999885</v>
      </c>
      <c r="I701" s="786" t="s">
        <v>15</v>
      </c>
      <c r="J701" t="s">
        <v>12</v>
      </c>
      <c r="K701" s="121">
        <v>14.4</v>
      </c>
    </row>
    <row r="702" spans="1:12">
      <c r="B702" s="787"/>
      <c r="C702" s="787"/>
      <c r="D702" t="s">
        <v>14</v>
      </c>
      <c r="E702" s="121">
        <v>500</v>
      </c>
      <c r="G702" s="4">
        <f>+G701+E702-F702</f>
        <v>520.39999999999986</v>
      </c>
      <c r="I702" s="787"/>
      <c r="J702" t="s">
        <v>13</v>
      </c>
      <c r="K702" s="121">
        <v>6</v>
      </c>
    </row>
    <row r="703" spans="1:12">
      <c r="A703" s="39">
        <v>46081</v>
      </c>
      <c r="B703" s="787" t="s">
        <v>5532</v>
      </c>
      <c r="C703" s="787" t="s">
        <v>15</v>
      </c>
      <c r="D703" t="s">
        <v>14</v>
      </c>
      <c r="E703" s="121"/>
      <c r="F703" s="121">
        <v>500</v>
      </c>
      <c r="G703" s="4">
        <f>+G702+E703-F703</f>
        <v>20.399999999999864</v>
      </c>
      <c r="K703" s="121">
        <f>SUM(K701:K702)</f>
        <v>20.399999999999999</v>
      </c>
    </row>
    <row r="704" spans="1:12">
      <c r="A704" s="39">
        <v>46105</v>
      </c>
      <c r="B704" s="787" t="s">
        <v>5533</v>
      </c>
      <c r="C704" s="787" t="s">
        <v>15</v>
      </c>
      <c r="D704" t="s">
        <v>12</v>
      </c>
      <c r="F704" s="12">
        <v>14.4</v>
      </c>
      <c r="G704" s="4">
        <f>+G703+E704-F704</f>
        <v>5.9999999999998632</v>
      </c>
    </row>
    <row r="705" spans="1:7">
      <c r="A705" s="39">
        <v>46105</v>
      </c>
      <c r="B705" s="787" t="s">
        <v>5533</v>
      </c>
      <c r="C705" s="787" t="s">
        <v>15</v>
      </c>
      <c r="D705" t="s">
        <v>13</v>
      </c>
      <c r="F705" s="12">
        <v>6</v>
      </c>
      <c r="G705" s="4">
        <f>+G704+E705-F705</f>
        <v>-1.3677947663381929E-13</v>
      </c>
    </row>
    <row r="706" spans="1:7">
      <c r="A706" s="41">
        <v>46112</v>
      </c>
      <c r="B706" s="786" t="s">
        <v>10</v>
      </c>
      <c r="C706" s="786" t="s">
        <v>16</v>
      </c>
      <c r="D706" t="s">
        <v>12</v>
      </c>
      <c r="E706" s="4">
        <v>5.6</v>
      </c>
      <c r="G706" s="4">
        <f>+G705+E706-F706</f>
        <v>5.5999999999998629</v>
      </c>
    </row>
    <row r="707" spans="1:7">
      <c r="B707" s="787"/>
      <c r="C707" s="787"/>
      <c r="D707" t="s">
        <v>13</v>
      </c>
      <c r="E707" s="4">
        <v>15</v>
      </c>
      <c r="G707" s="4">
        <f>+G706+E707-F707</f>
        <v>20.599999999999863</v>
      </c>
    </row>
    <row r="708" spans="1:7">
      <c r="B708" s="787"/>
      <c r="C708" s="787"/>
      <c r="D708" t="s">
        <v>14</v>
      </c>
      <c r="E708" s="4">
        <v>500</v>
      </c>
      <c r="G708" s="4">
        <f>+G707+E708-F708</f>
        <v>520.59999999999991</v>
      </c>
    </row>
    <row r="709" spans="1:7">
      <c r="A709" s="39">
        <v>46111</v>
      </c>
      <c r="B709" s="787" t="s">
        <v>5534</v>
      </c>
      <c r="C709" s="787" t="s">
        <v>16</v>
      </c>
      <c r="D709" t="s">
        <v>14</v>
      </c>
      <c r="F709" s="12">
        <v>500</v>
      </c>
      <c r="G709" s="4">
        <f>+G708+E709-F709</f>
        <v>20.599999999999909</v>
      </c>
    </row>
    <row r="710" spans="1:7">
      <c r="A710" s="41">
        <v>46142</v>
      </c>
      <c r="B710" s="786" t="s">
        <v>10</v>
      </c>
      <c r="C710" s="786" t="s">
        <v>1880</v>
      </c>
      <c r="D710" t="s">
        <v>12</v>
      </c>
      <c r="G710" s="4">
        <f>+G709+E710-F710</f>
        <v>20.599999999999909</v>
      </c>
    </row>
    <row r="711" spans="1:7">
      <c r="B711" s="787"/>
      <c r="C711" s="787"/>
      <c r="D711" t="s">
        <v>13</v>
      </c>
      <c r="G711" s="4">
        <f>+G710+E711-F711</f>
        <v>20.599999999999909</v>
      </c>
    </row>
    <row r="712" spans="1:7">
      <c r="B712" s="787"/>
      <c r="C712" s="787"/>
      <c r="D712" t="s">
        <v>14</v>
      </c>
      <c r="E712" s="4">
        <v>500</v>
      </c>
      <c r="G712" s="4">
        <f>+G711+E712-F712</f>
        <v>520.59999999999991</v>
      </c>
    </row>
    <row r="713" spans="1:7">
      <c r="A713" s="39">
        <v>46142</v>
      </c>
      <c r="B713" s="787" t="s">
        <v>5535</v>
      </c>
      <c r="C713" s="787" t="s">
        <v>1880</v>
      </c>
      <c r="D713" t="s">
        <v>14</v>
      </c>
      <c r="F713" s="12">
        <v>500</v>
      </c>
      <c r="G713" s="4">
        <f>+G712+E713-F713</f>
        <v>20.599999999999909</v>
      </c>
    </row>
    <row r="714" spans="1:7">
      <c r="B714" s="787"/>
      <c r="C714" s="787"/>
      <c r="G714" s="4">
        <f>+G713+E714-F714</f>
        <v>20.599999999999909</v>
      </c>
    </row>
    <row r="715" spans="1:7">
      <c r="B715" s="787"/>
      <c r="C715" s="787"/>
      <c r="G715" s="4">
        <f>+G714+E715-F715</f>
        <v>20.599999999999909</v>
      </c>
    </row>
    <row r="716" spans="1:7">
      <c r="B716" s="787"/>
      <c r="C716" s="787"/>
      <c r="G716" s="4">
        <f>+G715+E716-F716</f>
        <v>20.599999999999909</v>
      </c>
    </row>
    <row r="717" spans="1:7">
      <c r="B717" s="787"/>
      <c r="C717" s="787"/>
      <c r="G717" s="4">
        <f>+G716+E717-F717</f>
        <v>20.599999999999909</v>
      </c>
    </row>
    <row r="718" spans="1:7">
      <c r="B718" s="787"/>
      <c r="C718" s="787"/>
      <c r="G718" s="4">
        <f t="shared" ref="G718:G781" si="14">+G717+E718-F718</f>
        <v>20.599999999999909</v>
      </c>
    </row>
    <row r="719" spans="1:7">
      <c r="B719" s="787"/>
      <c r="C719" s="787"/>
      <c r="G719" s="4">
        <f t="shared" si="14"/>
        <v>20.599999999999909</v>
      </c>
    </row>
    <row r="720" spans="1:7">
      <c r="B720" s="787"/>
      <c r="C720" s="787"/>
      <c r="G720" s="4">
        <f t="shared" si="14"/>
        <v>20.599999999999909</v>
      </c>
    </row>
    <row r="721" spans="2:7">
      <c r="B721" s="787"/>
      <c r="C721" s="787"/>
      <c r="G721" s="4">
        <f t="shared" si="14"/>
        <v>20.599999999999909</v>
      </c>
    </row>
    <row r="722" spans="2:7">
      <c r="B722" s="787"/>
      <c r="C722" s="787"/>
      <c r="G722" s="4">
        <f t="shared" si="14"/>
        <v>20.599999999999909</v>
      </c>
    </row>
    <row r="723" spans="2:7">
      <c r="B723" s="787"/>
      <c r="C723" s="787"/>
      <c r="G723" s="4">
        <f t="shared" si="14"/>
        <v>20.599999999999909</v>
      </c>
    </row>
    <row r="724" spans="2:7">
      <c r="B724" s="787"/>
      <c r="C724" s="787"/>
      <c r="G724" s="4">
        <f t="shared" si="14"/>
        <v>20.599999999999909</v>
      </c>
    </row>
    <row r="725" spans="2:7">
      <c r="B725" s="787"/>
      <c r="C725" s="787"/>
      <c r="G725" s="4">
        <f t="shared" si="14"/>
        <v>20.599999999999909</v>
      </c>
    </row>
    <row r="726" spans="2:7">
      <c r="B726" s="787"/>
      <c r="C726" s="787"/>
      <c r="G726" s="4">
        <f t="shared" si="14"/>
        <v>20.599999999999909</v>
      </c>
    </row>
    <row r="727" spans="2:7">
      <c r="B727" s="787"/>
      <c r="C727" s="787"/>
      <c r="G727" s="4">
        <f t="shared" si="14"/>
        <v>20.599999999999909</v>
      </c>
    </row>
    <row r="728" spans="2:7">
      <c r="B728" s="787"/>
      <c r="C728" s="787"/>
      <c r="G728" s="4">
        <f t="shared" si="14"/>
        <v>20.599999999999909</v>
      </c>
    </row>
    <row r="729" spans="2:7">
      <c r="B729" s="787"/>
      <c r="C729" s="787"/>
      <c r="G729" s="4">
        <f t="shared" si="14"/>
        <v>20.599999999999909</v>
      </c>
    </row>
    <row r="730" spans="2:7">
      <c r="B730" s="787"/>
      <c r="C730" s="787"/>
      <c r="G730" s="4">
        <f t="shared" si="14"/>
        <v>20.599999999999909</v>
      </c>
    </row>
    <row r="731" spans="2:7">
      <c r="B731" s="787"/>
      <c r="C731" s="787"/>
      <c r="G731" s="4">
        <f t="shared" si="14"/>
        <v>20.599999999999909</v>
      </c>
    </row>
    <row r="732" spans="2:7">
      <c r="B732" s="787"/>
      <c r="C732" s="787"/>
      <c r="G732" s="4">
        <f t="shared" si="14"/>
        <v>20.599999999999909</v>
      </c>
    </row>
    <row r="733" spans="2:7">
      <c r="B733" s="787"/>
      <c r="C733" s="787"/>
      <c r="G733" s="4">
        <f t="shared" si="14"/>
        <v>20.599999999999909</v>
      </c>
    </row>
    <row r="734" spans="2:7">
      <c r="B734" s="787"/>
      <c r="C734" s="787"/>
      <c r="G734" s="4">
        <f t="shared" si="14"/>
        <v>20.599999999999909</v>
      </c>
    </row>
    <row r="735" spans="2:7">
      <c r="B735" s="787"/>
      <c r="C735" s="787"/>
      <c r="G735" s="4">
        <f t="shared" si="14"/>
        <v>20.599999999999909</v>
      </c>
    </row>
    <row r="736" spans="2:7">
      <c r="B736" s="787"/>
      <c r="C736" s="787"/>
      <c r="G736" s="4">
        <f t="shared" si="14"/>
        <v>20.599999999999909</v>
      </c>
    </row>
    <row r="737" spans="2:7">
      <c r="B737" s="787"/>
      <c r="C737" s="787"/>
      <c r="G737" s="4">
        <f t="shared" si="14"/>
        <v>20.599999999999909</v>
      </c>
    </row>
    <row r="738" spans="2:7">
      <c r="B738" s="787"/>
      <c r="C738" s="787"/>
      <c r="G738" s="4">
        <f t="shared" si="14"/>
        <v>20.599999999999909</v>
      </c>
    </row>
    <row r="739" spans="2:7">
      <c r="B739" s="787"/>
      <c r="C739" s="787"/>
      <c r="G739" s="4">
        <f t="shared" si="14"/>
        <v>20.599999999999909</v>
      </c>
    </row>
    <row r="740" spans="2:7">
      <c r="B740" s="787"/>
      <c r="C740" s="787"/>
      <c r="G740" s="4">
        <f t="shared" si="14"/>
        <v>20.599999999999909</v>
      </c>
    </row>
    <row r="741" spans="2:7">
      <c r="B741" s="787"/>
      <c r="C741" s="787"/>
      <c r="G741" s="4">
        <f t="shared" si="14"/>
        <v>20.599999999999909</v>
      </c>
    </row>
    <row r="742" spans="2:7">
      <c r="B742" s="787"/>
      <c r="C742" s="787"/>
      <c r="G742" s="4">
        <f t="shared" si="14"/>
        <v>20.599999999999909</v>
      </c>
    </row>
    <row r="743" spans="2:7">
      <c r="B743" s="787"/>
      <c r="C743" s="787"/>
      <c r="G743" s="4">
        <f t="shared" si="14"/>
        <v>20.599999999999909</v>
      </c>
    </row>
    <row r="744" spans="2:7">
      <c r="B744" s="787"/>
      <c r="C744" s="787"/>
      <c r="G744" s="4">
        <f t="shared" si="14"/>
        <v>20.599999999999909</v>
      </c>
    </row>
    <row r="745" spans="2:7">
      <c r="B745" s="787"/>
      <c r="C745" s="787"/>
      <c r="G745" s="4">
        <f t="shared" si="14"/>
        <v>20.599999999999909</v>
      </c>
    </row>
    <row r="746" spans="2:7">
      <c r="B746" s="787"/>
      <c r="C746" s="787"/>
      <c r="G746" s="4">
        <f t="shared" si="14"/>
        <v>20.599999999999909</v>
      </c>
    </row>
    <row r="747" spans="2:7">
      <c r="B747" s="787"/>
      <c r="C747" s="787"/>
      <c r="G747" s="4">
        <f t="shared" si="14"/>
        <v>20.599999999999909</v>
      </c>
    </row>
    <row r="748" spans="2:7">
      <c r="B748" s="787"/>
      <c r="C748" s="787"/>
      <c r="G748" s="4">
        <f t="shared" si="14"/>
        <v>20.599999999999909</v>
      </c>
    </row>
    <row r="749" spans="2:7">
      <c r="B749" s="787"/>
      <c r="C749" s="787"/>
      <c r="G749" s="4">
        <f t="shared" si="14"/>
        <v>20.599999999999909</v>
      </c>
    </row>
    <row r="750" spans="2:7">
      <c r="B750" s="787"/>
      <c r="C750" s="787"/>
      <c r="G750" s="4">
        <f t="shared" si="14"/>
        <v>20.599999999999909</v>
      </c>
    </row>
    <row r="751" spans="2:7">
      <c r="B751" s="787"/>
      <c r="C751" s="787"/>
      <c r="G751" s="4">
        <f t="shared" si="14"/>
        <v>20.599999999999909</v>
      </c>
    </row>
    <row r="752" spans="2:7">
      <c r="B752" s="787"/>
      <c r="C752" s="787"/>
      <c r="G752" s="4">
        <f t="shared" si="14"/>
        <v>20.599999999999909</v>
      </c>
    </row>
    <row r="753" spans="2:7">
      <c r="B753" s="787"/>
      <c r="C753" s="787"/>
      <c r="G753" s="4">
        <f t="shared" si="14"/>
        <v>20.599999999999909</v>
      </c>
    </row>
    <row r="754" spans="2:7">
      <c r="B754" s="787"/>
      <c r="C754" s="787"/>
      <c r="G754" s="4">
        <f t="shared" si="14"/>
        <v>20.599999999999909</v>
      </c>
    </row>
    <row r="755" spans="2:7">
      <c r="B755" s="787"/>
      <c r="C755" s="787"/>
      <c r="G755" s="4">
        <f t="shared" si="14"/>
        <v>20.599999999999909</v>
      </c>
    </row>
    <row r="756" spans="2:7">
      <c r="B756" s="787"/>
      <c r="C756" s="787"/>
      <c r="G756" s="4">
        <f t="shared" si="14"/>
        <v>20.599999999999909</v>
      </c>
    </row>
    <row r="757" spans="2:7">
      <c r="B757" s="787"/>
      <c r="C757" s="787"/>
      <c r="G757" s="4">
        <f t="shared" si="14"/>
        <v>20.599999999999909</v>
      </c>
    </row>
    <row r="758" spans="2:7">
      <c r="B758" s="787"/>
      <c r="C758" s="787"/>
      <c r="G758" s="4">
        <f t="shared" si="14"/>
        <v>20.599999999999909</v>
      </c>
    </row>
    <row r="759" spans="2:7">
      <c r="B759" s="787"/>
      <c r="C759" s="787"/>
      <c r="G759" s="4">
        <f t="shared" si="14"/>
        <v>20.599999999999909</v>
      </c>
    </row>
    <row r="760" spans="2:7">
      <c r="B760" s="787"/>
      <c r="C760" s="787"/>
      <c r="G760" s="4">
        <f t="shared" si="14"/>
        <v>20.599999999999909</v>
      </c>
    </row>
    <row r="761" spans="2:7">
      <c r="B761" s="787"/>
      <c r="C761" s="787"/>
      <c r="G761" s="4">
        <f t="shared" si="14"/>
        <v>20.599999999999909</v>
      </c>
    </row>
    <row r="762" spans="2:7">
      <c r="B762" s="787"/>
      <c r="C762" s="787"/>
      <c r="G762" s="4">
        <f t="shared" si="14"/>
        <v>20.599999999999909</v>
      </c>
    </row>
    <row r="763" spans="2:7">
      <c r="B763" s="787"/>
      <c r="C763" s="787"/>
      <c r="G763" s="4">
        <f t="shared" si="14"/>
        <v>20.599999999999909</v>
      </c>
    </row>
    <row r="764" spans="2:7">
      <c r="B764" s="787"/>
      <c r="C764" s="787"/>
      <c r="G764" s="4">
        <f t="shared" si="14"/>
        <v>20.599999999999909</v>
      </c>
    </row>
    <row r="765" spans="2:7">
      <c r="B765" s="787"/>
      <c r="C765" s="787"/>
      <c r="G765" s="4">
        <f t="shared" si="14"/>
        <v>20.599999999999909</v>
      </c>
    </row>
    <row r="766" spans="2:7">
      <c r="B766" s="787"/>
      <c r="C766" s="787"/>
      <c r="G766" s="4">
        <f t="shared" si="14"/>
        <v>20.599999999999909</v>
      </c>
    </row>
    <row r="767" spans="2:7">
      <c r="B767" s="787"/>
      <c r="C767" s="787"/>
      <c r="G767" s="4">
        <f t="shared" si="14"/>
        <v>20.599999999999909</v>
      </c>
    </row>
    <row r="768" spans="2:7">
      <c r="B768" s="787"/>
      <c r="C768" s="787"/>
      <c r="G768" s="4">
        <f t="shared" si="14"/>
        <v>20.599999999999909</v>
      </c>
    </row>
    <row r="769" spans="2:7">
      <c r="B769" s="787"/>
      <c r="C769" s="787"/>
      <c r="G769" s="4">
        <f t="shared" si="14"/>
        <v>20.599999999999909</v>
      </c>
    </row>
    <row r="770" spans="2:7">
      <c r="B770" s="787"/>
      <c r="C770" s="787"/>
      <c r="G770" s="4">
        <f t="shared" si="14"/>
        <v>20.599999999999909</v>
      </c>
    </row>
    <row r="771" spans="2:7">
      <c r="B771" s="787"/>
      <c r="C771" s="787"/>
      <c r="G771" s="4">
        <f t="shared" si="14"/>
        <v>20.599999999999909</v>
      </c>
    </row>
    <row r="772" spans="2:7">
      <c r="B772" s="787"/>
      <c r="C772" s="787"/>
      <c r="G772" s="4">
        <f t="shared" si="14"/>
        <v>20.599999999999909</v>
      </c>
    </row>
    <row r="773" spans="2:7">
      <c r="B773" s="787"/>
      <c r="C773" s="787"/>
      <c r="G773" s="4">
        <f t="shared" si="14"/>
        <v>20.599999999999909</v>
      </c>
    </row>
    <row r="774" spans="2:7">
      <c r="B774" s="787"/>
      <c r="C774" s="787"/>
      <c r="G774" s="4">
        <f t="shared" si="14"/>
        <v>20.599999999999909</v>
      </c>
    </row>
    <row r="775" spans="2:7">
      <c r="B775" s="787"/>
      <c r="C775" s="787"/>
      <c r="G775" s="4">
        <f t="shared" si="14"/>
        <v>20.599999999999909</v>
      </c>
    </row>
    <row r="776" spans="2:7">
      <c r="B776" s="787"/>
      <c r="C776" s="787"/>
      <c r="G776" s="4">
        <f t="shared" si="14"/>
        <v>20.599999999999909</v>
      </c>
    </row>
    <row r="777" spans="2:7">
      <c r="B777" s="787"/>
      <c r="C777" s="787"/>
      <c r="G777" s="4">
        <f t="shared" si="14"/>
        <v>20.599999999999909</v>
      </c>
    </row>
    <row r="778" spans="2:7">
      <c r="B778" s="787"/>
      <c r="C778" s="787"/>
      <c r="G778" s="4">
        <f t="shared" si="14"/>
        <v>20.599999999999909</v>
      </c>
    </row>
    <row r="779" spans="2:7">
      <c r="B779" s="787"/>
      <c r="C779" s="787"/>
      <c r="G779" s="4">
        <f t="shared" si="14"/>
        <v>20.599999999999909</v>
      </c>
    </row>
    <row r="780" spans="2:7">
      <c r="B780" s="787"/>
      <c r="C780" s="787"/>
      <c r="G780" s="4">
        <f t="shared" si="14"/>
        <v>20.599999999999909</v>
      </c>
    </row>
    <row r="781" spans="2:7">
      <c r="B781" s="787"/>
      <c r="C781" s="787"/>
      <c r="G781" s="4">
        <f t="shared" si="14"/>
        <v>20.599999999999909</v>
      </c>
    </row>
    <row r="782" spans="2:7">
      <c r="B782" s="787"/>
      <c r="C782" s="787"/>
      <c r="G782" s="4">
        <f t="shared" ref="G782:G845" si="15">+G781+E782-F782</f>
        <v>20.599999999999909</v>
      </c>
    </row>
    <row r="783" spans="2:7">
      <c r="B783" s="787"/>
      <c r="C783" s="787"/>
      <c r="G783" s="4">
        <f t="shared" si="15"/>
        <v>20.599999999999909</v>
      </c>
    </row>
    <row r="784" spans="2:7">
      <c r="B784" s="787"/>
      <c r="C784" s="787"/>
      <c r="G784" s="4">
        <f t="shared" si="15"/>
        <v>20.599999999999909</v>
      </c>
    </row>
    <row r="785" spans="2:7">
      <c r="B785" s="787"/>
      <c r="C785" s="787"/>
      <c r="G785" s="4">
        <f t="shared" si="15"/>
        <v>20.599999999999909</v>
      </c>
    </row>
    <row r="786" spans="2:7">
      <c r="B786" s="787"/>
      <c r="C786" s="787"/>
      <c r="G786" s="4">
        <f t="shared" si="15"/>
        <v>20.599999999999909</v>
      </c>
    </row>
    <row r="787" spans="2:7">
      <c r="B787" s="787"/>
      <c r="C787" s="787"/>
      <c r="G787" s="4">
        <f t="shared" si="15"/>
        <v>20.599999999999909</v>
      </c>
    </row>
    <row r="788" spans="2:7">
      <c r="B788" s="787"/>
      <c r="C788" s="787"/>
      <c r="G788" s="4">
        <f t="shared" si="15"/>
        <v>20.599999999999909</v>
      </c>
    </row>
    <row r="789" spans="2:7">
      <c r="B789" s="787"/>
      <c r="C789" s="787"/>
      <c r="G789" s="4">
        <f t="shared" si="15"/>
        <v>20.599999999999909</v>
      </c>
    </row>
    <row r="790" spans="2:7">
      <c r="B790" s="787"/>
      <c r="C790" s="787"/>
      <c r="G790" s="4">
        <f t="shared" si="15"/>
        <v>20.599999999999909</v>
      </c>
    </row>
    <row r="791" spans="2:7">
      <c r="B791" s="787"/>
      <c r="C791" s="787"/>
      <c r="G791" s="4">
        <f t="shared" si="15"/>
        <v>20.599999999999909</v>
      </c>
    </row>
    <row r="792" spans="2:7">
      <c r="B792" s="787"/>
      <c r="C792" s="787"/>
      <c r="G792" s="4">
        <f t="shared" si="15"/>
        <v>20.599999999999909</v>
      </c>
    </row>
    <row r="793" spans="2:7">
      <c r="B793" s="787"/>
      <c r="C793" s="787"/>
      <c r="G793" s="4">
        <f t="shared" si="15"/>
        <v>20.599999999999909</v>
      </c>
    </row>
    <row r="794" spans="2:7">
      <c r="B794" s="787"/>
      <c r="C794" s="787"/>
      <c r="G794" s="4">
        <f t="shared" si="15"/>
        <v>20.599999999999909</v>
      </c>
    </row>
    <row r="795" spans="2:7">
      <c r="B795" s="787"/>
      <c r="C795" s="787"/>
      <c r="G795" s="4">
        <f t="shared" si="15"/>
        <v>20.599999999999909</v>
      </c>
    </row>
    <row r="796" spans="2:7">
      <c r="B796" s="787"/>
      <c r="C796" s="787"/>
      <c r="G796" s="4">
        <f t="shared" si="15"/>
        <v>20.599999999999909</v>
      </c>
    </row>
    <row r="797" spans="2:7">
      <c r="B797" s="787"/>
      <c r="C797" s="787"/>
      <c r="G797" s="4">
        <f t="shared" si="15"/>
        <v>20.599999999999909</v>
      </c>
    </row>
    <row r="798" spans="2:7">
      <c r="B798" s="787"/>
      <c r="C798" s="787"/>
      <c r="G798" s="4">
        <f t="shared" si="15"/>
        <v>20.599999999999909</v>
      </c>
    </row>
    <row r="799" spans="2:7">
      <c r="B799" s="787"/>
      <c r="C799" s="787"/>
      <c r="G799" s="4">
        <f t="shared" si="15"/>
        <v>20.599999999999909</v>
      </c>
    </row>
    <row r="800" spans="2:7">
      <c r="B800" s="787"/>
      <c r="C800" s="787"/>
      <c r="G800" s="4">
        <f t="shared" si="15"/>
        <v>20.599999999999909</v>
      </c>
    </row>
    <row r="801" spans="2:7">
      <c r="B801" s="787"/>
      <c r="C801" s="787"/>
      <c r="G801" s="4">
        <f t="shared" si="15"/>
        <v>20.599999999999909</v>
      </c>
    </row>
    <row r="802" spans="2:7">
      <c r="B802" s="787"/>
      <c r="C802" s="787"/>
      <c r="G802" s="4">
        <f t="shared" si="15"/>
        <v>20.599999999999909</v>
      </c>
    </row>
    <row r="803" spans="2:7">
      <c r="B803" s="787"/>
      <c r="C803" s="787"/>
      <c r="G803" s="4">
        <f t="shared" si="15"/>
        <v>20.599999999999909</v>
      </c>
    </row>
    <row r="804" spans="2:7">
      <c r="B804" s="787"/>
      <c r="C804" s="787"/>
      <c r="G804" s="4">
        <f t="shared" si="15"/>
        <v>20.599999999999909</v>
      </c>
    </row>
    <row r="805" spans="2:7">
      <c r="B805" s="787"/>
      <c r="C805" s="787"/>
      <c r="G805" s="4">
        <f t="shared" si="15"/>
        <v>20.599999999999909</v>
      </c>
    </row>
    <row r="806" spans="2:7">
      <c r="B806" s="787"/>
      <c r="C806" s="787"/>
      <c r="G806" s="4">
        <f t="shared" si="15"/>
        <v>20.599999999999909</v>
      </c>
    </row>
    <row r="807" spans="2:7">
      <c r="B807" s="787"/>
      <c r="C807" s="787"/>
      <c r="G807" s="4">
        <f t="shared" si="15"/>
        <v>20.599999999999909</v>
      </c>
    </row>
    <row r="808" spans="2:7">
      <c r="B808" s="787"/>
      <c r="C808" s="787"/>
      <c r="G808" s="4">
        <f t="shared" si="15"/>
        <v>20.599999999999909</v>
      </c>
    </row>
    <row r="809" spans="2:7">
      <c r="B809" s="787"/>
      <c r="C809" s="787"/>
      <c r="G809" s="4">
        <f t="shared" si="15"/>
        <v>20.599999999999909</v>
      </c>
    </row>
    <row r="810" spans="2:7">
      <c r="B810" s="787"/>
      <c r="C810" s="787"/>
      <c r="G810" s="4">
        <f t="shared" si="15"/>
        <v>20.599999999999909</v>
      </c>
    </row>
    <row r="811" spans="2:7">
      <c r="B811" s="787"/>
      <c r="C811" s="787"/>
      <c r="G811" s="4">
        <f t="shared" si="15"/>
        <v>20.599999999999909</v>
      </c>
    </row>
    <row r="812" spans="2:7">
      <c r="B812" s="787"/>
      <c r="C812" s="787"/>
      <c r="G812" s="4">
        <f t="shared" si="15"/>
        <v>20.599999999999909</v>
      </c>
    </row>
    <row r="813" spans="2:7">
      <c r="B813" s="787"/>
      <c r="C813" s="787"/>
      <c r="G813" s="4">
        <f t="shared" si="15"/>
        <v>20.599999999999909</v>
      </c>
    </row>
    <row r="814" spans="2:7">
      <c r="B814" s="787"/>
      <c r="C814" s="787"/>
      <c r="G814" s="4">
        <f t="shared" si="15"/>
        <v>20.599999999999909</v>
      </c>
    </row>
    <row r="815" spans="2:7">
      <c r="B815" s="787"/>
      <c r="C815" s="787"/>
      <c r="G815" s="4">
        <f t="shared" si="15"/>
        <v>20.599999999999909</v>
      </c>
    </row>
    <row r="816" spans="2:7">
      <c r="B816" s="787"/>
      <c r="C816" s="787"/>
      <c r="G816" s="4">
        <f t="shared" si="15"/>
        <v>20.599999999999909</v>
      </c>
    </row>
    <row r="817" spans="2:7">
      <c r="B817" s="787"/>
      <c r="C817" s="787"/>
      <c r="G817" s="4">
        <f t="shared" si="15"/>
        <v>20.599999999999909</v>
      </c>
    </row>
    <row r="818" spans="2:7">
      <c r="B818" s="787"/>
      <c r="C818" s="787"/>
      <c r="G818" s="4">
        <f t="shared" si="15"/>
        <v>20.599999999999909</v>
      </c>
    </row>
    <row r="819" spans="2:7">
      <c r="B819" s="787"/>
      <c r="C819" s="787"/>
      <c r="G819" s="4">
        <f t="shared" si="15"/>
        <v>20.599999999999909</v>
      </c>
    </row>
    <row r="820" spans="2:7">
      <c r="B820" s="787"/>
      <c r="C820" s="787"/>
      <c r="G820" s="4">
        <f t="shared" si="15"/>
        <v>20.599999999999909</v>
      </c>
    </row>
    <row r="821" spans="2:7">
      <c r="B821" s="787"/>
      <c r="C821" s="787"/>
      <c r="G821" s="4">
        <f t="shared" si="15"/>
        <v>20.599999999999909</v>
      </c>
    </row>
    <row r="822" spans="2:7">
      <c r="B822" s="787"/>
      <c r="C822" s="787"/>
      <c r="G822" s="4">
        <f t="shared" si="15"/>
        <v>20.599999999999909</v>
      </c>
    </row>
    <row r="823" spans="2:7">
      <c r="B823" s="787"/>
      <c r="C823" s="787"/>
      <c r="G823" s="4">
        <f t="shared" si="15"/>
        <v>20.599999999999909</v>
      </c>
    </row>
    <row r="824" spans="2:7">
      <c r="B824" s="787"/>
      <c r="C824" s="787"/>
      <c r="G824" s="4">
        <f t="shared" si="15"/>
        <v>20.599999999999909</v>
      </c>
    </row>
    <row r="825" spans="2:7">
      <c r="B825" s="787"/>
      <c r="C825" s="787"/>
      <c r="G825" s="4">
        <f t="shared" si="15"/>
        <v>20.599999999999909</v>
      </c>
    </row>
    <row r="826" spans="2:7">
      <c r="B826" s="787"/>
      <c r="C826" s="787"/>
      <c r="G826" s="4">
        <f t="shared" si="15"/>
        <v>20.599999999999909</v>
      </c>
    </row>
    <row r="827" spans="2:7">
      <c r="B827" s="787"/>
      <c r="C827" s="787"/>
      <c r="G827" s="4">
        <f t="shared" si="15"/>
        <v>20.599999999999909</v>
      </c>
    </row>
    <row r="828" spans="2:7">
      <c r="B828" s="787"/>
      <c r="C828" s="787"/>
      <c r="G828" s="4">
        <f t="shared" si="15"/>
        <v>20.599999999999909</v>
      </c>
    </row>
    <row r="829" spans="2:7">
      <c r="B829" s="787"/>
      <c r="C829" s="787"/>
      <c r="G829" s="4">
        <f t="shared" si="15"/>
        <v>20.599999999999909</v>
      </c>
    </row>
    <row r="830" spans="2:7">
      <c r="B830" s="787"/>
      <c r="C830" s="787"/>
      <c r="G830" s="4">
        <f t="shared" si="15"/>
        <v>20.599999999999909</v>
      </c>
    </row>
    <row r="831" spans="2:7">
      <c r="B831" s="787"/>
      <c r="C831" s="787"/>
      <c r="G831" s="4">
        <f t="shared" si="15"/>
        <v>20.599999999999909</v>
      </c>
    </row>
    <row r="832" spans="2:7">
      <c r="B832" s="787"/>
      <c r="C832" s="787"/>
      <c r="G832" s="4">
        <f t="shared" si="15"/>
        <v>20.599999999999909</v>
      </c>
    </row>
    <row r="833" spans="2:7">
      <c r="B833" s="787"/>
      <c r="C833" s="787"/>
      <c r="G833" s="4">
        <f t="shared" si="15"/>
        <v>20.599999999999909</v>
      </c>
    </row>
    <row r="834" spans="2:7">
      <c r="B834" s="787"/>
      <c r="C834" s="787"/>
      <c r="G834" s="4">
        <f t="shared" si="15"/>
        <v>20.599999999999909</v>
      </c>
    </row>
    <row r="835" spans="2:7">
      <c r="B835" s="787"/>
      <c r="C835" s="787"/>
      <c r="G835" s="4">
        <f t="shared" si="15"/>
        <v>20.599999999999909</v>
      </c>
    </row>
    <row r="836" spans="2:7">
      <c r="B836" s="787"/>
      <c r="C836" s="787"/>
      <c r="G836" s="4">
        <f t="shared" si="15"/>
        <v>20.599999999999909</v>
      </c>
    </row>
    <row r="837" spans="2:7">
      <c r="B837" s="787"/>
      <c r="C837" s="787"/>
      <c r="G837" s="4">
        <f t="shared" si="15"/>
        <v>20.599999999999909</v>
      </c>
    </row>
    <row r="838" spans="2:7">
      <c r="B838" s="787"/>
      <c r="C838" s="787"/>
      <c r="G838" s="4">
        <f t="shared" si="15"/>
        <v>20.599999999999909</v>
      </c>
    </row>
    <row r="839" spans="2:7">
      <c r="B839" s="787"/>
      <c r="C839" s="787"/>
      <c r="G839" s="4">
        <f t="shared" si="15"/>
        <v>20.599999999999909</v>
      </c>
    </row>
    <row r="840" spans="2:7">
      <c r="B840" s="787"/>
      <c r="C840" s="787"/>
      <c r="G840" s="4">
        <f t="shared" si="15"/>
        <v>20.599999999999909</v>
      </c>
    </row>
    <row r="841" spans="2:7">
      <c r="B841" s="787"/>
      <c r="C841" s="787"/>
      <c r="G841" s="4">
        <f t="shared" si="15"/>
        <v>20.599999999999909</v>
      </c>
    </row>
    <row r="842" spans="2:7">
      <c r="B842" s="787"/>
      <c r="C842" s="787"/>
      <c r="G842" s="4">
        <f t="shared" si="15"/>
        <v>20.599999999999909</v>
      </c>
    </row>
    <row r="843" spans="2:7">
      <c r="B843" s="787"/>
      <c r="C843" s="787"/>
      <c r="G843" s="4">
        <f t="shared" si="15"/>
        <v>20.599999999999909</v>
      </c>
    </row>
    <row r="844" spans="2:7">
      <c r="B844" s="787"/>
      <c r="C844" s="787"/>
      <c r="G844" s="4">
        <f t="shared" si="15"/>
        <v>20.599999999999909</v>
      </c>
    </row>
    <row r="845" spans="2:7">
      <c r="B845" s="787"/>
      <c r="C845" s="787"/>
      <c r="G845" s="4">
        <f t="shared" si="15"/>
        <v>20.599999999999909</v>
      </c>
    </row>
    <row r="846" spans="2:7">
      <c r="B846" s="787"/>
      <c r="C846" s="787"/>
      <c r="G846" s="4">
        <f t="shared" ref="G846:G909" si="16">+G845+E846-F846</f>
        <v>20.599999999999909</v>
      </c>
    </row>
    <row r="847" spans="2:7">
      <c r="B847" s="787"/>
      <c r="C847" s="787"/>
      <c r="G847" s="4">
        <f t="shared" si="16"/>
        <v>20.599999999999909</v>
      </c>
    </row>
    <row r="848" spans="2:7">
      <c r="B848" s="787"/>
      <c r="C848" s="787"/>
      <c r="G848" s="4">
        <f t="shared" si="16"/>
        <v>20.599999999999909</v>
      </c>
    </row>
    <row r="849" spans="2:7">
      <c r="B849" s="787"/>
      <c r="C849" s="787"/>
      <c r="G849" s="4">
        <f t="shared" si="16"/>
        <v>20.599999999999909</v>
      </c>
    </row>
    <row r="850" spans="2:7">
      <c r="B850" s="787"/>
      <c r="C850" s="787"/>
      <c r="G850" s="4">
        <f t="shared" si="16"/>
        <v>20.599999999999909</v>
      </c>
    </row>
    <row r="851" spans="2:7">
      <c r="B851" s="787"/>
      <c r="C851" s="787"/>
      <c r="G851" s="4">
        <f t="shared" si="16"/>
        <v>20.599999999999909</v>
      </c>
    </row>
    <row r="852" spans="2:7">
      <c r="B852" s="787"/>
      <c r="C852" s="787"/>
      <c r="G852" s="4">
        <f t="shared" si="16"/>
        <v>20.599999999999909</v>
      </c>
    </row>
    <row r="853" spans="2:7">
      <c r="B853" s="787"/>
      <c r="C853" s="787"/>
      <c r="G853" s="4">
        <f t="shared" si="16"/>
        <v>20.599999999999909</v>
      </c>
    </row>
    <row r="854" spans="2:7">
      <c r="B854" s="787"/>
      <c r="C854" s="787"/>
      <c r="G854" s="4">
        <f t="shared" si="16"/>
        <v>20.599999999999909</v>
      </c>
    </row>
    <row r="855" spans="2:7">
      <c r="B855" s="787"/>
      <c r="C855" s="787"/>
      <c r="G855" s="4">
        <f t="shared" si="16"/>
        <v>20.599999999999909</v>
      </c>
    </row>
    <row r="856" spans="2:7">
      <c r="B856" s="787"/>
      <c r="C856" s="787"/>
      <c r="G856" s="4">
        <f t="shared" si="16"/>
        <v>20.599999999999909</v>
      </c>
    </row>
    <row r="857" spans="2:7">
      <c r="B857" s="787"/>
      <c r="C857" s="787"/>
      <c r="G857" s="4">
        <f t="shared" si="16"/>
        <v>20.599999999999909</v>
      </c>
    </row>
    <row r="858" spans="2:7">
      <c r="B858" s="787"/>
      <c r="C858" s="787"/>
      <c r="G858" s="4">
        <f t="shared" si="16"/>
        <v>20.599999999999909</v>
      </c>
    </row>
    <row r="859" spans="2:7">
      <c r="B859" s="787"/>
      <c r="C859" s="787"/>
      <c r="G859" s="4">
        <f t="shared" si="16"/>
        <v>20.599999999999909</v>
      </c>
    </row>
    <row r="860" spans="2:7">
      <c r="B860" s="787"/>
      <c r="C860" s="787"/>
      <c r="G860" s="4">
        <f t="shared" si="16"/>
        <v>20.599999999999909</v>
      </c>
    </row>
    <row r="861" spans="2:7">
      <c r="B861" s="787"/>
      <c r="C861" s="787"/>
      <c r="G861" s="4">
        <f t="shared" si="16"/>
        <v>20.599999999999909</v>
      </c>
    </row>
    <row r="862" spans="2:7">
      <c r="B862" s="787"/>
      <c r="C862" s="787"/>
      <c r="G862" s="4">
        <f t="shared" si="16"/>
        <v>20.599999999999909</v>
      </c>
    </row>
    <row r="863" spans="2:7">
      <c r="B863" s="787"/>
      <c r="C863" s="787"/>
      <c r="G863" s="4">
        <f t="shared" si="16"/>
        <v>20.599999999999909</v>
      </c>
    </row>
    <row r="864" spans="2:7">
      <c r="B864" s="787"/>
      <c r="C864" s="787"/>
      <c r="G864" s="4">
        <f t="shared" si="16"/>
        <v>20.599999999999909</v>
      </c>
    </row>
    <row r="865" spans="2:7">
      <c r="B865" s="787"/>
      <c r="C865" s="787"/>
      <c r="G865" s="4">
        <f t="shared" si="16"/>
        <v>20.599999999999909</v>
      </c>
    </row>
    <row r="866" spans="2:7">
      <c r="B866" s="787"/>
      <c r="C866" s="787"/>
      <c r="G866" s="4">
        <f t="shared" si="16"/>
        <v>20.599999999999909</v>
      </c>
    </row>
    <row r="867" spans="2:7">
      <c r="B867" s="787"/>
      <c r="C867" s="787"/>
      <c r="G867" s="4">
        <f t="shared" si="16"/>
        <v>20.599999999999909</v>
      </c>
    </row>
    <row r="868" spans="2:7">
      <c r="B868" s="787"/>
      <c r="C868" s="787"/>
      <c r="G868" s="4">
        <f t="shared" si="16"/>
        <v>20.599999999999909</v>
      </c>
    </row>
    <row r="869" spans="2:7">
      <c r="B869" s="787"/>
      <c r="C869" s="787"/>
      <c r="G869" s="4">
        <f t="shared" si="16"/>
        <v>20.599999999999909</v>
      </c>
    </row>
    <row r="870" spans="2:7">
      <c r="B870" s="787"/>
      <c r="C870" s="787"/>
      <c r="G870" s="4">
        <f t="shared" si="16"/>
        <v>20.599999999999909</v>
      </c>
    </row>
    <row r="871" spans="2:7">
      <c r="B871" s="787"/>
      <c r="C871" s="787"/>
      <c r="G871" s="4">
        <f t="shared" si="16"/>
        <v>20.599999999999909</v>
      </c>
    </row>
    <row r="872" spans="2:7">
      <c r="B872" s="787"/>
      <c r="C872" s="787"/>
      <c r="G872" s="4">
        <f t="shared" si="16"/>
        <v>20.599999999999909</v>
      </c>
    </row>
    <row r="873" spans="2:7">
      <c r="B873" s="787"/>
      <c r="C873" s="787"/>
      <c r="G873" s="4">
        <f t="shared" si="16"/>
        <v>20.599999999999909</v>
      </c>
    </row>
    <row r="874" spans="2:7">
      <c r="B874" s="787"/>
      <c r="C874" s="787"/>
      <c r="G874" s="4">
        <f t="shared" si="16"/>
        <v>20.599999999999909</v>
      </c>
    </row>
    <row r="875" spans="2:7">
      <c r="B875" s="787"/>
      <c r="C875" s="787"/>
      <c r="G875" s="4">
        <f t="shared" si="16"/>
        <v>20.599999999999909</v>
      </c>
    </row>
    <row r="876" spans="2:7">
      <c r="B876" s="787"/>
      <c r="C876" s="787"/>
      <c r="G876" s="4">
        <f t="shared" si="16"/>
        <v>20.599999999999909</v>
      </c>
    </row>
    <row r="877" spans="2:7">
      <c r="B877" s="787"/>
      <c r="C877" s="787"/>
      <c r="G877" s="4">
        <f t="shared" si="16"/>
        <v>20.599999999999909</v>
      </c>
    </row>
    <row r="878" spans="2:7">
      <c r="B878" s="787"/>
      <c r="C878" s="787"/>
      <c r="G878" s="4">
        <f t="shared" si="16"/>
        <v>20.599999999999909</v>
      </c>
    </row>
    <row r="879" spans="2:7">
      <c r="B879" s="787"/>
      <c r="C879" s="787"/>
      <c r="G879" s="4">
        <f t="shared" si="16"/>
        <v>20.599999999999909</v>
      </c>
    </row>
    <row r="880" spans="2:7">
      <c r="B880" s="787"/>
      <c r="C880" s="787"/>
      <c r="G880" s="4">
        <f t="shared" si="16"/>
        <v>20.599999999999909</v>
      </c>
    </row>
    <row r="881" spans="2:7">
      <c r="B881" s="787"/>
      <c r="C881" s="787"/>
      <c r="G881" s="4">
        <f t="shared" si="16"/>
        <v>20.599999999999909</v>
      </c>
    </row>
    <row r="882" spans="2:7">
      <c r="B882" s="787"/>
      <c r="C882" s="787"/>
      <c r="G882" s="4">
        <f t="shared" si="16"/>
        <v>20.599999999999909</v>
      </c>
    </row>
    <row r="883" spans="2:7">
      <c r="B883" s="787"/>
      <c r="C883" s="787"/>
      <c r="G883" s="4">
        <f t="shared" si="16"/>
        <v>20.599999999999909</v>
      </c>
    </row>
    <row r="884" spans="2:7">
      <c r="B884" s="787"/>
      <c r="C884" s="787"/>
      <c r="G884" s="4">
        <f t="shared" si="16"/>
        <v>20.599999999999909</v>
      </c>
    </row>
    <row r="885" spans="2:7">
      <c r="B885" s="787"/>
      <c r="C885" s="787"/>
      <c r="G885" s="4">
        <f t="shared" si="16"/>
        <v>20.599999999999909</v>
      </c>
    </row>
    <row r="886" spans="2:7">
      <c r="B886" s="787"/>
      <c r="C886" s="787"/>
      <c r="G886" s="4">
        <f t="shared" si="16"/>
        <v>20.599999999999909</v>
      </c>
    </row>
    <row r="887" spans="2:7">
      <c r="B887" s="787"/>
      <c r="C887" s="787"/>
      <c r="G887" s="4">
        <f t="shared" si="16"/>
        <v>20.599999999999909</v>
      </c>
    </row>
    <row r="888" spans="2:7">
      <c r="B888" s="787"/>
      <c r="C888" s="787"/>
      <c r="G888" s="4">
        <f t="shared" si="16"/>
        <v>20.599999999999909</v>
      </c>
    </row>
    <row r="889" spans="2:7">
      <c r="B889" s="787"/>
      <c r="C889" s="787"/>
      <c r="G889" s="4">
        <f t="shared" si="16"/>
        <v>20.599999999999909</v>
      </c>
    </row>
    <row r="890" spans="2:7">
      <c r="B890" s="787"/>
      <c r="C890" s="787"/>
      <c r="G890" s="4">
        <f t="shared" si="16"/>
        <v>20.599999999999909</v>
      </c>
    </row>
    <row r="891" spans="2:7">
      <c r="B891" s="787"/>
      <c r="C891" s="787"/>
      <c r="G891" s="4">
        <f t="shared" si="16"/>
        <v>20.599999999999909</v>
      </c>
    </row>
    <row r="892" spans="2:7">
      <c r="B892" s="787"/>
      <c r="C892" s="787"/>
      <c r="G892" s="4">
        <f t="shared" si="16"/>
        <v>20.599999999999909</v>
      </c>
    </row>
    <row r="893" spans="2:7">
      <c r="B893" s="787"/>
      <c r="C893" s="787"/>
      <c r="G893" s="4">
        <f t="shared" si="16"/>
        <v>20.599999999999909</v>
      </c>
    </row>
    <row r="894" spans="2:7">
      <c r="B894" s="787"/>
      <c r="C894" s="787"/>
      <c r="G894" s="4">
        <f t="shared" si="16"/>
        <v>20.599999999999909</v>
      </c>
    </row>
    <row r="895" spans="2:7">
      <c r="B895" s="787"/>
      <c r="C895" s="787"/>
      <c r="G895" s="4">
        <f t="shared" si="16"/>
        <v>20.599999999999909</v>
      </c>
    </row>
    <row r="896" spans="2:7">
      <c r="B896" s="787"/>
      <c r="C896" s="787"/>
      <c r="G896" s="4">
        <f t="shared" si="16"/>
        <v>20.599999999999909</v>
      </c>
    </row>
    <row r="897" spans="2:7">
      <c r="B897" s="787"/>
      <c r="C897" s="787"/>
      <c r="G897" s="4">
        <f t="shared" si="16"/>
        <v>20.599999999999909</v>
      </c>
    </row>
    <row r="898" spans="2:7">
      <c r="B898" s="787"/>
      <c r="C898" s="787"/>
      <c r="G898" s="4">
        <f t="shared" si="16"/>
        <v>20.599999999999909</v>
      </c>
    </row>
    <row r="899" spans="2:7">
      <c r="B899" s="787"/>
      <c r="C899" s="787"/>
      <c r="G899" s="4">
        <f t="shared" si="16"/>
        <v>20.599999999999909</v>
      </c>
    </row>
    <row r="900" spans="2:7">
      <c r="B900" s="787"/>
      <c r="C900" s="787"/>
      <c r="G900" s="4">
        <f t="shared" si="16"/>
        <v>20.599999999999909</v>
      </c>
    </row>
    <row r="901" spans="2:7">
      <c r="B901" s="787"/>
      <c r="C901" s="787"/>
      <c r="G901" s="4">
        <f t="shared" si="16"/>
        <v>20.599999999999909</v>
      </c>
    </row>
    <row r="902" spans="2:7">
      <c r="B902" s="787"/>
      <c r="C902" s="787"/>
      <c r="G902" s="4">
        <f t="shared" si="16"/>
        <v>20.599999999999909</v>
      </c>
    </row>
    <row r="903" spans="2:7">
      <c r="B903" s="787"/>
      <c r="C903" s="787"/>
      <c r="G903" s="4">
        <f t="shared" si="16"/>
        <v>20.599999999999909</v>
      </c>
    </row>
    <row r="904" spans="2:7">
      <c r="B904" s="787"/>
      <c r="C904" s="787"/>
      <c r="G904" s="4">
        <f t="shared" si="16"/>
        <v>20.599999999999909</v>
      </c>
    </row>
    <row r="905" spans="2:7">
      <c r="B905" s="787"/>
      <c r="C905" s="787"/>
      <c r="G905" s="4">
        <f t="shared" si="16"/>
        <v>20.599999999999909</v>
      </c>
    </row>
    <row r="906" spans="2:7">
      <c r="B906" s="787"/>
      <c r="C906" s="787"/>
      <c r="G906" s="4">
        <f t="shared" si="16"/>
        <v>20.599999999999909</v>
      </c>
    </row>
    <row r="907" spans="2:7">
      <c r="B907" s="787"/>
      <c r="C907" s="787"/>
      <c r="G907" s="4">
        <f t="shared" si="16"/>
        <v>20.599999999999909</v>
      </c>
    </row>
    <row r="908" spans="2:7">
      <c r="B908" s="787"/>
      <c r="C908" s="787"/>
      <c r="G908" s="4">
        <f t="shared" si="16"/>
        <v>20.599999999999909</v>
      </c>
    </row>
    <row r="909" spans="2:7">
      <c r="B909" s="787"/>
      <c r="C909" s="787"/>
      <c r="G909" s="4">
        <f t="shared" si="16"/>
        <v>20.599999999999909</v>
      </c>
    </row>
    <row r="910" spans="2:7">
      <c r="B910" s="787"/>
      <c r="C910" s="787"/>
      <c r="G910" s="4">
        <f t="shared" ref="G910:G973" si="17">+G909+E910-F910</f>
        <v>20.599999999999909</v>
      </c>
    </row>
    <row r="911" spans="2:7">
      <c r="B911" s="787"/>
      <c r="C911" s="787"/>
      <c r="G911" s="4">
        <f t="shared" si="17"/>
        <v>20.599999999999909</v>
      </c>
    </row>
    <row r="912" spans="2:7">
      <c r="B912" s="787"/>
      <c r="C912" s="787"/>
      <c r="G912" s="4">
        <f t="shared" si="17"/>
        <v>20.599999999999909</v>
      </c>
    </row>
    <row r="913" spans="2:7">
      <c r="B913" s="787"/>
      <c r="C913" s="787"/>
      <c r="G913" s="4">
        <f t="shared" si="17"/>
        <v>20.599999999999909</v>
      </c>
    </row>
    <row r="914" spans="2:7">
      <c r="B914" s="787"/>
      <c r="C914" s="787"/>
      <c r="G914" s="4">
        <f t="shared" si="17"/>
        <v>20.599999999999909</v>
      </c>
    </row>
    <row r="915" spans="2:7">
      <c r="B915" s="787"/>
      <c r="C915" s="787"/>
      <c r="G915" s="4">
        <f t="shared" si="17"/>
        <v>20.599999999999909</v>
      </c>
    </row>
    <row r="916" spans="2:7">
      <c r="B916" s="787"/>
      <c r="C916" s="787"/>
      <c r="G916" s="4">
        <f t="shared" si="17"/>
        <v>20.599999999999909</v>
      </c>
    </row>
    <row r="917" spans="2:7">
      <c r="B917" s="787"/>
      <c r="C917" s="787"/>
      <c r="G917" s="4">
        <f t="shared" si="17"/>
        <v>20.599999999999909</v>
      </c>
    </row>
    <row r="918" spans="2:7">
      <c r="B918" s="787"/>
      <c r="C918" s="787"/>
      <c r="G918" s="4">
        <f t="shared" si="17"/>
        <v>20.599999999999909</v>
      </c>
    </row>
    <row r="919" spans="2:7">
      <c r="B919" s="787"/>
      <c r="C919" s="787"/>
      <c r="G919" s="4">
        <f t="shared" si="17"/>
        <v>20.599999999999909</v>
      </c>
    </row>
    <row r="920" spans="2:7">
      <c r="B920" s="787"/>
      <c r="C920" s="787"/>
      <c r="G920" s="4">
        <f t="shared" si="17"/>
        <v>20.599999999999909</v>
      </c>
    </row>
    <row r="921" spans="2:7">
      <c r="B921" s="787"/>
      <c r="C921" s="787"/>
      <c r="G921" s="4">
        <f t="shared" si="17"/>
        <v>20.599999999999909</v>
      </c>
    </row>
    <row r="922" spans="2:7">
      <c r="B922" s="787"/>
      <c r="C922" s="787"/>
      <c r="G922" s="4">
        <f t="shared" si="17"/>
        <v>20.599999999999909</v>
      </c>
    </row>
    <row r="923" spans="2:7">
      <c r="B923" s="787"/>
      <c r="C923" s="787"/>
      <c r="G923" s="4">
        <f t="shared" si="17"/>
        <v>20.599999999999909</v>
      </c>
    </row>
    <row r="924" spans="2:7">
      <c r="B924" s="787"/>
      <c r="C924" s="787"/>
      <c r="G924" s="4">
        <f t="shared" si="17"/>
        <v>20.599999999999909</v>
      </c>
    </row>
    <row r="925" spans="2:7">
      <c r="B925" s="787"/>
      <c r="C925" s="787"/>
      <c r="G925" s="4">
        <f t="shared" si="17"/>
        <v>20.599999999999909</v>
      </c>
    </row>
    <row r="926" spans="2:7">
      <c r="B926" s="787"/>
      <c r="C926" s="787"/>
      <c r="G926" s="4">
        <f t="shared" si="17"/>
        <v>20.599999999999909</v>
      </c>
    </row>
    <row r="927" spans="2:7">
      <c r="B927" s="787"/>
      <c r="C927" s="787"/>
      <c r="G927" s="4">
        <f t="shared" si="17"/>
        <v>20.599999999999909</v>
      </c>
    </row>
    <row r="928" spans="2:7">
      <c r="B928" s="787"/>
      <c r="C928" s="787"/>
      <c r="G928" s="4">
        <f t="shared" si="17"/>
        <v>20.599999999999909</v>
      </c>
    </row>
    <row r="929" spans="2:7">
      <c r="B929" s="787"/>
      <c r="C929" s="787"/>
      <c r="G929" s="4">
        <f t="shared" si="17"/>
        <v>20.599999999999909</v>
      </c>
    </row>
    <row r="930" spans="2:7">
      <c r="B930" s="787"/>
      <c r="C930" s="787"/>
      <c r="G930" s="4">
        <f t="shared" si="17"/>
        <v>20.599999999999909</v>
      </c>
    </row>
    <row r="931" spans="2:7">
      <c r="B931" s="787"/>
      <c r="C931" s="787"/>
      <c r="G931" s="4">
        <f t="shared" si="17"/>
        <v>20.599999999999909</v>
      </c>
    </row>
    <row r="932" spans="2:7">
      <c r="B932" s="787"/>
      <c r="C932" s="787"/>
      <c r="G932" s="4">
        <f t="shared" si="17"/>
        <v>20.599999999999909</v>
      </c>
    </row>
    <row r="933" spans="2:7">
      <c r="B933" s="787"/>
      <c r="C933" s="787"/>
      <c r="G933" s="4">
        <f t="shared" si="17"/>
        <v>20.599999999999909</v>
      </c>
    </row>
    <row r="934" spans="2:7">
      <c r="B934" s="787"/>
      <c r="C934" s="787"/>
      <c r="G934" s="4">
        <f t="shared" si="17"/>
        <v>20.599999999999909</v>
      </c>
    </row>
    <row r="935" spans="2:7">
      <c r="B935" s="787"/>
      <c r="C935" s="787"/>
      <c r="G935" s="4">
        <f t="shared" si="17"/>
        <v>20.599999999999909</v>
      </c>
    </row>
    <row r="936" spans="2:7">
      <c r="B936" s="787"/>
      <c r="C936" s="787"/>
      <c r="G936" s="4">
        <f t="shared" si="17"/>
        <v>20.599999999999909</v>
      </c>
    </row>
    <row r="937" spans="2:7">
      <c r="B937" s="787"/>
      <c r="C937" s="787"/>
      <c r="G937" s="4">
        <f t="shared" si="17"/>
        <v>20.599999999999909</v>
      </c>
    </row>
    <row r="938" spans="2:7">
      <c r="B938" s="787"/>
      <c r="C938" s="787"/>
      <c r="G938" s="4">
        <f t="shared" si="17"/>
        <v>20.599999999999909</v>
      </c>
    </row>
    <row r="939" spans="2:7">
      <c r="B939" s="787"/>
      <c r="C939" s="787"/>
      <c r="G939" s="4">
        <f t="shared" si="17"/>
        <v>20.599999999999909</v>
      </c>
    </row>
    <row r="940" spans="2:7">
      <c r="B940" s="787"/>
      <c r="C940" s="787"/>
      <c r="G940" s="4">
        <f t="shared" si="17"/>
        <v>20.599999999999909</v>
      </c>
    </row>
    <row r="941" spans="2:7">
      <c r="B941" s="787"/>
      <c r="C941" s="787"/>
      <c r="G941" s="4">
        <f t="shared" si="17"/>
        <v>20.599999999999909</v>
      </c>
    </row>
    <row r="942" spans="2:7">
      <c r="B942" s="787"/>
      <c r="C942" s="787"/>
      <c r="G942" s="4">
        <f t="shared" si="17"/>
        <v>20.599999999999909</v>
      </c>
    </row>
    <row r="943" spans="2:7">
      <c r="B943" s="787"/>
      <c r="C943" s="787"/>
      <c r="G943" s="4">
        <f t="shared" si="17"/>
        <v>20.599999999999909</v>
      </c>
    </row>
    <row r="944" spans="2:7">
      <c r="B944" s="787"/>
      <c r="C944" s="787"/>
      <c r="G944" s="4">
        <f t="shared" si="17"/>
        <v>20.599999999999909</v>
      </c>
    </row>
    <row r="945" spans="2:7">
      <c r="B945" s="787"/>
      <c r="C945" s="787"/>
      <c r="G945" s="4">
        <f t="shared" si="17"/>
        <v>20.599999999999909</v>
      </c>
    </row>
    <row r="946" spans="2:7">
      <c r="B946" s="787"/>
      <c r="C946" s="787"/>
      <c r="G946" s="4">
        <f t="shared" si="17"/>
        <v>20.599999999999909</v>
      </c>
    </row>
    <row r="947" spans="2:7">
      <c r="B947" s="787"/>
      <c r="C947" s="787"/>
      <c r="G947" s="4">
        <f t="shared" si="17"/>
        <v>20.599999999999909</v>
      </c>
    </row>
    <row r="948" spans="2:7">
      <c r="B948" s="787"/>
      <c r="C948" s="787"/>
      <c r="G948" s="4">
        <f t="shared" si="17"/>
        <v>20.599999999999909</v>
      </c>
    </row>
    <row r="949" spans="2:7">
      <c r="B949" s="787"/>
      <c r="C949" s="787"/>
      <c r="G949" s="4">
        <f t="shared" si="17"/>
        <v>20.599999999999909</v>
      </c>
    </row>
    <row r="950" spans="2:7">
      <c r="B950" s="787"/>
      <c r="C950" s="787"/>
      <c r="G950" s="4">
        <f t="shared" si="17"/>
        <v>20.599999999999909</v>
      </c>
    </row>
    <row r="951" spans="2:7">
      <c r="B951" s="787"/>
      <c r="C951" s="787"/>
      <c r="G951" s="4">
        <f t="shared" si="17"/>
        <v>20.599999999999909</v>
      </c>
    </row>
    <row r="952" spans="2:7">
      <c r="B952" s="787"/>
      <c r="C952" s="787"/>
      <c r="G952" s="4">
        <f t="shared" si="17"/>
        <v>20.599999999999909</v>
      </c>
    </row>
    <row r="953" spans="2:7">
      <c r="B953" s="787"/>
      <c r="C953" s="787"/>
      <c r="G953" s="4">
        <f t="shared" si="17"/>
        <v>20.599999999999909</v>
      </c>
    </row>
    <row r="954" spans="2:7">
      <c r="B954" s="787"/>
      <c r="C954" s="787"/>
      <c r="G954" s="4">
        <f t="shared" si="17"/>
        <v>20.599999999999909</v>
      </c>
    </row>
    <row r="955" spans="2:7">
      <c r="B955" s="787"/>
      <c r="C955" s="787"/>
      <c r="G955" s="4">
        <f t="shared" si="17"/>
        <v>20.599999999999909</v>
      </c>
    </row>
    <row r="956" spans="2:7">
      <c r="B956" s="787"/>
      <c r="C956" s="787"/>
      <c r="G956" s="4">
        <f t="shared" si="17"/>
        <v>20.599999999999909</v>
      </c>
    </row>
    <row r="957" spans="2:7">
      <c r="B957" s="787"/>
      <c r="C957" s="787"/>
      <c r="G957" s="4">
        <f t="shared" si="17"/>
        <v>20.599999999999909</v>
      </c>
    </row>
    <row r="958" spans="2:7">
      <c r="B958" s="787"/>
      <c r="C958" s="787"/>
      <c r="G958" s="4">
        <f t="shared" si="17"/>
        <v>20.599999999999909</v>
      </c>
    </row>
    <row r="959" spans="2:7">
      <c r="B959" s="787"/>
      <c r="C959" s="787"/>
      <c r="G959" s="4">
        <f t="shared" si="17"/>
        <v>20.599999999999909</v>
      </c>
    </row>
    <row r="960" spans="2:7">
      <c r="B960" s="787"/>
      <c r="C960" s="787"/>
      <c r="G960" s="4">
        <f t="shared" si="17"/>
        <v>20.599999999999909</v>
      </c>
    </row>
    <row r="961" spans="2:7">
      <c r="B961" s="787"/>
      <c r="C961" s="787"/>
      <c r="G961" s="4">
        <f t="shared" si="17"/>
        <v>20.599999999999909</v>
      </c>
    </row>
    <row r="962" spans="2:7">
      <c r="B962" s="787"/>
      <c r="C962" s="787"/>
      <c r="G962" s="4">
        <f t="shared" si="17"/>
        <v>20.599999999999909</v>
      </c>
    </row>
    <row r="963" spans="2:7">
      <c r="B963" s="787"/>
      <c r="C963" s="787"/>
      <c r="G963" s="4">
        <f t="shared" si="17"/>
        <v>20.599999999999909</v>
      </c>
    </row>
    <row r="964" spans="2:7">
      <c r="B964" s="787"/>
      <c r="C964" s="787"/>
      <c r="G964" s="4">
        <f t="shared" si="17"/>
        <v>20.599999999999909</v>
      </c>
    </row>
    <row r="965" spans="2:7">
      <c r="B965" s="787"/>
      <c r="C965" s="787"/>
      <c r="G965" s="4">
        <f t="shared" si="17"/>
        <v>20.599999999999909</v>
      </c>
    </row>
    <row r="966" spans="2:7">
      <c r="B966" s="787"/>
      <c r="C966" s="787"/>
      <c r="G966" s="4">
        <f t="shared" si="17"/>
        <v>20.599999999999909</v>
      </c>
    </row>
    <row r="967" spans="2:7">
      <c r="B967" s="787"/>
      <c r="C967" s="787"/>
      <c r="G967" s="4">
        <f t="shared" si="17"/>
        <v>20.599999999999909</v>
      </c>
    </row>
    <row r="968" spans="2:7">
      <c r="B968" s="787"/>
      <c r="C968" s="787"/>
      <c r="G968" s="4">
        <f t="shared" si="17"/>
        <v>20.599999999999909</v>
      </c>
    </row>
    <row r="969" spans="2:7">
      <c r="B969" s="787"/>
      <c r="C969" s="787"/>
      <c r="G969" s="4">
        <f t="shared" si="17"/>
        <v>20.599999999999909</v>
      </c>
    </row>
    <row r="970" spans="2:7">
      <c r="B970" s="787"/>
      <c r="C970" s="787"/>
      <c r="G970" s="4">
        <f t="shared" si="17"/>
        <v>20.599999999999909</v>
      </c>
    </row>
    <row r="971" spans="2:7">
      <c r="B971" s="787"/>
      <c r="C971" s="787"/>
      <c r="G971" s="4">
        <f t="shared" si="17"/>
        <v>20.599999999999909</v>
      </c>
    </row>
    <row r="972" spans="2:7">
      <c r="B972" s="787"/>
      <c r="C972" s="787"/>
      <c r="G972" s="4">
        <f t="shared" si="17"/>
        <v>20.599999999999909</v>
      </c>
    </row>
    <row r="973" spans="2:7">
      <c r="B973" s="787"/>
      <c r="C973" s="787"/>
      <c r="G973" s="4">
        <f t="shared" si="17"/>
        <v>20.599999999999909</v>
      </c>
    </row>
    <row r="974" spans="2:7">
      <c r="B974" s="787"/>
      <c r="C974" s="787"/>
      <c r="G974" s="4">
        <f t="shared" ref="G974:G1010" si="18">+G973+E974-F974</f>
        <v>20.599999999999909</v>
      </c>
    </row>
    <row r="975" spans="2:7">
      <c r="B975" s="787"/>
      <c r="C975" s="787"/>
      <c r="G975" s="4">
        <f t="shared" si="18"/>
        <v>20.599999999999909</v>
      </c>
    </row>
    <row r="976" spans="2:7">
      <c r="B976" s="787"/>
      <c r="C976" s="787"/>
      <c r="G976" s="4">
        <f t="shared" si="18"/>
        <v>20.599999999999909</v>
      </c>
    </row>
    <row r="977" spans="2:7">
      <c r="B977" s="787"/>
      <c r="C977" s="787"/>
      <c r="G977" s="4">
        <f t="shared" si="18"/>
        <v>20.599999999999909</v>
      </c>
    </row>
    <row r="978" spans="2:7">
      <c r="B978" s="787"/>
      <c r="C978" s="787"/>
      <c r="G978" s="4">
        <f t="shared" si="18"/>
        <v>20.599999999999909</v>
      </c>
    </row>
    <row r="979" spans="2:7">
      <c r="B979" s="787"/>
      <c r="C979" s="787"/>
      <c r="G979" s="4">
        <f t="shared" si="18"/>
        <v>20.599999999999909</v>
      </c>
    </row>
    <row r="980" spans="2:7">
      <c r="B980" s="787"/>
      <c r="C980" s="787"/>
      <c r="G980" s="4">
        <f t="shared" si="18"/>
        <v>20.599999999999909</v>
      </c>
    </row>
    <row r="981" spans="2:7">
      <c r="B981" s="787"/>
      <c r="C981" s="787"/>
      <c r="G981" s="4">
        <f t="shared" si="18"/>
        <v>20.599999999999909</v>
      </c>
    </row>
    <row r="982" spans="2:7">
      <c r="B982" s="787"/>
      <c r="C982" s="787"/>
      <c r="G982" s="4">
        <f t="shared" si="18"/>
        <v>20.599999999999909</v>
      </c>
    </row>
    <row r="983" spans="2:7">
      <c r="B983" s="787"/>
      <c r="C983" s="787"/>
      <c r="G983" s="4">
        <f t="shared" si="18"/>
        <v>20.599999999999909</v>
      </c>
    </row>
    <row r="984" spans="2:7">
      <c r="B984" s="787"/>
      <c r="C984" s="787"/>
      <c r="G984" s="4">
        <f t="shared" si="18"/>
        <v>20.599999999999909</v>
      </c>
    </row>
    <row r="985" spans="2:7">
      <c r="B985" s="787"/>
      <c r="C985" s="787"/>
      <c r="G985" s="4">
        <f t="shared" si="18"/>
        <v>20.599999999999909</v>
      </c>
    </row>
    <row r="986" spans="2:7">
      <c r="B986" s="787"/>
      <c r="C986" s="787"/>
      <c r="G986" s="4">
        <f t="shared" si="18"/>
        <v>20.599999999999909</v>
      </c>
    </row>
    <row r="987" spans="2:7">
      <c r="B987" s="787"/>
      <c r="C987" s="787"/>
      <c r="G987" s="4">
        <f t="shared" si="18"/>
        <v>20.599999999999909</v>
      </c>
    </row>
    <row r="988" spans="2:7">
      <c r="B988" s="787"/>
      <c r="C988" s="787"/>
      <c r="G988" s="4">
        <f t="shared" si="18"/>
        <v>20.599999999999909</v>
      </c>
    </row>
    <row r="989" spans="2:7">
      <c r="B989" s="787"/>
      <c r="C989" s="787"/>
      <c r="G989" s="4">
        <f t="shared" si="18"/>
        <v>20.599999999999909</v>
      </c>
    </row>
    <row r="990" spans="2:7">
      <c r="B990" s="787"/>
      <c r="C990" s="787"/>
      <c r="G990" s="4">
        <f t="shared" si="18"/>
        <v>20.599999999999909</v>
      </c>
    </row>
    <row r="991" spans="2:7">
      <c r="B991" s="787"/>
      <c r="C991" s="787"/>
      <c r="G991" s="4">
        <f t="shared" si="18"/>
        <v>20.599999999999909</v>
      </c>
    </row>
    <row r="992" spans="2:7">
      <c r="B992" s="787"/>
      <c r="C992" s="787"/>
      <c r="G992" s="4">
        <f t="shared" si="18"/>
        <v>20.599999999999909</v>
      </c>
    </row>
    <row r="993" spans="2:7">
      <c r="B993" s="787"/>
      <c r="C993" s="787"/>
      <c r="G993" s="4">
        <f t="shared" si="18"/>
        <v>20.599999999999909</v>
      </c>
    </row>
    <row r="994" spans="2:7">
      <c r="B994" s="787"/>
      <c r="C994" s="787"/>
      <c r="G994" s="4">
        <f t="shared" si="18"/>
        <v>20.599999999999909</v>
      </c>
    </row>
    <row r="995" spans="2:7">
      <c r="B995" s="787"/>
      <c r="C995" s="787"/>
      <c r="G995" s="4">
        <f t="shared" si="18"/>
        <v>20.599999999999909</v>
      </c>
    </row>
    <row r="996" spans="2:7">
      <c r="B996" s="787"/>
      <c r="C996" s="787"/>
      <c r="G996" s="4">
        <f t="shared" si="18"/>
        <v>20.599999999999909</v>
      </c>
    </row>
    <row r="997" spans="2:7">
      <c r="B997" s="787"/>
      <c r="C997" s="787"/>
      <c r="G997" s="4">
        <f t="shared" si="18"/>
        <v>20.599999999999909</v>
      </c>
    </row>
    <row r="998" spans="2:7">
      <c r="B998" s="787"/>
      <c r="C998" s="787"/>
      <c r="G998" s="4">
        <f t="shared" si="18"/>
        <v>20.599999999999909</v>
      </c>
    </row>
    <row r="999" spans="2:7">
      <c r="B999" s="787"/>
      <c r="C999" s="787"/>
      <c r="G999" s="4">
        <f t="shared" si="18"/>
        <v>20.599999999999909</v>
      </c>
    </row>
    <row r="1000" spans="2:7">
      <c r="B1000" s="787"/>
      <c r="C1000" s="787"/>
      <c r="G1000" s="4">
        <f t="shared" si="18"/>
        <v>20.599999999999909</v>
      </c>
    </row>
    <row r="1001" spans="2:7">
      <c r="B1001" s="787"/>
      <c r="C1001" s="787"/>
      <c r="G1001" s="4">
        <f t="shared" si="18"/>
        <v>20.599999999999909</v>
      </c>
    </row>
    <row r="1002" spans="2:7">
      <c r="B1002" s="787"/>
      <c r="C1002" s="787"/>
      <c r="G1002" s="4">
        <f t="shared" si="18"/>
        <v>20.599999999999909</v>
      </c>
    </row>
    <row r="1003" spans="2:7">
      <c r="B1003" s="787"/>
      <c r="C1003" s="787"/>
      <c r="G1003" s="4">
        <f t="shared" si="18"/>
        <v>20.599999999999909</v>
      </c>
    </row>
    <row r="1004" spans="2:7">
      <c r="B1004" s="787"/>
      <c r="C1004" s="787"/>
      <c r="G1004" s="4">
        <f t="shared" si="18"/>
        <v>20.599999999999909</v>
      </c>
    </row>
    <row r="1005" spans="2:7">
      <c r="B1005" s="787"/>
      <c r="C1005" s="787"/>
      <c r="G1005" s="4">
        <f t="shared" si="18"/>
        <v>20.599999999999909</v>
      </c>
    </row>
    <row r="1006" spans="2:7">
      <c r="B1006" s="787"/>
      <c r="C1006" s="787"/>
      <c r="G1006" s="4">
        <f t="shared" si="18"/>
        <v>20.599999999999909</v>
      </c>
    </row>
    <row r="1007" spans="2:7">
      <c r="B1007" s="787"/>
      <c r="C1007" s="787"/>
      <c r="G1007" s="4">
        <f t="shared" si="18"/>
        <v>20.599999999999909</v>
      </c>
    </row>
    <row r="1008" spans="2:7">
      <c r="B1008" s="787"/>
      <c r="C1008" s="787"/>
      <c r="G1008" s="4">
        <f t="shared" si="18"/>
        <v>20.599999999999909</v>
      </c>
    </row>
    <row r="1009" spans="2:7">
      <c r="B1009" s="787"/>
      <c r="C1009" s="787"/>
      <c r="G1009" s="4">
        <f t="shared" si="18"/>
        <v>20.599999999999909</v>
      </c>
    </row>
    <row r="1010" spans="2:7">
      <c r="B1010" s="787"/>
      <c r="C1010" s="787"/>
      <c r="G1010" s="4">
        <f t="shared" si="18"/>
        <v>20.599999999999909</v>
      </c>
    </row>
  </sheetData>
  <mergeCells count="3">
    <mergeCell ref="B3:F3"/>
    <mergeCell ref="H465:J465"/>
    <mergeCell ref="J682:L682"/>
  </mergeCells>
  <pageMargins left="0.51181102362204722" right="0.51181102362204722" top="0.74803149606299213" bottom="0.74803149606299213" header="0.31496062992125984" footer="0.31496062992125984"/>
  <pageSetup paperSize="9" scale="97" orientation="portrait" r:id="rId1"/>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30">
    <tabColor rgb="FF00B0F0"/>
  </sheetPr>
  <dimension ref="A3:T1016"/>
  <sheetViews>
    <sheetView topLeftCell="A700" workbookViewId="0">
      <selection activeCell="A710" sqref="A710:D712"/>
    </sheetView>
  </sheetViews>
  <sheetFormatPr defaultColWidth="11.42578125" defaultRowHeight="15"/>
  <cols>
    <col min="1" max="1" width="11.42578125" style="39"/>
    <col min="2" max="2" width="12.7109375" style="6" bestFit="1" customWidth="1"/>
    <col min="3" max="3" width="11.85546875" style="6" bestFit="1" customWidth="1"/>
    <col min="4" max="4" width="22.85546875" customWidth="1"/>
    <col min="5" max="6" width="11.42578125" style="121"/>
    <col min="7" max="7" width="12.42578125" bestFit="1" customWidth="1"/>
    <col min="8" max="8" width="12.42578125" customWidth="1"/>
    <col min="11" max="11" width="9.85546875" customWidth="1"/>
    <col min="12" max="12" width="22.5703125" customWidth="1"/>
  </cols>
  <sheetData>
    <row r="3" spans="1:8">
      <c r="B3" s="820" t="s">
        <v>5536</v>
      </c>
      <c r="C3" s="820"/>
      <c r="D3" s="820"/>
      <c r="E3" s="820"/>
      <c r="F3" s="820"/>
      <c r="G3" s="820"/>
      <c r="H3" s="786"/>
    </row>
    <row r="5" spans="1:8" s="7" customFormat="1" ht="30">
      <c r="A5" s="40" t="s">
        <v>1</v>
      </c>
      <c r="B5" s="804" t="s">
        <v>2</v>
      </c>
      <c r="C5" s="804" t="s">
        <v>3</v>
      </c>
      <c r="D5" s="804" t="s">
        <v>4</v>
      </c>
      <c r="E5" s="131" t="s">
        <v>5</v>
      </c>
      <c r="F5" s="131" t="s">
        <v>6</v>
      </c>
      <c r="G5" s="14" t="s">
        <v>7</v>
      </c>
      <c r="H5" s="14"/>
    </row>
    <row r="6" spans="1:8">
      <c r="A6" s="39">
        <v>42736</v>
      </c>
      <c r="B6" s="787" t="s">
        <v>8</v>
      </c>
      <c r="C6" s="787"/>
      <c r="E6" s="118"/>
      <c r="F6" s="118"/>
      <c r="G6" s="4">
        <v>153.30000000000001</v>
      </c>
      <c r="H6" s="4"/>
    </row>
    <row r="7" spans="1:8">
      <c r="A7" s="39">
        <v>42768</v>
      </c>
      <c r="B7" s="787">
        <v>12201</v>
      </c>
      <c r="C7" s="787" t="s">
        <v>340</v>
      </c>
      <c r="E7" s="118"/>
      <c r="F7" s="118">
        <v>103.3</v>
      </c>
      <c r="G7" s="4">
        <f>+G6+E7-F7</f>
        <v>50.000000000000014</v>
      </c>
      <c r="H7" s="4"/>
    </row>
    <row r="8" spans="1:8">
      <c r="A8" s="39">
        <v>42821</v>
      </c>
      <c r="B8" s="787">
        <v>12450</v>
      </c>
      <c r="C8" s="787" t="s">
        <v>157</v>
      </c>
      <c r="E8" s="118"/>
      <c r="F8" s="118">
        <v>50</v>
      </c>
      <c r="G8" s="4">
        <f t="shared" ref="G8:G72" si="0">+G7+E8-F8</f>
        <v>0</v>
      </c>
      <c r="H8" s="4"/>
    </row>
    <row r="9" spans="1:8">
      <c r="A9" s="39">
        <v>42766</v>
      </c>
      <c r="B9" s="787" t="s">
        <v>10</v>
      </c>
      <c r="C9" s="787" t="s">
        <v>11</v>
      </c>
      <c r="D9" t="s">
        <v>12</v>
      </c>
      <c r="E9" s="118">
        <v>58.7</v>
      </c>
      <c r="F9" s="118"/>
      <c r="G9" s="4">
        <f t="shared" si="0"/>
        <v>58.7</v>
      </c>
      <c r="H9" s="4"/>
    </row>
    <row r="10" spans="1:8">
      <c r="B10" s="787"/>
      <c r="C10" s="787"/>
      <c r="D10" t="s">
        <v>13</v>
      </c>
      <c r="E10" s="118">
        <v>46.4</v>
      </c>
      <c r="F10" s="118"/>
      <c r="G10" s="4">
        <f t="shared" si="0"/>
        <v>105.1</v>
      </c>
      <c r="H10" s="4"/>
    </row>
    <row r="11" spans="1:8">
      <c r="B11" s="787"/>
      <c r="C11" s="787"/>
      <c r="D11" t="s">
        <v>14</v>
      </c>
      <c r="E11" s="118">
        <v>450</v>
      </c>
      <c r="F11" s="118"/>
      <c r="G11" s="4">
        <f t="shared" si="0"/>
        <v>555.1</v>
      </c>
      <c r="H11" s="4"/>
    </row>
    <row r="12" spans="1:8">
      <c r="A12" s="39">
        <v>42768</v>
      </c>
      <c r="B12" s="787">
        <v>12201</v>
      </c>
      <c r="C12" s="787" t="s">
        <v>11</v>
      </c>
      <c r="D12" t="s">
        <v>14</v>
      </c>
      <c r="E12" s="118"/>
      <c r="F12" s="118">
        <v>450</v>
      </c>
      <c r="G12" s="4">
        <f t="shared" si="0"/>
        <v>105.10000000000002</v>
      </c>
      <c r="H12" s="4"/>
    </row>
    <row r="13" spans="1:8">
      <c r="A13" s="39">
        <v>42821</v>
      </c>
      <c r="B13" s="787">
        <v>12450</v>
      </c>
      <c r="C13" s="787" t="s">
        <v>11</v>
      </c>
      <c r="D13" t="s">
        <v>12</v>
      </c>
      <c r="E13" s="118"/>
      <c r="F13" s="118">
        <v>58.7</v>
      </c>
      <c r="G13" s="4">
        <f t="shared" si="0"/>
        <v>46.40000000000002</v>
      </c>
      <c r="H13" s="4"/>
    </row>
    <row r="14" spans="1:8">
      <c r="A14" s="39">
        <v>42821</v>
      </c>
      <c r="B14" s="787">
        <v>12450</v>
      </c>
      <c r="C14" s="787" t="s">
        <v>11</v>
      </c>
      <c r="D14" t="s">
        <v>12</v>
      </c>
      <c r="E14" s="118"/>
      <c r="F14" s="118">
        <v>46.4</v>
      </c>
      <c r="G14" s="4">
        <f t="shared" si="0"/>
        <v>0</v>
      </c>
      <c r="H14" s="4"/>
    </row>
    <row r="15" spans="1:8">
      <c r="A15" s="39">
        <v>42794</v>
      </c>
      <c r="B15" s="787" t="s">
        <v>10</v>
      </c>
      <c r="C15" s="787" t="s">
        <v>15</v>
      </c>
      <c r="D15" t="s">
        <v>12</v>
      </c>
      <c r="E15" s="118">
        <v>71.599999999999994</v>
      </c>
      <c r="F15" s="118"/>
      <c r="G15" s="4">
        <f t="shared" si="0"/>
        <v>71.599999999999994</v>
      </c>
      <c r="H15" s="4"/>
    </row>
    <row r="16" spans="1:8">
      <c r="B16" s="787"/>
      <c r="C16" s="787"/>
      <c r="D16" t="s">
        <v>13</v>
      </c>
      <c r="E16" s="118">
        <v>33</v>
      </c>
      <c r="F16" s="118"/>
      <c r="G16" s="4">
        <f t="shared" si="0"/>
        <v>104.6</v>
      </c>
      <c r="H16" s="4"/>
    </row>
    <row r="17" spans="1:8">
      <c r="B17" s="787"/>
      <c r="C17" s="787"/>
      <c r="D17" t="s">
        <v>14</v>
      </c>
      <c r="E17" s="118">
        <v>450</v>
      </c>
      <c r="F17" s="118"/>
      <c r="G17" s="4">
        <f t="shared" si="0"/>
        <v>554.6</v>
      </c>
      <c r="H17" s="4"/>
    </row>
    <row r="18" spans="1:8">
      <c r="A18" s="39">
        <v>42821</v>
      </c>
      <c r="B18" s="787">
        <v>12450</v>
      </c>
      <c r="C18" s="787" t="s">
        <v>15</v>
      </c>
      <c r="D18" t="s">
        <v>14</v>
      </c>
      <c r="E18" s="118"/>
      <c r="F18" s="118">
        <v>450</v>
      </c>
      <c r="G18" s="4">
        <f t="shared" si="0"/>
        <v>104.60000000000002</v>
      </c>
      <c r="H18" s="4"/>
    </row>
    <row r="19" spans="1:8">
      <c r="A19" s="39">
        <v>42821</v>
      </c>
      <c r="B19" s="787">
        <v>12450</v>
      </c>
      <c r="C19" s="787" t="s">
        <v>15</v>
      </c>
      <c r="D19" t="s">
        <v>12</v>
      </c>
      <c r="E19" s="118"/>
      <c r="F19" s="118">
        <v>71.599999999999994</v>
      </c>
      <c r="G19" s="4">
        <f t="shared" si="0"/>
        <v>33.000000000000028</v>
      </c>
      <c r="H19" s="4"/>
    </row>
    <row r="20" spans="1:8">
      <c r="A20" s="39">
        <v>42821</v>
      </c>
      <c r="B20" s="787">
        <v>12450</v>
      </c>
      <c r="C20" s="787" t="s">
        <v>15</v>
      </c>
      <c r="D20" t="s">
        <v>13</v>
      </c>
      <c r="E20" s="118"/>
      <c r="F20" s="118">
        <v>33</v>
      </c>
      <c r="G20" s="4">
        <f t="shared" si="0"/>
        <v>0</v>
      </c>
      <c r="H20" s="4"/>
    </row>
    <row r="21" spans="1:8" ht="14.25" customHeight="1">
      <c r="A21" s="39">
        <v>42825</v>
      </c>
      <c r="B21" s="787" t="s">
        <v>10</v>
      </c>
      <c r="C21" s="787" t="s">
        <v>16</v>
      </c>
      <c r="D21" t="s">
        <v>12</v>
      </c>
      <c r="E21" s="118">
        <v>68.400000000000006</v>
      </c>
      <c r="F21" s="118"/>
      <c r="G21" s="4">
        <f t="shared" si="0"/>
        <v>68.400000000000006</v>
      </c>
      <c r="H21" s="4"/>
    </row>
    <row r="22" spans="1:8">
      <c r="B22" s="787"/>
      <c r="C22" s="787"/>
      <c r="D22" t="s">
        <v>13</v>
      </c>
      <c r="E22" s="118">
        <v>35.1</v>
      </c>
      <c r="F22" s="118"/>
      <c r="G22" s="4">
        <f t="shared" si="0"/>
        <v>103.5</v>
      </c>
      <c r="H22" s="4"/>
    </row>
    <row r="23" spans="1:8">
      <c r="B23" s="787"/>
      <c r="C23" s="787"/>
      <c r="D23" t="s">
        <v>14</v>
      </c>
      <c r="E23" s="118">
        <v>450</v>
      </c>
      <c r="F23" s="118"/>
      <c r="G23" s="4">
        <f t="shared" si="0"/>
        <v>553.5</v>
      </c>
      <c r="H23" s="4"/>
    </row>
    <row r="24" spans="1:8">
      <c r="A24" s="39">
        <v>42821</v>
      </c>
      <c r="B24" s="787">
        <v>12450</v>
      </c>
      <c r="C24" s="787" t="s">
        <v>16</v>
      </c>
      <c r="D24" t="s">
        <v>14</v>
      </c>
      <c r="E24" s="118"/>
      <c r="F24" s="118">
        <v>300</v>
      </c>
      <c r="G24" s="4">
        <f t="shared" si="0"/>
        <v>253.5</v>
      </c>
      <c r="H24" s="4"/>
    </row>
    <row r="25" spans="1:8">
      <c r="A25" s="39">
        <v>42842</v>
      </c>
      <c r="B25" s="787">
        <v>12540</v>
      </c>
      <c r="C25" s="787" t="s">
        <v>16</v>
      </c>
      <c r="D25" t="s">
        <v>14</v>
      </c>
      <c r="E25" s="118"/>
      <c r="F25" s="118">
        <v>150</v>
      </c>
      <c r="G25" s="4">
        <f t="shared" si="0"/>
        <v>103.5</v>
      </c>
      <c r="H25" s="4"/>
    </row>
    <row r="26" spans="1:8">
      <c r="A26" s="39">
        <v>42859</v>
      </c>
      <c r="B26" s="787">
        <v>12612</v>
      </c>
      <c r="C26" s="787" t="s">
        <v>16</v>
      </c>
      <c r="D26" t="s">
        <v>12</v>
      </c>
      <c r="E26" s="118"/>
      <c r="F26" s="118">
        <v>50</v>
      </c>
      <c r="G26" s="4">
        <f t="shared" si="0"/>
        <v>53.5</v>
      </c>
      <c r="H26" s="4"/>
    </row>
    <row r="27" spans="1:8">
      <c r="A27" s="39">
        <v>42889</v>
      </c>
      <c r="B27" s="787">
        <v>12775</v>
      </c>
      <c r="C27" s="787" t="s">
        <v>16</v>
      </c>
      <c r="D27" t="s">
        <v>12</v>
      </c>
      <c r="E27" s="118"/>
      <c r="F27" s="118">
        <v>18.399999999999999</v>
      </c>
      <c r="G27" s="4">
        <f t="shared" si="0"/>
        <v>35.1</v>
      </c>
      <c r="H27" s="4"/>
    </row>
    <row r="28" spans="1:8">
      <c r="A28" s="39">
        <v>42889</v>
      </c>
      <c r="B28" s="787">
        <v>12775</v>
      </c>
      <c r="C28" s="787" t="s">
        <v>16</v>
      </c>
      <c r="D28" t="s">
        <v>13</v>
      </c>
      <c r="E28" s="118"/>
      <c r="F28" s="118">
        <v>35.1</v>
      </c>
      <c r="G28" s="4">
        <f t="shared" si="0"/>
        <v>0</v>
      </c>
      <c r="H28" s="4"/>
    </row>
    <row r="29" spans="1:8">
      <c r="A29" s="39">
        <v>42855</v>
      </c>
      <c r="B29" s="787" t="s">
        <v>10</v>
      </c>
      <c r="C29" s="787" t="s">
        <v>17</v>
      </c>
      <c r="D29" t="s">
        <v>12</v>
      </c>
      <c r="E29" s="118">
        <v>70</v>
      </c>
      <c r="F29" s="118"/>
      <c r="G29" s="4">
        <f t="shared" si="0"/>
        <v>70</v>
      </c>
      <c r="H29" s="4"/>
    </row>
    <row r="30" spans="1:8">
      <c r="B30" s="787"/>
      <c r="C30" s="787"/>
      <c r="D30" t="s">
        <v>13</v>
      </c>
      <c r="E30" s="118">
        <v>33.299999999999997</v>
      </c>
      <c r="F30" s="118"/>
      <c r="G30" s="4">
        <f t="shared" si="0"/>
        <v>103.3</v>
      </c>
      <c r="H30" s="4"/>
    </row>
    <row r="31" spans="1:8">
      <c r="B31" s="787"/>
      <c r="C31" s="787"/>
      <c r="D31" t="s">
        <v>14</v>
      </c>
      <c r="E31" s="118">
        <v>450</v>
      </c>
      <c r="F31" s="118"/>
      <c r="G31" s="4">
        <f t="shared" si="0"/>
        <v>553.29999999999995</v>
      </c>
      <c r="H31" s="4"/>
    </row>
    <row r="32" spans="1:8">
      <c r="A32" s="39">
        <v>42859</v>
      </c>
      <c r="B32" s="787">
        <v>12611</v>
      </c>
      <c r="C32" s="787" t="s">
        <v>17</v>
      </c>
      <c r="D32" t="s">
        <v>14</v>
      </c>
      <c r="E32" s="118"/>
      <c r="F32" s="118">
        <v>450</v>
      </c>
      <c r="G32" s="4">
        <f t="shared" si="0"/>
        <v>103.29999999999995</v>
      </c>
      <c r="H32" s="4"/>
    </row>
    <row r="33" spans="1:10">
      <c r="A33" s="39">
        <v>42889</v>
      </c>
      <c r="B33" s="787">
        <v>12775</v>
      </c>
      <c r="C33" s="787" t="s">
        <v>17</v>
      </c>
      <c r="D33" t="s">
        <v>12</v>
      </c>
      <c r="E33" s="118"/>
      <c r="F33" s="118">
        <v>70</v>
      </c>
      <c r="G33" s="4">
        <f t="shared" si="0"/>
        <v>33.299999999999955</v>
      </c>
      <c r="H33" s="4"/>
    </row>
    <row r="34" spans="1:10">
      <c r="A34" s="39">
        <v>42889</v>
      </c>
      <c r="B34" s="787">
        <v>12775</v>
      </c>
      <c r="C34" s="787" t="s">
        <v>17</v>
      </c>
      <c r="D34" t="s">
        <v>13</v>
      </c>
      <c r="E34" s="118"/>
      <c r="F34" s="118">
        <v>33.299999999999997</v>
      </c>
      <c r="G34" s="4">
        <f t="shared" si="0"/>
        <v>0</v>
      </c>
      <c r="H34" s="4"/>
    </row>
    <row r="35" spans="1:10">
      <c r="A35" s="39">
        <v>42886</v>
      </c>
      <c r="B35" s="787" t="s">
        <v>10</v>
      </c>
      <c r="C35" s="787" t="s">
        <v>18</v>
      </c>
      <c r="D35" t="s">
        <v>12</v>
      </c>
      <c r="E35" s="118">
        <v>65.5</v>
      </c>
      <c r="F35" s="118"/>
      <c r="G35" s="4">
        <f t="shared" si="0"/>
        <v>65.5</v>
      </c>
      <c r="H35" s="4"/>
      <c r="J35" s="17"/>
    </row>
    <row r="36" spans="1:10">
      <c r="B36" s="787"/>
      <c r="C36" s="787"/>
      <c r="D36" t="s">
        <v>13</v>
      </c>
      <c r="E36" s="118">
        <v>32.6</v>
      </c>
      <c r="F36" s="118"/>
      <c r="G36" s="4">
        <f t="shared" si="0"/>
        <v>98.1</v>
      </c>
      <c r="H36" s="4"/>
    </row>
    <row r="37" spans="1:10">
      <c r="B37" s="787"/>
      <c r="C37" s="787"/>
      <c r="D37" t="s">
        <v>14</v>
      </c>
      <c r="E37" s="118">
        <v>450</v>
      </c>
      <c r="F37" s="118"/>
      <c r="G37" s="4">
        <f t="shared" si="0"/>
        <v>548.1</v>
      </c>
      <c r="H37" s="4"/>
    </row>
    <row r="38" spans="1:10">
      <c r="A38" s="39">
        <v>42889</v>
      </c>
      <c r="B38" s="787">
        <v>12775</v>
      </c>
      <c r="C38" s="787" t="s">
        <v>18</v>
      </c>
      <c r="D38" t="s">
        <v>14</v>
      </c>
      <c r="E38" s="118"/>
      <c r="F38" s="118">
        <v>450</v>
      </c>
      <c r="G38" s="4">
        <f t="shared" si="0"/>
        <v>98.100000000000023</v>
      </c>
      <c r="H38" s="4"/>
    </row>
    <row r="39" spans="1:10">
      <c r="A39" s="39">
        <v>42933</v>
      </c>
      <c r="B39" s="787">
        <v>13023</v>
      </c>
      <c r="C39" s="787" t="s">
        <v>18</v>
      </c>
      <c r="D39" t="s">
        <v>12</v>
      </c>
      <c r="E39" s="118"/>
      <c r="F39" s="118">
        <v>65.5</v>
      </c>
      <c r="G39" s="4">
        <f t="shared" si="0"/>
        <v>32.600000000000023</v>
      </c>
      <c r="H39" s="4"/>
    </row>
    <row r="40" spans="1:10">
      <c r="A40" s="39">
        <v>42933</v>
      </c>
      <c r="B40" s="787">
        <v>13023</v>
      </c>
      <c r="C40" s="787" t="s">
        <v>18</v>
      </c>
      <c r="D40" t="s">
        <v>13</v>
      </c>
      <c r="E40" s="118"/>
      <c r="F40" s="118">
        <v>32.6</v>
      </c>
      <c r="G40" s="4">
        <f t="shared" si="0"/>
        <v>0</v>
      </c>
      <c r="H40" s="4"/>
    </row>
    <row r="41" spans="1:10">
      <c r="A41" s="39">
        <v>42916</v>
      </c>
      <c r="B41" s="787" t="s">
        <v>10</v>
      </c>
      <c r="C41" s="787" t="s">
        <v>19</v>
      </c>
      <c r="D41" t="s">
        <v>12</v>
      </c>
      <c r="E41" s="118">
        <v>64</v>
      </c>
      <c r="F41" s="118"/>
      <c r="G41" s="4">
        <f t="shared" si="0"/>
        <v>64</v>
      </c>
      <c r="H41" s="4"/>
    </row>
    <row r="42" spans="1:10">
      <c r="B42" s="787"/>
      <c r="C42" s="787"/>
      <c r="D42" t="s">
        <v>13</v>
      </c>
      <c r="E42" s="118">
        <v>36.700000000000003</v>
      </c>
      <c r="F42" s="118"/>
      <c r="G42" s="4">
        <f t="shared" si="0"/>
        <v>100.7</v>
      </c>
      <c r="H42" s="4"/>
    </row>
    <row r="43" spans="1:10">
      <c r="B43" s="787"/>
      <c r="C43" s="787"/>
      <c r="D43" t="s">
        <v>14</v>
      </c>
      <c r="E43" s="118">
        <v>450</v>
      </c>
      <c r="F43" s="118"/>
      <c r="G43" s="4">
        <f t="shared" si="0"/>
        <v>550.70000000000005</v>
      </c>
      <c r="H43" s="4"/>
    </row>
    <row r="44" spans="1:10">
      <c r="A44" s="39">
        <v>42933</v>
      </c>
      <c r="B44" s="787">
        <v>13023</v>
      </c>
      <c r="C44" s="787" t="s">
        <v>19</v>
      </c>
      <c r="D44" t="s">
        <v>14</v>
      </c>
      <c r="E44" s="118"/>
      <c r="F44" s="118">
        <v>450</v>
      </c>
      <c r="G44" s="4">
        <f t="shared" si="0"/>
        <v>100.70000000000005</v>
      </c>
      <c r="H44" s="4"/>
    </row>
    <row r="45" spans="1:10">
      <c r="A45" s="39">
        <v>42957</v>
      </c>
      <c r="B45" s="787">
        <v>13252</v>
      </c>
      <c r="C45" s="787"/>
      <c r="D45" t="s">
        <v>12</v>
      </c>
      <c r="E45" s="118"/>
      <c r="F45" s="118">
        <v>64</v>
      </c>
      <c r="G45" s="4">
        <f t="shared" si="0"/>
        <v>36.700000000000045</v>
      </c>
      <c r="H45" s="4"/>
    </row>
    <row r="46" spans="1:10">
      <c r="A46" s="39">
        <v>42957</v>
      </c>
      <c r="B46" s="787">
        <v>13252</v>
      </c>
      <c r="C46" s="787" t="s">
        <v>19</v>
      </c>
      <c r="D46" t="s">
        <v>13</v>
      </c>
      <c r="E46" s="118"/>
      <c r="F46" s="118">
        <v>36.700000000000003</v>
      </c>
      <c r="G46" s="4">
        <f t="shared" si="0"/>
        <v>0</v>
      </c>
      <c r="H46" s="4"/>
    </row>
    <row r="47" spans="1:10">
      <c r="A47" s="39">
        <v>42947</v>
      </c>
      <c r="B47" s="787" t="s">
        <v>10</v>
      </c>
      <c r="C47" s="787" t="s">
        <v>20</v>
      </c>
      <c r="D47" t="s">
        <v>12</v>
      </c>
      <c r="E47" s="118">
        <v>58.1</v>
      </c>
      <c r="F47" s="118"/>
      <c r="G47" s="4">
        <f t="shared" si="0"/>
        <v>58.1</v>
      </c>
      <c r="H47" s="4"/>
    </row>
    <row r="48" spans="1:10">
      <c r="B48" s="787"/>
      <c r="C48" s="787"/>
      <c r="D48" t="s">
        <v>13</v>
      </c>
      <c r="E48" s="118">
        <v>32.5</v>
      </c>
      <c r="F48" s="118"/>
      <c r="G48" s="4">
        <f t="shared" si="0"/>
        <v>90.6</v>
      </c>
      <c r="H48" s="4"/>
    </row>
    <row r="49" spans="1:8">
      <c r="B49" s="787"/>
      <c r="C49" s="787"/>
      <c r="D49" t="s">
        <v>14</v>
      </c>
      <c r="E49" s="118">
        <v>450</v>
      </c>
      <c r="F49" s="118"/>
      <c r="G49" s="4">
        <f t="shared" si="0"/>
        <v>540.6</v>
      </c>
      <c r="H49" s="4"/>
    </row>
    <row r="50" spans="1:8">
      <c r="A50" s="39">
        <v>42957</v>
      </c>
      <c r="B50" s="787">
        <v>13252</v>
      </c>
      <c r="C50" s="787" t="s">
        <v>20</v>
      </c>
      <c r="D50" t="s">
        <v>14</v>
      </c>
      <c r="E50" s="118"/>
      <c r="F50" s="118">
        <v>450</v>
      </c>
      <c r="G50" s="4">
        <f t="shared" si="0"/>
        <v>90.600000000000023</v>
      </c>
      <c r="H50" s="4"/>
    </row>
    <row r="51" spans="1:8">
      <c r="A51" s="39">
        <v>42986</v>
      </c>
      <c r="B51" s="787">
        <v>13430</v>
      </c>
      <c r="C51" s="787" t="s">
        <v>20</v>
      </c>
      <c r="D51" t="s">
        <v>12</v>
      </c>
      <c r="E51" s="118"/>
      <c r="F51" s="118">
        <v>58.1</v>
      </c>
      <c r="G51" s="4">
        <f t="shared" si="0"/>
        <v>32.500000000000021</v>
      </c>
      <c r="H51" s="4"/>
    </row>
    <row r="52" spans="1:8">
      <c r="A52" s="39">
        <v>42986</v>
      </c>
      <c r="B52" s="787">
        <v>13430</v>
      </c>
      <c r="C52" s="787" t="s">
        <v>20</v>
      </c>
      <c r="D52" t="s">
        <v>13</v>
      </c>
      <c r="E52" s="118"/>
      <c r="F52" s="118">
        <v>32.5</v>
      </c>
      <c r="G52" s="4">
        <f t="shared" si="0"/>
        <v>0</v>
      </c>
      <c r="H52" s="4"/>
    </row>
    <row r="53" spans="1:8">
      <c r="A53" s="39">
        <v>42978</v>
      </c>
      <c r="B53" s="787" t="s">
        <v>10</v>
      </c>
      <c r="C53" s="787" t="s">
        <v>21</v>
      </c>
      <c r="D53" t="s">
        <v>12</v>
      </c>
      <c r="E53" s="118">
        <v>58.1</v>
      </c>
      <c r="F53" s="118"/>
      <c r="G53" s="4">
        <f t="shared" si="0"/>
        <v>58.1</v>
      </c>
      <c r="H53" s="4"/>
    </row>
    <row r="54" spans="1:8">
      <c r="B54" s="787"/>
      <c r="C54" s="787"/>
      <c r="D54" t="s">
        <v>13</v>
      </c>
      <c r="E54" s="118">
        <v>32.5</v>
      </c>
      <c r="F54" s="118"/>
      <c r="G54" s="4">
        <f t="shared" si="0"/>
        <v>90.6</v>
      </c>
      <c r="H54" s="4"/>
    </row>
    <row r="55" spans="1:8">
      <c r="B55" s="787"/>
      <c r="C55" s="787"/>
      <c r="D55" t="s">
        <v>14</v>
      </c>
      <c r="E55" s="118">
        <v>450</v>
      </c>
      <c r="F55" s="118"/>
      <c r="G55" s="4">
        <f t="shared" si="0"/>
        <v>540.6</v>
      </c>
      <c r="H55" s="4"/>
    </row>
    <row r="56" spans="1:8">
      <c r="A56" s="39">
        <v>42986</v>
      </c>
      <c r="B56" s="787">
        <v>13430</v>
      </c>
      <c r="C56" s="787" t="s">
        <v>21</v>
      </c>
      <c r="D56" t="s">
        <v>14</v>
      </c>
      <c r="E56" s="118"/>
      <c r="F56" s="118">
        <v>450</v>
      </c>
      <c r="G56" s="4">
        <f t="shared" si="0"/>
        <v>90.600000000000023</v>
      </c>
      <c r="H56" s="4"/>
    </row>
    <row r="57" spans="1:8">
      <c r="A57" s="39">
        <v>43049</v>
      </c>
      <c r="B57" s="787">
        <v>13779</v>
      </c>
      <c r="C57" s="787" t="s">
        <v>21</v>
      </c>
      <c r="D57" t="s">
        <v>12</v>
      </c>
      <c r="E57" s="118"/>
      <c r="F57" s="118">
        <v>58.1</v>
      </c>
      <c r="G57" s="4">
        <f t="shared" si="0"/>
        <v>32.500000000000021</v>
      </c>
      <c r="H57" s="4"/>
    </row>
    <row r="58" spans="1:8">
      <c r="A58" s="39">
        <v>43049</v>
      </c>
      <c r="B58" s="787">
        <v>13779</v>
      </c>
      <c r="C58" s="787" t="s">
        <v>21</v>
      </c>
      <c r="D58" t="s">
        <v>13</v>
      </c>
      <c r="E58" s="118"/>
      <c r="F58" s="118">
        <v>32.5</v>
      </c>
      <c r="G58" s="4">
        <f t="shared" si="0"/>
        <v>0</v>
      </c>
      <c r="H58" s="4"/>
    </row>
    <row r="59" spans="1:8">
      <c r="A59" s="39">
        <v>43008</v>
      </c>
      <c r="B59" s="787" t="s">
        <v>10</v>
      </c>
      <c r="C59" s="787" t="s">
        <v>22</v>
      </c>
      <c r="D59" t="s">
        <v>12</v>
      </c>
      <c r="E59" s="118">
        <v>59</v>
      </c>
      <c r="F59" s="118"/>
      <c r="G59" s="4">
        <f t="shared" si="0"/>
        <v>59</v>
      </c>
      <c r="H59" s="4"/>
    </row>
    <row r="60" spans="1:8">
      <c r="B60" s="787"/>
      <c r="C60" s="787"/>
      <c r="D60" t="s">
        <v>13</v>
      </c>
      <c r="E60" s="118">
        <v>32.6</v>
      </c>
      <c r="F60" s="118"/>
      <c r="G60" s="4">
        <f t="shared" si="0"/>
        <v>91.6</v>
      </c>
      <c r="H60" s="4"/>
    </row>
    <row r="61" spans="1:8">
      <c r="B61" s="787"/>
      <c r="C61" s="787"/>
      <c r="D61" t="s">
        <v>14</v>
      </c>
      <c r="E61" s="118">
        <v>450</v>
      </c>
      <c r="F61" s="118"/>
      <c r="G61" s="4">
        <f t="shared" si="0"/>
        <v>541.6</v>
      </c>
      <c r="H61" s="4"/>
    </row>
    <row r="62" spans="1:8">
      <c r="A62" s="39">
        <v>43049</v>
      </c>
      <c r="B62" s="787">
        <v>13779</v>
      </c>
      <c r="C62" s="787" t="s">
        <v>22</v>
      </c>
      <c r="D62" t="s">
        <v>14</v>
      </c>
      <c r="E62" s="118"/>
      <c r="F62" s="118">
        <v>450</v>
      </c>
      <c r="G62" s="4">
        <f t="shared" si="0"/>
        <v>91.600000000000023</v>
      </c>
      <c r="H62" s="4"/>
    </row>
    <row r="63" spans="1:8">
      <c r="A63" s="39">
        <v>43063</v>
      </c>
      <c r="B63" s="787">
        <v>13835</v>
      </c>
      <c r="C63" s="787" t="s">
        <v>22</v>
      </c>
      <c r="D63" t="s">
        <v>12</v>
      </c>
      <c r="E63" s="118"/>
      <c r="F63" s="118">
        <v>58.7</v>
      </c>
      <c r="G63" s="4">
        <f t="shared" si="0"/>
        <v>32.90000000000002</v>
      </c>
      <c r="H63" s="4"/>
    </row>
    <row r="64" spans="1:8">
      <c r="A64" s="39">
        <v>43063</v>
      </c>
      <c r="B64" s="787">
        <v>13835</v>
      </c>
      <c r="C64" s="787" t="s">
        <v>22</v>
      </c>
      <c r="D64" t="s">
        <v>13</v>
      </c>
      <c r="E64" s="118"/>
      <c r="F64" s="118">
        <v>32.6</v>
      </c>
      <c r="G64" s="4">
        <f t="shared" si="0"/>
        <v>0.30000000000001847</v>
      </c>
      <c r="H64" s="4"/>
    </row>
    <row r="65" spans="1:8">
      <c r="A65" s="39">
        <v>43264</v>
      </c>
      <c r="B65" s="787">
        <v>14787</v>
      </c>
      <c r="C65" s="787" t="s">
        <v>22</v>
      </c>
      <c r="D65" t="s">
        <v>12</v>
      </c>
      <c r="E65" s="118"/>
      <c r="F65" s="118">
        <v>0.3</v>
      </c>
      <c r="G65" s="4">
        <f t="shared" si="0"/>
        <v>1.8485213360008856E-14</v>
      </c>
      <c r="H65" s="4"/>
    </row>
    <row r="66" spans="1:8">
      <c r="A66" s="39">
        <v>43039</v>
      </c>
      <c r="B66" s="787" t="s">
        <v>10</v>
      </c>
      <c r="C66" s="787" t="s">
        <v>23</v>
      </c>
      <c r="D66" t="s">
        <v>12</v>
      </c>
      <c r="E66" s="174">
        <v>58.7</v>
      </c>
      <c r="F66" s="118"/>
      <c r="G66" s="4">
        <f t="shared" si="0"/>
        <v>58.700000000000024</v>
      </c>
      <c r="H66" s="4"/>
    </row>
    <row r="67" spans="1:8">
      <c r="B67" s="787"/>
      <c r="C67" s="787"/>
      <c r="D67" t="s">
        <v>13</v>
      </c>
      <c r="E67" s="118">
        <v>32.6</v>
      </c>
      <c r="F67" s="118"/>
      <c r="G67" s="4">
        <f t="shared" si="0"/>
        <v>91.300000000000026</v>
      </c>
      <c r="H67" s="4"/>
    </row>
    <row r="68" spans="1:8">
      <c r="B68" s="787"/>
      <c r="C68" s="787"/>
      <c r="D68" t="s">
        <v>14</v>
      </c>
      <c r="E68" s="118">
        <v>450</v>
      </c>
      <c r="F68" s="118"/>
      <c r="G68" s="4">
        <f t="shared" si="0"/>
        <v>541.30000000000007</v>
      </c>
      <c r="H68" s="4"/>
    </row>
    <row r="69" spans="1:8">
      <c r="A69" s="39">
        <v>43084</v>
      </c>
      <c r="B69" s="787">
        <v>13939</v>
      </c>
      <c r="C69" s="787" t="s">
        <v>23</v>
      </c>
      <c r="D69" t="s">
        <v>14</v>
      </c>
      <c r="E69" s="118"/>
      <c r="F69" s="118">
        <v>450</v>
      </c>
      <c r="G69" s="4">
        <f t="shared" si="0"/>
        <v>91.300000000000068</v>
      </c>
      <c r="H69" s="4"/>
    </row>
    <row r="70" spans="1:8">
      <c r="A70" s="39">
        <v>43223</v>
      </c>
      <c r="B70" s="787">
        <v>14556</v>
      </c>
      <c r="C70" s="787" t="s">
        <v>23</v>
      </c>
      <c r="D70" t="s">
        <v>13</v>
      </c>
      <c r="E70" s="118"/>
      <c r="F70" s="118">
        <v>32.6</v>
      </c>
      <c r="G70" s="4">
        <f t="shared" si="0"/>
        <v>58.700000000000067</v>
      </c>
      <c r="H70" s="4"/>
    </row>
    <row r="71" spans="1:8">
      <c r="A71" s="39">
        <v>43237</v>
      </c>
      <c r="B71" s="787">
        <v>14616</v>
      </c>
      <c r="C71" s="787" t="s">
        <v>23</v>
      </c>
      <c r="D71" t="s">
        <v>12</v>
      </c>
      <c r="E71" s="118"/>
      <c r="F71" s="118">
        <v>58.7</v>
      </c>
      <c r="G71" s="4">
        <f t="shared" si="0"/>
        <v>6.3948846218409017E-14</v>
      </c>
      <c r="H71" s="4"/>
    </row>
    <row r="72" spans="1:8">
      <c r="A72" s="39">
        <v>43069</v>
      </c>
      <c r="B72" s="787" t="s">
        <v>10</v>
      </c>
      <c r="C72" s="787" t="s">
        <v>24</v>
      </c>
      <c r="D72" t="s">
        <v>12</v>
      </c>
      <c r="E72" s="118">
        <v>62.7</v>
      </c>
      <c r="F72" s="118"/>
      <c r="G72" s="4">
        <f t="shared" si="0"/>
        <v>62.700000000000067</v>
      </c>
      <c r="H72" s="4"/>
    </row>
    <row r="73" spans="1:8">
      <c r="B73" s="787"/>
      <c r="C73" s="787"/>
      <c r="D73" t="s">
        <v>13</v>
      </c>
      <c r="E73" s="118">
        <v>32.6</v>
      </c>
      <c r="F73" s="118"/>
      <c r="G73" s="4">
        <f t="shared" ref="G73:G145" si="1">+G72+E73-F73</f>
        <v>95.300000000000068</v>
      </c>
      <c r="H73" s="4"/>
    </row>
    <row r="74" spans="1:8">
      <c r="B74" s="787"/>
      <c r="C74" s="787"/>
      <c r="D74" t="s">
        <v>14</v>
      </c>
      <c r="E74" s="118">
        <v>450</v>
      </c>
      <c r="F74" s="118"/>
      <c r="G74" s="4">
        <f t="shared" si="1"/>
        <v>545.30000000000007</v>
      </c>
      <c r="H74" s="4"/>
    </row>
    <row r="75" spans="1:8">
      <c r="A75" s="39">
        <v>43084</v>
      </c>
      <c r="B75" s="787">
        <v>13939</v>
      </c>
      <c r="C75" s="787" t="s">
        <v>24</v>
      </c>
      <c r="D75" t="s">
        <v>14</v>
      </c>
      <c r="E75" s="118"/>
      <c r="F75" s="118">
        <v>450</v>
      </c>
      <c r="G75" s="4">
        <f t="shared" si="1"/>
        <v>95.300000000000068</v>
      </c>
      <c r="H75" s="4"/>
    </row>
    <row r="76" spans="1:8">
      <c r="A76" s="39">
        <v>43099</v>
      </c>
      <c r="B76" s="787">
        <v>14006</v>
      </c>
      <c r="C76" s="787" t="s">
        <v>24</v>
      </c>
      <c r="D76" t="s">
        <v>12</v>
      </c>
      <c r="E76" s="118"/>
      <c r="F76" s="118">
        <v>62.7</v>
      </c>
      <c r="G76" s="4">
        <f t="shared" si="1"/>
        <v>32.600000000000065</v>
      </c>
      <c r="H76" s="4"/>
    </row>
    <row r="77" spans="1:8">
      <c r="A77" s="39">
        <v>43099</v>
      </c>
      <c r="B77" s="787">
        <v>14006</v>
      </c>
      <c r="C77" s="787" t="s">
        <v>24</v>
      </c>
      <c r="D77" t="s">
        <v>13</v>
      </c>
      <c r="E77" s="118"/>
      <c r="F77" s="118">
        <v>32.6</v>
      </c>
      <c r="G77" s="4">
        <f t="shared" si="1"/>
        <v>6.3948846218409017E-14</v>
      </c>
      <c r="H77" s="4"/>
    </row>
    <row r="78" spans="1:8">
      <c r="A78" s="41">
        <v>43465</v>
      </c>
      <c r="B78" s="786" t="s">
        <v>10</v>
      </c>
      <c r="C78" s="786" t="s">
        <v>25</v>
      </c>
      <c r="D78" t="s">
        <v>12</v>
      </c>
      <c r="E78" s="118">
        <v>68.099999999999994</v>
      </c>
      <c r="F78" s="118"/>
      <c r="G78" s="4">
        <f t="shared" si="1"/>
        <v>68.100000000000051</v>
      </c>
      <c r="H78" s="4"/>
    </row>
    <row r="79" spans="1:8">
      <c r="B79" s="787"/>
      <c r="C79" s="787"/>
      <c r="D79" t="s">
        <v>13</v>
      </c>
      <c r="E79" s="118">
        <v>32.6</v>
      </c>
      <c r="F79" s="118"/>
      <c r="G79" s="4">
        <f t="shared" si="1"/>
        <v>100.70000000000005</v>
      </c>
      <c r="H79" s="4"/>
    </row>
    <row r="80" spans="1:8">
      <c r="B80" s="787"/>
      <c r="C80" s="787"/>
      <c r="D80" t="s">
        <v>14</v>
      </c>
      <c r="E80" s="118">
        <v>450</v>
      </c>
      <c r="F80" s="118"/>
      <c r="G80" s="4">
        <f t="shared" si="1"/>
        <v>550.70000000000005</v>
      </c>
      <c r="H80" s="4"/>
    </row>
    <row r="81" spans="1:8">
      <c r="A81" s="39">
        <v>43099</v>
      </c>
      <c r="B81" s="787">
        <v>14006</v>
      </c>
      <c r="C81" s="787" t="s">
        <v>25</v>
      </c>
      <c r="D81" t="s">
        <v>14</v>
      </c>
      <c r="E81" s="118"/>
      <c r="F81" s="118">
        <v>450</v>
      </c>
      <c r="G81" s="4">
        <f t="shared" si="1"/>
        <v>100.70000000000005</v>
      </c>
      <c r="H81" s="4"/>
    </row>
    <row r="82" spans="1:8">
      <c r="A82" s="39">
        <v>43145</v>
      </c>
      <c r="B82" s="787">
        <v>14218</v>
      </c>
      <c r="C82" s="787" t="s">
        <v>25</v>
      </c>
      <c r="D82" t="s">
        <v>12</v>
      </c>
      <c r="E82" s="118"/>
      <c r="F82" s="118">
        <v>68.099999999999994</v>
      </c>
      <c r="G82" s="4">
        <f t="shared" si="1"/>
        <v>32.600000000000051</v>
      </c>
      <c r="H82" s="4"/>
    </row>
    <row r="83" spans="1:8">
      <c r="A83" s="39">
        <v>43145</v>
      </c>
      <c r="B83" s="787">
        <v>14218</v>
      </c>
      <c r="C83" s="787" t="s">
        <v>25</v>
      </c>
      <c r="D83" t="s">
        <v>13</v>
      </c>
      <c r="E83" s="118"/>
      <c r="F83" s="118">
        <v>32.6</v>
      </c>
      <c r="G83" s="4">
        <f t="shared" si="1"/>
        <v>0</v>
      </c>
      <c r="H83" s="4"/>
    </row>
    <row r="84" spans="1:8">
      <c r="A84" s="41">
        <v>43131</v>
      </c>
      <c r="B84" s="786" t="s">
        <v>10</v>
      </c>
      <c r="C84" s="786" t="s">
        <v>11</v>
      </c>
      <c r="D84" t="s">
        <v>12</v>
      </c>
      <c r="E84" s="118">
        <v>60.7</v>
      </c>
      <c r="F84" s="118"/>
      <c r="G84" s="4">
        <f t="shared" si="1"/>
        <v>60.7</v>
      </c>
      <c r="H84" s="4"/>
    </row>
    <row r="85" spans="1:8">
      <c r="B85" s="787"/>
      <c r="C85" s="787"/>
      <c r="D85" t="s">
        <v>13</v>
      </c>
      <c r="E85" s="118">
        <v>32.6</v>
      </c>
      <c r="F85" s="118"/>
      <c r="G85" s="4">
        <f t="shared" si="1"/>
        <v>93.300000000000011</v>
      </c>
      <c r="H85" s="4"/>
    </row>
    <row r="86" spans="1:8">
      <c r="B86" s="787"/>
      <c r="C86" s="787"/>
      <c r="D86" t="s">
        <v>14</v>
      </c>
      <c r="E86" s="118">
        <v>450</v>
      </c>
      <c r="F86" s="118"/>
      <c r="G86" s="4">
        <f t="shared" si="1"/>
        <v>543.29999999999995</v>
      </c>
      <c r="H86" s="4"/>
    </row>
    <row r="87" spans="1:8">
      <c r="A87" s="39">
        <v>43201</v>
      </c>
      <c r="B87" s="787">
        <v>14465</v>
      </c>
      <c r="C87" s="787" t="s">
        <v>11</v>
      </c>
      <c r="D87" t="s">
        <v>12</v>
      </c>
      <c r="E87" s="118"/>
      <c r="F87" s="118">
        <v>60.7</v>
      </c>
      <c r="G87" s="4">
        <f t="shared" si="1"/>
        <v>482.59999999999997</v>
      </c>
      <c r="H87" s="4"/>
    </row>
    <row r="88" spans="1:8">
      <c r="A88" s="39">
        <v>43201</v>
      </c>
      <c r="B88" s="787">
        <v>14465</v>
      </c>
      <c r="C88" s="787" t="s">
        <v>11</v>
      </c>
      <c r="D88" t="s">
        <v>13</v>
      </c>
      <c r="E88" s="118"/>
      <c r="F88" s="118">
        <v>32.6</v>
      </c>
      <c r="G88" s="4">
        <f t="shared" si="1"/>
        <v>449.99999999999994</v>
      </c>
      <c r="H88" s="4"/>
    </row>
    <row r="89" spans="1:8">
      <c r="A89" s="39">
        <v>43145</v>
      </c>
      <c r="B89" s="787">
        <v>14218</v>
      </c>
      <c r="C89" s="787" t="s">
        <v>11</v>
      </c>
      <c r="D89" t="s">
        <v>14</v>
      </c>
      <c r="E89" s="118"/>
      <c r="F89" s="118">
        <v>450</v>
      </c>
      <c r="G89" s="4">
        <f t="shared" si="1"/>
        <v>0</v>
      </c>
      <c r="H89" s="4"/>
    </row>
    <row r="90" spans="1:8">
      <c r="A90" s="41">
        <v>43159</v>
      </c>
      <c r="B90" s="786" t="s">
        <v>10</v>
      </c>
      <c r="C90" s="786" t="s">
        <v>15</v>
      </c>
      <c r="D90" t="s">
        <v>12</v>
      </c>
      <c r="E90" s="118">
        <v>62.8</v>
      </c>
      <c r="F90" s="118"/>
      <c r="G90" s="4">
        <f t="shared" si="1"/>
        <v>62.8</v>
      </c>
      <c r="H90" s="4"/>
    </row>
    <row r="91" spans="1:8">
      <c r="B91" s="787"/>
      <c r="C91" s="787"/>
      <c r="D91" t="s">
        <v>13</v>
      </c>
      <c r="E91" s="118">
        <v>32.6</v>
      </c>
      <c r="F91" s="118"/>
      <c r="G91" s="4">
        <f t="shared" si="1"/>
        <v>95.4</v>
      </c>
      <c r="H91" s="4"/>
    </row>
    <row r="92" spans="1:8">
      <c r="B92" s="787"/>
      <c r="C92" s="787"/>
      <c r="D92" t="s">
        <v>14</v>
      </c>
      <c r="E92" s="118">
        <v>450</v>
      </c>
      <c r="F92" s="118"/>
      <c r="G92" s="4">
        <f t="shared" si="1"/>
        <v>545.4</v>
      </c>
      <c r="H92" s="4"/>
    </row>
    <row r="93" spans="1:8">
      <c r="A93" s="39">
        <v>43201</v>
      </c>
      <c r="B93" s="787">
        <v>14466</v>
      </c>
      <c r="C93" s="787" t="s">
        <v>15</v>
      </c>
      <c r="D93" t="s">
        <v>14</v>
      </c>
      <c r="E93" s="118"/>
      <c r="F93" s="118">
        <v>450</v>
      </c>
      <c r="G93" s="4">
        <f t="shared" si="1"/>
        <v>95.399999999999977</v>
      </c>
      <c r="H93" s="4"/>
    </row>
    <row r="94" spans="1:8">
      <c r="A94" s="39">
        <v>43229</v>
      </c>
      <c r="B94" s="787">
        <v>14587</v>
      </c>
      <c r="C94" s="787" t="s">
        <v>15</v>
      </c>
      <c r="D94" t="s">
        <v>12</v>
      </c>
      <c r="E94" s="118"/>
      <c r="F94" s="118">
        <v>62.8</v>
      </c>
      <c r="G94" s="4">
        <f t="shared" si="1"/>
        <v>32.59999999999998</v>
      </c>
      <c r="H94" s="4"/>
    </row>
    <row r="95" spans="1:8">
      <c r="A95" s="39">
        <v>43229</v>
      </c>
      <c r="B95" s="787">
        <v>14587</v>
      </c>
      <c r="C95" s="787" t="s">
        <v>15</v>
      </c>
      <c r="D95" t="s">
        <v>13</v>
      </c>
      <c r="E95" s="118"/>
      <c r="F95" s="118">
        <v>32.6</v>
      </c>
      <c r="G95" s="4">
        <f t="shared" si="1"/>
        <v>0</v>
      </c>
      <c r="H95" s="4"/>
    </row>
    <row r="96" spans="1:8">
      <c r="A96" s="41">
        <v>43190</v>
      </c>
      <c r="B96" s="786" t="s">
        <v>10</v>
      </c>
      <c r="C96" s="786" t="s">
        <v>16</v>
      </c>
      <c r="D96" t="s">
        <v>12</v>
      </c>
      <c r="E96" s="118">
        <v>60.3</v>
      </c>
      <c r="F96" s="118"/>
      <c r="G96" s="4">
        <f t="shared" si="1"/>
        <v>60.3</v>
      </c>
      <c r="H96" s="4"/>
    </row>
    <row r="97" spans="1:8">
      <c r="B97" s="787"/>
      <c r="C97" s="787"/>
      <c r="D97" t="s">
        <v>13</v>
      </c>
      <c r="E97" s="118">
        <v>32.6</v>
      </c>
      <c r="F97" s="118"/>
      <c r="G97" s="4">
        <f t="shared" si="1"/>
        <v>92.9</v>
      </c>
      <c r="H97" s="4"/>
    </row>
    <row r="98" spans="1:8">
      <c r="B98" s="787"/>
      <c r="C98" s="787"/>
      <c r="D98" t="s">
        <v>14</v>
      </c>
      <c r="E98" s="118">
        <v>450</v>
      </c>
      <c r="F98" s="118"/>
      <c r="G98" s="4">
        <f t="shared" si="1"/>
        <v>542.9</v>
      </c>
      <c r="H98" s="4"/>
    </row>
    <row r="99" spans="1:8">
      <c r="A99" s="39">
        <v>43229</v>
      </c>
      <c r="B99" s="787">
        <v>14587</v>
      </c>
      <c r="C99" s="787" t="s">
        <v>16</v>
      </c>
      <c r="D99" t="s">
        <v>14</v>
      </c>
      <c r="E99" s="118"/>
      <c r="F99" s="118">
        <v>450</v>
      </c>
      <c r="G99" s="4">
        <f t="shared" si="1"/>
        <v>92.899999999999977</v>
      </c>
      <c r="H99" s="4"/>
    </row>
    <row r="100" spans="1:8">
      <c r="A100" s="39">
        <v>43237</v>
      </c>
      <c r="B100" s="787">
        <v>14616</v>
      </c>
      <c r="C100" s="787" t="s">
        <v>16</v>
      </c>
      <c r="D100" t="s">
        <v>12</v>
      </c>
      <c r="E100" s="118"/>
      <c r="F100" s="118">
        <v>60.3</v>
      </c>
      <c r="G100" s="4">
        <f t="shared" si="1"/>
        <v>32.59999999999998</v>
      </c>
      <c r="H100" s="4"/>
    </row>
    <row r="101" spans="1:8">
      <c r="A101" s="39">
        <v>43237</v>
      </c>
      <c r="B101" s="787">
        <v>14616</v>
      </c>
      <c r="C101" s="787" t="s">
        <v>16</v>
      </c>
      <c r="D101" t="s">
        <v>13</v>
      </c>
      <c r="E101" s="118"/>
      <c r="F101" s="118">
        <v>32.6</v>
      </c>
      <c r="G101" s="4">
        <f t="shared" si="1"/>
        <v>0</v>
      </c>
      <c r="H101" s="4"/>
    </row>
    <row r="102" spans="1:8">
      <c r="A102" s="41">
        <v>43220</v>
      </c>
      <c r="B102" s="786" t="s">
        <v>10</v>
      </c>
      <c r="C102" s="786" t="s">
        <v>17</v>
      </c>
      <c r="D102" t="s">
        <v>12</v>
      </c>
      <c r="E102" s="118">
        <v>62.4</v>
      </c>
      <c r="F102" s="118"/>
      <c r="G102" s="4">
        <f t="shared" si="1"/>
        <v>62.4</v>
      </c>
      <c r="H102" s="4"/>
    </row>
    <row r="103" spans="1:8">
      <c r="B103" s="787"/>
      <c r="C103" s="787"/>
      <c r="D103" t="s">
        <v>13</v>
      </c>
      <c r="E103" s="118">
        <v>32.6</v>
      </c>
      <c r="F103" s="118"/>
      <c r="G103" s="4">
        <f t="shared" si="1"/>
        <v>95</v>
      </c>
      <c r="H103" s="4"/>
    </row>
    <row r="104" spans="1:8">
      <c r="B104" s="787"/>
      <c r="C104" s="787"/>
      <c r="D104" t="s">
        <v>14</v>
      </c>
      <c r="E104" s="118">
        <v>450</v>
      </c>
      <c r="F104" s="118"/>
      <c r="G104" s="4">
        <f t="shared" si="1"/>
        <v>545</v>
      </c>
      <c r="H104" s="4"/>
    </row>
    <row r="105" spans="1:8">
      <c r="A105" s="39">
        <v>43264</v>
      </c>
      <c r="B105" s="787">
        <v>14787</v>
      </c>
      <c r="C105" s="787" t="s">
        <v>17</v>
      </c>
      <c r="D105" t="s">
        <v>12</v>
      </c>
      <c r="E105" s="118"/>
      <c r="F105" s="118">
        <v>62.4</v>
      </c>
      <c r="G105" s="4">
        <f t="shared" si="1"/>
        <v>482.6</v>
      </c>
      <c r="H105" s="4"/>
    </row>
    <row r="106" spans="1:8">
      <c r="A106" s="39">
        <v>43264</v>
      </c>
      <c r="B106" s="787">
        <v>14787</v>
      </c>
      <c r="C106" s="787" t="s">
        <v>17</v>
      </c>
      <c r="D106" t="s">
        <v>13</v>
      </c>
      <c r="E106" s="118"/>
      <c r="F106" s="118">
        <v>32.6</v>
      </c>
      <c r="G106" s="4">
        <f t="shared" si="1"/>
        <v>450</v>
      </c>
      <c r="H106" s="4"/>
    </row>
    <row r="107" spans="1:8">
      <c r="A107" s="39">
        <v>43264</v>
      </c>
      <c r="B107" s="787">
        <v>14787</v>
      </c>
      <c r="C107" s="787" t="s">
        <v>17</v>
      </c>
      <c r="D107" t="s">
        <v>14</v>
      </c>
      <c r="E107" s="118"/>
      <c r="F107" s="118">
        <v>450</v>
      </c>
      <c r="G107" s="4">
        <f t="shared" si="1"/>
        <v>0</v>
      </c>
      <c r="H107" s="4"/>
    </row>
    <row r="108" spans="1:8">
      <c r="A108" s="41">
        <v>43251</v>
      </c>
      <c r="B108" s="786" t="s">
        <v>10</v>
      </c>
      <c r="C108" s="786" t="s">
        <v>18</v>
      </c>
      <c r="D108" t="s">
        <v>12</v>
      </c>
      <c r="E108" s="118">
        <v>58.1</v>
      </c>
      <c r="F108" s="118"/>
      <c r="G108" s="4">
        <f t="shared" si="1"/>
        <v>58.1</v>
      </c>
      <c r="H108" s="4"/>
    </row>
    <row r="109" spans="1:8">
      <c r="B109" s="787"/>
      <c r="C109" s="787"/>
      <c r="D109" t="s">
        <v>13</v>
      </c>
      <c r="E109" s="118">
        <v>32.6</v>
      </c>
      <c r="F109" s="118"/>
      <c r="G109" s="4">
        <f t="shared" si="1"/>
        <v>90.7</v>
      </c>
      <c r="H109" s="4"/>
    </row>
    <row r="110" spans="1:8">
      <c r="B110" s="787"/>
      <c r="C110" s="787"/>
      <c r="D110" t="s">
        <v>14</v>
      </c>
      <c r="E110" s="118">
        <v>450</v>
      </c>
      <c r="F110" s="118"/>
      <c r="G110" s="4">
        <f t="shared" si="1"/>
        <v>540.70000000000005</v>
      </c>
      <c r="H110" s="4"/>
    </row>
    <row r="111" spans="1:8">
      <c r="A111" s="39">
        <v>43313</v>
      </c>
      <c r="B111" s="787">
        <v>14988</v>
      </c>
      <c r="C111" s="787" t="s">
        <v>18</v>
      </c>
      <c r="D111" t="s">
        <v>12</v>
      </c>
      <c r="E111" s="118"/>
      <c r="F111" s="118">
        <v>58.1</v>
      </c>
      <c r="G111" s="4">
        <f t="shared" si="1"/>
        <v>482.6</v>
      </c>
      <c r="H111" s="4"/>
    </row>
    <row r="112" spans="1:8">
      <c r="A112" s="39">
        <v>43313</v>
      </c>
      <c r="B112" s="787">
        <v>14988</v>
      </c>
      <c r="C112" s="787" t="s">
        <v>18</v>
      </c>
      <c r="D112" t="s">
        <v>13</v>
      </c>
      <c r="E112" s="118"/>
      <c r="F112" s="118">
        <v>32.6</v>
      </c>
      <c r="G112" s="4">
        <f t="shared" si="1"/>
        <v>450</v>
      </c>
      <c r="H112" s="4"/>
    </row>
    <row r="113" spans="1:8">
      <c r="A113" s="39">
        <v>43313</v>
      </c>
      <c r="B113" s="787">
        <v>14988</v>
      </c>
      <c r="C113" s="787" t="s">
        <v>18</v>
      </c>
      <c r="D113" t="s">
        <v>14</v>
      </c>
      <c r="E113" s="118"/>
      <c r="F113" s="118">
        <v>450</v>
      </c>
      <c r="G113" s="4">
        <f t="shared" si="1"/>
        <v>0</v>
      </c>
      <c r="H113" s="4"/>
    </row>
    <row r="114" spans="1:8">
      <c r="A114" s="41">
        <v>43281</v>
      </c>
      <c r="B114" s="786" t="s">
        <v>10</v>
      </c>
      <c r="C114" s="786" t="s">
        <v>19</v>
      </c>
      <c r="D114" t="s">
        <v>12</v>
      </c>
      <c r="E114" s="118">
        <v>53.6</v>
      </c>
      <c r="F114" s="118"/>
      <c r="G114" s="4">
        <f t="shared" si="1"/>
        <v>53.6</v>
      </c>
      <c r="H114" s="4"/>
    </row>
    <row r="115" spans="1:8">
      <c r="B115" s="787"/>
      <c r="C115" s="787"/>
      <c r="D115" t="s">
        <v>13</v>
      </c>
      <c r="E115" s="118">
        <v>32.6</v>
      </c>
      <c r="F115" s="118"/>
      <c r="G115" s="4">
        <f t="shared" si="1"/>
        <v>86.2</v>
      </c>
      <c r="H115" s="4"/>
    </row>
    <row r="116" spans="1:8">
      <c r="B116" s="787"/>
      <c r="C116" s="787"/>
      <c r="D116" t="s">
        <v>14</v>
      </c>
      <c r="E116" s="118">
        <v>450</v>
      </c>
      <c r="F116" s="118"/>
      <c r="G116" s="4">
        <f t="shared" si="1"/>
        <v>536.20000000000005</v>
      </c>
      <c r="H116" s="4"/>
    </row>
    <row r="117" spans="1:8">
      <c r="A117" s="39">
        <v>43313</v>
      </c>
      <c r="B117" s="787">
        <v>14988</v>
      </c>
      <c r="C117" s="787" t="s">
        <v>19</v>
      </c>
      <c r="D117" t="s">
        <v>14</v>
      </c>
      <c r="E117" s="118"/>
      <c r="F117" s="118">
        <v>450</v>
      </c>
      <c r="G117" s="4">
        <f t="shared" si="1"/>
        <v>86.200000000000045</v>
      </c>
      <c r="H117" s="4"/>
    </row>
    <row r="118" spans="1:8">
      <c r="A118" s="39">
        <v>43313</v>
      </c>
      <c r="B118" s="787">
        <v>14988</v>
      </c>
      <c r="C118" s="787" t="s">
        <v>19</v>
      </c>
      <c r="D118" t="s">
        <v>12</v>
      </c>
      <c r="E118" s="118"/>
      <c r="F118" s="118">
        <v>53.6</v>
      </c>
      <c r="G118" s="4">
        <f t="shared" si="1"/>
        <v>32.600000000000044</v>
      </c>
      <c r="H118" s="4"/>
    </row>
    <row r="119" spans="1:8">
      <c r="A119" s="39">
        <v>43313</v>
      </c>
      <c r="B119" s="787">
        <v>14988</v>
      </c>
      <c r="C119" s="787" t="s">
        <v>19</v>
      </c>
      <c r="D119" t="s">
        <v>13</v>
      </c>
      <c r="E119" s="118"/>
      <c r="F119" s="118">
        <v>32.6</v>
      </c>
      <c r="G119" s="4">
        <f t="shared" si="1"/>
        <v>0</v>
      </c>
      <c r="H119" s="4"/>
    </row>
    <row r="120" spans="1:8">
      <c r="A120" s="41">
        <v>43312</v>
      </c>
      <c r="B120" s="786" t="s">
        <v>10</v>
      </c>
      <c r="C120" s="786" t="s">
        <v>20</v>
      </c>
      <c r="D120" t="s">
        <v>12</v>
      </c>
      <c r="E120" s="118">
        <v>52.6</v>
      </c>
      <c r="F120" s="118"/>
      <c r="G120" s="4">
        <f t="shared" si="1"/>
        <v>52.6</v>
      </c>
      <c r="H120" s="4"/>
    </row>
    <row r="121" spans="1:8">
      <c r="B121" s="787"/>
      <c r="C121" s="787"/>
      <c r="D121" t="s">
        <v>13</v>
      </c>
      <c r="E121" s="118">
        <v>32.6</v>
      </c>
      <c r="F121" s="118"/>
      <c r="G121" s="4">
        <f t="shared" si="1"/>
        <v>85.2</v>
      </c>
      <c r="H121" s="4"/>
    </row>
    <row r="122" spans="1:8">
      <c r="B122" s="787"/>
      <c r="C122" s="787"/>
      <c r="D122" t="s">
        <v>14</v>
      </c>
      <c r="E122" s="118">
        <v>450</v>
      </c>
      <c r="F122" s="118"/>
      <c r="G122" s="4">
        <f t="shared" si="1"/>
        <v>535.20000000000005</v>
      </c>
      <c r="H122" s="4"/>
    </row>
    <row r="123" spans="1:8">
      <c r="A123" s="39">
        <v>43368</v>
      </c>
      <c r="B123" s="787">
        <v>15227</v>
      </c>
      <c r="C123" s="787" t="s">
        <v>20</v>
      </c>
      <c r="D123" t="s">
        <v>14</v>
      </c>
      <c r="E123" s="118"/>
      <c r="F123" s="118">
        <v>450</v>
      </c>
      <c r="G123" s="4">
        <f t="shared" si="1"/>
        <v>85.200000000000045</v>
      </c>
      <c r="H123" s="4"/>
    </row>
    <row r="124" spans="1:8">
      <c r="A124" s="39">
        <v>43368</v>
      </c>
      <c r="B124" s="787">
        <v>15227</v>
      </c>
      <c r="C124" s="787" t="s">
        <v>20</v>
      </c>
      <c r="D124" t="s">
        <v>12</v>
      </c>
      <c r="E124" s="118"/>
      <c r="F124" s="118">
        <v>50</v>
      </c>
      <c r="G124" s="4">
        <f t="shared" si="1"/>
        <v>35.200000000000045</v>
      </c>
      <c r="H124" s="4"/>
    </row>
    <row r="125" spans="1:8">
      <c r="A125" s="39">
        <v>43374</v>
      </c>
      <c r="B125" s="787">
        <v>15268</v>
      </c>
      <c r="C125" s="787" t="s">
        <v>20</v>
      </c>
      <c r="D125" t="s">
        <v>12</v>
      </c>
      <c r="E125" s="118"/>
      <c r="F125" s="118">
        <v>2.6</v>
      </c>
      <c r="G125" s="4">
        <f t="shared" si="1"/>
        <v>32.600000000000044</v>
      </c>
      <c r="H125" s="4"/>
    </row>
    <row r="126" spans="1:8">
      <c r="A126" s="39">
        <v>43374</v>
      </c>
      <c r="B126" s="787">
        <v>15268</v>
      </c>
      <c r="C126" s="787" t="s">
        <v>20</v>
      </c>
      <c r="D126" t="s">
        <v>13</v>
      </c>
      <c r="E126" s="118"/>
      <c r="F126" s="118">
        <v>32.6</v>
      </c>
      <c r="G126" s="4">
        <f t="shared" si="1"/>
        <v>0</v>
      </c>
      <c r="H126" s="4"/>
    </row>
    <row r="127" spans="1:8">
      <c r="A127" s="41">
        <v>43343</v>
      </c>
      <c r="B127" s="786" t="s">
        <v>10</v>
      </c>
      <c r="C127" s="786" t="s">
        <v>21</v>
      </c>
      <c r="D127" t="s">
        <v>12</v>
      </c>
      <c r="E127" s="118">
        <v>52.5</v>
      </c>
      <c r="F127" s="118"/>
      <c r="G127" s="4">
        <f t="shared" si="1"/>
        <v>52.5</v>
      </c>
      <c r="H127" s="4"/>
    </row>
    <row r="128" spans="1:8">
      <c r="B128" s="787"/>
      <c r="C128" s="787"/>
      <c r="D128" t="s">
        <v>13</v>
      </c>
      <c r="E128" s="118">
        <v>32.6</v>
      </c>
      <c r="F128" s="118"/>
      <c r="G128" s="4">
        <f t="shared" si="1"/>
        <v>85.1</v>
      </c>
      <c r="H128" s="4"/>
    </row>
    <row r="129" spans="1:8">
      <c r="B129" s="787"/>
      <c r="C129" s="787"/>
      <c r="D129" t="s">
        <v>14</v>
      </c>
      <c r="E129" s="118">
        <v>450</v>
      </c>
      <c r="F129" s="118"/>
      <c r="G129" s="4">
        <f t="shared" si="1"/>
        <v>535.1</v>
      </c>
      <c r="H129" s="4"/>
    </row>
    <row r="130" spans="1:8">
      <c r="A130" s="39">
        <v>43374</v>
      </c>
      <c r="B130" s="787">
        <v>15268</v>
      </c>
      <c r="C130" s="787" t="s">
        <v>21</v>
      </c>
      <c r="D130" t="s">
        <v>12</v>
      </c>
      <c r="E130" s="118"/>
      <c r="F130" s="118">
        <v>7.8</v>
      </c>
      <c r="G130" s="4">
        <f t="shared" si="1"/>
        <v>527.30000000000007</v>
      </c>
      <c r="H130" s="4"/>
    </row>
    <row r="131" spans="1:8">
      <c r="A131" s="39">
        <v>43404</v>
      </c>
      <c r="B131" s="787">
        <v>15403</v>
      </c>
      <c r="C131" s="787" t="s">
        <v>21</v>
      </c>
      <c r="D131" t="s">
        <v>12</v>
      </c>
      <c r="E131" s="118"/>
      <c r="F131" s="118">
        <v>10</v>
      </c>
      <c r="G131" s="4">
        <f t="shared" si="1"/>
        <v>517.30000000000007</v>
      </c>
      <c r="H131" s="4"/>
    </row>
    <row r="132" spans="1:8">
      <c r="A132" s="39">
        <v>43417</v>
      </c>
      <c r="B132" s="787">
        <v>15487</v>
      </c>
      <c r="C132" s="787" t="s">
        <v>21</v>
      </c>
      <c r="D132" t="s">
        <v>14</v>
      </c>
      <c r="E132" s="118"/>
      <c r="F132" s="118">
        <v>450</v>
      </c>
      <c r="G132" s="4">
        <f t="shared" si="1"/>
        <v>67.300000000000068</v>
      </c>
      <c r="H132" s="4"/>
    </row>
    <row r="133" spans="1:8">
      <c r="A133" s="39">
        <v>43417</v>
      </c>
      <c r="B133" s="787">
        <v>15487</v>
      </c>
      <c r="C133" s="787" t="s">
        <v>21</v>
      </c>
      <c r="D133" t="s">
        <v>12</v>
      </c>
      <c r="E133" s="118"/>
      <c r="F133" s="118">
        <v>34.700000000000003</v>
      </c>
      <c r="G133" s="4">
        <f t="shared" si="1"/>
        <v>32.600000000000065</v>
      </c>
      <c r="H133" s="4"/>
    </row>
    <row r="134" spans="1:8">
      <c r="A134" s="39">
        <v>43417</v>
      </c>
      <c r="B134" s="787">
        <v>15487</v>
      </c>
      <c r="C134" s="787" t="s">
        <v>21</v>
      </c>
      <c r="D134" t="s">
        <v>13</v>
      </c>
      <c r="E134" s="118"/>
      <c r="F134" s="118">
        <v>15.3</v>
      </c>
      <c r="G134" s="4">
        <f t="shared" si="1"/>
        <v>17.300000000000065</v>
      </c>
      <c r="H134" s="4"/>
    </row>
    <row r="135" spans="1:8">
      <c r="A135" s="39">
        <v>43437</v>
      </c>
      <c r="B135" s="787">
        <v>15590</v>
      </c>
      <c r="C135" s="787" t="s">
        <v>21</v>
      </c>
      <c r="D135" t="s">
        <v>13</v>
      </c>
      <c r="E135" s="118"/>
      <c r="F135" s="118">
        <v>17.3</v>
      </c>
      <c r="G135" s="4">
        <f t="shared" si="1"/>
        <v>6.3948846218409017E-14</v>
      </c>
      <c r="H135" s="4"/>
    </row>
    <row r="136" spans="1:8">
      <c r="A136" s="41">
        <v>43373</v>
      </c>
      <c r="B136" s="786" t="s">
        <v>10</v>
      </c>
      <c r="C136" s="786" t="s">
        <v>22</v>
      </c>
      <c r="D136" t="s">
        <v>12</v>
      </c>
      <c r="E136" s="118">
        <v>53.5</v>
      </c>
      <c r="F136" s="118"/>
      <c r="G136" s="4">
        <f t="shared" si="1"/>
        <v>53.500000000000064</v>
      </c>
      <c r="H136" s="4"/>
    </row>
    <row r="137" spans="1:8">
      <c r="B137" s="787"/>
      <c r="C137" s="787"/>
      <c r="D137" t="s">
        <v>13</v>
      </c>
      <c r="E137" s="118">
        <v>32.700000000000003</v>
      </c>
      <c r="F137" s="118"/>
      <c r="G137" s="4">
        <f t="shared" si="1"/>
        <v>86.200000000000074</v>
      </c>
      <c r="H137" s="4"/>
    </row>
    <row r="138" spans="1:8">
      <c r="B138" s="787"/>
      <c r="C138" s="787"/>
      <c r="D138" t="s">
        <v>14</v>
      </c>
      <c r="E138" s="118">
        <v>450</v>
      </c>
      <c r="F138" s="118"/>
      <c r="G138" s="4">
        <f t="shared" si="1"/>
        <v>536.20000000000005</v>
      </c>
      <c r="H138" s="4"/>
    </row>
    <row r="139" spans="1:8">
      <c r="A139" s="39">
        <v>43437</v>
      </c>
      <c r="B139" s="787">
        <v>15590</v>
      </c>
      <c r="C139" s="787" t="s">
        <v>22</v>
      </c>
      <c r="D139" t="s">
        <v>12</v>
      </c>
      <c r="E139" s="118"/>
      <c r="F139" s="118">
        <v>32.700000000000003</v>
      </c>
      <c r="G139" s="4">
        <f t="shared" si="1"/>
        <v>503.50000000000006</v>
      </c>
      <c r="H139" s="4"/>
    </row>
    <row r="140" spans="1:8">
      <c r="A140" s="39">
        <v>43437</v>
      </c>
      <c r="B140" s="787">
        <v>15590</v>
      </c>
      <c r="C140" s="787" t="s">
        <v>22</v>
      </c>
      <c r="D140" t="s">
        <v>14</v>
      </c>
      <c r="E140" s="118"/>
      <c r="F140" s="118">
        <v>450</v>
      </c>
      <c r="G140" s="4">
        <f t="shared" si="1"/>
        <v>53.500000000000057</v>
      </c>
      <c r="H140" s="4"/>
    </row>
    <row r="141" spans="1:8">
      <c r="A141" s="39">
        <v>43498</v>
      </c>
      <c r="B141" s="787">
        <v>15900</v>
      </c>
      <c r="C141" s="787" t="s">
        <v>22</v>
      </c>
      <c r="D141" t="s">
        <v>12</v>
      </c>
      <c r="E141" s="118"/>
      <c r="F141" s="118">
        <v>20.8</v>
      </c>
      <c r="G141" s="4">
        <f t="shared" si="1"/>
        <v>32.70000000000006</v>
      </c>
      <c r="H141" s="4"/>
    </row>
    <row r="142" spans="1:8">
      <c r="A142" s="39">
        <v>43498</v>
      </c>
      <c r="B142" s="787">
        <v>15900</v>
      </c>
      <c r="C142" s="787" t="s">
        <v>22</v>
      </c>
      <c r="D142" t="s">
        <v>13</v>
      </c>
      <c r="E142" s="118"/>
      <c r="F142" s="118">
        <v>32.700000000000003</v>
      </c>
      <c r="G142" s="4">
        <f t="shared" si="1"/>
        <v>5.6843418860808015E-14</v>
      </c>
      <c r="H142" s="4"/>
    </row>
    <row r="143" spans="1:8">
      <c r="A143" s="41">
        <v>43404</v>
      </c>
      <c r="B143" s="786" t="s">
        <v>10</v>
      </c>
      <c r="C143" s="786" t="s">
        <v>23</v>
      </c>
      <c r="D143" t="s">
        <v>12</v>
      </c>
      <c r="E143" s="118">
        <v>53.9</v>
      </c>
      <c r="F143" s="118"/>
      <c r="G143" s="4">
        <f t="shared" si="1"/>
        <v>53.900000000000055</v>
      </c>
      <c r="H143" s="4"/>
    </row>
    <row r="144" spans="1:8">
      <c r="B144" s="787"/>
      <c r="C144" s="787"/>
      <c r="D144" t="s">
        <v>13</v>
      </c>
      <c r="E144" s="118">
        <v>39.6</v>
      </c>
      <c r="F144" s="118"/>
      <c r="G144" s="4">
        <f t="shared" si="1"/>
        <v>93.500000000000057</v>
      </c>
      <c r="H144" s="4"/>
    </row>
    <row r="145" spans="1:8">
      <c r="B145" s="787"/>
      <c r="C145" s="787"/>
      <c r="D145" t="s">
        <v>14</v>
      </c>
      <c r="E145" s="118">
        <v>450</v>
      </c>
      <c r="F145" s="118"/>
      <c r="G145" s="4">
        <f t="shared" si="1"/>
        <v>543.5</v>
      </c>
      <c r="H145" s="4"/>
    </row>
    <row r="146" spans="1:8">
      <c r="B146" s="787"/>
      <c r="C146" s="787"/>
      <c r="D146" t="s">
        <v>69</v>
      </c>
      <c r="E146" s="118">
        <v>6</v>
      </c>
      <c r="F146" s="118"/>
      <c r="G146" s="4">
        <f t="shared" ref="G146:G226" si="2">+G145+E146-F146</f>
        <v>549.5</v>
      </c>
      <c r="H146" s="4"/>
    </row>
    <row r="147" spans="1:8">
      <c r="A147" s="39">
        <v>43383</v>
      </c>
      <c r="B147" s="787">
        <v>9009</v>
      </c>
      <c r="C147" s="787" t="s">
        <v>23</v>
      </c>
      <c r="D147" t="s">
        <v>69</v>
      </c>
      <c r="E147" s="118"/>
      <c r="F147" s="118">
        <v>6</v>
      </c>
      <c r="G147" s="4">
        <f t="shared" si="2"/>
        <v>543.5</v>
      </c>
      <c r="H147" s="4"/>
    </row>
    <row r="148" spans="1:8">
      <c r="A148" s="39">
        <v>43498</v>
      </c>
      <c r="B148" s="787">
        <v>15900</v>
      </c>
      <c r="C148" s="787" t="s">
        <v>23</v>
      </c>
      <c r="D148" t="s">
        <v>12</v>
      </c>
      <c r="E148" s="118"/>
      <c r="F148" s="118">
        <v>53.9</v>
      </c>
      <c r="G148" s="4">
        <f t="shared" si="2"/>
        <v>489.6</v>
      </c>
      <c r="H148" s="4"/>
    </row>
    <row r="149" spans="1:8">
      <c r="A149" s="39">
        <v>43498</v>
      </c>
      <c r="B149" s="787">
        <v>15900</v>
      </c>
      <c r="C149" s="787" t="s">
        <v>23</v>
      </c>
      <c r="D149" t="s">
        <v>13</v>
      </c>
      <c r="E149" s="118"/>
      <c r="F149" s="118">
        <v>39.6</v>
      </c>
      <c r="G149" s="4">
        <f t="shared" si="2"/>
        <v>450</v>
      </c>
      <c r="H149" s="4"/>
    </row>
    <row r="150" spans="1:8">
      <c r="A150" s="39">
        <v>43498</v>
      </c>
      <c r="B150" s="787">
        <v>15900</v>
      </c>
      <c r="C150" s="787" t="s">
        <v>23</v>
      </c>
      <c r="D150" t="s">
        <v>14</v>
      </c>
      <c r="E150" s="118"/>
      <c r="F150" s="118">
        <v>450</v>
      </c>
      <c r="G150" s="4">
        <f t="shared" si="2"/>
        <v>0</v>
      </c>
      <c r="H150" s="4"/>
    </row>
    <row r="151" spans="1:8">
      <c r="A151" s="41">
        <v>43434</v>
      </c>
      <c r="B151" s="786" t="s">
        <v>10</v>
      </c>
      <c r="C151" s="786" t="s">
        <v>24</v>
      </c>
      <c r="D151" t="s">
        <v>12</v>
      </c>
      <c r="E151" s="118">
        <v>55.4</v>
      </c>
      <c r="F151" s="118"/>
      <c r="G151" s="4">
        <f t="shared" si="2"/>
        <v>55.4</v>
      </c>
      <c r="H151" s="4"/>
    </row>
    <row r="152" spans="1:8">
      <c r="B152" s="787"/>
      <c r="C152" s="787"/>
      <c r="D152" t="s">
        <v>13</v>
      </c>
      <c r="E152" s="118">
        <v>39.6</v>
      </c>
      <c r="F152" s="118"/>
      <c r="G152" s="4">
        <f t="shared" si="2"/>
        <v>95</v>
      </c>
      <c r="H152" s="4"/>
    </row>
    <row r="153" spans="1:8">
      <c r="B153" s="787"/>
      <c r="C153" s="787"/>
      <c r="D153" t="s">
        <v>14</v>
      </c>
      <c r="E153" s="118">
        <v>450</v>
      </c>
      <c r="F153" s="118"/>
      <c r="G153" s="4">
        <f t="shared" si="2"/>
        <v>545</v>
      </c>
      <c r="H153" s="4"/>
    </row>
    <row r="154" spans="1:8">
      <c r="A154" s="39">
        <v>43498</v>
      </c>
      <c r="B154" s="787">
        <v>15900</v>
      </c>
      <c r="C154" s="787" t="s">
        <v>24</v>
      </c>
      <c r="D154" t="s">
        <v>14</v>
      </c>
      <c r="E154" s="118"/>
      <c r="F154" s="118">
        <v>450</v>
      </c>
      <c r="G154" s="4">
        <f t="shared" si="2"/>
        <v>95</v>
      </c>
      <c r="H154" s="4"/>
    </row>
    <row r="155" spans="1:8">
      <c r="A155" s="39">
        <v>43498</v>
      </c>
      <c r="B155" s="787">
        <v>15900</v>
      </c>
      <c r="C155" s="787" t="s">
        <v>24</v>
      </c>
      <c r="D155" t="s">
        <v>12</v>
      </c>
      <c r="E155" s="118"/>
      <c r="F155" s="118">
        <v>55.4</v>
      </c>
      <c r="G155" s="4">
        <f t="shared" si="2"/>
        <v>39.6</v>
      </c>
      <c r="H155" s="4"/>
    </row>
    <row r="156" spans="1:8">
      <c r="A156" s="47">
        <v>43498</v>
      </c>
      <c r="B156" s="20">
        <v>15900</v>
      </c>
      <c r="C156" s="20" t="s">
        <v>24</v>
      </c>
      <c r="D156" s="2" t="s">
        <v>13</v>
      </c>
      <c r="E156" s="174"/>
      <c r="F156" s="174">
        <v>39.6</v>
      </c>
      <c r="G156" s="16">
        <f t="shared" si="2"/>
        <v>0</v>
      </c>
      <c r="H156" s="16"/>
    </row>
    <row r="157" spans="1:8">
      <c r="A157" s="59">
        <v>43465</v>
      </c>
      <c r="B157" s="55" t="s">
        <v>10</v>
      </c>
      <c r="C157" s="55" t="s">
        <v>25</v>
      </c>
      <c r="D157" s="2" t="s">
        <v>12</v>
      </c>
      <c r="E157" s="174">
        <v>59.1</v>
      </c>
      <c r="F157" s="174"/>
      <c r="G157" s="16">
        <f t="shared" si="2"/>
        <v>59.1</v>
      </c>
      <c r="H157" s="16"/>
    </row>
    <row r="158" spans="1:8">
      <c r="A158" s="47"/>
      <c r="B158" s="20"/>
      <c r="C158" s="20"/>
      <c r="D158" s="2" t="s">
        <v>13</v>
      </c>
      <c r="E158" s="174">
        <v>39.6</v>
      </c>
      <c r="F158" s="174"/>
      <c r="G158" s="16">
        <f t="shared" si="2"/>
        <v>98.7</v>
      </c>
      <c r="H158" s="16"/>
    </row>
    <row r="159" spans="1:8">
      <c r="A159" s="47"/>
      <c r="B159" s="20"/>
      <c r="C159" s="20"/>
      <c r="D159" s="2" t="s">
        <v>14</v>
      </c>
      <c r="E159" s="174">
        <v>450</v>
      </c>
      <c r="F159" s="174"/>
      <c r="G159" s="16">
        <f t="shared" si="2"/>
        <v>548.70000000000005</v>
      </c>
      <c r="H159" s="16"/>
    </row>
    <row r="160" spans="1:8">
      <c r="A160" s="47">
        <v>43498</v>
      </c>
      <c r="B160" s="20">
        <v>15900</v>
      </c>
      <c r="C160" s="20" t="s">
        <v>25</v>
      </c>
      <c r="D160" s="2" t="s">
        <v>12</v>
      </c>
      <c r="E160" s="174"/>
      <c r="F160" s="174">
        <v>8</v>
      </c>
      <c r="G160" s="16">
        <f t="shared" si="2"/>
        <v>540.70000000000005</v>
      </c>
      <c r="H160" s="16"/>
    </row>
    <row r="161" spans="1:8">
      <c r="A161" s="47">
        <v>43545</v>
      </c>
      <c r="B161" s="20">
        <v>17941</v>
      </c>
      <c r="C161" s="20" t="s">
        <v>25</v>
      </c>
      <c r="D161" s="2" t="s">
        <v>12</v>
      </c>
      <c r="E161" s="174"/>
      <c r="F161" s="174">
        <v>51.1</v>
      </c>
      <c r="G161" s="16">
        <f t="shared" si="2"/>
        <v>489.6</v>
      </c>
      <c r="H161" s="16"/>
    </row>
    <row r="162" spans="1:8">
      <c r="A162" s="47">
        <v>43545</v>
      </c>
      <c r="B162" s="20">
        <v>17941</v>
      </c>
      <c r="C162" s="20" t="s">
        <v>25</v>
      </c>
      <c r="D162" s="2" t="s">
        <v>13</v>
      </c>
      <c r="E162" s="174"/>
      <c r="F162" s="174">
        <v>39.6</v>
      </c>
      <c r="G162" s="16">
        <f t="shared" si="2"/>
        <v>450</v>
      </c>
      <c r="H162" s="16"/>
    </row>
    <row r="163" spans="1:8">
      <c r="A163" s="47">
        <v>43545</v>
      </c>
      <c r="B163" s="20">
        <v>17942</v>
      </c>
      <c r="C163" s="20" t="s">
        <v>25</v>
      </c>
      <c r="D163" s="2" t="s">
        <v>14</v>
      </c>
      <c r="E163" s="174"/>
      <c r="F163" s="174">
        <v>260</v>
      </c>
      <c r="G163" s="16">
        <f t="shared" si="2"/>
        <v>190</v>
      </c>
      <c r="H163" s="16"/>
    </row>
    <row r="164" spans="1:8">
      <c r="A164" s="47">
        <v>43579</v>
      </c>
      <c r="B164" s="20" t="s">
        <v>5537</v>
      </c>
      <c r="C164" s="20" t="s">
        <v>25</v>
      </c>
      <c r="D164" s="2" t="s">
        <v>14</v>
      </c>
      <c r="E164" s="174"/>
      <c r="F164" s="174">
        <v>190</v>
      </c>
      <c r="G164" s="16">
        <f t="shared" si="2"/>
        <v>0</v>
      </c>
      <c r="H164" s="16"/>
    </row>
    <row r="165" spans="1:8">
      <c r="A165" s="59">
        <v>43496</v>
      </c>
      <c r="B165" s="55" t="s">
        <v>10</v>
      </c>
      <c r="C165" s="55" t="s">
        <v>11</v>
      </c>
      <c r="D165" s="2" t="s">
        <v>12</v>
      </c>
      <c r="E165" s="174">
        <v>61.6</v>
      </c>
      <c r="F165" s="174"/>
      <c r="G165" s="16">
        <f t="shared" si="2"/>
        <v>61.6</v>
      </c>
      <c r="H165" s="16"/>
    </row>
    <row r="166" spans="1:8">
      <c r="A166" s="47"/>
      <c r="B166" s="20"/>
      <c r="C166" s="20"/>
      <c r="D166" s="2" t="s">
        <v>13</v>
      </c>
      <c r="E166" s="174">
        <v>39.6</v>
      </c>
      <c r="F166" s="174"/>
      <c r="G166" s="16">
        <f t="shared" si="2"/>
        <v>101.2</v>
      </c>
      <c r="H166" s="16"/>
    </row>
    <row r="167" spans="1:8">
      <c r="A167" s="47"/>
      <c r="B167" s="20"/>
      <c r="C167" s="20"/>
      <c r="D167" s="2" t="s">
        <v>14</v>
      </c>
      <c r="E167" s="174">
        <v>450</v>
      </c>
      <c r="F167" s="174"/>
      <c r="G167" s="16">
        <f t="shared" si="2"/>
        <v>551.20000000000005</v>
      </c>
      <c r="H167" s="16"/>
    </row>
    <row r="168" spans="1:8">
      <c r="A168" s="47">
        <v>43545</v>
      </c>
      <c r="B168" s="20">
        <v>17941</v>
      </c>
      <c r="C168" s="20" t="s">
        <v>11</v>
      </c>
      <c r="D168" s="2" t="s">
        <v>12</v>
      </c>
      <c r="E168" s="174"/>
      <c r="F168" s="174">
        <v>61.6</v>
      </c>
      <c r="G168" s="16">
        <f t="shared" si="2"/>
        <v>489.6</v>
      </c>
      <c r="H168" s="16"/>
    </row>
    <row r="169" spans="1:8">
      <c r="A169" s="47">
        <v>43545</v>
      </c>
      <c r="B169" s="20">
        <v>17941</v>
      </c>
      <c r="C169" s="20" t="s">
        <v>11</v>
      </c>
      <c r="D169" s="2" t="s">
        <v>13</v>
      </c>
      <c r="E169" s="174"/>
      <c r="F169" s="174">
        <v>39.6</v>
      </c>
      <c r="G169" s="16">
        <f t="shared" si="2"/>
        <v>450</v>
      </c>
      <c r="H169" s="16"/>
    </row>
    <row r="170" spans="1:8">
      <c r="A170" s="47">
        <v>43579</v>
      </c>
      <c r="B170" s="20" t="s">
        <v>5537</v>
      </c>
      <c r="C170" s="20" t="s">
        <v>11</v>
      </c>
      <c r="D170" s="2" t="s">
        <v>14</v>
      </c>
      <c r="E170" s="174"/>
      <c r="F170" s="174">
        <v>310</v>
      </c>
      <c r="G170" s="16">
        <f t="shared" si="2"/>
        <v>140</v>
      </c>
      <c r="H170" s="16"/>
    </row>
    <row r="171" spans="1:8">
      <c r="A171" s="47">
        <v>43601</v>
      </c>
      <c r="B171" s="20" t="s">
        <v>5538</v>
      </c>
      <c r="C171" s="20" t="s">
        <v>11</v>
      </c>
      <c r="D171" s="2" t="s">
        <v>14</v>
      </c>
      <c r="E171" s="174"/>
      <c r="F171" s="174">
        <v>140</v>
      </c>
      <c r="G171" s="16">
        <f t="shared" si="2"/>
        <v>0</v>
      </c>
      <c r="H171" s="16"/>
    </row>
    <row r="172" spans="1:8">
      <c r="A172" s="59">
        <v>43524</v>
      </c>
      <c r="B172" s="55" t="s">
        <v>10</v>
      </c>
      <c r="C172" s="55" t="s">
        <v>15</v>
      </c>
      <c r="D172" s="2" t="s">
        <v>12</v>
      </c>
      <c r="E172" s="174">
        <v>65.099999999999994</v>
      </c>
      <c r="F172" s="174"/>
      <c r="G172" s="16">
        <f t="shared" si="2"/>
        <v>65.099999999999994</v>
      </c>
      <c r="H172" s="16"/>
    </row>
    <row r="173" spans="1:8">
      <c r="A173" s="47"/>
      <c r="B173" s="20"/>
      <c r="C173" s="20"/>
      <c r="D173" s="2" t="s">
        <v>13</v>
      </c>
      <c r="E173" s="174">
        <v>48.4</v>
      </c>
      <c r="F173" s="174"/>
      <c r="G173" s="16">
        <f t="shared" si="2"/>
        <v>113.5</v>
      </c>
      <c r="H173" s="16"/>
    </row>
    <row r="174" spans="1:8">
      <c r="A174" s="47"/>
      <c r="B174" s="20"/>
      <c r="C174" s="20"/>
      <c r="D174" s="2" t="s">
        <v>14</v>
      </c>
      <c r="E174" s="174">
        <v>450</v>
      </c>
      <c r="F174" s="174"/>
      <c r="G174" s="16">
        <f t="shared" si="2"/>
        <v>563.5</v>
      </c>
      <c r="H174" s="16"/>
    </row>
    <row r="175" spans="1:8">
      <c r="A175" s="47">
        <v>43601</v>
      </c>
      <c r="B175" s="20" t="s">
        <v>5538</v>
      </c>
      <c r="C175" s="20" t="s">
        <v>15</v>
      </c>
      <c r="D175" s="2" t="s">
        <v>14</v>
      </c>
      <c r="E175" s="174"/>
      <c r="F175" s="174">
        <v>360</v>
      </c>
      <c r="G175" s="16">
        <f t="shared" si="2"/>
        <v>203.5</v>
      </c>
      <c r="H175" s="16"/>
    </row>
    <row r="176" spans="1:8">
      <c r="A176" s="47">
        <v>43616</v>
      </c>
      <c r="B176" s="20" t="s">
        <v>5539</v>
      </c>
      <c r="C176" s="20" t="s">
        <v>15</v>
      </c>
      <c r="D176" s="2" t="s">
        <v>12</v>
      </c>
      <c r="E176" s="174"/>
      <c r="F176" s="174">
        <v>65.099999999999994</v>
      </c>
      <c r="G176" s="16">
        <f t="shared" si="2"/>
        <v>138.4</v>
      </c>
      <c r="H176" s="16"/>
    </row>
    <row r="177" spans="1:9">
      <c r="A177" s="47">
        <v>43616</v>
      </c>
      <c r="B177" s="20" t="s">
        <v>5539</v>
      </c>
      <c r="C177" s="20" t="s">
        <v>15</v>
      </c>
      <c r="D177" s="2" t="s">
        <v>13</v>
      </c>
      <c r="E177" s="174"/>
      <c r="F177" s="174">
        <v>48.4</v>
      </c>
      <c r="G177" s="16">
        <f t="shared" si="2"/>
        <v>90</v>
      </c>
      <c r="H177" s="16"/>
    </row>
    <row r="178" spans="1:9">
      <c r="A178" s="47">
        <v>43616</v>
      </c>
      <c r="B178" s="20" t="s">
        <v>5539</v>
      </c>
      <c r="C178" s="20" t="s">
        <v>15</v>
      </c>
      <c r="D178" s="2" t="s">
        <v>14</v>
      </c>
      <c r="E178" s="174"/>
      <c r="F178" s="174">
        <v>90</v>
      </c>
      <c r="G178" s="16">
        <f t="shared" si="2"/>
        <v>0</v>
      </c>
      <c r="H178" s="16"/>
    </row>
    <row r="179" spans="1:9">
      <c r="A179" s="59">
        <v>43555</v>
      </c>
      <c r="B179" s="55" t="s">
        <v>10</v>
      </c>
      <c r="C179" s="55" t="s">
        <v>16</v>
      </c>
      <c r="D179" s="2" t="s">
        <v>12</v>
      </c>
      <c r="E179" s="174">
        <v>60.5</v>
      </c>
      <c r="F179" s="174"/>
      <c r="G179" s="16">
        <f t="shared" si="2"/>
        <v>60.5</v>
      </c>
      <c r="H179" s="16"/>
    </row>
    <row r="180" spans="1:9">
      <c r="A180" s="47"/>
      <c r="B180" s="20"/>
      <c r="C180" s="20"/>
      <c r="D180" s="2" t="s">
        <v>13</v>
      </c>
      <c r="E180" s="174">
        <v>38.5</v>
      </c>
      <c r="F180" s="174"/>
      <c r="G180" s="16">
        <f t="shared" si="2"/>
        <v>99</v>
      </c>
      <c r="H180" s="16"/>
    </row>
    <row r="181" spans="1:9">
      <c r="A181" s="47"/>
      <c r="B181" s="20"/>
      <c r="C181" s="20"/>
      <c r="D181" s="2" t="s">
        <v>14</v>
      </c>
      <c r="E181" s="174">
        <v>450</v>
      </c>
      <c r="F181" s="174"/>
      <c r="G181" s="16">
        <f t="shared" si="2"/>
        <v>549</v>
      </c>
      <c r="H181" s="16"/>
    </row>
    <row r="182" spans="1:9">
      <c r="A182" s="47">
        <v>43616</v>
      </c>
      <c r="B182" s="20" t="s">
        <v>5539</v>
      </c>
      <c r="C182" s="20" t="s">
        <v>16</v>
      </c>
      <c r="D182" s="2" t="s">
        <v>12</v>
      </c>
      <c r="E182" s="174"/>
      <c r="F182" s="174">
        <v>51.5</v>
      </c>
      <c r="G182" s="16">
        <f t="shared" si="2"/>
        <v>497.5</v>
      </c>
      <c r="H182" s="16"/>
    </row>
    <row r="183" spans="1:9">
      <c r="A183" s="47">
        <v>43644</v>
      </c>
      <c r="B183" s="20" t="s">
        <v>5540</v>
      </c>
      <c r="C183" s="20" t="s">
        <v>16</v>
      </c>
      <c r="D183" s="2" t="s">
        <v>14</v>
      </c>
      <c r="E183" s="174"/>
      <c r="F183" s="174">
        <v>433</v>
      </c>
      <c r="G183" s="16">
        <f t="shared" si="2"/>
        <v>64.5</v>
      </c>
      <c r="H183" s="16"/>
    </row>
    <row r="184" spans="1:9">
      <c r="A184" s="47">
        <v>43677</v>
      </c>
      <c r="B184" s="20" t="s">
        <v>5541</v>
      </c>
      <c r="C184" s="20" t="s">
        <v>16</v>
      </c>
      <c r="D184" s="2" t="s">
        <v>12</v>
      </c>
      <c r="E184" s="174"/>
      <c r="F184" s="174">
        <v>9</v>
      </c>
      <c r="G184" s="16">
        <f t="shared" si="2"/>
        <v>55.5</v>
      </c>
      <c r="H184" s="16"/>
    </row>
    <row r="185" spans="1:9">
      <c r="A185" s="47">
        <v>43677</v>
      </c>
      <c r="B185" s="20" t="s">
        <v>5541</v>
      </c>
      <c r="C185" s="20" t="s">
        <v>16</v>
      </c>
      <c r="D185" s="2" t="s">
        <v>13</v>
      </c>
      <c r="E185" s="174"/>
      <c r="F185" s="174">
        <v>38.5</v>
      </c>
      <c r="G185" s="16">
        <f t="shared" si="2"/>
        <v>17</v>
      </c>
      <c r="H185" s="16"/>
    </row>
    <row r="186" spans="1:9">
      <c r="A186" s="47">
        <v>43677</v>
      </c>
      <c r="B186" s="20" t="s">
        <v>5541</v>
      </c>
      <c r="C186" s="20" t="s">
        <v>16</v>
      </c>
      <c r="D186" s="2" t="s">
        <v>14</v>
      </c>
      <c r="E186" s="174"/>
      <c r="F186" s="174">
        <v>17</v>
      </c>
      <c r="G186" s="16">
        <f t="shared" si="2"/>
        <v>0</v>
      </c>
      <c r="H186" s="16"/>
    </row>
    <row r="187" spans="1:9">
      <c r="A187" s="59">
        <v>43585</v>
      </c>
      <c r="B187" s="55" t="s">
        <v>10</v>
      </c>
      <c r="C187" s="55" t="s">
        <v>17</v>
      </c>
      <c r="D187" s="2" t="s">
        <v>12</v>
      </c>
      <c r="E187" s="174">
        <v>61.2</v>
      </c>
      <c r="F187" s="174"/>
      <c r="G187" s="16">
        <f t="shared" si="2"/>
        <v>61.2</v>
      </c>
      <c r="H187" s="16"/>
    </row>
    <row r="188" spans="1:9">
      <c r="A188" s="47"/>
      <c r="B188" s="20"/>
      <c r="C188" s="20"/>
      <c r="D188" s="2" t="s">
        <v>13</v>
      </c>
      <c r="E188" s="174">
        <v>35.1</v>
      </c>
      <c r="F188" s="174"/>
      <c r="G188" s="16">
        <f t="shared" si="2"/>
        <v>96.300000000000011</v>
      </c>
      <c r="H188" s="16"/>
    </row>
    <row r="189" spans="1:9">
      <c r="A189" s="47"/>
      <c r="B189" s="20"/>
      <c r="C189" s="20"/>
      <c r="D189" s="2" t="s">
        <v>14</v>
      </c>
      <c r="E189" s="174">
        <v>450</v>
      </c>
      <c r="F189" s="174"/>
      <c r="G189" s="16">
        <f t="shared" si="2"/>
        <v>546.29999999999995</v>
      </c>
      <c r="H189" s="16"/>
    </row>
    <row r="190" spans="1:9">
      <c r="A190" s="47">
        <v>43677</v>
      </c>
      <c r="B190" s="20" t="s">
        <v>5541</v>
      </c>
      <c r="C190" s="20" t="s">
        <v>17</v>
      </c>
      <c r="D190" s="2" t="s">
        <v>14</v>
      </c>
      <c r="E190" s="174"/>
      <c r="F190" s="174">
        <v>338.5</v>
      </c>
      <c r="G190" s="16">
        <f t="shared" si="2"/>
        <v>207.79999999999995</v>
      </c>
      <c r="H190" s="16"/>
      <c r="I190" s="12"/>
    </row>
    <row r="191" spans="1:9">
      <c r="A191" s="47">
        <v>43708</v>
      </c>
      <c r="B191" s="20" t="s">
        <v>5542</v>
      </c>
      <c r="C191" s="20" t="s">
        <v>17</v>
      </c>
      <c r="D191" s="2" t="s">
        <v>12</v>
      </c>
      <c r="E191" s="174"/>
      <c r="F191" s="174">
        <v>61.2</v>
      </c>
      <c r="G191" s="16">
        <f t="shared" si="2"/>
        <v>146.59999999999997</v>
      </c>
      <c r="H191" s="16"/>
      <c r="I191" s="12"/>
    </row>
    <row r="192" spans="1:9">
      <c r="A192" s="47">
        <v>43708</v>
      </c>
      <c r="B192" s="20" t="s">
        <v>5542</v>
      </c>
      <c r="C192" s="20" t="s">
        <v>17</v>
      </c>
      <c r="D192" s="2" t="s">
        <v>13</v>
      </c>
      <c r="E192" s="174"/>
      <c r="F192" s="174">
        <v>35.1</v>
      </c>
      <c r="G192" s="16">
        <f t="shared" si="2"/>
        <v>111.49999999999997</v>
      </c>
      <c r="H192" s="16"/>
      <c r="I192" s="12"/>
    </row>
    <row r="193" spans="1:9">
      <c r="A193" s="47">
        <v>43708</v>
      </c>
      <c r="B193" s="20" t="s">
        <v>5542</v>
      </c>
      <c r="C193" s="20" t="s">
        <v>17</v>
      </c>
      <c r="D193" s="2" t="s">
        <v>14</v>
      </c>
      <c r="E193" s="174"/>
      <c r="F193" s="174">
        <v>111.5</v>
      </c>
      <c r="G193" s="16">
        <f t="shared" si="2"/>
        <v>0</v>
      </c>
      <c r="H193" s="16"/>
      <c r="I193" s="12"/>
    </row>
    <row r="194" spans="1:9">
      <c r="A194" s="59">
        <v>43616</v>
      </c>
      <c r="B194" s="55" t="s">
        <v>10</v>
      </c>
      <c r="C194" s="55" t="s">
        <v>18</v>
      </c>
      <c r="D194" s="2" t="s">
        <v>12</v>
      </c>
      <c r="E194" s="174">
        <v>56.4</v>
      </c>
      <c r="F194" s="174"/>
      <c r="G194" s="16">
        <f t="shared" si="2"/>
        <v>56.4</v>
      </c>
      <c r="H194" s="16"/>
    </row>
    <row r="195" spans="1:9">
      <c r="A195" s="47"/>
      <c r="B195" s="20"/>
      <c r="C195" s="20"/>
      <c r="D195" s="2" t="s">
        <v>13</v>
      </c>
      <c r="E195" s="174">
        <v>40.700000000000003</v>
      </c>
      <c r="F195" s="174"/>
      <c r="G195" s="16">
        <f t="shared" si="2"/>
        <v>97.1</v>
      </c>
      <c r="H195" s="16"/>
    </row>
    <row r="196" spans="1:9">
      <c r="A196" s="47"/>
      <c r="B196" s="20"/>
      <c r="C196" s="20"/>
      <c r="D196" s="2" t="s">
        <v>14</v>
      </c>
      <c r="E196" s="174">
        <v>450</v>
      </c>
      <c r="F196" s="174"/>
      <c r="G196" s="16">
        <f t="shared" si="2"/>
        <v>547.1</v>
      </c>
      <c r="H196" s="16"/>
    </row>
    <row r="197" spans="1:9">
      <c r="A197" s="47">
        <v>43708</v>
      </c>
      <c r="B197" s="20" t="s">
        <v>5542</v>
      </c>
      <c r="C197" s="20" t="s">
        <v>18</v>
      </c>
      <c r="D197" s="2" t="s">
        <v>14</v>
      </c>
      <c r="E197" s="174"/>
      <c r="F197" s="174">
        <v>172.2</v>
      </c>
      <c r="G197" s="16">
        <f t="shared" si="2"/>
        <v>374.90000000000003</v>
      </c>
      <c r="H197" s="16"/>
    </row>
    <row r="198" spans="1:9">
      <c r="A198" s="47">
        <v>43738</v>
      </c>
      <c r="B198" s="20" t="s">
        <v>5543</v>
      </c>
      <c r="C198" s="20" t="s">
        <v>18</v>
      </c>
      <c r="D198" s="2" t="s">
        <v>12</v>
      </c>
      <c r="E198" s="174"/>
      <c r="F198" s="174">
        <v>12.2</v>
      </c>
      <c r="G198" s="16">
        <f t="shared" si="2"/>
        <v>362.70000000000005</v>
      </c>
      <c r="H198" s="16"/>
    </row>
    <row r="199" spans="1:9">
      <c r="A199" s="47">
        <v>43738</v>
      </c>
      <c r="B199" s="20" t="s">
        <v>5543</v>
      </c>
      <c r="C199" s="20" t="s">
        <v>18</v>
      </c>
      <c r="D199" s="2" t="s">
        <v>14</v>
      </c>
      <c r="E199" s="174"/>
      <c r="F199" s="174">
        <v>277.8</v>
      </c>
      <c r="G199" s="16">
        <f t="shared" si="2"/>
        <v>84.900000000000034</v>
      </c>
      <c r="H199" s="16"/>
    </row>
    <row r="200" spans="1:9">
      <c r="A200" s="47">
        <v>43769</v>
      </c>
      <c r="B200" s="20" t="s">
        <v>5544</v>
      </c>
      <c r="C200" s="20" t="s">
        <v>18</v>
      </c>
      <c r="D200" s="2" t="s">
        <v>12</v>
      </c>
      <c r="E200" s="174"/>
      <c r="F200" s="174">
        <v>44.2</v>
      </c>
      <c r="G200" s="16">
        <f t="shared" si="2"/>
        <v>40.700000000000031</v>
      </c>
      <c r="H200" s="16"/>
    </row>
    <row r="201" spans="1:9">
      <c r="A201" s="47">
        <v>43769</v>
      </c>
      <c r="B201" s="20" t="s">
        <v>5544</v>
      </c>
      <c r="C201" s="20" t="s">
        <v>18</v>
      </c>
      <c r="D201" s="2" t="s">
        <v>13</v>
      </c>
      <c r="E201" s="174"/>
      <c r="F201" s="174">
        <v>40.700000000000003</v>
      </c>
      <c r="G201" s="16">
        <f t="shared" si="2"/>
        <v>0</v>
      </c>
      <c r="H201" s="16"/>
    </row>
    <row r="202" spans="1:9">
      <c r="A202" s="59">
        <v>43646</v>
      </c>
      <c r="B202" s="55" t="s">
        <v>10</v>
      </c>
      <c r="C202" s="55" t="s">
        <v>19</v>
      </c>
      <c r="D202" s="2" t="s">
        <v>12</v>
      </c>
      <c r="E202" s="174">
        <v>50.4</v>
      </c>
      <c r="F202" s="174"/>
      <c r="G202" s="16">
        <f t="shared" si="2"/>
        <v>50.4</v>
      </c>
      <c r="H202" s="16"/>
    </row>
    <row r="203" spans="1:9">
      <c r="A203" s="47"/>
      <c r="B203" s="20"/>
      <c r="C203" s="20"/>
      <c r="D203" s="2" t="s">
        <v>13</v>
      </c>
      <c r="E203" s="174">
        <v>39</v>
      </c>
      <c r="F203" s="174"/>
      <c r="G203" s="16">
        <f t="shared" si="2"/>
        <v>89.4</v>
      </c>
      <c r="H203" s="16"/>
    </row>
    <row r="204" spans="1:9">
      <c r="A204" s="47"/>
      <c r="B204" s="20"/>
      <c r="C204" s="20"/>
      <c r="D204" s="2" t="s">
        <v>14</v>
      </c>
      <c r="E204" s="174">
        <v>450</v>
      </c>
      <c r="F204" s="174"/>
      <c r="G204" s="16">
        <f t="shared" si="2"/>
        <v>539.4</v>
      </c>
      <c r="H204" s="16"/>
    </row>
    <row r="205" spans="1:9">
      <c r="A205" s="47">
        <v>43769</v>
      </c>
      <c r="B205" s="20" t="s">
        <v>5544</v>
      </c>
      <c r="C205" s="20" t="s">
        <v>19</v>
      </c>
      <c r="D205" s="2" t="s">
        <v>14</v>
      </c>
      <c r="E205" s="174"/>
      <c r="F205" s="174">
        <v>115.1</v>
      </c>
      <c r="G205" s="16">
        <f t="shared" si="2"/>
        <v>424.29999999999995</v>
      </c>
      <c r="H205" s="16"/>
    </row>
    <row r="206" spans="1:9">
      <c r="A206" s="47">
        <v>43799</v>
      </c>
      <c r="B206" s="20" t="s">
        <v>5545</v>
      </c>
      <c r="C206" s="20" t="s">
        <v>19</v>
      </c>
      <c r="D206" s="2" t="s">
        <v>14</v>
      </c>
      <c r="E206" s="174"/>
      <c r="F206" s="174">
        <v>144.69999999999999</v>
      </c>
      <c r="G206" s="16">
        <f t="shared" si="2"/>
        <v>279.59999999999997</v>
      </c>
      <c r="H206" s="16"/>
    </row>
    <row r="207" spans="1:9">
      <c r="A207" s="47">
        <v>43830</v>
      </c>
      <c r="B207" s="20" t="s">
        <v>5546</v>
      </c>
      <c r="C207" s="20" t="s">
        <v>19</v>
      </c>
      <c r="D207" s="2" t="s">
        <v>12</v>
      </c>
      <c r="E207" s="174"/>
      <c r="F207" s="174">
        <v>50.4</v>
      </c>
      <c r="G207" s="16">
        <f t="shared" si="2"/>
        <v>229.19999999999996</v>
      </c>
      <c r="H207" s="16"/>
    </row>
    <row r="208" spans="1:9">
      <c r="A208" s="47">
        <v>43830</v>
      </c>
      <c r="B208" s="20" t="s">
        <v>5546</v>
      </c>
      <c r="C208" s="20" t="s">
        <v>19</v>
      </c>
      <c r="D208" s="2" t="s">
        <v>13</v>
      </c>
      <c r="E208" s="174"/>
      <c r="F208" s="174">
        <v>39</v>
      </c>
      <c r="G208" s="16">
        <f t="shared" si="2"/>
        <v>190.19999999999996</v>
      </c>
      <c r="H208" s="16"/>
    </row>
    <row r="209" spans="1:8">
      <c r="A209" s="47">
        <v>43830</v>
      </c>
      <c r="B209" s="20" t="s">
        <v>5546</v>
      </c>
      <c r="C209" s="20" t="s">
        <v>19</v>
      </c>
      <c r="D209" s="2" t="s">
        <v>14</v>
      </c>
      <c r="E209" s="174"/>
      <c r="F209" s="174">
        <v>55.6</v>
      </c>
      <c r="G209" s="16">
        <f t="shared" si="2"/>
        <v>134.59999999999997</v>
      </c>
      <c r="H209" s="16"/>
    </row>
    <row r="210" spans="1:8" s="58" customFormat="1">
      <c r="A210" s="60">
        <v>44029</v>
      </c>
      <c r="B210" s="61" t="s">
        <v>5547</v>
      </c>
      <c r="C210" s="61" t="s">
        <v>19</v>
      </c>
      <c r="D210" s="62" t="s">
        <v>14</v>
      </c>
      <c r="E210" s="179"/>
      <c r="F210" s="184">
        <v>134.6</v>
      </c>
      <c r="G210" s="63">
        <f t="shared" si="2"/>
        <v>0</v>
      </c>
      <c r="H210" s="63"/>
    </row>
    <row r="211" spans="1:8">
      <c r="A211" s="59">
        <v>43677</v>
      </c>
      <c r="B211" s="55" t="s">
        <v>10</v>
      </c>
      <c r="C211" s="55" t="s">
        <v>20</v>
      </c>
      <c r="D211" s="2" t="s">
        <v>12</v>
      </c>
      <c r="E211" s="174">
        <v>50.4</v>
      </c>
      <c r="F211" s="174"/>
      <c r="G211" s="16">
        <f t="shared" si="2"/>
        <v>50.4</v>
      </c>
      <c r="H211" s="16"/>
    </row>
    <row r="212" spans="1:8">
      <c r="A212" s="47"/>
      <c r="B212" s="20"/>
      <c r="C212" s="20"/>
      <c r="D212" s="2" t="s">
        <v>13</v>
      </c>
      <c r="E212" s="174">
        <v>37.700000000000003</v>
      </c>
      <c r="F212" s="174"/>
      <c r="G212" s="16">
        <f t="shared" si="2"/>
        <v>88.1</v>
      </c>
      <c r="H212" s="16"/>
    </row>
    <row r="213" spans="1:8">
      <c r="A213" s="47"/>
      <c r="B213" s="20"/>
      <c r="C213" s="20"/>
      <c r="D213" s="2" t="s">
        <v>14</v>
      </c>
      <c r="E213" s="174">
        <v>450</v>
      </c>
      <c r="F213" s="174"/>
      <c r="G213" s="16">
        <f t="shared" si="2"/>
        <v>538.1</v>
      </c>
      <c r="H213" s="16"/>
    </row>
    <row r="214" spans="1:8">
      <c r="A214" s="47">
        <v>43854</v>
      </c>
      <c r="B214" s="20" t="s">
        <v>5548</v>
      </c>
      <c r="C214" s="20" t="s">
        <v>20</v>
      </c>
      <c r="D214" s="2" t="s">
        <v>12</v>
      </c>
      <c r="E214" s="174"/>
      <c r="F214" s="174">
        <v>50.4</v>
      </c>
      <c r="G214" s="16">
        <f t="shared" si="2"/>
        <v>487.70000000000005</v>
      </c>
      <c r="H214" s="16"/>
    </row>
    <row r="215" spans="1:8">
      <c r="A215" s="47">
        <v>43865</v>
      </c>
      <c r="B215" s="20" t="s">
        <v>5549</v>
      </c>
      <c r="C215" s="20" t="s">
        <v>20</v>
      </c>
      <c r="D215" s="2" t="s">
        <v>13</v>
      </c>
      <c r="E215" s="174"/>
      <c r="F215" s="174">
        <v>37.700000000000003</v>
      </c>
      <c r="G215" s="16">
        <f t="shared" si="2"/>
        <v>450.00000000000006</v>
      </c>
      <c r="H215" s="16"/>
    </row>
    <row r="216" spans="1:8">
      <c r="A216" s="60">
        <v>44029</v>
      </c>
      <c r="B216" s="61" t="s">
        <v>5547</v>
      </c>
      <c r="C216" s="20"/>
      <c r="D216" s="2" t="s">
        <v>14</v>
      </c>
      <c r="E216" s="174"/>
      <c r="F216" s="174">
        <v>450</v>
      </c>
      <c r="G216" s="16">
        <f t="shared" si="2"/>
        <v>0</v>
      </c>
      <c r="H216" s="16"/>
    </row>
    <row r="217" spans="1:8">
      <c r="A217" s="59">
        <v>43708</v>
      </c>
      <c r="B217" s="55" t="s">
        <v>10</v>
      </c>
      <c r="C217" s="55" t="s">
        <v>21</v>
      </c>
      <c r="D217" s="2" t="s">
        <v>12</v>
      </c>
      <c r="E217" s="174">
        <v>49</v>
      </c>
      <c r="F217" s="174"/>
      <c r="G217" s="16">
        <f t="shared" si="2"/>
        <v>49</v>
      </c>
      <c r="H217" s="16"/>
    </row>
    <row r="218" spans="1:8">
      <c r="A218" s="47"/>
      <c r="B218" s="20"/>
      <c r="C218" s="20"/>
      <c r="D218" s="2" t="s">
        <v>13</v>
      </c>
      <c r="E218" s="174">
        <v>36.5</v>
      </c>
      <c r="F218" s="174"/>
      <c r="G218" s="16">
        <f t="shared" si="2"/>
        <v>85.5</v>
      </c>
      <c r="H218" s="16"/>
    </row>
    <row r="219" spans="1:8">
      <c r="A219" s="47"/>
      <c r="B219" s="20"/>
      <c r="C219" s="20"/>
      <c r="D219" s="2" t="s">
        <v>14</v>
      </c>
      <c r="E219" s="174">
        <v>450</v>
      </c>
      <c r="F219" s="174"/>
      <c r="G219" s="16">
        <f t="shared" si="2"/>
        <v>535.5</v>
      </c>
      <c r="H219" s="16"/>
    </row>
    <row r="220" spans="1:8">
      <c r="A220" s="47">
        <v>43854</v>
      </c>
      <c r="B220" s="20" t="s">
        <v>5548</v>
      </c>
      <c r="C220" s="20" t="s">
        <v>21</v>
      </c>
      <c r="D220" s="2" t="s">
        <v>12</v>
      </c>
      <c r="E220" s="174"/>
      <c r="F220" s="174">
        <v>49</v>
      </c>
      <c r="G220" s="16">
        <f t="shared" si="2"/>
        <v>486.5</v>
      </c>
      <c r="H220" s="16"/>
    </row>
    <row r="221" spans="1:8">
      <c r="A221" s="47">
        <v>43865</v>
      </c>
      <c r="B221" s="20" t="s">
        <v>5549</v>
      </c>
      <c r="C221" s="20" t="s">
        <v>21</v>
      </c>
      <c r="D221" s="2" t="s">
        <v>13</v>
      </c>
      <c r="E221" s="174"/>
      <c r="F221" s="174">
        <v>36.5</v>
      </c>
      <c r="G221" s="16">
        <f t="shared" si="2"/>
        <v>450</v>
      </c>
      <c r="H221" s="16"/>
    </row>
    <row r="222" spans="1:8">
      <c r="A222" s="60">
        <v>44029</v>
      </c>
      <c r="B222" s="61" t="s">
        <v>5547</v>
      </c>
      <c r="C222" s="20"/>
      <c r="D222" s="2" t="s">
        <v>14</v>
      </c>
      <c r="E222" s="174"/>
      <c r="F222" s="174">
        <v>450</v>
      </c>
      <c r="G222" s="16">
        <f t="shared" si="2"/>
        <v>0</v>
      </c>
      <c r="H222" s="16"/>
    </row>
    <row r="223" spans="1:8">
      <c r="A223" s="59">
        <v>43738</v>
      </c>
      <c r="B223" s="55" t="s">
        <v>10</v>
      </c>
      <c r="C223" s="55" t="s">
        <v>22</v>
      </c>
      <c r="D223" s="2" t="s">
        <v>12</v>
      </c>
      <c r="E223" s="174">
        <v>49.2</v>
      </c>
      <c r="F223" s="174"/>
      <c r="G223" s="16">
        <f t="shared" si="2"/>
        <v>49.2</v>
      </c>
      <c r="H223" s="16"/>
    </row>
    <row r="224" spans="1:8">
      <c r="A224" s="47"/>
      <c r="B224" s="20"/>
      <c r="C224" s="20"/>
      <c r="D224" s="2" t="s">
        <v>13</v>
      </c>
      <c r="E224" s="174">
        <v>37</v>
      </c>
      <c r="F224" s="174"/>
      <c r="G224" s="16">
        <f t="shared" si="2"/>
        <v>86.2</v>
      </c>
      <c r="H224" s="16"/>
    </row>
    <row r="225" spans="1:8">
      <c r="A225" s="47"/>
      <c r="B225" s="20"/>
      <c r="C225" s="20"/>
      <c r="D225" s="2" t="s">
        <v>14</v>
      </c>
      <c r="E225" s="174">
        <v>450</v>
      </c>
      <c r="F225" s="174"/>
      <c r="G225" s="16">
        <f t="shared" si="2"/>
        <v>536.20000000000005</v>
      </c>
      <c r="H225" s="16"/>
    </row>
    <row r="226" spans="1:8">
      <c r="A226" s="47">
        <v>43854</v>
      </c>
      <c r="B226" s="20" t="s">
        <v>5548</v>
      </c>
      <c r="C226" s="20" t="s">
        <v>22</v>
      </c>
      <c r="D226" s="2" t="s">
        <v>12</v>
      </c>
      <c r="E226" s="174"/>
      <c r="F226" s="174">
        <v>49.2</v>
      </c>
      <c r="G226" s="16">
        <f t="shared" si="2"/>
        <v>487.00000000000006</v>
      </c>
      <c r="H226" s="16"/>
    </row>
    <row r="227" spans="1:8">
      <c r="A227" s="47">
        <v>43865</v>
      </c>
      <c r="B227" s="20" t="s">
        <v>5549</v>
      </c>
      <c r="C227" s="20" t="s">
        <v>22</v>
      </c>
      <c r="D227" s="2" t="s">
        <v>13</v>
      </c>
      <c r="E227" s="174"/>
      <c r="F227" s="174">
        <v>37</v>
      </c>
      <c r="G227" s="16">
        <f t="shared" ref="G227:G242" si="3">+G226+E227-F227</f>
        <v>450.00000000000006</v>
      </c>
      <c r="H227" s="16"/>
    </row>
    <row r="228" spans="1:8">
      <c r="A228" s="60">
        <v>44029</v>
      </c>
      <c r="B228" s="61" t="s">
        <v>5547</v>
      </c>
      <c r="C228" s="20"/>
      <c r="D228" s="2" t="s">
        <v>14</v>
      </c>
      <c r="E228" s="174"/>
      <c r="F228" s="174">
        <v>450</v>
      </c>
      <c r="G228" s="16">
        <f t="shared" si="3"/>
        <v>0</v>
      </c>
      <c r="H228" s="16"/>
    </row>
    <row r="229" spans="1:8">
      <c r="A229" s="59">
        <v>43769</v>
      </c>
      <c r="B229" s="55" t="s">
        <v>10</v>
      </c>
      <c r="C229" s="55" t="s">
        <v>23</v>
      </c>
      <c r="D229" s="2" t="s">
        <v>12</v>
      </c>
      <c r="E229" s="174">
        <v>49.6</v>
      </c>
      <c r="F229" s="174"/>
      <c r="G229" s="16">
        <f t="shared" si="3"/>
        <v>49.6</v>
      </c>
      <c r="H229" s="16"/>
    </row>
    <row r="230" spans="1:8">
      <c r="A230" s="47"/>
      <c r="B230" s="20"/>
      <c r="C230" s="20"/>
      <c r="D230" s="2" t="s">
        <v>13</v>
      </c>
      <c r="E230" s="174">
        <v>35.700000000000003</v>
      </c>
      <c r="F230" s="174"/>
      <c r="G230" s="16">
        <f t="shared" si="3"/>
        <v>85.300000000000011</v>
      </c>
      <c r="H230" s="16"/>
    </row>
    <row r="231" spans="1:8">
      <c r="A231" s="47"/>
      <c r="B231" s="20"/>
      <c r="C231" s="20"/>
      <c r="D231" s="2" t="s">
        <v>14</v>
      </c>
      <c r="E231" s="174">
        <v>450</v>
      </c>
      <c r="F231" s="174"/>
      <c r="G231" s="16">
        <f t="shared" si="3"/>
        <v>535.29999999999995</v>
      </c>
      <c r="H231" s="16"/>
    </row>
    <row r="232" spans="1:8">
      <c r="A232" s="47">
        <v>43769</v>
      </c>
      <c r="B232" s="20" t="s">
        <v>5544</v>
      </c>
      <c r="C232" s="20" t="s">
        <v>23</v>
      </c>
      <c r="D232" s="2" t="s">
        <v>14</v>
      </c>
      <c r="E232" s="174"/>
      <c r="F232" s="174">
        <v>450</v>
      </c>
      <c r="G232" s="16">
        <f t="shared" si="3"/>
        <v>85.299999999999955</v>
      </c>
      <c r="H232" s="16"/>
    </row>
    <row r="233" spans="1:8">
      <c r="A233" s="47">
        <v>43799</v>
      </c>
      <c r="B233" s="20" t="s">
        <v>5545</v>
      </c>
      <c r="C233" s="20" t="s">
        <v>23</v>
      </c>
      <c r="D233" s="2" t="s">
        <v>12</v>
      </c>
      <c r="E233" s="174"/>
      <c r="F233" s="174">
        <v>49.6</v>
      </c>
      <c r="G233" s="16">
        <f t="shared" si="3"/>
        <v>35.699999999999953</v>
      </c>
      <c r="H233" s="16"/>
    </row>
    <row r="234" spans="1:8">
      <c r="A234" s="47">
        <v>43799</v>
      </c>
      <c r="B234" s="20" t="s">
        <v>5545</v>
      </c>
      <c r="C234" s="20" t="s">
        <v>23</v>
      </c>
      <c r="D234" s="2" t="s">
        <v>13</v>
      </c>
      <c r="E234" s="174"/>
      <c r="F234" s="174">
        <v>35.700000000000003</v>
      </c>
      <c r="G234" s="16">
        <f t="shared" si="3"/>
        <v>0</v>
      </c>
      <c r="H234" s="16"/>
    </row>
    <row r="235" spans="1:8">
      <c r="A235" s="59">
        <v>43799</v>
      </c>
      <c r="B235" s="55" t="s">
        <v>10</v>
      </c>
      <c r="C235" s="55" t="s">
        <v>24</v>
      </c>
      <c r="D235" s="2" t="s">
        <v>12</v>
      </c>
      <c r="E235" s="174">
        <v>55.5</v>
      </c>
      <c r="F235" s="174"/>
      <c r="G235" s="16">
        <f t="shared" si="3"/>
        <v>55.5</v>
      </c>
      <c r="H235" s="16"/>
    </row>
    <row r="236" spans="1:8">
      <c r="A236" s="47"/>
      <c r="B236" s="20"/>
      <c r="C236" s="20"/>
      <c r="D236" s="2" t="s">
        <v>13</v>
      </c>
      <c r="E236" s="174">
        <v>37.1</v>
      </c>
      <c r="F236" s="174"/>
      <c r="G236" s="16">
        <f t="shared" si="3"/>
        <v>92.6</v>
      </c>
      <c r="H236" s="16"/>
    </row>
    <row r="237" spans="1:8">
      <c r="A237" s="47"/>
      <c r="B237" s="20"/>
      <c r="C237" s="20"/>
      <c r="D237" s="2" t="s">
        <v>14</v>
      </c>
      <c r="E237" s="174">
        <v>450</v>
      </c>
      <c r="F237" s="174"/>
      <c r="G237" s="16">
        <f t="shared" si="3"/>
        <v>542.6</v>
      </c>
      <c r="H237" s="16"/>
    </row>
    <row r="238" spans="1:8">
      <c r="A238" s="47">
        <v>43799</v>
      </c>
      <c r="B238" s="20" t="s">
        <v>5545</v>
      </c>
      <c r="C238" s="20" t="s">
        <v>24</v>
      </c>
      <c r="D238" s="2" t="s">
        <v>14</v>
      </c>
      <c r="E238" s="174"/>
      <c r="F238" s="174">
        <v>450</v>
      </c>
      <c r="G238" s="16">
        <f t="shared" si="3"/>
        <v>92.600000000000023</v>
      </c>
      <c r="H238" s="16"/>
    </row>
    <row r="239" spans="1:8">
      <c r="A239" s="47">
        <v>43854</v>
      </c>
      <c r="B239" s="20" t="s">
        <v>5548</v>
      </c>
      <c r="C239" s="20" t="s">
        <v>24</v>
      </c>
      <c r="D239" s="2" t="s">
        <v>12</v>
      </c>
      <c r="E239" s="174"/>
      <c r="F239" s="174">
        <v>55.5</v>
      </c>
      <c r="G239" s="16">
        <f t="shared" si="3"/>
        <v>37.100000000000023</v>
      </c>
      <c r="H239" s="16"/>
    </row>
    <row r="240" spans="1:8">
      <c r="A240" s="47">
        <v>43865</v>
      </c>
      <c r="B240" s="20" t="s">
        <v>5549</v>
      </c>
      <c r="C240" s="20" t="s">
        <v>24</v>
      </c>
      <c r="D240" s="2" t="s">
        <v>13</v>
      </c>
      <c r="E240" s="174"/>
      <c r="F240" s="174">
        <v>37.1</v>
      </c>
      <c r="G240" s="16">
        <f t="shared" si="3"/>
        <v>0</v>
      </c>
      <c r="H240" s="16"/>
    </row>
    <row r="241" spans="1:8">
      <c r="A241" s="59">
        <v>43830</v>
      </c>
      <c r="B241" s="55" t="s">
        <v>10</v>
      </c>
      <c r="C241" s="55" t="s">
        <v>25</v>
      </c>
      <c r="D241" s="2" t="s">
        <v>12</v>
      </c>
      <c r="E241" s="174">
        <v>68</v>
      </c>
      <c r="F241" s="174"/>
      <c r="G241" s="16">
        <f t="shared" si="3"/>
        <v>68</v>
      </c>
      <c r="H241" s="16"/>
    </row>
    <row r="242" spans="1:8">
      <c r="A242" s="47"/>
      <c r="B242" s="20"/>
      <c r="C242" s="20"/>
      <c r="D242" s="2" t="s">
        <v>13</v>
      </c>
      <c r="E242" s="174">
        <v>37.299999999999997</v>
      </c>
      <c r="F242" s="174"/>
      <c r="G242" s="16">
        <f t="shared" si="3"/>
        <v>105.3</v>
      </c>
      <c r="H242" s="16"/>
    </row>
    <row r="243" spans="1:8">
      <c r="A243" s="47"/>
      <c r="B243" s="20"/>
      <c r="C243" s="20"/>
      <c r="D243" s="2" t="s">
        <v>14</v>
      </c>
      <c r="E243" s="174">
        <v>450</v>
      </c>
      <c r="F243" s="174"/>
      <c r="G243" s="16">
        <f t="shared" ref="G243:G335" si="4">+G242+E243-F243</f>
        <v>555.29999999999995</v>
      </c>
      <c r="H243" s="16"/>
    </row>
    <row r="244" spans="1:8">
      <c r="A244" s="47">
        <v>43830</v>
      </c>
      <c r="B244" s="20" t="s">
        <v>5546</v>
      </c>
      <c r="C244" s="20" t="s">
        <v>25</v>
      </c>
      <c r="D244" s="2" t="s">
        <v>14</v>
      </c>
      <c r="E244" s="174"/>
      <c r="F244" s="174">
        <v>450</v>
      </c>
      <c r="G244" s="16">
        <f t="shared" si="4"/>
        <v>105.29999999999995</v>
      </c>
      <c r="H244" s="16"/>
    </row>
    <row r="245" spans="1:8">
      <c r="A245" s="47">
        <v>43861</v>
      </c>
      <c r="B245" s="20" t="s">
        <v>5550</v>
      </c>
      <c r="C245" s="20" t="s">
        <v>25</v>
      </c>
      <c r="D245" s="2" t="s">
        <v>12</v>
      </c>
      <c r="E245" s="174"/>
      <c r="F245" s="174">
        <v>10</v>
      </c>
      <c r="G245" s="16">
        <f t="shared" si="4"/>
        <v>95.299999999999955</v>
      </c>
      <c r="H245" s="16"/>
    </row>
    <row r="246" spans="1:8">
      <c r="A246" s="47">
        <v>43865</v>
      </c>
      <c r="B246" s="20" t="s">
        <v>5549</v>
      </c>
      <c r="C246" s="20" t="s">
        <v>25</v>
      </c>
      <c r="D246" s="2" t="s">
        <v>12</v>
      </c>
      <c r="E246" s="174"/>
      <c r="F246" s="174">
        <v>37.299999999999997</v>
      </c>
      <c r="G246" s="16">
        <f t="shared" si="4"/>
        <v>57.999999999999957</v>
      </c>
      <c r="H246" s="16"/>
    </row>
    <row r="247" spans="1:8">
      <c r="A247" s="47">
        <v>43865</v>
      </c>
      <c r="B247" s="20" t="s">
        <v>5549</v>
      </c>
      <c r="C247" s="20" t="s">
        <v>25</v>
      </c>
      <c r="D247" s="2" t="s">
        <v>13</v>
      </c>
      <c r="E247" s="174"/>
      <c r="F247" s="174">
        <v>58</v>
      </c>
      <c r="G247" s="16">
        <f t="shared" si="4"/>
        <v>0</v>
      </c>
      <c r="H247" s="16"/>
    </row>
    <row r="248" spans="1:8">
      <c r="A248" s="59">
        <v>43861</v>
      </c>
      <c r="B248" s="55" t="s">
        <v>10</v>
      </c>
      <c r="C248" s="55" t="s">
        <v>11</v>
      </c>
      <c r="D248" s="2" t="s">
        <v>12</v>
      </c>
      <c r="E248" s="174">
        <v>28.3</v>
      </c>
      <c r="F248" s="174"/>
      <c r="G248" s="16">
        <f t="shared" si="4"/>
        <v>28.3</v>
      </c>
      <c r="H248" s="16"/>
    </row>
    <row r="249" spans="1:8">
      <c r="A249" s="47"/>
      <c r="B249" s="20"/>
      <c r="C249" s="20"/>
      <c r="D249" s="2" t="s">
        <v>13</v>
      </c>
      <c r="E249" s="174">
        <v>8.9</v>
      </c>
      <c r="F249" s="174"/>
      <c r="G249" s="16">
        <f t="shared" si="4"/>
        <v>37.200000000000003</v>
      </c>
      <c r="H249" s="16"/>
    </row>
    <row r="250" spans="1:8">
      <c r="A250" s="47"/>
      <c r="B250" s="20"/>
      <c r="C250" s="20"/>
      <c r="D250" s="2" t="s">
        <v>14</v>
      </c>
      <c r="E250" s="174">
        <v>450</v>
      </c>
      <c r="F250" s="174"/>
      <c r="G250" s="16">
        <f t="shared" si="4"/>
        <v>487.2</v>
      </c>
      <c r="H250" s="16"/>
    </row>
    <row r="251" spans="1:8">
      <c r="A251" s="47">
        <v>43861</v>
      </c>
      <c r="B251" s="20" t="s">
        <v>5550</v>
      </c>
      <c r="C251" s="20" t="s">
        <v>11</v>
      </c>
      <c r="D251" s="2" t="s">
        <v>14</v>
      </c>
      <c r="E251" s="174"/>
      <c r="F251" s="174">
        <v>450</v>
      </c>
      <c r="G251" s="16">
        <f t="shared" si="4"/>
        <v>37.199999999999989</v>
      </c>
      <c r="H251" s="16"/>
    </row>
    <row r="252" spans="1:8">
      <c r="A252" s="60">
        <v>44029</v>
      </c>
      <c r="B252" s="61" t="s">
        <v>5547</v>
      </c>
      <c r="C252" s="20" t="s">
        <v>11</v>
      </c>
      <c r="D252" s="2" t="s">
        <v>12</v>
      </c>
      <c r="E252" s="174"/>
      <c r="F252" s="174">
        <v>28.3</v>
      </c>
      <c r="G252" s="16">
        <f t="shared" si="4"/>
        <v>8.8999999999999879</v>
      </c>
      <c r="H252" s="16"/>
    </row>
    <row r="253" spans="1:8">
      <c r="A253" s="60">
        <v>44029</v>
      </c>
      <c r="B253" s="61" t="s">
        <v>5547</v>
      </c>
      <c r="C253" s="20" t="s">
        <v>11</v>
      </c>
      <c r="D253" s="2" t="s">
        <v>13</v>
      </c>
      <c r="E253" s="174"/>
      <c r="F253" s="174">
        <v>8.9</v>
      </c>
      <c r="G253" s="16">
        <f t="shared" si="4"/>
        <v>0</v>
      </c>
      <c r="H253" s="16"/>
    </row>
    <row r="254" spans="1:8">
      <c r="A254" s="59">
        <v>43890</v>
      </c>
      <c r="B254" s="55" t="s">
        <v>10</v>
      </c>
      <c r="C254" s="55" t="s">
        <v>15</v>
      </c>
      <c r="D254" s="2" t="s">
        <v>12</v>
      </c>
      <c r="E254" s="174">
        <v>12</v>
      </c>
      <c r="F254" s="174"/>
      <c r="G254" s="16">
        <f t="shared" si="4"/>
        <v>12</v>
      </c>
      <c r="H254" s="16"/>
    </row>
    <row r="255" spans="1:8">
      <c r="A255" s="47"/>
      <c r="B255" s="20"/>
      <c r="C255" s="20"/>
      <c r="D255" s="2" t="s">
        <v>13</v>
      </c>
      <c r="E255" s="174">
        <v>2.9</v>
      </c>
      <c r="F255" s="174"/>
      <c r="G255" s="16">
        <f t="shared" si="4"/>
        <v>14.9</v>
      </c>
      <c r="H255" s="16"/>
    </row>
    <row r="256" spans="1:8">
      <c r="A256" s="47"/>
      <c r="B256" s="20"/>
      <c r="C256" s="20"/>
      <c r="D256" s="2" t="s">
        <v>14</v>
      </c>
      <c r="E256" s="174">
        <v>450</v>
      </c>
      <c r="F256" s="174"/>
      <c r="G256" s="16">
        <f t="shared" si="4"/>
        <v>464.9</v>
      </c>
      <c r="H256" s="16"/>
    </row>
    <row r="257" spans="1:10">
      <c r="A257" s="47">
        <v>43890</v>
      </c>
      <c r="B257" s="20" t="s">
        <v>5551</v>
      </c>
      <c r="C257" s="20" t="s">
        <v>15</v>
      </c>
      <c r="D257" s="2" t="s">
        <v>14</v>
      </c>
      <c r="E257" s="174"/>
      <c r="F257" s="174">
        <v>380</v>
      </c>
      <c r="G257" s="16">
        <f t="shared" si="4"/>
        <v>84.899999999999977</v>
      </c>
      <c r="H257" s="16"/>
    </row>
    <row r="258" spans="1:10">
      <c r="A258" s="60">
        <v>44029</v>
      </c>
      <c r="B258" s="61" t="s">
        <v>5547</v>
      </c>
      <c r="C258" s="20" t="s">
        <v>15</v>
      </c>
      <c r="D258" s="2" t="s">
        <v>13</v>
      </c>
      <c r="E258" s="174"/>
      <c r="F258" s="174">
        <v>2.9</v>
      </c>
      <c r="G258" s="16">
        <f t="shared" si="4"/>
        <v>81.999999999999972</v>
      </c>
      <c r="H258" s="16"/>
    </row>
    <row r="259" spans="1:10">
      <c r="A259" s="60">
        <v>44029</v>
      </c>
      <c r="B259" s="61" t="s">
        <v>5547</v>
      </c>
      <c r="C259" s="20" t="s">
        <v>15</v>
      </c>
      <c r="D259" s="2" t="s">
        <v>12</v>
      </c>
      <c r="E259" s="174"/>
      <c r="F259" s="174">
        <v>12</v>
      </c>
      <c r="G259" s="16">
        <f t="shared" si="4"/>
        <v>69.999999999999972</v>
      </c>
      <c r="H259" s="16"/>
    </row>
    <row r="260" spans="1:10">
      <c r="A260" s="60">
        <v>44301</v>
      </c>
      <c r="B260" s="61" t="s">
        <v>5552</v>
      </c>
      <c r="C260" s="20" t="s">
        <v>15</v>
      </c>
      <c r="D260" s="2" t="s">
        <v>14</v>
      </c>
      <c r="E260" s="174"/>
      <c r="F260" s="174">
        <v>32.1</v>
      </c>
      <c r="G260" s="16">
        <f t="shared" si="4"/>
        <v>37.89999999999997</v>
      </c>
      <c r="H260" s="16"/>
    </row>
    <row r="261" spans="1:10">
      <c r="A261" s="60">
        <v>44574</v>
      </c>
      <c r="B261" s="61" t="s">
        <v>5553</v>
      </c>
      <c r="C261" s="20" t="s">
        <v>15</v>
      </c>
      <c r="D261" s="2" t="s">
        <v>14</v>
      </c>
      <c r="E261" s="174"/>
      <c r="F261" s="174">
        <v>37.9</v>
      </c>
      <c r="G261" s="16">
        <f t="shared" si="4"/>
        <v>0</v>
      </c>
      <c r="H261" s="16"/>
    </row>
    <row r="262" spans="1:10">
      <c r="A262" s="59">
        <v>43921</v>
      </c>
      <c r="B262" s="55" t="s">
        <v>10</v>
      </c>
      <c r="C262" s="55" t="s">
        <v>16</v>
      </c>
      <c r="D262" s="2" t="s">
        <v>12</v>
      </c>
      <c r="E262" s="174">
        <v>12</v>
      </c>
      <c r="F262" s="174"/>
      <c r="G262" s="16">
        <f t="shared" si="4"/>
        <v>12</v>
      </c>
      <c r="H262" s="16"/>
    </row>
    <row r="263" spans="1:10">
      <c r="A263" s="47"/>
      <c r="B263" s="20"/>
      <c r="C263" s="20"/>
      <c r="D263" s="2" t="s">
        <v>13</v>
      </c>
      <c r="E263" s="174">
        <v>9.6999999999999993</v>
      </c>
      <c r="F263" s="174"/>
      <c r="G263" s="16">
        <f t="shared" si="4"/>
        <v>21.7</v>
      </c>
      <c r="H263" s="16"/>
    </row>
    <row r="264" spans="1:10">
      <c r="A264" s="47"/>
      <c r="B264" s="20"/>
      <c r="C264" s="20"/>
      <c r="D264" s="2" t="s">
        <v>14</v>
      </c>
      <c r="E264" s="174">
        <v>450</v>
      </c>
      <c r="F264" s="174"/>
      <c r="G264" s="16">
        <f t="shared" si="4"/>
        <v>471.7</v>
      </c>
      <c r="H264" s="16"/>
    </row>
    <row r="265" spans="1:10">
      <c r="A265" s="60">
        <v>44029</v>
      </c>
      <c r="B265" s="61" t="s">
        <v>5547</v>
      </c>
      <c r="C265" s="20" t="s">
        <v>16</v>
      </c>
      <c r="D265" s="2" t="s">
        <v>12</v>
      </c>
      <c r="E265" s="174"/>
      <c r="F265" s="174">
        <v>12</v>
      </c>
      <c r="G265" s="16">
        <f t="shared" si="4"/>
        <v>459.7</v>
      </c>
      <c r="H265" s="16"/>
    </row>
    <row r="266" spans="1:10">
      <c r="A266" s="60">
        <v>44029</v>
      </c>
      <c r="B266" s="61" t="s">
        <v>5547</v>
      </c>
      <c r="C266" s="20" t="s">
        <v>16</v>
      </c>
      <c r="D266" s="2" t="s">
        <v>14</v>
      </c>
      <c r="E266" s="174"/>
      <c r="F266" s="174">
        <v>151.30000000000001</v>
      </c>
      <c r="G266" s="16">
        <f t="shared" si="4"/>
        <v>308.39999999999998</v>
      </c>
      <c r="H266" s="16"/>
      <c r="I266" s="23" t="s">
        <v>5554</v>
      </c>
      <c r="J266" s="64" t="s">
        <v>5555</v>
      </c>
    </row>
    <row r="267" spans="1:10">
      <c r="A267" s="47">
        <v>43969</v>
      </c>
      <c r="B267" s="20" t="s">
        <v>5556</v>
      </c>
      <c r="C267" s="20" t="s">
        <v>16</v>
      </c>
      <c r="D267" s="2" t="s">
        <v>14</v>
      </c>
      <c r="E267" s="174"/>
      <c r="F267" s="174">
        <v>180</v>
      </c>
      <c r="G267" s="16">
        <f t="shared" si="4"/>
        <v>128.39999999999998</v>
      </c>
      <c r="H267" s="16"/>
      <c r="J267" t="s">
        <v>5557</v>
      </c>
    </row>
    <row r="268" spans="1:10">
      <c r="A268" s="47">
        <v>44301</v>
      </c>
      <c r="B268" s="20" t="s">
        <v>5558</v>
      </c>
      <c r="C268" s="20" t="s">
        <v>16</v>
      </c>
      <c r="D268" s="2" t="s">
        <v>13</v>
      </c>
      <c r="E268" s="174"/>
      <c r="F268" s="174">
        <v>9.6999999999999993</v>
      </c>
      <c r="G268" s="16">
        <f t="shared" si="4"/>
        <v>118.69999999999997</v>
      </c>
      <c r="H268" s="16"/>
    </row>
    <row r="269" spans="1:10">
      <c r="A269" s="60">
        <v>44574</v>
      </c>
      <c r="B269" s="61" t="s">
        <v>5553</v>
      </c>
      <c r="C269" s="20" t="s">
        <v>16</v>
      </c>
      <c r="D269" s="2" t="s">
        <v>14</v>
      </c>
      <c r="E269" s="174"/>
      <c r="F269" s="174">
        <v>118.7</v>
      </c>
      <c r="G269" s="16">
        <f t="shared" si="4"/>
        <v>0</v>
      </c>
      <c r="H269" s="16"/>
    </row>
    <row r="270" spans="1:10">
      <c r="A270" s="59">
        <v>43951</v>
      </c>
      <c r="B270" s="786" t="s">
        <v>10</v>
      </c>
      <c r="C270" s="55" t="s">
        <v>17</v>
      </c>
      <c r="D270" s="2" t="s">
        <v>12</v>
      </c>
      <c r="E270" s="174">
        <v>13.1</v>
      </c>
      <c r="F270" s="174"/>
      <c r="G270" s="16">
        <f t="shared" si="4"/>
        <v>13.1</v>
      </c>
      <c r="H270" s="16"/>
    </row>
    <row r="271" spans="1:10">
      <c r="A271" s="47"/>
      <c r="B271" s="20"/>
      <c r="C271" s="20"/>
      <c r="D271" s="2" t="s">
        <v>13</v>
      </c>
      <c r="E271" s="174">
        <v>4.5999999999999996</v>
      </c>
      <c r="F271" s="174"/>
      <c r="G271" s="16">
        <f t="shared" si="4"/>
        <v>17.7</v>
      </c>
      <c r="H271" s="16"/>
    </row>
    <row r="272" spans="1:10">
      <c r="A272" s="47"/>
      <c r="B272" s="20"/>
      <c r="C272" s="20"/>
      <c r="D272" s="3" t="s">
        <v>14</v>
      </c>
      <c r="E272" s="180"/>
      <c r="F272" s="174"/>
      <c r="G272" s="16">
        <f t="shared" si="4"/>
        <v>17.7</v>
      </c>
      <c r="H272" s="16"/>
    </row>
    <row r="273" spans="1:15">
      <c r="A273" s="47">
        <v>44301</v>
      </c>
      <c r="B273" s="20" t="s">
        <v>5558</v>
      </c>
      <c r="C273" s="20" t="s">
        <v>17</v>
      </c>
      <c r="D273" s="2" t="s">
        <v>12</v>
      </c>
      <c r="E273" s="174"/>
      <c r="F273" s="174">
        <v>13.1</v>
      </c>
      <c r="G273" s="16">
        <f t="shared" si="4"/>
        <v>4.5999999999999996</v>
      </c>
      <c r="H273" s="16"/>
    </row>
    <row r="274" spans="1:15">
      <c r="A274" s="47">
        <v>44301</v>
      </c>
      <c r="B274" s="20" t="s">
        <v>5558</v>
      </c>
      <c r="C274" s="20" t="s">
        <v>17</v>
      </c>
      <c r="D274" s="2" t="s">
        <v>13</v>
      </c>
      <c r="E274" s="174"/>
      <c r="F274" s="174">
        <v>4.5999999999999996</v>
      </c>
      <c r="G274" s="16">
        <f t="shared" si="4"/>
        <v>0</v>
      </c>
      <c r="H274" s="16"/>
    </row>
    <row r="275" spans="1:15">
      <c r="A275" s="59">
        <v>43982</v>
      </c>
      <c r="B275" s="786" t="s">
        <v>10</v>
      </c>
      <c r="C275" s="55" t="s">
        <v>18</v>
      </c>
      <c r="D275" s="2" t="s">
        <v>12</v>
      </c>
      <c r="E275" s="174">
        <v>12.1</v>
      </c>
      <c r="F275" s="174"/>
      <c r="G275" s="16">
        <f t="shared" si="4"/>
        <v>12.1</v>
      </c>
      <c r="H275" s="16"/>
    </row>
    <row r="276" spans="1:15">
      <c r="A276" s="47"/>
      <c r="B276" s="20"/>
      <c r="C276" s="20"/>
      <c r="D276" s="2" t="s">
        <v>13</v>
      </c>
      <c r="E276" s="174">
        <v>2.5</v>
      </c>
      <c r="F276" s="174"/>
      <c r="G276" s="16">
        <f t="shared" si="4"/>
        <v>14.6</v>
      </c>
      <c r="H276" s="16"/>
    </row>
    <row r="277" spans="1:15">
      <c r="A277" s="47"/>
      <c r="B277" s="20"/>
      <c r="C277" s="20"/>
      <c r="D277" s="2" t="s">
        <v>14</v>
      </c>
      <c r="E277" s="174"/>
      <c r="F277" s="174"/>
      <c r="G277" s="16">
        <f t="shared" si="4"/>
        <v>14.6</v>
      </c>
      <c r="H277" s="16"/>
    </row>
    <row r="278" spans="1:15">
      <c r="A278" s="47">
        <v>44301</v>
      </c>
      <c r="B278" s="20" t="s">
        <v>5558</v>
      </c>
      <c r="C278" s="20" t="s">
        <v>18</v>
      </c>
      <c r="D278" s="2" t="s">
        <v>12</v>
      </c>
      <c r="E278" s="174"/>
      <c r="F278" s="174">
        <v>12.1</v>
      </c>
      <c r="G278" s="16">
        <f t="shared" si="4"/>
        <v>2.5</v>
      </c>
      <c r="H278" s="16"/>
    </row>
    <row r="279" spans="1:15">
      <c r="A279" s="47">
        <v>44301</v>
      </c>
      <c r="B279" s="20" t="s">
        <v>5558</v>
      </c>
      <c r="C279" s="20" t="s">
        <v>18</v>
      </c>
      <c r="D279" s="2" t="s">
        <v>13</v>
      </c>
      <c r="E279" s="174"/>
      <c r="F279" s="174">
        <v>2.5</v>
      </c>
      <c r="G279" s="16">
        <f t="shared" si="4"/>
        <v>0</v>
      </c>
      <c r="H279" s="16"/>
    </row>
    <row r="280" spans="1:15">
      <c r="A280" s="59">
        <v>44012</v>
      </c>
      <c r="B280" s="786" t="s">
        <v>10</v>
      </c>
      <c r="C280" s="55" t="s">
        <v>19</v>
      </c>
      <c r="D280" s="2" t="s">
        <v>12</v>
      </c>
      <c r="E280" s="174">
        <v>10.7</v>
      </c>
      <c r="F280" s="174"/>
      <c r="G280" s="16">
        <f t="shared" si="4"/>
        <v>10.7</v>
      </c>
      <c r="H280" s="16"/>
      <c r="J280" s="889" t="s">
        <v>5559</v>
      </c>
      <c r="K280" s="889"/>
      <c r="L280" s="889"/>
      <c r="M280" s="889"/>
      <c r="N280" s="889"/>
      <c r="O280" s="889"/>
    </row>
    <row r="281" spans="1:15">
      <c r="A281" s="47"/>
      <c r="B281" s="20"/>
      <c r="C281" s="20"/>
      <c r="D281" s="2" t="s">
        <v>13</v>
      </c>
      <c r="E281" s="174">
        <v>1.2</v>
      </c>
      <c r="F281" s="174"/>
      <c r="G281" s="16">
        <f t="shared" si="4"/>
        <v>11.899999999999999</v>
      </c>
      <c r="H281" s="16"/>
      <c r="J281" s="889"/>
      <c r="K281" s="889"/>
      <c r="L281" s="889"/>
      <c r="M281" s="889"/>
      <c r="N281" s="889"/>
      <c r="O281" s="889"/>
    </row>
    <row r="282" spans="1:15">
      <c r="A282" s="47"/>
      <c r="B282" s="20"/>
      <c r="C282" s="20"/>
      <c r="D282" s="2" t="s">
        <v>14</v>
      </c>
      <c r="E282" s="174"/>
      <c r="F282" s="174"/>
      <c r="G282" s="16">
        <f t="shared" si="4"/>
        <v>11.899999999999999</v>
      </c>
      <c r="H282" s="16"/>
      <c r="J282" s="889"/>
      <c r="K282" s="889"/>
      <c r="L282" s="889"/>
      <c r="M282" s="889"/>
      <c r="N282" s="889"/>
      <c r="O282" s="889"/>
    </row>
    <row r="283" spans="1:15">
      <c r="A283" s="47">
        <v>44301</v>
      </c>
      <c r="B283" s="20" t="s">
        <v>5558</v>
      </c>
      <c r="C283" s="20" t="s">
        <v>19</v>
      </c>
      <c r="D283" s="2" t="s">
        <v>12</v>
      </c>
      <c r="E283" s="174"/>
      <c r="F283" s="174">
        <v>10.7</v>
      </c>
      <c r="G283" s="16">
        <f t="shared" si="4"/>
        <v>1.1999999999999993</v>
      </c>
      <c r="H283" s="16"/>
      <c r="J283" s="889"/>
      <c r="K283" s="889"/>
      <c r="L283" s="889"/>
      <c r="M283" s="889"/>
      <c r="N283" s="889"/>
      <c r="O283" s="889"/>
    </row>
    <row r="284" spans="1:15">
      <c r="A284" s="47">
        <v>44301</v>
      </c>
      <c r="B284" s="20" t="s">
        <v>5558</v>
      </c>
      <c r="C284" s="20" t="s">
        <v>19</v>
      </c>
      <c r="D284" s="2" t="s">
        <v>13</v>
      </c>
      <c r="E284" s="174"/>
      <c r="F284" s="174">
        <v>1.2</v>
      </c>
      <c r="G284" s="16">
        <f t="shared" si="4"/>
        <v>0</v>
      </c>
      <c r="H284" s="16"/>
      <c r="J284" s="889"/>
      <c r="K284" s="889"/>
      <c r="L284" s="889"/>
      <c r="M284" s="889"/>
      <c r="N284" s="889"/>
      <c r="O284" s="889"/>
    </row>
    <row r="285" spans="1:15">
      <c r="A285" s="41">
        <v>44043</v>
      </c>
      <c r="B285" s="786" t="s">
        <v>10</v>
      </c>
      <c r="C285" s="786" t="s">
        <v>20</v>
      </c>
      <c r="D285" t="s">
        <v>12</v>
      </c>
      <c r="E285" s="118">
        <v>19.100000000000001</v>
      </c>
      <c r="F285" s="174"/>
      <c r="G285" s="16">
        <f t="shared" si="4"/>
        <v>19.100000000000001</v>
      </c>
      <c r="H285" s="16"/>
      <c r="J285" s="889"/>
      <c r="K285" s="889"/>
      <c r="L285" s="889"/>
      <c r="M285" s="889"/>
      <c r="N285" s="889"/>
      <c r="O285" s="889"/>
    </row>
    <row r="286" spans="1:15">
      <c r="B286" s="787"/>
      <c r="C286" s="787"/>
      <c r="D286" t="s">
        <v>13</v>
      </c>
      <c r="E286" s="118">
        <v>6.2</v>
      </c>
      <c r="F286" s="174"/>
      <c r="G286" s="16">
        <f t="shared" si="4"/>
        <v>25.3</v>
      </c>
      <c r="H286" s="16"/>
      <c r="J286" s="889"/>
      <c r="K286" s="889"/>
      <c r="L286" s="889"/>
      <c r="M286" s="889"/>
      <c r="N286" s="889"/>
      <c r="O286" s="889"/>
    </row>
    <row r="287" spans="1:15">
      <c r="B287" s="787"/>
      <c r="C287" s="787"/>
      <c r="D287" t="s">
        <v>14</v>
      </c>
      <c r="E287" s="118">
        <v>350</v>
      </c>
      <c r="F287" s="174"/>
      <c r="G287" s="16">
        <f t="shared" si="4"/>
        <v>375.3</v>
      </c>
      <c r="H287" s="16"/>
      <c r="J287" s="889"/>
      <c r="K287" s="889"/>
      <c r="L287" s="889"/>
      <c r="M287" s="889"/>
      <c r="N287" s="889"/>
      <c r="O287" s="889"/>
    </row>
    <row r="288" spans="1:15">
      <c r="A288" s="39">
        <v>44280</v>
      </c>
      <c r="B288" s="787" t="s">
        <v>5560</v>
      </c>
      <c r="C288" s="787" t="s">
        <v>20</v>
      </c>
      <c r="D288" t="s">
        <v>14</v>
      </c>
      <c r="E288" s="118"/>
      <c r="F288" s="174">
        <v>350</v>
      </c>
      <c r="G288" s="16">
        <f t="shared" si="4"/>
        <v>25.300000000000011</v>
      </c>
      <c r="H288" s="16"/>
      <c r="J288" s="889"/>
      <c r="K288" s="889"/>
      <c r="L288" s="889"/>
      <c r="M288" s="889"/>
      <c r="N288" s="889"/>
      <c r="O288" s="889"/>
    </row>
    <row r="289" spans="1:15">
      <c r="A289" s="39">
        <v>44280</v>
      </c>
      <c r="B289" s="787" t="s">
        <v>5561</v>
      </c>
      <c r="C289" s="787" t="s">
        <v>20</v>
      </c>
      <c r="D289" t="s">
        <v>12</v>
      </c>
      <c r="E289" s="118"/>
      <c r="F289" s="174">
        <v>19.100000000000001</v>
      </c>
      <c r="G289" s="16">
        <f t="shared" si="4"/>
        <v>6.2000000000000099</v>
      </c>
      <c r="H289" s="16"/>
      <c r="J289" s="889"/>
      <c r="K289" s="889"/>
      <c r="L289" s="889"/>
      <c r="M289" s="889"/>
      <c r="N289" s="889"/>
      <c r="O289" s="889"/>
    </row>
    <row r="290" spans="1:15">
      <c r="A290" s="39">
        <v>44280</v>
      </c>
      <c r="B290" s="787" t="s">
        <v>5561</v>
      </c>
      <c r="C290" s="787" t="s">
        <v>20</v>
      </c>
      <c r="D290" t="s">
        <v>13</v>
      </c>
      <c r="E290" s="118"/>
      <c r="F290" s="174">
        <v>6.2</v>
      </c>
      <c r="G290" s="16">
        <f t="shared" si="4"/>
        <v>9.7699626167013776E-15</v>
      </c>
      <c r="H290" s="16"/>
      <c r="J290" s="889"/>
      <c r="K290" s="889"/>
      <c r="L290" s="889"/>
      <c r="M290" s="889"/>
      <c r="N290" s="889"/>
      <c r="O290" s="889"/>
    </row>
    <row r="291" spans="1:15">
      <c r="A291" s="41">
        <v>44074</v>
      </c>
      <c r="B291" s="786" t="s">
        <v>10</v>
      </c>
      <c r="C291" s="786" t="s">
        <v>21</v>
      </c>
      <c r="D291" t="s">
        <v>12</v>
      </c>
      <c r="E291" s="118">
        <v>22.5</v>
      </c>
      <c r="F291" s="174"/>
      <c r="G291" s="16">
        <f>+G290+E291-F291</f>
        <v>22.500000000000011</v>
      </c>
      <c r="H291" s="16"/>
      <c r="J291" s="889"/>
      <c r="K291" s="889"/>
      <c r="L291" s="889"/>
      <c r="M291" s="889"/>
      <c r="N291" s="889"/>
      <c r="O291" s="889"/>
    </row>
    <row r="292" spans="1:15">
      <c r="B292" s="787"/>
      <c r="C292" s="787"/>
      <c r="D292" t="s">
        <v>13</v>
      </c>
      <c r="E292" s="118">
        <v>4.4000000000000004</v>
      </c>
      <c r="F292" s="174"/>
      <c r="G292" s="16">
        <f t="shared" si="4"/>
        <v>26.900000000000013</v>
      </c>
      <c r="H292" s="16"/>
      <c r="J292" s="889"/>
      <c r="K292" s="889"/>
      <c r="L292" s="889"/>
      <c r="M292" s="889"/>
      <c r="N292" s="889"/>
      <c r="O292" s="889"/>
    </row>
    <row r="293" spans="1:15">
      <c r="B293" s="787"/>
      <c r="C293" s="787"/>
      <c r="D293" t="s">
        <v>14</v>
      </c>
      <c r="E293" s="118">
        <v>700</v>
      </c>
      <c r="F293" s="174"/>
      <c r="G293" s="16">
        <f t="shared" si="4"/>
        <v>726.9</v>
      </c>
      <c r="H293" s="16"/>
    </row>
    <row r="294" spans="1:15">
      <c r="B294" s="787"/>
      <c r="C294" s="787"/>
      <c r="D294" t="s">
        <v>40</v>
      </c>
      <c r="E294" s="118">
        <v>15</v>
      </c>
      <c r="F294" s="174"/>
      <c r="G294" s="16">
        <f t="shared" si="4"/>
        <v>741.9</v>
      </c>
      <c r="H294" s="16"/>
    </row>
    <row r="295" spans="1:15">
      <c r="A295" s="39">
        <v>44301</v>
      </c>
      <c r="B295" s="787" t="s">
        <v>5552</v>
      </c>
      <c r="C295" s="787" t="s">
        <v>21</v>
      </c>
      <c r="D295" s="111" t="s">
        <v>14</v>
      </c>
      <c r="E295" s="154"/>
      <c r="F295" s="174">
        <v>700</v>
      </c>
      <c r="G295" s="16">
        <f t="shared" si="4"/>
        <v>41.899999999999977</v>
      </c>
      <c r="H295" s="16"/>
    </row>
    <row r="296" spans="1:15">
      <c r="A296" s="39">
        <v>44301</v>
      </c>
      <c r="B296" s="787" t="s">
        <v>5562</v>
      </c>
      <c r="C296" s="787" t="s">
        <v>21</v>
      </c>
      <c r="D296" t="s">
        <v>40</v>
      </c>
      <c r="E296" s="118"/>
      <c r="F296" s="174">
        <v>15</v>
      </c>
      <c r="G296" s="16">
        <f t="shared" si="4"/>
        <v>26.899999999999977</v>
      </c>
      <c r="H296" s="16"/>
    </row>
    <row r="297" spans="1:15">
      <c r="A297" s="39">
        <v>44301</v>
      </c>
      <c r="B297" s="787" t="s">
        <v>5558</v>
      </c>
      <c r="C297" s="787" t="s">
        <v>21</v>
      </c>
      <c r="D297" t="s">
        <v>12</v>
      </c>
      <c r="E297" s="118"/>
      <c r="F297" s="174">
        <v>22.5</v>
      </c>
      <c r="G297" s="16">
        <f t="shared" si="4"/>
        <v>4.3999999999999773</v>
      </c>
      <c r="H297" s="16"/>
    </row>
    <row r="298" spans="1:15">
      <c r="A298" s="39">
        <v>44301</v>
      </c>
      <c r="B298" s="787" t="s">
        <v>5558</v>
      </c>
      <c r="C298" s="787" t="s">
        <v>21</v>
      </c>
      <c r="D298" t="s">
        <v>13</v>
      </c>
      <c r="E298" s="118"/>
      <c r="F298" s="174">
        <v>4.4000000000000004</v>
      </c>
      <c r="G298" s="16">
        <f t="shared" si="4"/>
        <v>-2.3092638912203256E-14</v>
      </c>
      <c r="H298" s="16"/>
    </row>
    <row r="299" spans="1:15">
      <c r="A299" s="41">
        <v>44104</v>
      </c>
      <c r="B299" s="786" t="s">
        <v>10</v>
      </c>
      <c r="C299" s="786" t="s">
        <v>22</v>
      </c>
      <c r="D299" t="s">
        <v>12</v>
      </c>
      <c r="E299" s="118">
        <v>23</v>
      </c>
      <c r="F299" s="174"/>
      <c r="G299" s="16">
        <f t="shared" si="4"/>
        <v>22.999999999999979</v>
      </c>
      <c r="H299" s="16"/>
    </row>
    <row r="300" spans="1:15">
      <c r="B300" s="787"/>
      <c r="C300" s="787"/>
      <c r="D300" t="s">
        <v>13</v>
      </c>
      <c r="E300" s="118">
        <v>5.0999999999999996</v>
      </c>
      <c r="F300" s="174"/>
      <c r="G300" s="16">
        <f t="shared" si="4"/>
        <v>28.09999999999998</v>
      </c>
      <c r="H300" s="16"/>
    </row>
    <row r="301" spans="1:15">
      <c r="B301" s="787"/>
      <c r="C301" s="787"/>
      <c r="D301" t="s">
        <v>14</v>
      </c>
      <c r="E301" s="118">
        <v>700</v>
      </c>
      <c r="F301" s="174"/>
      <c r="G301" s="16">
        <f t="shared" si="4"/>
        <v>728.1</v>
      </c>
      <c r="H301" s="16"/>
    </row>
    <row r="302" spans="1:15">
      <c r="B302" s="787"/>
      <c r="C302" s="787"/>
      <c r="D302" t="s">
        <v>40</v>
      </c>
      <c r="E302" s="118">
        <v>8.5</v>
      </c>
      <c r="F302" s="174"/>
      <c r="G302" s="16">
        <f t="shared" si="4"/>
        <v>736.6</v>
      </c>
      <c r="H302" s="16"/>
    </row>
    <row r="303" spans="1:15">
      <c r="A303" s="39">
        <v>44104</v>
      </c>
      <c r="B303" s="787" t="s">
        <v>5563</v>
      </c>
      <c r="C303" s="787" t="s">
        <v>22</v>
      </c>
      <c r="D303" t="s">
        <v>14</v>
      </c>
      <c r="E303" s="118"/>
      <c r="F303" s="174">
        <v>700</v>
      </c>
      <c r="G303" s="16">
        <f t="shared" si="4"/>
        <v>36.600000000000023</v>
      </c>
      <c r="H303" s="16"/>
    </row>
    <row r="304" spans="1:15">
      <c r="A304" s="39">
        <v>44301</v>
      </c>
      <c r="B304" s="787" t="s">
        <v>5562</v>
      </c>
      <c r="C304" s="787" t="s">
        <v>22</v>
      </c>
      <c r="D304" t="s">
        <v>40</v>
      </c>
      <c r="E304" s="118"/>
      <c r="F304" s="174">
        <v>8.5</v>
      </c>
      <c r="G304" s="16">
        <f t="shared" si="4"/>
        <v>28.100000000000023</v>
      </c>
      <c r="H304" s="16"/>
    </row>
    <row r="305" spans="1:8">
      <c r="A305" s="39">
        <v>44301</v>
      </c>
      <c r="B305" s="787" t="s">
        <v>5558</v>
      </c>
      <c r="C305" s="787" t="s">
        <v>22</v>
      </c>
      <c r="D305" t="s">
        <v>12</v>
      </c>
      <c r="E305" s="118"/>
      <c r="F305" s="174">
        <v>23</v>
      </c>
      <c r="G305" s="16">
        <f t="shared" si="4"/>
        <v>5.1000000000000227</v>
      </c>
      <c r="H305" s="16"/>
    </row>
    <row r="306" spans="1:8">
      <c r="A306" s="39">
        <v>44301</v>
      </c>
      <c r="B306" s="787" t="s">
        <v>5558</v>
      </c>
      <c r="C306" s="787" t="s">
        <v>22</v>
      </c>
      <c r="D306" t="s">
        <v>13</v>
      </c>
      <c r="E306" s="118"/>
      <c r="F306" s="174">
        <v>5.0999999999999996</v>
      </c>
      <c r="G306" s="80">
        <f t="shared" si="4"/>
        <v>2.3092638912203256E-14</v>
      </c>
      <c r="H306" s="80"/>
    </row>
    <row r="307" spans="1:8">
      <c r="A307" s="41">
        <v>44135</v>
      </c>
      <c r="B307" s="786" t="s">
        <v>10</v>
      </c>
      <c r="C307" s="786" t="s">
        <v>23</v>
      </c>
      <c r="D307" t="s">
        <v>12</v>
      </c>
      <c r="E307" s="118">
        <v>27</v>
      </c>
      <c r="F307" s="174"/>
      <c r="G307" s="16">
        <f t="shared" si="4"/>
        <v>27.000000000000021</v>
      </c>
      <c r="H307" s="16"/>
    </row>
    <row r="308" spans="1:8">
      <c r="B308" s="787"/>
      <c r="C308" s="787"/>
      <c r="D308" t="s">
        <v>13</v>
      </c>
      <c r="E308" s="118">
        <v>5.4</v>
      </c>
      <c r="F308" s="174"/>
      <c r="G308" s="16">
        <f t="shared" si="4"/>
        <v>32.40000000000002</v>
      </c>
      <c r="H308" s="16"/>
    </row>
    <row r="309" spans="1:8">
      <c r="B309" s="787"/>
      <c r="C309" s="787"/>
      <c r="D309" t="s">
        <v>14</v>
      </c>
      <c r="E309" s="118">
        <v>700</v>
      </c>
      <c r="F309" s="174"/>
      <c r="G309" s="16">
        <f t="shared" si="4"/>
        <v>732.4</v>
      </c>
      <c r="H309" s="16"/>
    </row>
    <row r="310" spans="1:8">
      <c r="A310" s="39">
        <v>44135</v>
      </c>
      <c r="B310" s="787" t="s">
        <v>5564</v>
      </c>
      <c r="C310" s="787" t="s">
        <v>23</v>
      </c>
      <c r="D310" t="s">
        <v>14</v>
      </c>
      <c r="E310" s="118"/>
      <c r="F310" s="174">
        <v>700</v>
      </c>
      <c r="G310" s="16">
        <f t="shared" si="4"/>
        <v>32.399999999999977</v>
      </c>
      <c r="H310" s="16"/>
    </row>
    <row r="311" spans="1:8">
      <c r="A311" s="39">
        <v>44301</v>
      </c>
      <c r="B311" s="787" t="s">
        <v>5562</v>
      </c>
      <c r="C311" s="787" t="s">
        <v>23</v>
      </c>
      <c r="D311" t="s">
        <v>12</v>
      </c>
      <c r="E311" s="118"/>
      <c r="F311" s="174">
        <v>27</v>
      </c>
      <c r="G311" s="16">
        <f t="shared" si="4"/>
        <v>5.3999999999999773</v>
      </c>
      <c r="H311" s="16"/>
    </row>
    <row r="312" spans="1:8">
      <c r="A312" s="39">
        <v>44301</v>
      </c>
      <c r="B312" s="787" t="s">
        <v>5562</v>
      </c>
      <c r="C312" s="787" t="s">
        <v>23</v>
      </c>
      <c r="D312" t="s">
        <v>13</v>
      </c>
      <c r="E312" s="118"/>
      <c r="F312" s="174">
        <v>5.4</v>
      </c>
      <c r="G312" s="80">
        <f t="shared" si="4"/>
        <v>-2.3092638912203256E-14</v>
      </c>
      <c r="H312" s="80"/>
    </row>
    <row r="313" spans="1:8">
      <c r="A313" s="41">
        <v>44165</v>
      </c>
      <c r="B313" s="786" t="s">
        <v>10</v>
      </c>
      <c r="C313" s="786" t="s">
        <v>24</v>
      </c>
      <c r="D313" t="s">
        <v>12</v>
      </c>
      <c r="E313" s="118">
        <v>25.6</v>
      </c>
      <c r="F313" s="174"/>
      <c r="G313" s="16">
        <f t="shared" si="4"/>
        <v>25.59999999999998</v>
      </c>
      <c r="H313" s="16"/>
    </row>
    <row r="314" spans="1:8">
      <c r="B314" s="787"/>
      <c r="C314" s="787"/>
      <c r="D314" t="s">
        <v>13</v>
      </c>
      <c r="E314" s="118">
        <v>5.6</v>
      </c>
      <c r="F314" s="174"/>
      <c r="G314" s="16">
        <f t="shared" si="4"/>
        <v>31.199999999999982</v>
      </c>
      <c r="H314" s="16"/>
    </row>
    <row r="315" spans="1:8">
      <c r="B315" s="787"/>
      <c r="C315" s="787"/>
      <c r="D315" t="s">
        <v>14</v>
      </c>
      <c r="E315" s="118">
        <v>700</v>
      </c>
      <c r="F315" s="174"/>
      <c r="G315" s="16">
        <f t="shared" si="4"/>
        <v>731.19999999999993</v>
      </c>
      <c r="H315" s="16"/>
    </row>
    <row r="316" spans="1:8">
      <c r="A316" s="39">
        <v>44169</v>
      </c>
      <c r="B316" s="787" t="s">
        <v>5565</v>
      </c>
      <c r="C316" s="787" t="s">
        <v>24</v>
      </c>
      <c r="D316" t="s">
        <v>14</v>
      </c>
      <c r="E316" s="118"/>
      <c r="F316" s="174">
        <v>700</v>
      </c>
      <c r="G316" s="16">
        <f t="shared" si="4"/>
        <v>31.199999999999932</v>
      </c>
      <c r="H316" s="16"/>
    </row>
    <row r="317" spans="1:8">
      <c r="A317" s="39">
        <v>44301</v>
      </c>
      <c r="B317" s="787" t="s">
        <v>5562</v>
      </c>
      <c r="C317" s="787" t="s">
        <v>24</v>
      </c>
      <c r="D317" t="s">
        <v>12</v>
      </c>
      <c r="E317" s="118"/>
      <c r="F317" s="174">
        <v>25.6</v>
      </c>
      <c r="G317" s="16">
        <f t="shared" si="4"/>
        <v>5.5999999999999304</v>
      </c>
      <c r="H317" s="16"/>
    </row>
    <row r="318" spans="1:8">
      <c r="A318" s="39">
        <v>44301</v>
      </c>
      <c r="B318" s="787" t="s">
        <v>5562</v>
      </c>
      <c r="C318" s="787" t="s">
        <v>24</v>
      </c>
      <c r="D318" t="s">
        <v>13</v>
      </c>
      <c r="E318" s="118"/>
      <c r="F318" s="174">
        <v>5.6</v>
      </c>
      <c r="G318" s="16">
        <f t="shared" si="4"/>
        <v>-6.9277916736609768E-14</v>
      </c>
      <c r="H318" s="16"/>
    </row>
    <row r="319" spans="1:8">
      <c r="A319" s="41">
        <v>44196</v>
      </c>
      <c r="B319" s="786" t="s">
        <v>10</v>
      </c>
      <c r="C319" s="786" t="s">
        <v>25</v>
      </c>
      <c r="D319" t="s">
        <v>12</v>
      </c>
      <c r="E319" s="118">
        <v>29.4</v>
      </c>
      <c r="F319" s="174"/>
      <c r="G319" s="16">
        <f t="shared" si="4"/>
        <v>29.399999999999928</v>
      </c>
      <c r="H319" s="16"/>
    </row>
    <row r="320" spans="1:8">
      <c r="B320" s="787"/>
      <c r="C320" s="787"/>
      <c r="D320" t="s">
        <v>13</v>
      </c>
      <c r="E320" s="118">
        <v>4.9000000000000004</v>
      </c>
      <c r="F320" s="174"/>
      <c r="G320" s="16">
        <f t="shared" si="4"/>
        <v>34.299999999999926</v>
      </c>
      <c r="H320" s="16"/>
    </row>
    <row r="321" spans="1:9">
      <c r="B321" s="787"/>
      <c r="C321" s="787"/>
      <c r="D321" t="s">
        <v>14</v>
      </c>
      <c r="E321" s="118">
        <v>700</v>
      </c>
      <c r="F321" s="174"/>
      <c r="G321" s="16">
        <f t="shared" si="4"/>
        <v>734.3</v>
      </c>
      <c r="H321" s="16"/>
    </row>
    <row r="322" spans="1:9">
      <c r="A322" s="39">
        <v>44204</v>
      </c>
      <c r="B322" s="787" t="s">
        <v>5566</v>
      </c>
      <c r="C322" s="787" t="s">
        <v>25</v>
      </c>
      <c r="D322" t="s">
        <v>14</v>
      </c>
      <c r="E322" s="118"/>
      <c r="F322" s="174">
        <v>700</v>
      </c>
      <c r="G322" s="16">
        <f t="shared" si="4"/>
        <v>34.299999999999955</v>
      </c>
      <c r="H322" s="16"/>
      <c r="I322" t="s">
        <v>29</v>
      </c>
    </row>
    <row r="323" spans="1:9">
      <c r="A323" s="39">
        <v>44301</v>
      </c>
      <c r="B323" s="787" t="s">
        <v>5562</v>
      </c>
      <c r="C323" s="787" t="s">
        <v>25</v>
      </c>
      <c r="D323" t="s">
        <v>12</v>
      </c>
      <c r="E323" s="118"/>
      <c r="F323" s="174">
        <v>29.4</v>
      </c>
      <c r="G323" s="16">
        <f t="shared" si="4"/>
        <v>4.8999999999999559</v>
      </c>
      <c r="H323" s="16"/>
    </row>
    <row r="324" spans="1:9">
      <c r="A324" s="39">
        <v>44301</v>
      </c>
      <c r="B324" s="787" t="s">
        <v>5562</v>
      </c>
      <c r="C324" s="787" t="s">
        <v>25</v>
      </c>
      <c r="D324" t="s">
        <v>13</v>
      </c>
      <c r="E324" s="118"/>
      <c r="F324" s="174">
        <v>4.9000000000000004</v>
      </c>
      <c r="G324" s="16">
        <f t="shared" si="4"/>
        <v>-4.4408920985006262E-14</v>
      </c>
      <c r="H324" s="16"/>
    </row>
    <row r="325" spans="1:9">
      <c r="A325" s="41">
        <v>44227</v>
      </c>
      <c r="B325" s="786" t="s">
        <v>10</v>
      </c>
      <c r="C325" s="786" t="s">
        <v>11</v>
      </c>
      <c r="D325" t="s">
        <v>12</v>
      </c>
      <c r="E325" s="118">
        <v>31.3</v>
      </c>
      <c r="F325" s="174"/>
      <c r="G325" s="16">
        <f t="shared" si="4"/>
        <v>31.299999999999955</v>
      </c>
      <c r="H325" s="16"/>
    </row>
    <row r="326" spans="1:9">
      <c r="B326" s="787"/>
      <c r="C326" s="787"/>
      <c r="D326" t="s">
        <v>13</v>
      </c>
      <c r="E326" s="118">
        <v>6.3</v>
      </c>
      <c r="F326" s="174"/>
      <c r="G326" s="16">
        <f t="shared" si="4"/>
        <v>37.599999999999952</v>
      </c>
      <c r="H326" s="16"/>
    </row>
    <row r="327" spans="1:9">
      <c r="B327" s="787"/>
      <c r="C327" s="787"/>
      <c r="D327" t="s">
        <v>14</v>
      </c>
      <c r="E327" s="118">
        <v>700</v>
      </c>
      <c r="F327" s="174"/>
      <c r="G327" s="16">
        <f t="shared" si="4"/>
        <v>737.59999999999991</v>
      </c>
      <c r="H327" s="16"/>
    </row>
    <row r="328" spans="1:9">
      <c r="A328" s="39">
        <v>44238</v>
      </c>
      <c r="B328" s="787" t="s">
        <v>5567</v>
      </c>
      <c r="C328" s="787" t="s">
        <v>11</v>
      </c>
      <c r="D328" t="s">
        <v>14</v>
      </c>
      <c r="E328" s="118"/>
      <c r="F328" s="174">
        <v>700</v>
      </c>
      <c r="G328" s="16">
        <f t="shared" si="4"/>
        <v>37.599999999999909</v>
      </c>
      <c r="H328" s="16"/>
    </row>
    <row r="329" spans="1:9">
      <c r="A329" s="39">
        <v>44301</v>
      </c>
      <c r="B329" s="787" t="s">
        <v>5568</v>
      </c>
      <c r="C329" s="787" t="s">
        <v>11</v>
      </c>
      <c r="D329" t="s">
        <v>12</v>
      </c>
      <c r="E329" s="118"/>
      <c r="F329" s="174">
        <v>31.3</v>
      </c>
      <c r="G329" s="16">
        <f t="shared" si="4"/>
        <v>6.2999999999999083</v>
      </c>
      <c r="H329" s="16"/>
    </row>
    <row r="330" spans="1:9">
      <c r="A330" s="39">
        <v>44301</v>
      </c>
      <c r="B330" s="787" t="s">
        <v>5568</v>
      </c>
      <c r="C330" s="787" t="s">
        <v>11</v>
      </c>
      <c r="D330" t="s">
        <v>13</v>
      </c>
      <c r="E330" s="118"/>
      <c r="F330" s="174">
        <v>6.3</v>
      </c>
      <c r="G330" s="16">
        <f t="shared" si="4"/>
        <v>-9.1482377229112899E-14</v>
      </c>
      <c r="H330" s="16"/>
    </row>
    <row r="331" spans="1:9">
      <c r="A331" s="41">
        <v>44255</v>
      </c>
      <c r="B331" s="786" t="s">
        <v>10</v>
      </c>
      <c r="C331" s="786" t="s">
        <v>15</v>
      </c>
      <c r="D331" t="s">
        <v>12</v>
      </c>
      <c r="E331" s="118">
        <v>28.3</v>
      </c>
      <c r="F331" s="174"/>
      <c r="G331" s="16">
        <f t="shared" si="4"/>
        <v>28.299999999999908</v>
      </c>
      <c r="H331" s="16"/>
    </row>
    <row r="332" spans="1:9">
      <c r="B332" s="787"/>
      <c r="C332" s="787"/>
      <c r="D332" t="s">
        <v>13</v>
      </c>
      <c r="E332" s="118">
        <v>6.7</v>
      </c>
      <c r="F332" s="174"/>
      <c r="G332" s="16">
        <f t="shared" si="4"/>
        <v>34.999999999999908</v>
      </c>
      <c r="H332" s="16"/>
    </row>
    <row r="333" spans="1:9">
      <c r="B333" s="787"/>
      <c r="C333" s="787"/>
      <c r="D333" t="s">
        <v>14</v>
      </c>
      <c r="E333" s="118">
        <v>700</v>
      </c>
      <c r="F333" s="174"/>
      <c r="G333" s="16">
        <f t="shared" si="4"/>
        <v>734.99999999999989</v>
      </c>
      <c r="H333" s="16"/>
    </row>
    <row r="334" spans="1:9">
      <c r="A334" s="39">
        <v>44250</v>
      </c>
      <c r="B334" s="787" t="s">
        <v>5569</v>
      </c>
      <c r="C334" s="787" t="s">
        <v>15</v>
      </c>
      <c r="D334" t="s">
        <v>14</v>
      </c>
      <c r="E334" s="118"/>
      <c r="F334" s="174">
        <v>700</v>
      </c>
      <c r="G334" s="16">
        <f t="shared" si="4"/>
        <v>34.999999999999886</v>
      </c>
      <c r="H334" s="16"/>
    </row>
    <row r="335" spans="1:9">
      <c r="A335" s="39">
        <v>44320</v>
      </c>
      <c r="B335" s="787" t="s">
        <v>5570</v>
      </c>
      <c r="C335" s="787" t="s">
        <v>15</v>
      </c>
      <c r="D335" t="s">
        <v>12</v>
      </c>
      <c r="E335" s="118"/>
      <c r="F335" s="174">
        <v>28.3</v>
      </c>
      <c r="G335" s="16">
        <f t="shared" si="4"/>
        <v>6.6999999999998856</v>
      </c>
      <c r="H335" s="16"/>
    </row>
    <row r="336" spans="1:9">
      <c r="A336" s="39">
        <v>44320</v>
      </c>
      <c r="B336" s="787" t="s">
        <v>5570</v>
      </c>
      <c r="C336" s="787" t="s">
        <v>15</v>
      </c>
      <c r="D336" t="s">
        <v>13</v>
      </c>
      <c r="E336" s="118"/>
      <c r="F336" s="174">
        <v>6.7</v>
      </c>
      <c r="G336" s="16">
        <f t="shared" ref="G336:G464" si="5">+G335+E336-F336</f>
        <v>-1.1457501614131615E-13</v>
      </c>
      <c r="H336" s="16"/>
    </row>
    <row r="337" spans="1:10">
      <c r="A337" s="41">
        <v>44286</v>
      </c>
      <c r="B337" s="786" t="s">
        <v>10</v>
      </c>
      <c r="C337" s="786" t="s">
        <v>16</v>
      </c>
      <c r="D337" t="s">
        <v>12</v>
      </c>
      <c r="E337" s="118">
        <v>31.1</v>
      </c>
      <c r="F337" s="174"/>
      <c r="G337" s="16">
        <f t="shared" si="5"/>
        <v>31.099999999999888</v>
      </c>
      <c r="H337" s="16"/>
    </row>
    <row r="338" spans="1:10">
      <c r="B338" s="787"/>
      <c r="C338" s="787"/>
      <c r="D338" t="s">
        <v>13</v>
      </c>
      <c r="E338" s="118">
        <v>4.8</v>
      </c>
      <c r="F338" s="174"/>
      <c r="G338" s="16">
        <f t="shared" si="5"/>
        <v>35.899999999999885</v>
      </c>
      <c r="H338" s="16"/>
    </row>
    <row r="339" spans="1:10">
      <c r="B339" s="787"/>
      <c r="C339" s="787"/>
      <c r="D339" t="s">
        <v>14</v>
      </c>
      <c r="E339" s="118">
        <v>700</v>
      </c>
      <c r="F339" s="174"/>
      <c r="G339" s="16">
        <f t="shared" si="5"/>
        <v>735.89999999999986</v>
      </c>
      <c r="H339" s="16"/>
    </row>
    <row r="340" spans="1:10">
      <c r="A340" s="39">
        <v>44320</v>
      </c>
      <c r="B340" s="787" t="s">
        <v>5570</v>
      </c>
      <c r="C340" s="787" t="s">
        <v>16</v>
      </c>
      <c r="D340" t="s">
        <v>12</v>
      </c>
      <c r="E340" s="118"/>
      <c r="F340" s="174">
        <v>31.1</v>
      </c>
      <c r="G340" s="16">
        <f t="shared" si="5"/>
        <v>704.79999999999984</v>
      </c>
      <c r="H340" s="16"/>
    </row>
    <row r="341" spans="1:10">
      <c r="A341" s="39">
        <v>44320</v>
      </c>
      <c r="B341" s="787" t="s">
        <v>5570</v>
      </c>
      <c r="C341" s="787" t="s">
        <v>16</v>
      </c>
      <c r="D341" t="s">
        <v>13</v>
      </c>
      <c r="E341" s="118"/>
      <c r="F341" s="174">
        <v>4.8</v>
      </c>
      <c r="G341" s="16">
        <f t="shared" si="5"/>
        <v>699.99999999999989</v>
      </c>
      <c r="H341" s="16"/>
    </row>
    <row r="342" spans="1:10">
      <c r="A342" s="39">
        <v>44364</v>
      </c>
      <c r="B342" s="787" t="s">
        <v>5571</v>
      </c>
      <c r="C342" s="787" t="s">
        <v>16</v>
      </c>
      <c r="D342" t="s">
        <v>14</v>
      </c>
      <c r="E342" s="118"/>
      <c r="F342" s="174">
        <v>700</v>
      </c>
      <c r="G342" s="80">
        <f t="shared" si="5"/>
        <v>0</v>
      </c>
      <c r="H342" s="80"/>
    </row>
    <row r="343" spans="1:10">
      <c r="A343" s="41">
        <v>44316</v>
      </c>
      <c r="B343" s="786" t="s">
        <v>10</v>
      </c>
      <c r="C343" s="786" t="s">
        <v>17</v>
      </c>
      <c r="D343" t="s">
        <v>12</v>
      </c>
      <c r="E343" s="118">
        <v>30</v>
      </c>
      <c r="F343" s="174"/>
      <c r="G343" s="16">
        <f t="shared" si="5"/>
        <v>30</v>
      </c>
      <c r="H343" s="16"/>
    </row>
    <row r="344" spans="1:10">
      <c r="B344" s="787"/>
      <c r="C344" s="787"/>
      <c r="D344" t="s">
        <v>13</v>
      </c>
      <c r="E344" s="118">
        <v>5.8</v>
      </c>
      <c r="F344" s="174"/>
      <c r="G344" s="16">
        <f t="shared" si="5"/>
        <v>35.799999999999997</v>
      </c>
      <c r="H344" s="16"/>
    </row>
    <row r="345" spans="1:10">
      <c r="B345" s="787"/>
      <c r="C345" s="787"/>
      <c r="D345" t="s">
        <v>14</v>
      </c>
      <c r="E345" s="118">
        <v>700</v>
      </c>
      <c r="F345" s="174"/>
      <c r="G345" s="16">
        <f t="shared" si="5"/>
        <v>735.8</v>
      </c>
      <c r="H345" s="16"/>
    </row>
    <row r="346" spans="1:10">
      <c r="A346" s="39">
        <v>44364</v>
      </c>
      <c r="B346" s="787" t="s">
        <v>5571</v>
      </c>
      <c r="C346" s="787" t="s">
        <v>17</v>
      </c>
      <c r="D346" t="s">
        <v>14</v>
      </c>
      <c r="E346" s="118"/>
      <c r="F346" s="174">
        <v>700</v>
      </c>
      <c r="G346" s="16">
        <f t="shared" si="5"/>
        <v>35.799999999999955</v>
      </c>
      <c r="H346" s="16"/>
    </row>
    <row r="347" spans="1:10">
      <c r="A347" s="39">
        <v>44635</v>
      </c>
      <c r="B347" s="787" t="s">
        <v>5572</v>
      </c>
      <c r="C347" s="787" t="s">
        <v>17</v>
      </c>
      <c r="D347" t="s">
        <v>12</v>
      </c>
      <c r="E347" s="118"/>
      <c r="F347" s="118">
        <v>30</v>
      </c>
      <c r="G347" s="16">
        <f t="shared" si="5"/>
        <v>5.7999999999999545</v>
      </c>
      <c r="H347" s="16"/>
    </row>
    <row r="348" spans="1:10">
      <c r="A348" s="39">
        <v>44635</v>
      </c>
      <c r="B348" s="787" t="s">
        <v>5572</v>
      </c>
      <c r="C348" s="787" t="s">
        <v>17</v>
      </c>
      <c r="D348" t="s">
        <v>13</v>
      </c>
      <c r="E348" s="118"/>
      <c r="F348" s="118">
        <v>5.8</v>
      </c>
      <c r="G348" s="16">
        <f t="shared" si="5"/>
        <v>-4.5297099404706387E-14</v>
      </c>
      <c r="H348" s="16"/>
    </row>
    <row r="349" spans="1:10">
      <c r="A349" s="41">
        <v>44347</v>
      </c>
      <c r="B349" s="786" t="s">
        <v>10</v>
      </c>
      <c r="C349" s="786" t="s">
        <v>18</v>
      </c>
      <c r="D349" t="s">
        <v>12</v>
      </c>
      <c r="E349" s="118">
        <v>24.3</v>
      </c>
      <c r="F349" s="174"/>
      <c r="G349" s="16">
        <f t="shared" si="5"/>
        <v>24.299999999999955</v>
      </c>
      <c r="H349" s="16"/>
    </row>
    <row r="350" spans="1:10">
      <c r="B350" s="787"/>
      <c r="C350" s="787"/>
      <c r="D350" t="s">
        <v>13</v>
      </c>
      <c r="E350" s="118">
        <v>4.5</v>
      </c>
      <c r="F350" s="174"/>
      <c r="G350" s="16">
        <f t="shared" si="5"/>
        <v>28.799999999999955</v>
      </c>
      <c r="H350" s="16"/>
      <c r="I350" s="90"/>
      <c r="J350" s="90"/>
    </row>
    <row r="351" spans="1:10">
      <c r="B351" s="787"/>
      <c r="C351" s="787"/>
      <c r="D351" t="s">
        <v>14</v>
      </c>
      <c r="E351" s="118">
        <v>700</v>
      </c>
      <c r="F351" s="174"/>
      <c r="G351" s="16">
        <f t="shared" si="5"/>
        <v>728.8</v>
      </c>
      <c r="H351" s="16"/>
      <c r="I351" s="90"/>
      <c r="J351" s="90"/>
    </row>
    <row r="352" spans="1:10">
      <c r="B352" s="787"/>
      <c r="C352" s="787"/>
      <c r="D352" t="s">
        <v>189</v>
      </c>
      <c r="E352" s="118">
        <v>8.5</v>
      </c>
      <c r="F352" s="174"/>
      <c r="G352" s="16">
        <f t="shared" si="5"/>
        <v>737.3</v>
      </c>
      <c r="H352" s="16"/>
      <c r="I352" s="90"/>
      <c r="J352" s="90"/>
    </row>
    <row r="353" spans="1:17">
      <c r="A353" s="39">
        <v>44364</v>
      </c>
      <c r="B353" s="787" t="s">
        <v>5571</v>
      </c>
      <c r="C353" s="787" t="s">
        <v>18</v>
      </c>
      <c r="D353" t="s">
        <v>14</v>
      </c>
      <c r="E353" s="118"/>
      <c r="F353" s="174">
        <v>700</v>
      </c>
      <c r="G353" s="16">
        <f t="shared" si="5"/>
        <v>37.299999999999955</v>
      </c>
      <c r="H353" s="16"/>
      <c r="I353" s="90"/>
      <c r="J353" s="90"/>
    </row>
    <row r="354" spans="1:17">
      <c r="A354" s="39">
        <v>44447</v>
      </c>
      <c r="B354" s="787" t="s">
        <v>5573</v>
      </c>
      <c r="C354" s="787" t="s">
        <v>18</v>
      </c>
      <c r="D354" t="s">
        <v>12</v>
      </c>
      <c r="E354" s="118"/>
      <c r="F354" s="174">
        <v>24.3</v>
      </c>
      <c r="G354" s="16">
        <f t="shared" si="5"/>
        <v>12.999999999999954</v>
      </c>
      <c r="H354" s="16"/>
      <c r="I354" s="90"/>
      <c r="J354" s="90"/>
    </row>
    <row r="355" spans="1:17">
      <c r="A355" s="39">
        <v>44447</v>
      </c>
      <c r="B355" s="787" t="s">
        <v>5573</v>
      </c>
      <c r="C355" s="787" t="s">
        <v>18</v>
      </c>
      <c r="D355" t="s">
        <v>13</v>
      </c>
      <c r="E355" s="118"/>
      <c r="F355" s="174">
        <v>4.5</v>
      </c>
      <c r="G355" s="16">
        <f t="shared" si="5"/>
        <v>8.4999999999999538</v>
      </c>
      <c r="H355" s="16"/>
      <c r="I355" s="90"/>
      <c r="J355" s="90"/>
    </row>
    <row r="356" spans="1:17">
      <c r="A356" s="39">
        <v>44447</v>
      </c>
      <c r="B356" s="787" t="s">
        <v>5573</v>
      </c>
      <c r="C356" s="787" t="s">
        <v>18</v>
      </c>
      <c r="D356" t="s">
        <v>189</v>
      </c>
      <c r="E356" s="118"/>
      <c r="F356" s="118">
        <v>8.5</v>
      </c>
      <c r="G356" s="16">
        <f t="shared" si="5"/>
        <v>-4.6185277824406512E-14</v>
      </c>
      <c r="H356" s="16"/>
      <c r="I356" s="90"/>
      <c r="J356" s="90"/>
    </row>
    <row r="357" spans="1:17">
      <c r="A357" s="41">
        <v>44377</v>
      </c>
      <c r="B357" s="786" t="s">
        <v>10</v>
      </c>
      <c r="C357" s="786" t="s">
        <v>19</v>
      </c>
      <c r="D357" t="s">
        <v>12</v>
      </c>
      <c r="E357" s="118">
        <v>26.7</v>
      </c>
      <c r="F357" s="174"/>
      <c r="G357" s="16">
        <f t="shared" si="5"/>
        <v>26.699999999999953</v>
      </c>
      <c r="H357" s="16"/>
      <c r="I357" s="90"/>
      <c r="J357" s="90"/>
    </row>
    <row r="358" spans="1:17">
      <c r="B358" s="787"/>
      <c r="C358" s="787"/>
      <c r="D358" t="s">
        <v>13</v>
      </c>
      <c r="E358" s="170">
        <v>6.4</v>
      </c>
      <c r="F358" s="174"/>
      <c r="G358" s="16">
        <f t="shared" si="5"/>
        <v>33.099999999999952</v>
      </c>
      <c r="H358" s="16"/>
      <c r="I358" s="90"/>
      <c r="J358" s="90"/>
    </row>
    <row r="359" spans="1:17">
      <c r="B359" s="787"/>
      <c r="C359" s="787"/>
      <c r="D359" t="s">
        <v>14</v>
      </c>
      <c r="E359" s="118">
        <v>700</v>
      </c>
      <c r="F359" s="174"/>
      <c r="G359" s="16">
        <f t="shared" si="5"/>
        <v>733.09999999999991</v>
      </c>
      <c r="H359" s="16"/>
      <c r="I359" s="90"/>
      <c r="J359" s="90"/>
    </row>
    <row r="360" spans="1:17">
      <c r="A360" s="39">
        <v>44393</v>
      </c>
      <c r="B360" s="787" t="s">
        <v>5574</v>
      </c>
      <c r="C360" s="787" t="s">
        <v>19</v>
      </c>
      <c r="D360" t="s">
        <v>14</v>
      </c>
      <c r="E360" s="118"/>
      <c r="F360" s="174">
        <v>700</v>
      </c>
      <c r="G360" s="16">
        <f t="shared" si="5"/>
        <v>33.099999999999909</v>
      </c>
      <c r="H360" s="16"/>
      <c r="I360" s="90"/>
      <c r="J360" s="90"/>
    </row>
    <row r="361" spans="1:17">
      <c r="A361" s="39">
        <v>44447</v>
      </c>
      <c r="B361" s="787" t="s">
        <v>5573</v>
      </c>
      <c r="C361" s="787" t="s">
        <v>19</v>
      </c>
      <c r="D361" t="s">
        <v>12</v>
      </c>
      <c r="E361" s="118"/>
      <c r="F361" s="118">
        <v>26.7</v>
      </c>
      <c r="G361" s="16">
        <f t="shared" si="5"/>
        <v>6.3999999999999098</v>
      </c>
      <c r="H361" s="16"/>
      <c r="I361" s="90"/>
      <c r="J361" s="90"/>
    </row>
    <row r="362" spans="1:17">
      <c r="A362" s="39">
        <v>44447</v>
      </c>
      <c r="B362" s="787" t="s">
        <v>5573</v>
      </c>
      <c r="C362" s="787" t="s">
        <v>19</v>
      </c>
      <c r="D362" t="s">
        <v>13</v>
      </c>
      <c r="E362" s="118"/>
      <c r="F362" s="170">
        <v>6.4</v>
      </c>
      <c r="G362" s="16">
        <f t="shared" si="5"/>
        <v>-9.0594198809412774E-14</v>
      </c>
      <c r="H362" s="16"/>
      <c r="I362" s="90"/>
      <c r="J362" s="90"/>
    </row>
    <row r="363" spans="1:17">
      <c r="A363" s="41">
        <v>44408</v>
      </c>
      <c r="B363" s="786" t="s">
        <v>10</v>
      </c>
      <c r="C363" s="786" t="s">
        <v>20</v>
      </c>
      <c r="D363" t="s">
        <v>12</v>
      </c>
      <c r="E363" s="118">
        <v>23.4</v>
      </c>
      <c r="F363" s="174"/>
      <c r="G363" s="16">
        <f t="shared" si="5"/>
        <v>23.399999999999906</v>
      </c>
      <c r="H363" s="16"/>
      <c r="I363" s="90"/>
      <c r="J363" s="90"/>
    </row>
    <row r="364" spans="1:17">
      <c r="B364" s="787"/>
      <c r="C364" s="787"/>
      <c r="D364" t="s">
        <v>13</v>
      </c>
      <c r="E364" s="118">
        <v>1.8</v>
      </c>
      <c r="F364" s="174"/>
      <c r="G364" s="16">
        <f t="shared" si="5"/>
        <v>25.199999999999907</v>
      </c>
      <c r="H364" s="16"/>
      <c r="I364" s="90"/>
      <c r="J364" s="90"/>
    </row>
    <row r="365" spans="1:17">
      <c r="B365" s="787"/>
      <c r="C365" s="787"/>
      <c r="D365" t="s">
        <v>14</v>
      </c>
      <c r="E365" s="118">
        <v>700</v>
      </c>
      <c r="F365" s="174"/>
      <c r="G365" s="16">
        <f t="shared" si="5"/>
        <v>725.19999999999993</v>
      </c>
      <c r="H365" s="16"/>
      <c r="I365" s="90"/>
      <c r="J365" s="90"/>
    </row>
    <row r="366" spans="1:17">
      <c r="A366" s="39">
        <v>44425</v>
      </c>
      <c r="B366" s="787" t="s">
        <v>2717</v>
      </c>
      <c r="C366" s="787" t="s">
        <v>20</v>
      </c>
      <c r="D366" t="s">
        <v>14</v>
      </c>
      <c r="E366" s="118"/>
      <c r="F366" s="174">
        <v>700</v>
      </c>
      <c r="G366" s="16">
        <f t="shared" si="5"/>
        <v>25.199999999999932</v>
      </c>
      <c r="H366" s="16"/>
      <c r="I366" s="90"/>
      <c r="J366" s="90"/>
      <c r="M366" s="822"/>
      <c r="N366" s="822"/>
      <c r="O366" s="822"/>
      <c r="P366" s="822"/>
      <c r="Q366" s="822"/>
    </row>
    <row r="367" spans="1:17">
      <c r="A367" s="39">
        <v>44447</v>
      </c>
      <c r="B367" s="787" t="s">
        <v>5573</v>
      </c>
      <c r="C367" s="787" t="s">
        <v>20</v>
      </c>
      <c r="D367" t="s">
        <v>12</v>
      </c>
      <c r="E367" s="118"/>
      <c r="F367" s="118">
        <v>23.4</v>
      </c>
      <c r="G367" s="16">
        <f t="shared" si="5"/>
        <v>1.7999999999999332</v>
      </c>
      <c r="H367" s="16"/>
      <c r="I367" s="90"/>
      <c r="J367" s="90"/>
    </row>
    <row r="368" spans="1:17">
      <c r="A368" s="39">
        <v>44447</v>
      </c>
      <c r="B368" s="787" t="s">
        <v>5573</v>
      </c>
      <c r="C368" s="787" t="s">
        <v>20</v>
      </c>
      <c r="D368" t="s">
        <v>13</v>
      </c>
      <c r="E368" s="118"/>
      <c r="F368" s="118">
        <v>1.8</v>
      </c>
      <c r="G368" s="16">
        <f t="shared" si="5"/>
        <v>-6.6835426082434424E-14</v>
      </c>
      <c r="H368" s="16"/>
      <c r="I368" s="90"/>
      <c r="J368" s="90"/>
      <c r="M368" s="59"/>
      <c r="N368" s="43"/>
      <c r="O368" s="2"/>
    </row>
    <row r="369" spans="1:16">
      <c r="A369" s="41">
        <v>44439</v>
      </c>
      <c r="B369" s="786" t="s">
        <v>10</v>
      </c>
      <c r="C369" s="786" t="s">
        <v>21</v>
      </c>
      <c r="D369" t="s">
        <v>12</v>
      </c>
      <c r="E369" s="118">
        <v>26.5</v>
      </c>
      <c r="F369" s="174"/>
      <c r="G369" s="16">
        <f t="shared" si="5"/>
        <v>26.499999999999932</v>
      </c>
      <c r="H369" s="16"/>
      <c r="I369" s="90"/>
      <c r="J369" s="90"/>
      <c r="M369" s="59"/>
      <c r="N369" s="43"/>
      <c r="O369" s="2"/>
    </row>
    <row r="370" spans="1:16">
      <c r="B370" s="787"/>
      <c r="C370" s="787"/>
      <c r="D370" t="s">
        <v>13</v>
      </c>
      <c r="E370" s="118">
        <v>2.1</v>
      </c>
      <c r="F370" s="174"/>
      <c r="G370" s="16">
        <f t="shared" si="5"/>
        <v>28.599999999999934</v>
      </c>
      <c r="H370" s="16"/>
      <c r="I370" s="90"/>
      <c r="J370" s="90"/>
      <c r="M370" s="41"/>
      <c r="N370" s="786"/>
      <c r="P370" s="4"/>
    </row>
    <row r="371" spans="1:16">
      <c r="B371" s="787"/>
      <c r="C371" s="787"/>
      <c r="D371" t="s">
        <v>14</v>
      </c>
      <c r="E371" s="118">
        <v>700</v>
      </c>
      <c r="F371" s="174"/>
      <c r="G371" s="16">
        <f t="shared" si="5"/>
        <v>728.59999999999991</v>
      </c>
      <c r="H371" s="16"/>
      <c r="I371" s="90"/>
      <c r="J371" s="90"/>
      <c r="N371" s="787"/>
      <c r="P371" s="4"/>
    </row>
    <row r="372" spans="1:16">
      <c r="A372" s="39">
        <v>44447</v>
      </c>
      <c r="B372" s="787" t="s">
        <v>5575</v>
      </c>
      <c r="C372" s="787" t="s">
        <v>21</v>
      </c>
      <c r="D372" t="s">
        <v>14</v>
      </c>
      <c r="E372" s="118"/>
      <c r="F372" s="174">
        <v>700</v>
      </c>
      <c r="G372" s="16">
        <f t="shared" si="5"/>
        <v>28.599999999999909</v>
      </c>
      <c r="H372" s="16"/>
      <c r="I372" s="90"/>
      <c r="J372" s="90"/>
      <c r="N372" s="786"/>
      <c r="P372" s="4"/>
    </row>
    <row r="373" spans="1:16">
      <c r="A373" s="39">
        <v>44635</v>
      </c>
      <c r="B373" s="787" t="s">
        <v>5572</v>
      </c>
      <c r="C373" s="787" t="s">
        <v>21</v>
      </c>
      <c r="D373" t="s">
        <v>12</v>
      </c>
      <c r="E373" s="118"/>
      <c r="F373" s="118">
        <v>26.5</v>
      </c>
      <c r="G373" s="16">
        <f t="shared" si="5"/>
        <v>2.0999999999999091</v>
      </c>
      <c r="H373" s="16"/>
      <c r="I373" s="90"/>
      <c r="J373" s="90"/>
      <c r="N373" s="786"/>
      <c r="P373" s="4"/>
    </row>
    <row r="374" spans="1:16">
      <c r="A374" s="39">
        <v>44635</v>
      </c>
      <c r="B374" s="787" t="s">
        <v>5572</v>
      </c>
      <c r="C374" s="787" t="s">
        <v>21</v>
      </c>
      <c r="D374" t="s">
        <v>13</v>
      </c>
      <c r="E374" s="118"/>
      <c r="F374" s="118">
        <v>2.1</v>
      </c>
      <c r="G374" s="16">
        <f t="shared" si="5"/>
        <v>-9.1038288019262836E-14</v>
      </c>
      <c r="H374" s="16"/>
      <c r="I374" s="90"/>
      <c r="J374" s="90"/>
      <c r="N374" s="786"/>
      <c r="P374" s="4"/>
    </row>
    <row r="375" spans="1:16">
      <c r="A375" s="39">
        <v>44469</v>
      </c>
      <c r="B375" s="786" t="s">
        <v>10</v>
      </c>
      <c r="C375" s="786" t="s">
        <v>22</v>
      </c>
      <c r="D375" t="s">
        <v>12</v>
      </c>
      <c r="E375" s="118">
        <v>27.4</v>
      </c>
      <c r="F375" s="118"/>
      <c r="G375" s="16">
        <f t="shared" si="5"/>
        <v>27.399999999999906</v>
      </c>
      <c r="H375" s="16"/>
      <c r="I375" s="90"/>
      <c r="J375" s="90"/>
      <c r="N375" s="787"/>
      <c r="P375" s="4"/>
    </row>
    <row r="376" spans="1:16">
      <c r="B376" s="787"/>
      <c r="C376" s="787"/>
      <c r="D376" t="s">
        <v>13</v>
      </c>
      <c r="E376" s="118">
        <v>3.7</v>
      </c>
      <c r="F376" s="118"/>
      <c r="G376" s="16">
        <f t="shared" si="5"/>
        <v>31.099999999999905</v>
      </c>
      <c r="H376" s="16"/>
      <c r="I376" s="90"/>
      <c r="J376" s="90"/>
      <c r="N376" s="786"/>
      <c r="P376" s="4"/>
    </row>
    <row r="377" spans="1:16">
      <c r="B377" s="787"/>
      <c r="C377" s="787"/>
      <c r="D377" t="s">
        <v>14</v>
      </c>
      <c r="E377" s="118">
        <v>700</v>
      </c>
      <c r="F377" s="174"/>
      <c r="G377" s="16">
        <f t="shared" si="5"/>
        <v>731.09999999999991</v>
      </c>
      <c r="H377" s="16"/>
      <c r="I377" s="90"/>
      <c r="J377" s="90"/>
      <c r="N377" s="787"/>
      <c r="P377" s="4"/>
    </row>
    <row r="378" spans="1:16">
      <c r="A378" s="39">
        <v>44544</v>
      </c>
      <c r="B378" s="787" t="s">
        <v>5576</v>
      </c>
      <c r="C378" s="787" t="s">
        <v>22</v>
      </c>
      <c r="D378" t="s">
        <v>14</v>
      </c>
      <c r="E378" s="118"/>
      <c r="F378" s="174">
        <v>700</v>
      </c>
      <c r="G378" s="16">
        <f t="shared" si="5"/>
        <v>31.099999999999909</v>
      </c>
      <c r="H378" s="16"/>
      <c r="I378" s="90"/>
      <c r="J378" s="90"/>
      <c r="N378" s="787"/>
      <c r="P378" s="4"/>
    </row>
    <row r="379" spans="1:16">
      <c r="A379" s="39">
        <v>44635</v>
      </c>
      <c r="B379" s="787" t="s">
        <v>5572</v>
      </c>
      <c r="C379" s="787" t="s">
        <v>21</v>
      </c>
      <c r="D379" t="s">
        <v>12</v>
      </c>
      <c r="E379" s="118"/>
      <c r="F379" s="118">
        <v>27.4</v>
      </c>
      <c r="G379" s="16">
        <f t="shared" si="5"/>
        <v>3.6999999999999105</v>
      </c>
      <c r="H379" s="16"/>
      <c r="I379" s="90"/>
      <c r="J379" s="90"/>
      <c r="N379" s="787"/>
      <c r="P379" s="4"/>
    </row>
    <row r="380" spans="1:16">
      <c r="A380" s="39">
        <v>44635</v>
      </c>
      <c r="B380" s="787" t="s">
        <v>5572</v>
      </c>
      <c r="C380" s="787" t="s">
        <v>21</v>
      </c>
      <c r="D380" t="s">
        <v>13</v>
      </c>
      <c r="E380" s="118"/>
      <c r="F380" s="118">
        <v>3.7</v>
      </c>
      <c r="G380" s="16">
        <f t="shared" si="5"/>
        <v>-8.9706020389712648E-14</v>
      </c>
      <c r="H380" s="16"/>
      <c r="I380" s="90"/>
      <c r="J380" s="90"/>
      <c r="N380" s="787"/>
      <c r="P380" s="4"/>
    </row>
    <row r="381" spans="1:16">
      <c r="A381" s="41">
        <v>44500</v>
      </c>
      <c r="B381" s="786" t="s">
        <v>10</v>
      </c>
      <c r="C381" s="786" t="s">
        <v>23</v>
      </c>
      <c r="D381" t="s">
        <v>14</v>
      </c>
      <c r="E381" s="118">
        <v>700</v>
      </c>
      <c r="F381" s="174"/>
      <c r="G381" s="16">
        <f t="shared" si="5"/>
        <v>699.99999999999989</v>
      </c>
      <c r="H381" s="16"/>
      <c r="I381" s="90"/>
      <c r="J381" s="90"/>
      <c r="N381" s="787"/>
      <c r="P381" s="4"/>
    </row>
    <row r="382" spans="1:16">
      <c r="B382" s="787"/>
      <c r="C382" s="787"/>
      <c r="D382" t="s">
        <v>12</v>
      </c>
      <c r="E382" s="118">
        <v>28.4</v>
      </c>
      <c r="F382" s="118"/>
      <c r="G382" s="16">
        <f t="shared" si="5"/>
        <v>728.39999999999986</v>
      </c>
      <c r="H382" s="16"/>
      <c r="I382" s="90"/>
      <c r="J382" s="90"/>
      <c r="N382" s="786"/>
      <c r="P382" s="4"/>
    </row>
    <row r="383" spans="1:16">
      <c r="B383" s="787"/>
      <c r="C383" s="787"/>
      <c r="D383" t="s">
        <v>13</v>
      </c>
      <c r="E383" s="118">
        <v>1.6</v>
      </c>
      <c r="F383" s="118"/>
      <c r="G383" s="16">
        <f t="shared" si="5"/>
        <v>729.99999999999989</v>
      </c>
      <c r="H383" s="16"/>
      <c r="P383" s="4"/>
    </row>
    <row r="384" spans="1:16">
      <c r="A384" s="39">
        <v>44574</v>
      </c>
      <c r="B384" s="787" t="s">
        <v>5577</v>
      </c>
      <c r="C384" s="787" t="s">
        <v>23</v>
      </c>
      <c r="D384" t="s">
        <v>14</v>
      </c>
      <c r="E384" s="118"/>
      <c r="F384" s="118">
        <v>700</v>
      </c>
      <c r="G384" s="16">
        <f t="shared" si="5"/>
        <v>29.999999999999886</v>
      </c>
      <c r="H384" s="16"/>
      <c r="P384" s="4"/>
    </row>
    <row r="385" spans="1:16">
      <c r="A385" s="39">
        <v>44635</v>
      </c>
      <c r="B385" s="787" t="s">
        <v>5572</v>
      </c>
      <c r="C385" s="787" t="s">
        <v>23</v>
      </c>
      <c r="D385" t="s">
        <v>12</v>
      </c>
      <c r="E385" s="118"/>
      <c r="F385" s="118">
        <v>28.4</v>
      </c>
      <c r="G385" s="16">
        <f t="shared" si="5"/>
        <v>1.5999999999998877</v>
      </c>
      <c r="H385" s="16"/>
      <c r="P385" s="4"/>
    </row>
    <row r="386" spans="1:16">
      <c r="A386" s="39">
        <v>44635</v>
      </c>
      <c r="B386" s="787" t="s">
        <v>5572</v>
      </c>
      <c r="C386" s="787" t="s">
        <v>23</v>
      </c>
      <c r="D386" t="s">
        <v>13</v>
      </c>
      <c r="E386" s="118"/>
      <c r="F386" s="118">
        <v>1.6</v>
      </c>
      <c r="G386" s="16">
        <f t="shared" si="5"/>
        <v>-1.1235457009206584E-13</v>
      </c>
      <c r="H386" s="16"/>
      <c r="P386" s="4"/>
    </row>
    <row r="387" spans="1:16">
      <c r="A387" s="41">
        <v>44530</v>
      </c>
      <c r="B387" s="786" t="s">
        <v>10</v>
      </c>
      <c r="C387" s="786" t="s">
        <v>24</v>
      </c>
      <c r="D387" t="s">
        <v>12</v>
      </c>
      <c r="E387" s="118">
        <v>30.3</v>
      </c>
      <c r="F387" s="118"/>
      <c r="G387" s="16">
        <f t="shared" si="5"/>
        <v>30.299999999999887</v>
      </c>
      <c r="H387" s="16"/>
      <c r="P387" s="4"/>
    </row>
    <row r="388" spans="1:16">
      <c r="B388" s="787"/>
      <c r="C388" s="787"/>
      <c r="D388" t="s">
        <v>13</v>
      </c>
      <c r="E388" s="118">
        <v>3</v>
      </c>
      <c r="F388" s="118"/>
      <c r="G388" s="16">
        <f t="shared" si="5"/>
        <v>33.299999999999883</v>
      </c>
      <c r="H388" s="16"/>
      <c r="P388" s="4"/>
    </row>
    <row r="389" spans="1:16">
      <c r="B389" s="787"/>
      <c r="C389" s="787"/>
      <c r="D389" t="s">
        <v>14</v>
      </c>
      <c r="E389" s="118">
        <v>700</v>
      </c>
      <c r="F389" s="118"/>
      <c r="G389" s="16">
        <f t="shared" si="5"/>
        <v>733.29999999999984</v>
      </c>
      <c r="H389" s="16"/>
      <c r="P389" s="4"/>
    </row>
    <row r="390" spans="1:16">
      <c r="A390" s="39">
        <v>44574</v>
      </c>
      <c r="B390" s="787" t="s">
        <v>5577</v>
      </c>
      <c r="C390" s="787" t="s">
        <v>24</v>
      </c>
      <c r="D390" t="s">
        <v>14</v>
      </c>
      <c r="E390" s="118"/>
      <c r="F390" s="118">
        <v>700</v>
      </c>
      <c r="G390" s="16">
        <f t="shared" si="5"/>
        <v>33.299999999999841</v>
      </c>
      <c r="H390" s="16"/>
      <c r="P390" s="4"/>
    </row>
    <row r="391" spans="1:16">
      <c r="A391" s="39">
        <v>44635</v>
      </c>
      <c r="B391" s="787" t="s">
        <v>5578</v>
      </c>
      <c r="C391" s="787" t="s">
        <v>24</v>
      </c>
      <c r="D391" t="s">
        <v>12</v>
      </c>
      <c r="E391" s="118"/>
      <c r="F391" s="118">
        <v>30.3</v>
      </c>
      <c r="G391" s="16">
        <f t="shared" si="5"/>
        <v>2.9999999999998401</v>
      </c>
      <c r="H391" s="16"/>
      <c r="P391" s="4"/>
    </row>
    <row r="392" spans="1:16">
      <c r="A392" s="39">
        <v>44635</v>
      </c>
      <c r="B392" s="787" t="s">
        <v>5578</v>
      </c>
      <c r="C392" s="787" t="s">
        <v>24</v>
      </c>
      <c r="D392" t="s">
        <v>13</v>
      </c>
      <c r="E392" s="118"/>
      <c r="F392" s="118">
        <v>3</v>
      </c>
      <c r="G392" s="16">
        <f t="shared" si="5"/>
        <v>-1.5987211554602254E-13</v>
      </c>
      <c r="H392" s="16"/>
      <c r="P392" s="4"/>
    </row>
    <row r="393" spans="1:16">
      <c r="A393" s="41">
        <v>44561</v>
      </c>
      <c r="B393" s="786" t="s">
        <v>10</v>
      </c>
      <c r="C393" s="786" t="s">
        <v>25</v>
      </c>
      <c r="D393" t="s">
        <v>12</v>
      </c>
      <c r="E393" s="118">
        <v>22</v>
      </c>
      <c r="F393" s="118"/>
      <c r="G393" s="16">
        <f t="shared" si="5"/>
        <v>21.99999999999984</v>
      </c>
      <c r="H393" s="16"/>
      <c r="P393" s="4"/>
    </row>
    <row r="394" spans="1:16">
      <c r="B394" s="787"/>
      <c r="C394" s="787"/>
      <c r="D394" t="s">
        <v>13</v>
      </c>
      <c r="E394" s="118">
        <v>3.4</v>
      </c>
      <c r="F394" s="118"/>
      <c r="G394" s="16">
        <f t="shared" si="5"/>
        <v>25.399999999999839</v>
      </c>
      <c r="H394" s="16"/>
      <c r="P394" s="4"/>
    </row>
    <row r="395" spans="1:16">
      <c r="B395" s="787"/>
      <c r="C395" s="787"/>
      <c r="D395" t="s">
        <v>14</v>
      </c>
      <c r="E395" s="118">
        <v>700</v>
      </c>
      <c r="F395" s="118"/>
      <c r="G395" s="16">
        <f t="shared" si="5"/>
        <v>725.39999999999986</v>
      </c>
      <c r="H395" s="16"/>
      <c r="P395" s="4"/>
    </row>
    <row r="396" spans="1:16">
      <c r="A396" s="39">
        <v>44574</v>
      </c>
      <c r="B396" s="787" t="s">
        <v>5577</v>
      </c>
      <c r="C396" s="787" t="s">
        <v>25</v>
      </c>
      <c r="D396" t="s">
        <v>14</v>
      </c>
      <c r="E396" s="118"/>
      <c r="F396" s="118">
        <v>700</v>
      </c>
      <c r="G396" s="16">
        <f t="shared" si="5"/>
        <v>25.399999999999864</v>
      </c>
      <c r="H396" s="16"/>
      <c r="P396" s="4"/>
    </row>
    <row r="397" spans="1:16">
      <c r="A397" s="39">
        <v>44635</v>
      </c>
      <c r="B397" s="787" t="s">
        <v>5578</v>
      </c>
      <c r="C397" s="787" t="s">
        <v>25</v>
      </c>
      <c r="D397" t="s">
        <v>12</v>
      </c>
      <c r="E397" s="118"/>
      <c r="F397" s="118">
        <v>22</v>
      </c>
      <c r="G397" s="16">
        <f t="shared" si="5"/>
        <v>3.3999999999998636</v>
      </c>
      <c r="H397" s="16"/>
      <c r="P397" s="4"/>
    </row>
    <row r="398" spans="1:16">
      <c r="A398" s="39">
        <v>44635</v>
      </c>
      <c r="B398" s="787" t="s">
        <v>5578</v>
      </c>
      <c r="C398" s="787" t="s">
        <v>25</v>
      </c>
      <c r="D398" t="s">
        <v>13</v>
      </c>
      <c r="E398" s="118"/>
      <c r="F398" s="118">
        <v>3.4</v>
      </c>
      <c r="G398" s="16">
        <f t="shared" si="5"/>
        <v>-1.3633538742396922E-13</v>
      </c>
      <c r="H398" s="16"/>
      <c r="P398" s="4"/>
    </row>
    <row r="399" spans="1:16">
      <c r="A399" s="41">
        <v>44592</v>
      </c>
      <c r="B399" s="786" t="s">
        <v>10</v>
      </c>
      <c r="C399" s="786" t="s">
        <v>11</v>
      </c>
      <c r="D399" t="s">
        <v>12</v>
      </c>
      <c r="E399" s="118">
        <v>23.3</v>
      </c>
      <c r="F399" s="118"/>
      <c r="G399" s="16">
        <f t="shared" si="5"/>
        <v>23.299999999999866</v>
      </c>
      <c r="H399" s="16"/>
      <c r="P399" s="4"/>
    </row>
    <row r="400" spans="1:16">
      <c r="B400" s="787"/>
      <c r="C400" s="787"/>
      <c r="D400" t="s">
        <v>13</v>
      </c>
      <c r="E400" s="118">
        <v>0.3</v>
      </c>
      <c r="F400" s="118"/>
      <c r="G400" s="16">
        <f t="shared" si="5"/>
        <v>23.599999999999866</v>
      </c>
      <c r="H400" s="16"/>
      <c r="P400" s="4"/>
    </row>
    <row r="401" spans="1:16">
      <c r="B401" s="787"/>
      <c r="C401" s="787"/>
      <c r="D401" t="s">
        <v>14</v>
      </c>
      <c r="E401" s="118">
        <v>700</v>
      </c>
      <c r="F401" s="118"/>
      <c r="G401" s="16">
        <f t="shared" si="5"/>
        <v>723.59999999999991</v>
      </c>
      <c r="H401" s="16"/>
      <c r="P401" s="4"/>
    </row>
    <row r="402" spans="1:16">
      <c r="A402" s="39">
        <v>44599</v>
      </c>
      <c r="B402" s="787" t="s">
        <v>5579</v>
      </c>
      <c r="C402" s="787" t="s">
        <v>11</v>
      </c>
      <c r="D402" t="s">
        <v>14</v>
      </c>
      <c r="E402" s="118"/>
      <c r="F402" s="118">
        <v>700</v>
      </c>
      <c r="G402" s="16">
        <f t="shared" si="5"/>
        <v>23.599999999999909</v>
      </c>
      <c r="H402" s="16"/>
      <c r="P402" s="4"/>
    </row>
    <row r="403" spans="1:16">
      <c r="A403" s="39">
        <v>44635</v>
      </c>
      <c r="B403" s="787" t="s">
        <v>5578</v>
      </c>
      <c r="C403" s="787" t="s">
        <v>11</v>
      </c>
      <c r="D403" t="s">
        <v>12</v>
      </c>
      <c r="E403" s="118"/>
      <c r="F403" s="118">
        <v>23.3</v>
      </c>
      <c r="G403" s="16">
        <f t="shared" si="5"/>
        <v>0.29999999999990834</v>
      </c>
      <c r="H403" s="16"/>
      <c r="P403" s="4"/>
    </row>
    <row r="404" spans="1:16">
      <c r="A404" s="39">
        <v>44635</v>
      </c>
      <c r="B404" s="787" t="s">
        <v>5578</v>
      </c>
      <c r="C404" s="787" t="s">
        <v>11</v>
      </c>
      <c r="D404" t="s">
        <v>13</v>
      </c>
      <c r="E404" s="118"/>
      <c r="F404" s="118">
        <v>0.3</v>
      </c>
      <c r="G404" s="16">
        <f t="shared" si="5"/>
        <v>-9.1648910682806672E-14</v>
      </c>
      <c r="H404" s="16"/>
      <c r="P404" s="4"/>
    </row>
    <row r="405" spans="1:16">
      <c r="A405" s="41">
        <v>44620</v>
      </c>
      <c r="B405" s="786" t="s">
        <v>10</v>
      </c>
      <c r="C405" s="786" t="s">
        <v>15</v>
      </c>
      <c r="D405" t="s">
        <v>528</v>
      </c>
      <c r="E405" s="118">
        <v>38.200000000000003</v>
      </c>
      <c r="F405" s="118"/>
      <c r="G405" s="16">
        <f t="shared" si="5"/>
        <v>38.19999999999991</v>
      </c>
      <c r="H405" s="16"/>
      <c r="P405" s="4"/>
    </row>
    <row r="406" spans="1:16">
      <c r="B406" s="787"/>
      <c r="C406" s="787"/>
      <c r="D406" t="s">
        <v>13</v>
      </c>
      <c r="E406" s="118">
        <v>3.3</v>
      </c>
      <c r="F406" s="118"/>
      <c r="G406" s="16">
        <f t="shared" si="5"/>
        <v>41.499999999999908</v>
      </c>
      <c r="H406" s="16"/>
      <c r="P406" s="4"/>
    </row>
    <row r="407" spans="1:16">
      <c r="A407" s="41"/>
      <c r="B407" s="786"/>
      <c r="C407" s="786"/>
      <c r="D407" t="s">
        <v>14</v>
      </c>
      <c r="E407" s="118">
        <v>700</v>
      </c>
      <c r="F407" s="118"/>
      <c r="G407" s="16">
        <f t="shared" si="5"/>
        <v>741.49999999999989</v>
      </c>
      <c r="H407" s="16"/>
      <c r="P407" s="4"/>
    </row>
    <row r="408" spans="1:16">
      <c r="A408" s="39">
        <v>44635</v>
      </c>
      <c r="B408" s="787" t="s">
        <v>5580</v>
      </c>
      <c r="C408" s="787" t="s">
        <v>15</v>
      </c>
      <c r="D408" t="s">
        <v>14</v>
      </c>
      <c r="E408" s="118"/>
      <c r="F408" s="118">
        <v>700</v>
      </c>
      <c r="G408" s="16">
        <f t="shared" si="5"/>
        <v>41.499999999999886</v>
      </c>
      <c r="H408" s="16"/>
      <c r="P408" s="4"/>
    </row>
    <row r="409" spans="1:16">
      <c r="A409" s="39">
        <v>44651</v>
      </c>
      <c r="B409" s="787" t="s">
        <v>5581</v>
      </c>
      <c r="C409" s="787" t="s">
        <v>15</v>
      </c>
      <c r="D409" t="s">
        <v>528</v>
      </c>
      <c r="E409" s="118"/>
      <c r="F409" s="118">
        <v>38.200000000000003</v>
      </c>
      <c r="G409" s="16">
        <f t="shared" si="5"/>
        <v>3.2999999999998835</v>
      </c>
      <c r="H409" s="16"/>
      <c r="P409" s="4"/>
    </row>
    <row r="410" spans="1:16">
      <c r="A410" s="39">
        <v>44651</v>
      </c>
      <c r="B410" s="787" t="s">
        <v>5581</v>
      </c>
      <c r="C410" s="787" t="s">
        <v>15</v>
      </c>
      <c r="D410" t="s">
        <v>13</v>
      </c>
      <c r="E410" s="118"/>
      <c r="F410" s="118">
        <v>3.3</v>
      </c>
      <c r="G410" s="16">
        <f t="shared" si="5"/>
        <v>-1.1635137298071641E-13</v>
      </c>
      <c r="H410" s="16"/>
      <c r="P410" s="4"/>
    </row>
    <row r="411" spans="1:16">
      <c r="A411" s="41">
        <v>44651</v>
      </c>
      <c r="B411" s="786" t="s">
        <v>10</v>
      </c>
      <c r="C411" s="786" t="s">
        <v>16</v>
      </c>
      <c r="D411" t="s">
        <v>528</v>
      </c>
      <c r="E411" s="121">
        <v>38.200000000000003</v>
      </c>
      <c r="F411" s="118"/>
      <c r="G411" s="16">
        <f t="shared" si="5"/>
        <v>38.199999999999889</v>
      </c>
      <c r="H411" s="16"/>
      <c r="I411" t="s">
        <v>5582</v>
      </c>
      <c r="P411" s="4"/>
    </row>
    <row r="412" spans="1:16">
      <c r="A412" s="41"/>
      <c r="B412" s="786"/>
      <c r="C412" s="786"/>
      <c r="D412" t="s">
        <v>13</v>
      </c>
      <c r="E412" s="121">
        <v>3.3</v>
      </c>
      <c r="F412" s="118"/>
      <c r="G412" s="16">
        <f t="shared" si="5"/>
        <v>41.499999999999886</v>
      </c>
      <c r="H412" s="16"/>
      <c r="P412" s="4"/>
    </row>
    <row r="413" spans="1:16">
      <c r="B413" s="787"/>
      <c r="C413" s="786"/>
      <c r="D413" t="s">
        <v>14</v>
      </c>
      <c r="E413" s="121">
        <v>700</v>
      </c>
      <c r="F413" s="118"/>
      <c r="G413" s="16">
        <f t="shared" si="5"/>
        <v>741.49999999999989</v>
      </c>
      <c r="H413" s="16"/>
      <c r="P413" s="4"/>
    </row>
    <row r="414" spans="1:16">
      <c r="A414" s="39">
        <v>44714</v>
      </c>
      <c r="B414" s="787" t="s">
        <v>5583</v>
      </c>
      <c r="C414" s="787" t="s">
        <v>16</v>
      </c>
      <c r="D414" t="s">
        <v>14</v>
      </c>
      <c r="F414" s="118">
        <v>700</v>
      </c>
      <c r="G414" s="16">
        <f t="shared" si="5"/>
        <v>41.499999999999886</v>
      </c>
      <c r="H414" s="16"/>
      <c r="P414" s="4"/>
    </row>
    <row r="415" spans="1:16">
      <c r="A415" s="39">
        <v>44714</v>
      </c>
      <c r="B415" s="787" t="s">
        <v>5584</v>
      </c>
      <c r="C415" s="787" t="s">
        <v>16</v>
      </c>
      <c r="D415" t="s">
        <v>528</v>
      </c>
      <c r="F415" s="121">
        <v>38.200000000000003</v>
      </c>
      <c r="G415" s="16">
        <f t="shared" si="5"/>
        <v>3.2999999999998835</v>
      </c>
      <c r="H415" s="16"/>
      <c r="P415" s="4"/>
    </row>
    <row r="416" spans="1:16">
      <c r="A416" s="39">
        <v>44714</v>
      </c>
      <c r="B416" s="787" t="s">
        <v>5584</v>
      </c>
      <c r="C416" s="787" t="s">
        <v>16</v>
      </c>
      <c r="D416" t="s">
        <v>13</v>
      </c>
      <c r="F416" s="121">
        <v>3.3</v>
      </c>
      <c r="G416" s="16">
        <f t="shared" si="5"/>
        <v>-1.1635137298071641E-13</v>
      </c>
      <c r="H416" s="16"/>
      <c r="P416" s="4"/>
    </row>
    <row r="417" spans="1:16">
      <c r="A417" s="41">
        <v>44681</v>
      </c>
      <c r="B417" s="786" t="s">
        <v>10</v>
      </c>
      <c r="C417" s="786" t="s">
        <v>17</v>
      </c>
      <c r="D417" t="s">
        <v>528</v>
      </c>
      <c r="E417" s="118">
        <v>38.799999999999997</v>
      </c>
      <c r="F417" s="118"/>
      <c r="G417" s="16">
        <f t="shared" si="5"/>
        <v>38.799999999999883</v>
      </c>
      <c r="H417" s="16"/>
      <c r="P417" s="4"/>
    </row>
    <row r="418" spans="1:16">
      <c r="B418" s="787"/>
      <c r="C418" s="787"/>
      <c r="D418" t="s">
        <v>13</v>
      </c>
      <c r="E418" s="118">
        <v>1.8</v>
      </c>
      <c r="F418" s="118"/>
      <c r="G418" s="16">
        <f t="shared" si="5"/>
        <v>40.599999999999881</v>
      </c>
      <c r="H418" s="16"/>
      <c r="K418" s="786"/>
      <c r="M418" s="12"/>
      <c r="P418" s="4"/>
    </row>
    <row r="419" spans="1:16">
      <c r="B419" s="787"/>
      <c r="C419" s="787"/>
      <c r="D419" t="s">
        <v>14</v>
      </c>
      <c r="E419" s="118">
        <v>700</v>
      </c>
      <c r="F419" s="118"/>
      <c r="G419" s="16">
        <f t="shared" si="5"/>
        <v>740.59999999999991</v>
      </c>
      <c r="H419" s="16"/>
      <c r="K419" s="786"/>
      <c r="M419" s="12"/>
      <c r="P419" s="4"/>
    </row>
    <row r="420" spans="1:16">
      <c r="A420" s="39">
        <v>44714</v>
      </c>
      <c r="B420" s="787" t="s">
        <v>5583</v>
      </c>
      <c r="C420" s="787" t="s">
        <v>17</v>
      </c>
      <c r="D420" t="s">
        <v>14</v>
      </c>
      <c r="E420" s="118"/>
      <c r="F420" s="118">
        <v>700</v>
      </c>
      <c r="G420" s="16">
        <f t="shared" si="5"/>
        <v>40.599999999999909</v>
      </c>
      <c r="H420" s="16"/>
      <c r="K420" s="786"/>
      <c r="M420" s="12"/>
      <c r="P420" s="4"/>
    </row>
    <row r="421" spans="1:16">
      <c r="A421" s="39">
        <v>44714</v>
      </c>
      <c r="B421" s="787" t="s">
        <v>5584</v>
      </c>
      <c r="C421" s="787" t="s">
        <v>17</v>
      </c>
      <c r="D421" t="s">
        <v>528</v>
      </c>
      <c r="E421" s="118"/>
      <c r="F421" s="118">
        <v>38.799999999999997</v>
      </c>
      <c r="G421" s="16">
        <f t="shared" si="5"/>
        <v>1.7999999999999119</v>
      </c>
      <c r="H421" s="16"/>
      <c r="K421" s="786"/>
      <c r="M421" s="12"/>
      <c r="P421" s="4"/>
    </row>
    <row r="422" spans="1:16">
      <c r="A422" s="39">
        <v>44714</v>
      </c>
      <c r="B422" s="787" t="s">
        <v>5584</v>
      </c>
      <c r="C422" s="787" t="s">
        <v>17</v>
      </c>
      <c r="D422" t="s">
        <v>13</v>
      </c>
      <c r="E422" s="118"/>
      <c r="F422" s="118">
        <v>1.8</v>
      </c>
      <c r="G422" s="16">
        <f t="shared" si="5"/>
        <v>-8.8151708155237429E-14</v>
      </c>
      <c r="H422" s="16"/>
      <c r="K422" s="786"/>
      <c r="M422" s="12"/>
      <c r="P422" s="4"/>
    </row>
    <row r="423" spans="1:16">
      <c r="A423" s="41">
        <v>44712</v>
      </c>
      <c r="B423" s="786" t="s">
        <v>10</v>
      </c>
      <c r="C423" s="786" t="s">
        <v>18</v>
      </c>
      <c r="D423" t="s">
        <v>528</v>
      </c>
      <c r="E423" s="118">
        <v>37.1</v>
      </c>
      <c r="F423" s="118"/>
      <c r="G423" s="16">
        <f t="shared" si="5"/>
        <v>37.099999999999916</v>
      </c>
      <c r="H423" s="16"/>
      <c r="K423" s="786"/>
      <c r="N423" s="12"/>
      <c r="P423" s="4"/>
    </row>
    <row r="424" spans="1:16">
      <c r="B424" s="787"/>
      <c r="C424" s="787"/>
      <c r="D424" t="s">
        <v>13</v>
      </c>
      <c r="E424" s="118">
        <v>8.1</v>
      </c>
      <c r="F424" s="118"/>
      <c r="G424" s="16">
        <f t="shared" si="5"/>
        <v>45.199999999999918</v>
      </c>
      <c r="H424" s="16"/>
      <c r="K424" s="786"/>
      <c r="M424" s="4"/>
      <c r="P424" s="4"/>
    </row>
    <row r="425" spans="1:16">
      <c r="B425" s="787"/>
      <c r="C425" s="787"/>
      <c r="D425" t="s">
        <v>14</v>
      </c>
      <c r="E425" s="118">
        <v>700</v>
      </c>
      <c r="F425" s="118"/>
      <c r="G425" s="16">
        <f t="shared" si="5"/>
        <v>745.19999999999993</v>
      </c>
      <c r="H425" s="16"/>
      <c r="J425" s="786"/>
      <c r="L425" s="4"/>
      <c r="M425" s="4"/>
      <c r="P425" s="4"/>
    </row>
    <row r="426" spans="1:16">
      <c r="B426" s="787"/>
      <c r="C426" s="787"/>
      <c r="D426" t="s">
        <v>69</v>
      </c>
      <c r="E426" s="118">
        <v>6</v>
      </c>
      <c r="F426" s="118"/>
      <c r="G426" s="16">
        <f t="shared" si="5"/>
        <v>751.19999999999993</v>
      </c>
      <c r="H426" s="16"/>
      <c r="J426" s="787"/>
      <c r="L426" s="4"/>
      <c r="N426" s="4"/>
      <c r="P426" s="4"/>
    </row>
    <row r="427" spans="1:16">
      <c r="A427" s="39">
        <v>44714</v>
      </c>
      <c r="B427" s="787" t="s">
        <v>5585</v>
      </c>
      <c r="C427" s="787" t="s">
        <v>18</v>
      </c>
      <c r="D427" t="s">
        <v>14</v>
      </c>
      <c r="E427" s="118"/>
      <c r="F427" s="118">
        <v>700</v>
      </c>
      <c r="G427" s="16">
        <f t="shared" si="5"/>
        <v>51.199999999999932</v>
      </c>
      <c r="H427" s="16"/>
      <c r="J427" s="786"/>
      <c r="L427" s="4"/>
      <c r="N427" s="4"/>
      <c r="P427" s="4"/>
    </row>
    <row r="428" spans="1:16">
      <c r="A428" s="39">
        <v>44714</v>
      </c>
      <c r="B428" s="787" t="s">
        <v>5584</v>
      </c>
      <c r="C428" s="787" t="s">
        <v>18</v>
      </c>
      <c r="D428" t="s">
        <v>69</v>
      </c>
      <c r="E428" s="118"/>
      <c r="F428" s="118">
        <v>6</v>
      </c>
      <c r="G428" s="16">
        <f t="shared" si="5"/>
        <v>45.199999999999932</v>
      </c>
      <c r="H428" s="16"/>
      <c r="K428" s="787"/>
      <c r="M428" s="4"/>
      <c r="P428" s="4"/>
    </row>
    <row r="429" spans="1:16">
      <c r="A429" s="39">
        <v>44752</v>
      </c>
      <c r="B429" s="787" t="s">
        <v>5586</v>
      </c>
      <c r="C429" s="787" t="s">
        <v>18</v>
      </c>
      <c r="D429" t="s">
        <v>528</v>
      </c>
      <c r="E429" s="118"/>
      <c r="F429" s="118">
        <v>11.6</v>
      </c>
      <c r="G429" s="16">
        <f t="shared" si="5"/>
        <v>33.59999999999993</v>
      </c>
      <c r="H429" s="16"/>
      <c r="K429" s="787"/>
      <c r="M429" s="4"/>
      <c r="P429" s="4"/>
    </row>
    <row r="430" spans="1:16">
      <c r="A430" s="39">
        <v>44752</v>
      </c>
      <c r="B430" s="787" t="s">
        <v>5586</v>
      </c>
      <c r="C430" s="787" t="s">
        <v>18</v>
      </c>
      <c r="D430" t="s">
        <v>13</v>
      </c>
      <c r="E430" s="118"/>
      <c r="F430" s="118">
        <v>8.1</v>
      </c>
      <c r="G430" s="16">
        <f t="shared" si="5"/>
        <v>25.499999999999929</v>
      </c>
      <c r="H430" s="16"/>
      <c r="K430" s="787"/>
      <c r="M430" s="4"/>
      <c r="P430" s="4"/>
    </row>
    <row r="431" spans="1:16">
      <c r="A431" s="39">
        <v>44752</v>
      </c>
      <c r="B431" s="787" t="s">
        <v>5587</v>
      </c>
      <c r="C431" s="787" t="s">
        <v>18</v>
      </c>
      <c r="D431" t="s">
        <v>528</v>
      </c>
      <c r="E431" s="118"/>
      <c r="F431" s="118">
        <v>25.5</v>
      </c>
      <c r="G431" s="16">
        <f t="shared" si="5"/>
        <v>-7.1054273576010019E-14</v>
      </c>
      <c r="H431" s="16"/>
      <c r="K431" s="787"/>
      <c r="M431" s="4"/>
      <c r="P431" s="4"/>
    </row>
    <row r="432" spans="1:16">
      <c r="A432" s="41">
        <v>44742</v>
      </c>
      <c r="B432" s="786" t="s">
        <v>10</v>
      </c>
      <c r="C432" s="786" t="s">
        <v>19</v>
      </c>
      <c r="D432" t="s">
        <v>528</v>
      </c>
      <c r="E432" s="118">
        <v>35.9</v>
      </c>
      <c r="F432" s="118"/>
      <c r="G432" s="16">
        <f t="shared" si="5"/>
        <v>35.899999999999928</v>
      </c>
      <c r="H432" s="16"/>
      <c r="K432" s="787"/>
      <c r="L432" s="12"/>
      <c r="M432" s="4"/>
      <c r="P432" s="4"/>
    </row>
    <row r="433" spans="1:17">
      <c r="B433" s="787"/>
      <c r="C433" s="787"/>
      <c r="D433" t="s">
        <v>13</v>
      </c>
      <c r="E433" s="118">
        <v>6.9</v>
      </c>
      <c r="F433" s="118"/>
      <c r="G433" s="16">
        <f t="shared" si="5"/>
        <v>42.799999999999926</v>
      </c>
      <c r="H433" s="16"/>
      <c r="K433" s="787"/>
      <c r="M433" s="4"/>
      <c r="N433" s="4"/>
      <c r="O433" s="12"/>
      <c r="P433" s="4"/>
    </row>
    <row r="434" spans="1:17">
      <c r="B434" s="787"/>
      <c r="C434" s="787"/>
      <c r="D434" t="s">
        <v>14</v>
      </c>
      <c r="E434" s="118">
        <v>700</v>
      </c>
      <c r="F434" s="118"/>
      <c r="G434" s="16">
        <f t="shared" si="5"/>
        <v>742.8</v>
      </c>
      <c r="H434" s="16"/>
      <c r="K434" s="787"/>
      <c r="M434" s="4"/>
      <c r="N434" s="4"/>
      <c r="O434" s="12"/>
      <c r="P434" s="4"/>
    </row>
    <row r="435" spans="1:17">
      <c r="A435" s="39">
        <v>44761</v>
      </c>
      <c r="B435" s="787" t="s">
        <v>5588</v>
      </c>
      <c r="C435" s="787" t="s">
        <v>19</v>
      </c>
      <c r="D435" t="s">
        <v>14</v>
      </c>
      <c r="E435" s="118"/>
      <c r="F435" s="118">
        <v>700</v>
      </c>
      <c r="G435" s="16">
        <f t="shared" si="5"/>
        <v>42.799999999999955</v>
      </c>
      <c r="H435" s="16"/>
      <c r="K435" s="787"/>
      <c r="M435" s="4"/>
      <c r="N435" s="4"/>
      <c r="O435" s="12"/>
      <c r="P435" s="4"/>
    </row>
    <row r="436" spans="1:17">
      <c r="A436" s="39">
        <v>44752</v>
      </c>
      <c r="B436" s="787" t="s">
        <v>5587</v>
      </c>
      <c r="C436" s="787" t="s">
        <v>18</v>
      </c>
      <c r="D436" t="s">
        <v>12</v>
      </c>
      <c r="E436" s="118"/>
      <c r="F436" s="118">
        <v>6</v>
      </c>
      <c r="G436" s="16">
        <f t="shared" si="5"/>
        <v>36.799999999999955</v>
      </c>
      <c r="H436" s="16"/>
      <c r="K436" s="787"/>
      <c r="M436" s="4"/>
      <c r="N436" s="4"/>
      <c r="O436" s="12"/>
      <c r="P436" s="4"/>
    </row>
    <row r="437" spans="1:17">
      <c r="A437" s="39">
        <v>44930</v>
      </c>
      <c r="B437" s="787" t="s">
        <v>5589</v>
      </c>
      <c r="C437" s="787" t="s">
        <v>18</v>
      </c>
      <c r="D437" t="s">
        <v>528</v>
      </c>
      <c r="E437" s="118"/>
      <c r="F437" s="118">
        <v>29.9</v>
      </c>
      <c r="G437" s="16">
        <f t="shared" si="5"/>
        <v>6.8999999999999559</v>
      </c>
      <c r="H437" s="16"/>
      <c r="K437" s="787"/>
      <c r="M437" s="4"/>
      <c r="N437" s="4"/>
      <c r="O437" s="12"/>
      <c r="P437" s="4"/>
    </row>
    <row r="438" spans="1:17">
      <c r="A438" s="39">
        <v>44930</v>
      </c>
      <c r="B438" s="787" t="s">
        <v>5589</v>
      </c>
      <c r="C438" s="787" t="s">
        <v>18</v>
      </c>
      <c r="D438" t="s">
        <v>13</v>
      </c>
      <c r="E438" s="118"/>
      <c r="F438" s="118">
        <v>6.9</v>
      </c>
      <c r="G438" s="16">
        <f t="shared" si="5"/>
        <v>-4.4408920985006262E-14</v>
      </c>
      <c r="H438" s="16"/>
      <c r="K438" s="787"/>
      <c r="M438" s="4"/>
      <c r="N438" s="4"/>
      <c r="O438" s="12"/>
      <c r="P438" s="4"/>
    </row>
    <row r="439" spans="1:17">
      <c r="A439" s="41">
        <v>44773</v>
      </c>
      <c r="B439" s="786" t="s">
        <v>10</v>
      </c>
      <c r="C439" s="786" t="s">
        <v>20</v>
      </c>
      <c r="D439" t="s">
        <v>528</v>
      </c>
      <c r="E439" s="118">
        <v>35.700000000000003</v>
      </c>
      <c r="F439" s="118"/>
      <c r="G439" s="16">
        <f t="shared" si="5"/>
        <v>35.69999999999996</v>
      </c>
      <c r="H439" s="16"/>
      <c r="K439" s="787"/>
      <c r="M439" s="4"/>
      <c r="N439" s="848"/>
      <c r="O439" s="848"/>
      <c r="P439" s="848"/>
      <c r="Q439" s="26"/>
    </row>
    <row r="440" spans="1:17">
      <c r="B440" s="787"/>
      <c r="C440" s="787"/>
      <c r="D440" t="s">
        <v>13</v>
      </c>
      <c r="E440" s="118">
        <v>9.6999999999999993</v>
      </c>
      <c r="F440" s="118"/>
      <c r="G440" s="16">
        <f t="shared" si="5"/>
        <v>45.399999999999963</v>
      </c>
      <c r="H440" s="16"/>
      <c r="K440" s="787"/>
      <c r="M440" s="4"/>
      <c r="N440" s="4"/>
      <c r="O440" s="12"/>
      <c r="P440" s="4"/>
    </row>
    <row r="441" spans="1:17">
      <c r="B441" s="787"/>
      <c r="C441" s="787"/>
      <c r="D441" t="s">
        <v>14</v>
      </c>
      <c r="E441" s="118">
        <v>700</v>
      </c>
      <c r="F441" s="118"/>
      <c r="G441" s="16">
        <f t="shared" si="5"/>
        <v>745.4</v>
      </c>
      <c r="H441" s="16"/>
      <c r="K441" s="787"/>
      <c r="M441" s="4"/>
      <c r="N441" s="786"/>
      <c r="P441" s="4"/>
    </row>
    <row r="442" spans="1:17">
      <c r="A442" s="39">
        <v>44930</v>
      </c>
      <c r="B442" s="787" t="s">
        <v>5589</v>
      </c>
      <c r="C442" s="787" t="s">
        <v>18</v>
      </c>
      <c r="D442" t="s">
        <v>528</v>
      </c>
      <c r="E442" s="118"/>
      <c r="F442" s="118">
        <v>35.700000000000003</v>
      </c>
      <c r="G442" s="16">
        <f t="shared" si="5"/>
        <v>709.69999999999993</v>
      </c>
      <c r="H442" s="16"/>
      <c r="K442" s="787"/>
      <c r="M442" s="4"/>
      <c r="N442" s="786"/>
      <c r="P442" s="4"/>
    </row>
    <row r="443" spans="1:17">
      <c r="A443" s="39">
        <v>44930</v>
      </c>
      <c r="B443" s="787" t="s">
        <v>5589</v>
      </c>
      <c r="C443" s="787" t="s">
        <v>18</v>
      </c>
      <c r="D443" t="s">
        <v>13</v>
      </c>
      <c r="E443" s="118"/>
      <c r="F443" s="118">
        <v>9.6999999999999993</v>
      </c>
      <c r="G443" s="16">
        <f t="shared" si="5"/>
        <v>699.99999999999989</v>
      </c>
      <c r="H443" s="16"/>
      <c r="K443" s="787"/>
      <c r="M443" s="4"/>
      <c r="N443" s="786"/>
      <c r="P443" s="4"/>
    </row>
    <row r="444" spans="1:17">
      <c r="A444" s="39">
        <v>44930</v>
      </c>
      <c r="B444" s="787" t="s">
        <v>5590</v>
      </c>
      <c r="C444" s="787" t="s">
        <v>18</v>
      </c>
      <c r="D444" t="s">
        <v>14</v>
      </c>
      <c r="E444" s="118"/>
      <c r="F444" s="118">
        <v>700</v>
      </c>
      <c r="G444" s="16">
        <f t="shared" si="5"/>
        <v>0</v>
      </c>
      <c r="H444" s="16"/>
      <c r="K444" s="787"/>
      <c r="M444" s="4"/>
      <c r="N444" s="786"/>
      <c r="P444" s="4"/>
    </row>
    <row r="445" spans="1:17">
      <c r="A445" s="41">
        <v>44804</v>
      </c>
      <c r="B445" s="786" t="s">
        <v>10</v>
      </c>
      <c r="C445" s="786" t="s">
        <v>21</v>
      </c>
      <c r="D445" t="s">
        <v>528</v>
      </c>
      <c r="E445" s="118">
        <v>35.9</v>
      </c>
      <c r="F445" s="118"/>
      <c r="G445" s="16">
        <f t="shared" si="5"/>
        <v>35.9</v>
      </c>
      <c r="H445" s="16"/>
      <c r="K445" s="787"/>
      <c r="M445" s="4"/>
      <c r="N445" s="787"/>
      <c r="P445" s="4"/>
    </row>
    <row r="446" spans="1:17">
      <c r="B446" s="787"/>
      <c r="C446" s="787"/>
      <c r="D446" t="s">
        <v>13</v>
      </c>
      <c r="E446" s="118">
        <v>7</v>
      </c>
      <c r="F446" s="118"/>
      <c r="G446" s="16">
        <f t="shared" si="5"/>
        <v>42.9</v>
      </c>
      <c r="H446" s="16"/>
      <c r="J446" s="786"/>
      <c r="L446" s="4"/>
      <c r="M446" s="4"/>
      <c r="N446" s="165"/>
      <c r="O446" s="26"/>
      <c r="P446" s="4"/>
    </row>
    <row r="447" spans="1:17">
      <c r="B447" s="787"/>
      <c r="C447" s="787"/>
      <c r="D447" t="s">
        <v>14</v>
      </c>
      <c r="E447" s="118">
        <v>700</v>
      </c>
      <c r="F447" s="118"/>
      <c r="G447" s="16">
        <f t="shared" si="5"/>
        <v>742.9</v>
      </c>
      <c r="H447" s="16"/>
      <c r="J447" s="787"/>
      <c r="L447" s="4"/>
      <c r="M447" s="4"/>
      <c r="N447" s="787"/>
      <c r="P447" s="4"/>
    </row>
    <row r="448" spans="1:17">
      <c r="A448" s="39">
        <v>44930</v>
      </c>
      <c r="B448" s="787" t="s">
        <v>5589</v>
      </c>
      <c r="C448" s="787" t="s">
        <v>21</v>
      </c>
      <c r="D448" t="s">
        <v>528</v>
      </c>
      <c r="E448" s="118"/>
      <c r="F448" s="118">
        <v>35.9</v>
      </c>
      <c r="G448" s="16">
        <f t="shared" si="5"/>
        <v>707</v>
      </c>
      <c r="H448" s="16"/>
      <c r="J448" s="787"/>
      <c r="L448" s="4"/>
      <c r="M448" s="4"/>
      <c r="N448" s="787"/>
      <c r="P448" s="4"/>
    </row>
    <row r="449" spans="1:19">
      <c r="A449" s="39">
        <v>44930</v>
      </c>
      <c r="B449" s="787" t="s">
        <v>5589</v>
      </c>
      <c r="C449" s="787" t="s">
        <v>21</v>
      </c>
      <c r="D449" t="s">
        <v>13</v>
      </c>
      <c r="E449" s="118"/>
      <c r="F449" s="118">
        <v>7</v>
      </c>
      <c r="G449" s="16">
        <f t="shared" si="5"/>
        <v>700</v>
      </c>
      <c r="H449" s="16"/>
      <c r="J449" s="787"/>
      <c r="L449" s="4"/>
      <c r="M449" s="4"/>
      <c r="N449" s="787"/>
      <c r="P449" s="4"/>
    </row>
    <row r="450" spans="1:19">
      <c r="A450" s="39">
        <v>44930</v>
      </c>
      <c r="B450" s="787" t="s">
        <v>5590</v>
      </c>
      <c r="C450" s="787" t="s">
        <v>21</v>
      </c>
      <c r="D450" t="s">
        <v>14</v>
      </c>
      <c r="E450" s="118"/>
      <c r="F450" s="118">
        <v>700</v>
      </c>
      <c r="G450" s="16">
        <f t="shared" si="5"/>
        <v>0</v>
      </c>
      <c r="H450" s="16"/>
      <c r="J450" s="787"/>
      <c r="L450" s="4"/>
      <c r="M450" s="4"/>
      <c r="N450" s="787"/>
      <c r="P450" s="4"/>
    </row>
    <row r="451" spans="1:19">
      <c r="A451" s="41">
        <v>44834</v>
      </c>
      <c r="B451" s="786" t="s">
        <v>10</v>
      </c>
      <c r="C451" s="786" t="s">
        <v>91</v>
      </c>
      <c r="D451" t="s">
        <v>528</v>
      </c>
      <c r="E451" s="118">
        <v>16</v>
      </c>
      <c r="F451" s="118"/>
      <c r="G451" s="16">
        <f t="shared" si="5"/>
        <v>16</v>
      </c>
      <c r="H451" s="16"/>
      <c r="I451" s="26"/>
      <c r="K451" s="787"/>
      <c r="M451" s="4"/>
    </row>
    <row r="452" spans="1:19">
      <c r="B452" s="787"/>
      <c r="C452" s="787"/>
      <c r="D452" t="s">
        <v>13</v>
      </c>
      <c r="E452" s="118">
        <v>4</v>
      </c>
      <c r="F452" s="118"/>
      <c r="G452" s="16">
        <f t="shared" si="5"/>
        <v>20</v>
      </c>
      <c r="H452" s="16"/>
      <c r="I452" s="890"/>
      <c r="J452" s="890"/>
      <c r="K452" s="890"/>
      <c r="L452" s="890"/>
      <c r="M452" s="890"/>
      <c r="P452" s="12"/>
    </row>
    <row r="453" spans="1:19">
      <c r="B453" s="787"/>
      <c r="C453" s="787"/>
      <c r="D453" t="s">
        <v>14</v>
      </c>
      <c r="E453" s="118">
        <v>350</v>
      </c>
      <c r="F453" s="118"/>
      <c r="G453" s="16">
        <f>+G452+E453-F453</f>
        <v>370</v>
      </c>
      <c r="H453" s="16"/>
      <c r="K453" s="787"/>
      <c r="M453" s="4"/>
      <c r="N453" s="4"/>
      <c r="O453" s="12"/>
      <c r="P453" s="4"/>
    </row>
    <row r="454" spans="1:19">
      <c r="A454" s="39">
        <v>44930</v>
      </c>
      <c r="B454" s="787" t="s">
        <v>5589</v>
      </c>
      <c r="C454" s="787" t="s">
        <v>91</v>
      </c>
      <c r="D454" t="s">
        <v>528</v>
      </c>
      <c r="E454" s="118"/>
      <c r="F454" s="118">
        <v>16</v>
      </c>
      <c r="G454" s="16">
        <f t="shared" si="5"/>
        <v>354</v>
      </c>
      <c r="H454" s="16"/>
      <c r="K454" s="787"/>
      <c r="M454" s="4"/>
      <c r="N454" s="4"/>
      <c r="O454" s="12"/>
      <c r="P454" s="4"/>
    </row>
    <row r="455" spans="1:19">
      <c r="A455" s="39">
        <v>44930</v>
      </c>
      <c r="B455" s="787" t="s">
        <v>5589</v>
      </c>
      <c r="C455" s="787" t="s">
        <v>91</v>
      </c>
      <c r="D455" t="s">
        <v>13</v>
      </c>
      <c r="E455" s="118"/>
      <c r="F455" s="118">
        <v>4</v>
      </c>
      <c r="G455" s="16">
        <f t="shared" si="5"/>
        <v>350</v>
      </c>
      <c r="H455" s="16"/>
      <c r="K455" s="787"/>
      <c r="M455" s="4"/>
      <c r="N455" s="4"/>
      <c r="O455" s="12"/>
      <c r="P455" s="4"/>
    </row>
    <row r="456" spans="1:19">
      <c r="A456" s="39">
        <v>44930</v>
      </c>
      <c r="B456" s="787" t="s">
        <v>5591</v>
      </c>
      <c r="C456" s="787" t="s">
        <v>91</v>
      </c>
      <c r="D456" t="s">
        <v>14</v>
      </c>
      <c r="E456" s="118"/>
      <c r="F456" s="118">
        <v>350</v>
      </c>
      <c r="G456" s="16">
        <f t="shared" si="5"/>
        <v>0</v>
      </c>
      <c r="H456" s="16"/>
      <c r="K456" s="787"/>
      <c r="M456" s="4"/>
      <c r="N456" s="4"/>
      <c r="O456" s="12"/>
      <c r="P456" s="4"/>
    </row>
    <row r="457" spans="1:19">
      <c r="A457" s="41">
        <v>44865</v>
      </c>
      <c r="B457" s="786" t="s">
        <v>10</v>
      </c>
      <c r="C457" s="786" t="s">
        <v>23</v>
      </c>
      <c r="D457" t="s">
        <v>528</v>
      </c>
      <c r="E457" s="118">
        <v>0</v>
      </c>
      <c r="F457" s="118"/>
      <c r="G457" s="16">
        <f t="shared" si="5"/>
        <v>0</v>
      </c>
      <c r="H457" s="16"/>
      <c r="K457" s="787"/>
      <c r="M457" s="4"/>
      <c r="N457" s="848"/>
      <c r="O457" s="848"/>
      <c r="P457" s="848"/>
      <c r="Q457" s="786"/>
      <c r="S457" s="4"/>
    </row>
    <row r="458" spans="1:19">
      <c r="B458" s="787"/>
      <c r="C458" s="787"/>
      <c r="D458" t="s">
        <v>13</v>
      </c>
      <c r="E458" s="118">
        <v>0</v>
      </c>
      <c r="F458" s="118"/>
      <c r="G458" s="16">
        <f t="shared" si="5"/>
        <v>0</v>
      </c>
      <c r="H458" s="16"/>
      <c r="J458" s="786"/>
      <c r="L458" s="4"/>
      <c r="M458" s="4"/>
      <c r="N458" s="786"/>
      <c r="P458" s="4"/>
      <c r="S458" s="4"/>
    </row>
    <row r="459" spans="1:19">
      <c r="B459" s="787"/>
      <c r="C459" s="787"/>
      <c r="D459" t="s">
        <v>14</v>
      </c>
      <c r="E459" s="118">
        <v>0</v>
      </c>
      <c r="F459" s="118"/>
      <c r="G459" s="16">
        <f t="shared" si="5"/>
        <v>0</v>
      </c>
      <c r="H459" s="16"/>
      <c r="J459" s="787"/>
      <c r="L459" s="4"/>
      <c r="M459" s="4"/>
      <c r="N459" s="787"/>
      <c r="P459" s="4"/>
      <c r="Q459" s="786"/>
      <c r="S459" s="4"/>
    </row>
    <row r="460" spans="1:19">
      <c r="A460" s="41">
        <v>44895</v>
      </c>
      <c r="B460" s="786" t="s">
        <v>10</v>
      </c>
      <c r="C460" s="786" t="s">
        <v>24</v>
      </c>
      <c r="D460" t="s">
        <v>528</v>
      </c>
      <c r="E460" s="118">
        <v>0</v>
      </c>
      <c r="F460" s="118"/>
      <c r="G460" s="16">
        <f t="shared" si="5"/>
        <v>0</v>
      </c>
      <c r="H460" s="16"/>
      <c r="K460" s="787"/>
      <c r="M460" s="4"/>
      <c r="N460" s="786"/>
      <c r="P460" s="4"/>
      <c r="Q460" s="787"/>
      <c r="S460" s="4"/>
    </row>
    <row r="461" spans="1:19">
      <c r="B461" s="787"/>
      <c r="C461" s="787"/>
      <c r="D461" t="s">
        <v>13</v>
      </c>
      <c r="E461" s="118">
        <v>0</v>
      </c>
      <c r="F461" s="118"/>
      <c r="G461" s="16">
        <f t="shared" si="5"/>
        <v>0</v>
      </c>
      <c r="H461" s="16"/>
      <c r="K461" s="787"/>
      <c r="M461" s="4"/>
      <c r="N461" s="787"/>
      <c r="P461" s="4"/>
      <c r="Q461" s="787"/>
      <c r="S461" s="4"/>
    </row>
    <row r="462" spans="1:19">
      <c r="B462" s="787"/>
      <c r="C462" s="787"/>
      <c r="D462" t="s">
        <v>14</v>
      </c>
      <c r="E462" s="118">
        <v>0</v>
      </c>
      <c r="F462" s="118"/>
      <c r="G462" s="16">
        <f t="shared" si="5"/>
        <v>0</v>
      </c>
      <c r="H462" s="16"/>
      <c r="K462" s="787"/>
      <c r="M462" s="4"/>
      <c r="N462" s="787"/>
      <c r="P462" s="4"/>
      <c r="Q462" s="786"/>
      <c r="S462" s="4"/>
    </row>
    <row r="463" spans="1:19">
      <c r="A463" s="41">
        <v>44926</v>
      </c>
      <c r="B463" s="786" t="s">
        <v>10</v>
      </c>
      <c r="C463" s="786" t="s">
        <v>25</v>
      </c>
      <c r="D463" t="s">
        <v>528</v>
      </c>
      <c r="E463" s="118">
        <v>40.6</v>
      </c>
      <c r="F463" s="118"/>
      <c r="G463" s="16">
        <f t="shared" si="5"/>
        <v>40.6</v>
      </c>
      <c r="H463" s="16"/>
      <c r="J463" s="786"/>
      <c r="L463" s="4"/>
      <c r="N463" s="786"/>
      <c r="P463" s="4"/>
      <c r="Q463" s="787"/>
      <c r="S463" s="4"/>
    </row>
    <row r="464" spans="1:19">
      <c r="A464" s="41"/>
      <c r="B464" s="786"/>
      <c r="C464" s="786"/>
      <c r="D464" t="s">
        <v>13</v>
      </c>
      <c r="E464" s="118">
        <v>5.7</v>
      </c>
      <c r="F464" s="118"/>
      <c r="G464" s="16">
        <f t="shared" si="5"/>
        <v>46.300000000000004</v>
      </c>
      <c r="H464" s="16"/>
      <c r="J464" s="786"/>
      <c r="L464" s="4"/>
      <c r="N464" s="786"/>
      <c r="P464" s="4"/>
      <c r="Q464" s="787"/>
      <c r="S464" s="4"/>
    </row>
    <row r="465" spans="1:19">
      <c r="A465" s="41"/>
      <c r="B465" s="786"/>
      <c r="C465" s="786"/>
      <c r="D465" t="s">
        <v>14</v>
      </c>
      <c r="E465" s="118">
        <v>750</v>
      </c>
      <c r="F465" s="118"/>
      <c r="G465" s="16">
        <f t="shared" ref="G465:G483" si="6">+G464+E465-F465</f>
        <v>796.3</v>
      </c>
      <c r="H465" s="16"/>
      <c r="K465" s="787"/>
      <c r="N465" s="786"/>
      <c r="P465" s="4"/>
      <c r="Q465" s="786"/>
      <c r="S465" s="4"/>
    </row>
    <row r="466" spans="1:19">
      <c r="A466" s="39">
        <v>44930</v>
      </c>
      <c r="B466" s="787" t="s">
        <v>5591</v>
      </c>
      <c r="C466" s="787" t="s">
        <v>25</v>
      </c>
      <c r="D466" t="s">
        <v>14</v>
      </c>
      <c r="E466" s="118"/>
      <c r="F466" s="118">
        <v>750</v>
      </c>
      <c r="G466" s="16">
        <f t="shared" si="6"/>
        <v>46.299999999999955</v>
      </c>
      <c r="H466" s="16"/>
      <c r="K466" s="787"/>
      <c r="N466" s="786"/>
      <c r="P466" s="4"/>
      <c r="Q466" s="787"/>
      <c r="S466" s="4"/>
    </row>
    <row r="467" spans="1:19">
      <c r="A467" s="39">
        <v>44964</v>
      </c>
      <c r="B467" s="787" t="s">
        <v>5592</v>
      </c>
      <c r="C467" s="787" t="s">
        <v>25</v>
      </c>
      <c r="D467" t="s">
        <v>528</v>
      </c>
      <c r="E467" s="118"/>
      <c r="F467" s="118">
        <v>40.6</v>
      </c>
      <c r="G467" s="16">
        <f t="shared" si="6"/>
        <v>5.6999999999999531</v>
      </c>
      <c r="H467" s="16"/>
      <c r="K467" s="787"/>
      <c r="N467" s="786"/>
      <c r="P467" s="4"/>
      <c r="Q467" s="787"/>
      <c r="S467" s="4"/>
    </row>
    <row r="468" spans="1:19">
      <c r="A468" s="39">
        <v>44964</v>
      </c>
      <c r="B468" s="787" t="s">
        <v>5592</v>
      </c>
      <c r="C468" s="787" t="s">
        <v>25</v>
      </c>
      <c r="D468" t="s">
        <v>13</v>
      </c>
      <c r="E468" s="118"/>
      <c r="F468" s="118">
        <v>5.7</v>
      </c>
      <c r="G468" s="16">
        <f t="shared" si="6"/>
        <v>-4.7073456244106637E-14</v>
      </c>
      <c r="H468" s="16"/>
      <c r="K468" s="787"/>
      <c r="N468" s="786"/>
      <c r="P468" s="4"/>
      <c r="Q468" s="787"/>
      <c r="S468" s="4"/>
    </row>
    <row r="469" spans="1:19">
      <c r="A469" s="41">
        <v>44957</v>
      </c>
      <c r="B469" s="786" t="s">
        <v>10</v>
      </c>
      <c r="C469" s="786" t="s">
        <v>11</v>
      </c>
      <c r="D469" t="s">
        <v>528</v>
      </c>
      <c r="E469" s="118">
        <v>30.6</v>
      </c>
      <c r="F469" s="118"/>
      <c r="G469" s="16">
        <f t="shared" si="6"/>
        <v>30.599999999999955</v>
      </c>
      <c r="H469" s="16"/>
      <c r="K469" s="787"/>
      <c r="L469" s="12"/>
      <c r="N469" s="786"/>
      <c r="P469" s="4"/>
      <c r="Q469" s="787"/>
      <c r="S469" s="4"/>
    </row>
    <row r="470" spans="1:19">
      <c r="A470" s="41"/>
      <c r="B470" s="786"/>
      <c r="C470" s="786"/>
      <c r="D470" t="s">
        <v>13</v>
      </c>
      <c r="E470" s="118">
        <v>4.8</v>
      </c>
      <c r="F470" s="118"/>
      <c r="G470" s="16">
        <f t="shared" si="6"/>
        <v>35.399999999999956</v>
      </c>
      <c r="H470" s="16"/>
      <c r="K470" s="787"/>
      <c r="N470" s="786"/>
      <c r="P470" s="4"/>
      <c r="Q470" s="787"/>
      <c r="S470" s="4"/>
    </row>
    <row r="471" spans="1:19">
      <c r="A471" s="41"/>
      <c r="B471" s="786"/>
      <c r="C471" s="786"/>
      <c r="D471" t="s">
        <v>14</v>
      </c>
      <c r="E471" s="118">
        <v>750</v>
      </c>
      <c r="F471" s="118"/>
      <c r="G471" s="16">
        <f t="shared" si="6"/>
        <v>785.4</v>
      </c>
      <c r="H471" s="16"/>
      <c r="I471" s="786"/>
      <c r="K471" s="4"/>
      <c r="N471" s="786"/>
      <c r="P471" s="4"/>
      <c r="Q471" s="787"/>
      <c r="S471" s="4"/>
    </row>
    <row r="472" spans="1:19">
      <c r="A472" s="39">
        <v>44960</v>
      </c>
      <c r="B472" s="787" t="s">
        <v>5593</v>
      </c>
      <c r="C472" s="787" t="s">
        <v>11</v>
      </c>
      <c r="D472" t="s">
        <v>14</v>
      </c>
      <c r="E472" s="118"/>
      <c r="F472" s="118">
        <v>750</v>
      </c>
      <c r="G472" s="16">
        <f t="shared" si="6"/>
        <v>35.399999999999977</v>
      </c>
      <c r="H472" s="16"/>
      <c r="I472" s="786"/>
      <c r="K472" s="4"/>
      <c r="N472" s="786"/>
      <c r="P472" s="4"/>
      <c r="Q472" s="787"/>
      <c r="S472" s="4"/>
    </row>
    <row r="473" spans="1:19">
      <c r="A473" s="39">
        <v>45010</v>
      </c>
      <c r="B473" s="787" t="s">
        <v>5594</v>
      </c>
      <c r="C473" s="787" t="s">
        <v>11</v>
      </c>
      <c r="D473" t="s">
        <v>528</v>
      </c>
      <c r="E473" s="118"/>
      <c r="F473" s="118">
        <v>30.6</v>
      </c>
      <c r="G473" s="16">
        <f t="shared" si="6"/>
        <v>4.7999999999999758</v>
      </c>
      <c r="H473" s="16"/>
      <c r="I473" s="786"/>
      <c r="K473" s="4"/>
      <c r="N473" s="786"/>
      <c r="P473" s="4"/>
      <c r="Q473" s="787"/>
      <c r="S473" s="4"/>
    </row>
    <row r="474" spans="1:19">
      <c r="A474" s="39">
        <v>45010</v>
      </c>
      <c r="B474" s="787" t="s">
        <v>5594</v>
      </c>
      <c r="C474" s="787" t="s">
        <v>11</v>
      </c>
      <c r="D474" t="s">
        <v>13</v>
      </c>
      <c r="E474" s="118"/>
      <c r="F474" s="118">
        <v>4.8</v>
      </c>
      <c r="G474" s="16">
        <f t="shared" si="6"/>
        <v>-2.3980817331903381E-14</v>
      </c>
      <c r="H474" s="16"/>
      <c r="I474" s="786"/>
      <c r="K474" s="4"/>
      <c r="N474" s="786"/>
      <c r="P474" s="4"/>
      <c r="Q474" s="787"/>
      <c r="S474" s="4"/>
    </row>
    <row r="475" spans="1:19">
      <c r="A475" s="41">
        <v>44985</v>
      </c>
      <c r="B475" s="786" t="s">
        <v>10</v>
      </c>
      <c r="C475" s="786" t="s">
        <v>15</v>
      </c>
      <c r="D475" t="s">
        <v>528</v>
      </c>
      <c r="E475" s="118">
        <v>33.4</v>
      </c>
      <c r="F475" s="118"/>
      <c r="G475" s="16">
        <f t="shared" si="6"/>
        <v>33.399999999999977</v>
      </c>
      <c r="H475" s="16"/>
      <c r="I475" s="786"/>
      <c r="K475" s="4"/>
      <c r="L475" s="4"/>
      <c r="N475" s="786"/>
      <c r="P475" s="4"/>
      <c r="Q475" s="787"/>
      <c r="S475" s="4"/>
    </row>
    <row r="476" spans="1:19">
      <c r="B476" s="787"/>
      <c r="C476" s="787"/>
      <c r="D476" t="s">
        <v>13</v>
      </c>
      <c r="E476" s="118">
        <v>1.2</v>
      </c>
      <c r="F476" s="118"/>
      <c r="G476" s="16">
        <f t="shared" si="6"/>
        <v>34.59999999999998</v>
      </c>
      <c r="H476" s="16"/>
      <c r="I476" s="786"/>
      <c r="K476" s="118"/>
      <c r="L476" s="4"/>
      <c r="N476" s="786"/>
      <c r="P476" s="4"/>
      <c r="Q476" s="787"/>
      <c r="S476" s="4"/>
    </row>
    <row r="477" spans="1:19">
      <c r="B477" s="787"/>
      <c r="C477" s="787"/>
      <c r="D477" t="s">
        <v>14</v>
      </c>
      <c r="E477" s="118">
        <v>750</v>
      </c>
      <c r="F477" s="118"/>
      <c r="G477" s="16">
        <f t="shared" si="6"/>
        <v>784.6</v>
      </c>
      <c r="H477" s="16"/>
      <c r="I477" s="787"/>
      <c r="K477" s="121"/>
      <c r="N477" s="786"/>
      <c r="P477" s="4"/>
      <c r="Q477" s="787"/>
      <c r="S477" s="4"/>
    </row>
    <row r="478" spans="1:19">
      <c r="A478" s="39">
        <v>44985</v>
      </c>
      <c r="B478" s="787" t="s">
        <v>5595</v>
      </c>
      <c r="C478" s="787" t="s">
        <v>15</v>
      </c>
      <c r="D478" t="s">
        <v>14</v>
      </c>
      <c r="E478" s="118"/>
      <c r="F478" s="118">
        <v>750</v>
      </c>
      <c r="G478" s="16">
        <f t="shared" si="6"/>
        <v>34.600000000000023</v>
      </c>
      <c r="H478" s="16"/>
      <c r="I478" s="787"/>
      <c r="K478" s="118"/>
      <c r="N478" s="786"/>
      <c r="P478" s="4"/>
      <c r="Q478" s="787"/>
      <c r="S478" s="4"/>
    </row>
    <row r="479" spans="1:19">
      <c r="A479" s="39">
        <v>45010</v>
      </c>
      <c r="B479" s="787" t="s">
        <v>5594</v>
      </c>
      <c r="C479" s="787" t="s">
        <v>15</v>
      </c>
      <c r="D479" t="s">
        <v>528</v>
      </c>
      <c r="E479" s="118"/>
      <c r="F479" s="118">
        <v>33.4</v>
      </c>
      <c r="G479" s="16">
        <f t="shared" si="6"/>
        <v>1.2000000000000242</v>
      </c>
      <c r="H479" s="16"/>
      <c r="K479" s="787"/>
      <c r="N479" s="786"/>
      <c r="P479" s="4"/>
      <c r="Q479" s="786"/>
      <c r="S479" s="4"/>
    </row>
    <row r="480" spans="1:19">
      <c r="A480" s="39">
        <v>45010</v>
      </c>
      <c r="B480" s="787" t="s">
        <v>5594</v>
      </c>
      <c r="C480" s="787" t="s">
        <v>15</v>
      </c>
      <c r="D480" t="s">
        <v>13</v>
      </c>
      <c r="E480" s="118"/>
      <c r="F480" s="118">
        <v>1.2</v>
      </c>
      <c r="G480" s="16">
        <f t="shared" si="6"/>
        <v>2.4202861936828413E-14</v>
      </c>
      <c r="H480" s="16"/>
      <c r="K480" s="814"/>
      <c r="N480" s="786"/>
      <c r="P480" s="4"/>
      <c r="Q480" s="787"/>
      <c r="S480" s="4"/>
    </row>
    <row r="481" spans="1:20">
      <c r="A481" s="41">
        <v>45016</v>
      </c>
      <c r="B481" s="786" t="s">
        <v>10</v>
      </c>
      <c r="C481" s="786" t="s">
        <v>16</v>
      </c>
      <c r="D481" t="s">
        <v>12</v>
      </c>
      <c r="E481" s="118">
        <v>30.7</v>
      </c>
      <c r="F481" s="118"/>
      <c r="G481" s="16">
        <f t="shared" si="6"/>
        <v>30.700000000000024</v>
      </c>
      <c r="H481" s="16"/>
      <c r="N481" s="787"/>
      <c r="P481" s="4"/>
      <c r="Q481" s="787"/>
      <c r="S481" s="4"/>
    </row>
    <row r="482" spans="1:20" ht="13.5" customHeight="1">
      <c r="B482" s="787"/>
      <c r="C482" s="787"/>
      <c r="D482" t="s">
        <v>13</v>
      </c>
      <c r="E482" s="121">
        <v>1.3</v>
      </c>
      <c r="F482" s="118"/>
      <c r="G482" s="16">
        <f t="shared" si="6"/>
        <v>32.000000000000021</v>
      </c>
      <c r="H482" s="16"/>
      <c r="I482" s="12"/>
      <c r="N482" s="787"/>
      <c r="P482" s="4"/>
      <c r="Q482" s="786"/>
      <c r="S482" s="4"/>
    </row>
    <row r="483" spans="1:20">
      <c r="B483" s="787"/>
      <c r="C483" s="787"/>
      <c r="D483" t="s">
        <v>14</v>
      </c>
      <c r="E483" s="118">
        <v>750</v>
      </c>
      <c r="G483" s="16">
        <f t="shared" si="6"/>
        <v>782</v>
      </c>
      <c r="H483" s="16"/>
      <c r="N483" s="786"/>
      <c r="P483" s="4"/>
      <c r="Q483" s="787"/>
      <c r="S483" s="4"/>
    </row>
    <row r="484" spans="1:20">
      <c r="A484" s="39">
        <v>45048</v>
      </c>
      <c r="B484" s="787" t="s">
        <v>5596</v>
      </c>
      <c r="C484" s="787" t="s">
        <v>16</v>
      </c>
      <c r="D484" t="s">
        <v>14</v>
      </c>
      <c r="F484" s="121">
        <v>700</v>
      </c>
      <c r="G484" s="16">
        <f t="shared" ref="G484:G487" si="7">+G483+E484-F484</f>
        <v>82</v>
      </c>
      <c r="H484" s="16"/>
      <c r="N484" s="787"/>
      <c r="P484" s="4"/>
      <c r="Q484" s="787"/>
      <c r="S484" s="4"/>
    </row>
    <row r="485" spans="1:20">
      <c r="A485" s="39">
        <v>45048</v>
      </c>
      <c r="B485" s="787" t="s">
        <v>5597</v>
      </c>
      <c r="C485" s="787" t="s">
        <v>16</v>
      </c>
      <c r="D485" t="s">
        <v>14</v>
      </c>
      <c r="F485" s="121">
        <v>50</v>
      </c>
      <c r="G485" s="16">
        <f t="shared" si="7"/>
        <v>32</v>
      </c>
      <c r="H485" s="16"/>
      <c r="N485" s="787"/>
      <c r="P485" s="4"/>
      <c r="Q485" s="786"/>
      <c r="S485" s="4"/>
    </row>
    <row r="486" spans="1:20">
      <c r="A486" s="39">
        <v>44987</v>
      </c>
      <c r="B486" s="787" t="s">
        <v>5598</v>
      </c>
      <c r="C486" s="787" t="s">
        <v>16</v>
      </c>
      <c r="D486" t="s">
        <v>12</v>
      </c>
      <c r="F486" s="121">
        <v>30.7</v>
      </c>
      <c r="G486" s="16">
        <f t="shared" si="7"/>
        <v>1.3000000000000007</v>
      </c>
      <c r="H486" s="16"/>
      <c r="N486" s="786"/>
      <c r="P486" s="4"/>
      <c r="S486" s="4"/>
      <c r="T486" s="12"/>
    </row>
    <row r="487" spans="1:20">
      <c r="A487" s="39">
        <v>44987</v>
      </c>
      <c r="B487" s="787" t="s">
        <v>5598</v>
      </c>
      <c r="C487" s="787" t="s">
        <v>16</v>
      </c>
      <c r="D487" t="s">
        <v>13</v>
      </c>
      <c r="E487" s="118"/>
      <c r="F487" s="118">
        <v>1.3</v>
      </c>
      <c r="G487" s="16">
        <f t="shared" si="7"/>
        <v>0</v>
      </c>
      <c r="H487" s="16"/>
      <c r="S487" s="4"/>
      <c r="T487" s="26"/>
    </row>
    <row r="488" spans="1:20">
      <c r="A488" s="41">
        <v>45046</v>
      </c>
      <c r="B488" s="786" t="s">
        <v>10</v>
      </c>
      <c r="C488" s="786" t="s">
        <v>17</v>
      </c>
      <c r="D488" t="s">
        <v>12</v>
      </c>
      <c r="E488" s="4">
        <v>32.1</v>
      </c>
      <c r="F488" s="118"/>
      <c r="G488" s="16">
        <f t="shared" ref="G488:G495" si="8">+G487+E488-F488</f>
        <v>32.1</v>
      </c>
      <c r="H488" s="16"/>
      <c r="P488" s="12"/>
      <c r="S488" s="4"/>
    </row>
    <row r="489" spans="1:20">
      <c r="B489" s="787"/>
      <c r="C489" s="787"/>
      <c r="D489" t="s">
        <v>13</v>
      </c>
      <c r="E489" s="4">
        <v>1.5</v>
      </c>
      <c r="F489" s="118"/>
      <c r="G489" s="16">
        <f t="shared" si="8"/>
        <v>33.6</v>
      </c>
      <c r="H489" s="16"/>
      <c r="J489" s="786"/>
      <c r="L489" s="4"/>
      <c r="S489" s="4"/>
      <c r="T489" s="12"/>
    </row>
    <row r="490" spans="1:20">
      <c r="B490" s="787"/>
      <c r="C490" s="787"/>
      <c r="D490" t="s">
        <v>14</v>
      </c>
      <c r="E490" s="4">
        <v>750</v>
      </c>
      <c r="F490" s="118"/>
      <c r="G490" s="16">
        <f t="shared" si="8"/>
        <v>783.6</v>
      </c>
      <c r="H490" s="16"/>
      <c r="J490" s="787"/>
      <c r="K490" s="188"/>
      <c r="L490" s="12"/>
    </row>
    <row r="491" spans="1:20">
      <c r="A491" s="39">
        <v>45072</v>
      </c>
      <c r="B491" s="787" t="s">
        <v>5599</v>
      </c>
      <c r="C491" s="787" t="s">
        <v>17</v>
      </c>
      <c r="D491" t="s">
        <v>14</v>
      </c>
      <c r="E491" s="118"/>
      <c r="F491" s="118">
        <v>750</v>
      </c>
      <c r="G491" s="16">
        <f t="shared" si="8"/>
        <v>33.600000000000023</v>
      </c>
      <c r="H491" s="16"/>
      <c r="L491" s="12"/>
    </row>
    <row r="492" spans="1:20">
      <c r="A492" s="39">
        <v>45082</v>
      </c>
      <c r="B492" s="787" t="s">
        <v>5600</v>
      </c>
      <c r="C492" s="787" t="s">
        <v>17</v>
      </c>
      <c r="D492" t="s">
        <v>12</v>
      </c>
      <c r="E492" s="118"/>
      <c r="F492" s="118">
        <v>32.1</v>
      </c>
      <c r="G492" s="16">
        <f t="shared" si="8"/>
        <v>1.5000000000000213</v>
      </c>
      <c r="H492" s="16"/>
    </row>
    <row r="493" spans="1:20">
      <c r="A493" s="39">
        <v>45082</v>
      </c>
      <c r="B493" s="787" t="s">
        <v>5600</v>
      </c>
      <c r="C493" s="787" t="s">
        <v>17</v>
      </c>
      <c r="D493" t="s">
        <v>13</v>
      </c>
      <c r="E493" s="118"/>
      <c r="F493" s="118">
        <v>1.5</v>
      </c>
      <c r="G493" s="16">
        <f t="shared" si="8"/>
        <v>2.1316282072803006E-14</v>
      </c>
      <c r="H493" s="16"/>
    </row>
    <row r="494" spans="1:20">
      <c r="A494" s="41">
        <v>45077</v>
      </c>
      <c r="B494" s="786" t="s">
        <v>10</v>
      </c>
      <c r="C494" s="786" t="s">
        <v>18</v>
      </c>
      <c r="D494" t="s">
        <v>12</v>
      </c>
      <c r="E494" s="4">
        <v>29.7</v>
      </c>
      <c r="F494" s="118"/>
      <c r="G494" s="16">
        <f t="shared" si="8"/>
        <v>29.700000000000021</v>
      </c>
      <c r="H494" s="16"/>
    </row>
    <row r="495" spans="1:20">
      <c r="B495" s="787"/>
      <c r="C495" s="787"/>
      <c r="D495" t="s">
        <v>13</v>
      </c>
      <c r="E495" s="4">
        <v>2.1</v>
      </c>
      <c r="F495" s="118"/>
      <c r="G495" s="16">
        <f t="shared" si="8"/>
        <v>31.800000000000022</v>
      </c>
      <c r="H495" s="16"/>
    </row>
    <row r="496" spans="1:20">
      <c r="B496" s="787"/>
      <c r="C496" s="787"/>
      <c r="D496" t="s">
        <v>14</v>
      </c>
      <c r="E496" s="4">
        <v>750</v>
      </c>
      <c r="F496" s="118"/>
      <c r="G496" s="16">
        <f t="shared" ref="G496:G579" si="9">+G495+E496-F496</f>
        <v>781.80000000000007</v>
      </c>
      <c r="H496" s="16"/>
    </row>
    <row r="497" spans="1:14">
      <c r="B497" s="787"/>
      <c r="C497" s="787"/>
      <c r="D497" s="188" t="s">
        <v>81</v>
      </c>
      <c r="E497" s="12">
        <v>10</v>
      </c>
      <c r="F497" s="118"/>
      <c r="G497" s="16">
        <f t="shared" si="9"/>
        <v>791.80000000000007</v>
      </c>
      <c r="H497" s="16"/>
    </row>
    <row r="498" spans="1:14">
      <c r="A498" s="39">
        <v>45119</v>
      </c>
      <c r="B498" s="787" t="s">
        <v>5601</v>
      </c>
      <c r="C498" s="787" t="s">
        <v>18</v>
      </c>
      <c r="D498" t="s">
        <v>12</v>
      </c>
      <c r="E498" s="118"/>
      <c r="F498" s="118">
        <v>29.7</v>
      </c>
      <c r="G498" s="16">
        <f t="shared" si="9"/>
        <v>762.1</v>
      </c>
      <c r="H498" s="16"/>
    </row>
    <row r="499" spans="1:14">
      <c r="A499" s="39">
        <v>45119</v>
      </c>
      <c r="B499" s="787" t="s">
        <v>5601</v>
      </c>
      <c r="C499" s="787" t="s">
        <v>18</v>
      </c>
      <c r="D499" t="s">
        <v>13</v>
      </c>
      <c r="E499" s="118"/>
      <c r="F499" s="118">
        <v>2.1</v>
      </c>
      <c r="G499" s="16">
        <f t="shared" si="9"/>
        <v>760</v>
      </c>
      <c r="H499" s="16"/>
    </row>
    <row r="500" spans="1:14">
      <c r="A500" s="39">
        <v>45119</v>
      </c>
      <c r="B500" s="787" t="s">
        <v>5601</v>
      </c>
      <c r="C500" s="787" t="s">
        <v>18</v>
      </c>
      <c r="D500" s="188" t="s">
        <v>81</v>
      </c>
      <c r="E500" s="118"/>
      <c r="F500" s="121">
        <v>10</v>
      </c>
      <c r="G500" s="16">
        <f t="shared" si="9"/>
        <v>750</v>
      </c>
      <c r="H500" s="16"/>
      <c r="L500" s="26"/>
    </row>
    <row r="501" spans="1:14">
      <c r="A501" s="39">
        <v>45119</v>
      </c>
      <c r="B501" s="787" t="s">
        <v>5602</v>
      </c>
      <c r="C501" s="787" t="s">
        <v>18</v>
      </c>
      <c r="D501" t="s">
        <v>14</v>
      </c>
      <c r="E501" s="118"/>
      <c r="F501" s="118">
        <v>750</v>
      </c>
      <c r="G501" s="16">
        <f t="shared" si="9"/>
        <v>0</v>
      </c>
      <c r="H501" s="16"/>
      <c r="L501" s="26"/>
    </row>
    <row r="502" spans="1:14">
      <c r="A502" s="41">
        <v>45107</v>
      </c>
      <c r="B502" s="786" t="s">
        <v>10</v>
      </c>
      <c r="C502" s="786" t="s">
        <v>19</v>
      </c>
      <c r="D502" t="s">
        <v>12</v>
      </c>
      <c r="E502" s="121">
        <v>30.3</v>
      </c>
      <c r="G502" s="16">
        <f t="shared" si="9"/>
        <v>30.3</v>
      </c>
      <c r="H502" s="16"/>
      <c r="J502" s="826"/>
      <c r="K502" s="826"/>
      <c r="L502" s="826"/>
    </row>
    <row r="503" spans="1:14">
      <c r="B503" s="787"/>
      <c r="C503"/>
      <c r="D503" t="s">
        <v>13</v>
      </c>
      <c r="E503" s="121">
        <v>2</v>
      </c>
      <c r="G503" s="16">
        <f t="shared" si="9"/>
        <v>32.299999999999997</v>
      </c>
      <c r="H503" s="16"/>
      <c r="J503" s="786"/>
      <c r="L503" s="4"/>
    </row>
    <row r="504" spans="1:14">
      <c r="B504" s="787"/>
      <c r="C504" s="787"/>
      <c r="D504" t="s">
        <v>14</v>
      </c>
      <c r="E504" s="121">
        <v>750</v>
      </c>
      <c r="G504" s="16">
        <f t="shared" si="9"/>
        <v>782.3</v>
      </c>
      <c r="H504" s="16"/>
      <c r="J504" s="787"/>
      <c r="L504" s="4"/>
    </row>
    <row r="505" spans="1:14">
      <c r="A505" s="39">
        <v>45119</v>
      </c>
      <c r="B505" s="787" t="s">
        <v>5602</v>
      </c>
      <c r="C505" s="20" t="s">
        <v>19</v>
      </c>
      <c r="D505" t="s">
        <v>14</v>
      </c>
      <c r="E505" s="118"/>
      <c r="F505" s="118">
        <v>750</v>
      </c>
      <c r="G505" s="16">
        <f t="shared" si="9"/>
        <v>32.299999999999955</v>
      </c>
      <c r="H505" s="16"/>
    </row>
    <row r="506" spans="1:14">
      <c r="A506" s="39">
        <v>45156</v>
      </c>
      <c r="B506" s="787" t="s">
        <v>5603</v>
      </c>
      <c r="C506" s="20" t="s">
        <v>19</v>
      </c>
      <c r="D506" t="s">
        <v>12</v>
      </c>
      <c r="E506" s="118"/>
      <c r="F506" s="121">
        <v>30.3</v>
      </c>
      <c r="G506" s="16">
        <f t="shared" si="9"/>
        <v>1.9999999999999538</v>
      </c>
      <c r="H506" s="16"/>
    </row>
    <row r="507" spans="1:14">
      <c r="A507" s="39">
        <v>45156</v>
      </c>
      <c r="B507" s="787" t="s">
        <v>5603</v>
      </c>
      <c r="C507" s="20" t="s">
        <v>19</v>
      </c>
      <c r="D507" t="s">
        <v>13</v>
      </c>
      <c r="E507" s="118"/>
      <c r="F507" s="121">
        <v>2</v>
      </c>
      <c r="G507" s="16">
        <f t="shared" si="9"/>
        <v>-4.6185277824406512E-14</v>
      </c>
      <c r="H507" s="16"/>
    </row>
    <row r="508" spans="1:14">
      <c r="A508" s="41">
        <v>45138</v>
      </c>
      <c r="B508" s="786" t="s">
        <v>10</v>
      </c>
      <c r="C508" s="786" t="s">
        <v>20</v>
      </c>
      <c r="D508" t="s">
        <v>12</v>
      </c>
      <c r="E508" s="121">
        <v>28.5</v>
      </c>
      <c r="G508" s="16">
        <f t="shared" si="9"/>
        <v>28.499999999999954</v>
      </c>
      <c r="H508" s="16"/>
      <c r="L508" s="12"/>
    </row>
    <row r="509" spans="1:14">
      <c r="B509" s="787"/>
      <c r="C509"/>
      <c r="D509" t="s">
        <v>13</v>
      </c>
      <c r="E509" s="121">
        <v>2</v>
      </c>
      <c r="G509" s="16">
        <f t="shared" si="9"/>
        <v>30.499999999999954</v>
      </c>
      <c r="H509" s="16"/>
      <c r="L509" s="786"/>
      <c r="N509" s="121"/>
    </row>
    <row r="510" spans="1:14">
      <c r="B510" s="787"/>
      <c r="C510" s="787"/>
      <c r="D510" t="s">
        <v>14</v>
      </c>
      <c r="E510" s="121">
        <v>750</v>
      </c>
      <c r="G510" s="16">
        <f t="shared" si="9"/>
        <v>780.5</v>
      </c>
      <c r="H510" s="16"/>
      <c r="N510" s="121"/>
    </row>
    <row r="511" spans="1:14">
      <c r="A511" s="39">
        <v>45157</v>
      </c>
      <c r="B511" s="787" t="s">
        <v>5604</v>
      </c>
      <c r="C511" s="787" t="s">
        <v>20</v>
      </c>
      <c r="D511" t="s">
        <v>14</v>
      </c>
      <c r="E511" s="118"/>
      <c r="F511" s="121">
        <v>750</v>
      </c>
      <c r="G511" s="16">
        <f t="shared" si="9"/>
        <v>30.5</v>
      </c>
      <c r="H511" s="16"/>
      <c r="L511" s="786"/>
      <c r="N511" s="121"/>
    </row>
    <row r="512" spans="1:14">
      <c r="A512" s="39">
        <v>45156</v>
      </c>
      <c r="B512" s="787" t="s">
        <v>5603</v>
      </c>
      <c r="C512" s="787" t="s">
        <v>20</v>
      </c>
      <c r="D512" t="s">
        <v>12</v>
      </c>
      <c r="E512" s="118"/>
      <c r="F512" s="121">
        <v>28.5</v>
      </c>
      <c r="G512" s="16">
        <f t="shared" si="9"/>
        <v>2</v>
      </c>
      <c r="H512" s="16"/>
      <c r="N512" s="121"/>
    </row>
    <row r="513" spans="1:16">
      <c r="A513" s="39">
        <v>45156</v>
      </c>
      <c r="B513" s="787" t="s">
        <v>5603</v>
      </c>
      <c r="C513" s="787" t="s">
        <v>20</v>
      </c>
      <c r="D513" t="s">
        <v>13</v>
      </c>
      <c r="E513" s="118"/>
      <c r="F513" s="121">
        <v>2</v>
      </c>
      <c r="G513" s="16">
        <f t="shared" si="9"/>
        <v>0</v>
      </c>
      <c r="H513" s="16"/>
      <c r="L513" s="787"/>
      <c r="N513" s="121"/>
    </row>
    <row r="514" spans="1:16">
      <c r="A514" s="41">
        <v>45169</v>
      </c>
      <c r="B514" s="786" t="s">
        <v>10</v>
      </c>
      <c r="C514" s="786" t="s">
        <v>21</v>
      </c>
      <c r="D514" t="s">
        <v>12</v>
      </c>
      <c r="E514" s="121">
        <v>27.3</v>
      </c>
      <c r="G514" s="16">
        <f t="shared" si="9"/>
        <v>27.3</v>
      </c>
      <c r="H514" s="16"/>
      <c r="N514" s="121"/>
    </row>
    <row r="515" spans="1:16">
      <c r="B515" s="787"/>
      <c r="C515"/>
      <c r="D515" t="s">
        <v>13</v>
      </c>
      <c r="E515" s="121">
        <v>2.2999999999999998</v>
      </c>
      <c r="G515" s="16">
        <f t="shared" si="9"/>
        <v>29.6</v>
      </c>
      <c r="H515" s="16"/>
    </row>
    <row r="516" spans="1:16">
      <c r="B516" s="787"/>
      <c r="C516" s="787"/>
      <c r="D516" t="s">
        <v>14</v>
      </c>
      <c r="E516" s="121">
        <v>750</v>
      </c>
      <c r="G516" s="16">
        <f t="shared" si="9"/>
        <v>779.6</v>
      </c>
      <c r="H516" s="16"/>
    </row>
    <row r="517" spans="1:16">
      <c r="A517" s="39">
        <v>45217</v>
      </c>
      <c r="B517" s="787" t="s">
        <v>5605</v>
      </c>
      <c r="C517" s="787" t="s">
        <v>21</v>
      </c>
      <c r="D517" t="s">
        <v>12</v>
      </c>
      <c r="F517" s="121">
        <v>27.3</v>
      </c>
      <c r="G517" s="16">
        <f t="shared" si="9"/>
        <v>752.30000000000007</v>
      </c>
      <c r="H517" s="16"/>
    </row>
    <row r="518" spans="1:16">
      <c r="A518" s="39">
        <v>45217</v>
      </c>
      <c r="B518" s="787" t="s">
        <v>5605</v>
      </c>
      <c r="C518" s="787" t="s">
        <v>21</v>
      </c>
      <c r="D518" t="s">
        <v>13</v>
      </c>
      <c r="F518" s="121">
        <v>2.2999999999999998</v>
      </c>
      <c r="G518" s="16">
        <f t="shared" si="9"/>
        <v>750.00000000000011</v>
      </c>
      <c r="H518" s="16"/>
    </row>
    <row r="519" spans="1:16">
      <c r="A519" s="39">
        <v>45217</v>
      </c>
      <c r="B519" s="787" t="s">
        <v>5606</v>
      </c>
      <c r="C519" s="787" t="s">
        <v>21</v>
      </c>
      <c r="D519" t="s">
        <v>14</v>
      </c>
      <c r="F519" s="121">
        <v>750</v>
      </c>
      <c r="G519" s="16">
        <f t="shared" si="9"/>
        <v>0</v>
      </c>
      <c r="H519" s="16"/>
    </row>
    <row r="520" spans="1:16">
      <c r="A520" s="41">
        <v>45199</v>
      </c>
      <c r="B520" s="786" t="s">
        <v>10</v>
      </c>
      <c r="C520" s="786" t="s">
        <v>91</v>
      </c>
      <c r="D520" t="s">
        <v>12</v>
      </c>
      <c r="E520" s="121">
        <v>27.1</v>
      </c>
      <c r="G520" s="16">
        <f t="shared" si="9"/>
        <v>27.1</v>
      </c>
      <c r="H520" s="16"/>
    </row>
    <row r="521" spans="1:16">
      <c r="B521" s="787"/>
      <c r="C521" s="787"/>
      <c r="D521" t="s">
        <v>13</v>
      </c>
      <c r="E521" s="121">
        <v>2</v>
      </c>
      <c r="G521" s="16">
        <f t="shared" si="9"/>
        <v>29.1</v>
      </c>
      <c r="H521" s="16"/>
      <c r="K521" s="41"/>
      <c r="L521" s="786"/>
      <c r="O521" s="121"/>
    </row>
    <row r="522" spans="1:16">
      <c r="B522" s="787"/>
      <c r="C522" s="787"/>
      <c r="D522" t="s">
        <v>14</v>
      </c>
      <c r="E522" s="121">
        <v>750</v>
      </c>
      <c r="G522" s="16">
        <f t="shared" si="9"/>
        <v>779.1</v>
      </c>
      <c r="H522" s="16"/>
      <c r="L522" s="787"/>
      <c r="O522" s="121"/>
    </row>
    <row r="523" spans="1:16">
      <c r="A523" s="39">
        <v>45217</v>
      </c>
      <c r="B523" s="787" t="s">
        <v>5605</v>
      </c>
      <c r="C523" s="787" t="s">
        <v>91</v>
      </c>
      <c r="D523" t="s">
        <v>12</v>
      </c>
      <c r="F523" s="121">
        <v>27.1</v>
      </c>
      <c r="G523" s="16">
        <f t="shared" si="9"/>
        <v>752</v>
      </c>
      <c r="H523" s="16"/>
      <c r="K523" s="820" t="s">
        <v>5607</v>
      </c>
      <c r="L523" s="820"/>
      <c r="M523" s="820"/>
      <c r="O523" s="121"/>
    </row>
    <row r="524" spans="1:16">
      <c r="A524" s="39">
        <v>45217</v>
      </c>
      <c r="B524" s="787" t="s">
        <v>5605</v>
      </c>
      <c r="C524" s="787" t="s">
        <v>91</v>
      </c>
      <c r="D524" t="s">
        <v>13</v>
      </c>
      <c r="F524" s="121">
        <v>2</v>
      </c>
      <c r="G524" s="16">
        <f t="shared" si="9"/>
        <v>750</v>
      </c>
      <c r="H524" s="16"/>
      <c r="J524">
        <v>2023</v>
      </c>
      <c r="K524" s="786" t="s">
        <v>25</v>
      </c>
      <c r="L524" t="s">
        <v>12</v>
      </c>
      <c r="M524" s="12">
        <v>30.6</v>
      </c>
      <c r="O524" s="121"/>
    </row>
    <row r="525" spans="1:16">
      <c r="A525" s="39">
        <v>45217</v>
      </c>
      <c r="B525" s="787" t="s">
        <v>5606</v>
      </c>
      <c r="C525" s="787" t="s">
        <v>91</v>
      </c>
      <c r="D525" t="s">
        <v>14</v>
      </c>
      <c r="F525" s="121">
        <v>750</v>
      </c>
      <c r="G525" s="16">
        <f t="shared" si="9"/>
        <v>0</v>
      </c>
      <c r="H525" s="16"/>
      <c r="K525" s="787"/>
      <c r="L525" t="s">
        <v>13</v>
      </c>
      <c r="M525" s="12">
        <v>5</v>
      </c>
      <c r="O525" s="121"/>
    </row>
    <row r="526" spans="1:16">
      <c r="A526" s="41">
        <v>45230</v>
      </c>
      <c r="B526" s="786" t="s">
        <v>10</v>
      </c>
      <c r="C526" s="786" t="s">
        <v>23</v>
      </c>
      <c r="D526" t="s">
        <v>12</v>
      </c>
      <c r="E526" s="12">
        <v>26.4</v>
      </c>
      <c r="G526" s="16">
        <f t="shared" si="9"/>
        <v>26.4</v>
      </c>
      <c r="H526" s="16"/>
      <c r="K526" s="787"/>
      <c r="L526" t="s">
        <v>14</v>
      </c>
      <c r="M526" s="12">
        <v>750</v>
      </c>
      <c r="O526" s="121"/>
    </row>
    <row r="527" spans="1:16">
      <c r="B527" s="787"/>
      <c r="C527" s="787"/>
      <c r="D527" t="s">
        <v>13</v>
      </c>
      <c r="E527" s="12">
        <v>2</v>
      </c>
      <c r="G527" s="16">
        <f t="shared" si="9"/>
        <v>28.4</v>
      </c>
      <c r="H527" s="16"/>
      <c r="K527" s="10"/>
      <c r="M527" s="12">
        <f>SUM(M524:M526)</f>
        <v>785.6</v>
      </c>
      <c r="O527" s="121"/>
      <c r="P527" s="121"/>
    </row>
    <row r="528" spans="1:16">
      <c r="B528" s="787"/>
      <c r="C528" s="787"/>
      <c r="D528" t="s">
        <v>14</v>
      </c>
      <c r="E528" s="12">
        <v>750</v>
      </c>
      <c r="G528" s="16">
        <f t="shared" si="9"/>
        <v>778.4</v>
      </c>
      <c r="H528" s="16"/>
      <c r="M528" s="12"/>
    </row>
    <row r="529" spans="1:13">
      <c r="A529" s="39">
        <v>45280</v>
      </c>
      <c r="B529" s="787" t="s">
        <v>5608</v>
      </c>
      <c r="C529" s="787" t="s">
        <v>23</v>
      </c>
      <c r="D529" t="s">
        <v>12</v>
      </c>
      <c r="E529" s="12"/>
      <c r="F529" s="121">
        <v>26.4</v>
      </c>
      <c r="G529" s="16">
        <f t="shared" si="9"/>
        <v>752</v>
      </c>
      <c r="H529" s="16"/>
      <c r="M529" s="12"/>
    </row>
    <row r="530" spans="1:13">
      <c r="A530" s="39">
        <v>45280</v>
      </c>
      <c r="B530" s="787" t="s">
        <v>5608</v>
      </c>
      <c r="C530" s="787" t="s">
        <v>23</v>
      </c>
      <c r="D530" t="s">
        <v>13</v>
      </c>
      <c r="E530" s="12"/>
      <c r="F530" s="121">
        <v>2</v>
      </c>
      <c r="G530" s="16">
        <f t="shared" si="9"/>
        <v>750</v>
      </c>
      <c r="H530" s="16"/>
      <c r="M530" s="12"/>
    </row>
    <row r="531" spans="1:13">
      <c r="A531" s="39">
        <v>45280</v>
      </c>
      <c r="B531" s="787" t="s">
        <v>5609</v>
      </c>
      <c r="C531" s="787" t="s">
        <v>23</v>
      </c>
      <c r="D531" t="s">
        <v>14</v>
      </c>
      <c r="F531" s="121">
        <v>750</v>
      </c>
      <c r="G531" s="16">
        <f t="shared" si="9"/>
        <v>0</v>
      </c>
      <c r="H531" s="16"/>
      <c r="M531" s="12"/>
    </row>
    <row r="532" spans="1:13">
      <c r="A532" s="52">
        <v>45260</v>
      </c>
      <c r="B532" s="796" t="s">
        <v>10</v>
      </c>
      <c r="C532" s="796" t="s">
        <v>24</v>
      </c>
      <c r="D532" t="s">
        <v>12</v>
      </c>
      <c r="E532" s="12">
        <v>28.7</v>
      </c>
      <c r="G532" s="16">
        <f t="shared" si="9"/>
        <v>28.7</v>
      </c>
      <c r="H532" s="16"/>
      <c r="M532" s="12"/>
    </row>
    <row r="533" spans="1:13">
      <c r="A533" s="52"/>
      <c r="B533" s="796"/>
      <c r="C533" s="796"/>
      <c r="D533" t="s">
        <v>13</v>
      </c>
      <c r="E533" s="12">
        <v>5</v>
      </c>
      <c r="G533" s="16">
        <f t="shared" si="9"/>
        <v>33.700000000000003</v>
      </c>
      <c r="H533" s="16"/>
      <c r="M533" s="12"/>
    </row>
    <row r="534" spans="1:13">
      <c r="A534" s="49"/>
      <c r="B534" s="795"/>
      <c r="C534" s="795"/>
      <c r="D534" t="s">
        <v>14</v>
      </c>
      <c r="E534" s="12">
        <v>750</v>
      </c>
      <c r="G534" s="16">
        <f t="shared" si="9"/>
        <v>783.7</v>
      </c>
      <c r="H534" s="16"/>
    </row>
    <row r="535" spans="1:13">
      <c r="A535" s="39">
        <v>45280</v>
      </c>
      <c r="B535" s="787" t="s">
        <v>5608</v>
      </c>
      <c r="C535" s="795" t="s">
        <v>24</v>
      </c>
      <c r="D535" t="s">
        <v>12</v>
      </c>
      <c r="F535" s="121">
        <v>28.7</v>
      </c>
      <c r="G535" s="16">
        <f t="shared" si="9"/>
        <v>755</v>
      </c>
      <c r="H535" s="16"/>
    </row>
    <row r="536" spans="1:13">
      <c r="A536" s="39">
        <v>45280</v>
      </c>
      <c r="B536" s="787" t="s">
        <v>5608</v>
      </c>
      <c r="C536" s="795" t="s">
        <v>24</v>
      </c>
      <c r="D536" t="s">
        <v>13</v>
      </c>
      <c r="F536" s="121">
        <v>5</v>
      </c>
      <c r="G536" s="16">
        <f t="shared" si="9"/>
        <v>750</v>
      </c>
      <c r="H536" s="16"/>
    </row>
    <row r="537" spans="1:13">
      <c r="A537" s="39">
        <v>45280</v>
      </c>
      <c r="B537" s="787" t="s">
        <v>5609</v>
      </c>
      <c r="C537" s="795" t="s">
        <v>24</v>
      </c>
      <c r="D537" t="s">
        <v>14</v>
      </c>
      <c r="F537" s="121">
        <v>750</v>
      </c>
      <c r="G537" s="16">
        <f t="shared" si="9"/>
        <v>0</v>
      </c>
      <c r="H537" s="16"/>
    </row>
    <row r="538" spans="1:13">
      <c r="A538" s="41">
        <v>45291</v>
      </c>
      <c r="B538" s="786" t="s">
        <v>10</v>
      </c>
      <c r="C538" s="786" t="s">
        <v>25</v>
      </c>
      <c r="D538" t="s">
        <v>12</v>
      </c>
      <c r="E538" s="12">
        <v>30.6</v>
      </c>
      <c r="G538" s="16">
        <f t="shared" si="9"/>
        <v>30.6</v>
      </c>
      <c r="H538" s="16"/>
    </row>
    <row r="539" spans="1:13">
      <c r="B539" s="787"/>
      <c r="C539" s="787"/>
      <c r="D539" t="s">
        <v>13</v>
      </c>
      <c r="E539" s="12">
        <v>5</v>
      </c>
      <c r="G539" s="16">
        <f t="shared" si="9"/>
        <v>35.6</v>
      </c>
      <c r="H539" s="16"/>
    </row>
    <row r="540" spans="1:13">
      <c r="B540" s="787"/>
      <c r="C540" s="787"/>
      <c r="D540" t="s">
        <v>14</v>
      </c>
      <c r="E540" s="12">
        <v>750</v>
      </c>
      <c r="G540" s="16">
        <f t="shared" si="9"/>
        <v>785.6</v>
      </c>
      <c r="H540" s="16"/>
    </row>
    <row r="541" spans="1:13">
      <c r="A541" s="39">
        <v>45320</v>
      </c>
      <c r="B541" s="787" t="s">
        <v>5610</v>
      </c>
      <c r="C541" s="787" t="s">
        <v>25</v>
      </c>
      <c r="D541" t="s">
        <v>12</v>
      </c>
      <c r="F541" s="121">
        <v>30.6</v>
      </c>
      <c r="G541" s="16">
        <f t="shared" si="9"/>
        <v>755</v>
      </c>
      <c r="H541" s="16"/>
    </row>
    <row r="542" spans="1:13">
      <c r="A542" s="39">
        <v>45320</v>
      </c>
      <c r="B542" s="787" t="s">
        <v>5610</v>
      </c>
      <c r="C542" s="787" t="s">
        <v>25</v>
      </c>
      <c r="D542" t="s">
        <v>13</v>
      </c>
      <c r="F542" s="121">
        <v>5</v>
      </c>
      <c r="G542" s="16">
        <f t="shared" si="9"/>
        <v>750</v>
      </c>
      <c r="H542" s="16"/>
    </row>
    <row r="543" spans="1:13" s="365" customFormat="1">
      <c r="A543" s="364">
        <v>45320</v>
      </c>
      <c r="B543" s="807" t="s">
        <v>5611</v>
      </c>
      <c r="C543" s="807" t="s">
        <v>25</v>
      </c>
      <c r="D543" s="365" t="s">
        <v>14</v>
      </c>
      <c r="E543" s="368"/>
      <c r="F543" s="368">
        <v>750</v>
      </c>
      <c r="G543" s="375">
        <f t="shared" si="9"/>
        <v>0</v>
      </c>
      <c r="H543" s="375"/>
    </row>
    <row r="544" spans="1:13">
      <c r="A544" s="41">
        <v>45322</v>
      </c>
      <c r="B544" s="786" t="s">
        <v>10</v>
      </c>
      <c r="C544" s="786" t="s">
        <v>11</v>
      </c>
      <c r="D544" t="s">
        <v>12</v>
      </c>
      <c r="E544" s="12">
        <v>34.200000000000003</v>
      </c>
      <c r="G544" s="16">
        <f t="shared" si="9"/>
        <v>34.200000000000003</v>
      </c>
      <c r="H544" s="16"/>
      <c r="K544" s="822" t="s">
        <v>5607</v>
      </c>
      <c r="L544" s="822"/>
      <c r="M544" s="822"/>
    </row>
    <row r="545" spans="1:14">
      <c r="B545" s="787"/>
      <c r="C545" s="787"/>
      <c r="D545" t="s">
        <v>13</v>
      </c>
      <c r="E545" s="12">
        <v>8.8000000000000007</v>
      </c>
      <c r="G545" s="16">
        <f t="shared" si="9"/>
        <v>43</v>
      </c>
      <c r="H545" s="16"/>
      <c r="J545">
        <v>2024</v>
      </c>
      <c r="K545" s="786" t="s">
        <v>5612</v>
      </c>
      <c r="L545" t="s">
        <v>12</v>
      </c>
      <c r="M545" s="12">
        <v>35.5</v>
      </c>
    </row>
    <row r="546" spans="1:14">
      <c r="B546" s="787"/>
      <c r="C546" s="787"/>
      <c r="D546" t="s">
        <v>14</v>
      </c>
      <c r="E546" s="12">
        <v>750</v>
      </c>
      <c r="G546" s="16">
        <f t="shared" si="9"/>
        <v>793</v>
      </c>
      <c r="H546" s="16"/>
      <c r="K546" s="787"/>
      <c r="L546" t="s">
        <v>13</v>
      </c>
      <c r="M546" s="12">
        <v>5</v>
      </c>
    </row>
    <row r="547" spans="1:14">
      <c r="A547" s="39">
        <v>45353</v>
      </c>
      <c r="B547" s="787" t="s">
        <v>5613</v>
      </c>
      <c r="C547" s="787" t="s">
        <v>11</v>
      </c>
      <c r="D547" t="s">
        <v>12</v>
      </c>
      <c r="E547" s="12"/>
      <c r="F547" s="121">
        <v>34.200000000000003</v>
      </c>
      <c r="G547" s="16">
        <f t="shared" si="9"/>
        <v>758.8</v>
      </c>
      <c r="H547" s="16"/>
      <c r="K547" s="786" t="s">
        <v>16</v>
      </c>
      <c r="L547" t="s">
        <v>12</v>
      </c>
      <c r="M547" s="121">
        <v>34.299999999999997</v>
      </c>
    </row>
    <row r="548" spans="1:14">
      <c r="A548" s="39">
        <v>45353</v>
      </c>
      <c r="B548" s="787" t="s">
        <v>5613</v>
      </c>
      <c r="C548" s="787" t="s">
        <v>11</v>
      </c>
      <c r="D548" t="s">
        <v>13</v>
      </c>
      <c r="E548" s="12"/>
      <c r="F548" s="121">
        <v>8.8000000000000007</v>
      </c>
      <c r="G548" s="16">
        <f t="shared" si="9"/>
        <v>750</v>
      </c>
      <c r="H548" s="16"/>
      <c r="K548" s="787"/>
      <c r="L548" t="s">
        <v>13</v>
      </c>
      <c r="M548" s="121">
        <v>5</v>
      </c>
    </row>
    <row r="549" spans="1:14" s="365" customFormat="1">
      <c r="A549" s="364">
        <v>45353</v>
      </c>
      <c r="B549" s="807" t="s">
        <v>5614</v>
      </c>
      <c r="C549" s="807" t="s">
        <v>11</v>
      </c>
      <c r="D549" s="365" t="s">
        <v>14</v>
      </c>
      <c r="E549" s="368"/>
      <c r="F549" s="368">
        <v>750</v>
      </c>
      <c r="G549" s="375">
        <f t="shared" si="9"/>
        <v>0</v>
      </c>
      <c r="H549" s="375"/>
      <c r="K549" s="807"/>
      <c r="L549" s="365" t="s">
        <v>14</v>
      </c>
      <c r="M549" s="368">
        <v>750</v>
      </c>
    </row>
    <row r="550" spans="1:14">
      <c r="A550" s="41">
        <v>45351</v>
      </c>
      <c r="B550" s="786" t="s">
        <v>10</v>
      </c>
      <c r="C550" s="786" t="s">
        <v>5612</v>
      </c>
      <c r="D550" t="s">
        <v>12</v>
      </c>
      <c r="E550" s="12">
        <v>35.5</v>
      </c>
      <c r="G550" s="16">
        <f t="shared" si="9"/>
        <v>35.5</v>
      </c>
      <c r="H550" s="16"/>
      <c r="K550" s="786" t="s">
        <v>17</v>
      </c>
      <c r="L550" t="s">
        <v>14</v>
      </c>
      <c r="M550" s="121">
        <v>750</v>
      </c>
    </row>
    <row r="551" spans="1:14">
      <c r="B551" s="787"/>
      <c r="C551" s="787"/>
      <c r="D551" t="s">
        <v>13</v>
      </c>
      <c r="E551" s="12">
        <v>5</v>
      </c>
      <c r="G551" s="16">
        <f t="shared" si="9"/>
        <v>40.5</v>
      </c>
      <c r="H551" s="16"/>
      <c r="K551" s="786"/>
      <c r="M551" s="12">
        <f>SUM(M545:M550)</f>
        <v>1579.8</v>
      </c>
    </row>
    <row r="552" spans="1:14">
      <c r="B552" s="787"/>
      <c r="C552" s="787"/>
      <c r="D552" t="s">
        <v>14</v>
      </c>
      <c r="E552" s="12">
        <v>750</v>
      </c>
      <c r="G552" s="16">
        <f t="shared" si="9"/>
        <v>790.5</v>
      </c>
      <c r="H552" s="16"/>
      <c r="M552" s="12"/>
    </row>
    <row r="553" spans="1:14" s="365" customFormat="1">
      <c r="A553" s="364">
        <v>45353</v>
      </c>
      <c r="B553" s="807" t="s">
        <v>5614</v>
      </c>
      <c r="C553" s="807" t="s">
        <v>5612</v>
      </c>
      <c r="D553" s="365" t="s">
        <v>14</v>
      </c>
      <c r="E553" s="368"/>
      <c r="F553" s="368">
        <v>750</v>
      </c>
      <c r="G553" s="375">
        <f t="shared" si="9"/>
        <v>40.5</v>
      </c>
      <c r="H553" s="375"/>
    </row>
    <row r="554" spans="1:14">
      <c r="A554" s="39">
        <v>45418</v>
      </c>
      <c r="B554" s="787" t="s">
        <v>5615</v>
      </c>
      <c r="C554" s="787" t="s">
        <v>5612</v>
      </c>
      <c r="D554" t="s">
        <v>12</v>
      </c>
      <c r="F554" s="121">
        <v>35.5</v>
      </c>
      <c r="G554" s="16">
        <f t="shared" si="9"/>
        <v>5</v>
      </c>
      <c r="H554" s="16"/>
    </row>
    <row r="555" spans="1:14">
      <c r="A555" s="39">
        <v>45418</v>
      </c>
      <c r="B555" s="787" t="s">
        <v>5615</v>
      </c>
      <c r="C555" s="787" t="s">
        <v>5612</v>
      </c>
      <c r="D555" t="s">
        <v>13</v>
      </c>
      <c r="F555" s="121">
        <v>5</v>
      </c>
      <c r="G555" s="16">
        <f t="shared" si="9"/>
        <v>0</v>
      </c>
      <c r="H555" s="16"/>
    </row>
    <row r="556" spans="1:14">
      <c r="A556" s="41">
        <v>45382</v>
      </c>
      <c r="B556" s="786" t="s">
        <v>10</v>
      </c>
      <c r="C556" s="786" t="s">
        <v>16</v>
      </c>
      <c r="D556" t="s">
        <v>12</v>
      </c>
      <c r="E556" s="121">
        <v>34.299999999999997</v>
      </c>
      <c r="G556" s="16">
        <f t="shared" si="9"/>
        <v>34.299999999999997</v>
      </c>
      <c r="H556" s="16"/>
    </row>
    <row r="557" spans="1:14">
      <c r="B557" s="787"/>
      <c r="C557" s="787"/>
      <c r="D557" t="s">
        <v>13</v>
      </c>
      <c r="E557" s="121">
        <v>5</v>
      </c>
      <c r="G557" s="16">
        <f t="shared" si="9"/>
        <v>39.299999999999997</v>
      </c>
      <c r="H557" s="16"/>
      <c r="N557" s="26">
        <f>1600-M551</f>
        <v>20.200000000000045</v>
      </c>
    </row>
    <row r="558" spans="1:14">
      <c r="B558" s="787"/>
      <c r="C558" s="787"/>
      <c r="D558" t="s">
        <v>14</v>
      </c>
      <c r="E558" s="121">
        <v>750</v>
      </c>
      <c r="G558" s="16">
        <f t="shared" si="9"/>
        <v>789.3</v>
      </c>
      <c r="H558" s="16"/>
    </row>
    <row r="559" spans="1:14">
      <c r="A559" s="39">
        <v>45418</v>
      </c>
      <c r="B559" s="787" t="s">
        <v>5615</v>
      </c>
      <c r="C559" s="787" t="s">
        <v>16</v>
      </c>
      <c r="D559" t="s">
        <v>12</v>
      </c>
      <c r="F559" s="121">
        <v>34.299999999999997</v>
      </c>
      <c r="G559" s="16">
        <f t="shared" si="9"/>
        <v>755</v>
      </c>
      <c r="H559" s="16"/>
    </row>
    <row r="560" spans="1:14">
      <c r="A560" s="39">
        <v>45418</v>
      </c>
      <c r="B560" s="787" t="s">
        <v>5615</v>
      </c>
      <c r="C560" s="787" t="s">
        <v>16</v>
      </c>
      <c r="D560" t="s">
        <v>13</v>
      </c>
      <c r="F560" s="121">
        <v>5</v>
      </c>
      <c r="G560" s="16">
        <f t="shared" si="9"/>
        <v>750</v>
      </c>
      <c r="H560" s="16"/>
    </row>
    <row r="561" spans="1:8" s="365" customFormat="1">
      <c r="A561" s="364">
        <v>45418</v>
      </c>
      <c r="B561" s="807" t="s">
        <v>5616</v>
      </c>
      <c r="C561" s="807" t="s">
        <v>16</v>
      </c>
      <c r="D561" s="365" t="s">
        <v>14</v>
      </c>
      <c r="E561" s="368"/>
      <c r="F561" s="368">
        <v>750</v>
      </c>
      <c r="G561" s="375">
        <f t="shared" si="9"/>
        <v>0</v>
      </c>
      <c r="H561" s="375"/>
    </row>
    <row r="562" spans="1:8">
      <c r="A562" s="41">
        <v>45412</v>
      </c>
      <c r="B562" s="786" t="s">
        <v>10</v>
      </c>
      <c r="C562" s="786" t="s">
        <v>17</v>
      </c>
      <c r="D562" t="s">
        <v>12</v>
      </c>
      <c r="E562" s="121">
        <v>34.1</v>
      </c>
      <c r="G562" s="16">
        <f t="shared" si="9"/>
        <v>34.1</v>
      </c>
      <c r="H562" s="16"/>
    </row>
    <row r="563" spans="1:8">
      <c r="B563" s="787"/>
      <c r="C563" s="787"/>
      <c r="D563" t="s">
        <v>13</v>
      </c>
      <c r="E563" s="121">
        <v>5</v>
      </c>
      <c r="G563" s="16">
        <f t="shared" si="9"/>
        <v>39.1</v>
      </c>
      <c r="H563" s="16"/>
    </row>
    <row r="564" spans="1:8">
      <c r="B564" s="787"/>
      <c r="C564" s="787"/>
      <c r="D564" t="s">
        <v>14</v>
      </c>
      <c r="E564" s="121">
        <v>750</v>
      </c>
      <c r="G564" s="16">
        <f t="shared" si="9"/>
        <v>789.1</v>
      </c>
      <c r="H564" s="16"/>
    </row>
    <row r="565" spans="1:8" s="365" customFormat="1">
      <c r="A565" s="364">
        <v>45418</v>
      </c>
      <c r="B565" s="807" t="s">
        <v>5616</v>
      </c>
      <c r="C565" s="807" t="s">
        <v>17</v>
      </c>
      <c r="D565" s="365" t="s">
        <v>14</v>
      </c>
      <c r="E565" s="368"/>
      <c r="F565" s="368">
        <v>750</v>
      </c>
      <c r="G565" s="375">
        <f t="shared" si="9"/>
        <v>39.100000000000023</v>
      </c>
      <c r="H565" s="375"/>
    </row>
    <row r="566" spans="1:8">
      <c r="A566" s="39">
        <v>45443</v>
      </c>
      <c r="B566" s="787" t="s">
        <v>5617</v>
      </c>
      <c r="C566" s="787" t="s">
        <v>17</v>
      </c>
      <c r="D566" t="s">
        <v>12</v>
      </c>
      <c r="F566" s="121">
        <v>34.1</v>
      </c>
      <c r="G566" s="16">
        <f t="shared" si="9"/>
        <v>5.0000000000000213</v>
      </c>
      <c r="H566" s="16"/>
    </row>
    <row r="567" spans="1:8">
      <c r="A567" s="39">
        <v>45443</v>
      </c>
      <c r="B567" s="787" t="s">
        <v>5617</v>
      </c>
      <c r="C567" s="787" t="s">
        <v>17</v>
      </c>
      <c r="D567" t="s">
        <v>13</v>
      </c>
      <c r="F567" s="121">
        <v>5</v>
      </c>
      <c r="G567" s="16">
        <f t="shared" si="9"/>
        <v>2.1316282072803006E-14</v>
      </c>
      <c r="H567" s="16"/>
    </row>
    <row r="568" spans="1:8">
      <c r="A568" s="41">
        <v>45443</v>
      </c>
      <c r="B568" s="786" t="s">
        <v>10</v>
      </c>
      <c r="C568" s="786" t="s">
        <v>18</v>
      </c>
      <c r="D568" t="s">
        <v>12</v>
      </c>
      <c r="E568" s="12">
        <v>31.1</v>
      </c>
      <c r="F568" s="228"/>
      <c r="G568" s="16">
        <f t="shared" si="9"/>
        <v>31.100000000000023</v>
      </c>
      <c r="H568" s="16"/>
    </row>
    <row r="569" spans="1:8">
      <c r="B569" s="787"/>
      <c r="C569" s="787"/>
      <c r="D569" t="s">
        <v>13</v>
      </c>
      <c r="E569" s="12">
        <v>5</v>
      </c>
      <c r="F569" s="228"/>
      <c r="G569" s="16">
        <f t="shared" si="9"/>
        <v>36.100000000000023</v>
      </c>
      <c r="H569" s="16"/>
    </row>
    <row r="570" spans="1:8">
      <c r="B570" s="787"/>
      <c r="C570" s="787"/>
      <c r="D570" t="s">
        <v>14</v>
      </c>
      <c r="E570" s="12">
        <v>750</v>
      </c>
      <c r="F570" s="228"/>
      <c r="G570" s="16">
        <f t="shared" si="9"/>
        <v>786.1</v>
      </c>
      <c r="H570" s="16"/>
    </row>
    <row r="571" spans="1:8">
      <c r="B571" s="787"/>
      <c r="C571" s="787"/>
      <c r="D571" t="s">
        <v>81</v>
      </c>
      <c r="E571" s="121">
        <v>10</v>
      </c>
      <c r="G571" s="16">
        <f t="shared" si="9"/>
        <v>796.1</v>
      </c>
      <c r="H571" s="16"/>
    </row>
    <row r="572" spans="1:8">
      <c r="A572" s="39">
        <v>45477</v>
      </c>
      <c r="B572" s="787" t="s">
        <v>5618</v>
      </c>
      <c r="C572" s="787" t="s">
        <v>18</v>
      </c>
      <c r="D572" t="s">
        <v>12</v>
      </c>
      <c r="F572" s="121">
        <v>31.1</v>
      </c>
      <c r="G572" s="16">
        <f t="shared" si="9"/>
        <v>765</v>
      </c>
      <c r="H572" s="16"/>
    </row>
    <row r="573" spans="1:8">
      <c r="A573" s="39">
        <v>45477</v>
      </c>
      <c r="B573" s="787" t="s">
        <v>5618</v>
      </c>
      <c r="C573" s="787" t="s">
        <v>18</v>
      </c>
      <c r="D573" t="s">
        <v>13</v>
      </c>
      <c r="F573" s="121">
        <v>5</v>
      </c>
      <c r="G573" s="16">
        <f t="shared" si="9"/>
        <v>760</v>
      </c>
      <c r="H573" s="16"/>
    </row>
    <row r="574" spans="1:8">
      <c r="A574" s="39">
        <v>45477</v>
      </c>
      <c r="B574" s="787" t="s">
        <v>5618</v>
      </c>
      <c r="C574" s="787" t="s">
        <v>18</v>
      </c>
      <c r="D574" t="s">
        <v>81</v>
      </c>
      <c r="F574" s="121">
        <v>10</v>
      </c>
      <c r="G574" s="16">
        <f t="shared" si="9"/>
        <v>750</v>
      </c>
      <c r="H574" s="16"/>
    </row>
    <row r="575" spans="1:8" s="365" customFormat="1">
      <c r="A575" s="364">
        <v>45477</v>
      </c>
      <c r="B575" s="807" t="s">
        <v>5619</v>
      </c>
      <c r="C575" s="807" t="s">
        <v>18</v>
      </c>
      <c r="D575" s="365" t="s">
        <v>14</v>
      </c>
      <c r="E575" s="368"/>
      <c r="F575" s="368">
        <v>750</v>
      </c>
      <c r="G575" s="375">
        <f t="shared" si="9"/>
        <v>0</v>
      </c>
      <c r="H575" s="375"/>
    </row>
    <row r="576" spans="1:8">
      <c r="A576" s="41">
        <v>45473</v>
      </c>
      <c r="B576" s="786" t="s">
        <v>10</v>
      </c>
      <c r="C576" s="786" t="s">
        <v>19</v>
      </c>
      <c r="D576" t="s">
        <v>12</v>
      </c>
      <c r="E576" s="12">
        <v>30.2</v>
      </c>
      <c r="G576" s="16">
        <f t="shared" si="9"/>
        <v>30.2</v>
      </c>
      <c r="H576" s="16"/>
    </row>
    <row r="577" spans="1:13">
      <c r="B577" s="787"/>
      <c r="C577" s="787"/>
      <c r="D577" t="s">
        <v>13</v>
      </c>
      <c r="E577" s="12">
        <v>7</v>
      </c>
      <c r="G577" s="16">
        <f t="shared" si="9"/>
        <v>37.200000000000003</v>
      </c>
      <c r="H577" s="16"/>
    </row>
    <row r="578" spans="1:13">
      <c r="B578" s="787"/>
      <c r="C578" s="787"/>
      <c r="D578" t="s">
        <v>14</v>
      </c>
      <c r="E578" s="12">
        <v>750</v>
      </c>
      <c r="G578" s="16">
        <f t="shared" si="9"/>
        <v>787.2</v>
      </c>
      <c r="H578" s="16"/>
      <c r="J578" s="786"/>
      <c r="L578" s="12"/>
    </row>
    <row r="579" spans="1:13" s="365" customFormat="1">
      <c r="A579" s="364">
        <v>45477</v>
      </c>
      <c r="B579" s="807" t="s">
        <v>5619</v>
      </c>
      <c r="C579" s="807" t="s">
        <v>19</v>
      </c>
      <c r="D579" s="365" t="s">
        <v>14</v>
      </c>
      <c r="E579" s="368"/>
      <c r="F579" s="368">
        <v>750</v>
      </c>
      <c r="G579" s="375">
        <f t="shared" si="9"/>
        <v>37.200000000000045</v>
      </c>
      <c r="H579" s="375"/>
      <c r="I579" s="383"/>
      <c r="J579" s="807"/>
      <c r="L579" s="370"/>
    </row>
    <row r="580" spans="1:13">
      <c r="A580" s="39">
        <v>45538</v>
      </c>
      <c r="B580" s="787" t="s">
        <v>5620</v>
      </c>
      <c r="C580" s="787" t="s">
        <v>19</v>
      </c>
      <c r="D580" t="s">
        <v>12</v>
      </c>
      <c r="F580" s="121">
        <v>30.2</v>
      </c>
      <c r="G580" s="16">
        <f t="shared" ref="G580:G586" si="10">+G579+E580-F580</f>
        <v>7.0000000000000462</v>
      </c>
      <c r="H580" s="16"/>
      <c r="I580" s="26"/>
      <c r="J580" s="787"/>
      <c r="L580" s="12"/>
    </row>
    <row r="581" spans="1:13">
      <c r="A581" s="39">
        <v>45538</v>
      </c>
      <c r="B581" s="787" t="s">
        <v>5620</v>
      </c>
      <c r="C581" s="787" t="s">
        <v>19</v>
      </c>
      <c r="D581" t="s">
        <v>13</v>
      </c>
      <c r="F581" s="121">
        <v>7</v>
      </c>
      <c r="G581" s="16">
        <f t="shared" si="10"/>
        <v>4.6185277824406512E-14</v>
      </c>
      <c r="H581" s="16"/>
      <c r="I581" s="26"/>
      <c r="J581" s="787"/>
      <c r="L581" s="12"/>
    </row>
    <row r="582" spans="1:13">
      <c r="A582" s="41">
        <v>45504</v>
      </c>
      <c r="B582" s="786" t="s">
        <v>10</v>
      </c>
      <c r="C582" s="786" t="s">
        <v>20</v>
      </c>
      <c r="D582" s="815" t="s">
        <v>12</v>
      </c>
      <c r="E582" s="12">
        <v>29.5</v>
      </c>
      <c r="G582" s="16">
        <f t="shared" si="10"/>
        <v>29.500000000000046</v>
      </c>
      <c r="H582" s="16"/>
      <c r="J582" s="786"/>
      <c r="K582" s="815"/>
      <c r="L582" s="12"/>
    </row>
    <row r="583" spans="1:13">
      <c r="B583" s="787"/>
      <c r="C583" s="787"/>
      <c r="D583" s="815" t="s">
        <v>13</v>
      </c>
      <c r="E583" s="12">
        <v>7</v>
      </c>
      <c r="G583" s="16">
        <f t="shared" si="10"/>
        <v>36.500000000000043</v>
      </c>
      <c r="H583" s="16"/>
      <c r="J583" s="787"/>
      <c r="K583" s="815"/>
      <c r="L583" s="12"/>
    </row>
    <row r="584" spans="1:13">
      <c r="B584" s="787"/>
      <c r="C584" s="787"/>
      <c r="D584" s="815" t="s">
        <v>14</v>
      </c>
      <c r="E584" s="12">
        <v>750</v>
      </c>
      <c r="G584" s="16">
        <f t="shared" si="10"/>
        <v>786.5</v>
      </c>
      <c r="H584" s="16"/>
      <c r="J584" s="787"/>
      <c r="K584" s="815" t="s">
        <v>5607</v>
      </c>
      <c r="L584" s="12"/>
    </row>
    <row r="585" spans="1:13">
      <c r="A585" s="39">
        <v>45538</v>
      </c>
      <c r="B585" s="787" t="s">
        <v>5620</v>
      </c>
      <c r="C585" s="787" t="s">
        <v>19</v>
      </c>
      <c r="D585" t="s">
        <v>12</v>
      </c>
      <c r="F585" s="121">
        <v>29.5</v>
      </c>
      <c r="G585" s="16">
        <f t="shared" si="10"/>
        <v>757</v>
      </c>
      <c r="H585" s="16"/>
      <c r="I585">
        <v>2024</v>
      </c>
      <c r="J585" s="786" t="s">
        <v>91</v>
      </c>
      <c r="K585" s="815" t="s">
        <v>12</v>
      </c>
      <c r="L585">
        <v>29.9</v>
      </c>
      <c r="M585" s="12"/>
    </row>
    <row r="586" spans="1:13">
      <c r="A586" s="39">
        <v>45538</v>
      </c>
      <c r="B586" s="787" t="s">
        <v>5620</v>
      </c>
      <c r="C586" s="787" t="s">
        <v>19</v>
      </c>
      <c r="D586" t="s">
        <v>13</v>
      </c>
      <c r="F586" s="121">
        <v>7</v>
      </c>
      <c r="G586" s="16">
        <f t="shared" si="10"/>
        <v>750</v>
      </c>
      <c r="H586" s="16"/>
      <c r="J586" s="787"/>
      <c r="K586" s="815" t="s">
        <v>13</v>
      </c>
      <c r="L586">
        <v>5</v>
      </c>
    </row>
    <row r="587" spans="1:13" s="365" customFormat="1">
      <c r="A587" s="364">
        <v>45538</v>
      </c>
      <c r="B587" s="807" t="s">
        <v>5621</v>
      </c>
      <c r="C587" s="807" t="s">
        <v>19</v>
      </c>
      <c r="D587" s="374" t="s">
        <v>14</v>
      </c>
      <c r="E587" s="368"/>
      <c r="F587" s="368">
        <v>750</v>
      </c>
      <c r="G587" s="375">
        <f t="shared" ref="G587:G593" si="11">+G586+E587-F587</f>
        <v>0</v>
      </c>
      <c r="H587" s="375"/>
      <c r="J587" s="807"/>
      <c r="K587" s="374" t="s">
        <v>14</v>
      </c>
      <c r="L587" s="370">
        <v>750</v>
      </c>
    </row>
    <row r="588" spans="1:13">
      <c r="A588" s="41">
        <v>45535</v>
      </c>
      <c r="B588" s="786" t="s">
        <v>10</v>
      </c>
      <c r="C588" s="786" t="s">
        <v>21</v>
      </c>
      <c r="D588" t="s">
        <v>12</v>
      </c>
      <c r="E588" s="12">
        <v>29.7</v>
      </c>
      <c r="G588" s="16">
        <f t="shared" si="11"/>
        <v>29.7</v>
      </c>
      <c r="H588" s="16"/>
      <c r="J588" s="786" t="s">
        <v>23</v>
      </c>
      <c r="K588" s="815" t="s">
        <v>14</v>
      </c>
      <c r="L588" s="12">
        <v>750</v>
      </c>
    </row>
    <row r="589" spans="1:13">
      <c r="B589" s="787"/>
      <c r="C589" s="787"/>
      <c r="D589" t="s">
        <v>13</v>
      </c>
      <c r="E589" s="12">
        <v>7</v>
      </c>
      <c r="G589" s="16">
        <f t="shared" si="11"/>
        <v>36.700000000000003</v>
      </c>
      <c r="H589" s="16"/>
      <c r="L589">
        <f>SUM(L585:L588)</f>
        <v>1534.9</v>
      </c>
    </row>
    <row r="590" spans="1:13">
      <c r="B590" s="787"/>
      <c r="C590" s="787"/>
      <c r="D590" t="s">
        <v>14</v>
      </c>
      <c r="E590" s="12">
        <v>750</v>
      </c>
      <c r="G590" s="16">
        <f t="shared" si="11"/>
        <v>786.7</v>
      </c>
      <c r="H590" s="16"/>
    </row>
    <row r="591" spans="1:13">
      <c r="A591" s="39">
        <v>45572</v>
      </c>
      <c r="B591" s="787" t="s">
        <v>5622</v>
      </c>
      <c r="C591" s="787" t="s">
        <v>21</v>
      </c>
      <c r="D591" t="s">
        <v>12</v>
      </c>
      <c r="F591" s="121">
        <v>29.7</v>
      </c>
      <c r="G591" s="16">
        <f t="shared" si="11"/>
        <v>757</v>
      </c>
      <c r="H591" s="16"/>
    </row>
    <row r="592" spans="1:13">
      <c r="A592" s="39">
        <v>45572</v>
      </c>
      <c r="B592" s="787" t="s">
        <v>5622</v>
      </c>
      <c r="C592" s="787" t="s">
        <v>21</v>
      </c>
      <c r="D592" t="s">
        <v>13</v>
      </c>
      <c r="F592" s="121">
        <v>7</v>
      </c>
      <c r="G592" s="16">
        <f t="shared" si="11"/>
        <v>750</v>
      </c>
      <c r="H592" s="16"/>
    </row>
    <row r="593" spans="1:16" s="365" customFormat="1">
      <c r="A593" s="364">
        <v>45572</v>
      </c>
      <c r="B593" s="807" t="s">
        <v>5623</v>
      </c>
      <c r="C593" s="807" t="s">
        <v>21</v>
      </c>
      <c r="D593" s="365" t="s">
        <v>14</v>
      </c>
      <c r="E593" s="368"/>
      <c r="F593" s="368">
        <v>750</v>
      </c>
      <c r="G593" s="375">
        <f t="shared" si="11"/>
        <v>0</v>
      </c>
      <c r="H593" s="375"/>
    </row>
    <row r="594" spans="1:16">
      <c r="A594" s="41">
        <v>45565</v>
      </c>
      <c r="B594" s="786" t="s">
        <v>10</v>
      </c>
      <c r="C594" s="786" t="s">
        <v>91</v>
      </c>
      <c r="D594" s="815" t="s">
        <v>12</v>
      </c>
      <c r="E594">
        <v>29.9</v>
      </c>
      <c r="G594" s="16">
        <f t="shared" ref="G594:G655" si="12">+G593+E594-F594</f>
        <v>29.9</v>
      </c>
      <c r="H594" s="16"/>
    </row>
    <row r="595" spans="1:16">
      <c r="B595" s="787"/>
      <c r="C595" s="787"/>
      <c r="D595" s="815" t="s">
        <v>13</v>
      </c>
      <c r="E595">
        <v>5</v>
      </c>
      <c r="G595" s="16">
        <f t="shared" si="12"/>
        <v>34.9</v>
      </c>
      <c r="H595" s="16"/>
    </row>
    <row r="596" spans="1:16">
      <c r="B596" s="787"/>
      <c r="C596" s="787"/>
      <c r="D596" s="815" t="s">
        <v>14</v>
      </c>
      <c r="E596" s="12">
        <v>750</v>
      </c>
      <c r="G596" s="16">
        <f t="shared" si="12"/>
        <v>784.9</v>
      </c>
      <c r="H596" s="16"/>
    </row>
    <row r="597" spans="1:16">
      <c r="A597" s="39">
        <v>45610</v>
      </c>
      <c r="B597" s="787" t="s">
        <v>5624</v>
      </c>
      <c r="C597" s="787" t="s">
        <v>91</v>
      </c>
      <c r="D597" s="815" t="s">
        <v>12</v>
      </c>
      <c r="E597" s="12"/>
      <c r="F597" s="121">
        <v>29.9</v>
      </c>
      <c r="G597" s="16">
        <f t="shared" si="12"/>
        <v>755</v>
      </c>
      <c r="H597" s="16"/>
    </row>
    <row r="598" spans="1:16">
      <c r="A598" s="39">
        <v>45610</v>
      </c>
      <c r="B598" s="787" t="s">
        <v>5624</v>
      </c>
      <c r="C598" s="787" t="s">
        <v>91</v>
      </c>
      <c r="D598" s="815" t="s">
        <v>13</v>
      </c>
      <c r="E598" s="12"/>
      <c r="F598" s="121">
        <v>5</v>
      </c>
      <c r="G598" s="16">
        <f t="shared" si="12"/>
        <v>750</v>
      </c>
      <c r="H598" s="16"/>
    </row>
    <row r="599" spans="1:16" s="378" customFormat="1">
      <c r="A599" s="377">
        <v>45610</v>
      </c>
      <c r="B599" s="801" t="s">
        <v>5625</v>
      </c>
      <c r="C599" s="801" t="s">
        <v>91</v>
      </c>
      <c r="D599" s="378" t="s">
        <v>14</v>
      </c>
      <c r="E599" s="379"/>
      <c r="F599" s="379">
        <v>750</v>
      </c>
      <c r="G599" s="381">
        <f t="shared" si="12"/>
        <v>0</v>
      </c>
      <c r="H599" s="381"/>
    </row>
    <row r="600" spans="1:16">
      <c r="A600" s="41">
        <v>45596</v>
      </c>
      <c r="B600" s="786" t="s">
        <v>10</v>
      </c>
      <c r="C600" s="786" t="s">
        <v>23</v>
      </c>
      <c r="D600" t="s">
        <v>12</v>
      </c>
      <c r="E600" s="12">
        <v>15</v>
      </c>
      <c r="G600" s="16">
        <f t="shared" si="12"/>
        <v>15</v>
      </c>
      <c r="H600" s="16"/>
    </row>
    <row r="601" spans="1:16">
      <c r="B601" s="787"/>
      <c r="C601" s="787"/>
      <c r="D601" t="s">
        <v>13</v>
      </c>
      <c r="E601" s="12">
        <v>7</v>
      </c>
      <c r="G601" s="16">
        <f t="shared" si="12"/>
        <v>22</v>
      </c>
      <c r="H601" s="16"/>
    </row>
    <row r="602" spans="1:16">
      <c r="B602" s="787"/>
      <c r="C602" s="787"/>
      <c r="D602" t="s">
        <v>14</v>
      </c>
      <c r="E602" s="12">
        <v>750</v>
      </c>
      <c r="G602" s="16">
        <f t="shared" si="12"/>
        <v>772</v>
      </c>
      <c r="H602" s="16"/>
      <c r="J602" s="193">
        <v>73348594</v>
      </c>
    </row>
    <row r="603" spans="1:16" s="378" customFormat="1">
      <c r="A603" s="377">
        <v>45610</v>
      </c>
      <c r="B603" s="801" t="s">
        <v>5625</v>
      </c>
      <c r="C603" s="801" t="s">
        <v>23</v>
      </c>
      <c r="D603" s="378" t="s">
        <v>14</v>
      </c>
      <c r="E603" s="379"/>
      <c r="F603" s="379">
        <v>750</v>
      </c>
      <c r="G603" s="381">
        <f t="shared" si="12"/>
        <v>22</v>
      </c>
      <c r="H603" s="381"/>
    </row>
    <row r="604" spans="1:16">
      <c r="A604" s="39">
        <v>45663</v>
      </c>
      <c r="B604" s="787" t="s">
        <v>5626</v>
      </c>
      <c r="C604" s="787" t="s">
        <v>23</v>
      </c>
      <c r="D604" t="s">
        <v>12</v>
      </c>
      <c r="F604" s="121">
        <v>15</v>
      </c>
      <c r="G604" s="16">
        <f t="shared" si="12"/>
        <v>7</v>
      </c>
      <c r="H604" s="16"/>
    </row>
    <row r="605" spans="1:16">
      <c r="A605" s="39">
        <v>45663</v>
      </c>
      <c r="B605" s="787" t="s">
        <v>5626</v>
      </c>
      <c r="C605" s="787" t="s">
        <v>23</v>
      </c>
      <c r="D605" t="s">
        <v>13</v>
      </c>
      <c r="F605" s="121">
        <v>7</v>
      </c>
      <c r="G605" s="16">
        <f t="shared" si="12"/>
        <v>0</v>
      </c>
      <c r="H605" s="16"/>
    </row>
    <row r="606" spans="1:16">
      <c r="A606" s="41">
        <v>45626</v>
      </c>
      <c r="B606" s="786" t="s">
        <v>10</v>
      </c>
      <c r="C606" s="786" t="s">
        <v>24</v>
      </c>
      <c r="D606" t="s">
        <v>12</v>
      </c>
      <c r="E606" s="12">
        <v>17</v>
      </c>
      <c r="G606" s="16">
        <f t="shared" si="12"/>
        <v>17</v>
      </c>
      <c r="H606" s="16"/>
    </row>
    <row r="607" spans="1:16">
      <c r="B607" s="787"/>
      <c r="C607" s="787"/>
      <c r="D607" t="s">
        <v>13</v>
      </c>
      <c r="E607" s="12">
        <v>7</v>
      </c>
      <c r="G607" s="16">
        <f t="shared" si="12"/>
        <v>24</v>
      </c>
      <c r="H607" s="16"/>
      <c r="K607" s="822" t="s">
        <v>5607</v>
      </c>
      <c r="L607" s="822"/>
      <c r="M607" s="822"/>
    </row>
    <row r="608" spans="1:16">
      <c r="B608" s="787"/>
      <c r="C608" s="787"/>
      <c r="D608" t="s">
        <v>14</v>
      </c>
      <c r="E608" s="12">
        <v>750</v>
      </c>
      <c r="G608" s="16">
        <f t="shared" si="12"/>
        <v>774</v>
      </c>
      <c r="H608" s="16"/>
      <c r="J608">
        <v>2025</v>
      </c>
      <c r="K608" s="786" t="s">
        <v>11</v>
      </c>
      <c r="L608" t="s">
        <v>12</v>
      </c>
      <c r="M608" s="12">
        <v>27.6</v>
      </c>
      <c r="N608" s="786"/>
      <c r="P608" s="121"/>
    </row>
    <row r="609" spans="1:16" s="127" customFormat="1">
      <c r="A609" s="126">
        <v>45663</v>
      </c>
      <c r="B609" s="797" t="s">
        <v>5627</v>
      </c>
      <c r="C609" s="797" t="s">
        <v>24</v>
      </c>
      <c r="D609" s="127" t="s">
        <v>14</v>
      </c>
      <c r="E609" s="129"/>
      <c r="F609" s="266">
        <v>750</v>
      </c>
      <c r="G609" s="282">
        <f t="shared" si="12"/>
        <v>24</v>
      </c>
      <c r="H609" s="282"/>
      <c r="K609" s="797"/>
      <c r="L609" s="127" t="s">
        <v>13</v>
      </c>
      <c r="M609" s="129">
        <v>3</v>
      </c>
      <c r="N609" s="797"/>
      <c r="P609" s="266"/>
    </row>
    <row r="610" spans="1:16">
      <c r="A610" s="39">
        <v>45663</v>
      </c>
      <c r="B610" s="787" t="s">
        <v>5626</v>
      </c>
      <c r="C610" s="787" t="s">
        <v>24</v>
      </c>
      <c r="D610" t="s">
        <v>12</v>
      </c>
      <c r="E610" s="12"/>
      <c r="F610" s="121">
        <v>17</v>
      </c>
      <c r="G610" s="16">
        <f t="shared" si="12"/>
        <v>7</v>
      </c>
      <c r="H610" s="16"/>
      <c r="K610" s="787"/>
      <c r="L610" t="s">
        <v>14</v>
      </c>
      <c r="M610" s="12">
        <v>750</v>
      </c>
      <c r="N610" s="787"/>
      <c r="P610" s="12"/>
    </row>
    <row r="611" spans="1:16">
      <c r="A611" s="39">
        <v>45663</v>
      </c>
      <c r="B611" s="787" t="s">
        <v>5626</v>
      </c>
      <c r="C611" s="787" t="s">
        <v>24</v>
      </c>
      <c r="D611" t="s">
        <v>13</v>
      </c>
      <c r="E611" s="12"/>
      <c r="F611" s="121">
        <v>7</v>
      </c>
      <c r="G611" s="16">
        <f t="shared" si="12"/>
        <v>0</v>
      </c>
      <c r="H611" s="16"/>
      <c r="K611" s="786" t="s">
        <v>15</v>
      </c>
      <c r="L611" t="s">
        <v>12</v>
      </c>
      <c r="M611" s="121">
        <v>28.9</v>
      </c>
      <c r="P611" s="12"/>
    </row>
    <row r="612" spans="1:16">
      <c r="A612" s="41">
        <v>45657</v>
      </c>
      <c r="B612" s="786" t="s">
        <v>10</v>
      </c>
      <c r="C612" s="786" t="s">
        <v>25</v>
      </c>
      <c r="D612" t="s">
        <v>12</v>
      </c>
      <c r="E612" s="12">
        <v>16.899999999999999</v>
      </c>
      <c r="G612" s="16">
        <f t="shared" si="12"/>
        <v>16.899999999999999</v>
      </c>
      <c r="H612" s="16"/>
      <c r="K612" s="787"/>
      <c r="L612" t="s">
        <v>13</v>
      </c>
      <c r="M612" s="121">
        <v>3</v>
      </c>
      <c r="N612" s="786" t="s">
        <v>16</v>
      </c>
      <c r="O612" t="s">
        <v>12</v>
      </c>
      <c r="P612" s="121">
        <v>33</v>
      </c>
    </row>
    <row r="613" spans="1:16">
      <c r="B613" s="787"/>
      <c r="C613" s="787"/>
      <c r="D613" t="s">
        <v>13</v>
      </c>
      <c r="E613" s="12">
        <v>3</v>
      </c>
      <c r="G613" s="16">
        <f t="shared" si="12"/>
        <v>19.899999999999999</v>
      </c>
      <c r="H613" s="16"/>
      <c r="K613" s="787"/>
      <c r="L613" t="s">
        <v>14</v>
      </c>
      <c r="M613" s="12">
        <v>750</v>
      </c>
      <c r="N613" s="787"/>
      <c r="O613" t="s">
        <v>13</v>
      </c>
      <c r="P613" s="121">
        <v>3</v>
      </c>
    </row>
    <row r="614" spans="1:16">
      <c r="B614" s="787"/>
      <c r="C614" s="787"/>
      <c r="D614" t="s">
        <v>14</v>
      </c>
      <c r="E614" s="12">
        <v>750</v>
      </c>
      <c r="G614" s="16">
        <f t="shared" si="12"/>
        <v>769.9</v>
      </c>
      <c r="H614" s="16"/>
      <c r="M614" s="12">
        <f>SUM(M608:M613)</f>
        <v>1562.5</v>
      </c>
      <c r="N614" s="787"/>
      <c r="O614" t="s">
        <v>14</v>
      </c>
      <c r="P614" s="12">
        <v>750</v>
      </c>
    </row>
    <row r="615" spans="1:16">
      <c r="A615" s="39">
        <v>45701</v>
      </c>
      <c r="B615" s="787" t="s">
        <v>5628</v>
      </c>
      <c r="C615" s="787" t="s">
        <v>25</v>
      </c>
      <c r="D615" t="s">
        <v>12</v>
      </c>
      <c r="E615" s="12"/>
      <c r="F615" s="121">
        <v>16.899999999999999</v>
      </c>
      <c r="G615" s="16">
        <f t="shared" si="12"/>
        <v>753</v>
      </c>
      <c r="H615" s="16"/>
      <c r="P615" s="12">
        <f>SUM(M608:M616)</f>
        <v>3162.5</v>
      </c>
    </row>
    <row r="616" spans="1:16">
      <c r="A616" s="39">
        <v>45701</v>
      </c>
      <c r="B616" s="787" t="s">
        <v>5628</v>
      </c>
      <c r="C616" s="787" t="s">
        <v>25</v>
      </c>
      <c r="D616" t="s">
        <v>13</v>
      </c>
      <c r="E616" s="12"/>
      <c r="F616" s="121">
        <v>3</v>
      </c>
      <c r="G616" s="16">
        <f t="shared" si="12"/>
        <v>750</v>
      </c>
      <c r="H616" s="16"/>
      <c r="M616" s="26">
        <f>1600-M614</f>
        <v>37.5</v>
      </c>
    </row>
    <row r="617" spans="1:16" s="127" customFormat="1">
      <c r="A617" s="126">
        <v>45701</v>
      </c>
      <c r="B617" s="797" t="s">
        <v>5629</v>
      </c>
      <c r="C617" s="797" t="s">
        <v>25</v>
      </c>
      <c r="D617" s="127" t="s">
        <v>14</v>
      </c>
      <c r="E617" s="129"/>
      <c r="F617" s="266">
        <v>750</v>
      </c>
      <c r="G617" s="282">
        <f t="shared" si="12"/>
        <v>0</v>
      </c>
      <c r="H617" s="282"/>
    </row>
    <row r="618" spans="1:16">
      <c r="A618" s="41">
        <v>45688</v>
      </c>
      <c r="B618" s="786" t="s">
        <v>10</v>
      </c>
      <c r="C618" s="786" t="s">
        <v>11</v>
      </c>
      <c r="D618" t="s">
        <v>12</v>
      </c>
      <c r="E618" s="12">
        <v>27.6</v>
      </c>
      <c r="G618" s="16">
        <f t="shared" si="12"/>
        <v>27.6</v>
      </c>
      <c r="H618" s="16"/>
    </row>
    <row r="619" spans="1:16">
      <c r="B619" s="787"/>
      <c r="C619" s="787"/>
      <c r="D619" t="s">
        <v>13</v>
      </c>
      <c r="E619" s="12">
        <v>3</v>
      </c>
      <c r="G619" s="16">
        <f t="shared" si="12"/>
        <v>30.6</v>
      </c>
      <c r="H619" s="16"/>
    </row>
    <row r="620" spans="1:16">
      <c r="B620" s="787"/>
      <c r="C620" s="787"/>
      <c r="D620" t="s">
        <v>14</v>
      </c>
      <c r="E620" s="12">
        <v>750</v>
      </c>
      <c r="G620" s="16">
        <f t="shared" si="12"/>
        <v>780.6</v>
      </c>
      <c r="H620" s="16"/>
    </row>
    <row r="621" spans="1:16">
      <c r="A621" s="39">
        <v>45771</v>
      </c>
      <c r="B621" s="787" t="s">
        <v>5630</v>
      </c>
      <c r="C621" s="787" t="s">
        <v>11</v>
      </c>
      <c r="D621" t="s">
        <v>12</v>
      </c>
      <c r="E621" s="12"/>
      <c r="F621" s="121">
        <v>27.6</v>
      </c>
      <c r="G621" s="16">
        <f t="shared" si="12"/>
        <v>753</v>
      </c>
      <c r="H621" s="16"/>
    </row>
    <row r="622" spans="1:16">
      <c r="A622" s="39">
        <v>45771</v>
      </c>
      <c r="B622" s="787" t="s">
        <v>5630</v>
      </c>
      <c r="C622" s="787" t="s">
        <v>11</v>
      </c>
      <c r="D622" t="s">
        <v>13</v>
      </c>
      <c r="E622" s="12"/>
      <c r="F622" s="121">
        <v>3</v>
      </c>
      <c r="G622" s="16">
        <f t="shared" si="12"/>
        <v>750</v>
      </c>
      <c r="H622" s="16"/>
    </row>
    <row r="623" spans="1:16" s="127" customFormat="1">
      <c r="A623" s="126">
        <v>45771</v>
      </c>
      <c r="B623" s="797" t="s">
        <v>5631</v>
      </c>
      <c r="C623" s="797" t="s">
        <v>11</v>
      </c>
      <c r="D623" s="127" t="s">
        <v>14</v>
      </c>
      <c r="E623" s="129"/>
      <c r="F623" s="266">
        <v>750</v>
      </c>
      <c r="G623" s="282">
        <f t="shared" si="12"/>
        <v>0</v>
      </c>
      <c r="H623" s="282"/>
    </row>
    <row r="624" spans="1:16">
      <c r="A624" s="41">
        <v>45716</v>
      </c>
      <c r="B624" s="786" t="s">
        <v>10</v>
      </c>
      <c r="C624" s="786" t="s">
        <v>15</v>
      </c>
      <c r="D624" t="s">
        <v>12</v>
      </c>
      <c r="E624" s="121">
        <v>28.9</v>
      </c>
      <c r="G624" s="16">
        <f t="shared" si="12"/>
        <v>28.9</v>
      </c>
      <c r="H624" s="16"/>
    </row>
    <row r="625" spans="1:14">
      <c r="B625" s="787"/>
      <c r="C625" s="787"/>
      <c r="D625" t="s">
        <v>13</v>
      </c>
      <c r="E625" s="121">
        <v>3</v>
      </c>
      <c r="G625" s="16">
        <f t="shared" si="12"/>
        <v>31.9</v>
      </c>
      <c r="H625" s="16"/>
    </row>
    <row r="626" spans="1:14">
      <c r="B626" s="787"/>
      <c r="C626" s="787"/>
      <c r="D626" t="s">
        <v>14</v>
      </c>
      <c r="E626" s="12">
        <v>750</v>
      </c>
      <c r="G626" s="16">
        <f t="shared" si="12"/>
        <v>781.9</v>
      </c>
      <c r="H626" s="16"/>
    </row>
    <row r="627" spans="1:14">
      <c r="A627" s="39">
        <v>45771</v>
      </c>
      <c r="B627" s="787" t="s">
        <v>5630</v>
      </c>
      <c r="C627" s="787" t="s">
        <v>15</v>
      </c>
      <c r="D627" t="s">
        <v>12</v>
      </c>
      <c r="E627" s="12"/>
      <c r="F627" s="121">
        <v>28.9</v>
      </c>
      <c r="G627" s="16">
        <f t="shared" si="12"/>
        <v>753</v>
      </c>
      <c r="H627" s="16"/>
    </row>
    <row r="628" spans="1:14">
      <c r="A628" s="39">
        <v>45771</v>
      </c>
      <c r="B628" s="787" t="s">
        <v>5630</v>
      </c>
      <c r="C628" s="787" t="s">
        <v>15</v>
      </c>
      <c r="D628" t="s">
        <v>13</v>
      </c>
      <c r="E628" s="12"/>
      <c r="F628" s="121">
        <v>3</v>
      </c>
      <c r="G628" s="16">
        <f t="shared" si="12"/>
        <v>750</v>
      </c>
      <c r="H628" s="16"/>
    </row>
    <row r="629" spans="1:14" s="127" customFormat="1">
      <c r="A629" s="126">
        <v>45771</v>
      </c>
      <c r="B629" s="797" t="s">
        <v>5631</v>
      </c>
      <c r="C629" s="797" t="s">
        <v>15</v>
      </c>
      <c r="D629" s="127" t="s">
        <v>14</v>
      </c>
      <c r="E629" s="129"/>
      <c r="F629" s="266">
        <v>750</v>
      </c>
      <c r="G629" s="282">
        <f t="shared" si="12"/>
        <v>0</v>
      </c>
      <c r="H629" s="282"/>
    </row>
    <row r="630" spans="1:14">
      <c r="A630" s="41">
        <v>45747</v>
      </c>
      <c r="B630" s="786" t="s">
        <v>10</v>
      </c>
      <c r="C630" s="786" t="s">
        <v>16</v>
      </c>
      <c r="D630" t="s">
        <v>12</v>
      </c>
      <c r="E630" s="121">
        <v>33</v>
      </c>
      <c r="G630" s="16">
        <f t="shared" si="12"/>
        <v>33</v>
      </c>
      <c r="H630" s="16"/>
    </row>
    <row r="631" spans="1:14">
      <c r="B631" s="787"/>
      <c r="C631" s="787"/>
      <c r="D631" t="s">
        <v>13</v>
      </c>
      <c r="E631" s="121">
        <v>3</v>
      </c>
      <c r="G631" s="16">
        <f t="shared" si="12"/>
        <v>36</v>
      </c>
      <c r="H631" s="16"/>
      <c r="J631" s="786"/>
      <c r="L631" s="121"/>
    </row>
    <row r="632" spans="1:14">
      <c r="B632" s="787"/>
      <c r="C632" s="787"/>
      <c r="D632" t="s">
        <v>14</v>
      </c>
      <c r="E632" s="12">
        <v>750</v>
      </c>
      <c r="G632" s="16">
        <f t="shared" si="12"/>
        <v>786</v>
      </c>
      <c r="H632" s="16"/>
      <c r="J632" s="787"/>
      <c r="L632" s="121"/>
    </row>
    <row r="633" spans="1:14" s="233" customFormat="1">
      <c r="A633" s="269">
        <v>45792</v>
      </c>
      <c r="B633" s="270" t="s">
        <v>4730</v>
      </c>
      <c r="C633" s="270" t="s">
        <v>16</v>
      </c>
      <c r="D633" s="233" t="s">
        <v>14</v>
      </c>
      <c r="E633" s="234"/>
      <c r="F633" s="273">
        <v>750</v>
      </c>
      <c r="G633" s="283">
        <f t="shared" si="12"/>
        <v>36</v>
      </c>
      <c r="H633" s="283">
        <f>+F633</f>
        <v>750</v>
      </c>
      <c r="I633" s="233" t="s">
        <v>272</v>
      </c>
      <c r="J633" s="270"/>
      <c r="L633" s="273"/>
    </row>
    <row r="634" spans="1:14">
      <c r="A634" s="39">
        <v>45791</v>
      </c>
      <c r="B634" s="787" t="s">
        <v>5632</v>
      </c>
      <c r="C634" s="787" t="s">
        <v>16</v>
      </c>
      <c r="D634" t="s">
        <v>12</v>
      </c>
      <c r="E634" s="12"/>
      <c r="F634" s="121">
        <v>33</v>
      </c>
      <c r="G634" s="16">
        <f t="shared" si="12"/>
        <v>3</v>
      </c>
      <c r="H634" s="16"/>
      <c r="J634" s="822" t="s">
        <v>5607</v>
      </c>
      <c r="K634" s="822"/>
      <c r="L634" s="822"/>
    </row>
    <row r="635" spans="1:14">
      <c r="A635" s="39">
        <v>45791</v>
      </c>
      <c r="B635" s="787" t="s">
        <v>5632</v>
      </c>
      <c r="C635" s="787" t="s">
        <v>16</v>
      </c>
      <c r="D635" t="s">
        <v>13</v>
      </c>
      <c r="E635" s="12"/>
      <c r="F635" s="121">
        <v>3</v>
      </c>
      <c r="G635" s="16">
        <f t="shared" si="12"/>
        <v>0</v>
      </c>
      <c r="H635" s="16"/>
      <c r="I635">
        <v>2025</v>
      </c>
      <c r="J635" s="786" t="s">
        <v>18</v>
      </c>
      <c r="K635" t="s">
        <v>14</v>
      </c>
      <c r="L635" s="121">
        <v>200</v>
      </c>
    </row>
    <row r="636" spans="1:14">
      <c r="A636" s="9">
        <v>45777</v>
      </c>
      <c r="B636" s="786" t="s">
        <v>10</v>
      </c>
      <c r="C636" s="786" t="s">
        <v>17</v>
      </c>
      <c r="D636" t="s">
        <v>12</v>
      </c>
      <c r="E636" s="121">
        <v>16.5</v>
      </c>
      <c r="G636" s="16">
        <f t="shared" si="12"/>
        <v>16.5</v>
      </c>
      <c r="H636" s="16"/>
      <c r="J636" s="786" t="s">
        <v>19</v>
      </c>
      <c r="K636" t="s">
        <v>12</v>
      </c>
      <c r="L636" s="121">
        <v>18.8</v>
      </c>
    </row>
    <row r="637" spans="1:14">
      <c r="A637"/>
      <c r="B637" s="787"/>
      <c r="C637" s="787"/>
      <c r="D637" t="s">
        <v>13</v>
      </c>
      <c r="E637" s="121">
        <v>3</v>
      </c>
      <c r="G637" s="16">
        <f t="shared" si="12"/>
        <v>19.5</v>
      </c>
      <c r="H637" s="16"/>
      <c r="J637" s="787"/>
      <c r="K637" t="s">
        <v>13</v>
      </c>
      <c r="L637" s="121">
        <v>4</v>
      </c>
    </row>
    <row r="638" spans="1:14">
      <c r="A638"/>
      <c r="B638" s="787"/>
      <c r="C638" s="787"/>
      <c r="D638" t="s">
        <v>14</v>
      </c>
      <c r="E638" s="121">
        <v>750</v>
      </c>
      <c r="G638" s="16">
        <f t="shared" si="12"/>
        <v>769.5</v>
      </c>
      <c r="H638" s="16"/>
      <c r="J638" s="787"/>
      <c r="K638" t="s">
        <v>14</v>
      </c>
      <c r="L638" s="121">
        <v>750</v>
      </c>
      <c r="N638" s="121"/>
    </row>
    <row r="639" spans="1:14" s="233" customFormat="1">
      <c r="A639" s="269">
        <v>45792</v>
      </c>
      <c r="B639" s="270" t="s">
        <v>4730</v>
      </c>
      <c r="C639" s="270" t="s">
        <v>17</v>
      </c>
      <c r="D639" s="233" t="s">
        <v>14</v>
      </c>
      <c r="E639" s="273"/>
      <c r="F639" s="273">
        <v>750</v>
      </c>
      <c r="G639" s="283">
        <f t="shared" si="12"/>
        <v>19.5</v>
      </c>
      <c r="H639" s="283">
        <f>+F639</f>
        <v>750</v>
      </c>
      <c r="I639" s="233" t="s">
        <v>5633</v>
      </c>
      <c r="J639" s="270"/>
      <c r="L639" s="273">
        <f>SUM(L635:L638)</f>
        <v>972.8</v>
      </c>
    </row>
    <row r="640" spans="1:14">
      <c r="A640" s="39">
        <v>45836</v>
      </c>
      <c r="B640" s="787" t="s">
        <v>5634</v>
      </c>
      <c r="C640" s="787" t="s">
        <v>17</v>
      </c>
      <c r="D640" t="s">
        <v>12</v>
      </c>
      <c r="F640" s="121">
        <v>16.5</v>
      </c>
      <c r="G640" s="16">
        <f t="shared" si="12"/>
        <v>3</v>
      </c>
      <c r="H640" s="16"/>
      <c r="J640" s="787"/>
      <c r="L640" s="121">
        <f>1000-L639</f>
        <v>27.200000000000045</v>
      </c>
      <c r="N640" s="121">
        <f>L636+L637</f>
        <v>22.8</v>
      </c>
    </row>
    <row r="641" spans="1:15">
      <c r="A641" s="39">
        <v>45836</v>
      </c>
      <c r="B641" s="787" t="s">
        <v>5634</v>
      </c>
      <c r="C641" s="787" t="s">
        <v>17</v>
      </c>
      <c r="D641" t="s">
        <v>13</v>
      </c>
      <c r="F641" s="121">
        <v>3</v>
      </c>
      <c r="G641" s="16">
        <f t="shared" si="12"/>
        <v>0</v>
      </c>
      <c r="H641" s="16"/>
      <c r="J641" s="787"/>
      <c r="L641" s="121"/>
      <c r="N641" s="121">
        <f>50-N640</f>
        <v>27.2</v>
      </c>
    </row>
    <row r="642" spans="1:15">
      <c r="A642" s="41">
        <v>45808</v>
      </c>
      <c r="B642" s="786" t="s">
        <v>10</v>
      </c>
      <c r="C642" s="786" t="s">
        <v>18</v>
      </c>
      <c r="D642" t="s">
        <v>12</v>
      </c>
      <c r="E642" s="121">
        <v>16.5</v>
      </c>
      <c r="G642" s="16">
        <f t="shared" si="12"/>
        <v>16.5</v>
      </c>
      <c r="H642" s="16"/>
      <c r="L642" s="121"/>
    </row>
    <row r="643" spans="1:15">
      <c r="B643" s="787"/>
      <c r="C643" s="787"/>
      <c r="D643" t="s">
        <v>13</v>
      </c>
      <c r="E643" s="121">
        <v>5</v>
      </c>
      <c r="G643" s="16">
        <f t="shared" si="12"/>
        <v>21.5</v>
      </c>
      <c r="H643" s="16"/>
    </row>
    <row r="644" spans="1:15">
      <c r="B644" s="787"/>
      <c r="C644" s="787"/>
      <c r="D644" t="s">
        <v>14</v>
      </c>
      <c r="E644" s="121">
        <v>750</v>
      </c>
      <c r="G644" s="16">
        <f t="shared" si="12"/>
        <v>771.5</v>
      </c>
      <c r="H644" s="16"/>
    </row>
    <row r="645" spans="1:15">
      <c r="A645" s="39">
        <v>45836</v>
      </c>
      <c r="B645" s="787" t="s">
        <v>5634</v>
      </c>
      <c r="C645" s="787" t="s">
        <v>18</v>
      </c>
      <c r="D645" t="s">
        <v>12</v>
      </c>
      <c r="F645" s="121">
        <v>16.5</v>
      </c>
      <c r="G645" s="16">
        <f t="shared" si="12"/>
        <v>755</v>
      </c>
      <c r="H645" s="16"/>
    </row>
    <row r="646" spans="1:15">
      <c r="A646" s="39">
        <v>45836</v>
      </c>
      <c r="B646" s="787" t="s">
        <v>5634</v>
      </c>
      <c r="C646" s="787" t="s">
        <v>18</v>
      </c>
      <c r="D646" t="s">
        <v>13</v>
      </c>
      <c r="F646" s="121">
        <v>5</v>
      </c>
      <c r="G646" s="16">
        <f t="shared" si="12"/>
        <v>750</v>
      </c>
      <c r="H646" s="16"/>
    </row>
    <row r="647" spans="1:15" s="127" customFormat="1">
      <c r="A647" s="126">
        <v>45836</v>
      </c>
      <c r="B647" s="797" t="s">
        <v>5635</v>
      </c>
      <c r="C647" s="797" t="s">
        <v>18</v>
      </c>
      <c r="D647" s="127" t="s">
        <v>14</v>
      </c>
      <c r="E647" s="266"/>
      <c r="F647" s="266">
        <v>550</v>
      </c>
      <c r="G647" s="282">
        <f t="shared" si="12"/>
        <v>200</v>
      </c>
      <c r="H647" s="282"/>
    </row>
    <row r="648" spans="1:15" s="233" customFormat="1">
      <c r="A648" s="269">
        <v>45853</v>
      </c>
      <c r="B648" s="270"/>
      <c r="C648" s="270" t="s">
        <v>18</v>
      </c>
      <c r="D648" s="233" t="s">
        <v>14</v>
      </c>
      <c r="E648" s="273"/>
      <c r="F648" s="273">
        <v>200</v>
      </c>
      <c r="G648" s="283">
        <f t="shared" si="12"/>
        <v>0</v>
      </c>
      <c r="H648" s="283">
        <f>+F648</f>
        <v>200</v>
      </c>
      <c r="I648" s="233" t="s">
        <v>448</v>
      </c>
      <c r="L648" s="284" t="s">
        <v>20</v>
      </c>
      <c r="M648" s="233" t="s">
        <v>12</v>
      </c>
      <c r="N648" s="273">
        <v>13.5</v>
      </c>
    </row>
    <row r="649" spans="1:15">
      <c r="A649" s="41">
        <v>45838</v>
      </c>
      <c r="B649" s="786" t="s">
        <v>10</v>
      </c>
      <c r="C649" s="786" t="s">
        <v>19</v>
      </c>
      <c r="D649" t="s">
        <v>12</v>
      </c>
      <c r="E649" s="121">
        <v>18.8</v>
      </c>
      <c r="G649" s="16">
        <f t="shared" si="12"/>
        <v>18.8</v>
      </c>
      <c r="H649" s="16"/>
      <c r="L649" s="787"/>
      <c r="M649" t="s">
        <v>13</v>
      </c>
      <c r="N649" s="121">
        <v>4</v>
      </c>
    </row>
    <row r="650" spans="1:15">
      <c r="B650" s="787"/>
      <c r="C650" s="787"/>
      <c r="D650" t="s">
        <v>13</v>
      </c>
      <c r="E650" s="121">
        <v>4</v>
      </c>
      <c r="G650" s="16">
        <f t="shared" si="12"/>
        <v>22.8</v>
      </c>
      <c r="H650" s="16"/>
      <c r="M650">
        <v>50</v>
      </c>
      <c r="N650" s="121">
        <f>SUM(N648:N649)</f>
        <v>17.5</v>
      </c>
      <c r="O650" s="121">
        <f>M650-N650</f>
        <v>32.5</v>
      </c>
    </row>
    <row r="651" spans="1:15">
      <c r="B651" s="787"/>
      <c r="C651" s="787"/>
      <c r="D651" t="s">
        <v>14</v>
      </c>
      <c r="E651" s="121">
        <v>750</v>
      </c>
      <c r="G651" s="16">
        <f t="shared" si="12"/>
        <v>772.8</v>
      </c>
      <c r="H651" s="16"/>
    </row>
    <row r="652" spans="1:15">
      <c r="A652" s="39">
        <v>45853</v>
      </c>
      <c r="B652" s="787" t="s">
        <v>5634</v>
      </c>
      <c r="C652" s="787" t="s">
        <v>19</v>
      </c>
      <c r="D652" t="s">
        <v>12</v>
      </c>
      <c r="F652" s="121">
        <v>18.8</v>
      </c>
      <c r="G652" s="16">
        <f t="shared" si="12"/>
        <v>754</v>
      </c>
      <c r="H652" s="16"/>
    </row>
    <row r="653" spans="1:15">
      <c r="A653" s="39">
        <v>45853</v>
      </c>
      <c r="B653" s="787" t="s">
        <v>5634</v>
      </c>
      <c r="C653" s="787" t="s">
        <v>19</v>
      </c>
      <c r="D653" t="s">
        <v>13</v>
      </c>
      <c r="F653" s="121">
        <v>4</v>
      </c>
      <c r="G653" s="16">
        <f t="shared" si="12"/>
        <v>750</v>
      </c>
      <c r="H653" s="16"/>
    </row>
    <row r="654" spans="1:15" s="233" customFormat="1">
      <c r="A654" s="269">
        <v>45853</v>
      </c>
      <c r="B654" s="270"/>
      <c r="C654" s="270" t="s">
        <v>19</v>
      </c>
      <c r="D654" s="233" t="s">
        <v>14</v>
      </c>
      <c r="E654" s="273"/>
      <c r="F654" s="273">
        <v>750</v>
      </c>
      <c r="G654" s="283">
        <f t="shared" si="12"/>
        <v>0</v>
      </c>
      <c r="H654" s="283">
        <f>+F654</f>
        <v>750</v>
      </c>
      <c r="I654" s="233" t="s">
        <v>448</v>
      </c>
    </row>
    <row r="655" spans="1:15">
      <c r="A655" s="41">
        <v>45869</v>
      </c>
      <c r="B655" s="786" t="s">
        <v>10</v>
      </c>
      <c r="C655" s="786" t="s">
        <v>20</v>
      </c>
      <c r="D655" t="s">
        <v>12</v>
      </c>
      <c r="E655" s="121">
        <v>13.5</v>
      </c>
      <c r="G655" s="16">
        <f t="shared" si="12"/>
        <v>13.5</v>
      </c>
      <c r="H655" s="16"/>
    </row>
    <row r="656" spans="1:15">
      <c r="B656" s="787"/>
      <c r="C656" s="787"/>
      <c r="D656" t="s">
        <v>13</v>
      </c>
      <c r="E656" s="121">
        <v>4</v>
      </c>
      <c r="G656" s="16">
        <f t="shared" ref="G656:G722" si="13">+G655+E656-F656</f>
        <v>17.5</v>
      </c>
      <c r="H656" s="16"/>
      <c r="L656" s="786" t="s">
        <v>20</v>
      </c>
      <c r="M656" t="s">
        <v>14</v>
      </c>
      <c r="N656" s="121">
        <v>750</v>
      </c>
    </row>
    <row r="657" spans="1:14">
      <c r="B657" s="787"/>
      <c r="C657" s="787"/>
      <c r="D657" t="s">
        <v>14</v>
      </c>
      <c r="E657" s="121">
        <v>750</v>
      </c>
      <c r="G657" s="16">
        <f t="shared" si="13"/>
        <v>767.5</v>
      </c>
      <c r="H657" s="16"/>
      <c r="L657" s="786" t="s">
        <v>21</v>
      </c>
      <c r="M657" t="s">
        <v>14</v>
      </c>
      <c r="N657" s="121">
        <v>750</v>
      </c>
    </row>
    <row r="658" spans="1:14">
      <c r="A658" s="501">
        <v>45915</v>
      </c>
      <c r="B658" s="498" t="s">
        <v>5636</v>
      </c>
      <c r="C658" s="498" t="s">
        <v>20</v>
      </c>
      <c r="D658" s="232" t="s">
        <v>14</v>
      </c>
      <c r="E658" s="232"/>
      <c r="F658" s="500">
        <v>750</v>
      </c>
      <c r="G658" s="16">
        <f t="shared" si="13"/>
        <v>17.5</v>
      </c>
      <c r="H658" s="16"/>
      <c r="L658" s="786"/>
      <c r="N658" s="121"/>
    </row>
    <row r="659" spans="1:14">
      <c r="A659" s="501">
        <v>45915</v>
      </c>
      <c r="B659" s="498" t="s">
        <v>5637</v>
      </c>
      <c r="C659" s="498" t="s">
        <v>20</v>
      </c>
      <c r="D659" s="232" t="s">
        <v>12</v>
      </c>
      <c r="E659" s="232"/>
      <c r="F659" s="500">
        <v>13.5</v>
      </c>
      <c r="G659" s="16">
        <f t="shared" si="13"/>
        <v>4</v>
      </c>
      <c r="H659" s="16"/>
      <c r="L659" s="786"/>
      <c r="N659" s="121"/>
    </row>
    <row r="660" spans="1:14">
      <c r="A660" s="501">
        <v>45915</v>
      </c>
      <c r="B660" s="498" t="s">
        <v>5637</v>
      </c>
      <c r="C660" s="498" t="s">
        <v>20</v>
      </c>
      <c r="D660" s="232" t="s">
        <v>13</v>
      </c>
      <c r="E660" s="232"/>
      <c r="F660" s="500">
        <v>4</v>
      </c>
      <c r="G660" s="16">
        <f t="shared" si="13"/>
        <v>0</v>
      </c>
      <c r="H660" s="16"/>
      <c r="L660" s="786"/>
      <c r="N660" s="121"/>
    </row>
    <row r="661" spans="1:14">
      <c r="A661" s="41">
        <v>45900</v>
      </c>
      <c r="B661" s="786" t="s">
        <v>10</v>
      </c>
      <c r="C661" s="786" t="s">
        <v>21</v>
      </c>
      <c r="D661" t="s">
        <v>12</v>
      </c>
      <c r="E661" s="121">
        <v>13.8</v>
      </c>
      <c r="G661" s="16">
        <f t="shared" si="13"/>
        <v>13.8</v>
      </c>
      <c r="H661" s="16"/>
      <c r="N661" s="121">
        <f>SUM(N656:N657)</f>
        <v>1500</v>
      </c>
    </row>
    <row r="662" spans="1:14">
      <c r="B662" s="787"/>
      <c r="C662" s="787"/>
      <c r="D662" t="s">
        <v>13</v>
      </c>
      <c r="E662" s="121">
        <v>6</v>
      </c>
      <c r="G662" s="16">
        <f t="shared" si="13"/>
        <v>19.8</v>
      </c>
      <c r="H662" s="16"/>
    </row>
    <row r="663" spans="1:14">
      <c r="B663" s="787"/>
      <c r="C663" s="787"/>
      <c r="D663" t="s">
        <v>14</v>
      </c>
      <c r="E663" s="121">
        <v>750</v>
      </c>
      <c r="G663" s="16">
        <f t="shared" si="13"/>
        <v>769.8</v>
      </c>
      <c r="H663" s="16"/>
    </row>
    <row r="664" spans="1:14">
      <c r="A664" s="501">
        <v>45915</v>
      </c>
      <c r="B664" s="498" t="s">
        <v>5636</v>
      </c>
      <c r="C664" s="498" t="s">
        <v>21</v>
      </c>
      <c r="D664" s="232" t="s">
        <v>14</v>
      </c>
      <c r="E664" s="232"/>
      <c r="F664" s="500">
        <v>750</v>
      </c>
      <c r="G664" s="16">
        <f t="shared" si="13"/>
        <v>19.799999999999955</v>
      </c>
      <c r="H664" s="16"/>
    </row>
    <row r="665" spans="1:14">
      <c r="A665" s="501">
        <v>45967</v>
      </c>
      <c r="B665" s="498" t="s">
        <v>5638</v>
      </c>
      <c r="C665" s="498" t="s">
        <v>21</v>
      </c>
      <c r="D665" t="s">
        <v>12</v>
      </c>
      <c r="E665" s="232"/>
      <c r="F665" s="121">
        <v>13.8</v>
      </c>
      <c r="G665" s="16">
        <f>+G664+E665-F665</f>
        <v>5.9999999999999538</v>
      </c>
      <c r="H665" s="16"/>
    </row>
    <row r="666" spans="1:14">
      <c r="A666" s="501">
        <v>45967</v>
      </c>
      <c r="B666" s="498" t="s">
        <v>5638</v>
      </c>
      <c r="C666" s="498" t="s">
        <v>21</v>
      </c>
      <c r="D666" t="s">
        <v>13</v>
      </c>
      <c r="E666" s="232"/>
      <c r="F666" s="121">
        <v>6</v>
      </c>
      <c r="G666" s="16">
        <f>+G665+E666-F666</f>
        <v>-4.6185277824406512E-14</v>
      </c>
      <c r="H666" s="16"/>
    </row>
    <row r="667" spans="1:14">
      <c r="A667" s="41">
        <v>45930</v>
      </c>
      <c r="B667" s="816" t="s">
        <v>10</v>
      </c>
      <c r="C667" s="816" t="s">
        <v>93</v>
      </c>
      <c r="D667" s="232" t="s">
        <v>12</v>
      </c>
      <c r="E667" s="121">
        <v>15.5</v>
      </c>
      <c r="G667" s="16">
        <f>+G666+E667-F667</f>
        <v>15.499999999999954</v>
      </c>
      <c r="H667" s="16"/>
      <c r="J667" s="786" t="s">
        <v>21</v>
      </c>
      <c r="K667" t="s">
        <v>12</v>
      </c>
      <c r="L667" s="121">
        <v>13.8</v>
      </c>
    </row>
    <row r="668" spans="1:14">
      <c r="B668" s="787"/>
      <c r="C668" s="498"/>
      <c r="D668" s="232" t="s">
        <v>13</v>
      </c>
      <c r="E668" s="121">
        <v>4</v>
      </c>
      <c r="G668" s="16">
        <f>+G667+E668-F668</f>
        <v>19.499999999999954</v>
      </c>
      <c r="H668" s="16"/>
      <c r="J668" s="787"/>
      <c r="K668" t="s">
        <v>13</v>
      </c>
      <c r="L668" s="121">
        <v>6</v>
      </c>
    </row>
    <row r="669" spans="1:14">
      <c r="B669" s="787"/>
      <c r="C669" s="498"/>
      <c r="D669" s="232" t="s">
        <v>14</v>
      </c>
      <c r="E669" s="121">
        <v>750</v>
      </c>
      <c r="G669" s="16">
        <f>+G668+E669-F669</f>
        <v>769.5</v>
      </c>
      <c r="H669" s="16"/>
      <c r="J669" s="816" t="s">
        <v>93</v>
      </c>
      <c r="K669" s="232" t="s">
        <v>12</v>
      </c>
      <c r="L669" s="121">
        <v>15.5</v>
      </c>
    </row>
    <row r="670" spans="1:14">
      <c r="A670" s="39">
        <v>45940</v>
      </c>
      <c r="B670" s="499" t="s">
        <v>5639</v>
      </c>
      <c r="C670" s="787" t="s">
        <v>91</v>
      </c>
      <c r="D670" s="232" t="s">
        <v>14</v>
      </c>
      <c r="F670" s="121">
        <v>750</v>
      </c>
      <c r="G670" s="16">
        <f>+G669+E670-F670</f>
        <v>19.5</v>
      </c>
      <c r="H670" s="16"/>
      <c r="J670" s="498"/>
      <c r="K670" s="232" t="s">
        <v>13</v>
      </c>
      <c r="L670" s="121">
        <v>4</v>
      </c>
    </row>
    <row r="671" spans="1:14">
      <c r="A671" s="501">
        <v>45967</v>
      </c>
      <c r="B671" s="498" t="s">
        <v>5638</v>
      </c>
      <c r="C671" s="787" t="s">
        <v>91</v>
      </c>
      <c r="D671" s="232" t="s">
        <v>12</v>
      </c>
      <c r="F671" s="121">
        <v>15.5</v>
      </c>
      <c r="G671" s="16">
        <f>+G670+E671-F671</f>
        <v>4</v>
      </c>
      <c r="H671" s="16"/>
      <c r="J671" s="498"/>
      <c r="K671" s="232"/>
      <c r="L671" s="121"/>
    </row>
    <row r="672" spans="1:14">
      <c r="A672" s="501">
        <v>45967</v>
      </c>
      <c r="B672" s="498" t="s">
        <v>5638</v>
      </c>
      <c r="C672" s="787" t="s">
        <v>91</v>
      </c>
      <c r="D672" s="232" t="s">
        <v>13</v>
      </c>
      <c r="F672" s="121">
        <v>4</v>
      </c>
      <c r="G672" s="16">
        <f>+G671+E672-F672</f>
        <v>0</v>
      </c>
      <c r="H672" s="16"/>
      <c r="J672" s="498"/>
      <c r="K672" s="232"/>
      <c r="L672" s="121"/>
    </row>
    <row r="673" spans="1:14">
      <c r="A673" s="41">
        <v>45961</v>
      </c>
      <c r="B673" s="786" t="s">
        <v>4296</v>
      </c>
      <c r="C673" s="786" t="s">
        <v>23</v>
      </c>
      <c r="D673" t="s">
        <v>12</v>
      </c>
      <c r="E673" s="121">
        <v>14.7</v>
      </c>
      <c r="G673" s="16">
        <f>+G672+E673-F673</f>
        <v>14.7</v>
      </c>
      <c r="H673" s="16"/>
      <c r="J673" s="786" t="s">
        <v>23</v>
      </c>
      <c r="K673" t="s">
        <v>14</v>
      </c>
      <c r="L673" s="121">
        <v>750</v>
      </c>
    </row>
    <row r="674" spans="1:14">
      <c r="B674" s="787"/>
      <c r="C674" s="787"/>
      <c r="D674" t="s">
        <v>13</v>
      </c>
      <c r="E674" s="121">
        <v>6</v>
      </c>
      <c r="G674" s="16">
        <f>+G673+E674-F674</f>
        <v>20.7</v>
      </c>
      <c r="H674" s="16"/>
      <c r="K674">
        <v>800</v>
      </c>
      <c r="L674" s="121">
        <f>SUM(L667:L673)</f>
        <v>789.3</v>
      </c>
      <c r="M674" s="121">
        <f>K674-L674</f>
        <v>10.700000000000045</v>
      </c>
    </row>
    <row r="675" spans="1:14">
      <c r="B675" s="787"/>
      <c r="C675" s="787"/>
      <c r="D675" t="s">
        <v>14</v>
      </c>
      <c r="E675" s="121">
        <v>750</v>
      </c>
      <c r="G675" s="16">
        <f>+G674+E675-F675</f>
        <v>770.7</v>
      </c>
      <c r="H675" s="16"/>
    </row>
    <row r="676" spans="1:14">
      <c r="A676" s="39">
        <v>45967</v>
      </c>
      <c r="B676" s="787" t="s">
        <v>5640</v>
      </c>
      <c r="C676" s="787" t="s">
        <v>23</v>
      </c>
      <c r="D676" t="s">
        <v>14</v>
      </c>
      <c r="F676" s="121">
        <v>750</v>
      </c>
      <c r="G676" s="16">
        <f>+G675+E676-F676</f>
        <v>20.700000000000045</v>
      </c>
      <c r="H676" s="16"/>
    </row>
    <row r="677" spans="1:14">
      <c r="A677" s="39">
        <v>46020</v>
      </c>
      <c r="B677" s="787" t="s">
        <v>5641</v>
      </c>
      <c r="C677" s="787" t="s">
        <v>23</v>
      </c>
      <c r="D677" t="s">
        <v>12</v>
      </c>
      <c r="F677" s="121">
        <v>14.7</v>
      </c>
      <c r="G677" s="16">
        <f t="shared" ref="G677:G683" si="14">+G676+E677-F677</f>
        <v>6.0000000000000462</v>
      </c>
      <c r="H677" s="16"/>
    </row>
    <row r="678" spans="1:14">
      <c r="A678" s="39">
        <v>46020</v>
      </c>
      <c r="B678" s="787" t="s">
        <v>5641</v>
      </c>
      <c r="C678" s="787" t="s">
        <v>23</v>
      </c>
      <c r="D678" t="s">
        <v>13</v>
      </c>
      <c r="F678" s="121">
        <v>6</v>
      </c>
      <c r="G678" s="16">
        <f t="shared" si="14"/>
        <v>4.6185277824406512E-14</v>
      </c>
      <c r="H678" s="16"/>
    </row>
    <row r="679" spans="1:14">
      <c r="A679" s="41">
        <v>45991</v>
      </c>
      <c r="B679" s="786" t="s">
        <v>10</v>
      </c>
      <c r="C679" s="786" t="s">
        <v>24</v>
      </c>
      <c r="D679" t="s">
        <v>12</v>
      </c>
      <c r="E679" s="121">
        <v>15.3</v>
      </c>
      <c r="G679" s="16">
        <f t="shared" si="14"/>
        <v>15.300000000000047</v>
      </c>
      <c r="H679" s="16"/>
    </row>
    <row r="680" spans="1:14">
      <c r="B680" s="787"/>
      <c r="C680" s="787"/>
      <c r="D680" t="s">
        <v>13</v>
      </c>
      <c r="E680" s="121">
        <v>5</v>
      </c>
      <c r="G680" s="16">
        <f t="shared" si="14"/>
        <v>20.300000000000047</v>
      </c>
      <c r="H680" s="16"/>
      <c r="K680" s="820" t="s">
        <v>5642</v>
      </c>
      <c r="L680" s="820"/>
      <c r="M680" s="820"/>
    </row>
    <row r="681" spans="1:14">
      <c r="B681" s="787"/>
      <c r="C681" s="787"/>
      <c r="D681" t="s">
        <v>14</v>
      </c>
      <c r="E681" s="121">
        <v>750</v>
      </c>
      <c r="G681" s="16">
        <f t="shared" si="14"/>
        <v>770.30000000000007</v>
      </c>
      <c r="H681" s="16"/>
      <c r="J681" s="10">
        <v>2025</v>
      </c>
      <c r="K681" s="786" t="s">
        <v>23</v>
      </c>
      <c r="L681" t="s">
        <v>12</v>
      </c>
      <c r="M681" s="121">
        <v>14.7</v>
      </c>
    </row>
    <row r="682" spans="1:14">
      <c r="A682" s="39">
        <v>46020</v>
      </c>
      <c r="B682" s="787" t="s">
        <v>5641</v>
      </c>
      <c r="C682" s="787" t="s">
        <v>24</v>
      </c>
      <c r="D682" t="s">
        <v>12</v>
      </c>
      <c r="F682" s="121">
        <v>15.3</v>
      </c>
      <c r="G682" s="16">
        <f t="shared" si="14"/>
        <v>755.00000000000011</v>
      </c>
      <c r="H682" s="16"/>
      <c r="K682" s="787"/>
      <c r="L682" t="s">
        <v>13</v>
      </c>
      <c r="M682" s="121">
        <v>6</v>
      </c>
    </row>
    <row r="683" spans="1:14">
      <c r="A683" s="39">
        <v>46020</v>
      </c>
      <c r="B683" s="787" t="s">
        <v>5641</v>
      </c>
      <c r="C683" s="787" t="s">
        <v>24</v>
      </c>
      <c r="D683" t="s">
        <v>13</v>
      </c>
      <c r="F683" s="121">
        <v>5</v>
      </c>
      <c r="G683" s="16">
        <f t="shared" si="14"/>
        <v>750.00000000000011</v>
      </c>
      <c r="H683" s="16"/>
      <c r="K683" s="786" t="s">
        <v>24</v>
      </c>
      <c r="L683" t="s">
        <v>12</v>
      </c>
      <c r="M683" s="121">
        <v>15.3</v>
      </c>
    </row>
    <row r="684" spans="1:14">
      <c r="A684" s="39">
        <v>46020</v>
      </c>
      <c r="B684" s="787" t="s">
        <v>5643</v>
      </c>
      <c r="C684" s="787" t="s">
        <v>24</v>
      </c>
      <c r="D684" t="s">
        <v>14</v>
      </c>
      <c r="F684" s="121">
        <v>750</v>
      </c>
      <c r="G684" s="16">
        <f t="shared" si="13"/>
        <v>0</v>
      </c>
      <c r="H684" s="283">
        <f>SUM(H536:H683)</f>
        <v>2450</v>
      </c>
      <c r="I684" s="233" t="s">
        <v>1120</v>
      </c>
      <c r="K684" s="787"/>
      <c r="L684" t="s">
        <v>13</v>
      </c>
      <c r="M684" s="121">
        <v>5</v>
      </c>
    </row>
    <row r="685" spans="1:14">
      <c r="A685" s="41">
        <v>46022</v>
      </c>
      <c r="B685" s="786" t="s">
        <v>10</v>
      </c>
      <c r="C685" s="786" t="s">
        <v>25</v>
      </c>
      <c r="D685" t="s">
        <v>12</v>
      </c>
      <c r="E685" s="121">
        <v>13.9</v>
      </c>
      <c r="G685" s="16">
        <f t="shared" si="13"/>
        <v>13.9</v>
      </c>
      <c r="K685" s="787"/>
      <c r="L685" t="s">
        <v>14</v>
      </c>
      <c r="M685" s="121">
        <v>750</v>
      </c>
    </row>
    <row r="686" spans="1:14">
      <c r="A686" s="41"/>
      <c r="B686" s="786"/>
      <c r="C686" s="786"/>
      <c r="D686" t="s">
        <v>13</v>
      </c>
      <c r="E686" s="121">
        <v>5</v>
      </c>
      <c r="G686" s="16">
        <f t="shared" si="13"/>
        <v>18.899999999999999</v>
      </c>
      <c r="L686">
        <v>800</v>
      </c>
      <c r="M686" s="161">
        <f>SUM(M681:M685)</f>
        <v>791</v>
      </c>
      <c r="N686" s="121">
        <f>L686-M686</f>
        <v>9</v>
      </c>
    </row>
    <row r="687" spans="1:14">
      <c r="B687" s="787"/>
      <c r="C687" s="787"/>
      <c r="D687" t="s">
        <v>14</v>
      </c>
      <c r="E687" s="121">
        <v>750</v>
      </c>
      <c r="G687" s="16">
        <f t="shared" si="13"/>
        <v>768.9</v>
      </c>
    </row>
    <row r="688" spans="1:14">
      <c r="A688" s="39">
        <v>46042</v>
      </c>
      <c r="B688" s="787" t="s">
        <v>5644</v>
      </c>
      <c r="C688" s="787" t="s">
        <v>25</v>
      </c>
      <c r="D688" t="s">
        <v>12</v>
      </c>
      <c r="F688" s="121">
        <v>13.9</v>
      </c>
      <c r="G688" s="16">
        <f t="shared" si="13"/>
        <v>755</v>
      </c>
    </row>
    <row r="689" spans="1:14">
      <c r="A689" s="39">
        <v>46042</v>
      </c>
      <c r="B689" s="787" t="s">
        <v>5644</v>
      </c>
      <c r="C689" s="787" t="s">
        <v>25</v>
      </c>
      <c r="D689" t="s">
        <v>13</v>
      </c>
      <c r="F689" s="121">
        <v>5</v>
      </c>
      <c r="G689" s="16">
        <f t="shared" si="13"/>
        <v>750</v>
      </c>
    </row>
    <row r="690" spans="1:14">
      <c r="A690" s="39">
        <v>46042</v>
      </c>
      <c r="B690" s="787" t="s">
        <v>5645</v>
      </c>
      <c r="C690" s="787" t="s">
        <v>25</v>
      </c>
      <c r="D690" t="s">
        <v>14</v>
      </c>
      <c r="F690" s="121">
        <v>750</v>
      </c>
      <c r="G690" s="16">
        <f t="shared" si="13"/>
        <v>0</v>
      </c>
    </row>
    <row r="691" spans="1:14">
      <c r="A691" s="41">
        <v>46053</v>
      </c>
      <c r="B691" s="786" t="s">
        <v>10</v>
      </c>
      <c r="C691" s="786" t="s">
        <v>11</v>
      </c>
      <c r="D691" t="s">
        <v>12</v>
      </c>
      <c r="E691" s="121">
        <v>13.3</v>
      </c>
      <c r="G691" s="16">
        <f t="shared" si="13"/>
        <v>13.3</v>
      </c>
    </row>
    <row r="692" spans="1:14">
      <c r="B692" s="787"/>
      <c r="C692" s="787"/>
      <c r="D692" t="s">
        <v>13</v>
      </c>
      <c r="E692" s="121">
        <v>3</v>
      </c>
      <c r="G692" s="16">
        <f t="shared" si="13"/>
        <v>16.3</v>
      </c>
    </row>
    <row r="693" spans="1:14">
      <c r="B693" s="787"/>
      <c r="C693" s="787"/>
      <c r="D693" t="s">
        <v>14</v>
      </c>
      <c r="E693" s="121">
        <v>850</v>
      </c>
      <c r="G693" s="16">
        <f t="shared" si="13"/>
        <v>866.3</v>
      </c>
      <c r="H693" s="590" t="s">
        <v>140</v>
      </c>
      <c r="I693" s="713">
        <v>73348594</v>
      </c>
    </row>
    <row r="694" spans="1:14">
      <c r="B694" s="787"/>
      <c r="C694" s="787"/>
      <c r="D694" s="683" t="s">
        <v>147</v>
      </c>
      <c r="E694" s="684">
        <v>28.3</v>
      </c>
      <c r="G694" s="16">
        <f t="shared" si="13"/>
        <v>894.59999999999991</v>
      </c>
    </row>
    <row r="695" spans="1:14">
      <c r="A695" s="39">
        <v>46076</v>
      </c>
      <c r="B695" s="787" t="s">
        <v>5646</v>
      </c>
      <c r="C695" s="787" t="s">
        <v>11</v>
      </c>
      <c r="D695" t="s">
        <v>14</v>
      </c>
      <c r="F695" s="121">
        <v>850</v>
      </c>
      <c r="G695" s="16">
        <f t="shared" si="13"/>
        <v>44.599999999999909</v>
      </c>
    </row>
    <row r="696" spans="1:14">
      <c r="A696" s="39">
        <v>46076</v>
      </c>
      <c r="B696" s="787" t="s">
        <v>5647</v>
      </c>
      <c r="C696" s="787" t="s">
        <v>11</v>
      </c>
      <c r="D696" t="s">
        <v>12</v>
      </c>
      <c r="F696" s="121">
        <v>13.3</v>
      </c>
      <c r="G696" s="16">
        <f>+G695+E696-F696</f>
        <v>31.299999999999908</v>
      </c>
      <c r="K696" s="820" t="s">
        <v>5607</v>
      </c>
      <c r="L696" s="820"/>
      <c r="M696" s="820"/>
    </row>
    <row r="697" spans="1:14">
      <c r="A697" s="39">
        <v>46076</v>
      </c>
      <c r="B697" s="787" t="s">
        <v>5647</v>
      </c>
      <c r="C697" s="787" t="s">
        <v>11</v>
      </c>
      <c r="D697" t="s">
        <v>13</v>
      </c>
      <c r="F697" s="121">
        <v>3</v>
      </c>
      <c r="G697" s="16">
        <f t="shared" si="13"/>
        <v>28.299999999999908</v>
      </c>
      <c r="J697" s="10">
        <v>2026</v>
      </c>
      <c r="K697" s="786" t="s">
        <v>11</v>
      </c>
      <c r="L697" s="683" t="s">
        <v>147</v>
      </c>
      <c r="M697" s="684">
        <v>28.3</v>
      </c>
    </row>
    <row r="698" spans="1:14">
      <c r="A698" s="39">
        <v>46127</v>
      </c>
      <c r="B698" s="787" t="s">
        <v>5648</v>
      </c>
      <c r="C698" s="787" t="s">
        <v>11</v>
      </c>
      <c r="D698" t="s">
        <v>147</v>
      </c>
      <c r="F698" s="121">
        <v>28.3</v>
      </c>
      <c r="G698" s="16">
        <f t="shared" si="13"/>
        <v>-9.2370555648813024E-14</v>
      </c>
      <c r="J698" s="10"/>
      <c r="K698" s="786"/>
      <c r="L698" s="683"/>
      <c r="M698" s="684"/>
    </row>
    <row r="699" spans="1:14">
      <c r="A699" s="41">
        <v>46081</v>
      </c>
      <c r="B699" s="786" t="s">
        <v>10</v>
      </c>
      <c r="C699" s="786" t="s">
        <v>15</v>
      </c>
      <c r="D699" t="s">
        <v>12</v>
      </c>
      <c r="E699" s="121">
        <v>16.100000000000001</v>
      </c>
      <c r="G699" s="16">
        <f t="shared" si="13"/>
        <v>16.099999999999909</v>
      </c>
      <c r="K699" s="786" t="s">
        <v>15</v>
      </c>
      <c r="L699" t="s">
        <v>12</v>
      </c>
      <c r="M699" s="121">
        <v>16.100000000000001</v>
      </c>
    </row>
    <row r="700" spans="1:14">
      <c r="B700" s="787"/>
      <c r="C700" s="787"/>
      <c r="D700" t="s">
        <v>13</v>
      </c>
      <c r="E700" s="121">
        <v>6</v>
      </c>
      <c r="G700" s="16">
        <f t="shared" si="13"/>
        <v>22.099999999999909</v>
      </c>
      <c r="K700" s="787"/>
      <c r="L700" t="s">
        <v>13</v>
      </c>
      <c r="M700" s="121">
        <v>6</v>
      </c>
    </row>
    <row r="701" spans="1:14">
      <c r="B701" s="787"/>
      <c r="C701" s="787"/>
      <c r="D701" t="s">
        <v>14</v>
      </c>
      <c r="E701" s="121">
        <v>850</v>
      </c>
      <c r="G701" s="16">
        <f t="shared" si="13"/>
        <v>872.09999999999991</v>
      </c>
      <c r="K701" s="786" t="s">
        <v>16</v>
      </c>
      <c r="L701" t="s">
        <v>14</v>
      </c>
      <c r="M701" s="121">
        <v>850</v>
      </c>
      <c r="N701" s="121"/>
    </row>
    <row r="702" spans="1:14">
      <c r="A702" s="39">
        <v>46092</v>
      </c>
      <c r="B702" s="787" t="s">
        <v>5649</v>
      </c>
      <c r="C702" s="787" t="s">
        <v>15</v>
      </c>
      <c r="D702" t="s">
        <v>14</v>
      </c>
      <c r="F702" s="121">
        <v>850</v>
      </c>
      <c r="G702" s="16">
        <f t="shared" si="13"/>
        <v>22.099999999999909</v>
      </c>
      <c r="M702" s="161">
        <f>SUM(M697:M701)</f>
        <v>900.4</v>
      </c>
    </row>
    <row r="703" spans="1:14">
      <c r="A703" s="39">
        <v>46127</v>
      </c>
      <c r="B703" s="787" t="s">
        <v>5648</v>
      </c>
      <c r="C703" s="787" t="s">
        <v>15</v>
      </c>
      <c r="D703" t="s">
        <v>12</v>
      </c>
      <c r="F703" s="121">
        <v>16.100000000000001</v>
      </c>
      <c r="G703" s="16">
        <f t="shared" si="13"/>
        <v>5.9999999999999076</v>
      </c>
      <c r="M703" s="161"/>
    </row>
    <row r="704" spans="1:14">
      <c r="A704" s="39">
        <v>46127</v>
      </c>
      <c r="B704" s="787" t="s">
        <v>5648</v>
      </c>
      <c r="C704" s="787" t="s">
        <v>15</v>
      </c>
      <c r="D704" t="s">
        <v>13</v>
      </c>
      <c r="F704" s="121">
        <v>6</v>
      </c>
      <c r="G704" s="16">
        <f t="shared" si="13"/>
        <v>-9.2370555648813024E-14</v>
      </c>
      <c r="M704" s="161"/>
    </row>
    <row r="705" spans="1:7">
      <c r="A705" s="41">
        <v>46112</v>
      </c>
      <c r="B705" s="786" t="s">
        <v>10</v>
      </c>
      <c r="C705" s="786" t="s">
        <v>16</v>
      </c>
      <c r="D705" t="s">
        <v>12</v>
      </c>
      <c r="E705" s="121">
        <v>18.2</v>
      </c>
      <c r="G705" s="16">
        <f t="shared" si="13"/>
        <v>18.199999999999907</v>
      </c>
    </row>
    <row r="706" spans="1:7">
      <c r="B706" s="787"/>
      <c r="C706" s="787"/>
      <c r="D706" t="s">
        <v>13</v>
      </c>
      <c r="E706" s="121">
        <v>6</v>
      </c>
      <c r="G706" s="16">
        <f t="shared" si="13"/>
        <v>24.199999999999907</v>
      </c>
    </row>
    <row r="707" spans="1:7">
      <c r="B707" s="787"/>
      <c r="C707" s="787"/>
      <c r="D707" t="s">
        <v>14</v>
      </c>
      <c r="E707" s="121">
        <v>850</v>
      </c>
      <c r="G707" s="16">
        <f t="shared" si="13"/>
        <v>874.19999999999993</v>
      </c>
    </row>
    <row r="708" spans="1:7">
      <c r="A708" s="39">
        <v>46127</v>
      </c>
      <c r="B708" s="787" t="s">
        <v>5650</v>
      </c>
      <c r="C708" s="787" t="s">
        <v>16</v>
      </c>
      <c r="D708" t="s">
        <v>14</v>
      </c>
      <c r="F708" s="121">
        <v>850</v>
      </c>
      <c r="G708" s="16">
        <f t="shared" si="13"/>
        <v>24.199999999999932</v>
      </c>
    </row>
    <row r="709" spans="1:7">
      <c r="A709" s="39">
        <v>46127</v>
      </c>
      <c r="B709" s="787" t="s">
        <v>5651</v>
      </c>
      <c r="C709" s="787" t="s">
        <v>16</v>
      </c>
      <c r="D709" t="s">
        <v>12</v>
      </c>
      <c r="F709" s="121">
        <v>39.6</v>
      </c>
      <c r="G709" s="16">
        <f t="shared" si="13"/>
        <v>-15.40000000000007</v>
      </c>
    </row>
    <row r="710" spans="1:7">
      <c r="A710" s="41">
        <v>46142</v>
      </c>
      <c r="B710" s="786" t="s">
        <v>10</v>
      </c>
      <c r="C710" s="786" t="s">
        <v>1880</v>
      </c>
      <c r="D710" t="s">
        <v>12</v>
      </c>
      <c r="G710" s="16">
        <f t="shared" si="13"/>
        <v>-15.40000000000007</v>
      </c>
    </row>
    <row r="711" spans="1:7">
      <c r="B711" s="787"/>
      <c r="C711" s="787"/>
      <c r="D711" t="s">
        <v>13</v>
      </c>
      <c r="G711" s="16">
        <f t="shared" si="13"/>
        <v>-15.40000000000007</v>
      </c>
    </row>
    <row r="712" spans="1:7">
      <c r="B712" s="787"/>
      <c r="C712" s="787"/>
      <c r="D712" t="s">
        <v>14</v>
      </c>
      <c r="G712" s="16">
        <f t="shared" si="13"/>
        <v>-15.40000000000007</v>
      </c>
    </row>
    <row r="713" spans="1:7">
      <c r="B713" s="787"/>
      <c r="C713" s="787"/>
      <c r="G713" s="16">
        <f t="shared" si="13"/>
        <v>-15.40000000000007</v>
      </c>
    </row>
    <row r="714" spans="1:7">
      <c r="B714" s="787"/>
      <c r="C714" s="787"/>
      <c r="G714" s="16">
        <f t="shared" si="13"/>
        <v>-15.40000000000007</v>
      </c>
    </row>
    <row r="715" spans="1:7">
      <c r="B715" s="787"/>
      <c r="C715" s="787"/>
      <c r="G715" s="16">
        <f t="shared" si="13"/>
        <v>-15.40000000000007</v>
      </c>
    </row>
    <row r="716" spans="1:7">
      <c r="B716" s="787"/>
      <c r="C716" s="787"/>
      <c r="G716" s="16">
        <f t="shared" si="13"/>
        <v>-15.40000000000007</v>
      </c>
    </row>
    <row r="717" spans="1:7">
      <c r="B717" s="787"/>
      <c r="C717" s="787"/>
      <c r="G717" s="16">
        <f t="shared" si="13"/>
        <v>-15.40000000000007</v>
      </c>
    </row>
    <row r="718" spans="1:7">
      <c r="B718" s="787"/>
      <c r="C718" s="787"/>
      <c r="G718" s="16">
        <f t="shared" si="13"/>
        <v>-15.40000000000007</v>
      </c>
    </row>
    <row r="719" spans="1:7">
      <c r="B719" s="787"/>
      <c r="C719" s="787"/>
      <c r="G719" s="16">
        <f t="shared" si="13"/>
        <v>-15.40000000000007</v>
      </c>
    </row>
    <row r="720" spans="1:7">
      <c r="B720" s="787"/>
      <c r="C720" s="787"/>
      <c r="G720" s="16">
        <f t="shared" si="13"/>
        <v>-15.40000000000007</v>
      </c>
    </row>
    <row r="721" spans="2:7">
      <c r="B721" s="787"/>
      <c r="C721" s="787"/>
      <c r="G721" s="16">
        <f t="shared" si="13"/>
        <v>-15.40000000000007</v>
      </c>
    </row>
    <row r="722" spans="2:7">
      <c r="B722" s="787"/>
      <c r="C722" s="787"/>
      <c r="G722" s="16">
        <f t="shared" si="13"/>
        <v>-15.40000000000007</v>
      </c>
    </row>
    <row r="723" spans="2:7">
      <c r="B723" s="787"/>
      <c r="C723" s="787"/>
      <c r="G723" s="16">
        <f t="shared" ref="G723:G786" si="15">+G722+E723-F723</f>
        <v>-15.40000000000007</v>
      </c>
    </row>
    <row r="724" spans="2:7">
      <c r="B724" s="787"/>
      <c r="C724" s="787"/>
      <c r="G724" s="16">
        <f t="shared" si="15"/>
        <v>-15.40000000000007</v>
      </c>
    </row>
    <row r="725" spans="2:7">
      <c r="B725" s="787"/>
      <c r="C725" s="787"/>
      <c r="G725" s="16">
        <f t="shared" si="15"/>
        <v>-15.40000000000007</v>
      </c>
    </row>
    <row r="726" spans="2:7">
      <c r="B726" s="787"/>
      <c r="C726" s="787"/>
      <c r="G726" s="16">
        <f t="shared" si="15"/>
        <v>-15.40000000000007</v>
      </c>
    </row>
    <row r="727" spans="2:7">
      <c r="B727" s="787"/>
      <c r="C727" s="787"/>
      <c r="G727" s="16">
        <f t="shared" si="15"/>
        <v>-15.40000000000007</v>
      </c>
    </row>
    <row r="728" spans="2:7">
      <c r="B728" s="787"/>
      <c r="C728" s="787"/>
      <c r="G728" s="16">
        <f t="shared" si="15"/>
        <v>-15.40000000000007</v>
      </c>
    </row>
    <row r="729" spans="2:7">
      <c r="B729" s="787"/>
      <c r="C729" s="787"/>
      <c r="G729" s="16">
        <f t="shared" si="15"/>
        <v>-15.40000000000007</v>
      </c>
    </row>
    <row r="730" spans="2:7">
      <c r="B730" s="787"/>
      <c r="C730" s="787"/>
      <c r="G730" s="16">
        <f t="shared" si="15"/>
        <v>-15.40000000000007</v>
      </c>
    </row>
    <row r="731" spans="2:7">
      <c r="B731" s="787"/>
      <c r="C731" s="787"/>
      <c r="G731" s="16">
        <f t="shared" si="15"/>
        <v>-15.40000000000007</v>
      </c>
    </row>
    <row r="732" spans="2:7">
      <c r="B732" s="787"/>
      <c r="C732" s="787"/>
      <c r="G732" s="16">
        <f t="shared" si="15"/>
        <v>-15.40000000000007</v>
      </c>
    </row>
    <row r="733" spans="2:7">
      <c r="B733" s="787"/>
      <c r="C733" s="787"/>
      <c r="G733" s="16">
        <f t="shared" si="15"/>
        <v>-15.40000000000007</v>
      </c>
    </row>
    <row r="734" spans="2:7">
      <c r="B734" s="787"/>
      <c r="C734" s="787"/>
      <c r="G734" s="16">
        <f t="shared" si="15"/>
        <v>-15.40000000000007</v>
      </c>
    </row>
    <row r="735" spans="2:7">
      <c r="B735" s="787"/>
      <c r="C735" s="787"/>
      <c r="G735" s="16">
        <f t="shared" si="15"/>
        <v>-15.40000000000007</v>
      </c>
    </row>
    <row r="736" spans="2:7">
      <c r="B736" s="787"/>
      <c r="C736" s="787"/>
      <c r="G736" s="16">
        <f t="shared" si="15"/>
        <v>-15.40000000000007</v>
      </c>
    </row>
    <row r="737" spans="2:7">
      <c r="B737" s="787"/>
      <c r="C737" s="787"/>
      <c r="G737" s="16">
        <f t="shared" si="15"/>
        <v>-15.40000000000007</v>
      </c>
    </row>
    <row r="738" spans="2:7">
      <c r="B738" s="787"/>
      <c r="C738" s="787"/>
      <c r="G738" s="16">
        <f t="shared" si="15"/>
        <v>-15.40000000000007</v>
      </c>
    </row>
    <row r="739" spans="2:7">
      <c r="B739" s="787"/>
      <c r="C739" s="787"/>
      <c r="G739" s="16">
        <f t="shared" si="15"/>
        <v>-15.40000000000007</v>
      </c>
    </row>
    <row r="740" spans="2:7">
      <c r="B740" s="787"/>
      <c r="C740" s="787"/>
      <c r="G740" s="16">
        <f t="shared" si="15"/>
        <v>-15.40000000000007</v>
      </c>
    </row>
    <row r="741" spans="2:7">
      <c r="B741" s="787"/>
      <c r="C741" s="787"/>
      <c r="G741" s="16">
        <f t="shared" si="15"/>
        <v>-15.40000000000007</v>
      </c>
    </row>
    <row r="742" spans="2:7">
      <c r="B742" s="787"/>
      <c r="C742" s="787"/>
      <c r="G742" s="16">
        <f t="shared" si="15"/>
        <v>-15.40000000000007</v>
      </c>
    </row>
    <row r="743" spans="2:7">
      <c r="B743" s="787"/>
      <c r="C743" s="787"/>
      <c r="G743" s="16">
        <f t="shared" si="15"/>
        <v>-15.40000000000007</v>
      </c>
    </row>
    <row r="744" spans="2:7">
      <c r="B744" s="787"/>
      <c r="C744" s="787"/>
      <c r="G744" s="16">
        <f t="shared" si="15"/>
        <v>-15.40000000000007</v>
      </c>
    </row>
    <row r="745" spans="2:7">
      <c r="B745" s="787"/>
      <c r="C745" s="787"/>
      <c r="G745" s="16">
        <f t="shared" si="15"/>
        <v>-15.40000000000007</v>
      </c>
    </row>
    <row r="746" spans="2:7">
      <c r="B746" s="787"/>
      <c r="C746" s="787"/>
      <c r="G746" s="16">
        <f t="shared" si="15"/>
        <v>-15.40000000000007</v>
      </c>
    </row>
    <row r="747" spans="2:7">
      <c r="B747" s="787"/>
      <c r="C747" s="787"/>
      <c r="G747" s="16">
        <f t="shared" si="15"/>
        <v>-15.40000000000007</v>
      </c>
    </row>
    <row r="748" spans="2:7">
      <c r="B748" s="787"/>
      <c r="C748" s="787"/>
      <c r="G748" s="16">
        <f t="shared" si="15"/>
        <v>-15.40000000000007</v>
      </c>
    </row>
    <row r="749" spans="2:7">
      <c r="B749" s="787"/>
      <c r="C749" s="787"/>
      <c r="G749" s="16">
        <f t="shared" si="15"/>
        <v>-15.40000000000007</v>
      </c>
    </row>
    <row r="750" spans="2:7">
      <c r="B750" s="787"/>
      <c r="C750" s="787"/>
      <c r="G750" s="16">
        <f t="shared" si="15"/>
        <v>-15.40000000000007</v>
      </c>
    </row>
    <row r="751" spans="2:7">
      <c r="B751" s="787"/>
      <c r="C751" s="787"/>
      <c r="G751" s="16">
        <f t="shared" si="15"/>
        <v>-15.40000000000007</v>
      </c>
    </row>
    <row r="752" spans="2:7">
      <c r="B752" s="787"/>
      <c r="C752" s="787"/>
      <c r="G752" s="16">
        <f t="shared" si="15"/>
        <v>-15.40000000000007</v>
      </c>
    </row>
    <row r="753" spans="2:7">
      <c r="B753" s="787"/>
      <c r="C753" s="787"/>
      <c r="G753" s="16">
        <f t="shared" si="15"/>
        <v>-15.40000000000007</v>
      </c>
    </row>
    <row r="754" spans="2:7">
      <c r="B754" s="787"/>
      <c r="C754" s="787"/>
      <c r="G754" s="16">
        <f t="shared" si="15"/>
        <v>-15.40000000000007</v>
      </c>
    </row>
    <row r="755" spans="2:7">
      <c r="B755" s="787"/>
      <c r="C755" s="787"/>
      <c r="G755" s="16">
        <f t="shared" si="15"/>
        <v>-15.40000000000007</v>
      </c>
    </row>
    <row r="756" spans="2:7">
      <c r="B756" s="787"/>
      <c r="C756" s="787"/>
      <c r="G756" s="16">
        <f t="shared" si="15"/>
        <v>-15.40000000000007</v>
      </c>
    </row>
    <row r="757" spans="2:7">
      <c r="B757" s="787"/>
      <c r="C757" s="787"/>
      <c r="G757" s="16">
        <f t="shared" si="15"/>
        <v>-15.40000000000007</v>
      </c>
    </row>
    <row r="758" spans="2:7">
      <c r="B758" s="787"/>
      <c r="C758" s="787"/>
      <c r="G758" s="16">
        <f t="shared" si="15"/>
        <v>-15.40000000000007</v>
      </c>
    </row>
    <row r="759" spans="2:7">
      <c r="B759" s="787"/>
      <c r="C759" s="787"/>
      <c r="G759" s="16">
        <f t="shared" si="15"/>
        <v>-15.40000000000007</v>
      </c>
    </row>
    <row r="760" spans="2:7">
      <c r="B760" s="787"/>
      <c r="C760" s="787"/>
      <c r="G760" s="16">
        <f t="shared" si="15"/>
        <v>-15.40000000000007</v>
      </c>
    </row>
    <row r="761" spans="2:7">
      <c r="B761" s="787"/>
      <c r="C761" s="787"/>
      <c r="G761" s="16">
        <f t="shared" si="15"/>
        <v>-15.40000000000007</v>
      </c>
    </row>
    <row r="762" spans="2:7">
      <c r="B762" s="787"/>
      <c r="C762" s="787"/>
      <c r="G762" s="16">
        <f t="shared" si="15"/>
        <v>-15.40000000000007</v>
      </c>
    </row>
    <row r="763" spans="2:7">
      <c r="B763" s="787"/>
      <c r="C763" s="787"/>
      <c r="G763" s="16">
        <f t="shared" si="15"/>
        <v>-15.40000000000007</v>
      </c>
    </row>
    <row r="764" spans="2:7">
      <c r="B764" s="787"/>
      <c r="C764" s="787"/>
      <c r="G764" s="16">
        <f t="shared" si="15"/>
        <v>-15.40000000000007</v>
      </c>
    </row>
    <row r="765" spans="2:7">
      <c r="B765" s="787"/>
      <c r="C765" s="787"/>
      <c r="G765" s="16">
        <f t="shared" si="15"/>
        <v>-15.40000000000007</v>
      </c>
    </row>
    <row r="766" spans="2:7">
      <c r="B766" s="787"/>
      <c r="C766" s="787"/>
      <c r="G766" s="16">
        <f t="shared" si="15"/>
        <v>-15.40000000000007</v>
      </c>
    </row>
    <row r="767" spans="2:7">
      <c r="B767" s="787"/>
      <c r="C767" s="787"/>
      <c r="G767" s="16">
        <f t="shared" si="15"/>
        <v>-15.40000000000007</v>
      </c>
    </row>
    <row r="768" spans="2:7">
      <c r="B768" s="787"/>
      <c r="C768" s="787"/>
      <c r="G768" s="16">
        <f t="shared" si="15"/>
        <v>-15.40000000000007</v>
      </c>
    </row>
    <row r="769" spans="2:7">
      <c r="B769" s="787"/>
      <c r="C769" s="787"/>
      <c r="G769" s="16">
        <f t="shared" si="15"/>
        <v>-15.40000000000007</v>
      </c>
    </row>
    <row r="770" spans="2:7">
      <c r="B770" s="787"/>
      <c r="C770" s="787"/>
      <c r="G770" s="16">
        <f t="shared" si="15"/>
        <v>-15.40000000000007</v>
      </c>
    </row>
    <row r="771" spans="2:7">
      <c r="B771" s="787"/>
      <c r="C771" s="787"/>
      <c r="G771" s="16">
        <f t="shared" si="15"/>
        <v>-15.40000000000007</v>
      </c>
    </row>
    <row r="772" spans="2:7">
      <c r="B772" s="787"/>
      <c r="C772" s="787"/>
      <c r="G772" s="16">
        <f t="shared" si="15"/>
        <v>-15.40000000000007</v>
      </c>
    </row>
    <row r="773" spans="2:7">
      <c r="B773" s="787"/>
      <c r="C773" s="787"/>
      <c r="G773" s="16">
        <f t="shared" si="15"/>
        <v>-15.40000000000007</v>
      </c>
    </row>
    <row r="774" spans="2:7">
      <c r="B774" s="787"/>
      <c r="C774" s="787"/>
      <c r="G774" s="16">
        <f t="shared" si="15"/>
        <v>-15.40000000000007</v>
      </c>
    </row>
    <row r="775" spans="2:7">
      <c r="B775" s="787"/>
      <c r="C775" s="787"/>
      <c r="G775" s="16">
        <f t="shared" si="15"/>
        <v>-15.40000000000007</v>
      </c>
    </row>
    <row r="776" spans="2:7">
      <c r="B776" s="787"/>
      <c r="C776" s="787"/>
      <c r="G776" s="16">
        <f t="shared" si="15"/>
        <v>-15.40000000000007</v>
      </c>
    </row>
    <row r="777" spans="2:7">
      <c r="B777" s="787"/>
      <c r="C777" s="787"/>
      <c r="G777" s="16">
        <f t="shared" si="15"/>
        <v>-15.40000000000007</v>
      </c>
    </row>
    <row r="778" spans="2:7">
      <c r="B778" s="787"/>
      <c r="C778" s="787"/>
      <c r="G778" s="16">
        <f t="shared" si="15"/>
        <v>-15.40000000000007</v>
      </c>
    </row>
    <row r="779" spans="2:7">
      <c r="B779" s="787"/>
      <c r="C779" s="787"/>
      <c r="G779" s="16">
        <f t="shared" si="15"/>
        <v>-15.40000000000007</v>
      </c>
    </row>
    <row r="780" spans="2:7">
      <c r="B780" s="787"/>
      <c r="C780" s="787"/>
      <c r="G780" s="16">
        <f t="shared" si="15"/>
        <v>-15.40000000000007</v>
      </c>
    </row>
    <row r="781" spans="2:7">
      <c r="B781" s="787"/>
      <c r="C781" s="787"/>
      <c r="G781" s="16">
        <f t="shared" si="15"/>
        <v>-15.40000000000007</v>
      </c>
    </row>
    <row r="782" spans="2:7">
      <c r="B782" s="787"/>
      <c r="C782" s="787"/>
      <c r="G782" s="16">
        <f t="shared" si="15"/>
        <v>-15.40000000000007</v>
      </c>
    </row>
    <row r="783" spans="2:7">
      <c r="B783" s="787"/>
      <c r="C783" s="787"/>
      <c r="G783" s="16">
        <f t="shared" si="15"/>
        <v>-15.40000000000007</v>
      </c>
    </row>
    <row r="784" spans="2:7">
      <c r="B784" s="787"/>
      <c r="C784" s="787"/>
      <c r="G784" s="16">
        <f t="shared" si="15"/>
        <v>-15.40000000000007</v>
      </c>
    </row>
    <row r="785" spans="2:7">
      <c r="B785" s="787"/>
      <c r="C785" s="787"/>
      <c r="G785" s="16">
        <f t="shared" si="15"/>
        <v>-15.40000000000007</v>
      </c>
    </row>
    <row r="786" spans="2:7">
      <c r="B786" s="787"/>
      <c r="C786" s="787"/>
      <c r="G786" s="16">
        <f t="shared" si="15"/>
        <v>-15.40000000000007</v>
      </c>
    </row>
    <row r="787" spans="2:7">
      <c r="B787" s="787"/>
      <c r="C787" s="787"/>
      <c r="G787" s="16">
        <f t="shared" ref="G787:G850" si="16">+G786+E787-F787</f>
        <v>-15.40000000000007</v>
      </c>
    </row>
    <row r="788" spans="2:7">
      <c r="B788" s="787"/>
      <c r="C788" s="787"/>
      <c r="G788" s="16">
        <f t="shared" si="16"/>
        <v>-15.40000000000007</v>
      </c>
    </row>
    <row r="789" spans="2:7">
      <c r="B789" s="787"/>
      <c r="C789" s="787"/>
      <c r="G789" s="16">
        <f t="shared" si="16"/>
        <v>-15.40000000000007</v>
      </c>
    </row>
    <row r="790" spans="2:7">
      <c r="B790" s="787"/>
      <c r="C790" s="787"/>
      <c r="G790" s="16">
        <f t="shared" si="16"/>
        <v>-15.40000000000007</v>
      </c>
    </row>
    <row r="791" spans="2:7">
      <c r="B791" s="787"/>
      <c r="C791" s="787"/>
      <c r="G791" s="16">
        <f t="shared" si="16"/>
        <v>-15.40000000000007</v>
      </c>
    </row>
    <row r="792" spans="2:7">
      <c r="B792" s="787"/>
      <c r="C792" s="787"/>
      <c r="G792" s="16">
        <f t="shared" si="16"/>
        <v>-15.40000000000007</v>
      </c>
    </row>
    <row r="793" spans="2:7">
      <c r="B793" s="787"/>
      <c r="C793" s="787"/>
      <c r="G793" s="16">
        <f t="shared" si="16"/>
        <v>-15.40000000000007</v>
      </c>
    </row>
    <row r="794" spans="2:7">
      <c r="B794" s="787"/>
      <c r="C794" s="787"/>
      <c r="G794" s="16">
        <f t="shared" si="16"/>
        <v>-15.40000000000007</v>
      </c>
    </row>
    <row r="795" spans="2:7">
      <c r="B795" s="787"/>
      <c r="C795" s="787"/>
      <c r="G795" s="16">
        <f t="shared" si="16"/>
        <v>-15.40000000000007</v>
      </c>
    </row>
    <row r="796" spans="2:7">
      <c r="B796" s="787"/>
      <c r="C796" s="787"/>
      <c r="G796" s="16">
        <f t="shared" si="16"/>
        <v>-15.40000000000007</v>
      </c>
    </row>
    <row r="797" spans="2:7">
      <c r="B797" s="787"/>
      <c r="C797" s="787"/>
      <c r="G797" s="16">
        <f t="shared" si="16"/>
        <v>-15.40000000000007</v>
      </c>
    </row>
    <row r="798" spans="2:7">
      <c r="B798" s="787"/>
      <c r="C798" s="787"/>
      <c r="G798" s="16">
        <f t="shared" si="16"/>
        <v>-15.40000000000007</v>
      </c>
    </row>
    <row r="799" spans="2:7">
      <c r="B799" s="787"/>
      <c r="C799" s="787"/>
      <c r="G799" s="16">
        <f t="shared" si="16"/>
        <v>-15.40000000000007</v>
      </c>
    </row>
    <row r="800" spans="2:7">
      <c r="B800" s="787"/>
      <c r="C800" s="787"/>
      <c r="G800" s="16">
        <f t="shared" si="16"/>
        <v>-15.40000000000007</v>
      </c>
    </row>
    <row r="801" spans="2:7">
      <c r="B801" s="787"/>
      <c r="C801" s="787"/>
      <c r="G801" s="16">
        <f t="shared" si="16"/>
        <v>-15.40000000000007</v>
      </c>
    </row>
    <row r="802" spans="2:7">
      <c r="B802" s="787"/>
      <c r="C802" s="787"/>
      <c r="G802" s="16">
        <f t="shared" si="16"/>
        <v>-15.40000000000007</v>
      </c>
    </row>
    <row r="803" spans="2:7">
      <c r="B803" s="787"/>
      <c r="C803" s="787"/>
      <c r="G803" s="16">
        <f t="shared" si="16"/>
        <v>-15.40000000000007</v>
      </c>
    </row>
    <row r="804" spans="2:7">
      <c r="B804" s="787"/>
      <c r="C804" s="787"/>
      <c r="G804" s="16">
        <f t="shared" si="16"/>
        <v>-15.40000000000007</v>
      </c>
    </row>
    <row r="805" spans="2:7">
      <c r="B805" s="787"/>
      <c r="C805" s="787"/>
      <c r="G805" s="16">
        <f t="shared" si="16"/>
        <v>-15.40000000000007</v>
      </c>
    </row>
    <row r="806" spans="2:7">
      <c r="B806" s="787"/>
      <c r="C806" s="787"/>
      <c r="G806" s="16">
        <f t="shared" si="16"/>
        <v>-15.40000000000007</v>
      </c>
    </row>
    <row r="807" spans="2:7">
      <c r="B807" s="787"/>
      <c r="C807" s="787"/>
      <c r="G807" s="16">
        <f t="shared" si="16"/>
        <v>-15.40000000000007</v>
      </c>
    </row>
    <row r="808" spans="2:7">
      <c r="B808" s="787"/>
      <c r="C808" s="787"/>
      <c r="G808" s="16">
        <f t="shared" si="16"/>
        <v>-15.40000000000007</v>
      </c>
    </row>
    <row r="809" spans="2:7">
      <c r="B809" s="787"/>
      <c r="C809" s="787"/>
      <c r="G809" s="16">
        <f t="shared" si="16"/>
        <v>-15.40000000000007</v>
      </c>
    </row>
    <row r="810" spans="2:7">
      <c r="B810" s="787"/>
      <c r="C810" s="787"/>
      <c r="G810" s="16">
        <f t="shared" si="16"/>
        <v>-15.40000000000007</v>
      </c>
    </row>
    <row r="811" spans="2:7">
      <c r="B811" s="787"/>
      <c r="C811" s="787"/>
      <c r="G811" s="16">
        <f t="shared" si="16"/>
        <v>-15.40000000000007</v>
      </c>
    </row>
    <row r="812" spans="2:7">
      <c r="B812" s="787"/>
      <c r="C812" s="787"/>
      <c r="G812" s="16">
        <f t="shared" si="16"/>
        <v>-15.40000000000007</v>
      </c>
    </row>
    <row r="813" spans="2:7">
      <c r="B813" s="787"/>
      <c r="C813" s="787"/>
      <c r="G813" s="16">
        <f t="shared" si="16"/>
        <v>-15.40000000000007</v>
      </c>
    </row>
    <row r="814" spans="2:7">
      <c r="B814" s="787"/>
      <c r="C814" s="787"/>
      <c r="G814" s="16">
        <f t="shared" si="16"/>
        <v>-15.40000000000007</v>
      </c>
    </row>
    <row r="815" spans="2:7">
      <c r="B815" s="787"/>
      <c r="C815" s="787"/>
      <c r="G815" s="16">
        <f t="shared" si="16"/>
        <v>-15.40000000000007</v>
      </c>
    </row>
    <row r="816" spans="2:7">
      <c r="B816" s="787"/>
      <c r="C816" s="787"/>
      <c r="G816" s="16">
        <f t="shared" si="16"/>
        <v>-15.40000000000007</v>
      </c>
    </row>
    <row r="817" spans="2:7">
      <c r="B817" s="787"/>
      <c r="C817" s="787"/>
      <c r="G817" s="16">
        <f t="shared" si="16"/>
        <v>-15.40000000000007</v>
      </c>
    </row>
    <row r="818" spans="2:7">
      <c r="B818" s="787"/>
      <c r="C818" s="787"/>
      <c r="G818" s="16">
        <f t="shared" si="16"/>
        <v>-15.40000000000007</v>
      </c>
    </row>
    <row r="819" spans="2:7">
      <c r="B819" s="787"/>
      <c r="C819" s="787"/>
      <c r="G819" s="16">
        <f t="shared" si="16"/>
        <v>-15.40000000000007</v>
      </c>
    </row>
    <row r="820" spans="2:7">
      <c r="B820" s="787"/>
      <c r="C820" s="787"/>
      <c r="G820" s="16">
        <f t="shared" si="16"/>
        <v>-15.40000000000007</v>
      </c>
    </row>
    <row r="821" spans="2:7">
      <c r="B821" s="787"/>
      <c r="C821" s="787"/>
      <c r="G821" s="16">
        <f t="shared" si="16"/>
        <v>-15.40000000000007</v>
      </c>
    </row>
    <row r="822" spans="2:7">
      <c r="B822" s="787"/>
      <c r="C822" s="787"/>
      <c r="G822" s="16">
        <f t="shared" si="16"/>
        <v>-15.40000000000007</v>
      </c>
    </row>
    <row r="823" spans="2:7">
      <c r="B823" s="787"/>
      <c r="C823" s="787"/>
      <c r="G823" s="16">
        <f t="shared" si="16"/>
        <v>-15.40000000000007</v>
      </c>
    </row>
    <row r="824" spans="2:7">
      <c r="B824" s="787"/>
      <c r="C824" s="787"/>
      <c r="G824" s="16">
        <f t="shared" si="16"/>
        <v>-15.40000000000007</v>
      </c>
    </row>
    <row r="825" spans="2:7">
      <c r="B825" s="787"/>
      <c r="C825" s="787"/>
      <c r="G825" s="16">
        <f t="shared" si="16"/>
        <v>-15.40000000000007</v>
      </c>
    </row>
    <row r="826" spans="2:7">
      <c r="B826" s="787"/>
      <c r="C826" s="787"/>
      <c r="G826" s="16">
        <f t="shared" si="16"/>
        <v>-15.40000000000007</v>
      </c>
    </row>
    <row r="827" spans="2:7">
      <c r="B827" s="787"/>
      <c r="C827" s="787"/>
      <c r="G827" s="16">
        <f t="shared" si="16"/>
        <v>-15.40000000000007</v>
      </c>
    </row>
    <row r="828" spans="2:7">
      <c r="B828" s="787"/>
      <c r="C828" s="787"/>
      <c r="G828" s="16">
        <f t="shared" si="16"/>
        <v>-15.40000000000007</v>
      </c>
    </row>
    <row r="829" spans="2:7">
      <c r="B829" s="787"/>
      <c r="C829" s="787"/>
      <c r="G829" s="16">
        <f t="shared" si="16"/>
        <v>-15.40000000000007</v>
      </c>
    </row>
    <row r="830" spans="2:7">
      <c r="B830" s="787"/>
      <c r="C830" s="787"/>
      <c r="G830" s="16">
        <f t="shared" si="16"/>
        <v>-15.40000000000007</v>
      </c>
    </row>
    <row r="831" spans="2:7">
      <c r="B831" s="787"/>
      <c r="C831" s="787"/>
      <c r="G831" s="16">
        <f t="shared" si="16"/>
        <v>-15.40000000000007</v>
      </c>
    </row>
    <row r="832" spans="2:7">
      <c r="B832" s="787"/>
      <c r="C832" s="787"/>
      <c r="G832" s="16">
        <f t="shared" si="16"/>
        <v>-15.40000000000007</v>
      </c>
    </row>
    <row r="833" spans="2:7">
      <c r="B833" s="787"/>
      <c r="C833" s="787"/>
      <c r="G833" s="16">
        <f t="shared" si="16"/>
        <v>-15.40000000000007</v>
      </c>
    </row>
    <row r="834" spans="2:7">
      <c r="B834" s="787"/>
      <c r="C834" s="787"/>
      <c r="G834" s="16">
        <f t="shared" si="16"/>
        <v>-15.40000000000007</v>
      </c>
    </row>
    <row r="835" spans="2:7">
      <c r="B835" s="787"/>
      <c r="C835" s="787"/>
      <c r="G835" s="16">
        <f t="shared" si="16"/>
        <v>-15.40000000000007</v>
      </c>
    </row>
    <row r="836" spans="2:7">
      <c r="B836" s="787"/>
      <c r="C836" s="787"/>
      <c r="G836" s="16">
        <f t="shared" si="16"/>
        <v>-15.40000000000007</v>
      </c>
    </row>
    <row r="837" spans="2:7">
      <c r="B837" s="787"/>
      <c r="C837" s="787"/>
      <c r="G837" s="16">
        <f t="shared" si="16"/>
        <v>-15.40000000000007</v>
      </c>
    </row>
    <row r="838" spans="2:7">
      <c r="B838" s="787"/>
      <c r="C838" s="787"/>
      <c r="G838" s="16">
        <f t="shared" si="16"/>
        <v>-15.40000000000007</v>
      </c>
    </row>
    <row r="839" spans="2:7">
      <c r="B839" s="787"/>
      <c r="C839" s="787"/>
      <c r="G839" s="16">
        <f t="shared" si="16"/>
        <v>-15.40000000000007</v>
      </c>
    </row>
    <row r="840" spans="2:7">
      <c r="B840" s="787"/>
      <c r="C840" s="787"/>
      <c r="G840" s="16">
        <f t="shared" si="16"/>
        <v>-15.40000000000007</v>
      </c>
    </row>
    <row r="841" spans="2:7">
      <c r="B841" s="787"/>
      <c r="C841" s="787"/>
      <c r="G841" s="16">
        <f t="shared" si="16"/>
        <v>-15.40000000000007</v>
      </c>
    </row>
    <row r="842" spans="2:7">
      <c r="B842" s="787"/>
      <c r="C842" s="787"/>
      <c r="G842" s="16">
        <f t="shared" si="16"/>
        <v>-15.40000000000007</v>
      </c>
    </row>
    <row r="843" spans="2:7">
      <c r="B843" s="787"/>
      <c r="C843" s="787"/>
      <c r="G843" s="16">
        <f t="shared" si="16"/>
        <v>-15.40000000000007</v>
      </c>
    </row>
    <row r="844" spans="2:7">
      <c r="B844" s="787"/>
      <c r="C844" s="787"/>
      <c r="G844" s="16">
        <f t="shared" si="16"/>
        <v>-15.40000000000007</v>
      </c>
    </row>
    <row r="845" spans="2:7">
      <c r="B845" s="787"/>
      <c r="C845" s="787"/>
      <c r="G845" s="16">
        <f t="shared" si="16"/>
        <v>-15.40000000000007</v>
      </c>
    </row>
    <row r="846" spans="2:7">
      <c r="B846" s="787"/>
      <c r="C846" s="787"/>
      <c r="G846" s="16">
        <f t="shared" si="16"/>
        <v>-15.40000000000007</v>
      </c>
    </row>
    <row r="847" spans="2:7">
      <c r="B847" s="787"/>
      <c r="C847" s="787"/>
      <c r="G847" s="16">
        <f t="shared" si="16"/>
        <v>-15.40000000000007</v>
      </c>
    </row>
    <row r="848" spans="2:7">
      <c r="B848" s="787"/>
      <c r="C848" s="787"/>
      <c r="G848" s="16">
        <f t="shared" si="16"/>
        <v>-15.40000000000007</v>
      </c>
    </row>
    <row r="849" spans="2:7">
      <c r="B849" s="787"/>
      <c r="C849" s="787"/>
      <c r="G849" s="16">
        <f t="shared" si="16"/>
        <v>-15.40000000000007</v>
      </c>
    </row>
    <row r="850" spans="2:7">
      <c r="B850" s="787"/>
      <c r="C850" s="787"/>
      <c r="G850" s="16">
        <f t="shared" si="16"/>
        <v>-15.40000000000007</v>
      </c>
    </row>
    <row r="851" spans="2:7">
      <c r="B851" s="787"/>
      <c r="C851" s="787"/>
      <c r="G851" s="16">
        <f t="shared" ref="G851:G914" si="17">+G850+E851-F851</f>
        <v>-15.40000000000007</v>
      </c>
    </row>
    <row r="852" spans="2:7">
      <c r="B852" s="787"/>
      <c r="C852" s="787"/>
      <c r="G852" s="16">
        <f t="shared" si="17"/>
        <v>-15.40000000000007</v>
      </c>
    </row>
    <row r="853" spans="2:7">
      <c r="B853" s="787"/>
      <c r="C853" s="787"/>
      <c r="G853" s="16">
        <f t="shared" si="17"/>
        <v>-15.40000000000007</v>
      </c>
    </row>
    <row r="854" spans="2:7">
      <c r="B854" s="787"/>
      <c r="C854" s="787"/>
      <c r="G854" s="16">
        <f t="shared" si="17"/>
        <v>-15.40000000000007</v>
      </c>
    </row>
    <row r="855" spans="2:7">
      <c r="B855" s="787"/>
      <c r="C855" s="787"/>
      <c r="G855" s="16">
        <f t="shared" si="17"/>
        <v>-15.40000000000007</v>
      </c>
    </row>
    <row r="856" spans="2:7">
      <c r="B856" s="787"/>
      <c r="C856" s="787"/>
      <c r="G856" s="16">
        <f t="shared" si="17"/>
        <v>-15.40000000000007</v>
      </c>
    </row>
    <row r="857" spans="2:7">
      <c r="B857" s="787"/>
      <c r="C857" s="787"/>
      <c r="G857" s="16">
        <f t="shared" si="17"/>
        <v>-15.40000000000007</v>
      </c>
    </row>
    <row r="858" spans="2:7">
      <c r="B858" s="787"/>
      <c r="C858" s="787"/>
      <c r="G858" s="16">
        <f t="shared" si="17"/>
        <v>-15.40000000000007</v>
      </c>
    </row>
    <row r="859" spans="2:7">
      <c r="B859" s="787"/>
      <c r="C859" s="787"/>
      <c r="G859" s="16">
        <f t="shared" si="17"/>
        <v>-15.40000000000007</v>
      </c>
    </row>
    <row r="860" spans="2:7">
      <c r="B860" s="787"/>
      <c r="C860" s="787"/>
      <c r="G860" s="16">
        <f t="shared" si="17"/>
        <v>-15.40000000000007</v>
      </c>
    </row>
    <row r="861" spans="2:7">
      <c r="B861" s="787"/>
      <c r="C861" s="787"/>
      <c r="G861" s="16">
        <f t="shared" si="17"/>
        <v>-15.40000000000007</v>
      </c>
    </row>
    <row r="862" spans="2:7">
      <c r="B862" s="787"/>
      <c r="C862" s="787"/>
      <c r="G862" s="16">
        <f t="shared" si="17"/>
        <v>-15.40000000000007</v>
      </c>
    </row>
    <row r="863" spans="2:7">
      <c r="B863" s="787"/>
      <c r="C863" s="787"/>
      <c r="G863" s="16">
        <f t="shared" si="17"/>
        <v>-15.40000000000007</v>
      </c>
    </row>
    <row r="864" spans="2:7">
      <c r="B864" s="787"/>
      <c r="C864" s="787"/>
      <c r="G864" s="16">
        <f t="shared" si="17"/>
        <v>-15.40000000000007</v>
      </c>
    </row>
    <row r="865" spans="2:7">
      <c r="B865" s="787"/>
      <c r="C865" s="787"/>
      <c r="G865" s="16">
        <f t="shared" si="17"/>
        <v>-15.40000000000007</v>
      </c>
    </row>
    <row r="866" spans="2:7">
      <c r="B866" s="787"/>
      <c r="C866" s="787"/>
      <c r="G866" s="16">
        <f t="shared" si="17"/>
        <v>-15.40000000000007</v>
      </c>
    </row>
    <row r="867" spans="2:7">
      <c r="B867" s="787"/>
      <c r="C867" s="787"/>
      <c r="G867" s="16">
        <f t="shared" si="17"/>
        <v>-15.40000000000007</v>
      </c>
    </row>
    <row r="868" spans="2:7">
      <c r="B868" s="787"/>
      <c r="C868" s="787"/>
      <c r="G868" s="16">
        <f t="shared" si="17"/>
        <v>-15.40000000000007</v>
      </c>
    </row>
    <row r="869" spans="2:7">
      <c r="B869" s="787"/>
      <c r="C869" s="787"/>
      <c r="G869" s="16">
        <f t="shared" si="17"/>
        <v>-15.40000000000007</v>
      </c>
    </row>
    <row r="870" spans="2:7">
      <c r="B870" s="787"/>
      <c r="C870" s="787"/>
      <c r="G870" s="16">
        <f t="shared" si="17"/>
        <v>-15.40000000000007</v>
      </c>
    </row>
    <row r="871" spans="2:7">
      <c r="B871" s="787"/>
      <c r="C871" s="787"/>
      <c r="G871" s="16">
        <f t="shared" si="17"/>
        <v>-15.40000000000007</v>
      </c>
    </row>
    <row r="872" spans="2:7">
      <c r="B872" s="787"/>
      <c r="C872" s="787"/>
      <c r="G872" s="16">
        <f t="shared" si="17"/>
        <v>-15.40000000000007</v>
      </c>
    </row>
    <row r="873" spans="2:7">
      <c r="B873" s="787"/>
      <c r="C873" s="787"/>
      <c r="G873" s="16">
        <f t="shared" si="17"/>
        <v>-15.40000000000007</v>
      </c>
    </row>
    <row r="874" spans="2:7">
      <c r="B874" s="787"/>
      <c r="C874" s="787"/>
      <c r="G874" s="16">
        <f t="shared" si="17"/>
        <v>-15.40000000000007</v>
      </c>
    </row>
    <row r="875" spans="2:7">
      <c r="B875" s="787"/>
      <c r="C875" s="787"/>
      <c r="G875" s="16">
        <f t="shared" si="17"/>
        <v>-15.40000000000007</v>
      </c>
    </row>
    <row r="876" spans="2:7">
      <c r="B876" s="787"/>
      <c r="C876" s="787"/>
      <c r="G876" s="16">
        <f t="shared" si="17"/>
        <v>-15.40000000000007</v>
      </c>
    </row>
    <row r="877" spans="2:7">
      <c r="B877" s="787"/>
      <c r="C877" s="787"/>
      <c r="G877" s="16">
        <f t="shared" si="17"/>
        <v>-15.40000000000007</v>
      </c>
    </row>
    <row r="878" spans="2:7">
      <c r="B878" s="787"/>
      <c r="C878" s="787"/>
      <c r="G878" s="16">
        <f t="shared" si="17"/>
        <v>-15.40000000000007</v>
      </c>
    </row>
    <row r="879" spans="2:7">
      <c r="B879" s="787"/>
      <c r="C879" s="787"/>
      <c r="G879" s="16">
        <f t="shared" si="17"/>
        <v>-15.40000000000007</v>
      </c>
    </row>
    <row r="880" spans="2:7">
      <c r="B880" s="787"/>
      <c r="C880" s="787"/>
      <c r="G880" s="16">
        <f t="shared" si="17"/>
        <v>-15.40000000000007</v>
      </c>
    </row>
    <row r="881" spans="2:7">
      <c r="B881" s="787"/>
      <c r="C881" s="787"/>
      <c r="G881" s="16">
        <f t="shared" si="17"/>
        <v>-15.40000000000007</v>
      </c>
    </row>
    <row r="882" spans="2:7">
      <c r="B882" s="787"/>
      <c r="C882" s="787"/>
      <c r="G882" s="16">
        <f t="shared" si="17"/>
        <v>-15.40000000000007</v>
      </c>
    </row>
    <row r="883" spans="2:7">
      <c r="B883" s="787"/>
      <c r="C883" s="787"/>
      <c r="G883" s="16">
        <f t="shared" si="17"/>
        <v>-15.40000000000007</v>
      </c>
    </row>
    <row r="884" spans="2:7">
      <c r="B884" s="787"/>
      <c r="C884" s="787"/>
      <c r="G884" s="16">
        <f t="shared" si="17"/>
        <v>-15.40000000000007</v>
      </c>
    </row>
    <row r="885" spans="2:7">
      <c r="B885" s="787"/>
      <c r="C885" s="787"/>
      <c r="G885" s="16">
        <f t="shared" si="17"/>
        <v>-15.40000000000007</v>
      </c>
    </row>
    <row r="886" spans="2:7">
      <c r="B886" s="787"/>
      <c r="C886" s="787"/>
      <c r="G886" s="16">
        <f t="shared" si="17"/>
        <v>-15.40000000000007</v>
      </c>
    </row>
    <row r="887" spans="2:7">
      <c r="B887" s="787"/>
      <c r="C887" s="787"/>
      <c r="G887" s="16">
        <f t="shared" si="17"/>
        <v>-15.40000000000007</v>
      </c>
    </row>
    <row r="888" spans="2:7">
      <c r="B888" s="787"/>
      <c r="C888" s="787"/>
      <c r="G888" s="16">
        <f t="shared" si="17"/>
        <v>-15.40000000000007</v>
      </c>
    </row>
    <row r="889" spans="2:7">
      <c r="B889" s="787"/>
      <c r="C889" s="787"/>
      <c r="G889" s="16">
        <f t="shared" si="17"/>
        <v>-15.40000000000007</v>
      </c>
    </row>
    <row r="890" spans="2:7">
      <c r="B890" s="787"/>
      <c r="C890" s="787"/>
      <c r="G890" s="16">
        <f t="shared" si="17"/>
        <v>-15.40000000000007</v>
      </c>
    </row>
    <row r="891" spans="2:7">
      <c r="B891" s="787"/>
      <c r="C891" s="787"/>
      <c r="G891" s="16">
        <f t="shared" si="17"/>
        <v>-15.40000000000007</v>
      </c>
    </row>
    <row r="892" spans="2:7">
      <c r="B892" s="787"/>
      <c r="C892" s="787"/>
      <c r="G892" s="16">
        <f t="shared" si="17"/>
        <v>-15.40000000000007</v>
      </c>
    </row>
    <row r="893" spans="2:7">
      <c r="B893" s="787"/>
      <c r="C893" s="787"/>
      <c r="G893" s="16">
        <f t="shared" si="17"/>
        <v>-15.40000000000007</v>
      </c>
    </row>
    <row r="894" spans="2:7">
      <c r="B894" s="787"/>
      <c r="C894" s="787"/>
      <c r="G894" s="16">
        <f t="shared" si="17"/>
        <v>-15.40000000000007</v>
      </c>
    </row>
    <row r="895" spans="2:7">
      <c r="B895" s="787"/>
      <c r="C895" s="787"/>
      <c r="G895" s="16">
        <f t="shared" si="17"/>
        <v>-15.40000000000007</v>
      </c>
    </row>
    <row r="896" spans="2:7">
      <c r="B896" s="787"/>
      <c r="C896" s="787"/>
      <c r="G896" s="16">
        <f t="shared" si="17"/>
        <v>-15.40000000000007</v>
      </c>
    </row>
    <row r="897" spans="2:7">
      <c r="B897" s="787"/>
      <c r="C897" s="787"/>
      <c r="G897" s="16">
        <f t="shared" si="17"/>
        <v>-15.40000000000007</v>
      </c>
    </row>
    <row r="898" spans="2:7">
      <c r="B898" s="787"/>
      <c r="C898" s="787"/>
      <c r="G898" s="16">
        <f t="shared" si="17"/>
        <v>-15.40000000000007</v>
      </c>
    </row>
    <row r="899" spans="2:7">
      <c r="B899" s="787"/>
      <c r="C899" s="787"/>
      <c r="G899" s="16">
        <f t="shared" si="17"/>
        <v>-15.40000000000007</v>
      </c>
    </row>
    <row r="900" spans="2:7">
      <c r="B900" s="787"/>
      <c r="C900" s="787"/>
      <c r="G900" s="16">
        <f t="shared" si="17"/>
        <v>-15.40000000000007</v>
      </c>
    </row>
    <row r="901" spans="2:7">
      <c r="B901" s="787"/>
      <c r="C901" s="787"/>
      <c r="G901" s="16">
        <f t="shared" si="17"/>
        <v>-15.40000000000007</v>
      </c>
    </row>
    <row r="902" spans="2:7">
      <c r="B902" s="787"/>
      <c r="C902" s="787"/>
      <c r="G902" s="16">
        <f t="shared" si="17"/>
        <v>-15.40000000000007</v>
      </c>
    </row>
    <row r="903" spans="2:7">
      <c r="B903" s="787"/>
      <c r="C903" s="787"/>
      <c r="G903" s="16">
        <f t="shared" si="17"/>
        <v>-15.40000000000007</v>
      </c>
    </row>
    <row r="904" spans="2:7">
      <c r="B904" s="787"/>
      <c r="C904" s="787"/>
      <c r="G904" s="16">
        <f t="shared" si="17"/>
        <v>-15.40000000000007</v>
      </c>
    </row>
    <row r="905" spans="2:7">
      <c r="B905" s="787"/>
      <c r="C905" s="787"/>
      <c r="G905" s="16">
        <f t="shared" si="17"/>
        <v>-15.40000000000007</v>
      </c>
    </row>
    <row r="906" spans="2:7">
      <c r="B906" s="787"/>
      <c r="C906" s="787"/>
      <c r="G906" s="16">
        <f t="shared" si="17"/>
        <v>-15.40000000000007</v>
      </c>
    </row>
    <row r="907" spans="2:7">
      <c r="B907" s="787"/>
      <c r="C907" s="787"/>
      <c r="G907" s="16">
        <f t="shared" si="17"/>
        <v>-15.40000000000007</v>
      </c>
    </row>
    <row r="908" spans="2:7">
      <c r="B908" s="787"/>
      <c r="C908" s="787"/>
      <c r="G908" s="16">
        <f t="shared" si="17"/>
        <v>-15.40000000000007</v>
      </c>
    </row>
    <row r="909" spans="2:7">
      <c r="B909" s="787"/>
      <c r="C909" s="787"/>
      <c r="G909" s="16">
        <f t="shared" si="17"/>
        <v>-15.40000000000007</v>
      </c>
    </row>
    <row r="910" spans="2:7">
      <c r="B910" s="787"/>
      <c r="C910" s="787"/>
      <c r="G910" s="16">
        <f t="shared" si="17"/>
        <v>-15.40000000000007</v>
      </c>
    </row>
    <row r="911" spans="2:7">
      <c r="B911" s="787"/>
      <c r="C911" s="787"/>
      <c r="G911" s="16">
        <f t="shared" si="17"/>
        <v>-15.40000000000007</v>
      </c>
    </row>
    <row r="912" spans="2:7">
      <c r="B912" s="787"/>
      <c r="C912" s="787"/>
      <c r="G912" s="16">
        <f t="shared" si="17"/>
        <v>-15.40000000000007</v>
      </c>
    </row>
    <row r="913" spans="2:7">
      <c r="B913" s="787"/>
      <c r="C913" s="787"/>
      <c r="G913" s="16">
        <f t="shared" si="17"/>
        <v>-15.40000000000007</v>
      </c>
    </row>
    <row r="914" spans="2:7">
      <c r="B914" s="787"/>
      <c r="C914" s="787"/>
      <c r="G914" s="16">
        <f t="shared" si="17"/>
        <v>-15.40000000000007</v>
      </c>
    </row>
    <row r="915" spans="2:7">
      <c r="B915" s="787"/>
      <c r="C915" s="787"/>
      <c r="G915" s="16">
        <f t="shared" ref="G915:G978" si="18">+G914+E915-F915</f>
        <v>-15.40000000000007</v>
      </c>
    </row>
    <row r="916" spans="2:7">
      <c r="B916" s="787"/>
      <c r="C916" s="787"/>
      <c r="G916" s="16">
        <f t="shared" si="18"/>
        <v>-15.40000000000007</v>
      </c>
    </row>
    <row r="917" spans="2:7">
      <c r="B917" s="787"/>
      <c r="C917" s="787"/>
      <c r="G917" s="16">
        <f t="shared" si="18"/>
        <v>-15.40000000000007</v>
      </c>
    </row>
    <row r="918" spans="2:7">
      <c r="B918" s="787"/>
      <c r="C918" s="787"/>
      <c r="G918" s="16">
        <f t="shared" si="18"/>
        <v>-15.40000000000007</v>
      </c>
    </row>
    <row r="919" spans="2:7">
      <c r="B919" s="787"/>
      <c r="C919" s="787"/>
      <c r="G919" s="16">
        <f t="shared" si="18"/>
        <v>-15.40000000000007</v>
      </c>
    </row>
    <row r="920" spans="2:7">
      <c r="B920" s="787"/>
      <c r="C920" s="787"/>
      <c r="G920" s="16">
        <f t="shared" si="18"/>
        <v>-15.40000000000007</v>
      </c>
    </row>
    <row r="921" spans="2:7">
      <c r="B921" s="787"/>
      <c r="C921" s="787"/>
      <c r="G921" s="16">
        <f t="shared" si="18"/>
        <v>-15.40000000000007</v>
      </c>
    </row>
    <row r="922" spans="2:7">
      <c r="B922" s="787"/>
      <c r="C922" s="787"/>
      <c r="G922" s="16">
        <f t="shared" si="18"/>
        <v>-15.40000000000007</v>
      </c>
    </row>
    <row r="923" spans="2:7">
      <c r="B923" s="787"/>
      <c r="C923" s="787"/>
      <c r="G923" s="16">
        <f t="shared" si="18"/>
        <v>-15.40000000000007</v>
      </c>
    </row>
    <row r="924" spans="2:7">
      <c r="B924" s="787"/>
      <c r="C924" s="787"/>
      <c r="G924" s="16">
        <f t="shared" si="18"/>
        <v>-15.40000000000007</v>
      </c>
    </row>
    <row r="925" spans="2:7">
      <c r="B925" s="787"/>
      <c r="C925" s="787"/>
      <c r="G925" s="16">
        <f t="shared" si="18"/>
        <v>-15.40000000000007</v>
      </c>
    </row>
    <row r="926" spans="2:7">
      <c r="B926" s="787"/>
      <c r="C926" s="787"/>
      <c r="G926" s="16">
        <f t="shared" si="18"/>
        <v>-15.40000000000007</v>
      </c>
    </row>
    <row r="927" spans="2:7">
      <c r="B927" s="787"/>
      <c r="C927" s="787"/>
      <c r="G927" s="16">
        <f t="shared" si="18"/>
        <v>-15.40000000000007</v>
      </c>
    </row>
    <row r="928" spans="2:7">
      <c r="B928" s="787"/>
      <c r="C928" s="787"/>
      <c r="G928" s="16">
        <f t="shared" si="18"/>
        <v>-15.40000000000007</v>
      </c>
    </row>
    <row r="929" spans="2:7">
      <c r="B929" s="787"/>
      <c r="C929" s="787"/>
      <c r="G929" s="16">
        <f t="shared" si="18"/>
        <v>-15.40000000000007</v>
      </c>
    </row>
    <row r="930" spans="2:7">
      <c r="B930" s="787"/>
      <c r="C930" s="787"/>
      <c r="G930" s="16">
        <f t="shared" si="18"/>
        <v>-15.40000000000007</v>
      </c>
    </row>
    <row r="931" spans="2:7">
      <c r="B931" s="787"/>
      <c r="C931" s="787"/>
      <c r="G931" s="16">
        <f t="shared" si="18"/>
        <v>-15.40000000000007</v>
      </c>
    </row>
    <row r="932" spans="2:7">
      <c r="B932" s="787"/>
      <c r="C932" s="787"/>
      <c r="G932" s="16">
        <f t="shared" si="18"/>
        <v>-15.40000000000007</v>
      </c>
    </row>
    <row r="933" spans="2:7">
      <c r="B933" s="787"/>
      <c r="C933" s="787"/>
      <c r="G933" s="16">
        <f t="shared" si="18"/>
        <v>-15.40000000000007</v>
      </c>
    </row>
    <row r="934" spans="2:7">
      <c r="B934" s="787"/>
      <c r="C934" s="787"/>
      <c r="G934" s="16">
        <f t="shared" si="18"/>
        <v>-15.40000000000007</v>
      </c>
    </row>
    <row r="935" spans="2:7">
      <c r="B935" s="787"/>
      <c r="C935" s="787"/>
      <c r="G935" s="16">
        <f t="shared" si="18"/>
        <v>-15.40000000000007</v>
      </c>
    </row>
    <row r="936" spans="2:7">
      <c r="B936" s="787"/>
      <c r="C936" s="787"/>
      <c r="G936" s="16">
        <f t="shared" si="18"/>
        <v>-15.40000000000007</v>
      </c>
    </row>
    <row r="937" spans="2:7">
      <c r="B937" s="787"/>
      <c r="C937" s="787"/>
      <c r="G937" s="16">
        <f t="shared" si="18"/>
        <v>-15.40000000000007</v>
      </c>
    </row>
    <row r="938" spans="2:7">
      <c r="B938" s="787"/>
      <c r="C938" s="787"/>
      <c r="G938" s="16">
        <f t="shared" si="18"/>
        <v>-15.40000000000007</v>
      </c>
    </row>
    <row r="939" spans="2:7">
      <c r="B939" s="787"/>
      <c r="C939" s="787"/>
      <c r="G939" s="16">
        <f t="shared" si="18"/>
        <v>-15.40000000000007</v>
      </c>
    </row>
    <row r="940" spans="2:7">
      <c r="B940" s="787"/>
      <c r="C940" s="787"/>
      <c r="G940" s="16">
        <f t="shared" si="18"/>
        <v>-15.40000000000007</v>
      </c>
    </row>
    <row r="941" spans="2:7">
      <c r="B941" s="787"/>
      <c r="C941" s="787"/>
      <c r="G941" s="16">
        <f t="shared" si="18"/>
        <v>-15.40000000000007</v>
      </c>
    </row>
    <row r="942" spans="2:7">
      <c r="B942" s="787"/>
      <c r="C942" s="787"/>
      <c r="G942" s="16">
        <f t="shared" si="18"/>
        <v>-15.40000000000007</v>
      </c>
    </row>
    <row r="943" spans="2:7">
      <c r="B943" s="787"/>
      <c r="C943" s="787"/>
      <c r="G943" s="16">
        <f t="shared" si="18"/>
        <v>-15.40000000000007</v>
      </c>
    </row>
    <row r="944" spans="2:7">
      <c r="B944" s="787"/>
      <c r="C944" s="787"/>
      <c r="G944" s="16">
        <f t="shared" si="18"/>
        <v>-15.40000000000007</v>
      </c>
    </row>
    <row r="945" spans="2:7">
      <c r="B945" s="787"/>
      <c r="C945" s="787"/>
      <c r="G945" s="16">
        <f t="shared" si="18"/>
        <v>-15.40000000000007</v>
      </c>
    </row>
    <row r="946" spans="2:7">
      <c r="B946" s="787"/>
      <c r="C946" s="787"/>
      <c r="G946" s="16">
        <f t="shared" si="18"/>
        <v>-15.40000000000007</v>
      </c>
    </row>
    <row r="947" spans="2:7">
      <c r="B947" s="787"/>
      <c r="C947" s="787"/>
      <c r="G947" s="16">
        <f t="shared" si="18"/>
        <v>-15.40000000000007</v>
      </c>
    </row>
    <row r="948" spans="2:7">
      <c r="B948" s="787"/>
      <c r="C948" s="787"/>
      <c r="G948" s="16">
        <f t="shared" si="18"/>
        <v>-15.40000000000007</v>
      </c>
    </row>
    <row r="949" spans="2:7">
      <c r="B949" s="787"/>
      <c r="C949" s="787"/>
      <c r="G949" s="16">
        <f t="shared" si="18"/>
        <v>-15.40000000000007</v>
      </c>
    </row>
    <row r="950" spans="2:7">
      <c r="B950" s="787"/>
      <c r="C950" s="787"/>
      <c r="G950" s="16">
        <f t="shared" si="18"/>
        <v>-15.40000000000007</v>
      </c>
    </row>
    <row r="951" spans="2:7">
      <c r="B951" s="787"/>
      <c r="C951" s="787"/>
      <c r="G951" s="16">
        <f t="shared" si="18"/>
        <v>-15.40000000000007</v>
      </c>
    </row>
    <row r="952" spans="2:7">
      <c r="B952" s="787"/>
      <c r="C952" s="787"/>
      <c r="G952" s="16">
        <f t="shared" si="18"/>
        <v>-15.40000000000007</v>
      </c>
    </row>
    <row r="953" spans="2:7">
      <c r="B953" s="787"/>
      <c r="C953" s="787"/>
      <c r="G953" s="16">
        <f t="shared" si="18"/>
        <v>-15.40000000000007</v>
      </c>
    </row>
    <row r="954" spans="2:7">
      <c r="B954" s="787"/>
      <c r="C954" s="787"/>
      <c r="G954" s="16">
        <f t="shared" si="18"/>
        <v>-15.40000000000007</v>
      </c>
    </row>
    <row r="955" spans="2:7">
      <c r="B955" s="787"/>
      <c r="C955" s="787"/>
      <c r="G955" s="16">
        <f t="shared" si="18"/>
        <v>-15.40000000000007</v>
      </c>
    </row>
    <row r="956" spans="2:7">
      <c r="B956" s="787"/>
      <c r="C956" s="787"/>
      <c r="G956" s="16">
        <f t="shared" si="18"/>
        <v>-15.40000000000007</v>
      </c>
    </row>
    <row r="957" spans="2:7">
      <c r="B957" s="787"/>
      <c r="C957" s="787"/>
      <c r="G957" s="16">
        <f t="shared" si="18"/>
        <v>-15.40000000000007</v>
      </c>
    </row>
    <row r="958" spans="2:7">
      <c r="B958" s="787"/>
      <c r="C958" s="787"/>
      <c r="G958" s="16">
        <f t="shared" si="18"/>
        <v>-15.40000000000007</v>
      </c>
    </row>
    <row r="959" spans="2:7">
      <c r="B959" s="787"/>
      <c r="C959" s="787"/>
      <c r="G959" s="16">
        <f t="shared" si="18"/>
        <v>-15.40000000000007</v>
      </c>
    </row>
    <row r="960" spans="2:7">
      <c r="B960" s="787"/>
      <c r="C960" s="787"/>
      <c r="G960" s="16">
        <f t="shared" si="18"/>
        <v>-15.40000000000007</v>
      </c>
    </row>
    <row r="961" spans="2:7">
      <c r="B961" s="787"/>
      <c r="C961" s="787"/>
      <c r="G961" s="16">
        <f t="shared" si="18"/>
        <v>-15.40000000000007</v>
      </c>
    </row>
    <row r="962" spans="2:7">
      <c r="B962" s="787"/>
      <c r="C962" s="787"/>
      <c r="G962" s="16">
        <f t="shared" si="18"/>
        <v>-15.40000000000007</v>
      </c>
    </row>
    <row r="963" spans="2:7">
      <c r="B963" s="787"/>
      <c r="C963" s="787"/>
      <c r="G963" s="16">
        <f t="shared" si="18"/>
        <v>-15.40000000000007</v>
      </c>
    </row>
    <row r="964" spans="2:7">
      <c r="B964" s="787"/>
      <c r="C964" s="787"/>
      <c r="G964" s="16">
        <f t="shared" si="18"/>
        <v>-15.40000000000007</v>
      </c>
    </row>
    <row r="965" spans="2:7">
      <c r="B965" s="787"/>
      <c r="C965" s="787"/>
      <c r="G965" s="16">
        <f t="shared" si="18"/>
        <v>-15.40000000000007</v>
      </c>
    </row>
    <row r="966" spans="2:7">
      <c r="B966" s="787"/>
      <c r="C966" s="787"/>
      <c r="G966" s="16">
        <f t="shared" si="18"/>
        <v>-15.40000000000007</v>
      </c>
    </row>
    <row r="967" spans="2:7">
      <c r="B967" s="787"/>
      <c r="C967" s="787"/>
      <c r="G967" s="16">
        <f t="shared" si="18"/>
        <v>-15.40000000000007</v>
      </c>
    </row>
    <row r="968" spans="2:7">
      <c r="B968" s="787"/>
      <c r="C968" s="787"/>
      <c r="G968" s="16">
        <f t="shared" si="18"/>
        <v>-15.40000000000007</v>
      </c>
    </row>
    <row r="969" spans="2:7">
      <c r="B969" s="787"/>
      <c r="C969" s="787"/>
      <c r="G969" s="16">
        <f t="shared" si="18"/>
        <v>-15.40000000000007</v>
      </c>
    </row>
    <row r="970" spans="2:7">
      <c r="B970" s="787"/>
      <c r="C970" s="787"/>
      <c r="G970" s="16">
        <f t="shared" si="18"/>
        <v>-15.40000000000007</v>
      </c>
    </row>
    <row r="971" spans="2:7">
      <c r="B971" s="787"/>
      <c r="C971" s="787"/>
      <c r="G971" s="16">
        <f t="shared" si="18"/>
        <v>-15.40000000000007</v>
      </c>
    </row>
    <row r="972" spans="2:7">
      <c r="B972" s="787"/>
      <c r="C972" s="787"/>
      <c r="G972" s="16">
        <f t="shared" si="18"/>
        <v>-15.40000000000007</v>
      </c>
    </row>
    <row r="973" spans="2:7">
      <c r="B973" s="787"/>
      <c r="C973" s="787"/>
      <c r="G973" s="16">
        <f t="shared" si="18"/>
        <v>-15.40000000000007</v>
      </c>
    </row>
    <row r="974" spans="2:7">
      <c r="B974" s="787"/>
      <c r="C974" s="787"/>
      <c r="G974" s="16">
        <f t="shared" si="18"/>
        <v>-15.40000000000007</v>
      </c>
    </row>
    <row r="975" spans="2:7">
      <c r="B975" s="787"/>
      <c r="C975" s="787"/>
      <c r="G975" s="16">
        <f t="shared" si="18"/>
        <v>-15.40000000000007</v>
      </c>
    </row>
    <row r="976" spans="2:7">
      <c r="B976" s="787"/>
      <c r="C976" s="787"/>
      <c r="G976" s="16">
        <f t="shared" si="18"/>
        <v>-15.40000000000007</v>
      </c>
    </row>
    <row r="977" spans="2:7">
      <c r="B977" s="787"/>
      <c r="C977" s="787"/>
      <c r="G977" s="16">
        <f t="shared" si="18"/>
        <v>-15.40000000000007</v>
      </c>
    </row>
    <row r="978" spans="2:7">
      <c r="B978" s="787"/>
      <c r="C978" s="787"/>
      <c r="G978" s="16">
        <f t="shared" si="18"/>
        <v>-15.40000000000007</v>
      </c>
    </row>
    <row r="979" spans="2:7">
      <c r="B979" s="787"/>
      <c r="C979" s="787"/>
      <c r="G979" s="16">
        <f t="shared" ref="G979:G1016" si="19">+G978+E979-F979</f>
        <v>-15.40000000000007</v>
      </c>
    </row>
    <row r="980" spans="2:7">
      <c r="B980" s="787"/>
      <c r="C980" s="787"/>
      <c r="G980" s="16">
        <f t="shared" si="19"/>
        <v>-15.40000000000007</v>
      </c>
    </row>
    <row r="981" spans="2:7">
      <c r="B981" s="787"/>
      <c r="C981" s="787"/>
      <c r="G981" s="16">
        <f t="shared" si="19"/>
        <v>-15.40000000000007</v>
      </c>
    </row>
    <row r="982" spans="2:7">
      <c r="B982" s="787"/>
      <c r="C982" s="787"/>
      <c r="G982" s="16">
        <f t="shared" si="19"/>
        <v>-15.40000000000007</v>
      </c>
    </row>
    <row r="983" spans="2:7">
      <c r="B983" s="787"/>
      <c r="C983" s="787"/>
      <c r="G983" s="16">
        <f t="shared" si="19"/>
        <v>-15.40000000000007</v>
      </c>
    </row>
    <row r="984" spans="2:7">
      <c r="B984" s="787"/>
      <c r="C984" s="787"/>
      <c r="G984" s="16">
        <f t="shared" si="19"/>
        <v>-15.40000000000007</v>
      </c>
    </row>
    <row r="985" spans="2:7">
      <c r="B985" s="787"/>
      <c r="C985" s="787"/>
      <c r="G985" s="16">
        <f t="shared" si="19"/>
        <v>-15.40000000000007</v>
      </c>
    </row>
    <row r="986" spans="2:7">
      <c r="B986" s="787"/>
      <c r="C986" s="787"/>
      <c r="G986" s="16">
        <f t="shared" si="19"/>
        <v>-15.40000000000007</v>
      </c>
    </row>
    <row r="987" spans="2:7">
      <c r="B987" s="787"/>
      <c r="C987" s="787"/>
      <c r="G987" s="16">
        <f t="shared" si="19"/>
        <v>-15.40000000000007</v>
      </c>
    </row>
    <row r="988" spans="2:7">
      <c r="B988" s="787"/>
      <c r="C988" s="787"/>
      <c r="G988" s="16">
        <f t="shared" si="19"/>
        <v>-15.40000000000007</v>
      </c>
    </row>
    <row r="989" spans="2:7">
      <c r="B989" s="787"/>
      <c r="C989" s="787"/>
      <c r="G989" s="16">
        <f t="shared" si="19"/>
        <v>-15.40000000000007</v>
      </c>
    </row>
    <row r="990" spans="2:7">
      <c r="B990" s="787"/>
      <c r="C990" s="787"/>
      <c r="G990" s="16">
        <f t="shared" si="19"/>
        <v>-15.40000000000007</v>
      </c>
    </row>
    <row r="991" spans="2:7">
      <c r="B991" s="787"/>
      <c r="C991" s="787"/>
      <c r="G991" s="16">
        <f t="shared" si="19"/>
        <v>-15.40000000000007</v>
      </c>
    </row>
    <row r="992" spans="2:7">
      <c r="B992" s="787"/>
      <c r="C992" s="787"/>
      <c r="G992" s="16">
        <f t="shared" si="19"/>
        <v>-15.40000000000007</v>
      </c>
    </row>
    <row r="993" spans="2:7">
      <c r="B993" s="787"/>
      <c r="C993" s="787"/>
      <c r="G993" s="16">
        <f t="shared" si="19"/>
        <v>-15.40000000000007</v>
      </c>
    </row>
    <row r="994" spans="2:7">
      <c r="B994" s="787"/>
      <c r="C994" s="787"/>
      <c r="G994" s="16">
        <f t="shared" si="19"/>
        <v>-15.40000000000007</v>
      </c>
    </row>
    <row r="995" spans="2:7">
      <c r="B995" s="787"/>
      <c r="C995" s="787"/>
      <c r="G995" s="16">
        <f t="shared" si="19"/>
        <v>-15.40000000000007</v>
      </c>
    </row>
    <row r="996" spans="2:7">
      <c r="B996" s="787"/>
      <c r="C996" s="787"/>
      <c r="G996" s="16">
        <f t="shared" si="19"/>
        <v>-15.40000000000007</v>
      </c>
    </row>
    <row r="997" spans="2:7">
      <c r="B997" s="787"/>
      <c r="C997" s="787"/>
      <c r="G997" s="16">
        <f t="shared" si="19"/>
        <v>-15.40000000000007</v>
      </c>
    </row>
    <row r="998" spans="2:7">
      <c r="B998" s="787"/>
      <c r="C998" s="787"/>
      <c r="G998" s="16">
        <f t="shared" si="19"/>
        <v>-15.40000000000007</v>
      </c>
    </row>
    <row r="999" spans="2:7">
      <c r="B999" s="787"/>
      <c r="C999" s="787"/>
      <c r="G999" s="16">
        <f t="shared" si="19"/>
        <v>-15.40000000000007</v>
      </c>
    </row>
    <row r="1000" spans="2:7">
      <c r="B1000" s="787"/>
      <c r="C1000" s="787"/>
      <c r="G1000" s="16">
        <f t="shared" si="19"/>
        <v>-15.40000000000007</v>
      </c>
    </row>
    <row r="1001" spans="2:7">
      <c r="B1001" s="787"/>
      <c r="C1001" s="787"/>
      <c r="G1001" s="16">
        <f t="shared" si="19"/>
        <v>-15.40000000000007</v>
      </c>
    </row>
    <row r="1002" spans="2:7">
      <c r="B1002" s="787"/>
      <c r="C1002" s="787"/>
      <c r="G1002" s="16">
        <f t="shared" si="19"/>
        <v>-15.40000000000007</v>
      </c>
    </row>
    <row r="1003" spans="2:7">
      <c r="B1003" s="787"/>
      <c r="C1003" s="787"/>
      <c r="G1003" s="16">
        <f t="shared" si="19"/>
        <v>-15.40000000000007</v>
      </c>
    </row>
    <row r="1004" spans="2:7">
      <c r="B1004" s="787"/>
      <c r="C1004" s="787"/>
      <c r="G1004" s="16">
        <f t="shared" si="19"/>
        <v>-15.40000000000007</v>
      </c>
    </row>
    <row r="1005" spans="2:7">
      <c r="B1005" s="787"/>
      <c r="C1005" s="787"/>
      <c r="G1005" s="16">
        <f t="shared" si="19"/>
        <v>-15.40000000000007</v>
      </c>
    </row>
    <row r="1006" spans="2:7">
      <c r="B1006" s="787"/>
      <c r="C1006" s="787"/>
      <c r="G1006" s="16">
        <f t="shared" si="19"/>
        <v>-15.40000000000007</v>
      </c>
    </row>
    <row r="1007" spans="2:7">
      <c r="B1007" s="787"/>
      <c r="C1007" s="787"/>
      <c r="G1007" s="16">
        <f t="shared" si="19"/>
        <v>-15.40000000000007</v>
      </c>
    </row>
    <row r="1008" spans="2:7">
      <c r="B1008" s="787"/>
      <c r="C1008" s="787"/>
      <c r="G1008" s="16">
        <f t="shared" si="19"/>
        <v>-15.40000000000007</v>
      </c>
    </row>
    <row r="1009" spans="2:7">
      <c r="B1009" s="787"/>
      <c r="C1009" s="787"/>
      <c r="G1009" s="16">
        <f t="shared" si="19"/>
        <v>-15.40000000000007</v>
      </c>
    </row>
    <row r="1010" spans="2:7">
      <c r="B1010" s="787"/>
      <c r="C1010" s="787"/>
      <c r="G1010" s="16">
        <f t="shared" si="19"/>
        <v>-15.40000000000007</v>
      </c>
    </row>
    <row r="1011" spans="2:7">
      <c r="B1011" s="787"/>
      <c r="C1011" s="787"/>
      <c r="G1011" s="16">
        <f t="shared" si="19"/>
        <v>-15.40000000000007</v>
      </c>
    </row>
    <row r="1012" spans="2:7">
      <c r="B1012" s="787"/>
      <c r="C1012" s="787"/>
      <c r="G1012" s="16">
        <f t="shared" si="19"/>
        <v>-15.40000000000007</v>
      </c>
    </row>
    <row r="1013" spans="2:7">
      <c r="B1013" s="787"/>
      <c r="C1013" s="787"/>
      <c r="G1013" s="16">
        <f t="shared" si="19"/>
        <v>-15.40000000000007</v>
      </c>
    </row>
    <row r="1014" spans="2:7">
      <c r="B1014" s="787"/>
      <c r="C1014" s="787"/>
      <c r="G1014" s="16">
        <f t="shared" si="19"/>
        <v>-15.40000000000007</v>
      </c>
    </row>
    <row r="1015" spans="2:7">
      <c r="B1015" s="787"/>
      <c r="C1015" s="787"/>
      <c r="G1015" s="16">
        <f t="shared" si="19"/>
        <v>-15.40000000000007</v>
      </c>
    </row>
    <row r="1016" spans="2:7">
      <c r="B1016" s="787"/>
      <c r="C1016" s="787"/>
      <c r="G1016" s="16">
        <f t="shared" si="19"/>
        <v>-15.40000000000007</v>
      </c>
    </row>
  </sheetData>
  <autoFilter ref="A4:T684" xr:uid="{00000000-0001-0000-1A00-000000000000}"/>
  <mergeCells count="13">
    <mergeCell ref="K523:M523"/>
    <mergeCell ref="J502:L502"/>
    <mergeCell ref="B3:G3"/>
    <mergeCell ref="J280:O292"/>
    <mergeCell ref="M366:Q366"/>
    <mergeCell ref="N439:P439"/>
    <mergeCell ref="N457:P457"/>
    <mergeCell ref="I452:M452"/>
    <mergeCell ref="K696:M696"/>
    <mergeCell ref="K680:M680"/>
    <mergeCell ref="J634:L634"/>
    <mergeCell ref="K607:M607"/>
    <mergeCell ref="K544:M544"/>
  </mergeCells>
  <phoneticPr fontId="14" type="noConversion"/>
  <pageMargins left="0.7" right="0.7" top="0.75" bottom="0.75" header="0.3" footer="0.3"/>
  <pageSetup paperSize="9" orientation="portrait" r:id="rId1"/>
  <legacy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42">
    <tabColor rgb="FF00B0F0"/>
  </sheetPr>
  <dimension ref="A3:Q1013"/>
  <sheetViews>
    <sheetView topLeftCell="A753" zoomScaleNormal="100" workbookViewId="0">
      <selection activeCell="E768" sqref="E768"/>
    </sheetView>
  </sheetViews>
  <sheetFormatPr defaultColWidth="11.42578125" defaultRowHeight="15"/>
  <cols>
    <col min="1" max="1" width="11.42578125" style="103" bestFit="1" customWidth="1"/>
    <col min="2" max="2" width="12.7109375" style="6" bestFit="1" customWidth="1"/>
    <col min="3" max="3" width="18.42578125" style="6" bestFit="1" customWidth="1"/>
    <col min="4" max="4" width="14.28515625" bestFit="1" customWidth="1"/>
    <col min="5" max="5" width="12" style="12" bestFit="1" customWidth="1"/>
    <col min="6" max="6" width="11.42578125" style="12"/>
    <col min="7" max="7" width="12.42578125" style="4" bestFit="1" customWidth="1"/>
    <col min="9" max="9" width="12.28515625" customWidth="1"/>
    <col min="10" max="10" width="12" customWidth="1"/>
    <col min="11" max="11" width="11.42578125" style="121"/>
    <col min="17" max="17" width="16" bestFit="1" customWidth="1"/>
  </cols>
  <sheetData>
    <row r="3" spans="1:11">
      <c r="B3" s="820" t="s">
        <v>5652</v>
      </c>
      <c r="C3" s="820"/>
      <c r="D3" s="820"/>
      <c r="E3" s="820"/>
      <c r="F3" s="820"/>
      <c r="G3" s="10"/>
    </row>
    <row r="5" spans="1:11" s="6" customFormat="1" ht="30">
      <c r="A5" s="104" t="s">
        <v>1</v>
      </c>
      <c r="B5" s="804" t="s">
        <v>2</v>
      </c>
      <c r="C5" s="804" t="s">
        <v>3</v>
      </c>
      <c r="D5" s="804" t="s">
        <v>4</v>
      </c>
      <c r="E5" s="13" t="s">
        <v>5</v>
      </c>
      <c r="F5" s="13" t="s">
        <v>6</v>
      </c>
      <c r="G5" s="14" t="s">
        <v>7</v>
      </c>
      <c r="H5" s="787"/>
      <c r="I5" s="787"/>
      <c r="J5" s="787"/>
      <c r="K5" s="814"/>
    </row>
    <row r="6" spans="1:11">
      <c r="A6" s="103">
        <v>42736</v>
      </c>
      <c r="B6" s="787" t="s">
        <v>8</v>
      </c>
      <c r="C6" s="786"/>
      <c r="D6" s="10"/>
      <c r="E6" s="11"/>
      <c r="F6" s="11"/>
      <c r="G6" s="1">
        <v>395.8</v>
      </c>
    </row>
    <row r="7" spans="1:11">
      <c r="A7" s="103">
        <v>42745</v>
      </c>
      <c r="B7" s="787">
        <v>12067</v>
      </c>
      <c r="C7" s="787" t="s">
        <v>340</v>
      </c>
      <c r="E7" s="4"/>
      <c r="F7" s="4">
        <v>300</v>
      </c>
      <c r="G7" s="4">
        <f>+G6+E7-F7</f>
        <v>95.800000000000011</v>
      </c>
    </row>
    <row r="8" spans="1:11">
      <c r="A8" s="103">
        <v>42752</v>
      </c>
      <c r="B8" s="787">
        <v>12099</v>
      </c>
      <c r="C8" s="787" t="s">
        <v>340</v>
      </c>
      <c r="E8" s="4"/>
      <c r="F8" s="4">
        <v>95.8</v>
      </c>
      <c r="G8" s="4">
        <f t="shared" ref="G8:G71" si="0">+G7+E8-F8</f>
        <v>0</v>
      </c>
    </row>
    <row r="9" spans="1:11">
      <c r="A9" s="105">
        <v>42766</v>
      </c>
      <c r="B9" s="786" t="s">
        <v>10</v>
      </c>
      <c r="C9" s="786" t="s">
        <v>11</v>
      </c>
      <c r="D9" t="s">
        <v>12</v>
      </c>
      <c r="E9" s="1">
        <v>48.3</v>
      </c>
      <c r="F9" s="11"/>
      <c r="G9" s="4">
        <f t="shared" si="0"/>
        <v>48.3</v>
      </c>
    </row>
    <row r="10" spans="1:11">
      <c r="B10" s="787"/>
      <c r="C10" s="787"/>
      <c r="D10" t="s">
        <v>13</v>
      </c>
      <c r="E10" s="4">
        <v>2.8</v>
      </c>
      <c r="F10" s="4"/>
      <c r="G10" s="4">
        <f t="shared" si="0"/>
        <v>51.099999999999994</v>
      </c>
    </row>
    <row r="11" spans="1:11">
      <c r="B11" s="787"/>
      <c r="C11" s="787"/>
      <c r="D11" t="s">
        <v>14</v>
      </c>
      <c r="E11" s="4">
        <v>300</v>
      </c>
      <c r="F11" s="4"/>
      <c r="G11" s="4">
        <f t="shared" si="0"/>
        <v>351.1</v>
      </c>
    </row>
    <row r="12" spans="1:11">
      <c r="A12" s="103">
        <v>42775</v>
      </c>
      <c r="B12" s="787">
        <v>12234</v>
      </c>
      <c r="C12" s="787" t="s">
        <v>11</v>
      </c>
      <c r="D12" t="s">
        <v>14</v>
      </c>
      <c r="E12" s="4"/>
      <c r="F12" s="4">
        <v>300</v>
      </c>
      <c r="G12" s="4">
        <f t="shared" si="0"/>
        <v>51.100000000000023</v>
      </c>
    </row>
    <row r="13" spans="1:11">
      <c r="A13" s="103">
        <v>42801</v>
      </c>
      <c r="B13" s="787">
        <v>12355</v>
      </c>
      <c r="C13" s="787" t="s">
        <v>11</v>
      </c>
      <c r="D13" t="s">
        <v>12</v>
      </c>
      <c r="E13" s="4"/>
      <c r="F13" s="4">
        <v>48.3</v>
      </c>
      <c r="G13" s="4">
        <f t="shared" si="0"/>
        <v>2.8000000000000256</v>
      </c>
    </row>
    <row r="14" spans="1:11">
      <c r="A14" s="103">
        <v>42801</v>
      </c>
      <c r="B14" s="787">
        <v>12355</v>
      </c>
      <c r="C14" s="787" t="s">
        <v>11</v>
      </c>
      <c r="D14" t="s">
        <v>13</v>
      </c>
      <c r="E14" s="4"/>
      <c r="F14" s="4">
        <v>2.8</v>
      </c>
      <c r="G14" s="4">
        <f t="shared" si="0"/>
        <v>2.5757174171303632E-14</v>
      </c>
    </row>
    <row r="15" spans="1:11">
      <c r="A15" s="105">
        <v>42794</v>
      </c>
      <c r="B15" s="786" t="s">
        <v>10</v>
      </c>
      <c r="C15" s="786" t="s">
        <v>15</v>
      </c>
      <c r="D15" t="s">
        <v>12</v>
      </c>
      <c r="E15" s="1">
        <v>46.2</v>
      </c>
      <c r="F15" s="11"/>
      <c r="G15" s="4">
        <f t="shared" si="0"/>
        <v>46.200000000000031</v>
      </c>
    </row>
    <row r="16" spans="1:11">
      <c r="B16" s="787"/>
      <c r="C16" s="787"/>
      <c r="D16" t="s">
        <v>13</v>
      </c>
      <c r="E16" s="4">
        <v>2</v>
      </c>
      <c r="F16" s="4"/>
      <c r="G16" s="4">
        <f t="shared" si="0"/>
        <v>48.200000000000031</v>
      </c>
    </row>
    <row r="17" spans="1:7">
      <c r="B17" s="787"/>
      <c r="C17" s="787"/>
      <c r="D17" t="s">
        <v>14</v>
      </c>
      <c r="E17" s="4">
        <v>300</v>
      </c>
      <c r="F17" s="4"/>
      <c r="G17" s="4">
        <f t="shared" si="0"/>
        <v>348.20000000000005</v>
      </c>
    </row>
    <row r="18" spans="1:7">
      <c r="A18" s="103">
        <v>42801</v>
      </c>
      <c r="B18" s="787">
        <v>12355</v>
      </c>
      <c r="C18" s="787" t="s">
        <v>15</v>
      </c>
      <c r="D18" t="s">
        <v>14</v>
      </c>
      <c r="E18" s="4"/>
      <c r="F18" s="4">
        <v>300</v>
      </c>
      <c r="G18" s="4">
        <f t="shared" si="0"/>
        <v>48.200000000000045</v>
      </c>
    </row>
    <row r="19" spans="1:7">
      <c r="A19" s="103">
        <v>42832</v>
      </c>
      <c r="B19" s="787">
        <v>12494</v>
      </c>
      <c r="C19" s="787" t="s">
        <v>15</v>
      </c>
      <c r="D19" t="s">
        <v>12</v>
      </c>
      <c r="E19" s="4"/>
      <c r="F19" s="4">
        <v>46.2</v>
      </c>
      <c r="G19" s="4">
        <f t="shared" si="0"/>
        <v>2.0000000000000426</v>
      </c>
    </row>
    <row r="20" spans="1:7">
      <c r="A20" s="103">
        <v>42832</v>
      </c>
      <c r="B20" s="787">
        <v>12494</v>
      </c>
      <c r="C20" s="787" t="s">
        <v>15</v>
      </c>
      <c r="D20" t="s">
        <v>13</v>
      </c>
      <c r="E20" s="4"/>
      <c r="F20" s="4">
        <v>2</v>
      </c>
      <c r="G20" s="4">
        <f t="shared" si="0"/>
        <v>4.2632564145606011E-14</v>
      </c>
    </row>
    <row r="21" spans="1:7">
      <c r="A21" s="105">
        <v>42825</v>
      </c>
      <c r="B21" s="786" t="s">
        <v>10</v>
      </c>
      <c r="C21" s="786" t="s">
        <v>16</v>
      </c>
      <c r="D21" t="s">
        <v>12</v>
      </c>
      <c r="E21" s="1">
        <v>46</v>
      </c>
      <c r="F21" s="11"/>
      <c r="G21" s="4">
        <f t="shared" si="0"/>
        <v>46.000000000000043</v>
      </c>
    </row>
    <row r="22" spans="1:7">
      <c r="B22" s="787"/>
      <c r="C22" s="787"/>
      <c r="D22" t="s">
        <v>13</v>
      </c>
      <c r="E22" s="4">
        <v>2</v>
      </c>
      <c r="F22" s="4"/>
      <c r="G22" s="4">
        <f t="shared" si="0"/>
        <v>48.000000000000043</v>
      </c>
    </row>
    <row r="23" spans="1:7">
      <c r="B23" s="787"/>
      <c r="C23" s="787"/>
      <c r="D23" t="s">
        <v>14</v>
      </c>
      <c r="E23" s="4">
        <v>300</v>
      </c>
      <c r="F23" s="4"/>
      <c r="G23" s="4">
        <f t="shared" si="0"/>
        <v>348.00000000000006</v>
      </c>
    </row>
    <row r="24" spans="1:7">
      <c r="A24" s="103">
        <v>42858</v>
      </c>
      <c r="B24" s="787">
        <v>12595</v>
      </c>
      <c r="C24" s="787" t="s">
        <v>16</v>
      </c>
      <c r="D24" t="s">
        <v>12</v>
      </c>
      <c r="E24" s="4"/>
      <c r="F24" s="4">
        <v>46</v>
      </c>
      <c r="G24" s="4">
        <f t="shared" si="0"/>
        <v>302.00000000000006</v>
      </c>
    </row>
    <row r="25" spans="1:7">
      <c r="A25" s="103">
        <v>42858</v>
      </c>
      <c r="B25" s="787">
        <v>12595</v>
      </c>
      <c r="C25" s="787" t="s">
        <v>16</v>
      </c>
      <c r="D25" t="s">
        <v>13</v>
      </c>
      <c r="E25" s="4"/>
      <c r="F25" s="4">
        <v>2</v>
      </c>
      <c r="G25" s="4">
        <f t="shared" si="0"/>
        <v>300.00000000000006</v>
      </c>
    </row>
    <row r="26" spans="1:7">
      <c r="A26" s="103">
        <v>42832</v>
      </c>
      <c r="B26" s="787">
        <v>12494</v>
      </c>
      <c r="C26" s="787" t="s">
        <v>16</v>
      </c>
      <c r="D26" t="s">
        <v>14</v>
      </c>
      <c r="E26" s="4"/>
      <c r="F26" s="4">
        <v>300</v>
      </c>
      <c r="G26" s="4">
        <f t="shared" si="0"/>
        <v>0</v>
      </c>
    </row>
    <row r="27" spans="1:7">
      <c r="A27" s="105">
        <v>42855</v>
      </c>
      <c r="B27" s="786" t="s">
        <v>10</v>
      </c>
      <c r="C27" s="786" t="s">
        <v>17</v>
      </c>
      <c r="D27" t="s">
        <v>12</v>
      </c>
      <c r="E27" s="1">
        <v>45.3</v>
      </c>
      <c r="F27" s="11"/>
      <c r="G27" s="4">
        <f t="shared" si="0"/>
        <v>45.3</v>
      </c>
    </row>
    <row r="28" spans="1:7">
      <c r="B28" s="787"/>
      <c r="C28" s="787"/>
      <c r="D28" t="s">
        <v>13</v>
      </c>
      <c r="E28" s="4">
        <v>2</v>
      </c>
      <c r="F28" s="4"/>
      <c r="G28" s="4">
        <f t="shared" si="0"/>
        <v>47.3</v>
      </c>
    </row>
    <row r="29" spans="1:7">
      <c r="B29" s="787"/>
      <c r="C29" s="787"/>
      <c r="D29" t="s">
        <v>14</v>
      </c>
      <c r="E29" s="4">
        <v>300</v>
      </c>
      <c r="F29" s="4"/>
      <c r="G29" s="4">
        <f t="shared" si="0"/>
        <v>347.3</v>
      </c>
    </row>
    <row r="30" spans="1:7">
      <c r="A30" s="103">
        <v>42858</v>
      </c>
      <c r="B30" s="787">
        <v>12595</v>
      </c>
      <c r="C30" s="787" t="s">
        <v>17</v>
      </c>
      <c r="D30" t="s">
        <v>14</v>
      </c>
      <c r="E30" s="4"/>
      <c r="F30" s="4">
        <v>300</v>
      </c>
      <c r="G30" s="4">
        <f t="shared" si="0"/>
        <v>47.300000000000011</v>
      </c>
    </row>
    <row r="31" spans="1:7">
      <c r="A31" s="103">
        <v>42885</v>
      </c>
      <c r="B31" s="787">
        <v>12730</v>
      </c>
      <c r="C31" s="787" t="s">
        <v>17</v>
      </c>
      <c r="D31" t="s">
        <v>12</v>
      </c>
      <c r="E31" s="4"/>
      <c r="F31" s="4">
        <v>45.3</v>
      </c>
      <c r="G31" s="4">
        <f t="shared" si="0"/>
        <v>2.0000000000000142</v>
      </c>
    </row>
    <row r="32" spans="1:7">
      <c r="A32" s="103">
        <v>42885</v>
      </c>
      <c r="B32" s="787">
        <v>12730</v>
      </c>
      <c r="C32" s="787" t="s">
        <v>17</v>
      </c>
      <c r="D32" t="s">
        <v>13</v>
      </c>
      <c r="E32" s="4"/>
      <c r="F32" s="4">
        <v>2</v>
      </c>
      <c r="G32" s="4">
        <f t="shared" si="0"/>
        <v>1.4210854715202004E-14</v>
      </c>
    </row>
    <row r="33" spans="1:7" ht="14.25" customHeight="1">
      <c r="A33" s="105">
        <v>42886</v>
      </c>
      <c r="B33" s="786" t="s">
        <v>10</v>
      </c>
      <c r="C33" s="786" t="s">
        <v>18</v>
      </c>
      <c r="D33" t="s">
        <v>12</v>
      </c>
      <c r="E33" s="1">
        <v>42.7</v>
      </c>
      <c r="F33" s="11"/>
      <c r="G33" s="4">
        <f t="shared" si="0"/>
        <v>42.700000000000017</v>
      </c>
    </row>
    <row r="34" spans="1:7">
      <c r="B34" s="787"/>
      <c r="C34" s="787"/>
      <c r="D34" t="s">
        <v>13</v>
      </c>
      <c r="E34" s="4">
        <v>2</v>
      </c>
      <c r="F34" s="4"/>
      <c r="G34" s="4">
        <f t="shared" si="0"/>
        <v>44.700000000000017</v>
      </c>
    </row>
    <row r="35" spans="1:7">
      <c r="B35" s="787"/>
      <c r="C35" s="787"/>
      <c r="D35" t="s">
        <v>14</v>
      </c>
      <c r="E35" s="4">
        <v>300</v>
      </c>
      <c r="F35" s="4"/>
      <c r="G35" s="4">
        <f t="shared" si="0"/>
        <v>344.70000000000005</v>
      </c>
    </row>
    <row r="36" spans="1:7">
      <c r="A36" s="103">
        <v>42906</v>
      </c>
      <c r="B36" s="787">
        <v>12862</v>
      </c>
      <c r="C36" s="787" t="s">
        <v>18</v>
      </c>
      <c r="D36" t="s">
        <v>12</v>
      </c>
      <c r="E36" s="4"/>
      <c r="F36" s="4">
        <v>42.7</v>
      </c>
      <c r="G36" s="4">
        <f t="shared" si="0"/>
        <v>302.00000000000006</v>
      </c>
    </row>
    <row r="37" spans="1:7">
      <c r="A37" s="103">
        <v>42906</v>
      </c>
      <c r="B37" s="787">
        <v>12862</v>
      </c>
      <c r="C37" s="787" t="s">
        <v>18</v>
      </c>
      <c r="D37" t="s">
        <v>13</v>
      </c>
      <c r="E37" s="4"/>
      <c r="F37" s="4">
        <v>2</v>
      </c>
      <c r="G37" s="4">
        <f t="shared" si="0"/>
        <v>300.00000000000006</v>
      </c>
    </row>
    <row r="38" spans="1:7">
      <c r="A38" s="103">
        <v>42906</v>
      </c>
      <c r="B38" s="787">
        <v>12862</v>
      </c>
      <c r="C38" s="787" t="s">
        <v>18</v>
      </c>
      <c r="D38" t="s">
        <v>14</v>
      </c>
      <c r="E38" s="4"/>
      <c r="F38" s="4">
        <v>300</v>
      </c>
      <c r="G38" s="4">
        <f t="shared" si="0"/>
        <v>0</v>
      </c>
    </row>
    <row r="39" spans="1:7">
      <c r="A39" s="105">
        <v>42916</v>
      </c>
      <c r="B39" s="786" t="s">
        <v>10</v>
      </c>
      <c r="C39" s="786" t="s">
        <v>19</v>
      </c>
      <c r="D39" t="s">
        <v>12</v>
      </c>
      <c r="E39" s="1">
        <v>41.8</v>
      </c>
      <c r="F39" s="4"/>
      <c r="G39" s="4">
        <f t="shared" si="0"/>
        <v>41.8</v>
      </c>
    </row>
    <row r="40" spans="1:7">
      <c r="B40" s="787"/>
      <c r="C40" s="787"/>
      <c r="D40" t="s">
        <v>13</v>
      </c>
      <c r="E40" s="4">
        <v>2</v>
      </c>
      <c r="F40" s="4"/>
      <c r="G40" s="4">
        <f t="shared" si="0"/>
        <v>43.8</v>
      </c>
    </row>
    <row r="41" spans="1:7">
      <c r="B41" s="787"/>
      <c r="C41" s="787"/>
      <c r="D41" t="s">
        <v>14</v>
      </c>
      <c r="E41" s="4">
        <v>300</v>
      </c>
      <c r="F41" s="4"/>
      <c r="G41" s="4">
        <f t="shared" si="0"/>
        <v>343.8</v>
      </c>
    </row>
    <row r="42" spans="1:7">
      <c r="A42" s="103">
        <v>42926</v>
      </c>
      <c r="B42" s="787">
        <v>12975</v>
      </c>
      <c r="C42" s="787" t="s">
        <v>19</v>
      </c>
      <c r="D42" t="s">
        <v>14</v>
      </c>
      <c r="E42" s="4"/>
      <c r="F42" s="4">
        <v>300</v>
      </c>
      <c r="G42" s="4">
        <f t="shared" si="0"/>
        <v>43.800000000000011</v>
      </c>
    </row>
    <row r="43" spans="1:7">
      <c r="A43" s="103">
        <v>42985</v>
      </c>
      <c r="B43" s="787">
        <v>13411</v>
      </c>
      <c r="C43" s="787" t="s">
        <v>19</v>
      </c>
      <c r="D43" t="s">
        <v>12</v>
      </c>
      <c r="E43" s="4"/>
      <c r="F43" s="4">
        <v>41.8</v>
      </c>
      <c r="G43" s="4">
        <f t="shared" si="0"/>
        <v>2.0000000000000142</v>
      </c>
    </row>
    <row r="44" spans="1:7">
      <c r="A44" s="103">
        <v>42985</v>
      </c>
      <c r="B44" s="787">
        <v>13411</v>
      </c>
      <c r="C44" s="787" t="s">
        <v>19</v>
      </c>
      <c r="D44" t="s">
        <v>13</v>
      </c>
      <c r="E44" s="4"/>
      <c r="F44" s="4">
        <v>2</v>
      </c>
      <c r="G44" s="4">
        <f t="shared" si="0"/>
        <v>1.4210854715202004E-14</v>
      </c>
    </row>
    <row r="45" spans="1:7">
      <c r="A45" s="105">
        <v>42947</v>
      </c>
      <c r="B45" s="786" t="s">
        <v>10</v>
      </c>
      <c r="C45" s="786"/>
      <c r="D45" t="s">
        <v>12</v>
      </c>
      <c r="E45" s="1">
        <v>38.5</v>
      </c>
      <c r="F45" s="4"/>
      <c r="G45" s="4">
        <f t="shared" si="0"/>
        <v>38.500000000000014</v>
      </c>
    </row>
    <row r="46" spans="1:7">
      <c r="B46" s="787"/>
      <c r="C46" s="787"/>
      <c r="D46" t="s">
        <v>13</v>
      </c>
      <c r="E46" s="4">
        <v>2</v>
      </c>
      <c r="F46" s="4"/>
      <c r="G46" s="4">
        <f t="shared" si="0"/>
        <v>40.500000000000014</v>
      </c>
    </row>
    <row r="47" spans="1:7">
      <c r="B47" s="787"/>
      <c r="C47" s="787"/>
      <c r="D47" t="s">
        <v>14</v>
      </c>
      <c r="E47" s="4">
        <v>300</v>
      </c>
      <c r="F47" s="4"/>
      <c r="G47" s="4">
        <f t="shared" si="0"/>
        <v>340.5</v>
      </c>
    </row>
    <row r="48" spans="1:7">
      <c r="A48" s="103">
        <v>42972</v>
      </c>
      <c r="B48" s="787">
        <v>13332</v>
      </c>
      <c r="C48" s="787" t="s">
        <v>20</v>
      </c>
      <c r="D48" t="s">
        <v>12</v>
      </c>
      <c r="E48" s="4"/>
      <c r="F48" s="4">
        <v>38.5</v>
      </c>
      <c r="G48" s="4">
        <f t="shared" si="0"/>
        <v>302</v>
      </c>
    </row>
    <row r="49" spans="1:7">
      <c r="A49" s="103">
        <v>42972</v>
      </c>
      <c r="B49" s="787">
        <v>13332</v>
      </c>
      <c r="C49" s="787" t="s">
        <v>20</v>
      </c>
      <c r="D49" t="s">
        <v>13</v>
      </c>
      <c r="E49" s="4"/>
      <c r="F49" s="4">
        <v>2</v>
      </c>
      <c r="G49" s="4">
        <f t="shared" si="0"/>
        <v>300</v>
      </c>
    </row>
    <row r="50" spans="1:7">
      <c r="A50" s="103">
        <v>42962</v>
      </c>
      <c r="B50" s="787">
        <v>13268</v>
      </c>
      <c r="C50" s="787" t="s">
        <v>20</v>
      </c>
      <c r="D50" t="s">
        <v>14</v>
      </c>
      <c r="E50" s="4"/>
      <c r="F50" s="4">
        <v>300</v>
      </c>
      <c r="G50" s="4">
        <f t="shared" si="0"/>
        <v>0</v>
      </c>
    </row>
    <row r="51" spans="1:7">
      <c r="A51" s="105">
        <v>42978</v>
      </c>
      <c r="B51" s="786" t="s">
        <v>10</v>
      </c>
      <c r="C51" s="786" t="s">
        <v>21</v>
      </c>
      <c r="D51" t="s">
        <v>12</v>
      </c>
      <c r="E51" s="1">
        <v>38.5</v>
      </c>
      <c r="F51" s="4"/>
      <c r="G51" s="4">
        <f t="shared" si="0"/>
        <v>38.5</v>
      </c>
    </row>
    <row r="52" spans="1:7">
      <c r="B52" s="787"/>
      <c r="C52" s="787"/>
      <c r="D52" t="s">
        <v>13</v>
      </c>
      <c r="E52" s="4">
        <v>2</v>
      </c>
      <c r="F52" s="4"/>
      <c r="G52" s="4">
        <f t="shared" si="0"/>
        <v>40.5</v>
      </c>
    </row>
    <row r="53" spans="1:7">
      <c r="B53" s="787"/>
      <c r="C53" s="787"/>
      <c r="D53" t="s">
        <v>14</v>
      </c>
      <c r="E53" s="4">
        <v>300</v>
      </c>
      <c r="F53" s="4"/>
      <c r="G53" s="4">
        <f t="shared" si="0"/>
        <v>340.5</v>
      </c>
    </row>
    <row r="54" spans="1:7">
      <c r="A54" s="103">
        <v>42986</v>
      </c>
      <c r="B54" s="787">
        <v>13422</v>
      </c>
      <c r="C54" s="787" t="s">
        <v>21</v>
      </c>
      <c r="D54" t="s">
        <v>14</v>
      </c>
      <c r="E54" s="4"/>
      <c r="F54" s="4">
        <v>300</v>
      </c>
      <c r="G54" s="4">
        <f t="shared" si="0"/>
        <v>40.5</v>
      </c>
    </row>
    <row r="55" spans="1:7">
      <c r="A55" s="103">
        <v>43063</v>
      </c>
      <c r="B55" s="787">
        <v>13840</v>
      </c>
      <c r="C55" s="787" t="s">
        <v>21</v>
      </c>
      <c r="D55" t="s">
        <v>12</v>
      </c>
      <c r="E55" s="4"/>
      <c r="F55" s="4">
        <v>36.6</v>
      </c>
      <c r="G55" s="4">
        <f t="shared" si="0"/>
        <v>3.8999999999999986</v>
      </c>
    </row>
    <row r="56" spans="1:7">
      <c r="A56" s="103">
        <v>43063</v>
      </c>
      <c r="B56" s="787">
        <v>13840</v>
      </c>
      <c r="C56" s="787" t="s">
        <v>21</v>
      </c>
      <c r="D56" t="s">
        <v>13</v>
      </c>
      <c r="E56" s="4"/>
      <c r="F56" s="4">
        <v>2</v>
      </c>
      <c r="G56" s="4">
        <f t="shared" si="0"/>
        <v>1.8999999999999986</v>
      </c>
    </row>
    <row r="57" spans="1:7">
      <c r="A57" s="103">
        <v>43097</v>
      </c>
      <c r="B57" s="787">
        <v>13986</v>
      </c>
      <c r="C57" s="787" t="s">
        <v>21</v>
      </c>
      <c r="D57" t="s">
        <v>12</v>
      </c>
      <c r="E57" s="4"/>
      <c r="F57" s="4">
        <v>1.9</v>
      </c>
      <c r="G57" s="4">
        <f t="shared" si="0"/>
        <v>0</v>
      </c>
    </row>
    <row r="58" spans="1:7">
      <c r="A58" s="105">
        <v>43008</v>
      </c>
      <c r="B58" s="786" t="s">
        <v>10</v>
      </c>
      <c r="C58" s="786" t="s">
        <v>22</v>
      </c>
      <c r="D58" t="s">
        <v>12</v>
      </c>
      <c r="E58" s="1">
        <v>36.700000000000003</v>
      </c>
      <c r="F58" s="4"/>
      <c r="G58" s="4">
        <f t="shared" si="0"/>
        <v>36.700000000000003</v>
      </c>
    </row>
    <row r="59" spans="1:7">
      <c r="B59" s="787"/>
      <c r="C59" s="787"/>
      <c r="D59" t="s">
        <v>13</v>
      </c>
      <c r="E59" s="4">
        <v>2</v>
      </c>
      <c r="F59" s="4"/>
      <c r="G59" s="4">
        <f t="shared" si="0"/>
        <v>38.700000000000003</v>
      </c>
    </row>
    <row r="60" spans="1:7">
      <c r="B60" s="787"/>
      <c r="C60" s="787"/>
      <c r="D60" t="s">
        <v>14</v>
      </c>
      <c r="E60" s="4">
        <v>300</v>
      </c>
      <c r="F60" s="4"/>
      <c r="G60" s="4">
        <f t="shared" si="0"/>
        <v>338.7</v>
      </c>
    </row>
    <row r="61" spans="1:7">
      <c r="A61" s="103">
        <v>43008</v>
      </c>
      <c r="B61" s="787">
        <v>13568</v>
      </c>
      <c r="C61" s="787" t="s">
        <v>22</v>
      </c>
      <c r="D61" t="s">
        <v>14</v>
      </c>
      <c r="E61" s="4"/>
      <c r="F61" s="4">
        <v>300</v>
      </c>
      <c r="G61" s="4">
        <f t="shared" si="0"/>
        <v>38.699999999999989</v>
      </c>
    </row>
    <row r="62" spans="1:7">
      <c r="A62" s="103">
        <v>43097</v>
      </c>
      <c r="B62" s="787">
        <v>13986</v>
      </c>
      <c r="C62" s="787" t="s">
        <v>22</v>
      </c>
      <c r="D62" t="s">
        <v>12</v>
      </c>
      <c r="E62" s="4"/>
      <c r="F62" s="4">
        <v>36.700000000000003</v>
      </c>
      <c r="G62" s="4">
        <f t="shared" si="0"/>
        <v>1.9999999999999858</v>
      </c>
    </row>
    <row r="63" spans="1:7">
      <c r="A63" s="103">
        <v>43097</v>
      </c>
      <c r="B63" s="787">
        <v>13986</v>
      </c>
      <c r="C63" s="787" t="s">
        <v>22</v>
      </c>
      <c r="D63" t="s">
        <v>13</v>
      </c>
      <c r="E63" s="4"/>
      <c r="F63" s="4">
        <v>2</v>
      </c>
      <c r="G63" s="4">
        <f t="shared" si="0"/>
        <v>-1.4210854715202004E-14</v>
      </c>
    </row>
    <row r="64" spans="1:7">
      <c r="A64" s="105">
        <v>43039</v>
      </c>
      <c r="B64" s="786" t="s">
        <v>10</v>
      </c>
      <c r="C64" s="786" t="s">
        <v>23</v>
      </c>
      <c r="D64" t="s">
        <v>12</v>
      </c>
      <c r="E64" s="1">
        <v>36.700000000000003</v>
      </c>
      <c r="F64" s="4"/>
      <c r="G64" s="4">
        <f t="shared" si="0"/>
        <v>36.699999999999989</v>
      </c>
    </row>
    <row r="65" spans="1:7">
      <c r="B65" s="787"/>
      <c r="C65" s="787"/>
      <c r="D65" t="s">
        <v>13</v>
      </c>
      <c r="E65" s="4">
        <v>2</v>
      </c>
      <c r="F65" s="4"/>
      <c r="G65" s="4">
        <f t="shared" si="0"/>
        <v>38.699999999999989</v>
      </c>
    </row>
    <row r="66" spans="1:7">
      <c r="B66" s="787"/>
      <c r="C66" s="787"/>
      <c r="D66" t="s">
        <v>14</v>
      </c>
      <c r="E66" s="4">
        <v>300</v>
      </c>
      <c r="F66" s="4"/>
      <c r="G66" s="4">
        <f t="shared" si="0"/>
        <v>338.7</v>
      </c>
    </row>
    <row r="67" spans="1:7" ht="15.75" customHeight="1">
      <c r="A67" s="103">
        <v>43039</v>
      </c>
      <c r="B67" s="787">
        <v>13740</v>
      </c>
      <c r="C67" s="787" t="s">
        <v>23</v>
      </c>
      <c r="D67" t="s">
        <v>14</v>
      </c>
      <c r="E67" s="4"/>
      <c r="F67" s="4">
        <v>270</v>
      </c>
      <c r="G67" s="4">
        <f t="shared" si="0"/>
        <v>68.699999999999989</v>
      </c>
    </row>
    <row r="68" spans="1:7" ht="15.75" customHeight="1">
      <c r="A68" s="103">
        <v>43063</v>
      </c>
      <c r="B68" s="787">
        <v>13841</v>
      </c>
      <c r="C68" s="787" t="s">
        <v>23</v>
      </c>
      <c r="D68" t="s">
        <v>14</v>
      </c>
      <c r="E68" s="4"/>
      <c r="F68" s="4">
        <v>30</v>
      </c>
      <c r="G68" s="4">
        <f t="shared" si="0"/>
        <v>38.699999999999989</v>
      </c>
    </row>
    <row r="69" spans="1:7" ht="15.75" customHeight="1">
      <c r="A69" s="103">
        <v>43097</v>
      </c>
      <c r="B69" s="787">
        <v>13986</v>
      </c>
      <c r="C69" s="787" t="s">
        <v>23</v>
      </c>
      <c r="D69" t="s">
        <v>12</v>
      </c>
      <c r="E69" s="4"/>
      <c r="F69" s="4">
        <v>36.700000000000003</v>
      </c>
      <c r="G69" s="4">
        <f t="shared" si="0"/>
        <v>1.9999999999999858</v>
      </c>
    </row>
    <row r="70" spans="1:7" ht="15.75" customHeight="1">
      <c r="A70" s="103">
        <v>43097</v>
      </c>
      <c r="B70" s="787">
        <v>13986</v>
      </c>
      <c r="C70" s="787" t="s">
        <v>23</v>
      </c>
      <c r="D70" t="s">
        <v>13</v>
      </c>
      <c r="E70" s="4"/>
      <c r="F70" s="4">
        <v>2</v>
      </c>
      <c r="G70" s="4">
        <f t="shared" si="0"/>
        <v>-1.4210854715202004E-14</v>
      </c>
    </row>
    <row r="71" spans="1:7">
      <c r="A71" s="105">
        <v>43069</v>
      </c>
      <c r="B71" s="786" t="s">
        <v>10</v>
      </c>
      <c r="C71" s="786" t="s">
        <v>24</v>
      </c>
      <c r="D71" t="s">
        <v>12</v>
      </c>
      <c r="E71" s="1">
        <v>39</v>
      </c>
      <c r="F71" s="4"/>
      <c r="G71" s="4">
        <f t="shared" si="0"/>
        <v>38.999999999999986</v>
      </c>
    </row>
    <row r="72" spans="1:7">
      <c r="B72" s="787"/>
      <c r="C72" s="787"/>
      <c r="D72" t="s">
        <v>13</v>
      </c>
      <c r="E72" s="4">
        <v>2</v>
      </c>
      <c r="F72" s="4"/>
      <c r="G72" s="4">
        <f t="shared" ref="G72:G135" si="1">+G71+E72-F72</f>
        <v>40.999999999999986</v>
      </c>
    </row>
    <row r="73" spans="1:7">
      <c r="B73" s="787"/>
      <c r="C73" s="787"/>
      <c r="D73" t="s">
        <v>14</v>
      </c>
      <c r="E73" s="4">
        <v>300</v>
      </c>
      <c r="F73" s="4"/>
      <c r="G73" s="4">
        <f t="shared" si="1"/>
        <v>341</v>
      </c>
    </row>
    <row r="74" spans="1:7">
      <c r="A74" s="103">
        <v>43069</v>
      </c>
      <c r="B74" s="787">
        <v>13876</v>
      </c>
      <c r="C74" s="787" t="s">
        <v>24</v>
      </c>
      <c r="D74" t="s">
        <v>14</v>
      </c>
      <c r="E74" s="4"/>
      <c r="F74" s="4">
        <v>150</v>
      </c>
      <c r="G74" s="4">
        <f t="shared" si="1"/>
        <v>191</v>
      </c>
    </row>
    <row r="75" spans="1:7">
      <c r="A75" s="103">
        <v>43074</v>
      </c>
      <c r="B75" s="787">
        <v>13908</v>
      </c>
      <c r="C75" s="787" t="s">
        <v>24</v>
      </c>
      <c r="D75" t="s">
        <v>14</v>
      </c>
      <c r="E75" s="4"/>
      <c r="F75" s="4">
        <v>50</v>
      </c>
      <c r="G75" s="4">
        <f t="shared" si="1"/>
        <v>141</v>
      </c>
    </row>
    <row r="76" spans="1:7">
      <c r="A76" s="103">
        <v>43097</v>
      </c>
      <c r="B76" s="787">
        <v>13986</v>
      </c>
      <c r="C76" s="787" t="s">
        <v>24</v>
      </c>
      <c r="D76" t="s">
        <v>12</v>
      </c>
      <c r="E76" s="4"/>
      <c r="F76" s="4">
        <v>39</v>
      </c>
      <c r="G76" s="4">
        <f t="shared" si="1"/>
        <v>102</v>
      </c>
    </row>
    <row r="77" spans="1:7">
      <c r="A77" s="103">
        <v>43097</v>
      </c>
      <c r="B77" s="787">
        <v>13986</v>
      </c>
      <c r="C77" s="787" t="s">
        <v>24</v>
      </c>
      <c r="D77" t="s">
        <v>13</v>
      </c>
      <c r="E77" s="4"/>
      <c r="F77" s="4">
        <v>2</v>
      </c>
      <c r="G77" s="4">
        <f t="shared" si="1"/>
        <v>100</v>
      </c>
    </row>
    <row r="78" spans="1:7">
      <c r="A78" s="103">
        <v>43097</v>
      </c>
      <c r="B78" s="787">
        <v>13986</v>
      </c>
      <c r="C78" s="787" t="s">
        <v>24</v>
      </c>
      <c r="D78" t="s">
        <v>14</v>
      </c>
      <c r="E78" s="4"/>
      <c r="F78" s="4">
        <v>100</v>
      </c>
      <c r="G78" s="4">
        <f t="shared" si="1"/>
        <v>0</v>
      </c>
    </row>
    <row r="79" spans="1:7">
      <c r="A79" s="105">
        <v>43100</v>
      </c>
      <c r="B79" s="786" t="s">
        <v>10</v>
      </c>
      <c r="C79" s="786" t="s">
        <v>25</v>
      </c>
      <c r="D79" t="s">
        <v>12</v>
      </c>
      <c r="E79" s="1">
        <v>42.5</v>
      </c>
      <c r="F79" s="4"/>
      <c r="G79" s="4">
        <f t="shared" si="1"/>
        <v>42.5</v>
      </c>
    </row>
    <row r="80" spans="1:7">
      <c r="B80" s="787"/>
      <c r="C80" s="787"/>
      <c r="D80" t="s">
        <v>13</v>
      </c>
      <c r="E80" s="4">
        <v>2</v>
      </c>
      <c r="F80" s="4"/>
      <c r="G80" s="4">
        <f t="shared" si="1"/>
        <v>44.5</v>
      </c>
    </row>
    <row r="81" spans="1:7">
      <c r="B81" s="787"/>
      <c r="C81" s="787"/>
      <c r="D81" t="s">
        <v>14</v>
      </c>
      <c r="E81" s="4">
        <v>300</v>
      </c>
      <c r="F81" s="4"/>
      <c r="G81" s="4">
        <f t="shared" si="1"/>
        <v>344.5</v>
      </c>
    </row>
    <row r="82" spans="1:7">
      <c r="A82" s="103">
        <v>43097</v>
      </c>
      <c r="B82" s="787">
        <v>13986</v>
      </c>
      <c r="C82" s="787" t="s">
        <v>25</v>
      </c>
      <c r="D82" t="s">
        <v>14</v>
      </c>
      <c r="E82" s="4"/>
      <c r="F82" s="4">
        <v>130</v>
      </c>
      <c r="G82" s="4">
        <f t="shared" si="1"/>
        <v>214.5</v>
      </c>
    </row>
    <row r="83" spans="1:7">
      <c r="A83" s="103">
        <v>43099</v>
      </c>
      <c r="B83" s="787">
        <v>14025</v>
      </c>
      <c r="C83" s="787" t="s">
        <v>25</v>
      </c>
      <c r="D83" t="s">
        <v>14</v>
      </c>
      <c r="E83" s="4"/>
      <c r="F83" s="4">
        <v>170</v>
      </c>
      <c r="G83" s="4">
        <f t="shared" si="1"/>
        <v>44.5</v>
      </c>
    </row>
    <row r="84" spans="1:7">
      <c r="A84" s="103">
        <v>43139</v>
      </c>
      <c r="B84" s="787">
        <v>14196</v>
      </c>
      <c r="C84" s="787" t="s">
        <v>25</v>
      </c>
      <c r="D84" t="s">
        <v>12</v>
      </c>
      <c r="E84" s="4"/>
      <c r="F84" s="4">
        <v>42.5</v>
      </c>
      <c r="G84" s="4">
        <f t="shared" si="1"/>
        <v>2</v>
      </c>
    </row>
    <row r="85" spans="1:7">
      <c r="A85" s="103">
        <v>43139</v>
      </c>
      <c r="B85" s="787">
        <v>14196</v>
      </c>
      <c r="C85" s="787" t="s">
        <v>25</v>
      </c>
      <c r="D85" t="s">
        <v>13</v>
      </c>
      <c r="E85" s="4"/>
      <c r="F85" s="4">
        <v>2</v>
      </c>
      <c r="G85" s="4">
        <f t="shared" si="1"/>
        <v>0</v>
      </c>
    </row>
    <row r="86" spans="1:7">
      <c r="A86" s="105">
        <v>43131</v>
      </c>
      <c r="B86" s="786" t="s">
        <v>10</v>
      </c>
      <c r="C86" s="786" t="s">
        <v>11</v>
      </c>
      <c r="D86" t="s">
        <v>12</v>
      </c>
      <c r="E86" s="1">
        <v>37.799999999999997</v>
      </c>
      <c r="F86" s="4"/>
      <c r="G86" s="4">
        <f t="shared" si="1"/>
        <v>37.799999999999997</v>
      </c>
    </row>
    <row r="87" spans="1:7">
      <c r="B87" s="787"/>
      <c r="C87" s="787"/>
      <c r="D87" t="s">
        <v>13</v>
      </c>
      <c r="E87" s="4">
        <v>2</v>
      </c>
      <c r="F87" s="4"/>
      <c r="G87" s="4">
        <f t="shared" si="1"/>
        <v>39.799999999999997</v>
      </c>
    </row>
    <row r="88" spans="1:7">
      <c r="B88" s="787"/>
      <c r="C88" s="787"/>
      <c r="D88" t="s">
        <v>14</v>
      </c>
      <c r="E88" s="4">
        <v>300</v>
      </c>
      <c r="F88" s="4"/>
      <c r="G88" s="4">
        <f t="shared" si="1"/>
        <v>339.8</v>
      </c>
    </row>
    <row r="89" spans="1:7">
      <c r="A89" s="103">
        <v>43139</v>
      </c>
      <c r="B89" s="787">
        <v>14196</v>
      </c>
      <c r="C89" s="787" t="s">
        <v>11</v>
      </c>
      <c r="D89" t="s">
        <v>14</v>
      </c>
      <c r="E89" s="4"/>
      <c r="F89" s="4">
        <v>300</v>
      </c>
      <c r="G89" s="4">
        <f t="shared" si="1"/>
        <v>39.800000000000011</v>
      </c>
    </row>
    <row r="90" spans="1:7">
      <c r="A90" s="103">
        <v>43160</v>
      </c>
      <c r="B90" s="787">
        <v>14306</v>
      </c>
      <c r="C90" s="787" t="s">
        <v>11</v>
      </c>
      <c r="D90" t="s">
        <v>12</v>
      </c>
      <c r="E90" s="4"/>
      <c r="F90" s="4">
        <v>37.799999999999997</v>
      </c>
      <c r="G90" s="4">
        <f t="shared" si="1"/>
        <v>2.0000000000000142</v>
      </c>
    </row>
    <row r="91" spans="1:7">
      <c r="A91" s="103">
        <v>43160</v>
      </c>
      <c r="B91" s="787">
        <v>14306</v>
      </c>
      <c r="C91" s="787" t="s">
        <v>11</v>
      </c>
      <c r="D91" t="s">
        <v>13</v>
      </c>
      <c r="E91" s="4"/>
      <c r="F91" s="4">
        <v>2</v>
      </c>
      <c r="G91" s="4">
        <f t="shared" si="1"/>
        <v>1.4210854715202004E-14</v>
      </c>
    </row>
    <row r="92" spans="1:7">
      <c r="A92" s="105">
        <v>43159</v>
      </c>
      <c r="B92" s="786" t="s">
        <v>10</v>
      </c>
      <c r="C92" s="786" t="s">
        <v>15</v>
      </c>
      <c r="D92" t="s">
        <v>12</v>
      </c>
      <c r="E92" s="1">
        <v>37</v>
      </c>
      <c r="F92" s="4"/>
      <c r="G92" s="4">
        <f t="shared" si="1"/>
        <v>37.000000000000014</v>
      </c>
    </row>
    <row r="93" spans="1:7">
      <c r="B93" s="787"/>
      <c r="C93" s="787"/>
      <c r="D93" t="s">
        <v>13</v>
      </c>
      <c r="E93" s="4">
        <v>2</v>
      </c>
      <c r="F93" s="4"/>
      <c r="G93" s="4">
        <f t="shared" si="1"/>
        <v>39.000000000000014</v>
      </c>
    </row>
    <row r="94" spans="1:7">
      <c r="B94" s="787"/>
      <c r="C94" s="787"/>
      <c r="D94" t="s">
        <v>14</v>
      </c>
      <c r="E94" s="4">
        <v>300</v>
      </c>
      <c r="F94" s="4"/>
      <c r="G94" s="4">
        <f t="shared" si="1"/>
        <v>339</v>
      </c>
    </row>
    <row r="95" spans="1:7">
      <c r="A95" s="103">
        <v>43201</v>
      </c>
      <c r="B95" s="787">
        <v>14469</v>
      </c>
      <c r="C95" s="787" t="s">
        <v>15</v>
      </c>
      <c r="D95" t="s">
        <v>12</v>
      </c>
      <c r="E95" s="4"/>
      <c r="F95" s="4">
        <v>37</v>
      </c>
      <c r="G95" s="4">
        <f t="shared" si="1"/>
        <v>302</v>
      </c>
    </row>
    <row r="96" spans="1:7">
      <c r="A96" s="103">
        <v>43201</v>
      </c>
      <c r="B96" s="787">
        <v>14469</v>
      </c>
      <c r="C96" s="787" t="s">
        <v>15</v>
      </c>
      <c r="D96" t="s">
        <v>13</v>
      </c>
      <c r="E96" s="4"/>
      <c r="F96" s="4">
        <v>2</v>
      </c>
      <c r="G96" s="4">
        <f t="shared" si="1"/>
        <v>300</v>
      </c>
    </row>
    <row r="97" spans="1:7">
      <c r="A97" s="103">
        <v>43159</v>
      </c>
      <c r="B97" s="787">
        <v>14290</v>
      </c>
      <c r="C97" s="787" t="s">
        <v>15</v>
      </c>
      <c r="D97" t="s">
        <v>14</v>
      </c>
      <c r="E97" s="4"/>
      <c r="F97" s="4">
        <v>250</v>
      </c>
      <c r="G97" s="4">
        <f t="shared" si="1"/>
        <v>50</v>
      </c>
    </row>
    <row r="98" spans="1:7">
      <c r="A98" s="103">
        <v>43166</v>
      </c>
      <c r="B98" s="787">
        <v>14339</v>
      </c>
      <c r="C98" s="787" t="s">
        <v>15</v>
      </c>
      <c r="D98" t="s">
        <v>14</v>
      </c>
      <c r="E98" s="4"/>
      <c r="F98" s="4">
        <v>50</v>
      </c>
      <c r="G98" s="4">
        <f t="shared" si="1"/>
        <v>0</v>
      </c>
    </row>
    <row r="99" spans="1:7">
      <c r="A99" s="105">
        <v>43190</v>
      </c>
      <c r="B99" s="786" t="s">
        <v>10</v>
      </c>
      <c r="C99" s="786" t="s">
        <v>16</v>
      </c>
      <c r="D99" t="s">
        <v>12</v>
      </c>
      <c r="E99" s="4">
        <v>35.5</v>
      </c>
      <c r="F99" s="4"/>
      <c r="G99" s="4">
        <f t="shared" si="1"/>
        <v>35.5</v>
      </c>
    </row>
    <row r="100" spans="1:7">
      <c r="B100" s="787"/>
      <c r="C100" s="787"/>
      <c r="D100" t="s">
        <v>13</v>
      </c>
      <c r="E100" s="4">
        <v>2</v>
      </c>
      <c r="F100" s="4"/>
      <c r="G100" s="4">
        <f t="shared" si="1"/>
        <v>37.5</v>
      </c>
    </row>
    <row r="101" spans="1:7">
      <c r="B101" s="787"/>
      <c r="C101" s="787"/>
      <c r="D101" t="s">
        <v>14</v>
      </c>
      <c r="E101" s="4">
        <v>300</v>
      </c>
      <c r="F101" s="4"/>
      <c r="G101" s="4">
        <f t="shared" si="1"/>
        <v>337.5</v>
      </c>
    </row>
    <row r="102" spans="1:7">
      <c r="A102" s="103">
        <v>43201</v>
      </c>
      <c r="B102" s="787">
        <v>14469</v>
      </c>
      <c r="C102" s="786" t="s">
        <v>16</v>
      </c>
      <c r="D102" t="s">
        <v>14</v>
      </c>
      <c r="E102" s="4"/>
      <c r="F102" s="4">
        <v>60</v>
      </c>
      <c r="G102" s="4">
        <f t="shared" si="1"/>
        <v>277.5</v>
      </c>
    </row>
    <row r="103" spans="1:7">
      <c r="A103" s="103">
        <v>43190</v>
      </c>
      <c r="B103" s="787">
        <v>14414</v>
      </c>
      <c r="C103" s="787" t="s">
        <v>16</v>
      </c>
      <c r="D103" t="s">
        <v>14</v>
      </c>
      <c r="E103" s="4"/>
      <c r="F103" s="4">
        <v>240</v>
      </c>
      <c r="G103" s="4">
        <f t="shared" si="1"/>
        <v>37.5</v>
      </c>
    </row>
    <row r="104" spans="1:7">
      <c r="A104" s="103">
        <v>43237</v>
      </c>
      <c r="B104" s="787">
        <v>14612</v>
      </c>
      <c r="C104" s="787" t="s">
        <v>16</v>
      </c>
      <c r="D104" t="s">
        <v>12</v>
      </c>
      <c r="E104" s="4"/>
      <c r="F104" s="4">
        <v>35.5</v>
      </c>
      <c r="G104" s="4">
        <f t="shared" si="1"/>
        <v>2</v>
      </c>
    </row>
    <row r="105" spans="1:7">
      <c r="A105" s="103">
        <v>43237</v>
      </c>
      <c r="B105" s="787">
        <v>14612</v>
      </c>
      <c r="C105" s="787" t="s">
        <v>16</v>
      </c>
      <c r="D105" t="s">
        <v>13</v>
      </c>
      <c r="E105" s="4"/>
      <c r="F105" s="4">
        <v>2</v>
      </c>
      <c r="G105" s="4">
        <f t="shared" si="1"/>
        <v>0</v>
      </c>
    </row>
    <row r="106" spans="1:7">
      <c r="A106" s="105">
        <v>43220</v>
      </c>
      <c r="B106" s="786" t="s">
        <v>10</v>
      </c>
      <c r="C106" s="786" t="s">
        <v>17</v>
      </c>
      <c r="D106" t="s">
        <v>12</v>
      </c>
      <c r="E106" s="4">
        <v>36.700000000000003</v>
      </c>
      <c r="F106" s="4"/>
      <c r="G106" s="4">
        <f t="shared" si="1"/>
        <v>36.700000000000003</v>
      </c>
    </row>
    <row r="107" spans="1:7">
      <c r="B107" s="787"/>
      <c r="C107" s="787"/>
      <c r="D107" t="s">
        <v>13</v>
      </c>
      <c r="E107" s="4">
        <v>2</v>
      </c>
      <c r="F107" s="4"/>
      <c r="G107" s="4">
        <f t="shared" si="1"/>
        <v>38.700000000000003</v>
      </c>
    </row>
    <row r="108" spans="1:7">
      <c r="B108" s="787"/>
      <c r="C108" s="787"/>
      <c r="D108" t="s">
        <v>14</v>
      </c>
      <c r="E108" s="4">
        <v>300</v>
      </c>
      <c r="F108" s="4"/>
      <c r="G108" s="4">
        <f t="shared" si="1"/>
        <v>338.7</v>
      </c>
    </row>
    <row r="109" spans="1:7">
      <c r="A109" s="103">
        <v>43220</v>
      </c>
      <c r="B109" s="787">
        <v>14546</v>
      </c>
      <c r="C109" s="787" t="s">
        <v>17</v>
      </c>
      <c r="D109" t="s">
        <v>14</v>
      </c>
      <c r="E109" s="4"/>
      <c r="F109" s="4">
        <v>250</v>
      </c>
      <c r="G109" s="4">
        <f t="shared" si="1"/>
        <v>88.699999999999989</v>
      </c>
    </row>
    <row r="110" spans="1:7">
      <c r="A110" s="103">
        <v>43243</v>
      </c>
      <c r="B110" s="787">
        <v>14648</v>
      </c>
      <c r="C110" s="787" t="s">
        <v>17</v>
      </c>
      <c r="D110" t="s">
        <v>12</v>
      </c>
      <c r="E110" s="4"/>
      <c r="F110" s="4">
        <v>36.700000000000003</v>
      </c>
      <c r="G110" s="4">
        <f t="shared" si="1"/>
        <v>51.999999999999986</v>
      </c>
    </row>
    <row r="111" spans="1:7">
      <c r="A111" s="103">
        <v>43243</v>
      </c>
      <c r="B111" s="787">
        <v>14648</v>
      </c>
      <c r="C111" s="787" t="s">
        <v>17</v>
      </c>
      <c r="D111" t="s">
        <v>13</v>
      </c>
      <c r="E111" s="4"/>
      <c r="F111" s="4">
        <v>2</v>
      </c>
      <c r="G111" s="4">
        <f t="shared" si="1"/>
        <v>49.999999999999986</v>
      </c>
    </row>
    <row r="112" spans="1:7">
      <c r="A112" s="103">
        <v>43248</v>
      </c>
      <c r="B112" s="787">
        <v>14686</v>
      </c>
      <c r="C112" s="787" t="s">
        <v>17</v>
      </c>
      <c r="D112" t="s">
        <v>14</v>
      </c>
      <c r="E112" s="4"/>
      <c r="F112" s="4">
        <v>50</v>
      </c>
      <c r="G112" s="4">
        <f t="shared" si="1"/>
        <v>0</v>
      </c>
    </row>
    <row r="113" spans="1:7">
      <c r="A113" s="105">
        <v>43251</v>
      </c>
      <c r="B113" s="786" t="s">
        <v>10</v>
      </c>
      <c r="C113" s="786" t="s">
        <v>18</v>
      </c>
      <c r="D113" t="s">
        <v>12</v>
      </c>
      <c r="E113" s="4">
        <v>34.200000000000003</v>
      </c>
      <c r="F113" s="4"/>
      <c r="G113" s="4">
        <f t="shared" si="1"/>
        <v>34.200000000000003</v>
      </c>
    </row>
    <row r="114" spans="1:7">
      <c r="B114" s="787"/>
      <c r="C114" s="787"/>
      <c r="D114" t="s">
        <v>13</v>
      </c>
      <c r="E114" s="4">
        <v>2</v>
      </c>
      <c r="F114" s="4"/>
      <c r="G114" s="4">
        <f t="shared" si="1"/>
        <v>36.200000000000003</v>
      </c>
    </row>
    <row r="115" spans="1:7">
      <c r="B115" s="787"/>
      <c r="C115" s="787"/>
      <c r="D115" t="s">
        <v>14</v>
      </c>
      <c r="E115" s="4">
        <v>300</v>
      </c>
      <c r="F115" s="4"/>
      <c r="G115" s="4">
        <f t="shared" si="1"/>
        <v>336.2</v>
      </c>
    </row>
    <row r="116" spans="1:7">
      <c r="A116" s="103">
        <v>43251</v>
      </c>
      <c r="B116" s="787">
        <v>14727</v>
      </c>
      <c r="C116" s="787" t="s">
        <v>18</v>
      </c>
      <c r="D116" t="s">
        <v>14</v>
      </c>
      <c r="E116" s="4"/>
      <c r="F116" s="4">
        <v>50</v>
      </c>
      <c r="G116" s="4">
        <f t="shared" si="1"/>
        <v>286.2</v>
      </c>
    </row>
    <row r="117" spans="1:7">
      <c r="A117" s="103">
        <v>43262</v>
      </c>
      <c r="B117" s="787">
        <v>14774</v>
      </c>
      <c r="C117" s="787" t="s">
        <v>18</v>
      </c>
      <c r="D117" t="s">
        <v>14</v>
      </c>
      <c r="E117" s="4"/>
      <c r="F117" s="4">
        <v>250</v>
      </c>
      <c r="G117" s="4">
        <f t="shared" si="1"/>
        <v>36.199999999999989</v>
      </c>
    </row>
    <row r="118" spans="1:7">
      <c r="A118" s="103">
        <v>43368</v>
      </c>
      <c r="B118" s="787">
        <v>15208</v>
      </c>
      <c r="C118" s="787" t="s">
        <v>18</v>
      </c>
      <c r="D118" t="s">
        <v>12</v>
      </c>
      <c r="E118" s="4"/>
      <c r="F118" s="4">
        <v>34.200000000000003</v>
      </c>
      <c r="G118" s="4">
        <f t="shared" si="1"/>
        <v>1.9999999999999858</v>
      </c>
    </row>
    <row r="119" spans="1:7">
      <c r="A119" s="103">
        <v>43368</v>
      </c>
      <c r="B119" s="787">
        <v>15208</v>
      </c>
      <c r="C119" s="787" t="s">
        <v>18</v>
      </c>
      <c r="D119" t="s">
        <v>13</v>
      </c>
      <c r="E119" s="4"/>
      <c r="F119" s="4">
        <v>2</v>
      </c>
      <c r="G119" s="4">
        <f t="shared" si="1"/>
        <v>-1.4210854715202004E-14</v>
      </c>
    </row>
    <row r="120" spans="1:7">
      <c r="A120" s="105">
        <v>43281</v>
      </c>
      <c r="B120" s="786" t="s">
        <v>10</v>
      </c>
      <c r="C120" s="786" t="s">
        <v>19</v>
      </c>
      <c r="D120" t="s">
        <v>12</v>
      </c>
      <c r="E120" s="4">
        <v>31.5</v>
      </c>
      <c r="F120" s="4"/>
      <c r="G120" s="4">
        <f t="shared" si="1"/>
        <v>31.499999999999986</v>
      </c>
    </row>
    <row r="121" spans="1:7">
      <c r="B121" s="787"/>
      <c r="C121" s="787"/>
      <c r="D121" t="s">
        <v>13</v>
      </c>
      <c r="E121" s="4">
        <v>4</v>
      </c>
      <c r="F121" s="4"/>
      <c r="G121" s="4">
        <f t="shared" si="1"/>
        <v>35.499999999999986</v>
      </c>
    </row>
    <row r="122" spans="1:7">
      <c r="B122" s="787"/>
      <c r="C122" s="787"/>
      <c r="D122" t="s">
        <v>14</v>
      </c>
      <c r="E122" s="4">
        <v>300</v>
      </c>
      <c r="F122" s="4"/>
      <c r="G122" s="4">
        <f t="shared" si="1"/>
        <v>335.5</v>
      </c>
    </row>
    <row r="123" spans="1:7">
      <c r="A123" s="103">
        <v>43349</v>
      </c>
      <c r="B123" s="787">
        <v>15168</v>
      </c>
      <c r="C123" s="787" t="s">
        <v>19</v>
      </c>
      <c r="D123" t="s">
        <v>14</v>
      </c>
      <c r="E123" s="4"/>
      <c r="F123" s="4">
        <v>300</v>
      </c>
      <c r="G123" s="4">
        <f t="shared" si="1"/>
        <v>35.5</v>
      </c>
    </row>
    <row r="124" spans="1:7">
      <c r="A124" s="103">
        <v>43349</v>
      </c>
      <c r="B124" s="787">
        <v>15171</v>
      </c>
      <c r="C124" s="787" t="s">
        <v>19</v>
      </c>
      <c r="D124" t="s">
        <v>12</v>
      </c>
      <c r="E124" s="4"/>
      <c r="F124" s="4">
        <v>31.5</v>
      </c>
      <c r="G124" s="4">
        <f t="shared" si="1"/>
        <v>4</v>
      </c>
    </row>
    <row r="125" spans="1:7">
      <c r="A125" s="103">
        <v>43349</v>
      </c>
      <c r="B125" s="787">
        <v>15171</v>
      </c>
      <c r="C125" s="787" t="s">
        <v>19</v>
      </c>
      <c r="D125" t="s">
        <v>13</v>
      </c>
      <c r="E125" s="4"/>
      <c r="F125" s="4">
        <v>4</v>
      </c>
      <c r="G125" s="4">
        <f t="shared" si="1"/>
        <v>0</v>
      </c>
    </row>
    <row r="126" spans="1:7">
      <c r="A126" s="105">
        <v>43312</v>
      </c>
      <c r="B126" s="786" t="s">
        <v>10</v>
      </c>
      <c r="C126" s="786" t="s">
        <v>20</v>
      </c>
      <c r="D126" t="s">
        <v>12</v>
      </c>
      <c r="E126" s="4">
        <v>30.9</v>
      </c>
      <c r="F126" s="4"/>
      <c r="G126" s="4">
        <f t="shared" si="1"/>
        <v>30.9</v>
      </c>
    </row>
    <row r="127" spans="1:7">
      <c r="B127" s="787"/>
      <c r="C127" s="787"/>
      <c r="D127" t="s">
        <v>13</v>
      </c>
      <c r="E127" s="4">
        <v>2</v>
      </c>
      <c r="F127" s="4"/>
      <c r="G127" s="4">
        <f t="shared" si="1"/>
        <v>32.9</v>
      </c>
    </row>
    <row r="128" spans="1:7">
      <c r="B128" s="787"/>
      <c r="C128" s="787"/>
      <c r="D128" t="s">
        <v>14</v>
      </c>
      <c r="E128" s="4">
        <v>300</v>
      </c>
      <c r="F128" s="4"/>
      <c r="G128" s="4">
        <f t="shared" si="1"/>
        <v>332.9</v>
      </c>
    </row>
    <row r="129" spans="1:7">
      <c r="A129" s="103">
        <v>43335</v>
      </c>
      <c r="B129" s="787">
        <v>15085</v>
      </c>
      <c r="C129" s="787" t="s">
        <v>20</v>
      </c>
      <c r="D129" t="s">
        <v>12</v>
      </c>
      <c r="E129" s="4"/>
      <c r="F129" s="4">
        <v>30.9</v>
      </c>
      <c r="G129" s="4">
        <f t="shared" si="1"/>
        <v>302</v>
      </c>
    </row>
    <row r="130" spans="1:7">
      <c r="A130" s="103">
        <v>43335</v>
      </c>
      <c r="B130" s="787">
        <v>15085</v>
      </c>
      <c r="C130" s="787" t="s">
        <v>20</v>
      </c>
      <c r="D130" t="s">
        <v>13</v>
      </c>
      <c r="E130" s="4"/>
      <c r="F130" s="4">
        <v>2</v>
      </c>
      <c r="G130" s="4">
        <f t="shared" si="1"/>
        <v>300</v>
      </c>
    </row>
    <row r="131" spans="1:7">
      <c r="A131" s="103">
        <v>43374</v>
      </c>
      <c r="B131" s="787">
        <v>15276</v>
      </c>
      <c r="C131" s="787" t="s">
        <v>20</v>
      </c>
      <c r="D131" t="s">
        <v>14</v>
      </c>
      <c r="E131" s="4"/>
      <c r="F131" s="4">
        <v>160</v>
      </c>
      <c r="G131" s="4">
        <f t="shared" si="1"/>
        <v>140</v>
      </c>
    </row>
    <row r="132" spans="1:7">
      <c r="A132" s="103">
        <v>43384</v>
      </c>
      <c r="B132" s="787">
        <v>15332</v>
      </c>
      <c r="C132" s="20" t="s">
        <v>20</v>
      </c>
      <c r="D132" s="2" t="s">
        <v>14</v>
      </c>
      <c r="E132" s="16"/>
      <c r="F132" s="16">
        <v>140</v>
      </c>
      <c r="G132" s="4">
        <f t="shared" si="1"/>
        <v>0</v>
      </c>
    </row>
    <row r="133" spans="1:7">
      <c r="A133" s="105">
        <v>43343</v>
      </c>
      <c r="B133" s="786" t="s">
        <v>10</v>
      </c>
      <c r="C133" s="55" t="s">
        <v>21</v>
      </c>
      <c r="D133" s="2" t="s">
        <v>12</v>
      </c>
      <c r="E133" s="16">
        <v>30.8</v>
      </c>
      <c r="F133" s="16"/>
      <c r="G133" s="4">
        <f t="shared" si="1"/>
        <v>30.8</v>
      </c>
    </row>
    <row r="134" spans="1:7">
      <c r="B134" s="787"/>
      <c r="C134" s="20"/>
      <c r="D134" s="2" t="s">
        <v>13</v>
      </c>
      <c r="E134" s="16">
        <v>2</v>
      </c>
      <c r="F134" s="16"/>
      <c r="G134" s="4">
        <f t="shared" si="1"/>
        <v>32.799999999999997</v>
      </c>
    </row>
    <row r="135" spans="1:7" ht="15.75" customHeight="1">
      <c r="B135" s="787"/>
      <c r="C135" s="20"/>
      <c r="D135" s="2" t="s">
        <v>14</v>
      </c>
      <c r="E135" s="16">
        <v>300</v>
      </c>
      <c r="F135" s="16"/>
      <c r="G135" s="4">
        <f t="shared" si="1"/>
        <v>332.8</v>
      </c>
    </row>
    <row r="136" spans="1:7" ht="15.75" customHeight="1">
      <c r="A136" s="103">
        <v>43384</v>
      </c>
      <c r="B136" s="787">
        <v>15332</v>
      </c>
      <c r="C136" s="20" t="s">
        <v>21</v>
      </c>
      <c r="D136" s="2" t="s">
        <v>14</v>
      </c>
      <c r="E136" s="16"/>
      <c r="F136" s="16">
        <v>300</v>
      </c>
      <c r="G136" s="4">
        <f t="shared" ref="G136:G207" si="2">+G135+E136-F136</f>
        <v>32.800000000000011</v>
      </c>
    </row>
    <row r="137" spans="1:7" ht="15.75" customHeight="1">
      <c r="A137" s="103">
        <v>43483</v>
      </c>
      <c r="B137" s="787">
        <v>15791</v>
      </c>
      <c r="C137" s="20" t="s">
        <v>21</v>
      </c>
      <c r="D137" s="2" t="s">
        <v>12</v>
      </c>
      <c r="E137" s="16"/>
      <c r="F137" s="16">
        <v>30.8</v>
      </c>
      <c r="G137" s="4">
        <f t="shared" si="2"/>
        <v>2.0000000000000107</v>
      </c>
    </row>
    <row r="138" spans="1:7" ht="15.75" customHeight="1">
      <c r="A138" s="103">
        <v>43483</v>
      </c>
      <c r="B138" s="787">
        <v>15791</v>
      </c>
      <c r="C138" s="20" t="s">
        <v>21</v>
      </c>
      <c r="D138" s="2" t="s">
        <v>13</v>
      </c>
      <c r="E138" s="16"/>
      <c r="F138" s="16">
        <v>2</v>
      </c>
      <c r="G138" s="4">
        <f t="shared" si="2"/>
        <v>1.0658141036401503E-14</v>
      </c>
    </row>
    <row r="139" spans="1:7" ht="15.75" customHeight="1">
      <c r="A139" s="105">
        <v>43373</v>
      </c>
      <c r="B139" s="786" t="s">
        <v>10</v>
      </c>
      <c r="C139" s="55" t="s">
        <v>22</v>
      </c>
      <c r="D139" s="2" t="s">
        <v>12</v>
      </c>
      <c r="E139" s="16">
        <v>31.5</v>
      </c>
      <c r="F139" s="16"/>
      <c r="G139" s="4">
        <f t="shared" si="2"/>
        <v>31.500000000000011</v>
      </c>
    </row>
    <row r="140" spans="1:7" ht="15.75" customHeight="1">
      <c r="B140" s="787"/>
      <c r="C140" s="20"/>
      <c r="D140" s="2" t="s">
        <v>13</v>
      </c>
      <c r="E140" s="16">
        <v>3</v>
      </c>
      <c r="F140" s="16"/>
      <c r="G140" s="4">
        <f t="shared" si="2"/>
        <v>34.500000000000014</v>
      </c>
    </row>
    <row r="141" spans="1:7" ht="15.75" customHeight="1">
      <c r="B141" s="787"/>
      <c r="C141" s="20"/>
      <c r="D141" s="2" t="s">
        <v>14</v>
      </c>
      <c r="E141" s="16">
        <v>300</v>
      </c>
      <c r="F141" s="16"/>
      <c r="G141" s="4">
        <f t="shared" si="2"/>
        <v>334.5</v>
      </c>
    </row>
    <row r="142" spans="1:7" ht="15.75" customHeight="1">
      <c r="A142" s="103">
        <v>43404</v>
      </c>
      <c r="B142" s="787">
        <v>15412</v>
      </c>
      <c r="C142" s="20" t="s">
        <v>22</v>
      </c>
      <c r="D142" s="2" t="s">
        <v>14</v>
      </c>
      <c r="E142" s="16"/>
      <c r="F142" s="16">
        <v>90</v>
      </c>
      <c r="G142" s="4">
        <f t="shared" si="2"/>
        <v>244.5</v>
      </c>
    </row>
    <row r="143" spans="1:7" ht="15.75" customHeight="1">
      <c r="A143" s="103">
        <v>43434</v>
      </c>
      <c r="B143" s="787">
        <v>15550</v>
      </c>
      <c r="C143" s="20" t="s">
        <v>22</v>
      </c>
      <c r="D143" s="2" t="s">
        <v>14</v>
      </c>
      <c r="E143" s="16"/>
      <c r="F143" s="16">
        <v>90</v>
      </c>
      <c r="G143" s="4">
        <f t="shared" si="2"/>
        <v>154.5</v>
      </c>
    </row>
    <row r="144" spans="1:7" ht="15.75" customHeight="1">
      <c r="A144" s="103">
        <v>43462</v>
      </c>
      <c r="B144" s="787">
        <v>15644</v>
      </c>
      <c r="C144" s="20" t="s">
        <v>22</v>
      </c>
      <c r="D144" s="2" t="s">
        <v>14</v>
      </c>
      <c r="E144" s="16"/>
      <c r="F144" s="16">
        <v>120</v>
      </c>
      <c r="G144" s="4">
        <f t="shared" si="2"/>
        <v>34.5</v>
      </c>
    </row>
    <row r="145" spans="1:7" ht="15.75" customHeight="1">
      <c r="A145" s="103">
        <v>43483</v>
      </c>
      <c r="B145" s="787">
        <v>15791</v>
      </c>
      <c r="C145" s="20" t="s">
        <v>22</v>
      </c>
      <c r="D145" s="2" t="s">
        <v>12</v>
      </c>
      <c r="E145" s="16"/>
      <c r="F145" s="16">
        <v>31.5</v>
      </c>
      <c r="G145" s="4">
        <f t="shared" si="2"/>
        <v>3</v>
      </c>
    </row>
    <row r="146" spans="1:7" ht="15.75" customHeight="1">
      <c r="A146" s="103">
        <v>43483</v>
      </c>
      <c r="B146" s="787">
        <v>15791</v>
      </c>
      <c r="C146" s="20" t="s">
        <v>22</v>
      </c>
      <c r="D146" s="2" t="s">
        <v>13</v>
      </c>
      <c r="E146" s="16"/>
      <c r="F146" s="16">
        <v>3</v>
      </c>
      <c r="G146" s="4">
        <f t="shared" si="2"/>
        <v>0</v>
      </c>
    </row>
    <row r="147" spans="1:7" ht="15.75" customHeight="1">
      <c r="A147" s="105">
        <v>43404</v>
      </c>
      <c r="B147" s="786" t="s">
        <v>10</v>
      </c>
      <c r="C147" s="55" t="s">
        <v>23</v>
      </c>
      <c r="D147" s="2" t="s">
        <v>12</v>
      </c>
      <c r="E147" s="16">
        <v>31.7</v>
      </c>
      <c r="F147" s="16"/>
      <c r="G147" s="4">
        <f t="shared" si="2"/>
        <v>31.7</v>
      </c>
    </row>
    <row r="148" spans="1:7" ht="15.75" customHeight="1">
      <c r="B148" s="787"/>
      <c r="C148" s="20"/>
      <c r="D148" s="2" t="s">
        <v>13</v>
      </c>
      <c r="E148" s="16">
        <v>4</v>
      </c>
      <c r="F148" s="16"/>
      <c r="G148" s="4">
        <f t="shared" si="2"/>
        <v>35.700000000000003</v>
      </c>
    </row>
    <row r="149" spans="1:7" ht="15.75" customHeight="1">
      <c r="B149" s="787"/>
      <c r="C149" s="20"/>
      <c r="D149" s="2" t="s">
        <v>14</v>
      </c>
      <c r="E149" s="16">
        <v>300</v>
      </c>
      <c r="F149" s="16"/>
      <c r="G149" s="4">
        <f t="shared" si="2"/>
        <v>335.7</v>
      </c>
    </row>
    <row r="150" spans="1:7" ht="15.75" customHeight="1">
      <c r="A150" s="103">
        <v>43462</v>
      </c>
      <c r="B150" s="787">
        <v>15644</v>
      </c>
      <c r="C150" s="20" t="s">
        <v>23</v>
      </c>
      <c r="D150" s="2" t="s">
        <v>14</v>
      </c>
      <c r="E150" s="16"/>
      <c r="F150" s="16">
        <v>300</v>
      </c>
      <c r="G150" s="4">
        <f t="shared" si="2"/>
        <v>35.699999999999989</v>
      </c>
    </row>
    <row r="151" spans="1:7" ht="15.75" customHeight="1">
      <c r="A151" s="103">
        <v>43830</v>
      </c>
      <c r="B151" s="787">
        <v>15693</v>
      </c>
      <c r="C151" s="20" t="s">
        <v>23</v>
      </c>
      <c r="D151" s="2" t="s">
        <v>12</v>
      </c>
      <c r="E151" s="16"/>
      <c r="F151" s="16">
        <v>20</v>
      </c>
      <c r="G151" s="4">
        <f t="shared" si="2"/>
        <v>15.699999999999989</v>
      </c>
    </row>
    <row r="152" spans="1:7" ht="15.75" customHeight="1">
      <c r="A152" s="103">
        <v>43483</v>
      </c>
      <c r="B152" s="787">
        <v>15791</v>
      </c>
      <c r="C152" s="20" t="s">
        <v>23</v>
      </c>
      <c r="D152" s="2" t="s">
        <v>12</v>
      </c>
      <c r="E152" s="16"/>
      <c r="F152" s="16">
        <v>11.7</v>
      </c>
      <c r="G152" s="4">
        <f t="shared" si="2"/>
        <v>3.9999999999999893</v>
      </c>
    </row>
    <row r="153" spans="1:7" ht="15.75" customHeight="1">
      <c r="A153" s="103">
        <v>43483</v>
      </c>
      <c r="B153" s="787">
        <v>15791</v>
      </c>
      <c r="C153" s="20" t="s">
        <v>23</v>
      </c>
      <c r="D153" s="2" t="s">
        <v>13</v>
      </c>
      <c r="E153" s="16"/>
      <c r="F153" s="16">
        <v>4</v>
      </c>
      <c r="G153" s="4">
        <f t="shared" si="2"/>
        <v>-1.0658141036401503E-14</v>
      </c>
    </row>
    <row r="154" spans="1:7" ht="15.75" customHeight="1">
      <c r="A154" s="105">
        <v>43434</v>
      </c>
      <c r="B154" s="786" t="s">
        <v>10</v>
      </c>
      <c r="C154" s="55" t="s">
        <v>24</v>
      </c>
      <c r="D154" s="2" t="s">
        <v>12</v>
      </c>
      <c r="E154" s="16">
        <v>32.6</v>
      </c>
      <c r="F154" s="16"/>
      <c r="G154" s="4">
        <f t="shared" si="2"/>
        <v>32.599999999999994</v>
      </c>
    </row>
    <row r="155" spans="1:7" ht="15.75" customHeight="1">
      <c r="B155" s="787"/>
      <c r="C155" s="20"/>
      <c r="D155" s="2" t="s">
        <v>13</v>
      </c>
      <c r="E155" s="16">
        <v>4</v>
      </c>
      <c r="F155" s="16"/>
      <c r="G155" s="4">
        <f t="shared" si="2"/>
        <v>36.599999999999994</v>
      </c>
    </row>
    <row r="156" spans="1:7" ht="15.75" customHeight="1">
      <c r="B156" s="787"/>
      <c r="C156" s="20"/>
      <c r="D156" s="2" t="s">
        <v>14</v>
      </c>
      <c r="E156" s="16">
        <v>300</v>
      </c>
      <c r="F156" s="16"/>
      <c r="G156" s="4">
        <f t="shared" si="2"/>
        <v>336.6</v>
      </c>
    </row>
    <row r="157" spans="1:7" ht="15.75" customHeight="1">
      <c r="A157" s="103">
        <v>43462</v>
      </c>
      <c r="B157" s="787">
        <v>15644</v>
      </c>
      <c r="C157" s="20" t="s">
        <v>24</v>
      </c>
      <c r="D157" s="2" t="s">
        <v>14</v>
      </c>
      <c r="E157" s="16"/>
      <c r="F157" s="16">
        <v>300</v>
      </c>
      <c r="G157" s="4">
        <f t="shared" si="2"/>
        <v>36.600000000000023</v>
      </c>
    </row>
    <row r="158" spans="1:7" ht="15.75" customHeight="1">
      <c r="A158" s="103">
        <v>43483</v>
      </c>
      <c r="B158" s="787">
        <v>15791</v>
      </c>
      <c r="C158" s="20" t="s">
        <v>24</v>
      </c>
      <c r="D158" s="2" t="s">
        <v>12</v>
      </c>
      <c r="E158" s="16"/>
      <c r="F158" s="16">
        <v>32.6</v>
      </c>
      <c r="G158" s="4">
        <f t="shared" si="2"/>
        <v>4.0000000000000213</v>
      </c>
    </row>
    <row r="159" spans="1:7" ht="15.75" customHeight="1">
      <c r="A159" s="103">
        <v>43483</v>
      </c>
      <c r="B159" s="787">
        <v>15791</v>
      </c>
      <c r="C159" s="20" t="s">
        <v>24</v>
      </c>
      <c r="D159" s="2" t="s">
        <v>13</v>
      </c>
      <c r="E159" s="16"/>
      <c r="F159" s="16">
        <v>4</v>
      </c>
      <c r="G159" s="4">
        <f t="shared" si="2"/>
        <v>2.1316282072803006E-14</v>
      </c>
    </row>
    <row r="160" spans="1:7" ht="15.75" customHeight="1">
      <c r="A160" s="105">
        <v>43465</v>
      </c>
      <c r="B160" s="786" t="s">
        <v>10</v>
      </c>
      <c r="C160" s="55" t="s">
        <v>25</v>
      </c>
      <c r="D160" s="2" t="s">
        <v>12</v>
      </c>
      <c r="E160" s="16">
        <v>34.799999999999997</v>
      </c>
      <c r="F160" s="16"/>
      <c r="G160" s="4">
        <f t="shared" si="2"/>
        <v>34.800000000000018</v>
      </c>
    </row>
    <row r="161" spans="1:7" ht="15.75" customHeight="1">
      <c r="B161" s="787"/>
      <c r="C161" s="20"/>
      <c r="D161" s="2" t="s">
        <v>13</v>
      </c>
      <c r="E161" s="16">
        <v>4</v>
      </c>
      <c r="F161" s="16"/>
      <c r="G161" s="4">
        <f t="shared" si="2"/>
        <v>38.800000000000018</v>
      </c>
    </row>
    <row r="162" spans="1:7" ht="15.75" customHeight="1">
      <c r="B162" s="787"/>
      <c r="C162" s="20"/>
      <c r="D162" s="2" t="s">
        <v>14</v>
      </c>
      <c r="E162" s="16">
        <v>300</v>
      </c>
      <c r="F162" s="16"/>
      <c r="G162" s="4">
        <f t="shared" si="2"/>
        <v>338.8</v>
      </c>
    </row>
    <row r="163" spans="1:7" ht="15.75" customHeight="1">
      <c r="A163" s="103">
        <v>43462</v>
      </c>
      <c r="B163" s="787">
        <v>15644</v>
      </c>
      <c r="C163" s="20" t="s">
        <v>25</v>
      </c>
      <c r="D163" s="2" t="s">
        <v>14</v>
      </c>
      <c r="E163" s="16"/>
      <c r="F163" s="16">
        <v>120</v>
      </c>
      <c r="G163" s="4">
        <f t="shared" si="2"/>
        <v>218.8</v>
      </c>
    </row>
    <row r="164" spans="1:7" ht="15.75" customHeight="1">
      <c r="A164" s="103">
        <v>43830</v>
      </c>
      <c r="B164" s="787">
        <v>15693</v>
      </c>
      <c r="C164" s="20" t="s">
        <v>25</v>
      </c>
      <c r="D164" s="2" t="s">
        <v>14</v>
      </c>
      <c r="E164" s="16"/>
      <c r="F164" s="16">
        <v>180</v>
      </c>
      <c r="G164" s="4">
        <f t="shared" si="2"/>
        <v>38.800000000000011</v>
      </c>
    </row>
    <row r="165" spans="1:7" ht="15.75" customHeight="1">
      <c r="A165" s="103">
        <v>43552</v>
      </c>
      <c r="B165" s="787" t="s">
        <v>5653</v>
      </c>
      <c r="C165" s="20" t="s">
        <v>25</v>
      </c>
      <c r="D165" s="2" t="s">
        <v>12</v>
      </c>
      <c r="E165" s="16"/>
      <c r="F165" s="16">
        <v>34.799999999999997</v>
      </c>
      <c r="G165" s="4">
        <f t="shared" si="2"/>
        <v>4.0000000000000142</v>
      </c>
    </row>
    <row r="166" spans="1:7" ht="15.75" customHeight="1">
      <c r="A166" s="103">
        <v>43552</v>
      </c>
      <c r="B166" s="787" t="s">
        <v>5653</v>
      </c>
      <c r="C166" s="20" t="s">
        <v>25</v>
      </c>
      <c r="D166" s="2" t="s">
        <v>13</v>
      </c>
      <c r="E166" s="16"/>
      <c r="F166" s="16">
        <v>4</v>
      </c>
      <c r="G166" s="4">
        <f t="shared" si="2"/>
        <v>1.4210854715202004E-14</v>
      </c>
    </row>
    <row r="167" spans="1:7" ht="15.75" customHeight="1">
      <c r="A167" s="105">
        <v>43496</v>
      </c>
      <c r="B167" s="786" t="s">
        <v>10</v>
      </c>
      <c r="C167" s="55" t="s">
        <v>11</v>
      </c>
      <c r="D167" s="2" t="s">
        <v>12</v>
      </c>
      <c r="E167" s="16">
        <v>36.200000000000003</v>
      </c>
      <c r="F167" s="16"/>
      <c r="G167" s="4">
        <f t="shared" si="2"/>
        <v>36.200000000000017</v>
      </c>
    </row>
    <row r="168" spans="1:7" ht="15.75" customHeight="1">
      <c r="B168" s="787"/>
      <c r="C168" s="20"/>
      <c r="D168" s="2" t="s">
        <v>13</v>
      </c>
      <c r="E168" s="16">
        <v>4</v>
      </c>
      <c r="F168" s="16"/>
      <c r="G168" s="4">
        <f t="shared" si="2"/>
        <v>40.200000000000017</v>
      </c>
    </row>
    <row r="169" spans="1:7" ht="15.75" customHeight="1">
      <c r="B169" s="787"/>
      <c r="C169" s="20"/>
      <c r="D169" s="2" t="s">
        <v>14</v>
      </c>
      <c r="E169" s="16">
        <v>300</v>
      </c>
      <c r="F169" s="16"/>
      <c r="G169" s="4">
        <f t="shared" si="2"/>
        <v>340.20000000000005</v>
      </c>
    </row>
    <row r="170" spans="1:7" ht="15.75" customHeight="1">
      <c r="A170" s="103">
        <v>43496</v>
      </c>
      <c r="B170" s="787">
        <v>15849</v>
      </c>
      <c r="C170" s="20" t="s">
        <v>11</v>
      </c>
      <c r="D170" s="2" t="s">
        <v>14</v>
      </c>
      <c r="E170" s="16"/>
      <c r="F170" s="16">
        <v>130</v>
      </c>
      <c r="G170" s="4">
        <f t="shared" si="2"/>
        <v>210.20000000000005</v>
      </c>
    </row>
    <row r="171" spans="1:7" ht="15.75" customHeight="1">
      <c r="A171" s="103">
        <v>43524</v>
      </c>
      <c r="B171" s="787">
        <v>15971</v>
      </c>
      <c r="C171" s="20" t="s">
        <v>11</v>
      </c>
      <c r="D171" s="2" t="s">
        <v>14</v>
      </c>
      <c r="E171" s="16"/>
      <c r="F171" s="16">
        <v>80</v>
      </c>
      <c r="G171" s="4">
        <f t="shared" si="2"/>
        <v>130.20000000000005</v>
      </c>
    </row>
    <row r="172" spans="1:7" ht="15.75" customHeight="1">
      <c r="A172" s="103">
        <v>43552</v>
      </c>
      <c r="B172" s="787" t="s">
        <v>5653</v>
      </c>
      <c r="C172" s="20" t="s">
        <v>11</v>
      </c>
      <c r="D172" s="2" t="s">
        <v>12</v>
      </c>
      <c r="E172" s="16"/>
      <c r="F172" s="16">
        <v>36.200000000000003</v>
      </c>
      <c r="G172" s="4">
        <f t="shared" si="2"/>
        <v>94.000000000000043</v>
      </c>
    </row>
    <row r="173" spans="1:7" ht="15.75" customHeight="1">
      <c r="A173" s="103">
        <v>43552</v>
      </c>
      <c r="B173" s="787" t="s">
        <v>5653</v>
      </c>
      <c r="C173" s="20" t="s">
        <v>11</v>
      </c>
      <c r="D173" s="2" t="s">
        <v>13</v>
      </c>
      <c r="E173" s="16"/>
      <c r="F173" s="16">
        <v>4</v>
      </c>
      <c r="G173" s="4">
        <f t="shared" si="2"/>
        <v>90.000000000000043</v>
      </c>
    </row>
    <row r="174" spans="1:7" ht="15.75" customHeight="1">
      <c r="A174" s="103">
        <v>43552</v>
      </c>
      <c r="B174" s="787" t="s">
        <v>5653</v>
      </c>
      <c r="C174" s="20" t="s">
        <v>11</v>
      </c>
      <c r="D174" s="2" t="s">
        <v>14</v>
      </c>
      <c r="E174" s="16"/>
      <c r="F174" s="16">
        <v>90</v>
      </c>
      <c r="G174" s="4">
        <f t="shared" si="2"/>
        <v>0</v>
      </c>
    </row>
    <row r="175" spans="1:7" ht="15.75" customHeight="1">
      <c r="A175" s="105">
        <v>43524</v>
      </c>
      <c r="B175" s="786" t="s">
        <v>10</v>
      </c>
      <c r="C175" s="55" t="s">
        <v>15</v>
      </c>
      <c r="D175" s="2" t="s">
        <v>12</v>
      </c>
      <c r="E175" s="16">
        <v>38.299999999999997</v>
      </c>
      <c r="F175" s="16"/>
      <c r="G175" s="4">
        <f t="shared" si="2"/>
        <v>38.299999999999997</v>
      </c>
    </row>
    <row r="176" spans="1:7" ht="15.75" customHeight="1">
      <c r="B176" s="787"/>
      <c r="C176" s="20"/>
      <c r="D176" s="2" t="s">
        <v>13</v>
      </c>
      <c r="E176" s="16">
        <v>4.9000000000000004</v>
      </c>
      <c r="F176" s="16"/>
      <c r="G176" s="4">
        <f t="shared" si="2"/>
        <v>43.199999999999996</v>
      </c>
    </row>
    <row r="177" spans="1:7" ht="15.75" customHeight="1">
      <c r="B177" s="787"/>
      <c r="C177" s="20"/>
      <c r="D177" s="2" t="s">
        <v>14</v>
      </c>
      <c r="E177" s="16">
        <v>300</v>
      </c>
      <c r="F177" s="16"/>
      <c r="G177" s="4">
        <f t="shared" si="2"/>
        <v>343.2</v>
      </c>
    </row>
    <row r="178" spans="1:7" ht="15.75" customHeight="1">
      <c r="A178" s="103">
        <v>43552</v>
      </c>
      <c r="B178" s="787" t="s">
        <v>5653</v>
      </c>
      <c r="C178" s="20" t="s">
        <v>15</v>
      </c>
      <c r="D178" s="2" t="s">
        <v>14</v>
      </c>
      <c r="E178" s="16"/>
      <c r="F178" s="16">
        <v>300</v>
      </c>
      <c r="G178" s="4">
        <f t="shared" si="2"/>
        <v>43.199999999999989</v>
      </c>
    </row>
    <row r="179" spans="1:7" ht="15.75" customHeight="1">
      <c r="A179" s="103">
        <v>43612</v>
      </c>
      <c r="B179" s="787" t="s">
        <v>5654</v>
      </c>
      <c r="C179" s="20" t="s">
        <v>15</v>
      </c>
      <c r="D179" s="2" t="s">
        <v>12</v>
      </c>
      <c r="E179" s="16"/>
      <c r="F179" s="16">
        <v>38.299999999999997</v>
      </c>
      <c r="G179" s="4">
        <f t="shared" si="2"/>
        <v>4.8999999999999915</v>
      </c>
    </row>
    <row r="180" spans="1:7" ht="15.75" customHeight="1">
      <c r="A180" s="103">
        <v>43612</v>
      </c>
      <c r="B180" s="787" t="s">
        <v>5654</v>
      </c>
      <c r="C180" s="20" t="s">
        <v>15</v>
      </c>
      <c r="D180" s="2" t="s">
        <v>13</v>
      </c>
      <c r="E180" s="16"/>
      <c r="F180" s="16">
        <v>4.9000000000000004</v>
      </c>
      <c r="G180" s="4">
        <f t="shared" si="2"/>
        <v>-8.8817841970012523E-15</v>
      </c>
    </row>
    <row r="181" spans="1:7" ht="15.75" customHeight="1">
      <c r="A181" s="105">
        <v>43555</v>
      </c>
      <c r="B181" s="786" t="s">
        <v>10</v>
      </c>
      <c r="C181" s="55" t="s">
        <v>16</v>
      </c>
      <c r="D181" s="2" t="s">
        <v>12</v>
      </c>
      <c r="E181" s="16">
        <v>35.6</v>
      </c>
      <c r="F181" s="16"/>
      <c r="G181" s="4">
        <f t="shared" si="2"/>
        <v>35.599999999999994</v>
      </c>
    </row>
    <row r="182" spans="1:7" ht="15.75" customHeight="1">
      <c r="B182" s="787"/>
      <c r="C182" s="20"/>
      <c r="D182" s="2" t="s">
        <v>13</v>
      </c>
      <c r="E182" s="16">
        <v>3.9</v>
      </c>
      <c r="F182" s="16"/>
      <c r="G182" s="4">
        <f t="shared" si="2"/>
        <v>39.499999999999993</v>
      </c>
    </row>
    <row r="183" spans="1:7" ht="15.75" customHeight="1">
      <c r="B183" s="787"/>
      <c r="C183" s="20"/>
      <c r="D183" s="2" t="s">
        <v>14</v>
      </c>
      <c r="E183" s="16">
        <v>300</v>
      </c>
      <c r="F183" s="16"/>
      <c r="G183" s="4">
        <f t="shared" si="2"/>
        <v>339.5</v>
      </c>
    </row>
    <row r="184" spans="1:7" ht="15.75" customHeight="1">
      <c r="A184" s="103">
        <v>43554</v>
      </c>
      <c r="B184" s="787" t="s">
        <v>5655</v>
      </c>
      <c r="C184" s="20" t="s">
        <v>16</v>
      </c>
      <c r="D184" s="2" t="s">
        <v>14</v>
      </c>
      <c r="E184" s="16"/>
      <c r="F184" s="16">
        <v>190</v>
      </c>
      <c r="G184" s="4">
        <f t="shared" si="2"/>
        <v>149.5</v>
      </c>
    </row>
    <row r="185" spans="1:7" ht="15.75" customHeight="1">
      <c r="A185" s="103">
        <v>43585</v>
      </c>
      <c r="B185" s="787" t="s">
        <v>5656</v>
      </c>
      <c r="C185" s="20" t="s">
        <v>16</v>
      </c>
      <c r="D185" s="2" t="s">
        <v>14</v>
      </c>
      <c r="E185" s="16"/>
      <c r="F185" s="16">
        <v>70</v>
      </c>
      <c r="G185" s="4">
        <f t="shared" si="2"/>
        <v>79.5</v>
      </c>
    </row>
    <row r="186" spans="1:7" ht="15.75" customHeight="1">
      <c r="A186" s="103">
        <v>43612</v>
      </c>
      <c r="B186" s="787" t="s">
        <v>5654</v>
      </c>
      <c r="C186" s="20" t="s">
        <v>16</v>
      </c>
      <c r="D186" s="2" t="s">
        <v>12</v>
      </c>
      <c r="E186" s="16"/>
      <c r="F186" s="16">
        <v>35.6</v>
      </c>
      <c r="G186" s="4">
        <f t="shared" si="2"/>
        <v>43.9</v>
      </c>
    </row>
    <row r="187" spans="1:7" ht="15.75" customHeight="1">
      <c r="A187" s="103">
        <v>43612</v>
      </c>
      <c r="B187" s="787" t="s">
        <v>5654</v>
      </c>
      <c r="C187" s="20" t="s">
        <v>16</v>
      </c>
      <c r="D187" s="2" t="s">
        <v>13</v>
      </c>
      <c r="E187" s="16"/>
      <c r="F187" s="16">
        <v>3.9</v>
      </c>
      <c r="G187" s="4">
        <f t="shared" si="2"/>
        <v>40</v>
      </c>
    </row>
    <row r="188" spans="1:7" ht="15.75" customHeight="1">
      <c r="A188" s="103">
        <v>43612</v>
      </c>
      <c r="B188" s="787" t="s">
        <v>5654</v>
      </c>
      <c r="C188" s="20" t="s">
        <v>16</v>
      </c>
      <c r="D188" s="2" t="s">
        <v>14</v>
      </c>
      <c r="E188" s="16"/>
      <c r="F188" s="16">
        <v>40</v>
      </c>
      <c r="G188" s="4">
        <f t="shared" si="2"/>
        <v>0</v>
      </c>
    </row>
    <row r="189" spans="1:7" ht="15.75" customHeight="1">
      <c r="A189" s="105">
        <v>43585</v>
      </c>
      <c r="B189" s="786" t="s">
        <v>10</v>
      </c>
      <c r="C189" s="55" t="s">
        <v>17</v>
      </c>
      <c r="D189" s="2" t="s">
        <v>12</v>
      </c>
      <c r="E189" s="16">
        <v>36</v>
      </c>
      <c r="F189" s="16"/>
      <c r="G189" s="4">
        <f t="shared" si="2"/>
        <v>36</v>
      </c>
    </row>
    <row r="190" spans="1:7" ht="15.75" customHeight="1">
      <c r="B190" s="787"/>
      <c r="C190" s="20"/>
      <c r="D190" s="2" t="s">
        <v>13</v>
      </c>
      <c r="E190" s="16">
        <v>3.6</v>
      </c>
      <c r="F190" s="16"/>
      <c r="G190" s="4">
        <f t="shared" si="2"/>
        <v>39.6</v>
      </c>
    </row>
    <row r="191" spans="1:7" ht="15.75" customHeight="1">
      <c r="B191" s="787"/>
      <c r="C191" s="20"/>
      <c r="D191" s="2" t="s">
        <v>14</v>
      </c>
      <c r="E191" s="16">
        <v>300</v>
      </c>
      <c r="F191" s="16"/>
      <c r="G191" s="4">
        <f t="shared" si="2"/>
        <v>339.6</v>
      </c>
    </row>
    <row r="192" spans="1:7" ht="15.75" customHeight="1">
      <c r="A192" s="103">
        <v>43612</v>
      </c>
      <c r="B192" s="787" t="s">
        <v>5654</v>
      </c>
      <c r="C192" s="20" t="s">
        <v>17</v>
      </c>
      <c r="D192" s="2" t="s">
        <v>14</v>
      </c>
      <c r="E192" s="16"/>
      <c r="F192" s="16">
        <v>300</v>
      </c>
      <c r="G192" s="4">
        <f t="shared" si="2"/>
        <v>39.600000000000023</v>
      </c>
    </row>
    <row r="193" spans="1:7" ht="15.75" customHeight="1">
      <c r="A193" s="103">
        <v>43678</v>
      </c>
      <c r="B193" s="787" t="s">
        <v>5657</v>
      </c>
      <c r="C193" s="20" t="s">
        <v>17</v>
      </c>
      <c r="D193" s="2" t="s">
        <v>12</v>
      </c>
      <c r="E193" s="16"/>
      <c r="F193" s="16">
        <v>36</v>
      </c>
      <c r="G193" s="4">
        <f t="shared" si="2"/>
        <v>3.6000000000000227</v>
      </c>
    </row>
    <row r="194" spans="1:7" ht="15.75" customHeight="1">
      <c r="A194" s="103">
        <v>43678</v>
      </c>
      <c r="B194" s="787" t="s">
        <v>5657</v>
      </c>
      <c r="C194" s="20" t="s">
        <v>17</v>
      </c>
      <c r="D194" s="2" t="s">
        <v>13</v>
      </c>
      <c r="E194" s="16"/>
      <c r="F194" s="16">
        <v>3.6</v>
      </c>
      <c r="G194" s="4">
        <f t="shared" si="2"/>
        <v>2.2648549702353193E-14</v>
      </c>
    </row>
    <row r="195" spans="1:7" ht="15.75" customHeight="1">
      <c r="A195" s="105">
        <v>43616</v>
      </c>
      <c r="B195" s="786" t="s">
        <v>10</v>
      </c>
      <c r="C195" s="55" t="s">
        <v>18</v>
      </c>
      <c r="D195" s="2" t="s">
        <v>12</v>
      </c>
      <c r="E195" s="16">
        <v>33.200000000000003</v>
      </c>
      <c r="F195" s="16"/>
      <c r="G195" s="4">
        <f t="shared" si="2"/>
        <v>33.200000000000024</v>
      </c>
    </row>
    <row r="196" spans="1:7" ht="15.75" customHeight="1">
      <c r="B196" s="787"/>
      <c r="C196" s="20"/>
      <c r="D196" s="2" t="s">
        <v>13</v>
      </c>
      <c r="E196" s="16">
        <v>4.0999999999999996</v>
      </c>
      <c r="F196" s="16"/>
      <c r="G196" s="4">
        <f t="shared" si="2"/>
        <v>37.300000000000026</v>
      </c>
    </row>
    <row r="197" spans="1:7" ht="15.75" customHeight="1">
      <c r="B197" s="787"/>
      <c r="C197" s="20"/>
      <c r="D197" s="2" t="s">
        <v>14</v>
      </c>
      <c r="E197" s="16">
        <v>300</v>
      </c>
      <c r="F197" s="16"/>
      <c r="G197" s="4">
        <f t="shared" si="2"/>
        <v>337.3</v>
      </c>
    </row>
    <row r="198" spans="1:7" ht="15.75" customHeight="1">
      <c r="A198" s="103">
        <v>43616</v>
      </c>
      <c r="B198" s="787" t="s">
        <v>5658</v>
      </c>
      <c r="C198" s="20" t="s">
        <v>18</v>
      </c>
      <c r="D198" s="2" t="s">
        <v>14</v>
      </c>
      <c r="E198" s="16"/>
      <c r="F198" s="16">
        <v>80</v>
      </c>
      <c r="G198" s="4">
        <f t="shared" si="2"/>
        <v>257.3</v>
      </c>
    </row>
    <row r="199" spans="1:7" ht="15.75" customHeight="1">
      <c r="A199" s="103">
        <v>43644</v>
      </c>
      <c r="B199" s="787" t="s">
        <v>5659</v>
      </c>
      <c r="C199" s="20" t="s">
        <v>18</v>
      </c>
      <c r="D199" s="2" t="s">
        <v>14</v>
      </c>
      <c r="E199" s="16"/>
      <c r="F199" s="16">
        <v>115</v>
      </c>
      <c r="G199" s="4">
        <f t="shared" si="2"/>
        <v>142.30000000000001</v>
      </c>
    </row>
    <row r="200" spans="1:7" ht="15.75" customHeight="1">
      <c r="A200" s="103">
        <v>43677</v>
      </c>
      <c r="B200" s="787" t="s">
        <v>5660</v>
      </c>
      <c r="C200" s="20" t="s">
        <v>18</v>
      </c>
      <c r="D200" s="2" t="s">
        <v>14</v>
      </c>
      <c r="E200" s="16"/>
      <c r="F200" s="16">
        <v>105</v>
      </c>
      <c r="G200" s="4">
        <f t="shared" si="2"/>
        <v>37.300000000000011</v>
      </c>
    </row>
    <row r="201" spans="1:7" ht="15.75" customHeight="1">
      <c r="A201" s="103">
        <v>43678</v>
      </c>
      <c r="B201" s="787" t="s">
        <v>5657</v>
      </c>
      <c r="C201" s="20" t="s">
        <v>18</v>
      </c>
      <c r="D201" s="2" t="s">
        <v>12</v>
      </c>
      <c r="E201" s="16"/>
      <c r="F201" s="16">
        <v>33.200000000000003</v>
      </c>
      <c r="G201" s="4">
        <f t="shared" si="2"/>
        <v>4.1000000000000085</v>
      </c>
    </row>
    <row r="202" spans="1:7" ht="15.75" customHeight="1">
      <c r="A202" s="103">
        <v>43678</v>
      </c>
      <c r="B202" s="787" t="s">
        <v>5657</v>
      </c>
      <c r="C202" s="20" t="s">
        <v>18</v>
      </c>
      <c r="D202" s="2" t="s">
        <v>13</v>
      </c>
      <c r="E202" s="16"/>
      <c r="F202" s="16">
        <v>4.0999999999999996</v>
      </c>
      <c r="G202" s="4">
        <f t="shared" si="2"/>
        <v>8.8817841970012523E-15</v>
      </c>
    </row>
    <row r="203" spans="1:7" ht="15.75" customHeight="1">
      <c r="A203" s="105">
        <v>43646</v>
      </c>
      <c r="B203" s="786" t="s">
        <v>10</v>
      </c>
      <c r="C203" s="55" t="s">
        <v>19</v>
      </c>
      <c r="D203" s="2" t="s">
        <v>12</v>
      </c>
      <c r="E203" s="16">
        <v>29.6</v>
      </c>
      <c r="F203" s="16"/>
      <c r="G203" s="4">
        <f t="shared" si="2"/>
        <v>29.600000000000009</v>
      </c>
    </row>
    <row r="204" spans="1:7" ht="15.75" customHeight="1">
      <c r="B204" s="787"/>
      <c r="C204" s="20"/>
      <c r="D204" s="2" t="s">
        <v>13</v>
      </c>
      <c r="E204" s="16">
        <v>4</v>
      </c>
      <c r="F204" s="16"/>
      <c r="G204" s="4">
        <f t="shared" si="2"/>
        <v>33.600000000000009</v>
      </c>
    </row>
    <row r="205" spans="1:7" ht="15.75" customHeight="1">
      <c r="B205" s="787"/>
      <c r="C205" s="20"/>
      <c r="D205" s="2" t="s">
        <v>14</v>
      </c>
      <c r="E205" s="16">
        <v>300</v>
      </c>
      <c r="F205" s="16"/>
      <c r="G205" s="4">
        <f t="shared" si="2"/>
        <v>333.6</v>
      </c>
    </row>
    <row r="206" spans="1:7" ht="15.75" customHeight="1">
      <c r="A206" s="103">
        <v>43677</v>
      </c>
      <c r="B206" s="787" t="s">
        <v>5660</v>
      </c>
      <c r="C206" s="20" t="s">
        <v>19</v>
      </c>
      <c r="D206" s="2" t="s">
        <v>14</v>
      </c>
      <c r="E206" s="16"/>
      <c r="F206" s="16">
        <v>115</v>
      </c>
      <c r="G206" s="4">
        <f t="shared" si="2"/>
        <v>218.60000000000002</v>
      </c>
    </row>
    <row r="207" spans="1:7" ht="15.75" customHeight="1">
      <c r="A207" s="103">
        <v>43678</v>
      </c>
      <c r="B207" s="787" t="s">
        <v>5657</v>
      </c>
      <c r="C207" s="20" t="s">
        <v>19</v>
      </c>
      <c r="D207" s="2" t="s">
        <v>12</v>
      </c>
      <c r="E207" s="16"/>
      <c r="F207" s="16">
        <v>29.6</v>
      </c>
      <c r="G207" s="4">
        <f t="shared" si="2"/>
        <v>189.00000000000003</v>
      </c>
    </row>
    <row r="208" spans="1:7" ht="15.75" customHeight="1">
      <c r="A208" s="103">
        <v>43678</v>
      </c>
      <c r="B208" s="787" t="s">
        <v>5657</v>
      </c>
      <c r="C208" s="20" t="s">
        <v>19</v>
      </c>
      <c r="D208" s="2" t="s">
        <v>13</v>
      </c>
      <c r="E208" s="16"/>
      <c r="F208" s="16">
        <v>4</v>
      </c>
      <c r="G208" s="4">
        <f t="shared" ref="G208:G282" si="3">+G207+E208-F208</f>
        <v>185.00000000000003</v>
      </c>
    </row>
    <row r="209" spans="1:7" ht="15.75" customHeight="1">
      <c r="A209" s="103">
        <v>43678</v>
      </c>
      <c r="B209" s="787" t="s">
        <v>5657</v>
      </c>
      <c r="C209" s="20" t="s">
        <v>19</v>
      </c>
      <c r="D209" s="2" t="s">
        <v>14</v>
      </c>
      <c r="E209" s="16"/>
      <c r="F209" s="16">
        <v>185</v>
      </c>
      <c r="G209" s="4">
        <f t="shared" si="3"/>
        <v>0</v>
      </c>
    </row>
    <row r="210" spans="1:7" ht="15.75" customHeight="1">
      <c r="A210" s="105">
        <v>43677</v>
      </c>
      <c r="B210" s="786" t="s">
        <v>10</v>
      </c>
      <c r="C210" s="55" t="s">
        <v>20</v>
      </c>
      <c r="D210" s="2" t="s">
        <v>12</v>
      </c>
      <c r="E210" s="16">
        <v>29.7</v>
      </c>
      <c r="F210" s="16"/>
      <c r="G210" s="4">
        <f t="shared" si="3"/>
        <v>29.7</v>
      </c>
    </row>
    <row r="211" spans="1:7" ht="15.75" customHeight="1">
      <c r="B211" s="787"/>
      <c r="C211" s="20"/>
      <c r="D211" s="2" t="s">
        <v>13</v>
      </c>
      <c r="E211" s="16">
        <v>3.8</v>
      </c>
      <c r="F211" s="16"/>
      <c r="G211" s="4">
        <f t="shared" si="3"/>
        <v>33.5</v>
      </c>
    </row>
    <row r="212" spans="1:7" ht="15.75" customHeight="1">
      <c r="B212" s="787"/>
      <c r="C212" s="20"/>
      <c r="D212" s="2" t="s">
        <v>14</v>
      </c>
      <c r="E212" s="16">
        <v>300</v>
      </c>
      <c r="F212" s="16"/>
      <c r="G212" s="4">
        <f t="shared" si="3"/>
        <v>333.5</v>
      </c>
    </row>
    <row r="213" spans="1:7" ht="15.75" customHeight="1">
      <c r="A213" s="103">
        <v>43678</v>
      </c>
      <c r="B213" s="787" t="s">
        <v>5657</v>
      </c>
      <c r="C213" s="20" t="s">
        <v>20</v>
      </c>
      <c r="D213" s="2" t="s">
        <v>14</v>
      </c>
      <c r="E213" s="16"/>
      <c r="F213" s="16">
        <v>300</v>
      </c>
      <c r="G213" s="4">
        <f t="shared" si="3"/>
        <v>33.5</v>
      </c>
    </row>
    <row r="214" spans="1:7" ht="15.75" customHeight="1">
      <c r="A214" s="103">
        <v>43817</v>
      </c>
      <c r="B214" s="787" t="s">
        <v>5661</v>
      </c>
      <c r="C214" s="20" t="s">
        <v>20</v>
      </c>
      <c r="D214" s="2" t="s">
        <v>12</v>
      </c>
      <c r="E214" s="16"/>
      <c r="F214" s="16">
        <v>29.7</v>
      </c>
      <c r="G214" s="4">
        <f t="shared" si="3"/>
        <v>3.8000000000000007</v>
      </c>
    </row>
    <row r="215" spans="1:7" ht="15.75" customHeight="1">
      <c r="A215" s="103">
        <v>43817</v>
      </c>
      <c r="B215" s="787" t="s">
        <v>5661</v>
      </c>
      <c r="C215" s="20" t="s">
        <v>20</v>
      </c>
      <c r="D215" s="2" t="s">
        <v>13</v>
      </c>
      <c r="E215" s="16"/>
      <c r="F215" s="16">
        <v>3.8</v>
      </c>
      <c r="G215" s="4">
        <f t="shared" si="3"/>
        <v>0</v>
      </c>
    </row>
    <row r="216" spans="1:7" ht="15.75" customHeight="1">
      <c r="A216" s="105">
        <v>43708</v>
      </c>
      <c r="B216" s="786" t="s">
        <v>10</v>
      </c>
      <c r="C216" s="55" t="s">
        <v>21</v>
      </c>
      <c r="D216" s="2" t="s">
        <v>12</v>
      </c>
      <c r="E216" s="16">
        <v>28.8</v>
      </c>
      <c r="F216" s="16"/>
      <c r="G216" s="4">
        <f t="shared" si="3"/>
        <v>28.8</v>
      </c>
    </row>
    <row r="217" spans="1:7" ht="15.75" customHeight="1">
      <c r="B217" s="787"/>
      <c r="C217" s="20"/>
      <c r="D217" s="2" t="s">
        <v>13</v>
      </c>
      <c r="E217" s="16">
        <v>3.7</v>
      </c>
      <c r="F217" s="16"/>
      <c r="G217" s="4">
        <f t="shared" si="3"/>
        <v>32.5</v>
      </c>
    </row>
    <row r="218" spans="1:7" ht="15.75" customHeight="1">
      <c r="B218" s="787"/>
      <c r="C218" s="20"/>
      <c r="D218" s="2" t="s">
        <v>14</v>
      </c>
      <c r="E218" s="16">
        <v>300</v>
      </c>
      <c r="F218" s="16"/>
      <c r="G218" s="4">
        <f t="shared" si="3"/>
        <v>332.5</v>
      </c>
    </row>
    <row r="219" spans="1:7" ht="15.75" customHeight="1">
      <c r="A219" s="103">
        <v>43708</v>
      </c>
      <c r="B219" s="787" t="s">
        <v>5662</v>
      </c>
      <c r="C219" s="20" t="s">
        <v>21</v>
      </c>
      <c r="D219" s="2" t="s">
        <v>14</v>
      </c>
      <c r="E219" s="16"/>
      <c r="F219" s="16">
        <v>250</v>
      </c>
      <c r="G219" s="4">
        <f t="shared" si="3"/>
        <v>82.5</v>
      </c>
    </row>
    <row r="220" spans="1:7" ht="15.75" customHeight="1">
      <c r="A220" s="103">
        <v>43817</v>
      </c>
      <c r="B220" s="787" t="s">
        <v>5661</v>
      </c>
      <c r="C220" s="20" t="s">
        <v>21</v>
      </c>
      <c r="D220" s="2" t="s">
        <v>12</v>
      </c>
      <c r="E220" s="16"/>
      <c r="F220" s="16">
        <v>28.8</v>
      </c>
      <c r="G220" s="4">
        <f t="shared" si="3"/>
        <v>53.7</v>
      </c>
    </row>
    <row r="221" spans="1:7" ht="15.75" customHeight="1">
      <c r="A221" s="103">
        <v>43817</v>
      </c>
      <c r="B221" s="787" t="s">
        <v>5661</v>
      </c>
      <c r="C221" s="20" t="s">
        <v>21</v>
      </c>
      <c r="D221" s="2" t="s">
        <v>13</v>
      </c>
      <c r="E221" s="16"/>
      <c r="F221" s="16">
        <v>3.7</v>
      </c>
      <c r="G221" s="4">
        <f t="shared" si="3"/>
        <v>50</v>
      </c>
    </row>
    <row r="222" spans="1:7" ht="15.75" customHeight="1">
      <c r="A222" s="103">
        <v>43890</v>
      </c>
      <c r="B222" s="787" t="s">
        <v>5663</v>
      </c>
      <c r="C222" s="20" t="s">
        <v>21</v>
      </c>
      <c r="D222" s="2" t="s">
        <v>14</v>
      </c>
      <c r="E222" s="16"/>
      <c r="F222" s="16">
        <v>50</v>
      </c>
      <c r="G222" s="4">
        <f t="shared" si="3"/>
        <v>0</v>
      </c>
    </row>
    <row r="223" spans="1:7" ht="15.75" customHeight="1">
      <c r="A223" s="105">
        <v>43738</v>
      </c>
      <c r="B223" s="786" t="s">
        <v>10</v>
      </c>
      <c r="C223" s="55" t="s">
        <v>22</v>
      </c>
      <c r="D223" s="2" t="s">
        <v>12</v>
      </c>
      <c r="E223" s="16">
        <v>29</v>
      </c>
      <c r="F223" s="16"/>
      <c r="G223" s="4">
        <f t="shared" si="3"/>
        <v>29</v>
      </c>
    </row>
    <row r="224" spans="1:7" ht="15.75" customHeight="1">
      <c r="B224" s="787"/>
      <c r="C224" s="20"/>
      <c r="D224" s="2" t="s">
        <v>13</v>
      </c>
      <c r="E224" s="16">
        <v>3.7</v>
      </c>
      <c r="F224" s="16"/>
      <c r="G224" s="4">
        <f t="shared" si="3"/>
        <v>32.700000000000003</v>
      </c>
    </row>
    <row r="225" spans="1:7" ht="15.75" customHeight="1">
      <c r="B225" s="787"/>
      <c r="C225" s="20"/>
      <c r="D225" s="2" t="s">
        <v>14</v>
      </c>
      <c r="E225" s="16">
        <v>300</v>
      </c>
      <c r="F225" s="16"/>
      <c r="G225" s="4">
        <f t="shared" si="3"/>
        <v>332.7</v>
      </c>
    </row>
    <row r="226" spans="1:7" ht="15.75" customHeight="1">
      <c r="A226" s="103">
        <v>43738</v>
      </c>
      <c r="B226" s="787" t="s">
        <v>5664</v>
      </c>
      <c r="C226" s="20" t="s">
        <v>22</v>
      </c>
      <c r="D226" s="2" t="s">
        <v>14</v>
      </c>
      <c r="E226" s="16"/>
      <c r="F226" s="16">
        <v>250</v>
      </c>
      <c r="G226" s="4">
        <f t="shared" si="3"/>
        <v>82.699999999999989</v>
      </c>
    </row>
    <row r="227" spans="1:7" ht="15.75" customHeight="1">
      <c r="A227" s="103">
        <v>43817</v>
      </c>
      <c r="B227" s="787" t="s">
        <v>5661</v>
      </c>
      <c r="C227" s="20" t="s">
        <v>22</v>
      </c>
      <c r="D227" s="2" t="s">
        <v>12</v>
      </c>
      <c r="E227" s="16"/>
      <c r="F227" s="16">
        <v>29</v>
      </c>
      <c r="G227" s="4">
        <f t="shared" si="3"/>
        <v>53.699999999999989</v>
      </c>
    </row>
    <row r="228" spans="1:7" ht="15.75" customHeight="1">
      <c r="A228" s="103">
        <v>43817</v>
      </c>
      <c r="B228" s="787" t="s">
        <v>5661</v>
      </c>
      <c r="C228" s="20" t="s">
        <v>22</v>
      </c>
      <c r="D228" s="2" t="s">
        <v>13</v>
      </c>
      <c r="E228" s="16"/>
      <c r="F228" s="16">
        <v>3.7</v>
      </c>
      <c r="G228" s="4">
        <f t="shared" si="3"/>
        <v>49.999999999999986</v>
      </c>
    </row>
    <row r="229" spans="1:7" ht="15.75" customHeight="1">
      <c r="A229" s="103">
        <v>43890</v>
      </c>
      <c r="B229" s="787" t="s">
        <v>5663</v>
      </c>
      <c r="C229" s="20" t="s">
        <v>22</v>
      </c>
      <c r="D229" s="2" t="s">
        <v>14</v>
      </c>
      <c r="E229" s="16"/>
      <c r="F229" s="16">
        <v>25</v>
      </c>
      <c r="G229" s="4">
        <f t="shared" si="3"/>
        <v>24.999999999999986</v>
      </c>
    </row>
    <row r="230" spans="1:7" ht="15.75" customHeight="1">
      <c r="A230" s="103">
        <v>43998</v>
      </c>
      <c r="B230" s="787" t="s">
        <v>5665</v>
      </c>
      <c r="C230" s="20" t="s">
        <v>22</v>
      </c>
      <c r="D230" t="s">
        <v>14</v>
      </c>
      <c r="E230" s="4"/>
      <c r="F230" s="4">
        <v>25</v>
      </c>
      <c r="G230" s="4">
        <f t="shared" si="3"/>
        <v>0</v>
      </c>
    </row>
    <row r="231" spans="1:7" ht="15.75" customHeight="1">
      <c r="A231" s="105">
        <v>43769</v>
      </c>
      <c r="B231" s="786" t="s">
        <v>10</v>
      </c>
      <c r="C231" s="55" t="s">
        <v>23</v>
      </c>
      <c r="D231" s="2" t="s">
        <v>12</v>
      </c>
      <c r="E231" s="16">
        <v>29.2</v>
      </c>
      <c r="F231" s="16"/>
      <c r="G231" s="4">
        <f t="shared" si="3"/>
        <v>29.2</v>
      </c>
    </row>
    <row r="232" spans="1:7" ht="15.75" customHeight="1">
      <c r="B232" s="787"/>
      <c r="C232" s="20"/>
      <c r="D232" s="2" t="s">
        <v>13</v>
      </c>
      <c r="E232" s="16">
        <v>3.6</v>
      </c>
      <c r="F232" s="16"/>
      <c r="G232" s="4">
        <f t="shared" si="3"/>
        <v>32.799999999999997</v>
      </c>
    </row>
    <row r="233" spans="1:7" ht="15.75" customHeight="1">
      <c r="B233" s="787"/>
      <c r="C233" s="20"/>
      <c r="D233" s="2" t="s">
        <v>14</v>
      </c>
      <c r="E233" s="16">
        <v>300</v>
      </c>
      <c r="F233" s="16"/>
      <c r="G233" s="4">
        <f t="shared" si="3"/>
        <v>332.8</v>
      </c>
    </row>
    <row r="234" spans="1:7" ht="15.75" customHeight="1">
      <c r="A234" s="103">
        <v>43769</v>
      </c>
      <c r="B234" s="787" t="s">
        <v>5666</v>
      </c>
      <c r="C234" s="20" t="s">
        <v>23</v>
      </c>
      <c r="D234" s="2" t="s">
        <v>14</v>
      </c>
      <c r="E234" s="16"/>
      <c r="F234" s="16">
        <v>200</v>
      </c>
      <c r="G234" s="4">
        <f t="shared" si="3"/>
        <v>132.80000000000001</v>
      </c>
    </row>
    <row r="235" spans="1:7" ht="15.75" customHeight="1">
      <c r="A235" s="103">
        <v>43890</v>
      </c>
      <c r="B235" s="787" t="s">
        <v>5667</v>
      </c>
      <c r="C235" s="20" t="s">
        <v>23</v>
      </c>
      <c r="D235" s="2" t="s">
        <v>12</v>
      </c>
      <c r="E235" s="16"/>
      <c r="F235" s="16">
        <v>29.2</v>
      </c>
      <c r="G235" s="4">
        <f t="shared" si="3"/>
        <v>103.60000000000001</v>
      </c>
    </row>
    <row r="236" spans="1:7" ht="15.75" customHeight="1">
      <c r="A236" s="103">
        <v>43890</v>
      </c>
      <c r="B236" s="787" t="s">
        <v>5667</v>
      </c>
      <c r="C236" s="20" t="s">
        <v>23</v>
      </c>
      <c r="D236" s="2" t="s">
        <v>13</v>
      </c>
      <c r="E236" s="16"/>
      <c r="F236" s="16">
        <v>3.6</v>
      </c>
      <c r="G236" s="4">
        <f t="shared" si="3"/>
        <v>100.00000000000001</v>
      </c>
    </row>
    <row r="237" spans="1:7" ht="15.75" customHeight="1">
      <c r="A237" s="103">
        <v>43992</v>
      </c>
      <c r="B237" s="787" t="s">
        <v>5668</v>
      </c>
      <c r="C237" s="20" t="s">
        <v>23</v>
      </c>
      <c r="D237" s="2" t="s">
        <v>14</v>
      </c>
      <c r="E237" s="16"/>
      <c r="F237" s="16">
        <v>90</v>
      </c>
      <c r="G237" s="4">
        <f t="shared" si="3"/>
        <v>10.000000000000014</v>
      </c>
    </row>
    <row r="238" spans="1:7" ht="15.75" customHeight="1">
      <c r="A238" s="103">
        <v>43998</v>
      </c>
      <c r="B238" s="787" t="s">
        <v>5665</v>
      </c>
      <c r="C238" s="20" t="s">
        <v>23</v>
      </c>
      <c r="D238" t="s">
        <v>14</v>
      </c>
      <c r="E238" s="4"/>
      <c r="F238" s="4">
        <v>10</v>
      </c>
      <c r="G238" s="4">
        <f t="shared" si="3"/>
        <v>1.4210854715202004E-14</v>
      </c>
    </row>
    <row r="239" spans="1:7" ht="15.75" customHeight="1">
      <c r="A239" s="105">
        <v>43799</v>
      </c>
      <c r="B239" s="786" t="s">
        <v>10</v>
      </c>
      <c r="C239" s="55" t="s">
        <v>24</v>
      </c>
      <c r="D239" s="2" t="s">
        <v>12</v>
      </c>
      <c r="E239" s="16">
        <v>32.700000000000003</v>
      </c>
      <c r="F239" s="16"/>
      <c r="G239" s="4">
        <f t="shared" si="3"/>
        <v>32.700000000000017</v>
      </c>
    </row>
    <row r="240" spans="1:7" ht="15.75" customHeight="1">
      <c r="B240" s="787"/>
      <c r="C240" s="20"/>
      <c r="D240" s="2" t="s">
        <v>13</v>
      </c>
      <c r="E240" s="16">
        <v>3.7</v>
      </c>
      <c r="F240" s="16"/>
      <c r="G240" s="4">
        <f t="shared" si="3"/>
        <v>36.40000000000002</v>
      </c>
    </row>
    <row r="241" spans="1:7" ht="15.75" customHeight="1">
      <c r="B241" s="787"/>
      <c r="C241" s="20"/>
      <c r="D241" s="2" t="s">
        <v>14</v>
      </c>
      <c r="E241" s="16">
        <v>300</v>
      </c>
      <c r="F241" s="16"/>
      <c r="G241" s="4">
        <f t="shared" si="3"/>
        <v>336.40000000000003</v>
      </c>
    </row>
    <row r="242" spans="1:7" ht="15.75" customHeight="1">
      <c r="A242" s="103">
        <v>43799</v>
      </c>
      <c r="B242" s="787" t="s">
        <v>5669</v>
      </c>
      <c r="C242" s="20" t="s">
        <v>24</v>
      </c>
      <c r="D242" s="2" t="s">
        <v>14</v>
      </c>
      <c r="E242" s="16"/>
      <c r="F242" s="16">
        <v>300</v>
      </c>
      <c r="G242" s="4">
        <f t="shared" si="3"/>
        <v>36.400000000000034</v>
      </c>
    </row>
    <row r="243" spans="1:7" ht="15.75" customHeight="1">
      <c r="A243" s="103">
        <v>43890</v>
      </c>
      <c r="B243" s="787" t="s">
        <v>5667</v>
      </c>
      <c r="C243" s="20" t="s">
        <v>24</v>
      </c>
      <c r="D243" s="2" t="s">
        <v>12</v>
      </c>
      <c r="E243" s="16"/>
      <c r="F243" s="16">
        <v>32.700000000000003</v>
      </c>
      <c r="G243" s="4">
        <f t="shared" si="3"/>
        <v>3.7000000000000313</v>
      </c>
    </row>
    <row r="244" spans="1:7" ht="15.75" customHeight="1">
      <c r="A244" s="103">
        <v>43890</v>
      </c>
      <c r="B244" s="787" t="s">
        <v>5667</v>
      </c>
      <c r="C244" s="20" t="s">
        <v>24</v>
      </c>
      <c r="D244" s="2" t="s">
        <v>13</v>
      </c>
      <c r="E244" s="16"/>
      <c r="F244" s="16">
        <v>3.7</v>
      </c>
      <c r="G244" s="4">
        <f t="shared" si="3"/>
        <v>3.1086244689504383E-14</v>
      </c>
    </row>
    <row r="245" spans="1:7" ht="15.75" customHeight="1">
      <c r="A245" s="105">
        <v>43830</v>
      </c>
      <c r="B245" s="786" t="s">
        <v>10</v>
      </c>
      <c r="C245" s="55" t="s">
        <v>25</v>
      </c>
      <c r="D245" s="2" t="s">
        <v>12</v>
      </c>
      <c r="E245" s="16">
        <v>34.1</v>
      </c>
      <c r="F245" s="16"/>
      <c r="G245" s="4">
        <f t="shared" si="3"/>
        <v>34.10000000000003</v>
      </c>
    </row>
    <row r="246" spans="1:7" ht="15.75" customHeight="1">
      <c r="B246" s="787"/>
      <c r="C246" s="787"/>
      <c r="D246" t="s">
        <v>13</v>
      </c>
      <c r="E246" s="4">
        <v>3.8</v>
      </c>
      <c r="F246" s="4"/>
      <c r="G246" s="4">
        <f t="shared" si="3"/>
        <v>37.900000000000027</v>
      </c>
    </row>
    <row r="247" spans="1:7" ht="15.75" customHeight="1">
      <c r="B247" s="787"/>
      <c r="C247" s="787"/>
      <c r="D247" t="s">
        <v>14</v>
      </c>
      <c r="E247" s="4">
        <v>300</v>
      </c>
      <c r="F247" s="4"/>
      <c r="G247" s="4">
        <f t="shared" si="3"/>
        <v>337.90000000000003</v>
      </c>
    </row>
    <row r="248" spans="1:7" ht="15.75" customHeight="1">
      <c r="A248" s="103">
        <v>43830</v>
      </c>
      <c r="B248" s="787" t="s">
        <v>5670</v>
      </c>
      <c r="C248" s="787" t="s">
        <v>25</v>
      </c>
      <c r="D248" t="s">
        <v>14</v>
      </c>
      <c r="E248" s="4"/>
      <c r="F248" s="4">
        <v>195</v>
      </c>
      <c r="G248" s="4">
        <f t="shared" si="3"/>
        <v>142.90000000000003</v>
      </c>
    </row>
    <row r="249" spans="1:7" ht="15.75" customHeight="1">
      <c r="A249" s="103">
        <v>43890</v>
      </c>
      <c r="B249" s="787" t="s">
        <v>5667</v>
      </c>
      <c r="C249" s="787" t="s">
        <v>25</v>
      </c>
      <c r="D249" t="s">
        <v>12</v>
      </c>
      <c r="E249" s="4"/>
      <c r="F249" s="4">
        <v>34.1</v>
      </c>
      <c r="G249" s="4">
        <f t="shared" si="3"/>
        <v>108.80000000000004</v>
      </c>
    </row>
    <row r="250" spans="1:7" ht="15.75" customHeight="1">
      <c r="A250" s="103">
        <v>43890</v>
      </c>
      <c r="B250" s="787" t="s">
        <v>5667</v>
      </c>
      <c r="C250" s="787" t="s">
        <v>25</v>
      </c>
      <c r="D250" t="s">
        <v>13</v>
      </c>
      <c r="E250" s="4"/>
      <c r="F250" s="4">
        <v>3.8</v>
      </c>
      <c r="G250" s="4">
        <f t="shared" si="3"/>
        <v>105.00000000000004</v>
      </c>
    </row>
    <row r="251" spans="1:7" ht="15.75" customHeight="1">
      <c r="A251" s="103">
        <v>43998</v>
      </c>
      <c r="B251" s="787" t="s">
        <v>5665</v>
      </c>
      <c r="C251" s="787" t="s">
        <v>25</v>
      </c>
      <c r="D251" t="s">
        <v>14</v>
      </c>
      <c r="E251" s="4"/>
      <c r="F251" s="4">
        <v>105</v>
      </c>
      <c r="G251" s="4">
        <f t="shared" si="3"/>
        <v>0</v>
      </c>
    </row>
    <row r="252" spans="1:7" ht="15.75" customHeight="1">
      <c r="A252" s="105">
        <v>43861</v>
      </c>
      <c r="B252" s="786" t="s">
        <v>10</v>
      </c>
      <c r="C252" s="786" t="s">
        <v>11</v>
      </c>
      <c r="D252" t="s">
        <v>12</v>
      </c>
      <c r="E252" s="4">
        <v>40.6</v>
      </c>
      <c r="F252" s="4"/>
      <c r="G252" s="4">
        <f t="shared" si="3"/>
        <v>40.6</v>
      </c>
    </row>
    <row r="253" spans="1:7" ht="15.75" customHeight="1">
      <c r="B253" s="787"/>
      <c r="C253" s="787"/>
      <c r="D253" t="s">
        <v>13</v>
      </c>
      <c r="E253" s="4">
        <v>3.6</v>
      </c>
      <c r="F253" s="4"/>
      <c r="G253" s="4">
        <f t="shared" si="3"/>
        <v>44.2</v>
      </c>
    </row>
    <row r="254" spans="1:7" ht="15.75" customHeight="1">
      <c r="B254" s="787"/>
      <c r="C254" s="787"/>
      <c r="D254" t="s">
        <v>14</v>
      </c>
      <c r="E254" s="4">
        <v>300</v>
      </c>
      <c r="F254" s="4"/>
      <c r="G254" s="4">
        <f t="shared" si="3"/>
        <v>344.2</v>
      </c>
    </row>
    <row r="255" spans="1:7" ht="15.75" customHeight="1">
      <c r="A255" s="103">
        <v>43861</v>
      </c>
      <c r="B255" s="787" t="s">
        <v>5671</v>
      </c>
      <c r="C255" s="20" t="s">
        <v>11</v>
      </c>
      <c r="D255" s="2" t="s">
        <v>14</v>
      </c>
      <c r="E255" s="16"/>
      <c r="F255" s="16">
        <v>225</v>
      </c>
      <c r="G255" s="4">
        <f t="shared" si="3"/>
        <v>119.19999999999999</v>
      </c>
    </row>
    <row r="256" spans="1:7" ht="15.75" customHeight="1">
      <c r="A256" s="103">
        <v>43890</v>
      </c>
      <c r="B256" s="787" t="s">
        <v>5667</v>
      </c>
      <c r="C256" s="20" t="s">
        <v>11</v>
      </c>
      <c r="D256" s="2" t="s">
        <v>12</v>
      </c>
      <c r="E256" s="16"/>
      <c r="F256" s="16">
        <v>40.6</v>
      </c>
      <c r="G256" s="4">
        <f t="shared" si="3"/>
        <v>78.599999999999994</v>
      </c>
    </row>
    <row r="257" spans="1:7" ht="15.75" customHeight="1">
      <c r="A257" s="103">
        <v>43890</v>
      </c>
      <c r="B257" s="787" t="s">
        <v>5667</v>
      </c>
      <c r="C257" s="20" t="s">
        <v>11</v>
      </c>
      <c r="D257" s="2" t="s">
        <v>13</v>
      </c>
      <c r="E257" s="16"/>
      <c r="F257" s="16">
        <v>3.6</v>
      </c>
      <c r="G257" s="4">
        <f t="shared" si="3"/>
        <v>75</v>
      </c>
    </row>
    <row r="258" spans="1:7" ht="15.75" customHeight="1">
      <c r="A258" s="103">
        <v>43992</v>
      </c>
      <c r="B258" s="787" t="s">
        <v>5668</v>
      </c>
      <c r="C258" s="20" t="s">
        <v>11</v>
      </c>
      <c r="D258" s="2" t="s">
        <v>14</v>
      </c>
      <c r="E258" s="16"/>
      <c r="F258" s="16">
        <v>75</v>
      </c>
      <c r="G258" s="4">
        <f t="shared" si="3"/>
        <v>0</v>
      </c>
    </row>
    <row r="259" spans="1:7" ht="15.75" customHeight="1">
      <c r="A259" s="105">
        <v>43890</v>
      </c>
      <c r="B259" s="786" t="s">
        <v>10</v>
      </c>
      <c r="C259" s="55" t="s">
        <v>15</v>
      </c>
      <c r="D259" s="2" t="s">
        <v>12</v>
      </c>
      <c r="E259" s="16">
        <v>56.6</v>
      </c>
      <c r="F259" s="16"/>
      <c r="G259" s="4">
        <f t="shared" si="3"/>
        <v>56.6</v>
      </c>
    </row>
    <row r="260" spans="1:7" ht="15.75" customHeight="1">
      <c r="B260" s="787"/>
      <c r="C260" s="20"/>
      <c r="D260" s="2" t="s">
        <v>13</v>
      </c>
      <c r="E260" s="16">
        <v>3.8</v>
      </c>
      <c r="F260" s="16"/>
      <c r="G260" s="4">
        <f t="shared" si="3"/>
        <v>60.4</v>
      </c>
    </row>
    <row r="261" spans="1:7" ht="15.75" customHeight="1">
      <c r="B261" s="787"/>
      <c r="C261" s="20"/>
      <c r="D261" s="2" t="s">
        <v>14</v>
      </c>
      <c r="E261" s="16">
        <v>300</v>
      </c>
      <c r="F261" s="16"/>
      <c r="G261" s="4">
        <f t="shared" si="3"/>
        <v>360.4</v>
      </c>
    </row>
    <row r="262" spans="1:7" ht="15.75" customHeight="1">
      <c r="A262" s="103">
        <v>43890</v>
      </c>
      <c r="B262" s="787" t="s">
        <v>5663</v>
      </c>
      <c r="C262" s="20" t="s">
        <v>15</v>
      </c>
      <c r="D262" s="2" t="s">
        <v>14</v>
      </c>
      <c r="E262" s="16"/>
      <c r="F262" s="16">
        <v>300</v>
      </c>
      <c r="G262" s="4">
        <f t="shared" si="3"/>
        <v>60.399999999999977</v>
      </c>
    </row>
    <row r="263" spans="1:7" ht="15.75" customHeight="1">
      <c r="A263" s="103">
        <v>43998</v>
      </c>
      <c r="B263" s="787" t="s">
        <v>5665</v>
      </c>
      <c r="C263" s="20" t="s">
        <v>15</v>
      </c>
      <c r="D263" s="2" t="s">
        <v>12</v>
      </c>
      <c r="E263" s="16"/>
      <c r="F263" s="48">
        <v>56.6</v>
      </c>
      <c r="G263" s="4">
        <f t="shared" si="3"/>
        <v>3.7999999999999758</v>
      </c>
    </row>
    <row r="264" spans="1:7" ht="15.75" customHeight="1">
      <c r="A264" s="103">
        <v>43998</v>
      </c>
      <c r="B264" s="787" t="s">
        <v>5665</v>
      </c>
      <c r="C264" s="20" t="s">
        <v>15</v>
      </c>
      <c r="D264" s="2" t="s">
        <v>13</v>
      </c>
      <c r="E264" s="16"/>
      <c r="F264" s="48">
        <v>3.8</v>
      </c>
      <c r="G264" s="4">
        <f t="shared" si="3"/>
        <v>-2.3980817331903381E-14</v>
      </c>
    </row>
    <row r="265" spans="1:7" ht="15.75" customHeight="1">
      <c r="A265" s="105">
        <v>43921</v>
      </c>
      <c r="B265" s="786" t="s">
        <v>10</v>
      </c>
      <c r="C265" s="55" t="s">
        <v>16</v>
      </c>
      <c r="D265" s="2" t="s">
        <v>12</v>
      </c>
      <c r="E265" s="16">
        <v>59.2</v>
      </c>
      <c r="F265" s="16"/>
      <c r="G265" s="4">
        <f t="shared" si="3"/>
        <v>59.199999999999982</v>
      </c>
    </row>
    <row r="266" spans="1:7" ht="15.75" customHeight="1">
      <c r="B266" s="787"/>
      <c r="C266" s="20"/>
      <c r="D266" s="2" t="s">
        <v>13</v>
      </c>
      <c r="E266" s="16">
        <v>3.8</v>
      </c>
      <c r="F266" s="16"/>
      <c r="G266" s="4">
        <f t="shared" si="3"/>
        <v>62.999999999999979</v>
      </c>
    </row>
    <row r="267" spans="1:7" ht="15.75" customHeight="1">
      <c r="B267" s="787"/>
      <c r="C267" s="20"/>
      <c r="D267" s="2" t="s">
        <v>14</v>
      </c>
      <c r="E267" s="16">
        <v>300</v>
      </c>
      <c r="F267" s="16"/>
      <c r="G267" s="4">
        <f t="shared" si="3"/>
        <v>363</v>
      </c>
    </row>
    <row r="268" spans="1:7" ht="15.75" customHeight="1">
      <c r="A268" s="103">
        <v>43969</v>
      </c>
      <c r="B268" s="787" t="s">
        <v>5672</v>
      </c>
      <c r="C268" s="20" t="s">
        <v>16</v>
      </c>
      <c r="D268" s="2" t="s">
        <v>14</v>
      </c>
      <c r="E268" s="16"/>
      <c r="F268" s="16">
        <v>125</v>
      </c>
      <c r="G268" s="4">
        <f t="shared" si="3"/>
        <v>238</v>
      </c>
    </row>
    <row r="269" spans="1:7" ht="15.75" customHeight="1">
      <c r="A269" s="103">
        <v>43992</v>
      </c>
      <c r="B269" s="787" t="s">
        <v>5668</v>
      </c>
      <c r="C269" s="20" t="s">
        <v>16</v>
      </c>
      <c r="D269" s="2" t="s">
        <v>14</v>
      </c>
      <c r="E269" s="16"/>
      <c r="F269" s="16">
        <v>175</v>
      </c>
      <c r="G269" s="4">
        <f t="shared" si="3"/>
        <v>63</v>
      </c>
    </row>
    <row r="270" spans="1:7" ht="15.75" customHeight="1">
      <c r="A270" s="103">
        <v>44431</v>
      </c>
      <c r="B270" s="787" t="s">
        <v>5673</v>
      </c>
      <c r="C270" s="20" t="s">
        <v>16</v>
      </c>
      <c r="D270" s="2" t="s">
        <v>12</v>
      </c>
      <c r="E270" s="16"/>
      <c r="F270" s="16">
        <v>59.2</v>
      </c>
      <c r="G270" s="4">
        <f t="shared" si="3"/>
        <v>3.7999999999999972</v>
      </c>
    </row>
    <row r="271" spans="1:7" ht="15.75" customHeight="1">
      <c r="A271" s="103">
        <v>44431</v>
      </c>
      <c r="B271" s="787" t="s">
        <v>5673</v>
      </c>
      <c r="C271" s="20" t="s">
        <v>16</v>
      </c>
      <c r="D271" s="2" t="s">
        <v>13</v>
      </c>
      <c r="E271" s="16"/>
      <c r="F271" s="16">
        <v>3.8</v>
      </c>
      <c r="G271" s="4">
        <f t="shared" si="3"/>
        <v>0</v>
      </c>
    </row>
    <row r="272" spans="1:7" ht="15.75" customHeight="1">
      <c r="A272" s="105">
        <v>43951</v>
      </c>
      <c r="B272" s="786" t="s">
        <v>10</v>
      </c>
      <c r="C272" s="55" t="s">
        <v>17</v>
      </c>
      <c r="D272" s="2" t="s">
        <v>12</v>
      </c>
      <c r="E272" s="16">
        <v>41.8</v>
      </c>
      <c r="F272" s="16"/>
      <c r="G272" s="4">
        <f t="shared" si="3"/>
        <v>41.8</v>
      </c>
    </row>
    <row r="273" spans="1:7" ht="15.75" customHeight="1">
      <c r="B273" s="787"/>
      <c r="C273" s="20"/>
      <c r="D273" s="2" t="s">
        <v>13</v>
      </c>
      <c r="E273" s="16">
        <v>4.5999999999999996</v>
      </c>
      <c r="F273" s="16"/>
      <c r="G273" s="4">
        <f t="shared" si="3"/>
        <v>46.4</v>
      </c>
    </row>
    <row r="274" spans="1:7" ht="15.75" customHeight="1">
      <c r="B274" s="787"/>
      <c r="C274" s="20"/>
      <c r="D274" s="2" t="s">
        <v>14</v>
      </c>
      <c r="E274" s="16">
        <v>300</v>
      </c>
      <c r="F274" s="16"/>
      <c r="G274" s="4">
        <f t="shared" si="3"/>
        <v>346.4</v>
      </c>
    </row>
    <row r="275" spans="1:7" ht="15.75" customHeight="1">
      <c r="A275" s="103">
        <v>44196</v>
      </c>
      <c r="B275" s="787" t="s">
        <v>5674</v>
      </c>
      <c r="C275" s="20" t="s">
        <v>17</v>
      </c>
      <c r="D275" s="2" t="s">
        <v>14</v>
      </c>
      <c r="E275" s="16"/>
      <c r="F275" s="16">
        <v>40</v>
      </c>
      <c r="G275" s="4">
        <f t="shared" si="3"/>
        <v>306.39999999999998</v>
      </c>
    </row>
    <row r="276" spans="1:7" ht="15.75" customHeight="1">
      <c r="A276" s="103">
        <v>44202</v>
      </c>
      <c r="B276" s="787" t="s">
        <v>5675</v>
      </c>
      <c r="C276" s="20" t="s">
        <v>17</v>
      </c>
      <c r="D276" s="2" t="s">
        <v>14</v>
      </c>
      <c r="E276" s="16"/>
      <c r="F276" s="16">
        <v>260</v>
      </c>
      <c r="G276" s="4">
        <f t="shared" si="3"/>
        <v>46.399999999999977</v>
      </c>
    </row>
    <row r="277" spans="1:7" ht="15.75" customHeight="1">
      <c r="A277" s="103">
        <v>44431</v>
      </c>
      <c r="B277" s="787" t="s">
        <v>5673</v>
      </c>
      <c r="C277" s="20" t="s">
        <v>17</v>
      </c>
      <c r="D277" s="2" t="s">
        <v>12</v>
      </c>
      <c r="E277" s="16"/>
      <c r="F277" s="16">
        <v>41.8</v>
      </c>
      <c r="G277" s="4">
        <f t="shared" si="3"/>
        <v>4.5999999999999801</v>
      </c>
    </row>
    <row r="278" spans="1:7" ht="15.75" customHeight="1">
      <c r="A278" s="103">
        <v>44431</v>
      </c>
      <c r="B278" s="787" t="s">
        <v>5673</v>
      </c>
      <c r="C278" s="20" t="s">
        <v>17</v>
      </c>
      <c r="D278" s="2" t="s">
        <v>13</v>
      </c>
      <c r="E278" s="16"/>
      <c r="F278" s="16">
        <v>4.5999999999999996</v>
      </c>
      <c r="G278" s="4">
        <f t="shared" si="3"/>
        <v>-1.9539925233402755E-14</v>
      </c>
    </row>
    <row r="279" spans="1:7" ht="15.75" customHeight="1">
      <c r="A279" s="105">
        <v>43982</v>
      </c>
      <c r="B279" s="786" t="s">
        <v>10</v>
      </c>
      <c r="C279" s="55" t="s">
        <v>18</v>
      </c>
      <c r="D279" s="2" t="s">
        <v>12</v>
      </c>
      <c r="E279" s="16">
        <v>38.799999999999997</v>
      </c>
      <c r="F279" s="16"/>
      <c r="G279" s="4">
        <f t="shared" si="3"/>
        <v>38.799999999999976</v>
      </c>
    </row>
    <row r="280" spans="1:7" ht="15.75" customHeight="1">
      <c r="B280" s="787"/>
      <c r="C280" s="787"/>
      <c r="D280" t="s">
        <v>13</v>
      </c>
      <c r="E280" s="4">
        <v>2.5</v>
      </c>
      <c r="F280" s="4"/>
      <c r="G280" s="4">
        <f t="shared" si="3"/>
        <v>41.299999999999976</v>
      </c>
    </row>
    <row r="281" spans="1:7" ht="15.75" customHeight="1">
      <c r="B281" s="787"/>
      <c r="C281" s="787"/>
      <c r="D281" t="s">
        <v>14</v>
      </c>
      <c r="E281" s="4">
        <v>300</v>
      </c>
      <c r="F281" s="4"/>
      <c r="G281" s="4">
        <f t="shared" si="3"/>
        <v>341.29999999999995</v>
      </c>
    </row>
    <row r="282" spans="1:7" ht="15.75" customHeight="1">
      <c r="A282" s="103">
        <v>43985</v>
      </c>
      <c r="B282" s="787" t="s">
        <v>5676</v>
      </c>
      <c r="C282" s="787" t="s">
        <v>18</v>
      </c>
      <c r="D282" t="s">
        <v>14</v>
      </c>
      <c r="E282" s="4"/>
      <c r="F282" s="4">
        <v>300</v>
      </c>
      <c r="G282" s="4">
        <f t="shared" si="3"/>
        <v>41.299999999999955</v>
      </c>
    </row>
    <row r="283" spans="1:7" ht="15.75" customHeight="1">
      <c r="A283" s="103">
        <v>44431</v>
      </c>
      <c r="B283" s="787" t="s">
        <v>5673</v>
      </c>
      <c r="C283" s="787" t="s">
        <v>18</v>
      </c>
      <c r="D283" s="2" t="s">
        <v>12</v>
      </c>
      <c r="E283" s="4"/>
      <c r="F283" s="16">
        <v>38.799999999999997</v>
      </c>
      <c r="G283" s="4">
        <f t="shared" ref="G283:G294" si="4">+G282+E283-F283</f>
        <v>2.4999999999999574</v>
      </c>
    </row>
    <row r="284" spans="1:7" ht="15.75" customHeight="1">
      <c r="A284" s="103">
        <v>44431</v>
      </c>
      <c r="B284" s="787" t="s">
        <v>5673</v>
      </c>
      <c r="C284" s="787" t="s">
        <v>18</v>
      </c>
      <c r="D284" s="2" t="s">
        <v>13</v>
      </c>
      <c r="E284" s="4"/>
      <c r="F284" s="4">
        <v>2.5</v>
      </c>
      <c r="G284" s="4">
        <f t="shared" si="4"/>
        <v>-4.2632564145606011E-14</v>
      </c>
    </row>
    <row r="285" spans="1:7" ht="15.75" customHeight="1">
      <c r="A285" s="105">
        <v>44012</v>
      </c>
      <c r="B285" s="786" t="s">
        <v>10</v>
      </c>
      <c r="C285" s="786" t="s">
        <v>19</v>
      </c>
      <c r="D285" t="s">
        <v>12</v>
      </c>
      <c r="E285" s="4">
        <v>34.299999999999997</v>
      </c>
      <c r="F285" s="4"/>
      <c r="G285" s="4">
        <f t="shared" si="4"/>
        <v>34.299999999999955</v>
      </c>
    </row>
    <row r="286" spans="1:7" ht="15.75" customHeight="1">
      <c r="B286" s="787"/>
      <c r="C286" s="787"/>
      <c r="D286" t="s">
        <v>13</v>
      </c>
      <c r="E286" s="4">
        <v>1.2</v>
      </c>
      <c r="F286" s="4"/>
      <c r="G286" s="4">
        <f t="shared" si="4"/>
        <v>35.499999999999957</v>
      </c>
    </row>
    <row r="287" spans="1:7" ht="15.75" customHeight="1">
      <c r="B287" s="787"/>
      <c r="C287" s="787"/>
      <c r="D287" t="s">
        <v>14</v>
      </c>
      <c r="E287" s="4">
        <v>300</v>
      </c>
      <c r="F287" s="4"/>
      <c r="G287" s="4">
        <f t="shared" si="4"/>
        <v>335.49999999999994</v>
      </c>
    </row>
    <row r="288" spans="1:7" ht="15.75" customHeight="1">
      <c r="A288" s="103">
        <v>44202</v>
      </c>
      <c r="B288" s="787" t="s">
        <v>5675</v>
      </c>
      <c r="C288" s="787" t="s">
        <v>19</v>
      </c>
      <c r="D288" t="s">
        <v>14</v>
      </c>
      <c r="E288" s="4"/>
      <c r="F288" s="4">
        <v>300</v>
      </c>
      <c r="G288" s="4">
        <f t="shared" si="4"/>
        <v>35.499999999999943</v>
      </c>
    </row>
    <row r="289" spans="1:7" ht="15.75" customHeight="1">
      <c r="A289" s="103">
        <v>44431</v>
      </c>
      <c r="B289" s="787" t="s">
        <v>5673</v>
      </c>
      <c r="C289" s="787" t="s">
        <v>19</v>
      </c>
      <c r="D289" t="s">
        <v>12</v>
      </c>
      <c r="E289" s="4"/>
      <c r="F289" s="4">
        <v>34.299999999999997</v>
      </c>
      <c r="G289" s="4">
        <f t="shared" si="4"/>
        <v>1.199999999999946</v>
      </c>
    </row>
    <row r="290" spans="1:7" ht="15.75" customHeight="1">
      <c r="A290" s="103">
        <v>44431</v>
      </c>
      <c r="B290" s="787" t="s">
        <v>5673</v>
      </c>
      <c r="C290" s="787" t="s">
        <v>19</v>
      </c>
      <c r="D290" t="s">
        <v>13</v>
      </c>
      <c r="E290" s="4"/>
      <c r="F290" s="4">
        <v>1.2</v>
      </c>
      <c r="G290" s="4">
        <f t="shared" si="4"/>
        <v>-5.3956838996782608E-14</v>
      </c>
    </row>
    <row r="291" spans="1:7" ht="15.75" customHeight="1">
      <c r="A291" s="105">
        <v>44043</v>
      </c>
      <c r="B291" s="786" t="s">
        <v>10</v>
      </c>
      <c r="C291" s="786" t="s">
        <v>20</v>
      </c>
      <c r="D291" t="s">
        <v>12</v>
      </c>
      <c r="E291" s="4">
        <v>16.2</v>
      </c>
      <c r="F291" s="4"/>
      <c r="G291" s="4">
        <f t="shared" si="4"/>
        <v>16.199999999999946</v>
      </c>
    </row>
    <row r="292" spans="1:7" ht="15.75" customHeight="1">
      <c r="B292" s="787"/>
      <c r="C292" s="787"/>
      <c r="D292" t="s">
        <v>13</v>
      </c>
      <c r="E292" s="4">
        <v>5</v>
      </c>
      <c r="F292" s="4"/>
      <c r="G292" s="4">
        <f t="shared" si="4"/>
        <v>21.199999999999946</v>
      </c>
    </row>
    <row r="293" spans="1:7" ht="15.75" customHeight="1">
      <c r="B293" s="787"/>
      <c r="C293" s="787"/>
      <c r="D293" t="s">
        <v>14</v>
      </c>
      <c r="E293" s="16">
        <v>300</v>
      </c>
      <c r="F293" s="4"/>
      <c r="G293" s="4">
        <f t="shared" si="4"/>
        <v>321.19999999999993</v>
      </c>
    </row>
    <row r="294" spans="1:7" ht="15.75" customHeight="1">
      <c r="A294" s="103">
        <v>44043</v>
      </c>
      <c r="B294" s="787" t="s">
        <v>5677</v>
      </c>
      <c r="C294" s="787" t="s">
        <v>20</v>
      </c>
      <c r="D294" t="s">
        <v>14</v>
      </c>
      <c r="E294" s="16"/>
      <c r="F294" s="4">
        <v>230</v>
      </c>
      <c r="G294" s="4">
        <f t="shared" si="4"/>
        <v>91.199999999999932</v>
      </c>
    </row>
    <row r="295" spans="1:7" ht="15.75" customHeight="1">
      <c r="A295" s="103">
        <v>44104</v>
      </c>
      <c r="B295" s="787" t="s">
        <v>5678</v>
      </c>
      <c r="C295" s="787" t="s">
        <v>20</v>
      </c>
      <c r="D295" t="s">
        <v>14</v>
      </c>
      <c r="E295" s="16"/>
      <c r="F295" s="4">
        <v>70</v>
      </c>
      <c r="G295" s="4">
        <f t="shared" ref="G295:G377" si="5">+G294+E295-F295</f>
        <v>21.199999999999932</v>
      </c>
    </row>
    <row r="296" spans="1:7" ht="15.75" customHeight="1">
      <c r="A296" s="103">
        <v>44431</v>
      </c>
      <c r="B296" s="787" t="s">
        <v>5679</v>
      </c>
      <c r="C296" s="787" t="s">
        <v>20</v>
      </c>
      <c r="D296" t="s">
        <v>12</v>
      </c>
      <c r="E296" s="16"/>
      <c r="F296" s="4">
        <v>16.2</v>
      </c>
      <c r="G296" s="4">
        <f t="shared" si="5"/>
        <v>4.9999999999999325</v>
      </c>
    </row>
    <row r="297" spans="1:7" ht="15.75" customHeight="1">
      <c r="A297" s="103">
        <v>44431</v>
      </c>
      <c r="B297" s="787" t="s">
        <v>5679</v>
      </c>
      <c r="C297" s="787" t="s">
        <v>20</v>
      </c>
      <c r="D297" t="s">
        <v>13</v>
      </c>
      <c r="E297" s="16"/>
      <c r="F297" s="4">
        <v>5</v>
      </c>
      <c r="G297" s="81">
        <f t="shared" si="5"/>
        <v>-6.7501559897209518E-14</v>
      </c>
    </row>
    <row r="298" spans="1:7" ht="15.75" customHeight="1">
      <c r="A298" s="105">
        <v>44074</v>
      </c>
      <c r="B298" s="786" t="s">
        <v>10</v>
      </c>
      <c r="C298" s="786" t="s">
        <v>21</v>
      </c>
      <c r="D298" t="s">
        <v>12</v>
      </c>
      <c r="E298" s="4">
        <v>15.5</v>
      </c>
      <c r="F298" s="4"/>
      <c r="G298" s="4">
        <f t="shared" si="5"/>
        <v>15.499999999999932</v>
      </c>
    </row>
    <row r="299" spans="1:7" ht="15.75" customHeight="1">
      <c r="A299" s="105"/>
      <c r="B299" s="786"/>
      <c r="C299" s="786"/>
      <c r="D299" t="s">
        <v>13</v>
      </c>
      <c r="E299" s="4">
        <v>3.5</v>
      </c>
      <c r="F299" s="4"/>
      <c r="G299" s="4">
        <f t="shared" si="5"/>
        <v>18.999999999999932</v>
      </c>
    </row>
    <row r="300" spans="1:7" ht="15.75" customHeight="1">
      <c r="B300" s="787"/>
      <c r="C300" s="787"/>
      <c r="D300" t="s">
        <v>14</v>
      </c>
      <c r="E300" s="4">
        <v>300</v>
      </c>
      <c r="F300" s="4"/>
      <c r="G300" s="4">
        <f t="shared" si="5"/>
        <v>318.99999999999994</v>
      </c>
    </row>
    <row r="301" spans="1:7" ht="15.75" customHeight="1">
      <c r="B301" s="787"/>
      <c r="C301" s="787"/>
      <c r="D301" t="s">
        <v>40</v>
      </c>
      <c r="E301" s="4">
        <v>15</v>
      </c>
      <c r="F301" s="4"/>
      <c r="G301" s="4">
        <f t="shared" si="5"/>
        <v>333.99999999999994</v>
      </c>
    </row>
    <row r="302" spans="1:7" ht="15.75" customHeight="1">
      <c r="A302" s="103">
        <v>44074</v>
      </c>
      <c r="B302" s="787" t="s">
        <v>5680</v>
      </c>
      <c r="C302" s="787" t="s">
        <v>21</v>
      </c>
      <c r="D302" t="s">
        <v>14</v>
      </c>
      <c r="E302" s="4"/>
      <c r="F302" s="4">
        <v>190</v>
      </c>
      <c r="G302" s="4">
        <f t="shared" si="5"/>
        <v>143.99999999999994</v>
      </c>
    </row>
    <row r="303" spans="1:7" ht="15.75" customHeight="1">
      <c r="A303" s="103">
        <v>44104</v>
      </c>
      <c r="B303" s="787" t="s">
        <v>5678</v>
      </c>
      <c r="C303" s="787" t="s">
        <v>21</v>
      </c>
      <c r="D303" t="s">
        <v>14</v>
      </c>
      <c r="E303" s="4"/>
      <c r="F303" s="4">
        <v>110</v>
      </c>
      <c r="G303" s="4">
        <f t="shared" si="5"/>
        <v>33.999999999999943</v>
      </c>
    </row>
    <row r="304" spans="1:7" ht="15.75" customHeight="1">
      <c r="A304" s="103">
        <v>44176</v>
      </c>
      <c r="B304" s="787" t="s">
        <v>812</v>
      </c>
      <c r="C304" s="787" t="s">
        <v>21</v>
      </c>
      <c r="D304" s="111" t="s">
        <v>40</v>
      </c>
      <c r="E304" s="81"/>
      <c r="F304" s="81">
        <v>3.5</v>
      </c>
      <c r="G304" s="4">
        <f t="shared" si="5"/>
        <v>30.499999999999943</v>
      </c>
    </row>
    <row r="305" spans="1:7" ht="15.75" customHeight="1">
      <c r="A305" s="103">
        <v>44431</v>
      </c>
      <c r="B305" s="787" t="s">
        <v>5679</v>
      </c>
      <c r="C305" s="787" t="s">
        <v>21</v>
      </c>
      <c r="D305" t="s">
        <v>12</v>
      </c>
      <c r="E305" s="4"/>
      <c r="F305" s="4">
        <v>15.5</v>
      </c>
      <c r="G305" s="4">
        <f t="shared" si="5"/>
        <v>14.999999999999943</v>
      </c>
    </row>
    <row r="306" spans="1:7" ht="15.75" customHeight="1">
      <c r="A306" s="103">
        <v>44431</v>
      </c>
      <c r="B306" s="787" t="s">
        <v>5679</v>
      </c>
      <c r="C306" s="787" t="s">
        <v>21</v>
      </c>
      <c r="D306" t="s">
        <v>13</v>
      </c>
      <c r="E306" s="4"/>
      <c r="F306" s="4">
        <v>3.5</v>
      </c>
      <c r="G306" s="4">
        <f t="shared" si="5"/>
        <v>11.499999999999943</v>
      </c>
    </row>
    <row r="307" spans="1:7" ht="15.75" customHeight="1">
      <c r="A307" s="103">
        <v>44545</v>
      </c>
      <c r="B307" s="787" t="s">
        <v>5681</v>
      </c>
      <c r="C307" s="787" t="s">
        <v>21</v>
      </c>
      <c r="D307" t="s">
        <v>40</v>
      </c>
      <c r="E307" s="4"/>
      <c r="F307" s="4">
        <v>11.5</v>
      </c>
      <c r="G307" s="4">
        <f t="shared" si="5"/>
        <v>-5.6843418860808015E-14</v>
      </c>
    </row>
    <row r="308" spans="1:7" ht="15.75" customHeight="1">
      <c r="A308" s="105">
        <v>44104</v>
      </c>
      <c r="B308" s="786" t="s">
        <v>10</v>
      </c>
      <c r="C308" s="786" t="s">
        <v>22</v>
      </c>
      <c r="D308" t="s">
        <v>12</v>
      </c>
      <c r="E308" s="4">
        <v>15.9</v>
      </c>
      <c r="F308" s="4"/>
      <c r="G308" s="4">
        <f t="shared" si="5"/>
        <v>15.899999999999944</v>
      </c>
    </row>
    <row r="309" spans="1:7" ht="15.75" customHeight="1">
      <c r="B309" s="787"/>
      <c r="C309" s="787"/>
      <c r="D309" t="s">
        <v>13</v>
      </c>
      <c r="E309" s="4">
        <v>4.0999999999999996</v>
      </c>
      <c r="F309" s="4"/>
      <c r="G309" s="4">
        <f t="shared" si="5"/>
        <v>19.999999999999943</v>
      </c>
    </row>
    <row r="310" spans="1:7" ht="15.75" customHeight="1">
      <c r="B310" s="787"/>
      <c r="C310" s="787"/>
      <c r="D310" t="s">
        <v>14</v>
      </c>
      <c r="E310" s="16">
        <v>300</v>
      </c>
      <c r="F310" s="4"/>
      <c r="G310" s="4">
        <f t="shared" si="5"/>
        <v>319.99999999999994</v>
      </c>
    </row>
    <row r="311" spans="1:7" ht="15.75" customHeight="1">
      <c r="B311" s="787"/>
      <c r="C311" s="787"/>
      <c r="D311" t="s">
        <v>40</v>
      </c>
      <c r="E311" s="16">
        <v>8.5</v>
      </c>
      <c r="F311" s="4"/>
      <c r="G311" s="4">
        <f t="shared" si="5"/>
        <v>328.49999999999994</v>
      </c>
    </row>
    <row r="312" spans="1:7" ht="15.75" customHeight="1">
      <c r="A312" s="103">
        <v>44104</v>
      </c>
      <c r="B312" s="787" t="s">
        <v>5678</v>
      </c>
      <c r="C312" s="787" t="s">
        <v>22</v>
      </c>
      <c r="D312" t="s">
        <v>14</v>
      </c>
      <c r="E312" s="16"/>
      <c r="F312" s="4">
        <v>120</v>
      </c>
      <c r="G312" s="4">
        <f t="shared" si="5"/>
        <v>208.49999999999994</v>
      </c>
    </row>
    <row r="313" spans="1:7" ht="15.75" customHeight="1">
      <c r="A313" s="103">
        <v>44202</v>
      </c>
      <c r="B313" s="787" t="s">
        <v>5675</v>
      </c>
      <c r="C313" s="787" t="s">
        <v>22</v>
      </c>
      <c r="D313" t="s">
        <v>14</v>
      </c>
      <c r="E313" s="16"/>
      <c r="F313" s="4">
        <v>90</v>
      </c>
      <c r="G313" s="4">
        <f t="shared" si="5"/>
        <v>118.49999999999994</v>
      </c>
    </row>
    <row r="314" spans="1:7" ht="15.75" customHeight="1">
      <c r="A314" s="103">
        <v>44431</v>
      </c>
      <c r="B314" s="787" t="s">
        <v>5679</v>
      </c>
      <c r="C314" s="787" t="s">
        <v>22</v>
      </c>
      <c r="D314" t="s">
        <v>12</v>
      </c>
      <c r="E314" s="16"/>
      <c r="F314" s="4">
        <v>15.9</v>
      </c>
      <c r="G314" s="4">
        <f t="shared" si="5"/>
        <v>102.59999999999994</v>
      </c>
    </row>
    <row r="315" spans="1:7" ht="15.75" customHeight="1">
      <c r="A315" s="103">
        <v>44431</v>
      </c>
      <c r="B315" s="787" t="s">
        <v>5679</v>
      </c>
      <c r="C315" s="787" t="s">
        <v>22</v>
      </c>
      <c r="D315" t="s">
        <v>13</v>
      </c>
      <c r="E315" s="16"/>
      <c r="F315" s="4">
        <v>4.0999999999999996</v>
      </c>
      <c r="G315" s="4">
        <f t="shared" si="5"/>
        <v>98.499999999999943</v>
      </c>
    </row>
    <row r="316" spans="1:7" ht="15.75" customHeight="1">
      <c r="A316" s="103">
        <v>44545</v>
      </c>
      <c r="B316" s="787" t="s">
        <v>5681</v>
      </c>
      <c r="C316" s="787" t="s">
        <v>22</v>
      </c>
      <c r="D316" t="s">
        <v>40</v>
      </c>
      <c r="E316" s="16"/>
      <c r="F316" s="4">
        <v>8.5</v>
      </c>
      <c r="G316" s="4">
        <f t="shared" si="5"/>
        <v>89.999999999999943</v>
      </c>
    </row>
    <row r="317" spans="1:7" ht="15.75" customHeight="1">
      <c r="A317" s="103">
        <v>44545</v>
      </c>
      <c r="B317" s="787" t="s">
        <v>5682</v>
      </c>
      <c r="C317" s="787" t="s">
        <v>22</v>
      </c>
      <c r="D317" t="s">
        <v>14</v>
      </c>
      <c r="E317" s="16"/>
      <c r="F317" s="4">
        <v>90</v>
      </c>
      <c r="G317" s="4">
        <f t="shared" si="5"/>
        <v>0</v>
      </c>
    </row>
    <row r="318" spans="1:7" ht="15.75" customHeight="1">
      <c r="A318" s="105">
        <v>44135</v>
      </c>
      <c r="B318" s="786" t="s">
        <v>10</v>
      </c>
      <c r="C318" s="786" t="s">
        <v>23</v>
      </c>
      <c r="D318" t="s">
        <v>12</v>
      </c>
      <c r="E318" s="4">
        <v>18.7</v>
      </c>
      <c r="F318" s="4"/>
      <c r="G318" s="4">
        <f t="shared" si="5"/>
        <v>18.7</v>
      </c>
    </row>
    <row r="319" spans="1:7" ht="15.75" customHeight="1">
      <c r="B319" s="787"/>
      <c r="C319" s="787"/>
      <c r="D319" t="s">
        <v>13</v>
      </c>
      <c r="E319" s="4">
        <v>4.3</v>
      </c>
      <c r="F319" s="4"/>
      <c r="G319" s="4">
        <f t="shared" si="5"/>
        <v>23</v>
      </c>
    </row>
    <row r="320" spans="1:7" ht="15.75" customHeight="1">
      <c r="B320" s="787"/>
      <c r="C320" s="787"/>
      <c r="D320" t="s">
        <v>14</v>
      </c>
      <c r="E320" s="16">
        <v>300</v>
      </c>
      <c r="F320" s="4"/>
      <c r="G320" s="4">
        <f t="shared" si="5"/>
        <v>323</v>
      </c>
    </row>
    <row r="321" spans="1:7" ht="15.75" customHeight="1">
      <c r="A321" s="103">
        <v>44135</v>
      </c>
      <c r="B321" s="787" t="s">
        <v>5683</v>
      </c>
      <c r="C321" s="787" t="s">
        <v>23</v>
      </c>
      <c r="D321" t="s">
        <v>14</v>
      </c>
      <c r="E321" s="16"/>
      <c r="F321" s="4">
        <v>300</v>
      </c>
      <c r="G321" s="4">
        <f t="shared" si="5"/>
        <v>23</v>
      </c>
    </row>
    <row r="322" spans="1:7" ht="15.75" customHeight="1">
      <c r="A322" s="103">
        <v>44431</v>
      </c>
      <c r="B322" s="787" t="s">
        <v>5679</v>
      </c>
      <c r="C322" s="787" t="s">
        <v>23</v>
      </c>
      <c r="D322" t="s">
        <v>12</v>
      </c>
      <c r="E322" s="16"/>
      <c r="F322" s="4">
        <v>18.7</v>
      </c>
      <c r="G322" s="4">
        <f t="shared" si="5"/>
        <v>4.3000000000000007</v>
      </c>
    </row>
    <row r="323" spans="1:7" ht="15.75" customHeight="1">
      <c r="A323" s="103">
        <v>44431</v>
      </c>
      <c r="B323" s="787" t="s">
        <v>5679</v>
      </c>
      <c r="C323" s="787" t="s">
        <v>23</v>
      </c>
      <c r="D323" t="s">
        <v>13</v>
      </c>
      <c r="E323" s="16"/>
      <c r="F323" s="4">
        <v>4.3</v>
      </c>
      <c r="G323" s="4">
        <f t="shared" si="5"/>
        <v>0</v>
      </c>
    </row>
    <row r="324" spans="1:7" ht="15.75" customHeight="1">
      <c r="A324" s="105">
        <v>44165</v>
      </c>
      <c r="B324" s="786" t="s">
        <v>10</v>
      </c>
      <c r="C324" s="786" t="s">
        <v>24</v>
      </c>
      <c r="D324" t="s">
        <v>12</v>
      </c>
      <c r="E324" s="4">
        <v>17.7</v>
      </c>
      <c r="F324" s="4"/>
      <c r="G324" s="4">
        <f t="shared" si="5"/>
        <v>17.7</v>
      </c>
    </row>
    <row r="325" spans="1:7" ht="15.75" customHeight="1">
      <c r="B325" s="787"/>
      <c r="C325" s="787"/>
      <c r="D325" t="s">
        <v>13</v>
      </c>
      <c r="E325" s="4">
        <v>4.5</v>
      </c>
      <c r="F325" s="4"/>
      <c r="G325" s="4">
        <f t="shared" si="5"/>
        <v>22.2</v>
      </c>
    </row>
    <row r="326" spans="1:7" ht="15.75" customHeight="1">
      <c r="B326" s="787"/>
      <c r="C326" s="787"/>
      <c r="D326" t="s">
        <v>14</v>
      </c>
      <c r="E326" s="16">
        <v>300</v>
      </c>
      <c r="F326" s="4"/>
      <c r="G326" s="4">
        <f t="shared" si="5"/>
        <v>322.2</v>
      </c>
    </row>
    <row r="327" spans="1:7" ht="15.75" customHeight="1">
      <c r="A327" s="103">
        <v>44165</v>
      </c>
      <c r="B327" s="787" t="s">
        <v>5684</v>
      </c>
      <c r="C327" s="787" t="s">
        <v>24</v>
      </c>
      <c r="D327" t="s">
        <v>14</v>
      </c>
      <c r="E327" s="16"/>
      <c r="F327" s="4">
        <v>230</v>
      </c>
      <c r="G327" s="4">
        <f t="shared" si="5"/>
        <v>92.199999999999989</v>
      </c>
    </row>
    <row r="328" spans="1:7" ht="15.75" customHeight="1">
      <c r="A328" s="103">
        <v>44431</v>
      </c>
      <c r="B328" s="787" t="s">
        <v>5685</v>
      </c>
      <c r="C328" s="787" t="s">
        <v>24</v>
      </c>
      <c r="D328" t="s">
        <v>12</v>
      </c>
      <c r="E328" s="16"/>
      <c r="F328" s="4">
        <v>17.7</v>
      </c>
      <c r="G328" s="4">
        <f t="shared" si="5"/>
        <v>74.499999999999986</v>
      </c>
    </row>
    <row r="329" spans="1:7" ht="15.75" customHeight="1">
      <c r="A329" s="103">
        <v>44431</v>
      </c>
      <c r="B329" s="787" t="s">
        <v>5685</v>
      </c>
      <c r="C329" s="787" t="s">
        <v>24</v>
      </c>
      <c r="D329" t="s">
        <v>13</v>
      </c>
      <c r="E329" s="16"/>
      <c r="F329" s="4">
        <v>4.5</v>
      </c>
      <c r="G329" s="4">
        <f t="shared" si="5"/>
        <v>69.999999999999986</v>
      </c>
    </row>
    <row r="330" spans="1:7" ht="15.75" customHeight="1">
      <c r="A330" s="103">
        <v>44545</v>
      </c>
      <c r="B330" s="787" t="s">
        <v>5682</v>
      </c>
      <c r="C330" s="787" t="s">
        <v>24</v>
      </c>
      <c r="D330" t="s">
        <v>14</v>
      </c>
      <c r="E330" s="16"/>
      <c r="F330" s="4">
        <v>70</v>
      </c>
      <c r="G330" s="4">
        <f t="shared" si="5"/>
        <v>0</v>
      </c>
    </row>
    <row r="331" spans="1:7" ht="15.75" customHeight="1">
      <c r="A331" s="105">
        <v>44196</v>
      </c>
      <c r="B331" s="786" t="s">
        <v>10</v>
      </c>
      <c r="C331" s="786" t="s">
        <v>25</v>
      </c>
      <c r="D331" t="s">
        <v>12</v>
      </c>
      <c r="E331" s="4">
        <v>20.399999999999999</v>
      </c>
      <c r="F331" s="4"/>
      <c r="G331" s="4">
        <f t="shared" si="5"/>
        <v>20.399999999999999</v>
      </c>
    </row>
    <row r="332" spans="1:7" ht="15.75" customHeight="1">
      <c r="B332" s="787"/>
      <c r="C332" s="787"/>
      <c r="D332" t="s">
        <v>13</v>
      </c>
      <c r="E332" s="4">
        <v>4</v>
      </c>
      <c r="F332" s="4"/>
      <c r="G332" s="4">
        <f t="shared" si="5"/>
        <v>24.4</v>
      </c>
    </row>
    <row r="333" spans="1:7" ht="15.75" customHeight="1">
      <c r="B333" s="787"/>
      <c r="C333" s="787"/>
      <c r="D333" t="s">
        <v>14</v>
      </c>
      <c r="E333" s="16">
        <v>300</v>
      </c>
      <c r="F333" s="4"/>
      <c r="G333" s="4">
        <f t="shared" si="5"/>
        <v>324.39999999999998</v>
      </c>
    </row>
    <row r="334" spans="1:7" ht="15.75" customHeight="1">
      <c r="A334" s="103">
        <v>44196</v>
      </c>
      <c r="B334" s="787" t="s">
        <v>5674</v>
      </c>
      <c r="C334" s="787" t="s">
        <v>25</v>
      </c>
      <c r="D334" t="s">
        <v>14</v>
      </c>
      <c r="E334" s="16"/>
      <c r="F334" s="4">
        <v>300</v>
      </c>
      <c r="G334" s="4">
        <f t="shared" si="5"/>
        <v>24.399999999999977</v>
      </c>
    </row>
    <row r="335" spans="1:7" ht="15.75" customHeight="1">
      <c r="A335" s="103">
        <v>44431</v>
      </c>
      <c r="B335" s="787" t="s">
        <v>5685</v>
      </c>
      <c r="C335" s="787" t="s">
        <v>25</v>
      </c>
      <c r="D335" t="s">
        <v>12</v>
      </c>
      <c r="E335" s="16"/>
      <c r="F335" s="4">
        <v>8.4</v>
      </c>
      <c r="G335" s="4">
        <f t="shared" si="5"/>
        <v>15.999999999999977</v>
      </c>
    </row>
    <row r="336" spans="1:7" ht="15.75" customHeight="1">
      <c r="A336" s="103">
        <v>44446</v>
      </c>
      <c r="B336" s="787" t="s">
        <v>5686</v>
      </c>
      <c r="C336" s="787" t="s">
        <v>25</v>
      </c>
      <c r="D336" t="s">
        <v>12</v>
      </c>
      <c r="E336" s="16"/>
      <c r="F336" s="4">
        <v>12</v>
      </c>
      <c r="G336" s="4">
        <f t="shared" si="5"/>
        <v>3.9999999999999769</v>
      </c>
    </row>
    <row r="337" spans="1:7" ht="15.75" customHeight="1">
      <c r="A337" s="103">
        <v>44446</v>
      </c>
      <c r="B337" s="787" t="s">
        <v>5686</v>
      </c>
      <c r="C337" s="787" t="s">
        <v>25</v>
      </c>
      <c r="D337" t="s">
        <v>13</v>
      </c>
      <c r="E337" s="16"/>
      <c r="F337" s="4">
        <v>4</v>
      </c>
      <c r="G337" s="4">
        <f t="shared" si="5"/>
        <v>-2.3092638912203256E-14</v>
      </c>
    </row>
    <row r="338" spans="1:7" ht="15.75" customHeight="1">
      <c r="A338" s="105">
        <v>44227</v>
      </c>
      <c r="B338" s="786" t="s">
        <v>10</v>
      </c>
      <c r="C338" s="786" t="s">
        <v>11</v>
      </c>
      <c r="D338" t="s">
        <v>12</v>
      </c>
      <c r="E338" s="16">
        <v>21.7</v>
      </c>
      <c r="F338" s="4"/>
      <c r="G338" s="4">
        <f t="shared" si="5"/>
        <v>21.699999999999974</v>
      </c>
    </row>
    <row r="339" spans="1:7" ht="15.75" customHeight="1">
      <c r="B339" s="787"/>
      <c r="C339" s="787"/>
      <c r="D339" t="s">
        <v>13</v>
      </c>
      <c r="E339" s="16">
        <v>5</v>
      </c>
      <c r="F339" s="4"/>
      <c r="G339" s="4">
        <f t="shared" si="5"/>
        <v>26.699999999999974</v>
      </c>
    </row>
    <row r="340" spans="1:7" ht="15.75" customHeight="1">
      <c r="B340" s="787"/>
      <c r="C340" s="787"/>
      <c r="D340" t="s">
        <v>14</v>
      </c>
      <c r="E340" s="16">
        <v>300</v>
      </c>
      <c r="F340" s="4"/>
      <c r="G340" s="4">
        <f t="shared" si="5"/>
        <v>326.7</v>
      </c>
    </row>
    <row r="341" spans="1:7" ht="15.75" customHeight="1">
      <c r="A341" s="103">
        <v>44226</v>
      </c>
      <c r="B341" s="787" t="s">
        <v>5687</v>
      </c>
      <c r="C341" s="787" t="s">
        <v>11</v>
      </c>
      <c r="D341" t="s">
        <v>14</v>
      </c>
      <c r="E341" s="16"/>
      <c r="F341" s="4">
        <v>300</v>
      </c>
      <c r="G341" s="4">
        <f t="shared" si="5"/>
        <v>26.699999999999989</v>
      </c>
    </row>
    <row r="342" spans="1:7" ht="15.75" customHeight="1">
      <c r="A342" s="103">
        <v>44446</v>
      </c>
      <c r="B342" s="787" t="s">
        <v>5686</v>
      </c>
      <c r="C342" s="787" t="s">
        <v>11</v>
      </c>
      <c r="D342" t="s">
        <v>12</v>
      </c>
      <c r="E342" s="16"/>
      <c r="F342" s="4">
        <v>21.7</v>
      </c>
      <c r="G342" s="4">
        <f t="shared" si="5"/>
        <v>4.9999999999999893</v>
      </c>
    </row>
    <row r="343" spans="1:7" ht="15.75" customHeight="1">
      <c r="A343" s="103">
        <v>44446</v>
      </c>
      <c r="B343" s="787" t="s">
        <v>5686</v>
      </c>
      <c r="C343" s="787" t="s">
        <v>11</v>
      </c>
      <c r="D343" t="s">
        <v>13</v>
      </c>
      <c r="E343" s="16"/>
      <c r="F343" s="4">
        <v>5</v>
      </c>
      <c r="G343" s="4">
        <f t="shared" si="5"/>
        <v>-1.0658141036401503E-14</v>
      </c>
    </row>
    <row r="344" spans="1:7" ht="15.75" customHeight="1">
      <c r="A344" s="105">
        <v>44255</v>
      </c>
      <c r="B344" s="786" t="s">
        <v>10</v>
      </c>
      <c r="C344" s="786" t="s">
        <v>15</v>
      </c>
      <c r="D344" t="s">
        <v>12</v>
      </c>
      <c r="E344" s="16">
        <v>19.600000000000001</v>
      </c>
      <c r="F344" s="4"/>
      <c r="G344" s="4">
        <f t="shared" si="5"/>
        <v>19.599999999999991</v>
      </c>
    </row>
    <row r="345" spans="1:7" ht="15.75" customHeight="1">
      <c r="B345" s="787"/>
      <c r="C345" s="787"/>
      <c r="D345" t="s">
        <v>13</v>
      </c>
      <c r="E345" s="16">
        <v>5.7</v>
      </c>
      <c r="F345" s="4"/>
      <c r="G345" s="4">
        <f t="shared" si="5"/>
        <v>25.29999999999999</v>
      </c>
    </row>
    <row r="346" spans="1:7" ht="15.75" customHeight="1">
      <c r="B346" s="787"/>
      <c r="C346" s="787"/>
      <c r="D346" t="s">
        <v>14</v>
      </c>
      <c r="E346" s="16">
        <v>300</v>
      </c>
      <c r="F346" s="4"/>
      <c r="G346" s="4">
        <f t="shared" si="5"/>
        <v>325.3</v>
      </c>
    </row>
    <row r="347" spans="1:7" ht="15.75" customHeight="1">
      <c r="A347" s="103">
        <v>44254</v>
      </c>
      <c r="B347" s="787" t="s">
        <v>5688</v>
      </c>
      <c r="C347" s="787" t="s">
        <v>15</v>
      </c>
      <c r="D347" t="s">
        <v>14</v>
      </c>
      <c r="E347" s="16"/>
      <c r="F347" s="4">
        <v>300</v>
      </c>
      <c r="G347" s="4">
        <f t="shared" si="5"/>
        <v>25.300000000000011</v>
      </c>
    </row>
    <row r="348" spans="1:7" ht="15.75" customHeight="1">
      <c r="A348" s="103">
        <v>44446</v>
      </c>
      <c r="B348" s="787" t="s">
        <v>5686</v>
      </c>
      <c r="C348" s="787" t="s">
        <v>15</v>
      </c>
      <c r="D348" t="s">
        <v>12</v>
      </c>
      <c r="E348" s="16"/>
      <c r="F348" s="4">
        <v>19.600000000000001</v>
      </c>
      <c r="G348" s="4">
        <f t="shared" si="5"/>
        <v>5.7000000000000099</v>
      </c>
    </row>
    <row r="349" spans="1:7" ht="15.75" customHeight="1">
      <c r="A349" s="103">
        <v>44446</v>
      </c>
      <c r="B349" s="787" t="s">
        <v>5686</v>
      </c>
      <c r="C349" s="787" t="s">
        <v>15</v>
      </c>
      <c r="D349" t="s">
        <v>13</v>
      </c>
      <c r="E349" s="16"/>
      <c r="F349" s="4">
        <v>5.7</v>
      </c>
      <c r="G349" s="4">
        <f t="shared" si="5"/>
        <v>9.7699626167013776E-15</v>
      </c>
    </row>
    <row r="350" spans="1:7" ht="15.75" customHeight="1">
      <c r="A350" s="105">
        <v>44286</v>
      </c>
      <c r="B350" s="786" t="s">
        <v>10</v>
      </c>
      <c r="C350" s="786" t="s">
        <v>16</v>
      </c>
      <c r="D350" t="s">
        <v>12</v>
      </c>
      <c r="E350" s="16">
        <v>21.5</v>
      </c>
      <c r="F350" s="4"/>
      <c r="G350" s="4">
        <f t="shared" si="5"/>
        <v>21.500000000000011</v>
      </c>
    </row>
    <row r="351" spans="1:7" ht="15.75" customHeight="1">
      <c r="B351" s="787"/>
      <c r="C351" s="787"/>
      <c r="D351" t="s">
        <v>13</v>
      </c>
      <c r="E351" s="16">
        <v>3.8</v>
      </c>
      <c r="F351" s="4"/>
      <c r="G351" s="4">
        <f t="shared" si="5"/>
        <v>25.300000000000011</v>
      </c>
    </row>
    <row r="352" spans="1:7" ht="15.75" customHeight="1">
      <c r="B352" s="787"/>
      <c r="C352" s="787"/>
      <c r="D352" t="s">
        <v>14</v>
      </c>
      <c r="E352" s="16">
        <v>300</v>
      </c>
      <c r="F352" s="4"/>
      <c r="G352" s="4">
        <f t="shared" si="5"/>
        <v>325.3</v>
      </c>
    </row>
    <row r="353" spans="1:7" ht="15.75" customHeight="1">
      <c r="A353" s="103">
        <v>44286</v>
      </c>
      <c r="B353" s="787" t="s">
        <v>5689</v>
      </c>
      <c r="C353" s="787" t="s">
        <v>16</v>
      </c>
      <c r="D353" t="s">
        <v>14</v>
      </c>
      <c r="E353" s="16"/>
      <c r="F353" s="4">
        <v>300</v>
      </c>
      <c r="G353" s="4">
        <f t="shared" si="5"/>
        <v>25.300000000000011</v>
      </c>
    </row>
    <row r="354" spans="1:7" ht="15.75" customHeight="1">
      <c r="A354" s="103">
        <v>44446</v>
      </c>
      <c r="B354" s="787" t="s">
        <v>5686</v>
      </c>
      <c r="C354" s="787" t="s">
        <v>16</v>
      </c>
      <c r="D354" t="s">
        <v>12</v>
      </c>
      <c r="E354" s="16"/>
      <c r="F354" s="4">
        <v>21.5</v>
      </c>
      <c r="G354" s="4">
        <f t="shared" si="5"/>
        <v>3.8000000000000114</v>
      </c>
    </row>
    <row r="355" spans="1:7" ht="15.75" customHeight="1">
      <c r="A355" s="103">
        <v>44446</v>
      </c>
      <c r="B355" s="787" t="s">
        <v>5686</v>
      </c>
      <c r="C355" s="787" t="s">
        <v>16</v>
      </c>
      <c r="D355" t="s">
        <v>13</v>
      </c>
      <c r="E355" s="16"/>
      <c r="F355" s="4">
        <v>3.8</v>
      </c>
      <c r="G355" s="4">
        <f t="shared" si="5"/>
        <v>1.1546319456101628E-14</v>
      </c>
    </row>
    <row r="356" spans="1:7" ht="15.75" customHeight="1">
      <c r="A356" s="105">
        <v>44316</v>
      </c>
      <c r="B356" s="786" t="s">
        <v>10</v>
      </c>
      <c r="C356" s="786" t="s">
        <v>17</v>
      </c>
      <c r="D356" t="s">
        <v>12</v>
      </c>
      <c r="E356" s="16">
        <v>20.8</v>
      </c>
      <c r="F356" s="4"/>
      <c r="G356" s="4">
        <f t="shared" si="5"/>
        <v>20.800000000000011</v>
      </c>
    </row>
    <row r="357" spans="1:7" ht="15.75" customHeight="1">
      <c r="B357" s="787"/>
      <c r="C357" s="787"/>
      <c r="D357" t="s">
        <v>13</v>
      </c>
      <c r="E357" s="16">
        <v>4.8</v>
      </c>
      <c r="F357" s="4"/>
      <c r="G357" s="4">
        <f t="shared" si="5"/>
        <v>25.600000000000012</v>
      </c>
    </row>
    <row r="358" spans="1:7" ht="15.75" customHeight="1">
      <c r="B358" s="787"/>
      <c r="C358" s="787"/>
      <c r="D358" t="s">
        <v>14</v>
      </c>
      <c r="E358" s="16">
        <v>300</v>
      </c>
      <c r="F358" s="4"/>
      <c r="G358" s="4">
        <f t="shared" si="5"/>
        <v>325.60000000000002</v>
      </c>
    </row>
    <row r="359" spans="1:7" ht="15.75" customHeight="1">
      <c r="A359" s="103">
        <v>44316</v>
      </c>
      <c r="B359" s="787" t="s">
        <v>5690</v>
      </c>
      <c r="C359" s="787" t="s">
        <v>17</v>
      </c>
      <c r="D359" t="s">
        <v>14</v>
      </c>
      <c r="E359" s="16"/>
      <c r="F359" s="4">
        <v>300</v>
      </c>
      <c r="G359" s="4">
        <f t="shared" si="5"/>
        <v>25.600000000000023</v>
      </c>
    </row>
    <row r="360" spans="1:7" ht="15.75" customHeight="1">
      <c r="A360" s="103">
        <v>44446</v>
      </c>
      <c r="B360" s="787" t="s">
        <v>5691</v>
      </c>
      <c r="C360" s="787" t="s">
        <v>17</v>
      </c>
      <c r="D360" t="s">
        <v>12</v>
      </c>
      <c r="E360" s="16"/>
      <c r="F360" s="4">
        <v>20.8</v>
      </c>
      <c r="G360" s="4">
        <f t="shared" si="5"/>
        <v>4.800000000000022</v>
      </c>
    </row>
    <row r="361" spans="1:7" ht="15.75" customHeight="1">
      <c r="A361" s="103">
        <v>44446</v>
      </c>
      <c r="B361" s="787" t="s">
        <v>5691</v>
      </c>
      <c r="C361" s="787" t="s">
        <v>17</v>
      </c>
      <c r="D361" t="s">
        <v>13</v>
      </c>
      <c r="E361" s="16"/>
      <c r="F361" s="4">
        <v>4.8</v>
      </c>
      <c r="G361" s="4">
        <f t="shared" si="5"/>
        <v>2.2204460492503131E-14</v>
      </c>
    </row>
    <row r="362" spans="1:7" ht="15.75" customHeight="1">
      <c r="A362" s="105">
        <v>44347</v>
      </c>
      <c r="B362" s="786" t="s">
        <v>10</v>
      </c>
      <c r="C362" s="786" t="s">
        <v>18</v>
      </c>
      <c r="D362" t="s">
        <v>12</v>
      </c>
      <c r="E362" s="16">
        <v>16.899999999999999</v>
      </c>
      <c r="F362" s="4"/>
      <c r="G362" s="4">
        <f t="shared" si="5"/>
        <v>16.90000000000002</v>
      </c>
    </row>
    <row r="363" spans="1:7" ht="15.75" customHeight="1">
      <c r="B363" s="787"/>
      <c r="C363" s="787"/>
      <c r="D363" t="s">
        <v>13</v>
      </c>
      <c r="E363" s="16">
        <v>3.5</v>
      </c>
      <c r="F363" s="4"/>
      <c r="G363" s="4">
        <f t="shared" si="5"/>
        <v>20.40000000000002</v>
      </c>
    </row>
    <row r="364" spans="1:7" ht="15.75" customHeight="1">
      <c r="B364" s="787"/>
      <c r="C364" s="787"/>
      <c r="D364" t="s">
        <v>14</v>
      </c>
      <c r="E364" s="16">
        <v>300</v>
      </c>
      <c r="F364" s="4"/>
      <c r="G364" s="4">
        <f t="shared" si="5"/>
        <v>320.40000000000003</v>
      </c>
    </row>
    <row r="365" spans="1:7" ht="15.75" customHeight="1">
      <c r="A365" s="103">
        <v>44347</v>
      </c>
      <c r="B365" s="787" t="s">
        <v>5692</v>
      </c>
      <c r="C365" s="787" t="s">
        <v>18</v>
      </c>
      <c r="D365" t="s">
        <v>14</v>
      </c>
      <c r="E365" s="16"/>
      <c r="F365" s="4">
        <v>300</v>
      </c>
      <c r="G365" s="4">
        <f t="shared" si="5"/>
        <v>20.400000000000034</v>
      </c>
    </row>
    <row r="366" spans="1:7" ht="15.75" customHeight="1">
      <c r="A366" s="103">
        <v>44446</v>
      </c>
      <c r="B366" s="787" t="s">
        <v>5691</v>
      </c>
      <c r="C366" s="787" t="s">
        <v>18</v>
      </c>
      <c r="D366" t="s">
        <v>12</v>
      </c>
      <c r="E366" s="16"/>
      <c r="F366" s="4">
        <v>16.899999999999999</v>
      </c>
      <c r="G366" s="4">
        <f t="shared" si="5"/>
        <v>3.5000000000000355</v>
      </c>
    </row>
    <row r="367" spans="1:7" ht="15.75" customHeight="1">
      <c r="A367" s="103">
        <v>44446</v>
      </c>
      <c r="B367" s="787" t="s">
        <v>5691</v>
      </c>
      <c r="C367" s="787" t="s">
        <v>18</v>
      </c>
      <c r="D367" t="s">
        <v>13</v>
      </c>
      <c r="E367" s="16"/>
      <c r="F367" s="4">
        <v>3.5</v>
      </c>
      <c r="G367" s="4">
        <f t="shared" si="5"/>
        <v>3.5527136788005009E-14</v>
      </c>
    </row>
    <row r="368" spans="1:7" ht="15.75" customHeight="1">
      <c r="A368" s="105">
        <v>44377</v>
      </c>
      <c r="B368" s="786" t="s">
        <v>10</v>
      </c>
      <c r="C368" s="786" t="s">
        <v>19</v>
      </c>
      <c r="D368" t="s">
        <v>12</v>
      </c>
      <c r="E368" s="16">
        <v>18.5</v>
      </c>
      <c r="F368" s="4"/>
      <c r="G368" s="4">
        <f t="shared" si="5"/>
        <v>18.500000000000036</v>
      </c>
    </row>
    <row r="369" spans="1:10" ht="15.75" customHeight="1">
      <c r="B369" s="787"/>
      <c r="C369" s="787"/>
      <c r="D369" t="s">
        <v>13</v>
      </c>
      <c r="E369" s="102">
        <v>5.4</v>
      </c>
      <c r="F369" s="4"/>
      <c r="G369" s="4">
        <f t="shared" si="5"/>
        <v>23.900000000000034</v>
      </c>
    </row>
    <row r="370" spans="1:10" ht="15.75" customHeight="1">
      <c r="B370" s="787"/>
      <c r="C370" s="787"/>
      <c r="D370" t="s">
        <v>14</v>
      </c>
      <c r="E370" s="16">
        <v>300</v>
      </c>
      <c r="F370" s="4"/>
      <c r="G370" s="4">
        <f t="shared" si="5"/>
        <v>323.90000000000003</v>
      </c>
    </row>
    <row r="371" spans="1:10" ht="15.75" customHeight="1">
      <c r="A371" s="103">
        <v>44377</v>
      </c>
      <c r="B371" s="787" t="s">
        <v>5693</v>
      </c>
      <c r="C371" s="787" t="s">
        <v>19</v>
      </c>
      <c r="D371" t="s">
        <v>14</v>
      </c>
      <c r="E371" s="16"/>
      <c r="F371" s="4">
        <v>300</v>
      </c>
      <c r="G371" s="4">
        <f t="shared" si="5"/>
        <v>23.900000000000034</v>
      </c>
    </row>
    <row r="372" spans="1:10" ht="15.75" customHeight="1">
      <c r="A372" s="103">
        <v>44446</v>
      </c>
      <c r="B372" s="787" t="s">
        <v>5691</v>
      </c>
      <c r="C372" s="787" t="s">
        <v>19</v>
      </c>
      <c r="D372" t="s">
        <v>12</v>
      </c>
      <c r="E372" s="16"/>
      <c r="F372" s="4">
        <v>18.5</v>
      </c>
      <c r="G372" s="4">
        <f t="shared" si="5"/>
        <v>5.4000000000000341</v>
      </c>
    </row>
    <row r="373" spans="1:10" ht="15.75" customHeight="1">
      <c r="A373" s="103">
        <v>44446</v>
      </c>
      <c r="B373" s="787" t="s">
        <v>5691</v>
      </c>
      <c r="C373" s="787" t="s">
        <v>19</v>
      </c>
      <c r="D373" t="s">
        <v>13</v>
      </c>
      <c r="E373" s="16"/>
      <c r="F373" s="4">
        <v>5.4</v>
      </c>
      <c r="G373" s="4">
        <f t="shared" si="5"/>
        <v>3.3750779948604759E-14</v>
      </c>
    </row>
    <row r="374" spans="1:10" ht="15.75" customHeight="1">
      <c r="A374" s="105">
        <v>44408</v>
      </c>
      <c r="B374" s="786" t="s">
        <v>10</v>
      </c>
      <c r="C374" s="786" t="s">
        <v>20</v>
      </c>
      <c r="D374" t="s">
        <v>12</v>
      </c>
      <c r="E374" s="16">
        <v>16.2</v>
      </c>
      <c r="F374" s="4"/>
      <c r="G374" s="4">
        <f t="shared" si="5"/>
        <v>16.200000000000031</v>
      </c>
    </row>
    <row r="375" spans="1:10" ht="15.75" customHeight="1">
      <c r="B375" s="787"/>
      <c r="C375" s="787"/>
      <c r="D375" t="s">
        <v>13</v>
      </c>
      <c r="E375" s="16">
        <v>2.8</v>
      </c>
      <c r="F375" s="4"/>
      <c r="G375" s="4">
        <f t="shared" si="5"/>
        <v>19.000000000000032</v>
      </c>
    </row>
    <row r="376" spans="1:10" ht="15.75" customHeight="1">
      <c r="B376" s="787"/>
      <c r="C376" s="787"/>
      <c r="D376" t="s">
        <v>14</v>
      </c>
      <c r="E376" s="16">
        <v>300</v>
      </c>
      <c r="F376" s="4"/>
      <c r="G376" s="4">
        <f t="shared" si="5"/>
        <v>319.00000000000006</v>
      </c>
    </row>
    <row r="377" spans="1:10" ht="15.75" customHeight="1">
      <c r="A377" s="103">
        <v>44408</v>
      </c>
      <c r="B377" s="787" t="s">
        <v>5694</v>
      </c>
      <c r="C377" s="787" t="s">
        <v>20</v>
      </c>
      <c r="D377" t="s">
        <v>14</v>
      </c>
      <c r="E377" s="16"/>
      <c r="F377" s="16">
        <v>300</v>
      </c>
      <c r="G377" s="4">
        <f t="shared" si="5"/>
        <v>19.000000000000057</v>
      </c>
    </row>
    <row r="378" spans="1:10" ht="15.75" customHeight="1">
      <c r="A378" s="103">
        <v>44446</v>
      </c>
      <c r="B378" s="787" t="s">
        <v>5691</v>
      </c>
      <c r="C378" s="787" t="s">
        <v>20</v>
      </c>
      <c r="D378" t="s">
        <v>12</v>
      </c>
      <c r="E378" s="16"/>
      <c r="F378" s="16">
        <v>16.2</v>
      </c>
      <c r="G378" s="4">
        <f t="shared" ref="G378:G450" si="6">+G377+E378-F378</f>
        <v>2.8000000000000576</v>
      </c>
      <c r="H378" s="786" t="s">
        <v>21</v>
      </c>
      <c r="I378" s="111" t="s">
        <v>40</v>
      </c>
      <c r="J378" s="81">
        <v>11.5</v>
      </c>
    </row>
    <row r="379" spans="1:10" ht="15.75" customHeight="1">
      <c r="A379" s="103">
        <v>44446</v>
      </c>
      <c r="B379" s="787" t="s">
        <v>5691</v>
      </c>
      <c r="C379" s="787" t="s">
        <v>20</v>
      </c>
      <c r="D379" t="s">
        <v>13</v>
      </c>
      <c r="E379" s="16"/>
      <c r="F379" s="16">
        <v>2.8</v>
      </c>
      <c r="G379" s="4">
        <f t="shared" si="6"/>
        <v>5.773159728050814E-14</v>
      </c>
      <c r="H379" s="786" t="s">
        <v>22</v>
      </c>
      <c r="I379" t="s">
        <v>40</v>
      </c>
      <c r="J379" s="16">
        <v>8.5</v>
      </c>
    </row>
    <row r="380" spans="1:10" ht="15.75" customHeight="1">
      <c r="A380" s="105">
        <v>44439</v>
      </c>
      <c r="B380" s="786" t="s">
        <v>10</v>
      </c>
      <c r="C380" s="786" t="s">
        <v>21</v>
      </c>
      <c r="D380" t="s">
        <v>12</v>
      </c>
      <c r="E380" s="16">
        <v>18.3</v>
      </c>
      <c r="F380" s="16"/>
      <c r="G380" s="4">
        <f t="shared" si="6"/>
        <v>18.300000000000058</v>
      </c>
      <c r="H380" s="787"/>
      <c r="I380" t="s">
        <v>14</v>
      </c>
      <c r="J380">
        <v>90</v>
      </c>
    </row>
    <row r="381" spans="1:10" ht="15.75" customHeight="1">
      <c r="B381" s="787"/>
      <c r="C381" s="787"/>
      <c r="D381" t="s">
        <v>13</v>
      </c>
      <c r="E381" s="16">
        <v>3.1</v>
      </c>
      <c r="F381" s="16"/>
      <c r="G381" s="4">
        <f t="shared" si="6"/>
        <v>21.400000000000059</v>
      </c>
      <c r="H381" s="786" t="s">
        <v>24</v>
      </c>
      <c r="I381" t="s">
        <v>14</v>
      </c>
      <c r="J381" s="16">
        <v>70</v>
      </c>
    </row>
    <row r="382" spans="1:10" ht="15.75" customHeight="1">
      <c r="B382" s="787"/>
      <c r="C382" s="787"/>
      <c r="D382" t="s">
        <v>14</v>
      </c>
      <c r="E382" s="16">
        <v>300</v>
      </c>
      <c r="F382" s="16"/>
      <c r="G382" s="4">
        <f t="shared" si="6"/>
        <v>321.40000000000003</v>
      </c>
      <c r="H382" s="786" t="s">
        <v>21</v>
      </c>
      <c r="I382" t="s">
        <v>12</v>
      </c>
      <c r="J382" s="16">
        <v>18.3</v>
      </c>
    </row>
    <row r="383" spans="1:10" ht="15" customHeight="1">
      <c r="A383" s="103">
        <v>44439</v>
      </c>
      <c r="B383" s="787" t="s">
        <v>5695</v>
      </c>
      <c r="C383" s="787" t="s">
        <v>21</v>
      </c>
      <c r="D383" t="s">
        <v>14</v>
      </c>
      <c r="E383" s="16"/>
      <c r="F383" s="16">
        <v>250</v>
      </c>
      <c r="G383" s="4">
        <f t="shared" si="6"/>
        <v>71.400000000000034</v>
      </c>
      <c r="H383" s="787"/>
      <c r="I383" t="s">
        <v>13</v>
      </c>
      <c r="J383" s="16">
        <v>3.1</v>
      </c>
    </row>
    <row r="384" spans="1:10" ht="15" customHeight="1">
      <c r="A384" s="103">
        <v>44499</v>
      </c>
      <c r="B384" s="787" t="s">
        <v>5696</v>
      </c>
      <c r="C384" s="787" t="s">
        <v>21</v>
      </c>
      <c r="D384" t="s">
        <v>14</v>
      </c>
      <c r="E384" s="16"/>
      <c r="F384" s="16">
        <v>40</v>
      </c>
      <c r="G384" s="4">
        <f t="shared" si="6"/>
        <v>31.400000000000034</v>
      </c>
      <c r="I384" t="s">
        <v>14</v>
      </c>
      <c r="J384" s="16">
        <v>10</v>
      </c>
    </row>
    <row r="385" spans="1:10" ht="15" customHeight="1">
      <c r="A385" s="103">
        <v>44545</v>
      </c>
      <c r="B385" s="787" t="s">
        <v>5681</v>
      </c>
      <c r="C385" s="787" t="s">
        <v>21</v>
      </c>
      <c r="D385" t="s">
        <v>12</v>
      </c>
      <c r="E385" s="16"/>
      <c r="F385" s="16">
        <v>18.3</v>
      </c>
      <c r="G385" s="4">
        <f t="shared" si="6"/>
        <v>13.100000000000033</v>
      </c>
      <c r="J385" s="16"/>
    </row>
    <row r="386" spans="1:10" ht="15" customHeight="1">
      <c r="A386" s="103">
        <v>44545</v>
      </c>
      <c r="B386" s="787" t="s">
        <v>5681</v>
      </c>
      <c r="C386" s="787" t="s">
        <v>21</v>
      </c>
      <c r="D386" t="s">
        <v>13</v>
      </c>
      <c r="E386" s="16"/>
      <c r="F386" s="16">
        <v>3.1</v>
      </c>
      <c r="G386" s="4">
        <f t="shared" si="6"/>
        <v>10.000000000000034</v>
      </c>
      <c r="J386" s="16"/>
    </row>
    <row r="387" spans="1:10" ht="15" customHeight="1">
      <c r="A387" s="103">
        <v>44545</v>
      </c>
      <c r="B387" s="787" t="s">
        <v>5682</v>
      </c>
      <c r="C387" s="787" t="s">
        <v>21</v>
      </c>
      <c r="D387" t="s">
        <v>14</v>
      </c>
      <c r="E387" s="16"/>
      <c r="F387" s="16">
        <v>10</v>
      </c>
      <c r="G387" s="4">
        <f t="shared" si="6"/>
        <v>3.3750779948604759E-14</v>
      </c>
      <c r="J387" s="16"/>
    </row>
    <row r="388" spans="1:10" ht="15" customHeight="1">
      <c r="A388" s="105">
        <v>44469</v>
      </c>
      <c r="B388" s="786" t="s">
        <v>10</v>
      </c>
      <c r="C388" s="786" t="s">
        <v>22</v>
      </c>
      <c r="D388" t="s">
        <v>12</v>
      </c>
      <c r="E388" s="16">
        <v>19</v>
      </c>
      <c r="F388" s="16"/>
      <c r="G388" s="4">
        <f t="shared" si="6"/>
        <v>19.000000000000036</v>
      </c>
      <c r="H388" s="786" t="s">
        <v>22</v>
      </c>
      <c r="I388" t="s">
        <v>12</v>
      </c>
      <c r="J388" s="16">
        <v>19</v>
      </c>
    </row>
    <row r="389" spans="1:10" ht="15" customHeight="1">
      <c r="B389" s="787"/>
      <c r="C389" s="787"/>
      <c r="D389" t="s">
        <v>13</v>
      </c>
      <c r="E389" s="16">
        <v>4.7</v>
      </c>
      <c r="F389" s="16"/>
      <c r="G389" s="4">
        <f t="shared" si="6"/>
        <v>23.700000000000035</v>
      </c>
      <c r="H389" s="787"/>
      <c r="I389" t="s">
        <v>13</v>
      </c>
      <c r="J389" s="16">
        <v>4.7</v>
      </c>
    </row>
    <row r="390" spans="1:10" ht="15" customHeight="1">
      <c r="B390" s="787"/>
      <c r="C390" s="787"/>
      <c r="D390" t="s">
        <v>14</v>
      </c>
      <c r="E390" s="16">
        <v>300</v>
      </c>
      <c r="F390" s="16"/>
      <c r="G390" s="4">
        <f t="shared" si="6"/>
        <v>323.70000000000005</v>
      </c>
      <c r="H390" s="787"/>
      <c r="I390" t="s">
        <v>14</v>
      </c>
      <c r="J390" s="16">
        <v>300</v>
      </c>
    </row>
    <row r="391" spans="1:10" ht="15" customHeight="1">
      <c r="A391" s="103">
        <v>44545</v>
      </c>
      <c r="B391" s="787" t="s">
        <v>5681</v>
      </c>
      <c r="C391" s="787" t="s">
        <v>22</v>
      </c>
      <c r="D391" t="s">
        <v>12</v>
      </c>
      <c r="E391" s="16"/>
      <c r="F391" s="16">
        <v>19</v>
      </c>
      <c r="G391" s="4">
        <f t="shared" si="6"/>
        <v>304.70000000000005</v>
      </c>
      <c r="H391" s="787"/>
      <c r="J391" s="16"/>
    </row>
    <row r="392" spans="1:10" ht="15" customHeight="1">
      <c r="A392" s="103">
        <v>44545</v>
      </c>
      <c r="B392" s="787" t="s">
        <v>5681</v>
      </c>
      <c r="C392" s="787" t="s">
        <v>22</v>
      </c>
      <c r="D392" t="s">
        <v>13</v>
      </c>
      <c r="E392" s="16"/>
      <c r="F392" s="16">
        <v>4.7</v>
      </c>
      <c r="G392" s="4">
        <f t="shared" si="6"/>
        <v>300.00000000000006</v>
      </c>
      <c r="H392" s="787"/>
      <c r="J392" s="16"/>
    </row>
    <row r="393" spans="1:10" ht="15" customHeight="1">
      <c r="A393" s="103">
        <v>44545</v>
      </c>
      <c r="B393" s="787" t="s">
        <v>5682</v>
      </c>
      <c r="C393" s="787" t="s">
        <v>22</v>
      </c>
      <c r="D393" t="s">
        <v>14</v>
      </c>
      <c r="E393" s="16"/>
      <c r="F393" s="16">
        <v>300</v>
      </c>
      <c r="G393" s="4">
        <f t="shared" si="6"/>
        <v>0</v>
      </c>
      <c r="H393" s="787"/>
      <c r="J393" s="16"/>
    </row>
    <row r="394" spans="1:10" ht="15.75" customHeight="1">
      <c r="A394" s="105">
        <v>44500</v>
      </c>
      <c r="B394" s="786" t="s">
        <v>10</v>
      </c>
      <c r="C394" s="786" t="s">
        <v>23</v>
      </c>
      <c r="D394" t="s">
        <v>14</v>
      </c>
      <c r="E394" s="16">
        <v>300</v>
      </c>
      <c r="G394" s="4">
        <f t="shared" si="6"/>
        <v>300</v>
      </c>
      <c r="H394" s="786" t="s">
        <v>23</v>
      </c>
      <c r="I394" t="s">
        <v>14</v>
      </c>
      <c r="J394" s="16"/>
    </row>
    <row r="395" spans="1:10" ht="15.75" customHeight="1">
      <c r="A395" s="105"/>
      <c r="B395" s="786"/>
      <c r="C395" s="786"/>
      <c r="D395" t="s">
        <v>12</v>
      </c>
      <c r="E395" s="16">
        <v>19.600000000000001</v>
      </c>
      <c r="G395" s="4">
        <f t="shared" si="6"/>
        <v>319.60000000000002</v>
      </c>
      <c r="H395" s="786"/>
      <c r="I395" t="s">
        <v>12</v>
      </c>
      <c r="J395" s="16">
        <v>19.600000000000001</v>
      </c>
    </row>
    <row r="396" spans="1:10" ht="15.75" customHeight="1">
      <c r="A396" s="105"/>
      <c r="B396" s="786"/>
      <c r="C396" s="786"/>
      <c r="D396" t="s">
        <v>13</v>
      </c>
      <c r="E396" s="16">
        <v>2.6</v>
      </c>
      <c r="G396" s="4">
        <f t="shared" si="6"/>
        <v>322.20000000000005</v>
      </c>
      <c r="H396" s="786"/>
      <c r="I396" t="s">
        <v>13</v>
      </c>
      <c r="J396" s="16">
        <v>2.6</v>
      </c>
    </row>
    <row r="397" spans="1:10">
      <c r="A397" s="103">
        <v>44499</v>
      </c>
      <c r="B397" s="787" t="s">
        <v>5696</v>
      </c>
      <c r="C397" s="787" t="s">
        <v>23</v>
      </c>
      <c r="D397" t="s">
        <v>14</v>
      </c>
      <c r="F397" s="12">
        <v>300</v>
      </c>
      <c r="G397" s="4">
        <f t="shared" si="6"/>
        <v>22.200000000000045</v>
      </c>
      <c r="J397" s="16">
        <v>150</v>
      </c>
    </row>
    <row r="398" spans="1:10">
      <c r="A398" s="103">
        <v>44545</v>
      </c>
      <c r="B398" s="787" t="s">
        <v>5681</v>
      </c>
      <c r="C398" s="787" t="s">
        <v>23</v>
      </c>
      <c r="D398" t="s">
        <v>12</v>
      </c>
      <c r="F398" s="12">
        <v>19.600000000000001</v>
      </c>
      <c r="G398" s="4">
        <f t="shared" si="6"/>
        <v>2.6000000000000441</v>
      </c>
      <c r="J398" s="16"/>
    </row>
    <row r="399" spans="1:10">
      <c r="A399" s="103">
        <v>44545</v>
      </c>
      <c r="B399" s="787" t="s">
        <v>5681</v>
      </c>
      <c r="C399" s="787" t="s">
        <v>23</v>
      </c>
      <c r="D399" t="s">
        <v>13</v>
      </c>
      <c r="F399" s="12">
        <v>2.6</v>
      </c>
      <c r="G399" s="4">
        <f t="shared" si="6"/>
        <v>4.3964831775156199E-14</v>
      </c>
      <c r="J399" s="16"/>
    </row>
    <row r="400" spans="1:10">
      <c r="A400" s="105">
        <v>44530</v>
      </c>
      <c r="B400" s="786" t="s">
        <v>10</v>
      </c>
      <c r="C400" s="786" t="s">
        <v>24</v>
      </c>
      <c r="D400" t="s">
        <v>14</v>
      </c>
      <c r="E400" s="16">
        <v>300</v>
      </c>
      <c r="G400" s="4">
        <f t="shared" si="6"/>
        <v>300.00000000000006</v>
      </c>
    </row>
    <row r="401" spans="1:10">
      <c r="A401" s="105"/>
      <c r="B401" s="786"/>
      <c r="C401" s="786"/>
      <c r="D401" t="s">
        <v>12</v>
      </c>
      <c r="E401" s="16">
        <v>21</v>
      </c>
      <c r="G401" s="4">
        <f t="shared" si="6"/>
        <v>321.00000000000006</v>
      </c>
    </row>
    <row r="402" spans="1:10">
      <c r="A402" s="105"/>
      <c r="B402" s="786"/>
      <c r="C402" s="786"/>
      <c r="D402" t="s">
        <v>13</v>
      </c>
      <c r="E402" s="16">
        <v>4</v>
      </c>
      <c r="G402" s="4">
        <f t="shared" si="6"/>
        <v>325.00000000000006</v>
      </c>
      <c r="J402" s="12">
        <f>SUM(J378:J401)</f>
        <v>707.30000000000007</v>
      </c>
    </row>
    <row r="403" spans="1:10">
      <c r="A403" s="103">
        <v>44530</v>
      </c>
      <c r="B403" s="787" t="s">
        <v>5697</v>
      </c>
      <c r="C403" s="787" t="s">
        <v>24</v>
      </c>
      <c r="D403" t="s">
        <v>14</v>
      </c>
      <c r="F403" s="12">
        <v>150</v>
      </c>
      <c r="G403" s="4">
        <f t="shared" si="6"/>
        <v>175.00000000000006</v>
      </c>
    </row>
    <row r="404" spans="1:10">
      <c r="A404" s="103">
        <v>44545</v>
      </c>
      <c r="B404" s="787" t="s">
        <v>5698</v>
      </c>
      <c r="C404" s="787" t="s">
        <v>24</v>
      </c>
      <c r="D404" t="s">
        <v>94</v>
      </c>
      <c r="F404" s="12">
        <v>150</v>
      </c>
      <c r="G404" s="4">
        <f t="shared" si="6"/>
        <v>25.000000000000057</v>
      </c>
    </row>
    <row r="405" spans="1:10">
      <c r="A405" s="103">
        <v>44581</v>
      </c>
      <c r="B405" s="787" t="s">
        <v>5699</v>
      </c>
      <c r="C405" s="787" t="s">
        <v>24</v>
      </c>
      <c r="D405" t="s">
        <v>12</v>
      </c>
      <c r="F405" s="12">
        <v>21</v>
      </c>
      <c r="G405" s="4">
        <f t="shared" si="6"/>
        <v>4.0000000000000568</v>
      </c>
    </row>
    <row r="406" spans="1:10">
      <c r="A406" s="103">
        <v>44581</v>
      </c>
      <c r="B406" s="787" t="s">
        <v>5699</v>
      </c>
      <c r="C406" s="787" t="s">
        <v>24</v>
      </c>
      <c r="D406" t="s">
        <v>13</v>
      </c>
      <c r="F406" s="12">
        <v>4</v>
      </c>
      <c r="G406" s="4">
        <f t="shared" si="6"/>
        <v>5.6843418860808015E-14</v>
      </c>
    </row>
    <row r="407" spans="1:10">
      <c r="A407" s="105">
        <v>44561</v>
      </c>
      <c r="B407" s="786" t="s">
        <v>10</v>
      </c>
      <c r="C407" s="786" t="s">
        <v>25</v>
      </c>
      <c r="D407" t="s">
        <v>12</v>
      </c>
      <c r="E407" s="12">
        <v>22</v>
      </c>
      <c r="G407" s="4">
        <f t="shared" si="6"/>
        <v>22.000000000000057</v>
      </c>
    </row>
    <row r="408" spans="1:10">
      <c r="A408" s="105"/>
      <c r="B408" s="786"/>
      <c r="C408" s="786"/>
      <c r="D408" t="s">
        <v>13</v>
      </c>
      <c r="E408" s="12">
        <v>4.4000000000000004</v>
      </c>
      <c r="G408" s="4">
        <f t="shared" si="6"/>
        <v>26.400000000000055</v>
      </c>
    </row>
    <row r="409" spans="1:10">
      <c r="A409" s="105"/>
      <c r="B409" s="786"/>
      <c r="C409" s="786"/>
      <c r="D409" t="s">
        <v>14</v>
      </c>
      <c r="E409" s="12">
        <v>300</v>
      </c>
      <c r="G409" s="4">
        <f t="shared" si="6"/>
        <v>326.40000000000003</v>
      </c>
    </row>
    <row r="410" spans="1:10">
      <c r="A410" s="103">
        <v>44561</v>
      </c>
      <c r="B410" s="787" t="s">
        <v>5700</v>
      </c>
      <c r="C410" s="787" t="s">
        <v>25</v>
      </c>
      <c r="D410" t="s">
        <v>14</v>
      </c>
      <c r="F410" s="12">
        <v>280</v>
      </c>
      <c r="G410" s="4">
        <f t="shared" si="6"/>
        <v>46.400000000000034</v>
      </c>
    </row>
    <row r="411" spans="1:10">
      <c r="A411" s="103">
        <v>44565</v>
      </c>
      <c r="B411" s="787" t="s">
        <v>5701</v>
      </c>
      <c r="C411" s="787" t="s">
        <v>25</v>
      </c>
      <c r="D411" t="s">
        <v>14</v>
      </c>
      <c r="F411" s="12">
        <v>20</v>
      </c>
      <c r="G411" s="4">
        <f t="shared" si="6"/>
        <v>26.400000000000034</v>
      </c>
    </row>
    <row r="412" spans="1:10">
      <c r="A412" s="103">
        <v>44635</v>
      </c>
      <c r="B412" s="787" t="s">
        <v>5702</v>
      </c>
      <c r="C412" s="787" t="s">
        <v>25</v>
      </c>
      <c r="D412" t="s">
        <v>12</v>
      </c>
      <c r="F412" s="12">
        <v>22</v>
      </c>
      <c r="G412" s="4">
        <f t="shared" si="6"/>
        <v>4.4000000000000341</v>
      </c>
    </row>
    <row r="413" spans="1:10">
      <c r="A413" s="103">
        <v>44635</v>
      </c>
      <c r="B413" s="787" t="s">
        <v>5702</v>
      </c>
      <c r="C413" s="787" t="s">
        <v>25</v>
      </c>
      <c r="D413" t="s">
        <v>13</v>
      </c>
      <c r="F413" s="12">
        <v>4.4000000000000004</v>
      </c>
      <c r="G413" s="4">
        <f t="shared" si="6"/>
        <v>3.3750779948604759E-14</v>
      </c>
    </row>
    <row r="414" spans="1:10">
      <c r="A414" s="105">
        <v>44592</v>
      </c>
      <c r="B414" s="786" t="s">
        <v>10</v>
      </c>
      <c r="C414" s="786" t="s">
        <v>11</v>
      </c>
      <c r="D414" t="s">
        <v>12</v>
      </c>
      <c r="E414" s="12">
        <v>42.7</v>
      </c>
      <c r="G414" s="4">
        <f t="shared" si="6"/>
        <v>42.700000000000038</v>
      </c>
    </row>
    <row r="415" spans="1:10">
      <c r="A415" s="105"/>
      <c r="B415" s="786"/>
      <c r="C415" s="786"/>
      <c r="D415" t="s">
        <v>13</v>
      </c>
      <c r="E415" s="12">
        <v>1.3</v>
      </c>
      <c r="G415" s="4">
        <f t="shared" si="6"/>
        <v>44.000000000000036</v>
      </c>
    </row>
    <row r="416" spans="1:10">
      <c r="A416" s="105"/>
      <c r="B416" s="786"/>
      <c r="C416" s="786"/>
      <c r="D416" t="s">
        <v>14</v>
      </c>
      <c r="E416" s="12">
        <v>300</v>
      </c>
      <c r="G416" s="4">
        <f t="shared" si="6"/>
        <v>344.00000000000006</v>
      </c>
    </row>
    <row r="417" spans="1:7">
      <c r="A417" s="103">
        <v>44592</v>
      </c>
      <c r="B417" s="787" t="s">
        <v>5703</v>
      </c>
      <c r="C417" s="787" t="s">
        <v>11</v>
      </c>
      <c r="D417" t="s">
        <v>14</v>
      </c>
      <c r="F417" s="12">
        <v>260</v>
      </c>
      <c r="G417" s="4">
        <f t="shared" si="6"/>
        <v>84.000000000000057</v>
      </c>
    </row>
    <row r="418" spans="1:7">
      <c r="A418" s="103">
        <v>44596</v>
      </c>
      <c r="B418" s="787" t="s">
        <v>5704</v>
      </c>
      <c r="C418" s="787" t="s">
        <v>11</v>
      </c>
      <c r="D418" t="s">
        <v>14</v>
      </c>
      <c r="F418" s="12">
        <v>40</v>
      </c>
      <c r="G418" s="4">
        <f t="shared" si="6"/>
        <v>44.000000000000057</v>
      </c>
    </row>
    <row r="419" spans="1:7">
      <c r="A419" s="103">
        <v>44635</v>
      </c>
      <c r="B419" s="787" t="s">
        <v>5702</v>
      </c>
      <c r="C419" s="787" t="s">
        <v>11</v>
      </c>
      <c r="D419" t="s">
        <v>12</v>
      </c>
      <c r="F419" s="12">
        <v>42.7</v>
      </c>
      <c r="G419" s="4">
        <f t="shared" si="6"/>
        <v>1.300000000000054</v>
      </c>
    </row>
    <row r="420" spans="1:7">
      <c r="A420" s="103">
        <v>44635</v>
      </c>
      <c r="B420" s="787" t="s">
        <v>5702</v>
      </c>
      <c r="C420" s="787" t="s">
        <v>11</v>
      </c>
      <c r="D420" t="s">
        <v>13</v>
      </c>
      <c r="F420" s="12">
        <v>1.3</v>
      </c>
      <c r="G420" s="4">
        <f t="shared" si="6"/>
        <v>5.3956838996782608E-14</v>
      </c>
    </row>
    <row r="421" spans="1:7">
      <c r="A421" s="105">
        <v>44620</v>
      </c>
      <c r="B421" s="786" t="s">
        <v>10</v>
      </c>
      <c r="C421" s="786" t="s">
        <v>15</v>
      </c>
      <c r="D421" t="s">
        <v>12</v>
      </c>
      <c r="E421" s="12">
        <v>70</v>
      </c>
      <c r="G421" s="4">
        <f t="shared" si="6"/>
        <v>70.000000000000057</v>
      </c>
    </row>
    <row r="422" spans="1:7">
      <c r="A422" s="105"/>
      <c r="B422" s="786"/>
      <c r="C422" s="786"/>
      <c r="D422" t="s">
        <v>13</v>
      </c>
      <c r="E422" s="12">
        <v>4.3</v>
      </c>
      <c r="G422" s="4">
        <f t="shared" si="6"/>
        <v>74.300000000000054</v>
      </c>
    </row>
    <row r="423" spans="1:7">
      <c r="A423" s="105"/>
      <c r="B423" s="786"/>
      <c r="C423" s="786"/>
      <c r="D423" t="s">
        <v>14</v>
      </c>
      <c r="E423" s="12">
        <v>300</v>
      </c>
      <c r="G423" s="4">
        <f t="shared" si="6"/>
        <v>374.30000000000007</v>
      </c>
    </row>
    <row r="424" spans="1:7">
      <c r="A424" s="103">
        <v>44620</v>
      </c>
      <c r="B424" s="787" t="s">
        <v>5705</v>
      </c>
      <c r="C424" s="787" t="s">
        <v>15</v>
      </c>
      <c r="D424" t="s">
        <v>14</v>
      </c>
      <c r="F424" s="12">
        <v>270</v>
      </c>
      <c r="G424" s="4">
        <f t="shared" si="6"/>
        <v>104.30000000000007</v>
      </c>
    </row>
    <row r="425" spans="1:7">
      <c r="A425" s="103">
        <v>44635</v>
      </c>
      <c r="B425" s="787" t="s">
        <v>5706</v>
      </c>
      <c r="C425" s="787" t="s">
        <v>15</v>
      </c>
      <c r="D425" t="s">
        <v>14</v>
      </c>
      <c r="F425" s="12">
        <v>30</v>
      </c>
      <c r="G425" s="4">
        <f t="shared" si="6"/>
        <v>74.300000000000068</v>
      </c>
    </row>
    <row r="426" spans="1:7">
      <c r="A426" s="103">
        <v>44680</v>
      </c>
      <c r="B426" s="787" t="s">
        <v>5707</v>
      </c>
      <c r="C426" s="787" t="s">
        <v>15</v>
      </c>
      <c r="D426" t="s">
        <v>12</v>
      </c>
      <c r="F426" s="12">
        <v>70</v>
      </c>
      <c r="G426" s="4">
        <f t="shared" si="6"/>
        <v>4.3000000000000682</v>
      </c>
    </row>
    <row r="427" spans="1:7">
      <c r="A427" s="103">
        <v>44680</v>
      </c>
      <c r="B427" s="787" t="s">
        <v>5707</v>
      </c>
      <c r="C427" s="787" t="s">
        <v>15</v>
      </c>
      <c r="D427" t="s">
        <v>13</v>
      </c>
      <c r="F427" s="12">
        <v>4.3</v>
      </c>
      <c r="G427" s="4">
        <f t="shared" si="6"/>
        <v>6.8389738316909643E-14</v>
      </c>
    </row>
    <row r="428" spans="1:7">
      <c r="A428" s="105">
        <v>44651</v>
      </c>
      <c r="B428" s="786" t="s">
        <v>10</v>
      </c>
      <c r="C428" s="786" t="s">
        <v>16</v>
      </c>
      <c r="D428" t="s">
        <v>12</v>
      </c>
      <c r="E428" s="12">
        <v>69.7</v>
      </c>
      <c r="G428" s="4">
        <f t="shared" si="6"/>
        <v>69.700000000000074</v>
      </c>
    </row>
    <row r="429" spans="1:7">
      <c r="B429" s="787"/>
      <c r="C429" s="787"/>
      <c r="D429" t="s">
        <v>13</v>
      </c>
      <c r="E429" s="12">
        <v>5.2</v>
      </c>
      <c r="G429" s="4">
        <f t="shared" si="6"/>
        <v>74.900000000000077</v>
      </c>
    </row>
    <row r="430" spans="1:7">
      <c r="B430" s="787"/>
      <c r="C430" s="787"/>
      <c r="D430" t="s">
        <v>14</v>
      </c>
      <c r="E430" s="12">
        <v>300</v>
      </c>
      <c r="G430" s="4">
        <f t="shared" si="6"/>
        <v>374.90000000000009</v>
      </c>
    </row>
    <row r="431" spans="1:7">
      <c r="A431" s="103">
        <v>44651</v>
      </c>
      <c r="B431" s="787" t="s">
        <v>5708</v>
      </c>
      <c r="C431" s="787" t="s">
        <v>16</v>
      </c>
      <c r="D431" t="s">
        <v>14</v>
      </c>
      <c r="F431" s="12">
        <v>300</v>
      </c>
      <c r="G431" s="4">
        <f t="shared" si="6"/>
        <v>74.900000000000091</v>
      </c>
    </row>
    <row r="432" spans="1:7">
      <c r="A432" s="103">
        <v>44680</v>
      </c>
      <c r="B432" s="787" t="s">
        <v>5707</v>
      </c>
      <c r="C432" s="787" t="s">
        <v>16</v>
      </c>
      <c r="D432" t="s">
        <v>12</v>
      </c>
      <c r="F432" s="12">
        <v>69.7</v>
      </c>
      <c r="G432" s="4">
        <f t="shared" si="6"/>
        <v>5.2000000000000881</v>
      </c>
    </row>
    <row r="433" spans="1:12">
      <c r="A433" s="103">
        <v>44680</v>
      </c>
      <c r="B433" s="787" t="s">
        <v>5707</v>
      </c>
      <c r="C433" s="787" t="s">
        <v>16</v>
      </c>
      <c r="D433" t="s">
        <v>13</v>
      </c>
      <c r="F433" s="12">
        <v>5.2</v>
      </c>
      <c r="G433" s="4">
        <f t="shared" si="6"/>
        <v>8.7929663550312398E-14</v>
      </c>
    </row>
    <row r="434" spans="1:12">
      <c r="A434" s="41">
        <v>44681</v>
      </c>
      <c r="B434" s="786" t="s">
        <v>10</v>
      </c>
      <c r="C434" s="786" t="s">
        <v>17</v>
      </c>
      <c r="D434" t="s">
        <v>14</v>
      </c>
      <c r="E434" s="12">
        <v>300</v>
      </c>
      <c r="G434" s="4">
        <f t="shared" si="6"/>
        <v>300.00000000000011</v>
      </c>
    </row>
    <row r="435" spans="1:12">
      <c r="A435" s="39">
        <v>44681</v>
      </c>
      <c r="B435" s="787" t="s">
        <v>5709</v>
      </c>
      <c r="C435" s="787" t="s">
        <v>17</v>
      </c>
      <c r="D435" t="s">
        <v>14</v>
      </c>
      <c r="F435" s="12">
        <v>300</v>
      </c>
      <c r="G435" s="4">
        <f t="shared" si="6"/>
        <v>0</v>
      </c>
    </row>
    <row r="436" spans="1:12">
      <c r="B436" s="787"/>
      <c r="C436" s="787"/>
      <c r="D436" t="s">
        <v>12</v>
      </c>
      <c r="E436" s="12">
        <v>43.9</v>
      </c>
      <c r="G436" s="4">
        <f t="shared" si="6"/>
        <v>43.9</v>
      </c>
    </row>
    <row r="437" spans="1:12">
      <c r="B437" s="787"/>
      <c r="C437" s="787"/>
      <c r="D437" t="s">
        <v>13</v>
      </c>
      <c r="E437" s="12">
        <v>2.8</v>
      </c>
      <c r="G437" s="4">
        <f t="shared" si="6"/>
        <v>46.699999999999996</v>
      </c>
    </row>
    <row r="438" spans="1:12">
      <c r="A438" s="103">
        <v>44824</v>
      </c>
      <c r="B438" s="787" t="s">
        <v>5710</v>
      </c>
      <c r="C438" s="787" t="s">
        <v>17</v>
      </c>
      <c r="D438" t="s">
        <v>12</v>
      </c>
      <c r="F438" s="12">
        <v>43.9</v>
      </c>
      <c r="G438" s="4">
        <f t="shared" si="6"/>
        <v>2.7999999999999972</v>
      </c>
    </row>
    <row r="439" spans="1:12">
      <c r="A439" s="103">
        <v>44824</v>
      </c>
      <c r="B439" s="787" t="s">
        <v>5710</v>
      </c>
      <c r="C439" s="787" t="s">
        <v>17</v>
      </c>
      <c r="D439" t="s">
        <v>13</v>
      </c>
      <c r="F439" s="12">
        <v>2.8</v>
      </c>
      <c r="G439" s="4">
        <f t="shared" si="6"/>
        <v>0</v>
      </c>
    </row>
    <row r="440" spans="1:12">
      <c r="A440" s="41">
        <v>44712</v>
      </c>
      <c r="B440" s="786" t="s">
        <v>10</v>
      </c>
      <c r="C440" s="786" t="s">
        <v>18</v>
      </c>
      <c r="D440" t="s">
        <v>528</v>
      </c>
      <c r="E440" s="4">
        <v>42</v>
      </c>
      <c r="G440" s="4">
        <f t="shared" si="6"/>
        <v>42</v>
      </c>
    </row>
    <row r="441" spans="1:12">
      <c r="A441" s="41"/>
      <c r="B441" s="786"/>
      <c r="C441" s="786"/>
      <c r="D441" t="s">
        <v>13</v>
      </c>
      <c r="E441" s="4">
        <v>9.1</v>
      </c>
      <c r="G441" s="4">
        <f t="shared" si="6"/>
        <v>51.1</v>
      </c>
    </row>
    <row r="442" spans="1:12">
      <c r="A442" s="41"/>
      <c r="B442" s="786"/>
      <c r="C442" s="786"/>
      <c r="D442" t="s">
        <v>14</v>
      </c>
      <c r="E442" s="12">
        <v>300</v>
      </c>
      <c r="G442" s="4">
        <f t="shared" si="6"/>
        <v>351.1</v>
      </c>
    </row>
    <row r="443" spans="1:12">
      <c r="A443" s="103">
        <v>44712</v>
      </c>
      <c r="B443" s="787" t="s">
        <v>5711</v>
      </c>
      <c r="C443" s="787" t="s">
        <v>18</v>
      </c>
      <c r="D443" t="s">
        <v>14</v>
      </c>
      <c r="F443" s="12">
        <v>290</v>
      </c>
      <c r="G443" s="4">
        <f t="shared" si="6"/>
        <v>61.100000000000023</v>
      </c>
    </row>
    <row r="444" spans="1:12">
      <c r="A444" s="103">
        <v>44740</v>
      </c>
      <c r="B444" s="787" t="s">
        <v>5712</v>
      </c>
      <c r="C444" s="787" t="s">
        <v>18</v>
      </c>
      <c r="D444" t="s">
        <v>14</v>
      </c>
      <c r="F444" s="12">
        <v>10</v>
      </c>
      <c r="G444" s="4">
        <f t="shared" si="6"/>
        <v>51.100000000000023</v>
      </c>
    </row>
    <row r="445" spans="1:12">
      <c r="A445" s="103">
        <v>44824</v>
      </c>
      <c r="B445" s="787" t="s">
        <v>5710</v>
      </c>
      <c r="C445" s="787" t="s">
        <v>18</v>
      </c>
      <c r="D445" t="s">
        <v>528</v>
      </c>
      <c r="F445" s="4">
        <v>42</v>
      </c>
      <c r="G445" s="4">
        <f t="shared" si="6"/>
        <v>9.1000000000000227</v>
      </c>
    </row>
    <row r="446" spans="1:12">
      <c r="A446" s="103">
        <v>44824</v>
      </c>
      <c r="B446" s="787" t="s">
        <v>5710</v>
      </c>
      <c r="C446" s="787" t="s">
        <v>18</v>
      </c>
      <c r="D446" t="s">
        <v>13</v>
      </c>
      <c r="F446" s="4">
        <v>9.1</v>
      </c>
      <c r="G446" s="4">
        <f t="shared" si="6"/>
        <v>2.3092638912203256E-14</v>
      </c>
      <c r="J446" s="786"/>
      <c r="L446" s="12"/>
    </row>
    <row r="447" spans="1:12">
      <c r="A447" s="41">
        <v>44742</v>
      </c>
      <c r="B447" s="786" t="s">
        <v>10</v>
      </c>
      <c r="C447" s="786" t="s">
        <v>19</v>
      </c>
      <c r="D447" t="s">
        <v>12</v>
      </c>
      <c r="E447" s="12">
        <v>40.700000000000003</v>
      </c>
      <c r="F447" s="1"/>
      <c r="G447" s="4">
        <f t="shared" si="6"/>
        <v>40.700000000000024</v>
      </c>
      <c r="J447" s="787"/>
      <c r="L447" s="12"/>
    </row>
    <row r="448" spans="1:12">
      <c r="A448" s="39"/>
      <c r="B448" s="787"/>
      <c r="C448" s="787"/>
      <c r="D448" t="s">
        <v>13</v>
      </c>
      <c r="E448" s="12">
        <v>6.9</v>
      </c>
      <c r="F448" s="1"/>
      <c r="G448" s="4">
        <f t="shared" si="6"/>
        <v>47.600000000000023</v>
      </c>
      <c r="J448" s="786"/>
      <c r="L448" s="4"/>
    </row>
    <row r="449" spans="1:13">
      <c r="A449" s="39"/>
      <c r="B449" s="787"/>
      <c r="C449" s="787"/>
      <c r="D449" t="s">
        <v>14</v>
      </c>
      <c r="E449" s="4">
        <v>300</v>
      </c>
      <c r="F449" s="1"/>
      <c r="G449" s="4">
        <f t="shared" si="6"/>
        <v>347.6</v>
      </c>
      <c r="J449" s="787"/>
      <c r="L449" s="4"/>
    </row>
    <row r="450" spans="1:13">
      <c r="A450" s="39">
        <v>44742</v>
      </c>
      <c r="B450" s="787" t="s">
        <v>5713</v>
      </c>
      <c r="C450" s="787" t="s">
        <v>19</v>
      </c>
      <c r="D450" t="s">
        <v>14</v>
      </c>
      <c r="E450" s="4"/>
      <c r="F450" s="1">
        <v>300</v>
      </c>
      <c r="G450" s="4">
        <f t="shared" si="6"/>
        <v>47.600000000000023</v>
      </c>
      <c r="J450" s="786"/>
      <c r="L450" s="4"/>
      <c r="M450" s="1"/>
    </row>
    <row r="451" spans="1:13">
      <c r="A451" s="103">
        <v>44824</v>
      </c>
      <c r="B451" s="787" t="s">
        <v>5710</v>
      </c>
      <c r="C451" s="787" t="s">
        <v>19</v>
      </c>
      <c r="D451" t="s">
        <v>13</v>
      </c>
      <c r="E451" s="4"/>
      <c r="F451" s="1">
        <v>2.2000000000000002</v>
      </c>
      <c r="G451" s="4">
        <f t="shared" ref="G451:G490" si="7">+G450+E451-F451</f>
        <v>45.40000000000002</v>
      </c>
      <c r="J451" s="786"/>
      <c r="L451" s="4"/>
      <c r="M451" s="1"/>
    </row>
    <row r="452" spans="1:13">
      <c r="A452" s="103">
        <v>44860</v>
      </c>
      <c r="B452" s="787" t="s">
        <v>5714</v>
      </c>
      <c r="C452" s="787" t="s">
        <v>19</v>
      </c>
      <c r="D452" t="s">
        <v>12</v>
      </c>
      <c r="E452" s="4"/>
      <c r="F452" s="12">
        <v>40.700000000000003</v>
      </c>
      <c r="G452" s="4">
        <f t="shared" si="7"/>
        <v>4.7000000000000171</v>
      </c>
      <c r="J452" s="786"/>
      <c r="L452" s="4"/>
      <c r="M452" s="1"/>
    </row>
    <row r="453" spans="1:13">
      <c r="A453" s="103">
        <v>44860</v>
      </c>
      <c r="B453" s="787" t="s">
        <v>5714</v>
      </c>
      <c r="C453" s="787" t="s">
        <v>19</v>
      </c>
      <c r="D453" t="s">
        <v>13</v>
      </c>
      <c r="E453" s="4"/>
      <c r="F453" s="12">
        <v>4.7</v>
      </c>
      <c r="G453" s="4">
        <f t="shared" si="7"/>
        <v>1.6875389974302379E-14</v>
      </c>
      <c r="J453" s="786"/>
      <c r="L453" s="4"/>
      <c r="M453" s="1"/>
    </row>
    <row r="454" spans="1:13">
      <c r="A454" s="41">
        <v>44773</v>
      </c>
      <c r="B454" s="786" t="s">
        <v>10</v>
      </c>
      <c r="C454" s="786" t="s">
        <v>20</v>
      </c>
      <c r="D454" t="s">
        <v>528</v>
      </c>
      <c r="E454" s="4">
        <v>40.5</v>
      </c>
      <c r="F454" s="1"/>
      <c r="G454" s="4">
        <f t="shared" si="7"/>
        <v>40.500000000000014</v>
      </c>
    </row>
    <row r="455" spans="1:13">
      <c r="A455" s="39"/>
      <c r="B455" s="787"/>
      <c r="C455" s="787"/>
      <c r="D455" t="s">
        <v>13</v>
      </c>
      <c r="E455" s="4">
        <v>9.6999999999999993</v>
      </c>
      <c r="F455" s="1"/>
      <c r="G455" s="4">
        <f t="shared" si="7"/>
        <v>50.200000000000017</v>
      </c>
      <c r="L455" s="12"/>
    </row>
    <row r="456" spans="1:13">
      <c r="A456" s="39"/>
      <c r="B456" s="787"/>
      <c r="C456" s="787"/>
      <c r="D456" t="s">
        <v>14</v>
      </c>
      <c r="E456" s="4">
        <v>300</v>
      </c>
      <c r="F456" s="1"/>
      <c r="G456" s="4">
        <f t="shared" si="7"/>
        <v>350.20000000000005</v>
      </c>
    </row>
    <row r="457" spans="1:13">
      <c r="A457" s="39">
        <v>44773</v>
      </c>
      <c r="B457" s="787" t="s">
        <v>5715</v>
      </c>
      <c r="C457" s="787" t="s">
        <v>20</v>
      </c>
      <c r="D457" t="s">
        <v>14</v>
      </c>
      <c r="E457" s="4"/>
      <c r="F457" s="1">
        <v>300</v>
      </c>
      <c r="G457" s="4">
        <f t="shared" si="7"/>
        <v>50.200000000000045</v>
      </c>
    </row>
    <row r="458" spans="1:13">
      <c r="A458" s="103">
        <v>44860</v>
      </c>
      <c r="B458" s="787" t="s">
        <v>5714</v>
      </c>
      <c r="C458" s="787" t="s">
        <v>20</v>
      </c>
      <c r="D458" t="s">
        <v>528</v>
      </c>
      <c r="E458" s="4"/>
      <c r="F458" s="4">
        <v>40.5</v>
      </c>
      <c r="G458" s="4">
        <f t="shared" si="7"/>
        <v>9.7000000000000455</v>
      </c>
    </row>
    <row r="459" spans="1:13">
      <c r="A459" s="103">
        <v>44860</v>
      </c>
      <c r="B459" s="787" t="s">
        <v>5714</v>
      </c>
      <c r="C459" s="787" t="s">
        <v>20</v>
      </c>
      <c r="D459" t="s">
        <v>13</v>
      </c>
      <c r="E459" s="4"/>
      <c r="F459" s="4">
        <v>9.6999999999999993</v>
      </c>
      <c r="G459" s="11">
        <f t="shared" si="7"/>
        <v>4.6185277824406512E-14</v>
      </c>
    </row>
    <row r="460" spans="1:13">
      <c r="A460" s="41">
        <v>44804</v>
      </c>
      <c r="B460" s="786" t="s">
        <v>10</v>
      </c>
      <c r="C460" s="786" t="s">
        <v>21</v>
      </c>
      <c r="D460" t="s">
        <v>12</v>
      </c>
      <c r="E460" s="4">
        <v>40.700000000000003</v>
      </c>
      <c r="F460" s="1"/>
      <c r="G460" s="4">
        <f t="shared" si="7"/>
        <v>40.700000000000045</v>
      </c>
    </row>
    <row r="461" spans="1:13">
      <c r="A461" s="41"/>
      <c r="B461" s="786"/>
      <c r="C461" s="786"/>
      <c r="D461" t="s">
        <v>13</v>
      </c>
      <c r="E461" s="4">
        <v>7</v>
      </c>
      <c r="F461" s="1"/>
      <c r="G461" s="4">
        <f t="shared" si="7"/>
        <v>47.700000000000045</v>
      </c>
    </row>
    <row r="462" spans="1:13">
      <c r="A462" s="41"/>
      <c r="B462" s="786"/>
      <c r="C462" s="786"/>
      <c r="D462" t="s">
        <v>14</v>
      </c>
      <c r="E462" s="4">
        <v>300</v>
      </c>
      <c r="F462" s="1"/>
      <c r="G462" s="4">
        <f t="shared" si="7"/>
        <v>347.70000000000005</v>
      </c>
    </row>
    <row r="463" spans="1:13">
      <c r="A463" s="39">
        <v>44804</v>
      </c>
      <c r="B463" s="787" t="s">
        <v>5716</v>
      </c>
      <c r="C463" s="787" t="s">
        <v>21</v>
      </c>
      <c r="D463" t="s">
        <v>14</v>
      </c>
      <c r="E463" s="4"/>
      <c r="F463" s="1">
        <v>300</v>
      </c>
      <c r="G463" s="4">
        <f t="shared" si="7"/>
        <v>47.700000000000045</v>
      </c>
    </row>
    <row r="464" spans="1:13">
      <c r="A464" s="103">
        <v>44860</v>
      </c>
      <c r="B464" s="787" t="s">
        <v>5714</v>
      </c>
      <c r="C464" s="787" t="s">
        <v>21</v>
      </c>
      <c r="D464" t="s">
        <v>12</v>
      </c>
      <c r="E464" s="4"/>
      <c r="F464" s="1">
        <v>4.4000000000000004</v>
      </c>
      <c r="G464" s="4">
        <f t="shared" si="7"/>
        <v>43.300000000000047</v>
      </c>
    </row>
    <row r="465" spans="1:7">
      <c r="A465" s="103">
        <v>44959</v>
      </c>
      <c r="B465" s="787" t="s">
        <v>5717</v>
      </c>
      <c r="C465" s="787" t="s">
        <v>21</v>
      </c>
      <c r="D465" t="s">
        <v>12</v>
      </c>
      <c r="E465" s="4"/>
      <c r="F465" s="1">
        <v>36.299999999999997</v>
      </c>
      <c r="G465" s="4">
        <f t="shared" si="7"/>
        <v>7.0000000000000497</v>
      </c>
    </row>
    <row r="466" spans="1:7">
      <c r="A466" s="103">
        <v>44959</v>
      </c>
      <c r="B466" s="787" t="s">
        <v>5717</v>
      </c>
      <c r="C466" s="787" t="s">
        <v>21</v>
      </c>
      <c r="D466" t="s">
        <v>13</v>
      </c>
      <c r="E466" s="4"/>
      <c r="F466" s="1">
        <v>7</v>
      </c>
      <c r="G466" s="4">
        <f t="shared" si="7"/>
        <v>4.9737991503207013E-14</v>
      </c>
    </row>
    <row r="467" spans="1:7">
      <c r="A467" s="41">
        <v>44834</v>
      </c>
      <c r="B467" s="786" t="s">
        <v>10</v>
      </c>
      <c r="C467" s="786" t="s">
        <v>22</v>
      </c>
      <c r="D467" t="s">
        <v>12</v>
      </c>
      <c r="E467" s="4">
        <v>36.1</v>
      </c>
      <c r="F467" s="1"/>
      <c r="G467" s="4">
        <f t="shared" si="7"/>
        <v>36.100000000000051</v>
      </c>
    </row>
    <row r="468" spans="1:7">
      <c r="A468" s="39"/>
      <c r="B468" s="787"/>
      <c r="C468" s="787"/>
      <c r="D468" t="s">
        <v>13</v>
      </c>
      <c r="E468" s="4">
        <v>8.1999999999999993</v>
      </c>
      <c r="F468" s="1"/>
      <c r="G468" s="4">
        <f t="shared" si="7"/>
        <v>44.300000000000054</v>
      </c>
    </row>
    <row r="469" spans="1:7">
      <c r="A469" s="39"/>
      <c r="B469" s="787"/>
      <c r="C469" s="787"/>
      <c r="D469" t="s">
        <v>14</v>
      </c>
      <c r="E469" s="4">
        <v>350</v>
      </c>
      <c r="F469" s="1"/>
      <c r="G469" s="4">
        <f t="shared" si="7"/>
        <v>394.30000000000007</v>
      </c>
    </row>
    <row r="470" spans="1:7">
      <c r="A470" s="39">
        <v>44834</v>
      </c>
      <c r="B470" s="787" t="s">
        <v>5718</v>
      </c>
      <c r="C470" s="787" t="s">
        <v>22</v>
      </c>
      <c r="D470" t="s">
        <v>14</v>
      </c>
      <c r="E470" s="4"/>
      <c r="F470" s="1">
        <v>290</v>
      </c>
      <c r="G470" s="4">
        <f t="shared" si="7"/>
        <v>104.30000000000007</v>
      </c>
    </row>
    <row r="471" spans="1:7">
      <c r="A471" s="103">
        <v>44959</v>
      </c>
      <c r="B471" s="787" t="s">
        <v>5717</v>
      </c>
      <c r="C471" s="787" t="s">
        <v>22</v>
      </c>
      <c r="D471" t="s">
        <v>12</v>
      </c>
      <c r="E471" s="4"/>
      <c r="F471" s="4">
        <v>36.1</v>
      </c>
      <c r="G471" s="4">
        <f t="shared" si="7"/>
        <v>68.200000000000074</v>
      </c>
    </row>
    <row r="472" spans="1:7">
      <c r="A472" s="103">
        <v>44959</v>
      </c>
      <c r="B472" s="787" t="s">
        <v>5717</v>
      </c>
      <c r="C472" s="787" t="s">
        <v>22</v>
      </c>
      <c r="D472" t="s">
        <v>13</v>
      </c>
      <c r="E472" s="4"/>
      <c r="F472" s="4">
        <v>8.1999999999999993</v>
      </c>
      <c r="G472" s="4">
        <f t="shared" si="7"/>
        <v>60.000000000000071</v>
      </c>
    </row>
    <row r="473" spans="1:7">
      <c r="A473" s="103">
        <v>45258</v>
      </c>
      <c r="B473" s="787" t="s">
        <v>5719</v>
      </c>
      <c r="C473" s="787" t="s">
        <v>22</v>
      </c>
      <c r="D473" t="s">
        <v>14</v>
      </c>
      <c r="E473" s="4"/>
      <c r="F473" s="4">
        <v>60</v>
      </c>
      <c r="G473" s="4">
        <f t="shared" si="7"/>
        <v>7.1054273576010019E-14</v>
      </c>
    </row>
    <row r="474" spans="1:7">
      <c r="A474" s="41">
        <v>44865</v>
      </c>
      <c r="B474" s="786" t="s">
        <v>10</v>
      </c>
      <c r="C474" s="786" t="s">
        <v>23</v>
      </c>
      <c r="D474" t="s">
        <v>12</v>
      </c>
      <c r="E474" s="4">
        <v>36</v>
      </c>
      <c r="F474" s="1"/>
      <c r="G474" s="4">
        <f t="shared" si="7"/>
        <v>36.000000000000071</v>
      </c>
    </row>
    <row r="475" spans="1:7">
      <c r="A475" s="39"/>
      <c r="B475" s="787"/>
      <c r="C475" s="787"/>
      <c r="D475" t="s">
        <v>13</v>
      </c>
      <c r="E475" s="4">
        <v>4.9000000000000004</v>
      </c>
      <c r="F475" s="1"/>
      <c r="G475" s="4">
        <f t="shared" si="7"/>
        <v>40.90000000000007</v>
      </c>
    </row>
    <row r="476" spans="1:7">
      <c r="A476" s="39"/>
      <c r="B476" s="787"/>
      <c r="C476" s="787"/>
      <c r="D476" t="s">
        <v>14</v>
      </c>
      <c r="E476" s="4">
        <v>350</v>
      </c>
      <c r="F476" s="1"/>
      <c r="G476" s="4">
        <f t="shared" si="7"/>
        <v>390.90000000000009</v>
      </c>
    </row>
    <row r="477" spans="1:7">
      <c r="A477" s="39">
        <v>44865</v>
      </c>
      <c r="B477" s="787" t="s">
        <v>5720</v>
      </c>
      <c r="C477" s="787" t="s">
        <v>23</v>
      </c>
      <c r="D477" t="s">
        <v>14</v>
      </c>
      <c r="E477" s="4"/>
      <c r="F477" s="1">
        <v>345</v>
      </c>
      <c r="G477" s="4">
        <f t="shared" si="7"/>
        <v>45.900000000000091</v>
      </c>
    </row>
    <row r="478" spans="1:7">
      <c r="A478" s="39">
        <v>44873</v>
      </c>
      <c r="B478" s="787" t="s">
        <v>5721</v>
      </c>
      <c r="C478" s="787" t="s">
        <v>23</v>
      </c>
      <c r="D478" t="s">
        <v>14</v>
      </c>
      <c r="E478" s="4"/>
      <c r="F478" s="1">
        <v>5</v>
      </c>
      <c r="G478" s="4">
        <f t="shared" si="7"/>
        <v>40.900000000000091</v>
      </c>
    </row>
    <row r="479" spans="1:7">
      <c r="A479" s="103">
        <v>44959</v>
      </c>
      <c r="B479" s="787" t="s">
        <v>5717</v>
      </c>
      <c r="C479" s="787" t="s">
        <v>23</v>
      </c>
      <c r="D479" t="s">
        <v>12</v>
      </c>
      <c r="E479" s="4"/>
      <c r="F479" s="4">
        <v>36</v>
      </c>
      <c r="G479" s="4">
        <f t="shared" si="7"/>
        <v>4.9000000000000909</v>
      </c>
    </row>
    <row r="480" spans="1:7">
      <c r="A480" s="103">
        <v>44959</v>
      </c>
      <c r="B480" s="787" t="s">
        <v>5717</v>
      </c>
      <c r="C480" s="787" t="s">
        <v>23</v>
      </c>
      <c r="D480" t="s">
        <v>13</v>
      </c>
      <c r="E480" s="4"/>
      <c r="F480" s="4">
        <v>4.9000000000000004</v>
      </c>
      <c r="G480" s="4">
        <f t="shared" si="7"/>
        <v>9.0594198809412774E-14</v>
      </c>
    </row>
    <row r="481" spans="1:13">
      <c r="A481" s="41">
        <v>44895</v>
      </c>
      <c r="B481" s="786" t="s">
        <v>10</v>
      </c>
      <c r="C481" s="786" t="s">
        <v>24</v>
      </c>
      <c r="D481" t="s">
        <v>12</v>
      </c>
      <c r="E481" s="4">
        <v>40.200000000000003</v>
      </c>
      <c r="F481" s="4"/>
      <c r="G481" s="4">
        <f t="shared" si="7"/>
        <v>40.200000000000095</v>
      </c>
    </row>
    <row r="482" spans="1:13">
      <c r="A482" s="39"/>
      <c r="B482" s="787"/>
      <c r="C482" s="787"/>
      <c r="D482" t="s">
        <v>13</v>
      </c>
      <c r="E482" s="4">
        <v>6.3</v>
      </c>
      <c r="F482" s="4"/>
      <c r="G482" s="4">
        <f t="shared" si="7"/>
        <v>46.500000000000092</v>
      </c>
    </row>
    <row r="483" spans="1:13">
      <c r="A483" s="39"/>
      <c r="B483" s="787"/>
      <c r="C483" s="787"/>
      <c r="D483" t="s">
        <v>14</v>
      </c>
      <c r="E483" s="4">
        <v>350</v>
      </c>
      <c r="F483" s="4"/>
      <c r="G483" s="4">
        <f t="shared" si="7"/>
        <v>396.50000000000011</v>
      </c>
    </row>
    <row r="484" spans="1:13">
      <c r="A484" s="39">
        <v>44895</v>
      </c>
      <c r="B484" s="787" t="s">
        <v>5722</v>
      </c>
      <c r="C484" s="787" t="s">
        <v>24</v>
      </c>
      <c r="D484" t="s">
        <v>14</v>
      </c>
      <c r="E484" s="4"/>
      <c r="F484" s="4">
        <v>290</v>
      </c>
      <c r="G484" s="4">
        <f t="shared" si="7"/>
        <v>106.50000000000011</v>
      </c>
    </row>
    <row r="485" spans="1:13">
      <c r="A485" s="39">
        <v>44901</v>
      </c>
      <c r="B485" s="787" t="s">
        <v>5723</v>
      </c>
      <c r="C485" s="787" t="s">
        <v>24</v>
      </c>
      <c r="D485" t="s">
        <v>14</v>
      </c>
      <c r="E485" s="4"/>
      <c r="F485" s="1">
        <v>60</v>
      </c>
      <c r="G485" s="4">
        <f t="shared" si="7"/>
        <v>46.500000000000114</v>
      </c>
    </row>
    <row r="486" spans="1:13">
      <c r="A486" s="103">
        <v>44959</v>
      </c>
      <c r="B486" s="787" t="s">
        <v>5717</v>
      </c>
      <c r="C486" s="787" t="s">
        <v>24</v>
      </c>
      <c r="D486" t="s">
        <v>12</v>
      </c>
      <c r="E486" s="4"/>
      <c r="F486" s="4">
        <v>40.200000000000003</v>
      </c>
      <c r="G486" s="4">
        <f t="shared" si="7"/>
        <v>6.3000000000001108</v>
      </c>
    </row>
    <row r="487" spans="1:13">
      <c r="A487" s="103">
        <v>44959</v>
      </c>
      <c r="B487" s="787" t="s">
        <v>5717</v>
      </c>
      <c r="C487" s="787" t="s">
        <v>24</v>
      </c>
      <c r="D487" t="s">
        <v>13</v>
      </c>
      <c r="E487" s="4"/>
      <c r="F487" s="4">
        <v>6.3</v>
      </c>
      <c r="G487" s="4">
        <f t="shared" si="7"/>
        <v>1.1102230246251565E-13</v>
      </c>
    </row>
    <row r="488" spans="1:13">
      <c r="A488" s="41">
        <v>44926</v>
      </c>
      <c r="B488" s="786" t="s">
        <v>10</v>
      </c>
      <c r="C488" s="786" t="s">
        <v>25</v>
      </c>
      <c r="D488" t="s">
        <v>12</v>
      </c>
      <c r="E488" s="4">
        <v>46</v>
      </c>
      <c r="F488" s="4"/>
      <c r="G488" s="4">
        <f t="shared" si="7"/>
        <v>46.000000000000114</v>
      </c>
      <c r="L488" s="4"/>
    </row>
    <row r="489" spans="1:13">
      <c r="A489" s="39"/>
      <c r="B489" s="787"/>
      <c r="C489" s="787"/>
      <c r="D489" t="s">
        <v>13</v>
      </c>
      <c r="E489" s="4">
        <v>5.7</v>
      </c>
      <c r="F489" s="4"/>
      <c r="G489" s="4">
        <f t="shared" si="7"/>
        <v>51.700000000000117</v>
      </c>
      <c r="M489" s="4"/>
    </row>
    <row r="490" spans="1:13">
      <c r="A490" s="39"/>
      <c r="B490" s="787"/>
      <c r="C490" s="787"/>
      <c r="D490" t="s">
        <v>14</v>
      </c>
      <c r="E490" s="4">
        <v>350</v>
      </c>
      <c r="F490" s="4"/>
      <c r="G490" s="4">
        <f t="shared" si="7"/>
        <v>401.7000000000001</v>
      </c>
      <c r="M490" s="4"/>
    </row>
    <row r="491" spans="1:13">
      <c r="A491" s="39">
        <v>44926</v>
      </c>
      <c r="B491" s="787" t="s">
        <v>5724</v>
      </c>
      <c r="C491" s="787" t="s">
        <v>25</v>
      </c>
      <c r="D491" t="s">
        <v>14</v>
      </c>
      <c r="E491" s="4"/>
      <c r="F491" s="4">
        <v>350</v>
      </c>
      <c r="G491" s="4">
        <f t="shared" ref="G491:G506" si="8">+G490+E491-F491</f>
        <v>51.700000000000102</v>
      </c>
      <c r="M491" s="4"/>
    </row>
    <row r="492" spans="1:13">
      <c r="A492" s="103">
        <v>44959</v>
      </c>
      <c r="B492" s="787" t="s">
        <v>5717</v>
      </c>
      <c r="C492" s="787" t="s">
        <v>25</v>
      </c>
      <c r="D492" t="s">
        <v>12</v>
      </c>
      <c r="E492" s="4"/>
      <c r="F492" s="4">
        <v>25</v>
      </c>
      <c r="G492" s="4">
        <f t="shared" si="8"/>
        <v>26.700000000000102</v>
      </c>
      <c r="M492" s="4"/>
    </row>
    <row r="493" spans="1:13">
      <c r="A493" s="103">
        <v>45016</v>
      </c>
      <c r="B493" s="787" t="s">
        <v>5725</v>
      </c>
      <c r="C493" s="787" t="s">
        <v>25</v>
      </c>
      <c r="D493" t="s">
        <v>12</v>
      </c>
      <c r="E493" s="4"/>
      <c r="F493" s="4">
        <v>15</v>
      </c>
      <c r="G493" s="4">
        <f t="shared" si="8"/>
        <v>11.700000000000102</v>
      </c>
      <c r="I493" s="786"/>
      <c r="J493" s="786"/>
      <c r="M493" s="4"/>
    </row>
    <row r="494" spans="1:13">
      <c r="A494" s="103">
        <v>45083</v>
      </c>
      <c r="B494" s="787" t="s">
        <v>5726</v>
      </c>
      <c r="C494" s="787" t="s">
        <v>25</v>
      </c>
      <c r="D494" t="s">
        <v>12</v>
      </c>
      <c r="E494" s="4"/>
      <c r="F494" s="4">
        <v>6</v>
      </c>
      <c r="G494" s="4">
        <f t="shared" si="8"/>
        <v>5.7000000000001023</v>
      </c>
      <c r="I494" s="786"/>
      <c r="J494" s="786"/>
      <c r="M494" s="4"/>
    </row>
    <row r="495" spans="1:13">
      <c r="A495" s="103">
        <v>45083</v>
      </c>
      <c r="B495" s="787" t="s">
        <v>5726</v>
      </c>
      <c r="C495" s="787" t="s">
        <v>25</v>
      </c>
      <c r="D495" t="s">
        <v>13</v>
      </c>
      <c r="E495" s="4"/>
      <c r="F495" s="4">
        <v>5.7</v>
      </c>
      <c r="G495" s="4">
        <f t="shared" si="8"/>
        <v>1.021405182655144E-13</v>
      </c>
      <c r="I495" s="786"/>
      <c r="J495" s="786"/>
      <c r="M495" s="4"/>
    </row>
    <row r="496" spans="1:13">
      <c r="A496" s="41">
        <v>44957</v>
      </c>
      <c r="B496" s="786" t="s">
        <v>10</v>
      </c>
      <c r="C496" s="786" t="s">
        <v>11</v>
      </c>
      <c r="D496" t="s">
        <v>12</v>
      </c>
      <c r="E496" s="4">
        <v>47.8</v>
      </c>
      <c r="F496" s="1"/>
      <c r="G496" s="4">
        <f t="shared" si="8"/>
        <v>47.800000000000097</v>
      </c>
      <c r="J496" s="787"/>
      <c r="M496" s="4"/>
    </row>
    <row r="497" spans="1:13">
      <c r="A497" s="39"/>
      <c r="B497" s="787"/>
      <c r="C497" s="787"/>
      <c r="D497" t="s">
        <v>13</v>
      </c>
      <c r="E497" s="4">
        <v>4.8</v>
      </c>
      <c r="F497" s="1"/>
      <c r="G497" s="4">
        <f t="shared" si="8"/>
        <v>52.600000000000094</v>
      </c>
      <c r="I497" s="786"/>
      <c r="J497" s="786"/>
      <c r="L497" s="4"/>
    </row>
    <row r="498" spans="1:13">
      <c r="A498" s="39"/>
      <c r="B498" s="787"/>
      <c r="C498" s="787"/>
      <c r="D498" t="s">
        <v>14</v>
      </c>
      <c r="E498" s="4">
        <v>350</v>
      </c>
      <c r="F498" s="1"/>
      <c r="G498" s="4">
        <f t="shared" si="8"/>
        <v>402.60000000000008</v>
      </c>
      <c r="I498" s="787"/>
      <c r="J498" s="787"/>
      <c r="L498" s="4"/>
    </row>
    <row r="499" spans="1:13">
      <c r="A499" s="39">
        <v>44957</v>
      </c>
      <c r="B499" s="787" t="s">
        <v>5727</v>
      </c>
      <c r="C499" s="787" t="s">
        <v>11</v>
      </c>
      <c r="D499" t="s">
        <v>14</v>
      </c>
      <c r="E499" s="4"/>
      <c r="F499" s="1">
        <v>350</v>
      </c>
      <c r="G499" s="4">
        <f t="shared" si="8"/>
        <v>52.60000000000008</v>
      </c>
      <c r="I499" s="786"/>
      <c r="K499" s="118"/>
    </row>
    <row r="500" spans="1:13">
      <c r="A500" s="103">
        <v>45083</v>
      </c>
      <c r="B500" s="787" t="s">
        <v>5726</v>
      </c>
      <c r="C500" s="787" t="s">
        <v>11</v>
      </c>
      <c r="D500" t="s">
        <v>12</v>
      </c>
      <c r="E500" s="4"/>
      <c r="F500" s="4">
        <v>47.8</v>
      </c>
      <c r="G500" s="4">
        <f t="shared" si="8"/>
        <v>4.8000000000000824</v>
      </c>
    </row>
    <row r="501" spans="1:13">
      <c r="A501" s="103">
        <v>45083</v>
      </c>
      <c r="B501" s="787" t="s">
        <v>5726</v>
      </c>
      <c r="C501" s="787" t="s">
        <v>11</v>
      </c>
      <c r="D501" t="s">
        <v>13</v>
      </c>
      <c r="E501" s="4"/>
      <c r="F501" s="4">
        <v>4.8</v>
      </c>
      <c r="G501" s="4">
        <f t="shared" si="8"/>
        <v>8.2600593032111647E-14</v>
      </c>
    </row>
    <row r="502" spans="1:13">
      <c r="A502" s="41">
        <v>44985</v>
      </c>
      <c r="B502" s="786" t="s">
        <v>10</v>
      </c>
      <c r="C502" s="786" t="s">
        <v>15</v>
      </c>
      <c r="D502" t="s">
        <v>12</v>
      </c>
      <c r="E502" s="4">
        <v>52.1</v>
      </c>
      <c r="F502" s="1"/>
      <c r="G502" s="4">
        <f t="shared" si="8"/>
        <v>52.100000000000087</v>
      </c>
      <c r="I502" s="787"/>
      <c r="K502" s="118"/>
    </row>
    <row r="503" spans="1:13">
      <c r="A503" s="39"/>
      <c r="B503" s="787"/>
      <c r="C503" s="787"/>
      <c r="D503" t="s">
        <v>13</v>
      </c>
      <c r="E503" s="4">
        <v>1.2</v>
      </c>
      <c r="F503" s="1"/>
      <c r="G503" s="4">
        <f t="shared" si="8"/>
        <v>53.30000000000009</v>
      </c>
      <c r="L503" s="12"/>
      <c r="M503" s="12"/>
    </row>
    <row r="504" spans="1:13">
      <c r="A504" s="39"/>
      <c r="B504" s="787"/>
      <c r="C504" s="787"/>
      <c r="D504" t="s">
        <v>14</v>
      </c>
      <c r="E504" s="4">
        <v>350</v>
      </c>
      <c r="F504" s="1"/>
      <c r="G504" s="4">
        <f t="shared" si="8"/>
        <v>403.30000000000007</v>
      </c>
    </row>
    <row r="505" spans="1:13">
      <c r="A505" s="39">
        <v>44985</v>
      </c>
      <c r="B505" s="787" t="s">
        <v>5728</v>
      </c>
      <c r="C505" s="787" t="s">
        <v>15</v>
      </c>
      <c r="D505" t="s">
        <v>14</v>
      </c>
      <c r="E505" s="4"/>
      <c r="F505" s="1">
        <v>330</v>
      </c>
      <c r="G505" s="4">
        <f t="shared" si="8"/>
        <v>73.300000000000068</v>
      </c>
    </row>
    <row r="506" spans="1:13">
      <c r="A506" s="39">
        <v>44988</v>
      </c>
      <c r="B506" s="787" t="s">
        <v>5729</v>
      </c>
      <c r="C506" s="787" t="s">
        <v>15</v>
      </c>
      <c r="D506" t="s">
        <v>14</v>
      </c>
      <c r="E506" s="4"/>
      <c r="F506" s="1">
        <v>20</v>
      </c>
      <c r="G506" s="4">
        <f t="shared" si="8"/>
        <v>53.300000000000068</v>
      </c>
    </row>
    <row r="507" spans="1:13">
      <c r="A507" s="103">
        <v>45083</v>
      </c>
      <c r="B507" s="787" t="s">
        <v>5726</v>
      </c>
      <c r="C507" s="787" t="s">
        <v>15</v>
      </c>
      <c r="D507" t="s">
        <v>12</v>
      </c>
      <c r="E507" s="4"/>
      <c r="F507" s="1">
        <v>35.700000000000003</v>
      </c>
      <c r="G507" s="4">
        <f t="shared" ref="G507:G568" si="9">+G506+E507-F507</f>
        <v>17.600000000000065</v>
      </c>
    </row>
    <row r="508" spans="1:13">
      <c r="A508" s="103">
        <v>45169</v>
      </c>
      <c r="B508" s="787" t="s">
        <v>5730</v>
      </c>
      <c r="C508" s="787" t="s">
        <v>15</v>
      </c>
      <c r="D508" t="s">
        <v>12</v>
      </c>
      <c r="E508" s="4"/>
      <c r="F508" s="1">
        <v>16.399999999999999</v>
      </c>
      <c r="G508" s="4">
        <f t="shared" si="9"/>
        <v>1.2000000000000668</v>
      </c>
    </row>
    <row r="509" spans="1:13">
      <c r="A509" s="103">
        <v>45169</v>
      </c>
      <c r="B509" s="787" t="s">
        <v>5730</v>
      </c>
      <c r="C509" s="787" t="s">
        <v>15</v>
      </c>
      <c r="D509" t="s">
        <v>13</v>
      </c>
      <c r="E509" s="4"/>
      <c r="F509" s="1">
        <v>1.2</v>
      </c>
      <c r="G509" s="4">
        <f t="shared" si="9"/>
        <v>6.6835426082434424E-14</v>
      </c>
    </row>
    <row r="510" spans="1:13">
      <c r="A510" s="41">
        <v>44985</v>
      </c>
      <c r="B510" s="786" t="s">
        <v>10</v>
      </c>
      <c r="C510" s="786" t="s">
        <v>16</v>
      </c>
      <c r="D510" t="s">
        <v>12</v>
      </c>
      <c r="E510" s="4">
        <v>47.9</v>
      </c>
      <c r="F510" s="1"/>
      <c r="G510" s="4">
        <f t="shared" si="9"/>
        <v>47.900000000000063</v>
      </c>
    </row>
    <row r="511" spans="1:13">
      <c r="A511" s="39"/>
      <c r="B511" s="787"/>
      <c r="C511" s="787"/>
      <c r="D511" t="s">
        <v>13</v>
      </c>
      <c r="E511" s="4">
        <v>1.3</v>
      </c>
      <c r="F511" s="1"/>
      <c r="G511" s="4">
        <f t="shared" si="9"/>
        <v>49.20000000000006</v>
      </c>
      <c r="K511"/>
    </row>
    <row r="512" spans="1:13">
      <c r="A512" s="39"/>
      <c r="B512" s="787"/>
      <c r="C512" s="787"/>
      <c r="D512" t="s">
        <v>14</v>
      </c>
      <c r="E512" s="4">
        <v>350</v>
      </c>
      <c r="F512" s="1"/>
      <c r="G512" s="4">
        <f t="shared" si="9"/>
        <v>399.20000000000005</v>
      </c>
      <c r="I512" s="786"/>
      <c r="K512" s="161"/>
    </row>
    <row r="513" spans="1:11">
      <c r="A513" s="39">
        <v>45016</v>
      </c>
      <c r="B513" s="787" t="s">
        <v>5731</v>
      </c>
      <c r="C513" s="787" t="s">
        <v>16</v>
      </c>
      <c r="D513" t="s">
        <v>14</v>
      </c>
      <c r="E513" s="4"/>
      <c r="F513" s="4">
        <v>350</v>
      </c>
      <c r="G513" s="4">
        <f t="shared" si="9"/>
        <v>49.200000000000045</v>
      </c>
      <c r="I513" s="786"/>
      <c r="K513" s="4"/>
    </row>
    <row r="514" spans="1:11">
      <c r="A514" s="103">
        <v>45169</v>
      </c>
      <c r="B514" s="787" t="s">
        <v>5730</v>
      </c>
      <c r="C514" s="787" t="s">
        <v>16</v>
      </c>
      <c r="D514" t="s">
        <v>12</v>
      </c>
      <c r="E514" s="4"/>
      <c r="F514" s="4">
        <v>22.4</v>
      </c>
      <c r="G514" s="4">
        <f t="shared" si="9"/>
        <v>26.800000000000047</v>
      </c>
    </row>
    <row r="515" spans="1:11">
      <c r="A515" s="103">
        <v>45199</v>
      </c>
      <c r="B515" s="787" t="s">
        <v>5732</v>
      </c>
      <c r="C515" s="787" t="s">
        <v>16</v>
      </c>
      <c r="D515" t="s">
        <v>12</v>
      </c>
      <c r="E515" s="4"/>
      <c r="F515" s="4">
        <v>25.5</v>
      </c>
      <c r="G515" s="4">
        <f t="shared" si="9"/>
        <v>1.3000000000000469</v>
      </c>
    </row>
    <row r="516" spans="1:11">
      <c r="A516" s="103">
        <v>45199</v>
      </c>
      <c r="B516" s="787" t="s">
        <v>5732</v>
      </c>
      <c r="C516" s="787" t="s">
        <v>16</v>
      </c>
      <c r="D516" t="s">
        <v>13</v>
      </c>
      <c r="E516" s="4"/>
      <c r="F516" s="4">
        <v>1.3</v>
      </c>
      <c r="G516" s="4">
        <f t="shared" si="9"/>
        <v>4.6851411639181606E-14</v>
      </c>
      <c r="J516" s="786"/>
    </row>
    <row r="517" spans="1:11">
      <c r="A517" s="41">
        <v>45046</v>
      </c>
      <c r="B517" s="786" t="s">
        <v>10</v>
      </c>
      <c r="C517" s="786" t="s">
        <v>17</v>
      </c>
      <c r="D517" t="s">
        <v>12</v>
      </c>
      <c r="E517" s="4">
        <v>50.1</v>
      </c>
      <c r="F517" s="1"/>
      <c r="G517" s="4">
        <f t="shared" si="9"/>
        <v>50.100000000000051</v>
      </c>
    </row>
    <row r="518" spans="1:11">
      <c r="A518" s="39"/>
      <c r="B518" s="787"/>
      <c r="C518" s="787"/>
      <c r="D518" t="s">
        <v>13</v>
      </c>
      <c r="E518" s="4">
        <v>1.5</v>
      </c>
      <c r="F518" s="1"/>
      <c r="G518" s="4">
        <f t="shared" si="9"/>
        <v>51.600000000000051</v>
      </c>
    </row>
    <row r="519" spans="1:11">
      <c r="A519" s="39"/>
      <c r="B519" s="787"/>
      <c r="C519" s="787"/>
      <c r="D519" t="s">
        <v>14</v>
      </c>
      <c r="E519" s="4">
        <v>350</v>
      </c>
      <c r="F519" s="1"/>
      <c r="G519" s="4">
        <f t="shared" si="9"/>
        <v>401.6</v>
      </c>
    </row>
    <row r="520" spans="1:11">
      <c r="A520" s="39">
        <v>45046</v>
      </c>
      <c r="B520" s="787" t="s">
        <v>5733</v>
      </c>
      <c r="C520" s="787" t="s">
        <v>17</v>
      </c>
      <c r="D520" t="s">
        <v>14</v>
      </c>
      <c r="E520" s="4"/>
      <c r="F520" s="4">
        <v>350</v>
      </c>
      <c r="G520" s="4">
        <f t="shared" si="9"/>
        <v>51.600000000000023</v>
      </c>
    </row>
    <row r="521" spans="1:11">
      <c r="A521" s="103">
        <v>45199</v>
      </c>
      <c r="B521" s="787" t="s">
        <v>5732</v>
      </c>
      <c r="C521" s="787" t="s">
        <v>17</v>
      </c>
      <c r="D521" t="s">
        <v>12</v>
      </c>
      <c r="E521" s="4"/>
      <c r="F521" s="4">
        <v>13.2</v>
      </c>
      <c r="G521" s="4">
        <f t="shared" si="9"/>
        <v>38.40000000000002</v>
      </c>
    </row>
    <row r="522" spans="1:11">
      <c r="A522" s="39">
        <v>45224</v>
      </c>
      <c r="B522" s="787" t="s">
        <v>5734</v>
      </c>
      <c r="C522" s="787" t="s">
        <v>17</v>
      </c>
      <c r="D522" t="s">
        <v>12</v>
      </c>
      <c r="E522" s="4"/>
      <c r="F522" s="4">
        <v>36.9</v>
      </c>
      <c r="G522" s="4">
        <f t="shared" si="9"/>
        <v>1.5000000000000213</v>
      </c>
    </row>
    <row r="523" spans="1:11">
      <c r="A523" s="39">
        <v>45224</v>
      </c>
      <c r="B523" s="787" t="s">
        <v>5734</v>
      </c>
      <c r="C523" s="787" t="s">
        <v>17</v>
      </c>
      <c r="D523" t="s">
        <v>13</v>
      </c>
      <c r="E523" s="4"/>
      <c r="F523" s="4">
        <v>1.5</v>
      </c>
      <c r="G523" s="4">
        <f t="shared" si="9"/>
        <v>2.1316282072803006E-14</v>
      </c>
    </row>
    <row r="524" spans="1:11">
      <c r="A524" s="41">
        <v>45077</v>
      </c>
      <c r="B524" s="786" t="s">
        <v>10</v>
      </c>
      <c r="C524" s="786" t="s">
        <v>18</v>
      </c>
      <c r="D524" t="s">
        <v>12</v>
      </c>
      <c r="E524" s="118">
        <v>46.4</v>
      </c>
      <c r="F524" s="118"/>
      <c r="G524" s="4">
        <f t="shared" si="9"/>
        <v>46.40000000000002</v>
      </c>
    </row>
    <row r="525" spans="1:11">
      <c r="A525" s="41"/>
      <c r="B525" s="786"/>
      <c r="C525" s="786"/>
      <c r="D525" t="s">
        <v>13</v>
      </c>
      <c r="E525" s="118">
        <v>2.1</v>
      </c>
      <c r="F525" s="118"/>
      <c r="G525" s="4">
        <f t="shared" si="9"/>
        <v>48.500000000000021</v>
      </c>
    </row>
    <row r="526" spans="1:11">
      <c r="A526" s="41"/>
      <c r="B526" s="786"/>
      <c r="C526" s="786"/>
      <c r="D526" t="s">
        <v>14</v>
      </c>
      <c r="E526" s="118">
        <v>350</v>
      </c>
      <c r="F526" s="118"/>
      <c r="G526" s="4">
        <f t="shared" si="9"/>
        <v>398.5</v>
      </c>
    </row>
    <row r="527" spans="1:11">
      <c r="A527" s="105"/>
      <c r="B527" s="786"/>
      <c r="C527" s="786"/>
      <c r="D527" s="188" t="s">
        <v>81</v>
      </c>
      <c r="E527" s="12">
        <v>10</v>
      </c>
      <c r="G527" s="4">
        <f t="shared" si="9"/>
        <v>408.5</v>
      </c>
    </row>
    <row r="528" spans="1:11">
      <c r="A528" s="39">
        <v>45077</v>
      </c>
      <c r="B528" s="787" t="s">
        <v>5735</v>
      </c>
      <c r="C528" s="787" t="s">
        <v>18</v>
      </c>
      <c r="D528" t="s">
        <v>14</v>
      </c>
      <c r="E528" s="118"/>
      <c r="F528" s="118">
        <v>350</v>
      </c>
      <c r="G528" s="4">
        <f t="shared" si="9"/>
        <v>58.5</v>
      </c>
    </row>
    <row r="529" spans="1:11">
      <c r="A529" s="39">
        <v>45224</v>
      </c>
      <c r="B529" s="787" t="s">
        <v>5734</v>
      </c>
      <c r="C529" s="787" t="s">
        <v>18</v>
      </c>
      <c r="D529" t="s">
        <v>12</v>
      </c>
      <c r="F529" s="118">
        <v>46.4</v>
      </c>
      <c r="G529" s="4">
        <f t="shared" si="9"/>
        <v>12.100000000000001</v>
      </c>
    </row>
    <row r="530" spans="1:11">
      <c r="A530" s="39">
        <v>45224</v>
      </c>
      <c r="B530" s="787" t="s">
        <v>5734</v>
      </c>
      <c r="C530" s="787" t="s">
        <v>18</v>
      </c>
      <c r="D530" t="s">
        <v>13</v>
      </c>
      <c r="F530" s="118">
        <v>2.1</v>
      </c>
      <c r="G530" s="4">
        <f t="shared" si="9"/>
        <v>10.000000000000002</v>
      </c>
    </row>
    <row r="531" spans="1:11">
      <c r="A531" s="39">
        <v>45224</v>
      </c>
      <c r="B531" s="787" t="s">
        <v>5734</v>
      </c>
      <c r="C531" s="787" t="s">
        <v>18</v>
      </c>
      <c r="D531" s="188" t="s">
        <v>81</v>
      </c>
      <c r="F531" s="12">
        <v>10</v>
      </c>
      <c r="G531" s="4">
        <f t="shared" si="9"/>
        <v>0</v>
      </c>
    </row>
    <row r="532" spans="1:11">
      <c r="A532" s="105">
        <v>45107</v>
      </c>
      <c r="B532" s="786" t="s">
        <v>10</v>
      </c>
      <c r="C532" s="786" t="s">
        <v>19</v>
      </c>
      <c r="D532" t="s">
        <v>12</v>
      </c>
      <c r="E532" s="12">
        <v>47.2</v>
      </c>
      <c r="G532" s="4">
        <f t="shared" si="9"/>
        <v>47.2</v>
      </c>
    </row>
    <row r="533" spans="1:11">
      <c r="A533" s="105"/>
      <c r="B533" s="786"/>
      <c r="C533" s="786"/>
      <c r="D533" t="s">
        <v>13</v>
      </c>
      <c r="E533" s="12">
        <v>2</v>
      </c>
      <c r="G533" s="4">
        <f t="shared" si="9"/>
        <v>49.2</v>
      </c>
    </row>
    <row r="534" spans="1:11">
      <c r="B534" s="787"/>
      <c r="C534" s="787"/>
      <c r="D534" t="s">
        <v>14</v>
      </c>
      <c r="E534" s="4">
        <v>350</v>
      </c>
      <c r="F534" s="4"/>
      <c r="G534" s="4">
        <f t="shared" si="9"/>
        <v>399.2</v>
      </c>
      <c r="I534" s="786"/>
    </row>
    <row r="535" spans="1:11">
      <c r="A535" s="103">
        <v>45110</v>
      </c>
      <c r="B535" s="787" t="s">
        <v>5736</v>
      </c>
      <c r="C535" s="787" t="s">
        <v>19</v>
      </c>
      <c r="D535" t="s">
        <v>14</v>
      </c>
      <c r="F535" s="12">
        <v>330</v>
      </c>
      <c r="G535" s="4">
        <f t="shared" si="9"/>
        <v>69.199999999999989</v>
      </c>
      <c r="I535" s="786"/>
    </row>
    <row r="536" spans="1:11">
      <c r="A536" s="103">
        <v>45119</v>
      </c>
      <c r="B536" s="787" t="s">
        <v>5737</v>
      </c>
      <c r="C536" s="787" t="s">
        <v>19</v>
      </c>
      <c r="D536" t="s">
        <v>14</v>
      </c>
      <c r="F536" s="12">
        <v>15</v>
      </c>
      <c r="G536" s="4">
        <f t="shared" si="9"/>
        <v>54.199999999999989</v>
      </c>
      <c r="I536" s="786"/>
    </row>
    <row r="537" spans="1:11">
      <c r="A537" s="39">
        <v>45230</v>
      </c>
      <c r="B537" s="787" t="s">
        <v>5738</v>
      </c>
      <c r="C537" s="787" t="s">
        <v>19</v>
      </c>
      <c r="D537" t="s">
        <v>12</v>
      </c>
      <c r="F537" s="12">
        <v>35</v>
      </c>
      <c r="G537" s="4">
        <f t="shared" si="9"/>
        <v>19.199999999999989</v>
      </c>
      <c r="I537" s="786"/>
    </row>
    <row r="538" spans="1:11">
      <c r="A538" s="39">
        <v>45230</v>
      </c>
      <c r="B538" s="787" t="s">
        <v>5739</v>
      </c>
      <c r="C538" s="787" t="s">
        <v>19</v>
      </c>
      <c r="D538" t="s">
        <v>14</v>
      </c>
      <c r="F538" s="12">
        <v>5</v>
      </c>
      <c r="G538" s="4">
        <f t="shared" si="9"/>
        <v>14.199999999999989</v>
      </c>
      <c r="I538" s="786"/>
    </row>
    <row r="539" spans="1:11">
      <c r="A539" s="103">
        <v>45258</v>
      </c>
      <c r="B539" s="787" t="s">
        <v>5740</v>
      </c>
      <c r="C539" s="787" t="s">
        <v>19</v>
      </c>
      <c r="D539" t="s">
        <v>12</v>
      </c>
      <c r="F539" s="12">
        <v>12.2</v>
      </c>
      <c r="G539" s="4">
        <f t="shared" si="9"/>
        <v>1.9999999999999893</v>
      </c>
      <c r="I539" s="786"/>
    </row>
    <row r="540" spans="1:11">
      <c r="A540" s="103">
        <v>45258</v>
      </c>
      <c r="B540" s="787" t="s">
        <v>5740</v>
      </c>
      <c r="C540" s="787" t="s">
        <v>19</v>
      </c>
      <c r="D540" t="s">
        <v>13</v>
      </c>
      <c r="F540" s="12">
        <v>2</v>
      </c>
      <c r="G540" s="4">
        <f t="shared" si="9"/>
        <v>-1.0658141036401503E-14</v>
      </c>
      <c r="I540" s="786"/>
    </row>
    <row r="541" spans="1:11">
      <c r="A541" s="105">
        <v>45138</v>
      </c>
      <c r="B541" s="786" t="s">
        <v>10</v>
      </c>
      <c r="C541" s="786" t="s">
        <v>20</v>
      </c>
      <c r="D541" t="s">
        <v>12</v>
      </c>
      <c r="E541" s="12">
        <v>44.5</v>
      </c>
      <c r="F541" s="789"/>
      <c r="G541" s="4">
        <f t="shared" si="9"/>
        <v>44.499999999999986</v>
      </c>
      <c r="I541" s="786"/>
    </row>
    <row r="542" spans="1:11">
      <c r="A542" s="105"/>
      <c r="B542" s="786"/>
      <c r="C542" s="786"/>
      <c r="D542" t="s">
        <v>13</v>
      </c>
      <c r="E542" s="12">
        <v>2</v>
      </c>
      <c r="F542" s="4"/>
      <c r="G542" s="4">
        <f t="shared" si="9"/>
        <v>46.499999999999986</v>
      </c>
    </row>
    <row r="543" spans="1:11">
      <c r="B543" s="787"/>
      <c r="C543" s="787"/>
      <c r="D543" t="s">
        <v>14</v>
      </c>
      <c r="E543" s="4">
        <v>350</v>
      </c>
      <c r="F543" s="4"/>
      <c r="G543" s="4">
        <f t="shared" si="9"/>
        <v>396.5</v>
      </c>
    </row>
    <row r="544" spans="1:11">
      <c r="A544" s="103">
        <v>45138</v>
      </c>
      <c r="B544" s="787" t="s">
        <v>5741</v>
      </c>
      <c r="C544" s="787" t="s">
        <v>20</v>
      </c>
      <c r="D544" t="s">
        <v>14</v>
      </c>
      <c r="E544" s="4"/>
      <c r="F544" s="4">
        <v>330</v>
      </c>
      <c r="G544" s="4">
        <f t="shared" si="9"/>
        <v>66.5</v>
      </c>
      <c r="K544" s="786"/>
    </row>
    <row r="545" spans="1:17">
      <c r="A545" s="103">
        <v>45156</v>
      </c>
      <c r="B545" s="787" t="s">
        <v>5742</v>
      </c>
      <c r="C545" s="787" t="s">
        <v>20</v>
      </c>
      <c r="D545" t="s">
        <v>14</v>
      </c>
      <c r="E545" s="4"/>
      <c r="F545" s="4">
        <v>20</v>
      </c>
      <c r="G545" s="4">
        <f t="shared" si="9"/>
        <v>46.5</v>
      </c>
      <c r="K545"/>
    </row>
    <row r="546" spans="1:17">
      <c r="A546" s="103">
        <v>45258</v>
      </c>
      <c r="B546" s="787" t="s">
        <v>5740</v>
      </c>
      <c r="C546" s="787" t="s">
        <v>20</v>
      </c>
      <c r="D546" t="s">
        <v>12</v>
      </c>
      <c r="E546" s="4"/>
      <c r="F546" s="4">
        <v>44.5</v>
      </c>
      <c r="G546" s="4">
        <f t="shared" si="9"/>
        <v>2</v>
      </c>
      <c r="K546"/>
    </row>
    <row r="547" spans="1:17">
      <c r="A547" s="103">
        <v>45258</v>
      </c>
      <c r="B547" s="787" t="s">
        <v>5740</v>
      </c>
      <c r="C547" s="787" t="s">
        <v>20</v>
      </c>
      <c r="D547" t="s">
        <v>13</v>
      </c>
      <c r="E547" s="4"/>
      <c r="F547" s="4">
        <v>2</v>
      </c>
      <c r="G547" s="4">
        <f t="shared" si="9"/>
        <v>0</v>
      </c>
      <c r="K547"/>
    </row>
    <row r="548" spans="1:17">
      <c r="A548" s="105">
        <v>45169</v>
      </c>
      <c r="B548" s="786" t="s">
        <v>10</v>
      </c>
      <c r="C548" s="786" t="s">
        <v>21</v>
      </c>
      <c r="D548" t="s">
        <v>12</v>
      </c>
      <c r="E548" s="12">
        <v>42.5</v>
      </c>
      <c r="F548" s="4"/>
      <c r="G548" s="4">
        <f t="shared" si="9"/>
        <v>42.5</v>
      </c>
      <c r="J548" s="786"/>
      <c r="K548"/>
    </row>
    <row r="549" spans="1:17">
      <c r="A549" s="105"/>
      <c r="B549" s="786"/>
      <c r="C549" s="786"/>
      <c r="D549" t="s">
        <v>13</v>
      </c>
      <c r="E549" s="12">
        <v>2.2999999999999998</v>
      </c>
      <c r="F549" s="4"/>
      <c r="G549" s="4">
        <f t="shared" si="9"/>
        <v>44.8</v>
      </c>
      <c r="J549" s="786"/>
      <c r="K549"/>
      <c r="L549" s="12"/>
      <c r="M549" s="786"/>
      <c r="N549" s="786"/>
      <c r="P549" s="12"/>
      <c r="Q549" s="194"/>
    </row>
    <row r="550" spans="1:17">
      <c r="B550" s="787"/>
      <c r="C550" s="787"/>
      <c r="D550" t="s">
        <v>14</v>
      </c>
      <c r="E550" s="4">
        <v>350</v>
      </c>
      <c r="G550" s="4">
        <f t="shared" si="9"/>
        <v>394.8</v>
      </c>
      <c r="J550" s="786"/>
      <c r="K550"/>
      <c r="L550" s="12"/>
      <c r="M550" s="787"/>
      <c r="N550" s="786"/>
      <c r="P550" s="12"/>
    </row>
    <row r="551" spans="1:17">
      <c r="A551" s="103">
        <v>45169</v>
      </c>
      <c r="B551" s="787" t="s">
        <v>5743</v>
      </c>
      <c r="C551" s="787" t="s">
        <v>21</v>
      </c>
      <c r="D551" t="s">
        <v>14</v>
      </c>
      <c r="F551" s="12">
        <v>350</v>
      </c>
      <c r="G551" s="4">
        <f t="shared" si="9"/>
        <v>44.800000000000011</v>
      </c>
      <c r="J551" s="786"/>
      <c r="K551"/>
      <c r="L551" s="12"/>
      <c r="M551" s="787"/>
    </row>
    <row r="552" spans="1:17">
      <c r="A552" s="103">
        <v>45258</v>
      </c>
      <c r="B552" s="787" t="s">
        <v>5740</v>
      </c>
      <c r="C552" s="787" t="s">
        <v>21</v>
      </c>
      <c r="D552" t="s">
        <v>12</v>
      </c>
      <c r="F552" s="12">
        <v>42.5</v>
      </c>
      <c r="G552" s="4">
        <f t="shared" si="9"/>
        <v>2.3000000000000114</v>
      </c>
      <c r="J552" s="786"/>
      <c r="K552"/>
      <c r="L552" s="12"/>
      <c r="M552" s="787"/>
    </row>
    <row r="553" spans="1:17">
      <c r="A553" s="103">
        <v>45258</v>
      </c>
      <c r="B553" s="787" t="s">
        <v>5740</v>
      </c>
      <c r="C553" s="787" t="s">
        <v>21</v>
      </c>
      <c r="D553" t="s">
        <v>13</v>
      </c>
      <c r="F553" s="12">
        <v>2.2999999999999998</v>
      </c>
      <c r="G553" s="4">
        <f t="shared" si="9"/>
        <v>1.1546319456101628E-14</v>
      </c>
      <c r="J553" s="786"/>
      <c r="K553"/>
      <c r="L553" s="12"/>
      <c r="M553" s="787"/>
    </row>
    <row r="554" spans="1:17">
      <c r="A554" s="41">
        <v>45199</v>
      </c>
      <c r="B554" s="786" t="s">
        <v>10</v>
      </c>
      <c r="C554" s="786" t="s">
        <v>93</v>
      </c>
      <c r="D554" t="s">
        <v>12</v>
      </c>
      <c r="E554" s="118">
        <v>42.3</v>
      </c>
      <c r="G554" s="4">
        <f t="shared" si="9"/>
        <v>42.300000000000011</v>
      </c>
      <c r="J554" s="786"/>
      <c r="K554"/>
      <c r="L554" s="12"/>
      <c r="M554" s="787"/>
      <c r="N554" s="786"/>
      <c r="P554" s="12"/>
    </row>
    <row r="555" spans="1:17">
      <c r="A555" s="41"/>
      <c r="B555" s="787"/>
      <c r="C555" s="787"/>
      <c r="D555" t="s">
        <v>13</v>
      </c>
      <c r="E555" s="118">
        <v>2</v>
      </c>
      <c r="G555" s="4">
        <f t="shared" si="9"/>
        <v>44.300000000000011</v>
      </c>
      <c r="J555" s="786"/>
      <c r="K555"/>
      <c r="L555" s="12"/>
      <c r="M555" s="787"/>
      <c r="N555" s="786"/>
      <c r="P555" s="12"/>
    </row>
    <row r="556" spans="1:17">
      <c r="A556" s="41"/>
      <c r="B556" s="787"/>
      <c r="C556" s="787"/>
      <c r="D556" t="s">
        <v>14</v>
      </c>
      <c r="E556" s="118">
        <v>350</v>
      </c>
      <c r="G556" s="4">
        <f t="shared" si="9"/>
        <v>394.3</v>
      </c>
      <c r="J556" s="786"/>
      <c r="K556"/>
      <c r="L556" s="12"/>
      <c r="M556" s="787"/>
      <c r="N556" s="786"/>
      <c r="P556" s="12"/>
    </row>
    <row r="557" spans="1:17">
      <c r="A557" s="103">
        <v>45199</v>
      </c>
      <c r="B557" s="787" t="s">
        <v>5744</v>
      </c>
      <c r="C557" s="787" t="s">
        <v>93</v>
      </c>
      <c r="D557" t="s">
        <v>14</v>
      </c>
      <c r="F557" s="12">
        <v>350</v>
      </c>
      <c r="G557" s="4">
        <f t="shared" si="9"/>
        <v>44.300000000000011</v>
      </c>
      <c r="J557" s="786"/>
      <c r="K557"/>
      <c r="L557" s="118"/>
      <c r="M557" s="787"/>
      <c r="N557" s="786"/>
      <c r="P557" s="12"/>
    </row>
    <row r="558" spans="1:17">
      <c r="A558" s="103">
        <v>45258</v>
      </c>
      <c r="B558" s="787" t="s">
        <v>5740</v>
      </c>
      <c r="C558" s="787" t="s">
        <v>93</v>
      </c>
      <c r="D558" t="s">
        <v>12</v>
      </c>
      <c r="F558" s="12">
        <v>42.3</v>
      </c>
      <c r="G558" s="4">
        <f t="shared" si="9"/>
        <v>2.0000000000000142</v>
      </c>
      <c r="J558" s="786"/>
      <c r="K558"/>
      <c r="L558" s="118"/>
      <c r="M558" s="787"/>
      <c r="N558" s="786"/>
      <c r="P558" s="12"/>
    </row>
    <row r="559" spans="1:17">
      <c r="A559" s="103">
        <v>45258</v>
      </c>
      <c r="B559" s="787" t="s">
        <v>5740</v>
      </c>
      <c r="C559" s="787" t="s">
        <v>93</v>
      </c>
      <c r="D559" t="s">
        <v>13</v>
      </c>
      <c r="F559" s="12">
        <v>2</v>
      </c>
      <c r="G559" s="4">
        <f t="shared" si="9"/>
        <v>1.4210854715202004E-14</v>
      </c>
      <c r="J559" s="786"/>
      <c r="K559"/>
      <c r="L559" s="118"/>
      <c r="M559" s="787"/>
      <c r="N559" s="786"/>
      <c r="P559" s="12"/>
    </row>
    <row r="560" spans="1:17">
      <c r="A560" s="41">
        <v>45230</v>
      </c>
      <c r="B560" s="786" t="s">
        <v>10</v>
      </c>
      <c r="C560" s="786" t="s">
        <v>23</v>
      </c>
      <c r="D560" t="s">
        <v>12</v>
      </c>
      <c r="E560" s="12">
        <v>41.2</v>
      </c>
      <c r="F560" s="65"/>
      <c r="G560" s="4">
        <f t="shared" si="9"/>
        <v>41.200000000000017</v>
      </c>
      <c r="J560" s="787"/>
      <c r="K560"/>
      <c r="L560" s="118"/>
      <c r="M560" s="787"/>
      <c r="N560" s="786"/>
      <c r="P560" s="118"/>
    </row>
    <row r="561" spans="1:16">
      <c r="A561" s="39"/>
      <c r="B561" s="787"/>
      <c r="C561" s="787"/>
      <c r="D561" t="s">
        <v>13</v>
      </c>
      <c r="E561" s="12">
        <v>2</v>
      </c>
      <c r="F561" s="65"/>
      <c r="G561" s="4">
        <f t="shared" si="9"/>
        <v>43.200000000000017</v>
      </c>
      <c r="J561" s="786"/>
      <c r="K561"/>
      <c r="L561" s="12"/>
      <c r="P561" s="118"/>
    </row>
    <row r="562" spans="1:16">
      <c r="A562" s="39"/>
      <c r="B562" s="787"/>
      <c r="C562" s="787"/>
      <c r="D562" t="s">
        <v>14</v>
      </c>
      <c r="E562" s="12">
        <v>350</v>
      </c>
      <c r="F562" s="65"/>
      <c r="G562" s="4">
        <f t="shared" si="9"/>
        <v>393.20000000000005</v>
      </c>
      <c r="J562" s="787"/>
      <c r="K562"/>
      <c r="L562" s="12"/>
      <c r="M562" s="786"/>
      <c r="O562" s="121"/>
      <c r="P562" s="121"/>
    </row>
    <row r="563" spans="1:16">
      <c r="A563" s="39">
        <v>45230</v>
      </c>
      <c r="B563" s="787" t="s">
        <v>5739</v>
      </c>
      <c r="C563" s="787" t="s">
        <v>23</v>
      </c>
      <c r="D563" t="s">
        <v>14</v>
      </c>
      <c r="F563" s="65">
        <v>350</v>
      </c>
      <c r="G563" s="4">
        <f t="shared" si="9"/>
        <v>43.200000000000045</v>
      </c>
      <c r="I563" s="786"/>
      <c r="J563" s="787"/>
      <c r="K563"/>
      <c r="L563" s="12"/>
    </row>
    <row r="564" spans="1:16">
      <c r="A564" s="103">
        <v>45258</v>
      </c>
      <c r="B564" s="787" t="s">
        <v>5740</v>
      </c>
      <c r="C564" s="787" t="s">
        <v>23</v>
      </c>
      <c r="D564" t="s">
        <v>12</v>
      </c>
      <c r="F564" s="12">
        <v>41.2</v>
      </c>
      <c r="G564" s="4">
        <f t="shared" si="9"/>
        <v>2.0000000000000426</v>
      </c>
      <c r="I564" s="786"/>
      <c r="J564" s="786"/>
      <c r="K564"/>
      <c r="L564" s="118"/>
      <c r="N564" s="26"/>
    </row>
    <row r="565" spans="1:16">
      <c r="A565" s="103">
        <v>45258</v>
      </c>
      <c r="B565" s="787" t="s">
        <v>5740</v>
      </c>
      <c r="C565" s="787" t="s">
        <v>23</v>
      </c>
      <c r="D565" t="s">
        <v>13</v>
      </c>
      <c r="F565" s="12">
        <v>2</v>
      </c>
      <c r="G565" s="4">
        <f t="shared" si="9"/>
        <v>4.2632564145606011E-14</v>
      </c>
      <c r="I565" s="786"/>
      <c r="J565" s="786"/>
      <c r="K565"/>
    </row>
    <row r="566" spans="1:16">
      <c r="A566" s="52">
        <v>45260</v>
      </c>
      <c r="B566" s="796" t="s">
        <v>10</v>
      </c>
      <c r="C566" s="796" t="s">
        <v>24</v>
      </c>
      <c r="D566" t="s">
        <v>12</v>
      </c>
      <c r="E566" s="12">
        <v>44.7</v>
      </c>
      <c r="F566" s="65"/>
      <c r="G566" s="4">
        <f t="shared" si="9"/>
        <v>44.700000000000045</v>
      </c>
      <c r="I566" s="786"/>
      <c r="J566" s="787"/>
    </row>
    <row r="567" spans="1:16">
      <c r="A567" s="52"/>
      <c r="B567" s="796"/>
      <c r="C567" s="796"/>
      <c r="D567" t="s">
        <v>13</v>
      </c>
      <c r="E567" s="12">
        <v>10</v>
      </c>
      <c r="F567" s="65"/>
      <c r="G567" s="4">
        <f t="shared" si="9"/>
        <v>54.700000000000045</v>
      </c>
      <c r="I567" s="786"/>
    </row>
    <row r="568" spans="1:16">
      <c r="A568" s="49"/>
      <c r="B568" s="795"/>
      <c r="C568" s="795"/>
      <c r="D568" t="s">
        <v>14</v>
      </c>
      <c r="E568" s="12">
        <v>350</v>
      </c>
      <c r="F568" s="65"/>
      <c r="G568" s="4">
        <f t="shared" si="9"/>
        <v>404.70000000000005</v>
      </c>
    </row>
    <row r="569" spans="1:16">
      <c r="A569" s="49">
        <v>45260</v>
      </c>
      <c r="B569" s="795" t="s">
        <v>5745</v>
      </c>
      <c r="C569" s="795" t="s">
        <v>24</v>
      </c>
      <c r="D569" t="s">
        <v>14</v>
      </c>
      <c r="F569" s="65">
        <v>350</v>
      </c>
      <c r="G569" s="4">
        <f t="shared" ref="G569:G639" si="10">+G568+E569-F569</f>
        <v>54.700000000000045</v>
      </c>
      <c r="K569" s="12"/>
      <c r="L569" s="796"/>
      <c r="N569" s="12"/>
      <c r="O569" s="12"/>
    </row>
    <row r="570" spans="1:16">
      <c r="A570" s="103">
        <v>45260</v>
      </c>
      <c r="B570" s="787" t="s">
        <v>5746</v>
      </c>
      <c r="C570" s="787" t="s">
        <v>24</v>
      </c>
      <c r="D570" t="s">
        <v>12</v>
      </c>
      <c r="F570" s="12">
        <v>10</v>
      </c>
      <c r="G570" s="4">
        <f t="shared" si="10"/>
        <v>44.700000000000045</v>
      </c>
      <c r="H570" s="786"/>
      <c r="K570" s="12"/>
      <c r="L570" s="796"/>
      <c r="N570" s="12"/>
      <c r="O570" s="12"/>
    </row>
    <row r="571" spans="1:16">
      <c r="A571" s="103">
        <v>45291</v>
      </c>
      <c r="B571" s="787" t="s">
        <v>5747</v>
      </c>
      <c r="C571" s="787" t="s">
        <v>24</v>
      </c>
      <c r="D571" t="s">
        <v>12</v>
      </c>
      <c r="F571" s="12">
        <v>25</v>
      </c>
      <c r="G571" s="4">
        <f t="shared" si="10"/>
        <v>19.700000000000045</v>
      </c>
      <c r="J571" s="12"/>
      <c r="L571" s="786"/>
      <c r="N571" s="12"/>
      <c r="O571" s="121"/>
    </row>
    <row r="572" spans="1:16">
      <c r="A572" s="103">
        <v>45322</v>
      </c>
      <c r="B572" s="787" t="s">
        <v>5748</v>
      </c>
      <c r="C572" s="787" t="s">
        <v>24</v>
      </c>
      <c r="D572" t="s">
        <v>12</v>
      </c>
      <c r="F572" s="12">
        <v>9.6999999999999993</v>
      </c>
      <c r="G572" s="4">
        <f t="shared" si="10"/>
        <v>10.000000000000046</v>
      </c>
      <c r="J572" s="12"/>
      <c r="L572" s="786"/>
      <c r="N572" s="12"/>
      <c r="O572" s="121"/>
    </row>
    <row r="573" spans="1:16">
      <c r="A573" s="103">
        <v>45322</v>
      </c>
      <c r="B573" s="787" t="s">
        <v>5748</v>
      </c>
      <c r="C573" s="787" t="s">
        <v>24</v>
      </c>
      <c r="D573" t="s">
        <v>13</v>
      </c>
      <c r="F573" s="12">
        <v>10</v>
      </c>
      <c r="G573" s="4">
        <f t="shared" si="10"/>
        <v>4.6185277824406512E-14</v>
      </c>
      <c r="J573" s="12"/>
      <c r="L573" s="786"/>
      <c r="N573" s="12"/>
      <c r="O573" s="121"/>
    </row>
    <row r="574" spans="1:16">
      <c r="A574" s="41">
        <v>45291</v>
      </c>
      <c r="B574" s="786" t="s">
        <v>10</v>
      </c>
      <c r="C574" s="786" t="s">
        <v>25</v>
      </c>
      <c r="D574" t="s">
        <v>12</v>
      </c>
      <c r="E574" s="12">
        <v>47.8</v>
      </c>
      <c r="F574" s="65"/>
      <c r="G574" s="4">
        <f t="shared" si="10"/>
        <v>47.80000000000004</v>
      </c>
      <c r="L574" s="787"/>
      <c r="N574" s="12"/>
    </row>
    <row r="575" spans="1:16">
      <c r="A575" s="39"/>
      <c r="B575" s="787"/>
      <c r="C575" s="787"/>
      <c r="D575" t="s">
        <v>13</v>
      </c>
      <c r="E575" s="12">
        <v>5</v>
      </c>
      <c r="F575" s="65"/>
      <c r="G575" s="4">
        <f t="shared" si="10"/>
        <v>52.80000000000004</v>
      </c>
      <c r="N575" s="12"/>
    </row>
    <row r="576" spans="1:16">
      <c r="A576" s="39"/>
      <c r="B576" s="787"/>
      <c r="C576" s="787"/>
      <c r="D576" t="s">
        <v>14</v>
      </c>
      <c r="E576" s="12">
        <v>350</v>
      </c>
      <c r="F576" s="65"/>
      <c r="G576" s="4">
        <f t="shared" si="10"/>
        <v>402.80000000000007</v>
      </c>
    </row>
    <row r="577" spans="1:11">
      <c r="A577" s="39">
        <v>45291</v>
      </c>
      <c r="B577" s="787" t="s">
        <v>5749</v>
      </c>
      <c r="C577" s="787" t="s">
        <v>25</v>
      </c>
      <c r="D577" t="s">
        <v>14</v>
      </c>
      <c r="F577" s="65">
        <v>350</v>
      </c>
      <c r="G577" s="4">
        <f t="shared" si="10"/>
        <v>52.800000000000068</v>
      </c>
    </row>
    <row r="578" spans="1:11">
      <c r="A578" s="103">
        <v>45322</v>
      </c>
      <c r="B578" s="787" t="s">
        <v>5748</v>
      </c>
      <c r="C578" s="787" t="s">
        <v>25</v>
      </c>
      <c r="D578" t="s">
        <v>12</v>
      </c>
      <c r="F578" s="65">
        <v>20.3</v>
      </c>
      <c r="G578" s="4">
        <f t="shared" si="10"/>
        <v>32.500000000000071</v>
      </c>
    </row>
    <row r="579" spans="1:11">
      <c r="A579" s="103">
        <v>45328</v>
      </c>
      <c r="B579" s="787" t="s">
        <v>5750</v>
      </c>
      <c r="C579" s="787" t="s">
        <v>25</v>
      </c>
      <c r="D579" t="s">
        <v>12</v>
      </c>
      <c r="F579" s="12">
        <v>27.5</v>
      </c>
      <c r="G579" s="4">
        <f t="shared" si="10"/>
        <v>5.0000000000000711</v>
      </c>
    </row>
    <row r="580" spans="1:11">
      <c r="A580" s="103">
        <v>45328</v>
      </c>
      <c r="B580" s="787" t="s">
        <v>5750</v>
      </c>
      <c r="C580" s="787" t="s">
        <v>25</v>
      </c>
      <c r="D580" t="s">
        <v>13</v>
      </c>
      <c r="F580" s="12">
        <v>5</v>
      </c>
      <c r="G580" s="81">
        <f t="shared" si="10"/>
        <v>7.1054273576010019E-14</v>
      </c>
    </row>
    <row r="581" spans="1:11">
      <c r="A581" s="41">
        <v>45322</v>
      </c>
      <c r="B581" s="786" t="s">
        <v>10</v>
      </c>
      <c r="C581" s="786" t="s">
        <v>11</v>
      </c>
      <c r="D581" t="s">
        <v>12</v>
      </c>
      <c r="E581" s="12">
        <v>53.4</v>
      </c>
      <c r="G581" s="4">
        <f t="shared" si="10"/>
        <v>53.40000000000007</v>
      </c>
    </row>
    <row r="582" spans="1:11">
      <c r="A582" s="39"/>
      <c r="B582" s="787"/>
      <c r="C582" s="787"/>
      <c r="D582" t="s">
        <v>13</v>
      </c>
      <c r="E582" s="12">
        <v>8.8000000000000007</v>
      </c>
      <c r="G582" s="4">
        <f t="shared" si="10"/>
        <v>62.200000000000074</v>
      </c>
    </row>
    <row r="583" spans="1:11">
      <c r="A583" s="39"/>
      <c r="B583" s="787"/>
      <c r="C583" s="787"/>
      <c r="D583" t="s">
        <v>14</v>
      </c>
      <c r="E583" s="12">
        <v>350</v>
      </c>
      <c r="G583" s="4">
        <f t="shared" si="10"/>
        <v>412.20000000000005</v>
      </c>
      <c r="I583" s="786"/>
      <c r="K583" s="12"/>
    </row>
    <row r="584" spans="1:11" s="365" customFormat="1">
      <c r="A584" s="401">
        <v>45322</v>
      </c>
      <c r="B584" s="807" t="s">
        <v>5751</v>
      </c>
      <c r="C584" s="807" t="s">
        <v>11</v>
      </c>
      <c r="D584" s="365" t="s">
        <v>14</v>
      </c>
      <c r="E584" s="370"/>
      <c r="F584" s="370">
        <v>350</v>
      </c>
      <c r="G584" s="369">
        <f t="shared" si="10"/>
        <v>62.200000000000045</v>
      </c>
      <c r="I584" s="807"/>
      <c r="K584" s="370"/>
    </row>
    <row r="585" spans="1:11">
      <c r="A585" s="103">
        <v>45351</v>
      </c>
      <c r="B585" s="787" t="s">
        <v>5752</v>
      </c>
      <c r="C585" s="787" t="s">
        <v>11</v>
      </c>
      <c r="D585" t="s">
        <v>12</v>
      </c>
      <c r="F585" s="12">
        <v>25</v>
      </c>
      <c r="G585" s="4">
        <f t="shared" si="10"/>
        <v>37.200000000000045</v>
      </c>
      <c r="I585" s="786"/>
      <c r="K585" s="12"/>
    </row>
    <row r="586" spans="1:11">
      <c r="A586" s="103">
        <v>45377</v>
      </c>
      <c r="B586" s="787" t="s">
        <v>5753</v>
      </c>
      <c r="C586" s="787" t="s">
        <v>11</v>
      </c>
      <c r="D586" t="s">
        <v>12</v>
      </c>
      <c r="F586" s="12">
        <v>28.4</v>
      </c>
      <c r="G586" s="4">
        <f t="shared" si="10"/>
        <v>8.8000000000000469</v>
      </c>
    </row>
    <row r="587" spans="1:11">
      <c r="A587" s="103">
        <v>45377</v>
      </c>
      <c r="B587" s="787" t="s">
        <v>5753</v>
      </c>
      <c r="C587" s="787" t="s">
        <v>11</v>
      </c>
      <c r="D587" t="s">
        <v>13</v>
      </c>
      <c r="F587" s="12">
        <v>8.8000000000000007</v>
      </c>
      <c r="G587" s="4">
        <f t="shared" si="10"/>
        <v>4.6185277824406512E-14</v>
      </c>
      <c r="I587" s="786"/>
      <c r="K587" s="12"/>
    </row>
    <row r="588" spans="1:11">
      <c r="A588" s="41">
        <v>45351</v>
      </c>
      <c r="B588" s="786" t="s">
        <v>10</v>
      </c>
      <c r="C588" s="786" t="s">
        <v>15</v>
      </c>
      <c r="D588" t="s">
        <v>12</v>
      </c>
      <c r="E588" s="12">
        <v>55.3</v>
      </c>
      <c r="G588" s="4">
        <f t="shared" si="10"/>
        <v>55.30000000000004</v>
      </c>
      <c r="I588" s="787"/>
      <c r="K588" s="12"/>
    </row>
    <row r="589" spans="1:11">
      <c r="A589"/>
      <c r="B589" s="787"/>
      <c r="C589" s="787"/>
      <c r="D589" t="s">
        <v>13</v>
      </c>
      <c r="E589" s="12">
        <v>5</v>
      </c>
      <c r="G589" s="4">
        <f t="shared" si="10"/>
        <v>60.30000000000004</v>
      </c>
    </row>
    <row r="590" spans="1:11">
      <c r="A590"/>
      <c r="B590" s="787"/>
      <c r="C590" s="787"/>
      <c r="D590" t="s">
        <v>14</v>
      </c>
      <c r="E590" s="12">
        <v>350</v>
      </c>
      <c r="G590" s="4">
        <f t="shared" si="10"/>
        <v>410.30000000000007</v>
      </c>
    </row>
    <row r="591" spans="1:11" s="365" customFormat="1">
      <c r="A591" s="364">
        <v>45351</v>
      </c>
      <c r="B591" s="807" t="s">
        <v>5754</v>
      </c>
      <c r="C591" s="807" t="s">
        <v>15</v>
      </c>
      <c r="D591" s="365" t="s">
        <v>14</v>
      </c>
      <c r="E591" s="383"/>
      <c r="F591" s="369">
        <v>350</v>
      </c>
      <c r="G591" s="369">
        <f t="shared" si="10"/>
        <v>60.300000000000068</v>
      </c>
      <c r="K591" s="368"/>
    </row>
    <row r="592" spans="1:11">
      <c r="A592" s="103">
        <v>45377</v>
      </c>
      <c r="B592" s="787" t="s">
        <v>5753</v>
      </c>
      <c r="C592" s="787" t="s">
        <v>15</v>
      </c>
      <c r="D592" t="s">
        <v>12</v>
      </c>
      <c r="F592" s="12">
        <v>55.3</v>
      </c>
      <c r="G592" s="4">
        <f t="shared" si="10"/>
        <v>5.0000000000000711</v>
      </c>
    </row>
    <row r="593" spans="1:11">
      <c r="A593" s="103">
        <v>45377</v>
      </c>
      <c r="B593" s="787" t="s">
        <v>5753</v>
      </c>
      <c r="C593" s="787" t="s">
        <v>15</v>
      </c>
      <c r="D593" t="s">
        <v>13</v>
      </c>
      <c r="F593" s="12">
        <v>5</v>
      </c>
      <c r="G593" s="4">
        <f t="shared" si="10"/>
        <v>7.1054273576010019E-14</v>
      </c>
    </row>
    <row r="594" spans="1:11">
      <c r="A594" s="105">
        <v>45382</v>
      </c>
      <c r="B594" s="786" t="s">
        <v>10</v>
      </c>
      <c r="C594" s="786" t="s">
        <v>16</v>
      </c>
      <c r="D594" t="s">
        <v>12</v>
      </c>
      <c r="E594" s="12">
        <v>53.5</v>
      </c>
      <c r="G594" s="4">
        <f t="shared" si="10"/>
        <v>53.500000000000071</v>
      </c>
    </row>
    <row r="595" spans="1:11">
      <c r="B595" s="787"/>
      <c r="C595" s="787"/>
      <c r="D595" t="s">
        <v>13</v>
      </c>
      <c r="E595" s="12">
        <v>5</v>
      </c>
      <c r="G595" s="4">
        <f t="shared" si="10"/>
        <v>58.500000000000071</v>
      </c>
    </row>
    <row r="596" spans="1:11">
      <c r="B596" s="787"/>
      <c r="C596" s="787"/>
      <c r="D596" t="s">
        <v>14</v>
      </c>
      <c r="E596" s="12">
        <v>350</v>
      </c>
      <c r="G596" s="4">
        <f>+G595+E596-F596</f>
        <v>408.50000000000006</v>
      </c>
    </row>
    <row r="597" spans="1:11">
      <c r="A597" s="103">
        <v>45382</v>
      </c>
      <c r="B597" s="787" t="s">
        <v>5755</v>
      </c>
      <c r="C597" s="787" t="s">
        <v>16</v>
      </c>
      <c r="D597" t="s">
        <v>12</v>
      </c>
      <c r="F597" s="12">
        <v>25</v>
      </c>
      <c r="G597" s="4">
        <f>+G596+E597-F597</f>
        <v>383.50000000000006</v>
      </c>
    </row>
    <row r="598" spans="1:11" s="365" customFormat="1">
      <c r="A598" s="401">
        <v>45382</v>
      </c>
      <c r="B598" s="807" t="s">
        <v>5756</v>
      </c>
      <c r="C598" s="807" t="s">
        <v>16</v>
      </c>
      <c r="D598" s="365" t="s">
        <v>14</v>
      </c>
      <c r="E598" s="370"/>
      <c r="F598" s="370">
        <v>350</v>
      </c>
      <c r="G598" s="369">
        <f>+G597+E598-F598</f>
        <v>33.500000000000057</v>
      </c>
      <c r="I598" s="383"/>
      <c r="K598" s="368"/>
    </row>
    <row r="599" spans="1:11">
      <c r="A599" s="103">
        <v>45412</v>
      </c>
      <c r="B599" s="787" t="s">
        <v>5757</v>
      </c>
      <c r="C599" s="787" t="s">
        <v>16</v>
      </c>
      <c r="D599" t="s">
        <v>12</v>
      </c>
      <c r="F599" s="12">
        <v>25</v>
      </c>
      <c r="G599" s="4">
        <f>+G598+E599-F599</f>
        <v>8.5000000000000568</v>
      </c>
      <c r="I599" s="26">
        <v>50</v>
      </c>
    </row>
    <row r="600" spans="1:11">
      <c r="A600" s="103">
        <v>45443</v>
      </c>
      <c r="B600" s="787" t="s">
        <v>5758</v>
      </c>
      <c r="C600" s="787" t="s">
        <v>16</v>
      </c>
      <c r="D600" t="s">
        <v>12</v>
      </c>
      <c r="F600" s="12">
        <v>3.5</v>
      </c>
      <c r="G600" s="4">
        <f t="shared" ref="G600:G603" si="11">+G599+E600-F600</f>
        <v>5.0000000000000568</v>
      </c>
      <c r="I600" s="26"/>
    </row>
    <row r="601" spans="1:11">
      <c r="A601" s="103">
        <v>45443</v>
      </c>
      <c r="B601" s="787" t="s">
        <v>5758</v>
      </c>
      <c r="C601" s="787" t="s">
        <v>16</v>
      </c>
      <c r="D601" t="s">
        <v>13</v>
      </c>
      <c r="F601" s="12">
        <v>5</v>
      </c>
      <c r="G601" s="4">
        <f t="shared" si="11"/>
        <v>5.6843418860808015E-14</v>
      </c>
      <c r="I601" s="26"/>
    </row>
    <row r="602" spans="1:11">
      <c r="A602" s="41">
        <v>45412</v>
      </c>
      <c r="B602" s="786" t="s">
        <v>10</v>
      </c>
      <c r="C602" s="786" t="s">
        <v>17</v>
      </c>
      <c r="D602" t="s">
        <v>12</v>
      </c>
      <c r="E602" s="121">
        <v>53.2</v>
      </c>
      <c r="G602" s="4">
        <f t="shared" si="11"/>
        <v>53.20000000000006</v>
      </c>
    </row>
    <row r="603" spans="1:11">
      <c r="A603" s="39"/>
      <c r="B603" s="787"/>
      <c r="C603" s="787"/>
      <c r="D603" t="s">
        <v>13</v>
      </c>
      <c r="E603" s="121">
        <v>5</v>
      </c>
      <c r="G603" s="4">
        <f t="shared" si="11"/>
        <v>58.20000000000006</v>
      </c>
    </row>
    <row r="604" spans="1:11">
      <c r="A604" s="39"/>
      <c r="B604" s="787"/>
      <c r="C604" s="787"/>
      <c r="D604" t="s">
        <v>14</v>
      </c>
      <c r="E604" s="121">
        <v>350</v>
      </c>
      <c r="G604" s="4">
        <f>+G603+E604-F604</f>
        <v>408.20000000000005</v>
      </c>
      <c r="H604" s="786"/>
    </row>
    <row r="605" spans="1:11" s="365" customFormat="1">
      <c r="A605" s="364">
        <v>45412</v>
      </c>
      <c r="B605" s="807" t="s">
        <v>5759</v>
      </c>
      <c r="C605" s="807" t="s">
        <v>17</v>
      </c>
      <c r="D605" s="365" t="s">
        <v>14</v>
      </c>
      <c r="E605" s="368"/>
      <c r="F605" s="370">
        <v>350</v>
      </c>
      <c r="G605" s="369">
        <f>+G604+E605-F605</f>
        <v>58.200000000000045</v>
      </c>
      <c r="K605" s="368"/>
    </row>
    <row r="606" spans="1:11">
      <c r="A606" s="103">
        <v>45443</v>
      </c>
      <c r="B606" s="787" t="s">
        <v>5758</v>
      </c>
      <c r="C606" s="787" t="s">
        <v>17</v>
      </c>
      <c r="D606" t="s">
        <v>12</v>
      </c>
      <c r="F606" s="12">
        <v>41.5</v>
      </c>
      <c r="G606" s="4">
        <f>+G605+E606-F606</f>
        <v>16.700000000000045</v>
      </c>
      <c r="H606" s="786"/>
    </row>
    <row r="607" spans="1:11">
      <c r="A607" s="103">
        <v>45473</v>
      </c>
      <c r="B607" s="787" t="s">
        <v>5760</v>
      </c>
      <c r="C607" s="787" t="s">
        <v>17</v>
      </c>
      <c r="D607" t="s">
        <v>12</v>
      </c>
      <c r="F607" s="12">
        <v>10</v>
      </c>
      <c r="G607" s="4">
        <f t="shared" ref="G607:G621" si="12">+G606+E607-F607</f>
        <v>6.7000000000000455</v>
      </c>
      <c r="H607" s="786"/>
    </row>
    <row r="608" spans="1:11">
      <c r="A608" s="103">
        <v>45504</v>
      </c>
      <c r="B608" s="787" t="s">
        <v>5761</v>
      </c>
      <c r="C608" s="787" t="s">
        <v>17</v>
      </c>
      <c r="D608" t="s">
        <v>12</v>
      </c>
      <c r="F608" s="12">
        <v>1.7</v>
      </c>
      <c r="G608" s="4">
        <f t="shared" si="12"/>
        <v>5.0000000000000453</v>
      </c>
      <c r="H608" s="786"/>
    </row>
    <row r="609" spans="1:11">
      <c r="A609" s="103">
        <v>45504</v>
      </c>
      <c r="B609" s="787" t="s">
        <v>5761</v>
      </c>
      <c r="C609" s="787" t="s">
        <v>17</v>
      </c>
      <c r="D609" t="s">
        <v>13</v>
      </c>
      <c r="F609" s="12">
        <v>5</v>
      </c>
      <c r="G609" s="4">
        <f t="shared" si="12"/>
        <v>4.5297099404706387E-14</v>
      </c>
      <c r="H609" s="786"/>
    </row>
    <row r="610" spans="1:11">
      <c r="A610" s="41">
        <v>45443</v>
      </c>
      <c r="B610" s="786" t="s">
        <v>10</v>
      </c>
      <c r="C610" s="786" t="s">
        <v>18</v>
      </c>
      <c r="D610" t="s">
        <v>12</v>
      </c>
      <c r="E610" s="12">
        <v>48.4</v>
      </c>
      <c r="F610" s="65"/>
      <c r="G610" s="4">
        <f t="shared" si="12"/>
        <v>48.400000000000041</v>
      </c>
      <c r="H610" s="786"/>
      <c r="J610" s="12"/>
    </row>
    <row r="611" spans="1:11">
      <c r="A611" s="39"/>
      <c r="B611" s="787"/>
      <c r="C611" s="787"/>
      <c r="D611" t="s">
        <v>13</v>
      </c>
      <c r="E611" s="12">
        <v>5</v>
      </c>
      <c r="F611" s="65"/>
      <c r="G611" s="4">
        <f t="shared" si="12"/>
        <v>53.400000000000041</v>
      </c>
      <c r="H611" s="787"/>
      <c r="J611" s="12"/>
    </row>
    <row r="612" spans="1:11">
      <c r="A612" s="39"/>
      <c r="B612" s="787"/>
      <c r="C612" s="787"/>
      <c r="D612" t="s">
        <v>14</v>
      </c>
      <c r="E612" s="12">
        <v>350</v>
      </c>
      <c r="F612" s="65"/>
      <c r="G612" s="4">
        <f t="shared" si="12"/>
        <v>403.40000000000003</v>
      </c>
      <c r="J612" s="12"/>
    </row>
    <row r="613" spans="1:11">
      <c r="B613" s="787"/>
      <c r="C613" s="787"/>
      <c r="D613" t="s">
        <v>907</v>
      </c>
      <c r="E613" s="12">
        <v>10</v>
      </c>
      <c r="F613" s="65"/>
      <c r="G613" s="4">
        <f t="shared" si="12"/>
        <v>413.40000000000003</v>
      </c>
      <c r="H613" s="786"/>
      <c r="J613" s="12"/>
    </row>
    <row r="614" spans="1:11" s="365" customFormat="1">
      <c r="A614" s="364">
        <v>45443</v>
      </c>
      <c r="B614" s="807" t="s">
        <v>5762</v>
      </c>
      <c r="C614" s="807" t="s">
        <v>18</v>
      </c>
      <c r="D614" s="365" t="s">
        <v>14</v>
      </c>
      <c r="E614" s="370"/>
      <c r="F614" s="372">
        <v>350</v>
      </c>
      <c r="G614" s="369">
        <f t="shared" si="12"/>
        <v>63.400000000000034</v>
      </c>
      <c r="H614" s="807"/>
      <c r="J614" s="370"/>
      <c r="K614" s="368"/>
    </row>
    <row r="615" spans="1:11">
      <c r="A615" s="103">
        <v>45504</v>
      </c>
      <c r="B615" s="787" t="s">
        <v>5761</v>
      </c>
      <c r="C615" s="787" t="s">
        <v>18</v>
      </c>
      <c r="D615" t="s">
        <v>12</v>
      </c>
      <c r="F615" s="65">
        <v>18.3</v>
      </c>
      <c r="G615" s="4">
        <f t="shared" si="12"/>
        <v>45.100000000000037</v>
      </c>
      <c r="H615" s="787"/>
      <c r="J615" s="12"/>
    </row>
    <row r="616" spans="1:11">
      <c r="A616" s="103">
        <v>45516</v>
      </c>
      <c r="B616" s="787" t="s">
        <v>5763</v>
      </c>
      <c r="C616" s="787" t="s">
        <v>18</v>
      </c>
      <c r="D616" t="s">
        <v>12</v>
      </c>
      <c r="F616" s="65">
        <v>30.1</v>
      </c>
      <c r="G616" s="4">
        <f t="shared" si="12"/>
        <v>15.000000000000036</v>
      </c>
      <c r="H616" s="787"/>
      <c r="J616" s="12"/>
    </row>
    <row r="617" spans="1:11">
      <c r="A617" s="103">
        <v>45516</v>
      </c>
      <c r="B617" s="787" t="s">
        <v>5763</v>
      </c>
      <c r="C617" s="787" t="s">
        <v>18</v>
      </c>
      <c r="D617" t="s">
        <v>13</v>
      </c>
      <c r="F617" s="65">
        <v>5</v>
      </c>
      <c r="G617" s="4">
        <f t="shared" si="12"/>
        <v>10.000000000000036</v>
      </c>
      <c r="H617" s="787"/>
      <c r="J617" s="12"/>
    </row>
    <row r="618" spans="1:11">
      <c r="A618" s="103">
        <v>45516</v>
      </c>
      <c r="B618" s="787" t="s">
        <v>5763</v>
      </c>
      <c r="C618" s="787" t="s">
        <v>18</v>
      </c>
      <c r="D618" t="s">
        <v>907</v>
      </c>
      <c r="F618" s="65">
        <v>10</v>
      </c>
      <c r="G618" s="4">
        <f t="shared" si="12"/>
        <v>3.5527136788005009E-14</v>
      </c>
      <c r="H618" s="787"/>
      <c r="J618" s="12"/>
    </row>
    <row r="619" spans="1:11">
      <c r="A619" s="41">
        <v>45473</v>
      </c>
      <c r="B619" s="786" t="s">
        <v>10</v>
      </c>
      <c r="C619" s="786" t="s">
        <v>19</v>
      </c>
      <c r="D619" t="s">
        <v>12</v>
      </c>
      <c r="E619" s="12">
        <v>47</v>
      </c>
      <c r="G619" s="4">
        <f t="shared" si="12"/>
        <v>47.000000000000036</v>
      </c>
      <c r="J619" s="121"/>
    </row>
    <row r="620" spans="1:11">
      <c r="A620" s="39"/>
      <c r="B620" s="787"/>
      <c r="C620" s="787"/>
      <c r="D620" t="s">
        <v>13</v>
      </c>
      <c r="E620" s="12">
        <v>7</v>
      </c>
      <c r="G620" s="4">
        <f t="shared" si="12"/>
        <v>54.000000000000036</v>
      </c>
    </row>
    <row r="621" spans="1:11">
      <c r="A621" s="39"/>
      <c r="B621" s="787"/>
      <c r="C621" s="787"/>
      <c r="D621" t="s">
        <v>14</v>
      </c>
      <c r="E621" s="12">
        <v>350</v>
      </c>
      <c r="G621" s="4">
        <f t="shared" si="12"/>
        <v>404.00000000000006</v>
      </c>
    </row>
    <row r="622" spans="1:11" s="365" customFormat="1">
      <c r="A622" s="401">
        <v>45473</v>
      </c>
      <c r="B622" s="807" t="s">
        <v>5764</v>
      </c>
      <c r="C622" s="807" t="s">
        <v>19</v>
      </c>
      <c r="D622" s="365" t="s">
        <v>14</v>
      </c>
      <c r="E622" s="370"/>
      <c r="F622" s="370">
        <v>350</v>
      </c>
      <c r="G622" s="369">
        <f t="shared" ref="G622:G628" si="13">+G621+E622-F622</f>
        <v>54.000000000000057</v>
      </c>
      <c r="K622" s="368"/>
    </row>
    <row r="623" spans="1:11">
      <c r="A623" s="103">
        <v>45516</v>
      </c>
      <c r="B623" s="787" t="s">
        <v>5763</v>
      </c>
      <c r="C623" s="787" t="s">
        <v>19</v>
      </c>
      <c r="D623" t="s">
        <v>12</v>
      </c>
      <c r="F623" s="12">
        <v>47</v>
      </c>
      <c r="G623" s="4">
        <f t="shared" si="13"/>
        <v>7.0000000000000568</v>
      </c>
    </row>
    <row r="624" spans="1:11">
      <c r="A624" s="103">
        <v>45516</v>
      </c>
      <c r="B624" s="787" t="s">
        <v>5763</v>
      </c>
      <c r="C624" s="787" t="s">
        <v>19</v>
      </c>
      <c r="D624" t="s">
        <v>13</v>
      </c>
      <c r="F624" s="12">
        <v>7</v>
      </c>
      <c r="G624" s="4">
        <f t="shared" si="13"/>
        <v>5.6843418860808015E-14</v>
      </c>
    </row>
    <row r="625" spans="1:11">
      <c r="A625" s="41">
        <v>45504</v>
      </c>
      <c r="B625" s="786" t="s">
        <v>10</v>
      </c>
      <c r="C625" s="786" t="s">
        <v>20</v>
      </c>
      <c r="D625" t="s">
        <v>12</v>
      </c>
      <c r="E625" s="12">
        <v>46.2</v>
      </c>
      <c r="F625" s="4"/>
      <c r="G625" s="4">
        <f t="shared" si="13"/>
        <v>46.20000000000006</v>
      </c>
    </row>
    <row r="626" spans="1:11">
      <c r="A626" s="39"/>
      <c r="B626" s="787"/>
      <c r="C626" s="787"/>
      <c r="D626" t="s">
        <v>13</v>
      </c>
      <c r="E626" s="12">
        <v>7</v>
      </c>
      <c r="F626" s="4"/>
      <c r="G626" s="4">
        <f t="shared" si="13"/>
        <v>53.20000000000006</v>
      </c>
    </row>
    <row r="627" spans="1:11">
      <c r="A627" s="39"/>
      <c r="B627" s="787"/>
      <c r="C627" s="787"/>
      <c r="D627" t="s">
        <v>14</v>
      </c>
      <c r="E627" s="12">
        <v>350</v>
      </c>
      <c r="F627" s="4"/>
      <c r="G627" s="4">
        <f t="shared" si="13"/>
        <v>403.20000000000005</v>
      </c>
    </row>
    <row r="628" spans="1:11" s="365" customFormat="1">
      <c r="A628" s="364">
        <v>45504</v>
      </c>
      <c r="B628" s="807" t="s">
        <v>5765</v>
      </c>
      <c r="C628" s="807" t="s">
        <v>20</v>
      </c>
      <c r="D628" s="365" t="s">
        <v>14</v>
      </c>
      <c r="E628" s="368"/>
      <c r="F628" s="369">
        <v>350</v>
      </c>
      <c r="G628" s="369">
        <f t="shared" si="13"/>
        <v>53.200000000000045</v>
      </c>
      <c r="I628" s="818"/>
      <c r="K628" s="370"/>
    </row>
    <row r="629" spans="1:11">
      <c r="A629" s="103">
        <v>45535</v>
      </c>
      <c r="B629" s="787" t="s">
        <v>5766</v>
      </c>
      <c r="C629" s="787" t="s">
        <v>20</v>
      </c>
      <c r="D629" t="s">
        <v>12</v>
      </c>
      <c r="F629" s="12">
        <v>40</v>
      </c>
      <c r="G629" s="4">
        <f t="shared" ref="G629:G633" si="14">+G628+E629-F629</f>
        <v>13.200000000000045</v>
      </c>
      <c r="I629" s="787"/>
      <c r="K629" s="12"/>
    </row>
    <row r="630" spans="1:11">
      <c r="A630" s="103">
        <v>45546</v>
      </c>
      <c r="B630" s="787" t="s">
        <v>5767</v>
      </c>
      <c r="C630" s="787" t="s">
        <v>20</v>
      </c>
      <c r="D630" t="s">
        <v>12</v>
      </c>
      <c r="F630" s="12">
        <v>6.2</v>
      </c>
      <c r="G630" s="4">
        <f t="shared" si="14"/>
        <v>7.0000000000000453</v>
      </c>
    </row>
    <row r="631" spans="1:11">
      <c r="A631" s="103">
        <v>45546</v>
      </c>
      <c r="B631" s="787" t="s">
        <v>5767</v>
      </c>
      <c r="C631" s="787" t="s">
        <v>20</v>
      </c>
      <c r="D631" t="s">
        <v>13</v>
      </c>
      <c r="F631" s="12">
        <v>7</v>
      </c>
      <c r="G631" s="4">
        <f t="shared" si="14"/>
        <v>4.5297099404706387E-14</v>
      </c>
    </row>
    <row r="632" spans="1:11">
      <c r="A632" s="41">
        <v>45535</v>
      </c>
      <c r="B632" s="786" t="s">
        <v>10</v>
      </c>
      <c r="C632" s="786" t="s">
        <v>21</v>
      </c>
      <c r="D632" t="s">
        <v>12</v>
      </c>
      <c r="E632" s="12">
        <v>46.3</v>
      </c>
      <c r="F632" s="65"/>
      <c r="G632" s="4">
        <f t="shared" si="14"/>
        <v>46.30000000000004</v>
      </c>
    </row>
    <row r="633" spans="1:11">
      <c r="A633" s="39"/>
      <c r="B633" s="787"/>
      <c r="C633" s="787"/>
      <c r="D633" t="s">
        <v>13</v>
      </c>
      <c r="E633" s="12">
        <v>7</v>
      </c>
      <c r="F633" s="65"/>
      <c r="G633" s="4">
        <f t="shared" si="14"/>
        <v>53.30000000000004</v>
      </c>
    </row>
    <row r="634" spans="1:11">
      <c r="A634" s="39"/>
      <c r="B634" s="787"/>
      <c r="C634" s="787"/>
      <c r="D634" t="s">
        <v>14</v>
      </c>
      <c r="E634" s="12">
        <v>350</v>
      </c>
      <c r="F634" s="65"/>
      <c r="G634" s="4">
        <f>+G633+E634-F634</f>
        <v>403.30000000000007</v>
      </c>
    </row>
    <row r="635" spans="1:11" s="365" customFormat="1">
      <c r="A635" s="364">
        <v>45535</v>
      </c>
      <c r="B635" s="807" t="s">
        <v>5768</v>
      </c>
      <c r="C635" s="807" t="s">
        <v>21</v>
      </c>
      <c r="D635" s="365" t="s">
        <v>14</v>
      </c>
      <c r="E635" s="370"/>
      <c r="F635" s="372">
        <v>350</v>
      </c>
      <c r="G635" s="369">
        <f>+G634+E635-F635</f>
        <v>53.300000000000068</v>
      </c>
      <c r="K635" s="368"/>
    </row>
    <row r="636" spans="1:11">
      <c r="A636" s="103">
        <v>45553</v>
      </c>
      <c r="B636" s="787" t="s">
        <v>5769</v>
      </c>
      <c r="C636" s="787" t="s">
        <v>21</v>
      </c>
      <c r="D636" t="s">
        <v>12</v>
      </c>
      <c r="F636" s="12">
        <v>46.3</v>
      </c>
      <c r="G636" s="4">
        <f t="shared" si="10"/>
        <v>7.0000000000000711</v>
      </c>
    </row>
    <row r="637" spans="1:11">
      <c r="A637" s="103">
        <v>45553</v>
      </c>
      <c r="B637" s="787" t="s">
        <v>5769</v>
      </c>
      <c r="C637" s="787" t="s">
        <v>21</v>
      </c>
      <c r="D637" t="s">
        <v>13</v>
      </c>
      <c r="F637" s="12">
        <v>7</v>
      </c>
      <c r="G637" s="4">
        <f t="shared" si="10"/>
        <v>7.1054273576010019E-14</v>
      </c>
      <c r="I637" s="822" t="s">
        <v>5770</v>
      </c>
      <c r="J637" s="822"/>
      <c r="K637" s="822"/>
    </row>
    <row r="638" spans="1:11">
      <c r="A638" s="41">
        <v>45565</v>
      </c>
      <c r="B638" s="786" t="s">
        <v>10</v>
      </c>
      <c r="C638" s="786" t="s">
        <v>91</v>
      </c>
      <c r="D638" t="s">
        <v>12</v>
      </c>
      <c r="E638" s="12">
        <v>46.6</v>
      </c>
      <c r="F638" s="65"/>
      <c r="G638" s="4">
        <f t="shared" si="10"/>
        <v>46.600000000000072</v>
      </c>
      <c r="H638">
        <v>2024</v>
      </c>
      <c r="I638" s="786" t="s">
        <v>91</v>
      </c>
      <c r="J638" t="s">
        <v>12</v>
      </c>
      <c r="K638" s="12">
        <f>E638-F641-F643</f>
        <v>26.6</v>
      </c>
    </row>
    <row r="639" spans="1:11">
      <c r="A639" s="39"/>
      <c r="B639" s="787"/>
      <c r="C639" s="787"/>
      <c r="D639" t="s">
        <v>13</v>
      </c>
      <c r="E639" s="12">
        <v>5</v>
      </c>
      <c r="F639" s="65"/>
      <c r="G639" s="4">
        <f t="shared" si="10"/>
        <v>51.600000000000072</v>
      </c>
      <c r="I639" s="787"/>
      <c r="J639" t="s">
        <v>13</v>
      </c>
      <c r="K639" s="12">
        <v>5</v>
      </c>
    </row>
    <row r="640" spans="1:11">
      <c r="A640" s="39"/>
      <c r="B640" s="787"/>
      <c r="C640" s="787"/>
      <c r="D640" t="s">
        <v>14</v>
      </c>
      <c r="E640" s="12">
        <v>350</v>
      </c>
      <c r="F640" s="65"/>
      <c r="G640" s="4">
        <f t="shared" ref="G640:G655" si="15">+G639+E640-F640</f>
        <v>401.60000000000008</v>
      </c>
      <c r="I640" s="786" t="s">
        <v>23</v>
      </c>
      <c r="J640" t="s">
        <v>12</v>
      </c>
      <c r="K640" s="12">
        <v>21.9</v>
      </c>
    </row>
    <row r="641" spans="1:11">
      <c r="A641" s="39">
        <v>45565</v>
      </c>
      <c r="B641" s="787" t="s">
        <v>5771</v>
      </c>
      <c r="C641" s="787" t="s">
        <v>91</v>
      </c>
      <c r="D641" t="s">
        <v>12</v>
      </c>
      <c r="F641" s="65">
        <v>10</v>
      </c>
      <c r="G641" s="4">
        <f t="shared" si="15"/>
        <v>391.60000000000008</v>
      </c>
      <c r="I641" s="787"/>
      <c r="J641" t="s">
        <v>13</v>
      </c>
      <c r="K641" s="12">
        <v>7</v>
      </c>
    </row>
    <row r="642" spans="1:11" s="365" customFormat="1">
      <c r="A642" s="401">
        <v>45565</v>
      </c>
      <c r="B642" s="807" t="s">
        <v>5772</v>
      </c>
      <c r="C642" s="807" t="s">
        <v>91</v>
      </c>
      <c r="D642" s="365" t="s">
        <v>14</v>
      </c>
      <c r="E642" s="370"/>
      <c r="F642" s="370">
        <v>350</v>
      </c>
      <c r="G642" s="369">
        <f t="shared" si="15"/>
        <v>41.60000000000008</v>
      </c>
      <c r="K642" s="368">
        <f>SUM(K638:K641)</f>
        <v>60.5</v>
      </c>
    </row>
    <row r="643" spans="1:11">
      <c r="A643" s="103">
        <v>45596</v>
      </c>
      <c r="B643" s="787" t="s">
        <v>5773</v>
      </c>
      <c r="C643" s="787" t="s">
        <v>91</v>
      </c>
      <c r="D643" t="s">
        <v>12</v>
      </c>
      <c r="F643" s="12">
        <v>10</v>
      </c>
      <c r="G643" s="4">
        <f t="shared" si="15"/>
        <v>31.60000000000008</v>
      </c>
    </row>
    <row r="644" spans="1:11">
      <c r="A644" s="103">
        <v>45630</v>
      </c>
      <c r="B644" s="787" t="s">
        <v>5774</v>
      </c>
      <c r="C644" s="787" t="s">
        <v>91</v>
      </c>
      <c r="D644" t="s">
        <v>12</v>
      </c>
      <c r="F644" s="12">
        <v>26.6</v>
      </c>
      <c r="G644" s="4">
        <f t="shared" si="15"/>
        <v>5.0000000000000782</v>
      </c>
    </row>
    <row r="645" spans="1:11">
      <c r="A645" s="103">
        <v>45630</v>
      </c>
      <c r="B645" s="787" t="s">
        <v>5774</v>
      </c>
      <c r="C645" s="787" t="s">
        <v>91</v>
      </c>
      <c r="D645" t="s">
        <v>13</v>
      </c>
      <c r="F645" s="12">
        <v>5</v>
      </c>
      <c r="G645" s="4">
        <f t="shared" si="15"/>
        <v>7.815970093361102E-14</v>
      </c>
    </row>
    <row r="646" spans="1:11">
      <c r="A646" s="41">
        <v>45596</v>
      </c>
      <c r="B646" s="786" t="s">
        <v>10</v>
      </c>
      <c r="C646" s="786" t="s">
        <v>23</v>
      </c>
      <c r="D646" t="s">
        <v>12</v>
      </c>
      <c r="E646" s="12">
        <v>21.9</v>
      </c>
      <c r="G646" s="4">
        <f t="shared" si="15"/>
        <v>21.900000000000077</v>
      </c>
    </row>
    <row r="647" spans="1:11">
      <c r="A647" s="39"/>
      <c r="B647" s="787"/>
      <c r="C647" s="787"/>
      <c r="D647" t="s">
        <v>13</v>
      </c>
      <c r="E647" s="12">
        <v>7</v>
      </c>
      <c r="G647" s="4">
        <f t="shared" si="15"/>
        <v>28.900000000000077</v>
      </c>
    </row>
    <row r="648" spans="1:11">
      <c r="A648" s="39"/>
      <c r="B648" s="787"/>
      <c r="C648" s="787"/>
      <c r="D648" t="s">
        <v>14</v>
      </c>
      <c r="E648" s="12">
        <v>350</v>
      </c>
      <c r="G648" s="4">
        <f t="shared" si="15"/>
        <v>378.90000000000009</v>
      </c>
    </row>
    <row r="649" spans="1:11" s="378" customFormat="1">
      <c r="A649" s="448">
        <v>45596</v>
      </c>
      <c r="B649" s="801" t="s">
        <v>5775</v>
      </c>
      <c r="C649" s="801" t="s">
        <v>23</v>
      </c>
      <c r="D649" s="378" t="s">
        <v>14</v>
      </c>
      <c r="E649" s="380"/>
      <c r="F649" s="380">
        <v>350</v>
      </c>
      <c r="G649" s="419">
        <f t="shared" si="15"/>
        <v>28.900000000000091</v>
      </c>
      <c r="K649" s="379"/>
    </row>
    <row r="650" spans="1:11">
      <c r="A650" s="103">
        <v>45630</v>
      </c>
      <c r="B650" s="787" t="s">
        <v>5774</v>
      </c>
      <c r="C650" s="787" t="s">
        <v>23</v>
      </c>
      <c r="D650" t="s">
        <v>12</v>
      </c>
      <c r="F650" s="12">
        <v>21.9</v>
      </c>
      <c r="G650" s="4">
        <f t="shared" si="15"/>
        <v>7.0000000000000924</v>
      </c>
    </row>
    <row r="651" spans="1:11">
      <c r="A651" s="103">
        <v>45630</v>
      </c>
      <c r="B651" s="787" t="s">
        <v>5774</v>
      </c>
      <c r="C651" s="787" t="s">
        <v>23</v>
      </c>
      <c r="D651" t="s">
        <v>13</v>
      </c>
      <c r="F651" s="12">
        <v>7</v>
      </c>
      <c r="G651" s="4">
        <f t="shared" si="15"/>
        <v>9.2370555648813024E-14</v>
      </c>
    </row>
    <row r="652" spans="1:11">
      <c r="A652" s="41">
        <v>45626</v>
      </c>
      <c r="B652" s="786" t="s">
        <v>10</v>
      </c>
      <c r="C652" s="786" t="s">
        <v>24</v>
      </c>
      <c r="D652" t="s">
        <v>12</v>
      </c>
      <c r="E652" s="12">
        <v>25.5</v>
      </c>
      <c r="F652" s="65"/>
      <c r="G652" s="4">
        <f t="shared" si="15"/>
        <v>25.500000000000092</v>
      </c>
    </row>
    <row r="653" spans="1:11">
      <c r="A653" s="39"/>
      <c r="B653" s="787"/>
      <c r="C653" s="787"/>
      <c r="D653" t="s">
        <v>13</v>
      </c>
      <c r="E653" s="12">
        <v>7</v>
      </c>
      <c r="F653" s="65"/>
      <c r="G653" s="4">
        <f t="shared" si="15"/>
        <v>32.500000000000092</v>
      </c>
      <c r="I653" s="786" t="s">
        <v>24</v>
      </c>
      <c r="J653" t="s">
        <v>12</v>
      </c>
      <c r="K653" s="12">
        <f>E652-F656</f>
        <v>0.5</v>
      </c>
    </row>
    <row r="654" spans="1:11">
      <c r="A654" s="39"/>
      <c r="B654" s="787"/>
      <c r="C654" s="787"/>
      <c r="D654" t="s">
        <v>14</v>
      </c>
      <c r="E654" s="12">
        <v>350</v>
      </c>
      <c r="F654" s="65"/>
      <c r="G654" s="4">
        <f t="shared" si="15"/>
        <v>382.50000000000011</v>
      </c>
      <c r="I654" s="787"/>
      <c r="J654" t="s">
        <v>13</v>
      </c>
      <c r="K654" s="12">
        <v>7</v>
      </c>
    </row>
    <row r="655" spans="1:11" s="378" customFormat="1">
      <c r="A655" s="377">
        <v>45626</v>
      </c>
      <c r="B655" s="801" t="s">
        <v>5776</v>
      </c>
      <c r="C655" s="801" t="s">
        <v>24</v>
      </c>
      <c r="D655" s="378" t="s">
        <v>14</v>
      </c>
      <c r="E655" s="380"/>
      <c r="F655" s="418">
        <v>350</v>
      </c>
      <c r="G655" s="419">
        <f t="shared" si="15"/>
        <v>32.500000000000114</v>
      </c>
      <c r="I655" s="425" t="s">
        <v>25</v>
      </c>
      <c r="J655" s="378" t="s">
        <v>12</v>
      </c>
      <c r="K655" s="380">
        <v>32.5</v>
      </c>
    </row>
    <row r="656" spans="1:11">
      <c r="A656" s="103">
        <v>45626</v>
      </c>
      <c r="B656" s="787" t="s">
        <v>5777</v>
      </c>
      <c r="C656" s="787" t="s">
        <v>24</v>
      </c>
      <c r="D656" t="s">
        <v>12</v>
      </c>
      <c r="F656" s="12">
        <v>25</v>
      </c>
      <c r="G656" s="4">
        <f t="shared" ref="G656:G734" si="16">+G655+E656-F656</f>
        <v>7.5000000000001137</v>
      </c>
      <c r="I656" s="787"/>
      <c r="K656" s="12"/>
    </row>
    <row r="657" spans="1:12">
      <c r="A657" s="103">
        <v>45688</v>
      </c>
      <c r="B657" s="787" t="s">
        <v>5778</v>
      </c>
      <c r="C657" s="787" t="s">
        <v>24</v>
      </c>
      <c r="D657" t="s">
        <v>12</v>
      </c>
      <c r="F657" s="12">
        <v>0.5</v>
      </c>
      <c r="G657" s="4">
        <f t="shared" si="16"/>
        <v>7.0000000000001137</v>
      </c>
      <c r="I657" s="787"/>
      <c r="K657" s="12"/>
    </row>
    <row r="658" spans="1:12">
      <c r="A658" s="103">
        <v>45688</v>
      </c>
      <c r="B658" s="787" t="s">
        <v>5778</v>
      </c>
      <c r="C658" s="787" t="s">
        <v>24</v>
      </c>
      <c r="D658" t="s">
        <v>13</v>
      </c>
      <c r="F658" s="12">
        <v>7</v>
      </c>
      <c r="G658" s="4">
        <f t="shared" si="16"/>
        <v>1.1368683772161603E-13</v>
      </c>
      <c r="I658" s="787"/>
      <c r="K658" s="12"/>
    </row>
    <row r="659" spans="1:12">
      <c r="A659" s="41">
        <v>45657</v>
      </c>
      <c r="B659" s="786" t="s">
        <v>10</v>
      </c>
      <c r="C659" s="786" t="s">
        <v>25</v>
      </c>
      <c r="D659" t="s">
        <v>12</v>
      </c>
      <c r="E659" s="12">
        <v>33.5</v>
      </c>
      <c r="F659" s="65"/>
      <c r="G659" s="4">
        <f t="shared" si="16"/>
        <v>33.500000000000114</v>
      </c>
      <c r="K659" s="121">
        <f>SUM(K653:K656)</f>
        <v>40</v>
      </c>
    </row>
    <row r="660" spans="1:12">
      <c r="A660" s="39"/>
      <c r="B660" s="787"/>
      <c r="C660" s="787"/>
      <c r="D660" t="s">
        <v>13</v>
      </c>
      <c r="E660" s="12">
        <v>3</v>
      </c>
      <c r="F660" s="65"/>
      <c r="G660" s="4">
        <f t="shared" si="16"/>
        <v>36.500000000000114</v>
      </c>
    </row>
    <row r="661" spans="1:12">
      <c r="A661" s="39"/>
      <c r="B661" s="787"/>
      <c r="C661" s="787"/>
      <c r="D661" t="s">
        <v>14</v>
      </c>
      <c r="E661" s="12">
        <v>350</v>
      </c>
      <c r="F661" s="65"/>
      <c r="G661" s="4">
        <f t="shared" si="16"/>
        <v>386.50000000000011</v>
      </c>
      <c r="I661" s="786"/>
    </row>
    <row r="662" spans="1:12" s="378" customFormat="1">
      <c r="A662" s="377">
        <v>45657</v>
      </c>
      <c r="B662" s="801" t="s">
        <v>5779</v>
      </c>
      <c r="C662" s="801" t="s">
        <v>25</v>
      </c>
      <c r="D662" s="378" t="s">
        <v>14</v>
      </c>
      <c r="E662" s="380"/>
      <c r="F662" s="418">
        <v>345</v>
      </c>
      <c r="G662" s="419">
        <f t="shared" si="16"/>
        <v>41.500000000000114</v>
      </c>
      <c r="K662" s="380"/>
    </row>
    <row r="663" spans="1:12">
      <c r="A663" s="103">
        <v>45688</v>
      </c>
      <c r="B663" s="787" t="s">
        <v>5778</v>
      </c>
      <c r="C663" s="787" t="s">
        <v>25</v>
      </c>
      <c r="D663" t="s">
        <v>12</v>
      </c>
      <c r="F663" s="12">
        <v>32.5</v>
      </c>
      <c r="G663" s="4">
        <f t="shared" si="16"/>
        <v>9.0000000000001137</v>
      </c>
      <c r="I663" s="822" t="s">
        <v>5770</v>
      </c>
      <c r="J663" s="822"/>
      <c r="K663" s="822"/>
    </row>
    <row r="664" spans="1:12">
      <c r="A664" s="103">
        <v>45716</v>
      </c>
      <c r="B664" s="787" t="s">
        <v>5780</v>
      </c>
      <c r="C664" s="787" t="s">
        <v>25</v>
      </c>
      <c r="D664" t="s">
        <v>12</v>
      </c>
      <c r="F664" s="12">
        <v>1</v>
      </c>
      <c r="G664" s="4">
        <f t="shared" si="16"/>
        <v>8.0000000000001137</v>
      </c>
      <c r="I664" s="787"/>
      <c r="J664" s="787"/>
      <c r="K664" s="787"/>
    </row>
    <row r="665" spans="1:12">
      <c r="A665" s="103">
        <v>45716</v>
      </c>
      <c r="B665" s="787" t="s">
        <v>5780</v>
      </c>
      <c r="C665" s="787" t="s">
        <v>25</v>
      </c>
      <c r="D665" t="s">
        <v>13</v>
      </c>
      <c r="F665" s="12">
        <v>8</v>
      </c>
      <c r="G665" s="4">
        <f t="shared" si="16"/>
        <v>1.1368683772161603E-13</v>
      </c>
      <c r="I665" s="787"/>
      <c r="J665" s="787"/>
      <c r="K665" s="787"/>
    </row>
    <row r="666" spans="1:12">
      <c r="A666" s="9">
        <v>45688</v>
      </c>
      <c r="B666" s="786" t="s">
        <v>10</v>
      </c>
      <c r="C666" s="786" t="s">
        <v>11</v>
      </c>
      <c r="D666" t="s">
        <v>12</v>
      </c>
      <c r="E666" s="121">
        <v>27.6</v>
      </c>
      <c r="F666" s="121"/>
      <c r="G666" s="4">
        <f t="shared" si="16"/>
        <v>27.600000000000115</v>
      </c>
      <c r="I666" s="786" t="s">
        <v>11</v>
      </c>
      <c r="J666" t="s">
        <v>12</v>
      </c>
      <c r="K666" s="121">
        <f>E666-F670</f>
        <v>21.6</v>
      </c>
    </row>
    <row r="667" spans="1:12">
      <c r="A667"/>
      <c r="B667" s="787"/>
      <c r="C667" s="787"/>
      <c r="D667" t="s">
        <v>13</v>
      </c>
      <c r="E667" s="121">
        <v>3</v>
      </c>
      <c r="F667" s="121"/>
      <c r="G667" s="4">
        <f t="shared" si="16"/>
        <v>30.600000000000115</v>
      </c>
      <c r="J667" t="s">
        <v>13</v>
      </c>
      <c r="K667" s="121">
        <v>3</v>
      </c>
    </row>
    <row r="668" spans="1:12">
      <c r="A668"/>
      <c r="B668" s="787"/>
      <c r="C668" s="787"/>
      <c r="D668" t="s">
        <v>14</v>
      </c>
      <c r="E668" s="121">
        <v>350</v>
      </c>
      <c r="F668" s="121"/>
      <c r="G668" s="4">
        <f t="shared" si="16"/>
        <v>380.60000000000014</v>
      </c>
      <c r="K668" s="121">
        <f>SUM(K666:K667)</f>
        <v>24.6</v>
      </c>
    </row>
    <row r="669" spans="1:12" s="127" customFormat="1">
      <c r="A669" s="285">
        <v>45688</v>
      </c>
      <c r="B669" s="797" t="s">
        <v>5781</v>
      </c>
      <c r="C669" s="797" t="s">
        <v>11</v>
      </c>
      <c r="D669" s="127" t="s">
        <v>14</v>
      </c>
      <c r="E669" s="266"/>
      <c r="F669" s="266">
        <v>350</v>
      </c>
      <c r="G669" s="128">
        <f t="shared" si="16"/>
        <v>30.600000000000136</v>
      </c>
      <c r="K669" s="266"/>
    </row>
    <row r="670" spans="1:12">
      <c r="A670" s="103">
        <v>45716</v>
      </c>
      <c r="B670" s="787" t="s">
        <v>5780</v>
      </c>
      <c r="C670" s="787" t="s">
        <v>11</v>
      </c>
      <c r="D670" t="s">
        <v>12</v>
      </c>
      <c r="F670" s="12">
        <v>6</v>
      </c>
      <c r="G670" s="4">
        <f t="shared" si="16"/>
        <v>24.600000000000136</v>
      </c>
      <c r="I670" s="786" t="s">
        <v>15</v>
      </c>
      <c r="J670" t="s">
        <v>12</v>
      </c>
      <c r="K670" s="12">
        <v>28.9</v>
      </c>
      <c r="L670" s="121">
        <f>K674-K668</f>
        <v>7.2999999999999972</v>
      </c>
    </row>
    <row r="671" spans="1:12">
      <c r="A671" s="103">
        <v>45747</v>
      </c>
      <c r="B671" s="787" t="s">
        <v>5782</v>
      </c>
      <c r="C671" s="787" t="s">
        <v>11</v>
      </c>
      <c r="D671" t="s">
        <v>12</v>
      </c>
      <c r="F671" s="12">
        <v>21.6</v>
      </c>
      <c r="G671" s="4">
        <f t="shared" si="16"/>
        <v>3.000000000000135</v>
      </c>
      <c r="I671" s="786"/>
      <c r="K671" s="12"/>
      <c r="L671" s="121"/>
    </row>
    <row r="672" spans="1:12">
      <c r="A672" s="103">
        <v>45747</v>
      </c>
      <c r="B672" s="787" t="s">
        <v>5782</v>
      </c>
      <c r="C672" s="787" t="s">
        <v>11</v>
      </c>
      <c r="D672" t="s">
        <v>13</v>
      </c>
      <c r="F672" s="12">
        <v>3</v>
      </c>
      <c r="G672" s="4">
        <f t="shared" si="16"/>
        <v>1.3500311979441904E-13</v>
      </c>
      <c r="I672" s="786"/>
      <c r="K672" s="12"/>
      <c r="L672" s="121"/>
    </row>
    <row r="673" spans="1:12">
      <c r="A673" s="105">
        <v>45716</v>
      </c>
      <c r="B673" s="786" t="s">
        <v>10</v>
      </c>
      <c r="C673" s="786" t="s">
        <v>15</v>
      </c>
      <c r="D673" t="s">
        <v>12</v>
      </c>
      <c r="E673" s="12">
        <v>28.9</v>
      </c>
      <c r="G673" s="4">
        <f t="shared" si="16"/>
        <v>28.900000000000134</v>
      </c>
      <c r="I673" s="787"/>
      <c r="J673" t="s">
        <v>13</v>
      </c>
      <c r="K673" s="12">
        <v>3</v>
      </c>
    </row>
    <row r="674" spans="1:12">
      <c r="B674" s="787"/>
      <c r="C674" s="787"/>
      <c r="D674" t="s">
        <v>13</v>
      </c>
      <c r="E674" s="12">
        <v>3</v>
      </c>
      <c r="G674" s="4">
        <f t="shared" si="16"/>
        <v>31.900000000000134</v>
      </c>
      <c r="K674" s="121">
        <f>SUM(K670:K673)</f>
        <v>31.9</v>
      </c>
    </row>
    <row r="675" spans="1:12">
      <c r="B675" s="787"/>
      <c r="C675" s="787"/>
      <c r="D675" t="s">
        <v>14</v>
      </c>
      <c r="E675" s="12">
        <v>350</v>
      </c>
      <c r="G675" s="4">
        <f t="shared" si="16"/>
        <v>381.90000000000015</v>
      </c>
    </row>
    <row r="676" spans="1:12" s="127" customFormat="1">
      <c r="A676" s="331">
        <v>45716</v>
      </c>
      <c r="B676" s="797" t="s">
        <v>5783</v>
      </c>
      <c r="C676" s="797" t="s">
        <v>15</v>
      </c>
      <c r="D676" s="127" t="s">
        <v>14</v>
      </c>
      <c r="E676" s="129"/>
      <c r="F676" s="129">
        <v>350</v>
      </c>
      <c r="G676" s="128">
        <f t="shared" si="16"/>
        <v>31.900000000000148</v>
      </c>
      <c r="K676" s="266"/>
    </row>
    <row r="677" spans="1:12">
      <c r="A677" s="103">
        <v>45747</v>
      </c>
      <c r="B677" s="787" t="s">
        <v>5782</v>
      </c>
      <c r="C677" s="787" t="s">
        <v>15</v>
      </c>
      <c r="D677" t="s">
        <v>12</v>
      </c>
      <c r="F677" s="12">
        <v>15.4</v>
      </c>
      <c r="G677" s="4">
        <f t="shared" si="16"/>
        <v>16.500000000000149</v>
      </c>
    </row>
    <row r="678" spans="1:12">
      <c r="A678" s="103">
        <v>45777</v>
      </c>
      <c r="B678" s="787" t="s">
        <v>5784</v>
      </c>
      <c r="C678" s="787" t="s">
        <v>15</v>
      </c>
      <c r="D678" t="s">
        <v>12</v>
      </c>
      <c r="F678" s="12">
        <v>1.7</v>
      </c>
      <c r="G678" s="4">
        <f t="shared" si="16"/>
        <v>14.80000000000015</v>
      </c>
    </row>
    <row r="679" spans="1:12">
      <c r="A679" s="103">
        <v>45869</v>
      </c>
      <c r="B679" s="787" t="s">
        <v>5785</v>
      </c>
      <c r="C679" s="787" t="s">
        <v>15</v>
      </c>
      <c r="D679" t="s">
        <v>12</v>
      </c>
      <c r="F679" s="12">
        <v>11.8</v>
      </c>
      <c r="G679" s="4">
        <f t="shared" si="16"/>
        <v>3.0000000000001492</v>
      </c>
    </row>
    <row r="680" spans="1:12">
      <c r="A680" s="103">
        <v>45869</v>
      </c>
      <c r="B680" s="787" t="s">
        <v>5785</v>
      </c>
      <c r="C680" s="787" t="s">
        <v>15</v>
      </c>
      <c r="D680" t="s">
        <v>13</v>
      </c>
      <c r="F680" s="12">
        <v>3</v>
      </c>
      <c r="G680" s="4">
        <f t="shared" si="16"/>
        <v>1.4921397450962104E-13</v>
      </c>
    </row>
    <row r="681" spans="1:12">
      <c r="A681" s="41">
        <v>45747</v>
      </c>
      <c r="B681" s="790" t="s">
        <v>10</v>
      </c>
      <c r="C681" s="786" t="s">
        <v>16</v>
      </c>
      <c r="D681" t="s">
        <v>12</v>
      </c>
      <c r="E681" s="121">
        <v>33</v>
      </c>
      <c r="F681" s="121"/>
      <c r="G681" s="4">
        <f t="shared" si="16"/>
        <v>33.000000000000149</v>
      </c>
      <c r="J681" t="s">
        <v>12</v>
      </c>
      <c r="K681" s="121">
        <f>E673-F677</f>
        <v>13.499999999999998</v>
      </c>
    </row>
    <row r="682" spans="1:12">
      <c r="A682" s="39"/>
      <c r="B682" s="803"/>
      <c r="C682" s="787"/>
      <c r="D682" t="s">
        <v>13</v>
      </c>
      <c r="E682" s="121">
        <v>3</v>
      </c>
      <c r="F682" s="121"/>
      <c r="G682" s="4">
        <f t="shared" si="16"/>
        <v>36.000000000000149</v>
      </c>
    </row>
    <row r="683" spans="1:12">
      <c r="A683" s="39"/>
      <c r="B683" s="803"/>
      <c r="C683" s="787"/>
      <c r="D683" t="s">
        <v>14</v>
      </c>
      <c r="E683" s="121">
        <v>350</v>
      </c>
      <c r="F683" s="121"/>
      <c r="G683" s="4">
        <f t="shared" si="16"/>
        <v>386.00000000000017</v>
      </c>
    </row>
    <row r="684" spans="1:12">
      <c r="A684" s="39"/>
      <c r="B684" s="803"/>
      <c r="C684" s="787"/>
      <c r="D684" t="s">
        <v>338</v>
      </c>
      <c r="E684" s="121">
        <v>1000</v>
      </c>
      <c r="F684" s="121"/>
      <c r="G684" s="4">
        <f t="shared" si="16"/>
        <v>1386.0000000000002</v>
      </c>
    </row>
    <row r="685" spans="1:12">
      <c r="A685" s="39"/>
      <c r="B685" s="803"/>
      <c r="C685" s="787"/>
      <c r="E685" s="121"/>
      <c r="F685" s="121"/>
      <c r="G685" s="4">
        <f t="shared" si="16"/>
        <v>1386.0000000000002</v>
      </c>
      <c r="I685" s="786" t="s">
        <v>15</v>
      </c>
      <c r="J685" t="s">
        <v>12</v>
      </c>
      <c r="K685" s="121">
        <f>E673-F677-F678</f>
        <v>11.799999999999999</v>
      </c>
    </row>
    <row r="686" spans="1:12" s="127" customFormat="1">
      <c r="A686" s="126">
        <v>45741</v>
      </c>
      <c r="B686" s="315" t="s">
        <v>5786</v>
      </c>
      <c r="C686" s="797" t="s">
        <v>16</v>
      </c>
      <c r="D686" s="127" t="s">
        <v>338</v>
      </c>
      <c r="E686" s="266"/>
      <c r="F686" s="266">
        <v>1000</v>
      </c>
      <c r="G686" s="128">
        <f t="shared" si="16"/>
        <v>386.00000000000023</v>
      </c>
      <c r="J686" s="127" t="s">
        <v>13</v>
      </c>
      <c r="K686" s="266">
        <v>3</v>
      </c>
      <c r="L686" s="266">
        <f>SUM(K685:K686)</f>
        <v>14.799999999999999</v>
      </c>
    </row>
    <row r="687" spans="1:12">
      <c r="A687" s="39">
        <v>45869</v>
      </c>
      <c r="B687" s="803" t="s">
        <v>5787</v>
      </c>
      <c r="C687" s="787" t="s">
        <v>16</v>
      </c>
      <c r="D687" t="s">
        <v>12</v>
      </c>
      <c r="E687" s="121"/>
      <c r="F687" s="121">
        <v>25.2</v>
      </c>
      <c r="G687" s="4">
        <f t="shared" si="16"/>
        <v>360.80000000000024</v>
      </c>
      <c r="I687" s="786" t="s">
        <v>16</v>
      </c>
      <c r="J687" t="s">
        <v>12</v>
      </c>
      <c r="K687" s="121">
        <v>33</v>
      </c>
    </row>
    <row r="688" spans="1:12" s="127" customFormat="1">
      <c r="A688" s="126">
        <v>45747</v>
      </c>
      <c r="B688" s="797" t="s">
        <v>2791</v>
      </c>
      <c r="C688" s="797" t="s">
        <v>16</v>
      </c>
      <c r="D688" s="127" t="s">
        <v>14</v>
      </c>
      <c r="E688" s="266"/>
      <c r="F688" s="266">
        <v>350</v>
      </c>
      <c r="G688" s="4">
        <f t="shared" si="16"/>
        <v>10.800000000000239</v>
      </c>
      <c r="J688" s="127" t="s">
        <v>13</v>
      </c>
      <c r="K688" s="266">
        <v>3</v>
      </c>
      <c r="L688" s="266">
        <v>25.2</v>
      </c>
    </row>
    <row r="689" spans="1:12">
      <c r="A689" s="39">
        <v>45930</v>
      </c>
      <c r="B689" s="787" t="s">
        <v>5788</v>
      </c>
      <c r="C689" s="787" t="s">
        <v>16</v>
      </c>
      <c r="D689" t="s">
        <v>12</v>
      </c>
      <c r="E689" s="121"/>
      <c r="F689" s="121">
        <v>7.8</v>
      </c>
      <c r="G689" s="4">
        <f t="shared" si="16"/>
        <v>3.0000000000002389</v>
      </c>
      <c r="L689" s="121"/>
    </row>
    <row r="690" spans="1:12">
      <c r="A690" s="39">
        <v>45930</v>
      </c>
      <c r="B690" s="787" t="s">
        <v>5788</v>
      </c>
      <c r="C690" s="787" t="s">
        <v>16</v>
      </c>
      <c r="D690" t="s">
        <v>13</v>
      </c>
      <c r="E690" s="121"/>
      <c r="F690" s="121">
        <v>3</v>
      </c>
      <c r="G690" s="4">
        <f t="shared" si="16"/>
        <v>2.3891999489933369E-13</v>
      </c>
      <c r="L690" s="121"/>
    </row>
    <row r="691" spans="1:12">
      <c r="A691" s="105">
        <v>45777</v>
      </c>
      <c r="B691" s="786" t="s">
        <v>10</v>
      </c>
      <c r="C691" s="786" t="s">
        <v>17</v>
      </c>
      <c r="D691" t="s">
        <v>12</v>
      </c>
      <c r="E691" s="12">
        <v>4</v>
      </c>
      <c r="G691" s="4">
        <f t="shared" si="16"/>
        <v>4.0000000000002389</v>
      </c>
      <c r="I691" s="786" t="s">
        <v>17</v>
      </c>
      <c r="J691" t="s">
        <v>12</v>
      </c>
      <c r="K691" s="12">
        <v>4</v>
      </c>
    </row>
    <row r="692" spans="1:12">
      <c r="B692" s="787"/>
      <c r="C692" s="787"/>
      <c r="D692" t="s">
        <v>13</v>
      </c>
      <c r="E692" s="12">
        <v>3</v>
      </c>
      <c r="G692" s="4">
        <f t="shared" si="16"/>
        <v>7.0000000000002389</v>
      </c>
      <c r="J692" t="s">
        <v>13</v>
      </c>
      <c r="K692" s="12">
        <v>3</v>
      </c>
    </row>
    <row r="693" spans="1:12">
      <c r="B693" s="787"/>
      <c r="C693" s="787"/>
      <c r="D693" t="s">
        <v>14</v>
      </c>
      <c r="E693" s="12">
        <v>58.3</v>
      </c>
      <c r="G693" s="4">
        <f t="shared" si="16"/>
        <v>65.300000000000239</v>
      </c>
      <c r="I693" s="786" t="s">
        <v>18</v>
      </c>
      <c r="J693" t="s">
        <v>12</v>
      </c>
      <c r="K693" s="12">
        <v>16.5</v>
      </c>
    </row>
    <row r="694" spans="1:12" s="127" customFormat="1">
      <c r="A694" s="331">
        <v>45777</v>
      </c>
      <c r="B694" s="797" t="s">
        <v>5789</v>
      </c>
      <c r="C694" s="797" t="s">
        <v>17</v>
      </c>
      <c r="D694" s="127" t="s">
        <v>14</v>
      </c>
      <c r="E694" s="129"/>
      <c r="F694" s="129">
        <v>58.3</v>
      </c>
      <c r="G694" s="4">
        <f t="shared" si="16"/>
        <v>7.0000000000002416</v>
      </c>
      <c r="J694" s="127" t="s">
        <v>13</v>
      </c>
      <c r="K694" s="129">
        <v>5</v>
      </c>
    </row>
    <row r="695" spans="1:12">
      <c r="A695" s="39">
        <v>45930</v>
      </c>
      <c r="B695" s="787" t="s">
        <v>5788</v>
      </c>
      <c r="C695" s="787" t="s">
        <v>17</v>
      </c>
      <c r="D695" t="s">
        <v>12</v>
      </c>
      <c r="F695" s="12">
        <v>4</v>
      </c>
      <c r="G695" s="4">
        <f t="shared" si="16"/>
        <v>3.0000000000002416</v>
      </c>
      <c r="K695" s="12"/>
    </row>
    <row r="696" spans="1:12">
      <c r="A696" s="39">
        <v>45930</v>
      </c>
      <c r="B696" s="787" t="s">
        <v>5788</v>
      </c>
      <c r="C696" s="787" t="s">
        <v>17</v>
      </c>
      <c r="D696" t="s">
        <v>13</v>
      </c>
      <c r="F696" s="12">
        <v>3</v>
      </c>
      <c r="G696" s="4">
        <f t="shared" si="16"/>
        <v>2.4158453015843406E-13</v>
      </c>
      <c r="K696" s="12"/>
    </row>
    <row r="697" spans="1:12">
      <c r="A697" s="41">
        <v>45808</v>
      </c>
      <c r="B697" s="786" t="s">
        <v>10</v>
      </c>
      <c r="C697" s="786" t="s">
        <v>18</v>
      </c>
      <c r="D697" t="s">
        <v>12</v>
      </c>
      <c r="E697" s="12">
        <v>16.5</v>
      </c>
      <c r="G697" s="4">
        <f t="shared" si="16"/>
        <v>16.500000000000242</v>
      </c>
      <c r="K697" s="121">
        <f>SUM(K685:K694)</f>
        <v>79.3</v>
      </c>
      <c r="L697" s="121">
        <f>SUM(L686:L688)</f>
        <v>40</v>
      </c>
    </row>
    <row r="698" spans="1:12">
      <c r="A698" s="39"/>
      <c r="B698" s="787"/>
      <c r="C698" s="787"/>
      <c r="D698" t="s">
        <v>13</v>
      </c>
      <c r="E698" s="12">
        <v>5</v>
      </c>
      <c r="G698" s="4">
        <f t="shared" si="16"/>
        <v>21.500000000000242</v>
      </c>
    </row>
    <row r="699" spans="1:12">
      <c r="A699" s="39"/>
      <c r="B699" s="787"/>
      <c r="C699" s="787"/>
      <c r="D699" t="s">
        <v>14</v>
      </c>
      <c r="E699" s="121">
        <v>250</v>
      </c>
      <c r="G699" s="4">
        <f t="shared" si="16"/>
        <v>271.50000000000023</v>
      </c>
    </row>
    <row r="700" spans="1:12" s="127" customFormat="1">
      <c r="A700" s="126">
        <v>45838</v>
      </c>
      <c r="B700" s="315" t="s">
        <v>5790</v>
      </c>
      <c r="C700" s="797" t="s">
        <v>18</v>
      </c>
      <c r="D700" s="127" t="s">
        <v>14</v>
      </c>
      <c r="E700" s="266"/>
      <c r="F700" s="266">
        <v>250</v>
      </c>
      <c r="G700" s="4">
        <f t="shared" si="16"/>
        <v>21.500000000000227</v>
      </c>
      <c r="K700" s="266"/>
    </row>
    <row r="701" spans="1:12">
      <c r="A701" s="39">
        <v>45930</v>
      </c>
      <c r="B701" s="787" t="s">
        <v>5788</v>
      </c>
      <c r="C701" s="787" t="s">
        <v>18</v>
      </c>
      <c r="D701" t="s">
        <v>12</v>
      </c>
      <c r="E701" s="121"/>
      <c r="F701" s="121">
        <v>12.2</v>
      </c>
      <c r="G701" s="4">
        <f t="shared" si="16"/>
        <v>9.3000000000002281</v>
      </c>
    </row>
    <row r="702" spans="1:12">
      <c r="A702" s="39">
        <v>45989</v>
      </c>
      <c r="B702" s="787" t="s">
        <v>5791</v>
      </c>
      <c r="C702" s="226" t="s">
        <v>18</v>
      </c>
      <c r="D702" t="s">
        <v>12</v>
      </c>
      <c r="E702" s="121"/>
      <c r="F702" s="121">
        <v>4.3</v>
      </c>
      <c r="G702" s="4">
        <f t="shared" si="16"/>
        <v>5.0000000000002283</v>
      </c>
    </row>
    <row r="703" spans="1:12">
      <c r="A703" s="39">
        <v>45989</v>
      </c>
      <c r="B703" s="787" t="s">
        <v>5791</v>
      </c>
      <c r="C703" s="787" t="s">
        <v>18</v>
      </c>
      <c r="D703" t="s">
        <v>13</v>
      </c>
      <c r="E703" s="121"/>
      <c r="F703" s="121">
        <v>5</v>
      </c>
      <c r="G703" s="4">
        <f t="shared" si="16"/>
        <v>2.2826185386293218E-13</v>
      </c>
    </row>
    <row r="704" spans="1:12">
      <c r="A704" s="105">
        <v>45838</v>
      </c>
      <c r="B704" s="786" t="s">
        <v>10</v>
      </c>
      <c r="C704" s="786" t="s">
        <v>19</v>
      </c>
      <c r="D704" t="s">
        <v>12</v>
      </c>
      <c r="E704" s="12">
        <v>22.3</v>
      </c>
      <c r="G704" s="4">
        <f t="shared" si="16"/>
        <v>22.300000000000228</v>
      </c>
    </row>
    <row r="705" spans="1:12">
      <c r="B705" s="787"/>
      <c r="C705" s="787"/>
      <c r="D705" t="s">
        <v>13</v>
      </c>
      <c r="E705" s="12">
        <v>4</v>
      </c>
      <c r="G705" s="4">
        <f t="shared" si="16"/>
        <v>26.300000000000228</v>
      </c>
    </row>
    <row r="706" spans="1:12">
      <c r="B706" s="787"/>
      <c r="C706" s="787"/>
      <c r="D706" t="s">
        <v>14</v>
      </c>
      <c r="E706" s="12">
        <v>500</v>
      </c>
      <c r="G706" s="4">
        <f t="shared" si="16"/>
        <v>526.30000000000018</v>
      </c>
      <c r="J706" s="892" t="s">
        <v>5770</v>
      </c>
      <c r="K706" s="892"/>
      <c r="L706" s="892"/>
    </row>
    <row r="707" spans="1:12" s="127" customFormat="1">
      <c r="A707" s="126">
        <v>45741</v>
      </c>
      <c r="B707" s="315" t="s">
        <v>5792</v>
      </c>
      <c r="C707" s="797" t="s">
        <v>19</v>
      </c>
      <c r="D707" s="127" t="s">
        <v>14</v>
      </c>
      <c r="E707" s="266"/>
      <c r="F707" s="266">
        <v>500</v>
      </c>
      <c r="G707" s="4">
        <f t="shared" si="16"/>
        <v>26.300000000000182</v>
      </c>
      <c r="I707" s="10">
        <v>2025</v>
      </c>
      <c r="J707" s="786" t="s">
        <v>18</v>
      </c>
      <c r="K707" t="s">
        <v>12</v>
      </c>
      <c r="L707" s="12">
        <f>E697-F701</f>
        <v>4.3000000000000007</v>
      </c>
    </row>
    <row r="708" spans="1:12" s="42" customFormat="1">
      <c r="A708" s="39">
        <v>45989</v>
      </c>
      <c r="B708" s="787" t="s">
        <v>5791</v>
      </c>
      <c r="C708" s="226" t="s">
        <v>19</v>
      </c>
      <c r="E708" s="595"/>
      <c r="F708" s="12">
        <v>22.3</v>
      </c>
      <c r="G708" s="4">
        <f t="shared" si="16"/>
        <v>4.0000000000001812</v>
      </c>
      <c r="I708" s="612"/>
      <c r="J708" s="464"/>
      <c r="L708" s="465"/>
    </row>
    <row r="709" spans="1:12" s="42" customFormat="1">
      <c r="A709" s="39">
        <v>45989</v>
      </c>
      <c r="B709" s="787" t="s">
        <v>5791</v>
      </c>
      <c r="C709" s="226" t="s">
        <v>19</v>
      </c>
      <c r="E709" s="595"/>
      <c r="F709" s="12">
        <v>4</v>
      </c>
      <c r="G709" s="4">
        <f t="shared" si="16"/>
        <v>1.8118839761882555E-13</v>
      </c>
      <c r="I709" s="612"/>
      <c r="J709" s="464"/>
      <c r="L709" s="465"/>
    </row>
    <row r="710" spans="1:12">
      <c r="A710" s="105">
        <v>45869</v>
      </c>
      <c r="B710" s="786" t="s">
        <v>10</v>
      </c>
      <c r="C710" s="786" t="s">
        <v>20</v>
      </c>
      <c r="D710" t="s">
        <v>12</v>
      </c>
      <c r="E710" s="12">
        <v>17.100000000000001</v>
      </c>
      <c r="G710" s="4">
        <f t="shared" si="16"/>
        <v>17.100000000000183</v>
      </c>
      <c r="J710" s="787"/>
      <c r="K710" t="s">
        <v>13</v>
      </c>
      <c r="L710" s="12">
        <v>5</v>
      </c>
    </row>
    <row r="711" spans="1:12">
      <c r="B711" s="787"/>
      <c r="C711" s="787"/>
      <c r="D711" t="s">
        <v>13</v>
      </c>
      <c r="E711" s="12">
        <v>4</v>
      </c>
      <c r="G711" s="4">
        <f t="shared" si="16"/>
        <v>21.100000000000183</v>
      </c>
      <c r="J711" s="786" t="s">
        <v>19</v>
      </c>
      <c r="K711" t="s">
        <v>12</v>
      </c>
      <c r="L711" s="12">
        <v>22.3</v>
      </c>
    </row>
    <row r="712" spans="1:12">
      <c r="B712" s="787"/>
      <c r="C712" s="787"/>
      <c r="D712" t="s">
        <v>14</v>
      </c>
      <c r="E712" s="12">
        <v>500</v>
      </c>
      <c r="G712" s="4">
        <f t="shared" si="16"/>
        <v>521.10000000000014</v>
      </c>
      <c r="J712" s="787"/>
      <c r="K712" t="s">
        <v>13</v>
      </c>
      <c r="L712" s="12">
        <v>4</v>
      </c>
    </row>
    <row r="713" spans="1:12" s="127" customFormat="1">
      <c r="A713" s="331">
        <v>45869</v>
      </c>
      <c r="B713" s="797" t="s">
        <v>5793</v>
      </c>
      <c r="C713" s="797" t="s">
        <v>20</v>
      </c>
      <c r="D713" s="127" t="s">
        <v>14</v>
      </c>
      <c r="E713" s="266"/>
      <c r="F713" s="266">
        <v>500</v>
      </c>
      <c r="G713" s="4">
        <f t="shared" si="16"/>
        <v>21.100000000000136</v>
      </c>
      <c r="I713"/>
      <c r="J713" s="786" t="s">
        <v>20</v>
      </c>
      <c r="K713" t="s">
        <v>12</v>
      </c>
      <c r="L713" s="12">
        <v>17.100000000000001</v>
      </c>
    </row>
    <row r="714" spans="1:12" s="42" customFormat="1">
      <c r="A714" s="39">
        <v>45989</v>
      </c>
      <c r="B714" s="787" t="s">
        <v>5791</v>
      </c>
      <c r="C714" s="226" t="s">
        <v>20</v>
      </c>
      <c r="D714" t="s">
        <v>12</v>
      </c>
      <c r="E714" s="595"/>
      <c r="F714" s="12">
        <v>17.100000000000001</v>
      </c>
      <c r="G714" s="4">
        <f t="shared" si="16"/>
        <v>4.000000000000135</v>
      </c>
      <c r="J714" s="464"/>
      <c r="L714" s="465"/>
    </row>
    <row r="715" spans="1:12" s="42" customFormat="1">
      <c r="A715" s="39">
        <v>45989</v>
      </c>
      <c r="B715" s="787" t="s">
        <v>5791</v>
      </c>
      <c r="C715" s="226" t="s">
        <v>20</v>
      </c>
      <c r="D715" t="s">
        <v>13</v>
      </c>
      <c r="E715" s="595"/>
      <c r="F715" s="12">
        <v>4</v>
      </c>
      <c r="G715" s="4">
        <f t="shared" si="16"/>
        <v>1.3500311979441904E-13</v>
      </c>
      <c r="J715" s="464"/>
      <c r="L715" s="465"/>
    </row>
    <row r="716" spans="1:12">
      <c r="A716" s="41">
        <v>45900</v>
      </c>
      <c r="B716" s="786" t="s">
        <v>10</v>
      </c>
      <c r="C716" s="786" t="s">
        <v>21</v>
      </c>
      <c r="D716" t="s">
        <v>12</v>
      </c>
      <c r="E716" s="121">
        <v>27.3</v>
      </c>
      <c r="G716" s="4">
        <f t="shared" si="16"/>
        <v>27.300000000000136</v>
      </c>
      <c r="J716" s="787"/>
      <c r="K716" t="s">
        <v>13</v>
      </c>
      <c r="L716" s="12">
        <v>4</v>
      </c>
    </row>
    <row r="717" spans="1:12">
      <c r="A717" s="39"/>
      <c r="B717" s="787"/>
      <c r="C717" s="787"/>
      <c r="D717" t="s">
        <v>13</v>
      </c>
      <c r="E717" s="121">
        <v>6</v>
      </c>
      <c r="G717" s="4">
        <f t="shared" si="16"/>
        <v>33.300000000000139</v>
      </c>
      <c r="J717" s="786" t="s">
        <v>21</v>
      </c>
      <c r="K717" t="s">
        <v>12</v>
      </c>
      <c r="L717" s="121">
        <v>27.3</v>
      </c>
    </row>
    <row r="718" spans="1:12">
      <c r="A718" s="39"/>
      <c r="B718" s="787"/>
      <c r="C718" s="787"/>
      <c r="D718" t="s">
        <v>14</v>
      </c>
      <c r="E718" s="12">
        <v>500</v>
      </c>
      <c r="G718" s="4">
        <f t="shared" si="16"/>
        <v>533.30000000000018</v>
      </c>
      <c r="J718" s="787"/>
      <c r="K718" t="s">
        <v>13</v>
      </c>
      <c r="L718" s="121">
        <v>6</v>
      </c>
    </row>
    <row r="719" spans="1:12">
      <c r="A719" s="501">
        <v>45900</v>
      </c>
      <c r="B719" s="498" t="s">
        <v>5794</v>
      </c>
      <c r="C719" s="498" t="s">
        <v>21</v>
      </c>
      <c r="D719" t="s">
        <v>14</v>
      </c>
      <c r="E719" s="232"/>
      <c r="F719" s="12">
        <v>500</v>
      </c>
      <c r="G719" s="4">
        <f t="shared" si="16"/>
        <v>33.300000000000182</v>
      </c>
      <c r="J719" s="816" t="s">
        <v>93</v>
      </c>
      <c r="K719" s="232" t="s">
        <v>12</v>
      </c>
      <c r="L719" s="121">
        <v>37.700000000000003</v>
      </c>
    </row>
    <row r="720" spans="1:12">
      <c r="A720" s="39">
        <v>45989</v>
      </c>
      <c r="B720" s="787" t="s">
        <v>5791</v>
      </c>
      <c r="C720" s="226" t="s">
        <v>21</v>
      </c>
      <c r="D720" t="s">
        <v>12</v>
      </c>
      <c r="E720" s="232"/>
      <c r="F720" s="121">
        <v>27.3</v>
      </c>
      <c r="G720" s="4">
        <f t="shared" si="16"/>
        <v>6.0000000000001812</v>
      </c>
      <c r="J720" s="816"/>
      <c r="K720" s="232"/>
      <c r="L720" s="121"/>
    </row>
    <row r="721" spans="1:17">
      <c r="A721" s="39">
        <v>45989</v>
      </c>
      <c r="B721" s="787" t="s">
        <v>5791</v>
      </c>
      <c r="C721" s="226" t="s">
        <v>21</v>
      </c>
      <c r="D721" t="s">
        <v>13</v>
      </c>
      <c r="E721" s="232"/>
      <c r="F721" s="121">
        <v>6</v>
      </c>
      <c r="G721" s="4">
        <f t="shared" si="16"/>
        <v>1.8118839761882555E-13</v>
      </c>
      <c r="J721" s="816"/>
      <c r="K721" s="232"/>
      <c r="L721" s="121"/>
    </row>
    <row r="722" spans="1:17">
      <c r="A722" s="41">
        <v>45930</v>
      </c>
      <c r="B722" s="816" t="s">
        <v>10</v>
      </c>
      <c r="C722" s="816" t="s">
        <v>93</v>
      </c>
      <c r="D722" s="232" t="s">
        <v>12</v>
      </c>
      <c r="E722" s="121">
        <v>37.700000000000003</v>
      </c>
      <c r="G722" s="4">
        <f t="shared" si="16"/>
        <v>37.700000000000188</v>
      </c>
      <c r="J722" s="498"/>
      <c r="K722" s="232" t="s">
        <v>13</v>
      </c>
      <c r="L722" s="121">
        <v>4</v>
      </c>
    </row>
    <row r="723" spans="1:17">
      <c r="A723" s="39"/>
      <c r="B723" s="787"/>
      <c r="C723" s="498"/>
      <c r="D723" s="232" t="s">
        <v>13</v>
      </c>
      <c r="E723" s="121">
        <v>4</v>
      </c>
      <c r="G723" s="4">
        <f t="shared" si="16"/>
        <v>41.700000000000188</v>
      </c>
      <c r="J723" s="786" t="s">
        <v>23</v>
      </c>
      <c r="K723" t="s">
        <v>12</v>
      </c>
      <c r="L723" s="12">
        <v>31.1</v>
      </c>
      <c r="P723" s="39"/>
      <c r="Q723" s="787"/>
    </row>
    <row r="724" spans="1:17">
      <c r="A724" s="39"/>
      <c r="B724" s="787"/>
      <c r="C724" s="498"/>
      <c r="D724" s="232" t="s">
        <v>14</v>
      </c>
      <c r="E724" s="12">
        <v>500</v>
      </c>
      <c r="G724" s="4">
        <f t="shared" si="16"/>
        <v>541.70000000000016</v>
      </c>
      <c r="J724" s="787"/>
      <c r="K724" t="s">
        <v>13</v>
      </c>
      <c r="L724" s="12">
        <v>6</v>
      </c>
    </row>
    <row r="725" spans="1:17">
      <c r="A725" s="39">
        <v>45930</v>
      </c>
      <c r="B725" s="787" t="s">
        <v>5795</v>
      </c>
      <c r="C725" s="498" t="s">
        <v>93</v>
      </c>
      <c r="D725" s="232" t="s">
        <v>14</v>
      </c>
      <c r="F725" s="12">
        <v>500</v>
      </c>
      <c r="G725" s="4">
        <f t="shared" si="16"/>
        <v>41.700000000000159</v>
      </c>
      <c r="L725" s="135">
        <f>SUM(L707:L724)</f>
        <v>168.79999999999998</v>
      </c>
    </row>
    <row r="726" spans="1:17">
      <c r="A726" s="39">
        <v>45989</v>
      </c>
      <c r="B726" s="787" t="s">
        <v>5796</v>
      </c>
      <c r="C726" s="226" t="s">
        <v>91</v>
      </c>
      <c r="D726" t="s">
        <v>12</v>
      </c>
      <c r="F726" s="121">
        <v>37.700000000000003</v>
      </c>
      <c r="G726" s="4">
        <f t="shared" si="16"/>
        <v>4.0000000000001563</v>
      </c>
      <c r="L726" s="135"/>
    </row>
    <row r="727" spans="1:17">
      <c r="A727" s="39">
        <v>45989</v>
      </c>
      <c r="B727" s="787" t="s">
        <v>5796</v>
      </c>
      <c r="C727" s="226" t="s">
        <v>91</v>
      </c>
      <c r="D727" t="s">
        <v>13</v>
      </c>
      <c r="F727" s="121">
        <v>4</v>
      </c>
      <c r="G727" s="4">
        <f t="shared" si="16"/>
        <v>1.5631940186722204E-13</v>
      </c>
      <c r="L727" s="135"/>
    </row>
    <row r="728" spans="1:17">
      <c r="A728" s="41">
        <v>45961</v>
      </c>
      <c r="B728" s="786" t="s">
        <v>10</v>
      </c>
      <c r="C728" s="786" t="s">
        <v>23</v>
      </c>
      <c r="D728" t="s">
        <v>12</v>
      </c>
      <c r="E728" s="12">
        <v>31.1</v>
      </c>
      <c r="G728" s="4">
        <f t="shared" si="16"/>
        <v>31.100000000000158</v>
      </c>
      <c r="N728" s="26"/>
    </row>
    <row r="729" spans="1:17">
      <c r="A729" s="39"/>
      <c r="B729" s="787"/>
      <c r="C729" s="787"/>
      <c r="D729" t="s">
        <v>13</v>
      </c>
      <c r="E729" s="12">
        <v>6</v>
      </c>
      <c r="G729" s="4">
        <f t="shared" si="16"/>
        <v>37.100000000000158</v>
      </c>
      <c r="I729" s="630"/>
      <c r="J729" s="629"/>
      <c r="K729" s="629"/>
      <c r="L729" s="629"/>
      <c r="M729" s="630"/>
    </row>
    <row r="730" spans="1:17">
      <c r="A730" s="39"/>
      <c r="B730" s="787"/>
      <c r="C730" s="787"/>
      <c r="D730" t="s">
        <v>14</v>
      </c>
      <c r="E730" s="12">
        <v>500</v>
      </c>
      <c r="G730" s="4">
        <f t="shared" si="16"/>
        <v>537.10000000000014</v>
      </c>
      <c r="I730" s="630"/>
      <c r="J730" s="891" t="s">
        <v>5770</v>
      </c>
      <c r="K730" s="891"/>
      <c r="L730" s="891"/>
      <c r="M730" s="630"/>
    </row>
    <row r="731" spans="1:17">
      <c r="A731" s="103">
        <v>45961</v>
      </c>
      <c r="B731" s="787" t="s">
        <v>5797</v>
      </c>
      <c r="C731" s="787" t="s">
        <v>23</v>
      </c>
      <c r="D731" t="s">
        <v>14</v>
      </c>
      <c r="F731" s="12">
        <v>500</v>
      </c>
      <c r="G731" s="4">
        <f t="shared" si="16"/>
        <v>37.100000000000136</v>
      </c>
      <c r="I731" s="629">
        <v>2025</v>
      </c>
      <c r="J731" s="786" t="s">
        <v>24</v>
      </c>
      <c r="K731" s="232" t="s">
        <v>12</v>
      </c>
      <c r="L731" s="121">
        <v>37</v>
      </c>
      <c r="M731" s="630"/>
    </row>
    <row r="732" spans="1:17">
      <c r="A732" s="39">
        <v>45989</v>
      </c>
      <c r="B732" s="787" t="s">
        <v>5796</v>
      </c>
      <c r="C732" s="226" t="s">
        <v>23</v>
      </c>
      <c r="D732" t="s">
        <v>12</v>
      </c>
      <c r="F732" s="12">
        <v>31.1</v>
      </c>
      <c r="G732" s="4">
        <f t="shared" si="16"/>
        <v>6.000000000000135</v>
      </c>
      <c r="I732" s="630"/>
      <c r="J732" s="787"/>
      <c r="K732" s="232" t="s">
        <v>13</v>
      </c>
      <c r="L732" s="121">
        <v>5</v>
      </c>
      <c r="M732" s="630"/>
    </row>
    <row r="733" spans="1:17">
      <c r="A733" s="39">
        <v>45989</v>
      </c>
      <c r="B733" s="787" t="s">
        <v>5796</v>
      </c>
      <c r="C733" s="226" t="s">
        <v>23</v>
      </c>
      <c r="D733" t="s">
        <v>13</v>
      </c>
      <c r="F733" s="12">
        <v>6</v>
      </c>
      <c r="G733" s="4">
        <f t="shared" si="16"/>
        <v>1.3500311979441904E-13</v>
      </c>
      <c r="I733" s="630"/>
      <c r="J733" s="786" t="s">
        <v>25</v>
      </c>
      <c r="K733" t="s">
        <v>12</v>
      </c>
      <c r="L733" s="12">
        <v>35.5</v>
      </c>
      <c r="M733" s="630"/>
    </row>
    <row r="734" spans="1:17">
      <c r="A734" s="133">
        <v>45991</v>
      </c>
      <c r="B734" s="786" t="s">
        <v>10</v>
      </c>
      <c r="C734" s="786" t="s">
        <v>24</v>
      </c>
      <c r="D734" s="232" t="s">
        <v>12</v>
      </c>
      <c r="E734" s="121">
        <v>37</v>
      </c>
      <c r="G734" s="4">
        <f t="shared" si="16"/>
        <v>37.000000000000135</v>
      </c>
      <c r="I734" s="630"/>
      <c r="J734" s="786"/>
      <c r="K734" t="s">
        <v>13</v>
      </c>
      <c r="L734" s="12">
        <v>5</v>
      </c>
      <c r="M734" s="630"/>
    </row>
    <row r="735" spans="1:17">
      <c r="A735" s="106"/>
      <c r="B735" s="787"/>
      <c r="C735" s="787"/>
      <c r="D735" s="232" t="s">
        <v>13</v>
      </c>
      <c r="E735" s="121">
        <v>5</v>
      </c>
      <c r="G735" s="4">
        <f t="shared" ref="G735:G736" si="17">+G734+E735-F735</f>
        <v>42.000000000000135</v>
      </c>
      <c r="I735" s="630"/>
      <c r="J735" s="786" t="s">
        <v>11</v>
      </c>
      <c r="K735" t="s">
        <v>12</v>
      </c>
      <c r="L735" s="12">
        <v>30.8</v>
      </c>
      <c r="M735" s="630"/>
    </row>
    <row r="736" spans="1:17">
      <c r="A736" s="106"/>
      <c r="B736" s="787"/>
      <c r="C736" s="787"/>
      <c r="D736" s="232" t="s">
        <v>14</v>
      </c>
      <c r="E736" s="12">
        <v>500</v>
      </c>
      <c r="G736" s="4">
        <f t="shared" si="17"/>
        <v>542.00000000000011</v>
      </c>
      <c r="I736" s="630"/>
      <c r="J736" s="787"/>
      <c r="K736" t="s">
        <v>13</v>
      </c>
      <c r="L736" s="12">
        <v>3</v>
      </c>
      <c r="M736" s="630"/>
    </row>
    <row r="737" spans="1:13">
      <c r="A737" s="103">
        <v>45991</v>
      </c>
      <c r="B737" s="787" t="s">
        <v>5798</v>
      </c>
      <c r="C737" s="787" t="s">
        <v>24</v>
      </c>
      <c r="D737" t="s">
        <v>14</v>
      </c>
      <c r="F737" s="12">
        <v>500</v>
      </c>
      <c r="G737" s="4">
        <f t="shared" ref="G737:G779" si="18">+G736+E737-F737</f>
        <v>42.000000000000114</v>
      </c>
      <c r="I737" s="630"/>
      <c r="J737" s="786" t="s">
        <v>15</v>
      </c>
      <c r="K737" t="s">
        <v>12</v>
      </c>
      <c r="L737" s="121">
        <v>31.6</v>
      </c>
      <c r="M737" s="630"/>
    </row>
    <row r="738" spans="1:13">
      <c r="A738" s="103">
        <v>46134</v>
      </c>
      <c r="B738" s="787" t="s">
        <v>5799</v>
      </c>
      <c r="C738" s="787" t="s">
        <v>24</v>
      </c>
      <c r="D738" t="s">
        <v>12</v>
      </c>
      <c r="F738" s="12">
        <v>37</v>
      </c>
      <c r="G738" s="4">
        <f t="shared" si="18"/>
        <v>5.0000000000001137</v>
      </c>
      <c r="I738" s="630"/>
      <c r="J738" s="786"/>
      <c r="K738"/>
      <c r="L738" s="121"/>
      <c r="M738" s="630"/>
    </row>
    <row r="739" spans="1:13">
      <c r="A739" s="103">
        <v>46134</v>
      </c>
      <c r="B739" s="787" t="s">
        <v>5799</v>
      </c>
      <c r="C739" s="787" t="s">
        <v>24</v>
      </c>
      <c r="D739" t="s">
        <v>13</v>
      </c>
      <c r="F739" s="12">
        <v>5</v>
      </c>
      <c r="G739" s="4">
        <f t="shared" si="18"/>
        <v>1.1368683772161603E-13</v>
      </c>
      <c r="I739" s="630"/>
      <c r="J739" s="786"/>
      <c r="K739"/>
      <c r="L739" s="121"/>
      <c r="M739" s="630"/>
    </row>
    <row r="740" spans="1:13">
      <c r="A740" s="41">
        <v>46022</v>
      </c>
      <c r="B740" s="786" t="s">
        <v>10</v>
      </c>
      <c r="C740" s="786" t="s">
        <v>25</v>
      </c>
      <c r="D740" t="s">
        <v>12</v>
      </c>
      <c r="E740" s="12">
        <v>35.5</v>
      </c>
      <c r="G740" s="4">
        <f t="shared" si="18"/>
        <v>35.500000000000114</v>
      </c>
      <c r="I740" s="630"/>
      <c r="J740" s="787"/>
      <c r="K740" t="s">
        <v>13</v>
      </c>
      <c r="L740" s="121">
        <v>6</v>
      </c>
      <c r="M740" s="630"/>
    </row>
    <row r="741" spans="1:13">
      <c r="A741" s="41"/>
      <c r="B741" s="786"/>
      <c r="C741" s="786"/>
      <c r="D741" t="s">
        <v>13</v>
      </c>
      <c r="E741" s="12">
        <v>5</v>
      </c>
      <c r="G741" s="4">
        <f t="shared" si="18"/>
        <v>40.500000000000114</v>
      </c>
      <c r="I741" s="630"/>
      <c r="J741" s="786" t="s">
        <v>16</v>
      </c>
      <c r="K741" t="s">
        <v>12</v>
      </c>
      <c r="L741" s="121">
        <v>27.4</v>
      </c>
      <c r="M741" s="630"/>
    </row>
    <row r="742" spans="1:13">
      <c r="A742" s="39"/>
      <c r="B742" s="787"/>
      <c r="C742" s="787"/>
      <c r="D742" t="s">
        <v>14</v>
      </c>
      <c r="E742" s="12">
        <v>500</v>
      </c>
      <c r="G742" s="4">
        <f t="shared" si="18"/>
        <v>540.50000000000011</v>
      </c>
      <c r="I742" s="630"/>
      <c r="J742" s="787"/>
      <c r="K742" t="s">
        <v>13</v>
      </c>
      <c r="L742" s="12">
        <v>6</v>
      </c>
      <c r="M742" s="630"/>
    </row>
    <row r="743" spans="1:13">
      <c r="A743" s="39">
        <v>46021</v>
      </c>
      <c r="B743" s="787" t="s">
        <v>5800</v>
      </c>
      <c r="C743" s="787" t="s">
        <v>25</v>
      </c>
      <c r="D743" t="s">
        <v>14</v>
      </c>
      <c r="F743" s="12">
        <v>500</v>
      </c>
      <c r="G743" s="4">
        <f t="shared" si="18"/>
        <v>40.500000000000114</v>
      </c>
      <c r="I743" s="630"/>
      <c r="J743" s="630"/>
      <c r="K743" s="630"/>
      <c r="L743" s="781">
        <f>SUM(L731:L742)</f>
        <v>187.3</v>
      </c>
      <c r="M743" s="630"/>
    </row>
    <row r="744" spans="1:13">
      <c r="A744" s="103">
        <v>46134</v>
      </c>
      <c r="B744" s="787" t="s">
        <v>5799</v>
      </c>
      <c r="C744" s="787" t="s">
        <v>25</v>
      </c>
      <c r="D744" t="s">
        <v>12</v>
      </c>
      <c r="F744" s="12">
        <v>35.5</v>
      </c>
      <c r="G744" s="4">
        <f t="shared" si="18"/>
        <v>5.0000000000001137</v>
      </c>
      <c r="I744" s="630"/>
      <c r="J744" s="630"/>
      <c r="K744" s="630"/>
      <c r="L744" s="781"/>
      <c r="M744" s="630"/>
    </row>
    <row r="745" spans="1:13">
      <c r="A745" s="103">
        <v>46134</v>
      </c>
      <c r="B745" s="787" t="s">
        <v>5799</v>
      </c>
      <c r="C745" s="787" t="s">
        <v>25</v>
      </c>
      <c r="D745" t="s">
        <v>13</v>
      </c>
      <c r="F745" s="12">
        <v>5</v>
      </c>
      <c r="G745" s="4">
        <f t="shared" si="18"/>
        <v>1.1368683772161603E-13</v>
      </c>
      <c r="I745" s="630"/>
      <c r="J745" s="630"/>
      <c r="K745" s="630"/>
      <c r="L745" s="781"/>
      <c r="M745" s="630"/>
    </row>
    <row r="746" spans="1:13">
      <c r="A746" s="41">
        <v>46053</v>
      </c>
      <c r="B746" s="786" t="s">
        <v>10</v>
      </c>
      <c r="C746" s="786" t="s">
        <v>11</v>
      </c>
      <c r="D746" t="s">
        <v>12</v>
      </c>
      <c r="E746" s="12">
        <v>30.8</v>
      </c>
      <c r="G746" s="4">
        <f t="shared" si="18"/>
        <v>30.800000000000114</v>
      </c>
      <c r="K746" s="630"/>
      <c r="L746" s="628"/>
      <c r="M746" s="630"/>
    </row>
    <row r="747" spans="1:13">
      <c r="A747" s="39"/>
      <c r="B747" s="787"/>
      <c r="C747" s="787"/>
      <c r="D747" t="s">
        <v>13</v>
      </c>
      <c r="E747" s="12">
        <v>3</v>
      </c>
      <c r="G747" s="4">
        <f t="shared" si="18"/>
        <v>33.800000000000111</v>
      </c>
      <c r="I747" s="630"/>
      <c r="J747" s="630"/>
      <c r="K747" s="628"/>
      <c r="L747" s="630"/>
      <c r="M747" s="630"/>
    </row>
    <row r="748" spans="1:13">
      <c r="A748" s="39"/>
      <c r="B748" s="787"/>
      <c r="C748" s="787"/>
      <c r="D748" t="s">
        <v>14</v>
      </c>
      <c r="E748" s="12">
        <v>500</v>
      </c>
      <c r="G748" s="4">
        <f t="shared" si="18"/>
        <v>533.80000000000007</v>
      </c>
      <c r="I748" s="630"/>
      <c r="J748" s="630"/>
      <c r="K748" s="628"/>
      <c r="L748" s="630"/>
      <c r="M748" s="630"/>
    </row>
    <row r="749" spans="1:13">
      <c r="A749" s="39">
        <v>46053</v>
      </c>
      <c r="B749" s="787" t="s">
        <v>5801</v>
      </c>
      <c r="C749" s="787" t="s">
        <v>11</v>
      </c>
      <c r="D749" t="s">
        <v>14</v>
      </c>
      <c r="E749" s="4"/>
      <c r="F749" s="12">
        <v>500</v>
      </c>
      <c r="G749" s="4">
        <f t="shared" si="18"/>
        <v>33.800000000000068</v>
      </c>
      <c r="I749" s="630"/>
      <c r="J749" s="630"/>
      <c r="K749" s="628"/>
      <c r="L749" s="630"/>
      <c r="M749" s="630"/>
    </row>
    <row r="750" spans="1:13">
      <c r="A750" s="103">
        <v>46134</v>
      </c>
      <c r="B750" s="787" t="s">
        <v>5799</v>
      </c>
      <c r="C750" s="787" t="s">
        <v>11</v>
      </c>
      <c r="D750" t="s">
        <v>12</v>
      </c>
      <c r="E750" s="4"/>
      <c r="F750" s="12">
        <v>30.8</v>
      </c>
      <c r="G750" s="4">
        <f t="shared" si="18"/>
        <v>3.0000000000000675</v>
      </c>
      <c r="I750" s="630"/>
      <c r="J750" s="630"/>
      <c r="K750" s="628"/>
      <c r="L750" s="630"/>
      <c r="M750" s="630"/>
    </row>
    <row r="751" spans="1:13">
      <c r="A751" s="103">
        <v>46134</v>
      </c>
      <c r="B751" s="787" t="s">
        <v>5799</v>
      </c>
      <c r="C751" s="787" t="s">
        <v>11</v>
      </c>
      <c r="D751" t="s">
        <v>13</v>
      </c>
      <c r="E751" s="4"/>
      <c r="F751" s="12">
        <v>3</v>
      </c>
      <c r="G751" s="4">
        <f t="shared" si="18"/>
        <v>6.7501559897209518E-14</v>
      </c>
      <c r="I751" s="630"/>
      <c r="J751" s="630"/>
      <c r="K751" s="628"/>
      <c r="L751" s="630"/>
      <c r="M751" s="630"/>
    </row>
    <row r="752" spans="1:13">
      <c r="A752" s="41">
        <v>46081</v>
      </c>
      <c r="B752" s="786" t="s">
        <v>10</v>
      </c>
      <c r="C752" s="786" t="s">
        <v>15</v>
      </c>
      <c r="D752" t="s">
        <v>12</v>
      </c>
      <c r="E752" s="121">
        <v>31.6</v>
      </c>
      <c r="G752" s="4">
        <f t="shared" si="18"/>
        <v>31.600000000000069</v>
      </c>
    </row>
    <row r="753" spans="1:10">
      <c r="A753" s="39"/>
      <c r="B753" s="787"/>
      <c r="C753" s="787"/>
      <c r="D753" t="s">
        <v>13</v>
      </c>
      <c r="E753" s="121">
        <v>6</v>
      </c>
      <c r="G753" s="4">
        <f t="shared" si="18"/>
        <v>37.600000000000065</v>
      </c>
    </row>
    <row r="754" spans="1:10">
      <c r="A754" s="39"/>
      <c r="B754" s="787"/>
      <c r="C754" s="787"/>
      <c r="D754" t="s">
        <v>14</v>
      </c>
      <c r="E754" s="121">
        <v>500</v>
      </c>
      <c r="G754" s="4">
        <f t="shared" si="18"/>
        <v>537.6</v>
      </c>
    </row>
    <row r="755" spans="1:10">
      <c r="A755" s="39">
        <v>46081</v>
      </c>
      <c r="B755" s="787" t="s">
        <v>5802</v>
      </c>
      <c r="C755" s="787" t="s">
        <v>15</v>
      </c>
      <c r="D755" t="s">
        <v>14</v>
      </c>
      <c r="F755" s="121">
        <v>500</v>
      </c>
      <c r="G755" s="4">
        <f t="shared" si="18"/>
        <v>37.600000000000023</v>
      </c>
      <c r="I755" s="630" t="s">
        <v>140</v>
      </c>
      <c r="J755" s="630">
        <v>10026348</v>
      </c>
    </row>
    <row r="756" spans="1:10">
      <c r="A756" s="103">
        <v>46134</v>
      </c>
      <c r="B756" s="787" t="s">
        <v>5799</v>
      </c>
      <c r="C756" s="787" t="s">
        <v>15</v>
      </c>
      <c r="D756" t="s">
        <v>12</v>
      </c>
      <c r="F756" s="121">
        <v>31.6</v>
      </c>
      <c r="G756" s="4">
        <f t="shared" si="18"/>
        <v>6.0000000000000213</v>
      </c>
      <c r="I756" s="630"/>
      <c r="J756" s="630"/>
    </row>
    <row r="757" spans="1:10">
      <c r="A757" s="103">
        <v>46134</v>
      </c>
      <c r="B757" s="787" t="s">
        <v>5799</v>
      </c>
      <c r="C757" s="787" t="s">
        <v>15</v>
      </c>
      <c r="D757" t="s">
        <v>13</v>
      </c>
      <c r="F757" s="121">
        <v>6</v>
      </c>
      <c r="G757" s="4">
        <f t="shared" si="18"/>
        <v>2.1316282072803006E-14</v>
      </c>
      <c r="I757" s="630"/>
      <c r="J757" s="630"/>
    </row>
    <row r="758" spans="1:10">
      <c r="A758" s="41">
        <v>46112</v>
      </c>
      <c r="B758" s="786" t="s">
        <v>10</v>
      </c>
      <c r="C758" s="786" t="s">
        <v>16</v>
      </c>
      <c r="D758" t="s">
        <v>12</v>
      </c>
      <c r="E758" s="121">
        <v>27.4</v>
      </c>
      <c r="G758" s="4">
        <f t="shared" si="18"/>
        <v>27.40000000000002</v>
      </c>
    </row>
    <row r="759" spans="1:10">
      <c r="A759" s="39"/>
      <c r="B759" s="787"/>
      <c r="C759" s="787"/>
      <c r="D759" t="s">
        <v>13</v>
      </c>
      <c r="E759" s="12">
        <v>6</v>
      </c>
      <c r="G759" s="4">
        <f t="shared" si="18"/>
        <v>33.40000000000002</v>
      </c>
    </row>
    <row r="760" spans="1:10">
      <c r="A760" s="39"/>
      <c r="B760" s="787"/>
      <c r="C760" s="787"/>
      <c r="D760" t="s">
        <v>14</v>
      </c>
      <c r="E760" s="12">
        <v>500</v>
      </c>
      <c r="G760" s="4">
        <f t="shared" si="18"/>
        <v>533.4</v>
      </c>
    </row>
    <row r="761" spans="1:10">
      <c r="A761" s="103">
        <v>46111</v>
      </c>
      <c r="B761" s="787" t="s">
        <v>5803</v>
      </c>
      <c r="C761" s="787" t="s">
        <v>16</v>
      </c>
      <c r="D761" t="s">
        <v>14</v>
      </c>
      <c r="F761" s="12">
        <v>360</v>
      </c>
      <c r="G761" s="4">
        <f t="shared" si="18"/>
        <v>173.39999999999998</v>
      </c>
    </row>
    <row r="762" spans="1:10">
      <c r="A762" s="103">
        <v>46119</v>
      </c>
      <c r="B762" s="787" t="s">
        <v>5804</v>
      </c>
      <c r="C762" s="787" t="s">
        <v>16</v>
      </c>
      <c r="D762" t="s">
        <v>14</v>
      </c>
      <c r="F762" s="12">
        <v>140</v>
      </c>
      <c r="G762" s="4">
        <f t="shared" si="18"/>
        <v>33.399999999999977</v>
      </c>
    </row>
    <row r="763" spans="1:10">
      <c r="A763" s="103">
        <v>46134</v>
      </c>
      <c r="B763" s="787" t="s">
        <v>5799</v>
      </c>
      <c r="C763" s="787" t="s">
        <v>16</v>
      </c>
      <c r="D763" t="s">
        <v>12</v>
      </c>
      <c r="F763" s="12">
        <v>27.4</v>
      </c>
      <c r="G763" s="4">
        <f t="shared" si="18"/>
        <v>5.9999999999999787</v>
      </c>
    </row>
    <row r="764" spans="1:10">
      <c r="A764" s="103">
        <v>46134</v>
      </c>
      <c r="B764" s="787" t="s">
        <v>5799</v>
      </c>
      <c r="C764" s="787" t="s">
        <v>16</v>
      </c>
      <c r="D764" t="s">
        <v>13</v>
      </c>
      <c r="F764" s="12">
        <v>6</v>
      </c>
      <c r="G764" s="4">
        <f t="shared" si="18"/>
        <v>-2.1316282072803006E-14</v>
      </c>
    </row>
    <row r="765" spans="1:10">
      <c r="A765" s="41">
        <v>46142</v>
      </c>
      <c r="B765" s="786" t="s">
        <v>10</v>
      </c>
      <c r="C765" s="786" t="s">
        <v>1880</v>
      </c>
      <c r="D765" t="s">
        <v>12</v>
      </c>
      <c r="G765" s="4">
        <f t="shared" si="18"/>
        <v>-2.1316282072803006E-14</v>
      </c>
    </row>
    <row r="766" spans="1:10">
      <c r="A766" s="39"/>
      <c r="B766" s="787"/>
      <c r="C766" s="787"/>
      <c r="D766" t="s">
        <v>13</v>
      </c>
      <c r="G766" s="4">
        <f t="shared" si="18"/>
        <v>-2.1316282072803006E-14</v>
      </c>
    </row>
    <row r="767" spans="1:10">
      <c r="A767" s="39"/>
      <c r="B767" s="787"/>
      <c r="C767" s="787"/>
      <c r="D767" t="s">
        <v>14</v>
      </c>
      <c r="E767" s="12">
        <v>500</v>
      </c>
      <c r="G767" s="4">
        <f t="shared" si="18"/>
        <v>500</v>
      </c>
    </row>
    <row r="768" spans="1:10">
      <c r="A768" s="103">
        <v>46142</v>
      </c>
      <c r="B768" s="787" t="s">
        <v>5805</v>
      </c>
      <c r="C768" s="787" t="s">
        <v>1880</v>
      </c>
      <c r="D768" t="s">
        <v>14</v>
      </c>
      <c r="F768" s="12">
        <v>500</v>
      </c>
      <c r="G768" s="4">
        <f t="shared" si="18"/>
        <v>0</v>
      </c>
    </row>
    <row r="769" spans="2:7">
      <c r="B769" s="787"/>
      <c r="C769" s="787"/>
      <c r="G769" s="4">
        <f t="shared" si="18"/>
        <v>0</v>
      </c>
    </row>
    <row r="770" spans="2:7">
      <c r="B770" s="787"/>
      <c r="C770" s="787"/>
      <c r="G770" s="4">
        <f t="shared" si="18"/>
        <v>0</v>
      </c>
    </row>
    <row r="771" spans="2:7">
      <c r="B771" s="787"/>
      <c r="C771" s="787"/>
      <c r="G771" s="4">
        <f t="shared" si="18"/>
        <v>0</v>
      </c>
    </row>
    <row r="772" spans="2:7">
      <c r="B772" s="787"/>
      <c r="C772" s="787"/>
      <c r="G772" s="4">
        <f t="shared" si="18"/>
        <v>0</v>
      </c>
    </row>
    <row r="773" spans="2:7">
      <c r="B773" s="787"/>
      <c r="C773" s="787"/>
      <c r="G773" s="4">
        <f t="shared" si="18"/>
        <v>0</v>
      </c>
    </row>
    <row r="774" spans="2:7">
      <c r="B774" s="787"/>
      <c r="C774" s="787"/>
      <c r="G774" s="4">
        <f t="shared" si="18"/>
        <v>0</v>
      </c>
    </row>
    <row r="775" spans="2:7">
      <c r="B775" s="787"/>
      <c r="C775" s="787"/>
      <c r="G775" s="4">
        <f t="shared" si="18"/>
        <v>0</v>
      </c>
    </row>
    <row r="776" spans="2:7">
      <c r="B776" s="787"/>
      <c r="C776" s="787"/>
      <c r="G776" s="4">
        <f t="shared" si="18"/>
        <v>0</v>
      </c>
    </row>
    <row r="777" spans="2:7">
      <c r="B777" s="787"/>
      <c r="C777" s="787"/>
      <c r="G777" s="4">
        <f t="shared" si="18"/>
        <v>0</v>
      </c>
    </row>
    <row r="778" spans="2:7">
      <c r="B778" s="787"/>
      <c r="C778" s="787"/>
      <c r="G778" s="4">
        <f t="shared" si="18"/>
        <v>0</v>
      </c>
    </row>
    <row r="779" spans="2:7">
      <c r="B779" s="787"/>
      <c r="C779" s="787"/>
      <c r="G779" s="4">
        <f t="shared" si="18"/>
        <v>0</v>
      </c>
    </row>
    <row r="780" spans="2:7">
      <c r="B780" s="787"/>
      <c r="C780" s="787"/>
      <c r="G780" s="4">
        <f t="shared" ref="G759:G822" si="19">+G779+E780-F780</f>
        <v>0</v>
      </c>
    </row>
    <row r="781" spans="2:7">
      <c r="B781" s="787"/>
      <c r="C781" s="787"/>
      <c r="G781" s="4">
        <f t="shared" si="19"/>
        <v>0</v>
      </c>
    </row>
    <row r="782" spans="2:7">
      <c r="B782" s="787"/>
      <c r="C782" s="787"/>
      <c r="G782" s="4">
        <f t="shared" si="19"/>
        <v>0</v>
      </c>
    </row>
    <row r="783" spans="2:7">
      <c r="B783" s="787"/>
      <c r="C783" s="787"/>
      <c r="G783" s="4">
        <f t="shared" si="19"/>
        <v>0</v>
      </c>
    </row>
    <row r="784" spans="2:7">
      <c r="B784" s="787"/>
      <c r="C784" s="787"/>
      <c r="G784" s="4">
        <f t="shared" si="19"/>
        <v>0</v>
      </c>
    </row>
    <row r="785" spans="2:7">
      <c r="B785" s="787"/>
      <c r="C785" s="787"/>
      <c r="G785" s="4">
        <f t="shared" si="19"/>
        <v>0</v>
      </c>
    </row>
    <row r="786" spans="2:7">
      <c r="B786" s="787"/>
      <c r="C786" s="787"/>
      <c r="G786" s="4">
        <f t="shared" si="19"/>
        <v>0</v>
      </c>
    </row>
    <row r="787" spans="2:7">
      <c r="B787" s="787"/>
      <c r="C787" s="787"/>
      <c r="G787" s="4">
        <f t="shared" si="19"/>
        <v>0</v>
      </c>
    </row>
    <row r="788" spans="2:7">
      <c r="B788" s="787"/>
      <c r="C788" s="787"/>
      <c r="G788" s="4">
        <f t="shared" si="19"/>
        <v>0</v>
      </c>
    </row>
    <row r="789" spans="2:7">
      <c r="B789" s="787"/>
      <c r="C789" s="787"/>
      <c r="G789" s="4">
        <f t="shared" si="19"/>
        <v>0</v>
      </c>
    </row>
    <row r="790" spans="2:7">
      <c r="B790" s="787"/>
      <c r="C790" s="787"/>
      <c r="G790" s="4">
        <f t="shared" si="19"/>
        <v>0</v>
      </c>
    </row>
    <row r="791" spans="2:7">
      <c r="B791" s="787"/>
      <c r="C791" s="787"/>
      <c r="G791" s="4">
        <f t="shared" si="19"/>
        <v>0</v>
      </c>
    </row>
    <row r="792" spans="2:7">
      <c r="B792" s="787"/>
      <c r="C792" s="787"/>
      <c r="G792" s="4">
        <f t="shared" si="19"/>
        <v>0</v>
      </c>
    </row>
    <row r="793" spans="2:7">
      <c r="B793" s="787"/>
      <c r="C793" s="787"/>
      <c r="G793" s="4">
        <f t="shared" si="19"/>
        <v>0</v>
      </c>
    </row>
    <row r="794" spans="2:7">
      <c r="B794" s="787"/>
      <c r="C794" s="787"/>
      <c r="G794" s="4">
        <f t="shared" si="19"/>
        <v>0</v>
      </c>
    </row>
    <row r="795" spans="2:7">
      <c r="B795" s="787"/>
      <c r="C795" s="787"/>
      <c r="G795" s="4">
        <f t="shared" si="19"/>
        <v>0</v>
      </c>
    </row>
    <row r="796" spans="2:7">
      <c r="B796" s="787"/>
      <c r="C796" s="787"/>
      <c r="G796" s="4">
        <f t="shared" si="19"/>
        <v>0</v>
      </c>
    </row>
    <row r="797" spans="2:7">
      <c r="B797" s="787"/>
      <c r="C797" s="787"/>
      <c r="G797" s="4">
        <f t="shared" si="19"/>
        <v>0</v>
      </c>
    </row>
    <row r="798" spans="2:7">
      <c r="B798" s="787"/>
      <c r="C798" s="787"/>
      <c r="G798" s="4">
        <f t="shared" si="19"/>
        <v>0</v>
      </c>
    </row>
    <row r="799" spans="2:7">
      <c r="B799" s="787"/>
      <c r="C799" s="787"/>
      <c r="G799" s="4">
        <f t="shared" si="19"/>
        <v>0</v>
      </c>
    </row>
    <row r="800" spans="2:7">
      <c r="B800" s="787"/>
      <c r="C800" s="787"/>
      <c r="G800" s="4">
        <f t="shared" si="19"/>
        <v>0</v>
      </c>
    </row>
    <row r="801" spans="2:7">
      <c r="B801" s="787"/>
      <c r="C801" s="787"/>
      <c r="G801" s="4">
        <f t="shared" si="19"/>
        <v>0</v>
      </c>
    </row>
    <row r="802" spans="2:7">
      <c r="B802" s="787"/>
      <c r="C802" s="787"/>
      <c r="G802" s="4">
        <f t="shared" si="19"/>
        <v>0</v>
      </c>
    </row>
    <row r="803" spans="2:7">
      <c r="B803" s="787"/>
      <c r="C803" s="787"/>
      <c r="G803" s="4">
        <f t="shared" si="19"/>
        <v>0</v>
      </c>
    </row>
    <row r="804" spans="2:7">
      <c r="B804" s="787"/>
      <c r="C804" s="787"/>
      <c r="G804" s="4">
        <f t="shared" si="19"/>
        <v>0</v>
      </c>
    </row>
    <row r="805" spans="2:7">
      <c r="B805" s="787"/>
      <c r="C805" s="787"/>
      <c r="G805" s="4">
        <f t="shared" si="19"/>
        <v>0</v>
      </c>
    </row>
    <row r="806" spans="2:7">
      <c r="B806" s="787"/>
      <c r="C806" s="787"/>
      <c r="G806" s="4">
        <f t="shared" si="19"/>
        <v>0</v>
      </c>
    </row>
    <row r="807" spans="2:7">
      <c r="B807" s="787"/>
      <c r="C807" s="787"/>
      <c r="G807" s="4">
        <f t="shared" si="19"/>
        <v>0</v>
      </c>
    </row>
    <row r="808" spans="2:7">
      <c r="B808" s="787"/>
      <c r="C808" s="787"/>
      <c r="G808" s="4">
        <f t="shared" si="19"/>
        <v>0</v>
      </c>
    </row>
    <row r="809" spans="2:7">
      <c r="B809" s="787"/>
      <c r="C809" s="787"/>
      <c r="G809" s="4">
        <f t="shared" si="19"/>
        <v>0</v>
      </c>
    </row>
    <row r="810" spans="2:7">
      <c r="B810" s="787"/>
      <c r="C810" s="787"/>
      <c r="G810" s="4">
        <f t="shared" si="19"/>
        <v>0</v>
      </c>
    </row>
    <row r="811" spans="2:7">
      <c r="B811" s="787"/>
      <c r="C811" s="787"/>
      <c r="G811" s="4">
        <f t="shared" si="19"/>
        <v>0</v>
      </c>
    </row>
    <row r="812" spans="2:7">
      <c r="B812" s="787"/>
      <c r="C812" s="787"/>
      <c r="G812" s="4">
        <f t="shared" si="19"/>
        <v>0</v>
      </c>
    </row>
    <row r="813" spans="2:7">
      <c r="B813" s="787"/>
      <c r="C813" s="787"/>
      <c r="G813" s="4">
        <f t="shared" si="19"/>
        <v>0</v>
      </c>
    </row>
    <row r="814" spans="2:7">
      <c r="B814" s="787"/>
      <c r="C814" s="787"/>
      <c r="G814" s="4">
        <f t="shared" si="19"/>
        <v>0</v>
      </c>
    </row>
    <row r="815" spans="2:7">
      <c r="B815" s="787"/>
      <c r="C815" s="787"/>
      <c r="G815" s="4">
        <f t="shared" si="19"/>
        <v>0</v>
      </c>
    </row>
    <row r="816" spans="2:7">
      <c r="B816" s="787"/>
      <c r="C816" s="787"/>
      <c r="G816" s="4">
        <f t="shared" si="19"/>
        <v>0</v>
      </c>
    </row>
    <row r="817" spans="2:7">
      <c r="B817" s="787"/>
      <c r="C817" s="787"/>
      <c r="G817" s="4">
        <f t="shared" si="19"/>
        <v>0</v>
      </c>
    </row>
    <row r="818" spans="2:7">
      <c r="B818" s="787"/>
      <c r="C818" s="787"/>
      <c r="G818" s="4">
        <f t="shared" si="19"/>
        <v>0</v>
      </c>
    </row>
    <row r="819" spans="2:7">
      <c r="B819" s="787"/>
      <c r="C819" s="787"/>
      <c r="G819" s="4">
        <f t="shared" si="19"/>
        <v>0</v>
      </c>
    </row>
    <row r="820" spans="2:7">
      <c r="B820" s="787"/>
      <c r="C820" s="787"/>
      <c r="G820" s="4">
        <f t="shared" si="19"/>
        <v>0</v>
      </c>
    </row>
    <row r="821" spans="2:7">
      <c r="B821" s="787"/>
      <c r="C821" s="787"/>
      <c r="G821" s="4">
        <f t="shared" si="19"/>
        <v>0</v>
      </c>
    </row>
    <row r="822" spans="2:7">
      <c r="B822" s="787"/>
      <c r="C822" s="787"/>
      <c r="G822" s="4">
        <f t="shared" si="19"/>
        <v>0</v>
      </c>
    </row>
    <row r="823" spans="2:7">
      <c r="B823" s="787"/>
      <c r="C823" s="787"/>
      <c r="G823" s="4">
        <f t="shared" ref="G823:G887" si="20">+G822+E823-F823</f>
        <v>0</v>
      </c>
    </row>
    <row r="824" spans="2:7">
      <c r="B824" s="787"/>
      <c r="C824" s="787"/>
      <c r="G824" s="4">
        <f t="shared" si="20"/>
        <v>0</v>
      </c>
    </row>
    <row r="825" spans="2:7">
      <c r="B825" s="787"/>
      <c r="C825" s="787"/>
      <c r="G825" s="4">
        <f t="shared" si="20"/>
        <v>0</v>
      </c>
    </row>
    <row r="826" spans="2:7">
      <c r="B826" s="787"/>
      <c r="C826" s="787"/>
      <c r="G826" s="4">
        <f t="shared" si="20"/>
        <v>0</v>
      </c>
    </row>
    <row r="827" spans="2:7">
      <c r="B827" s="787"/>
      <c r="C827" s="787"/>
      <c r="G827" s="4">
        <f t="shared" si="20"/>
        <v>0</v>
      </c>
    </row>
    <row r="828" spans="2:7">
      <c r="B828" s="787"/>
      <c r="C828" s="787"/>
      <c r="G828" s="4">
        <f t="shared" si="20"/>
        <v>0</v>
      </c>
    </row>
    <row r="829" spans="2:7">
      <c r="B829" s="787"/>
      <c r="C829" s="787"/>
      <c r="G829" s="4">
        <f t="shared" si="20"/>
        <v>0</v>
      </c>
    </row>
    <row r="830" spans="2:7">
      <c r="B830" s="787"/>
      <c r="C830" s="787"/>
      <c r="G830" s="4">
        <f t="shared" si="20"/>
        <v>0</v>
      </c>
    </row>
    <row r="831" spans="2:7">
      <c r="B831" s="787"/>
      <c r="C831" s="787"/>
      <c r="G831" s="4">
        <f t="shared" si="20"/>
        <v>0</v>
      </c>
    </row>
    <row r="832" spans="2:7">
      <c r="B832" s="787"/>
      <c r="C832" s="787"/>
      <c r="G832" s="4">
        <f t="shared" si="20"/>
        <v>0</v>
      </c>
    </row>
    <row r="833" spans="2:7">
      <c r="B833" s="787"/>
      <c r="C833" s="787"/>
      <c r="G833" s="4">
        <f t="shared" si="20"/>
        <v>0</v>
      </c>
    </row>
    <row r="834" spans="2:7">
      <c r="B834" s="787"/>
      <c r="C834" s="787"/>
      <c r="G834" s="4">
        <f t="shared" si="20"/>
        <v>0</v>
      </c>
    </row>
    <row r="835" spans="2:7">
      <c r="B835" s="787"/>
      <c r="C835" s="787"/>
      <c r="G835" s="4">
        <f t="shared" si="20"/>
        <v>0</v>
      </c>
    </row>
    <row r="836" spans="2:7">
      <c r="B836" s="787"/>
      <c r="C836" s="787"/>
      <c r="G836" s="4">
        <f t="shared" si="20"/>
        <v>0</v>
      </c>
    </row>
    <row r="837" spans="2:7">
      <c r="B837" s="787"/>
      <c r="C837" s="787"/>
      <c r="G837" s="4">
        <f t="shared" si="20"/>
        <v>0</v>
      </c>
    </row>
    <row r="838" spans="2:7">
      <c r="B838" s="787"/>
      <c r="C838" s="787"/>
      <c r="G838" s="4">
        <f t="shared" si="20"/>
        <v>0</v>
      </c>
    </row>
    <row r="839" spans="2:7">
      <c r="B839" s="787"/>
      <c r="C839" s="787"/>
      <c r="G839" s="4">
        <f t="shared" si="20"/>
        <v>0</v>
      </c>
    </row>
    <row r="840" spans="2:7">
      <c r="B840" s="787"/>
      <c r="C840" s="787"/>
      <c r="G840" s="4">
        <f t="shared" si="20"/>
        <v>0</v>
      </c>
    </row>
    <row r="841" spans="2:7">
      <c r="B841" s="787"/>
      <c r="C841" s="787"/>
      <c r="G841" s="4">
        <f t="shared" si="20"/>
        <v>0</v>
      </c>
    </row>
    <row r="842" spans="2:7">
      <c r="B842" s="787"/>
      <c r="C842" s="787"/>
      <c r="G842" s="4">
        <f t="shared" si="20"/>
        <v>0</v>
      </c>
    </row>
    <row r="843" spans="2:7">
      <c r="B843" s="787"/>
      <c r="C843" s="787"/>
      <c r="G843" s="4">
        <f t="shared" si="20"/>
        <v>0</v>
      </c>
    </row>
    <row r="844" spans="2:7">
      <c r="B844" s="787"/>
      <c r="C844" s="787"/>
      <c r="G844" s="4">
        <f t="shared" si="20"/>
        <v>0</v>
      </c>
    </row>
    <row r="845" spans="2:7">
      <c r="B845" s="787"/>
      <c r="C845" s="787"/>
      <c r="G845" s="4">
        <f t="shared" si="20"/>
        <v>0</v>
      </c>
    </row>
    <row r="846" spans="2:7">
      <c r="B846" s="787"/>
      <c r="C846" s="787"/>
      <c r="G846" s="4">
        <f t="shared" si="20"/>
        <v>0</v>
      </c>
    </row>
    <row r="847" spans="2:7">
      <c r="B847" s="787"/>
      <c r="C847" s="787"/>
      <c r="G847" s="4">
        <f t="shared" si="20"/>
        <v>0</v>
      </c>
    </row>
    <row r="848" spans="2:7">
      <c r="B848" s="787"/>
      <c r="C848" s="787"/>
      <c r="G848" s="4">
        <f t="shared" si="20"/>
        <v>0</v>
      </c>
    </row>
    <row r="849" spans="2:7">
      <c r="B849" s="787"/>
      <c r="C849" s="787"/>
      <c r="G849" s="4">
        <f t="shared" si="20"/>
        <v>0</v>
      </c>
    </row>
    <row r="850" spans="2:7">
      <c r="B850" s="787"/>
      <c r="C850" s="787"/>
      <c r="G850" s="4">
        <f t="shared" si="20"/>
        <v>0</v>
      </c>
    </row>
    <row r="851" spans="2:7">
      <c r="B851" s="787"/>
      <c r="C851" s="787"/>
      <c r="G851" s="4">
        <f t="shared" si="20"/>
        <v>0</v>
      </c>
    </row>
    <row r="852" spans="2:7">
      <c r="B852" s="787"/>
      <c r="C852" s="787"/>
      <c r="G852" s="4">
        <f t="shared" si="20"/>
        <v>0</v>
      </c>
    </row>
    <row r="853" spans="2:7">
      <c r="B853" s="787"/>
      <c r="C853" s="787"/>
      <c r="G853" s="4">
        <f t="shared" si="20"/>
        <v>0</v>
      </c>
    </row>
    <row r="854" spans="2:7">
      <c r="B854" s="787"/>
      <c r="C854" s="787"/>
      <c r="G854" s="4">
        <f t="shared" si="20"/>
        <v>0</v>
      </c>
    </row>
    <row r="855" spans="2:7">
      <c r="B855" s="787"/>
      <c r="C855" s="787"/>
      <c r="G855" s="4">
        <f t="shared" si="20"/>
        <v>0</v>
      </c>
    </row>
    <row r="856" spans="2:7">
      <c r="B856" s="787"/>
      <c r="C856" s="787"/>
      <c r="G856" s="4">
        <f t="shared" si="20"/>
        <v>0</v>
      </c>
    </row>
    <row r="857" spans="2:7">
      <c r="B857" s="787"/>
      <c r="C857" s="787"/>
      <c r="G857" s="4">
        <f t="shared" si="20"/>
        <v>0</v>
      </c>
    </row>
    <row r="858" spans="2:7">
      <c r="B858" s="787"/>
      <c r="C858" s="787"/>
      <c r="G858" s="4">
        <f t="shared" si="20"/>
        <v>0</v>
      </c>
    </row>
    <row r="859" spans="2:7">
      <c r="B859" s="787"/>
      <c r="C859" s="787"/>
      <c r="G859" s="4">
        <f t="shared" si="20"/>
        <v>0</v>
      </c>
    </row>
    <row r="860" spans="2:7">
      <c r="B860" s="787"/>
      <c r="C860" s="787"/>
      <c r="G860" s="4">
        <f t="shared" si="20"/>
        <v>0</v>
      </c>
    </row>
    <row r="861" spans="2:7">
      <c r="B861" s="787"/>
      <c r="C861" s="787"/>
      <c r="G861" s="4">
        <f t="shared" si="20"/>
        <v>0</v>
      </c>
    </row>
    <row r="862" spans="2:7">
      <c r="B862" s="787"/>
      <c r="C862" s="787"/>
      <c r="G862" s="4">
        <f t="shared" si="20"/>
        <v>0</v>
      </c>
    </row>
    <row r="863" spans="2:7">
      <c r="B863" s="787"/>
      <c r="C863" s="787"/>
      <c r="G863" s="4">
        <f t="shared" si="20"/>
        <v>0</v>
      </c>
    </row>
    <row r="864" spans="2:7">
      <c r="B864" s="787"/>
      <c r="C864" s="787"/>
      <c r="G864" s="4">
        <f t="shared" si="20"/>
        <v>0</v>
      </c>
    </row>
    <row r="865" spans="2:7">
      <c r="B865" s="787"/>
      <c r="C865" s="787"/>
      <c r="G865" s="4">
        <f t="shared" si="20"/>
        <v>0</v>
      </c>
    </row>
    <row r="866" spans="2:7">
      <c r="B866" s="787"/>
      <c r="C866" s="787"/>
      <c r="G866" s="4">
        <f t="shared" si="20"/>
        <v>0</v>
      </c>
    </row>
    <row r="867" spans="2:7">
      <c r="B867" s="787"/>
      <c r="C867" s="787"/>
      <c r="G867" s="4">
        <f t="shared" si="20"/>
        <v>0</v>
      </c>
    </row>
    <row r="868" spans="2:7">
      <c r="B868" s="787"/>
      <c r="C868" s="787"/>
      <c r="G868" s="4">
        <f t="shared" si="20"/>
        <v>0</v>
      </c>
    </row>
    <row r="869" spans="2:7">
      <c r="B869" s="787"/>
      <c r="C869" s="787"/>
      <c r="G869" s="4">
        <f t="shared" si="20"/>
        <v>0</v>
      </c>
    </row>
    <row r="870" spans="2:7">
      <c r="B870" s="787"/>
      <c r="C870" s="787"/>
      <c r="G870" s="4">
        <f t="shared" si="20"/>
        <v>0</v>
      </c>
    </row>
    <row r="871" spans="2:7">
      <c r="B871" s="787"/>
      <c r="C871" s="787"/>
      <c r="G871" s="4">
        <f t="shared" si="20"/>
        <v>0</v>
      </c>
    </row>
    <row r="872" spans="2:7">
      <c r="B872" s="787"/>
      <c r="C872" s="787"/>
      <c r="G872" s="4">
        <f t="shared" si="20"/>
        <v>0</v>
      </c>
    </row>
    <row r="873" spans="2:7">
      <c r="B873" s="787"/>
      <c r="C873" s="787"/>
      <c r="G873" s="4">
        <f t="shared" si="20"/>
        <v>0</v>
      </c>
    </row>
    <row r="874" spans="2:7">
      <c r="B874" s="787"/>
      <c r="C874" s="787"/>
      <c r="G874" s="4">
        <f t="shared" si="20"/>
        <v>0</v>
      </c>
    </row>
    <row r="875" spans="2:7">
      <c r="B875" s="787"/>
      <c r="C875" s="787"/>
      <c r="G875" s="4">
        <f t="shared" si="20"/>
        <v>0</v>
      </c>
    </row>
    <row r="876" spans="2:7">
      <c r="B876" s="787"/>
      <c r="C876" s="787"/>
      <c r="G876" s="4">
        <f t="shared" si="20"/>
        <v>0</v>
      </c>
    </row>
    <row r="877" spans="2:7">
      <c r="B877" s="787"/>
      <c r="C877" s="787"/>
      <c r="G877" s="4">
        <f t="shared" si="20"/>
        <v>0</v>
      </c>
    </row>
    <row r="878" spans="2:7">
      <c r="B878" s="787"/>
      <c r="C878" s="787"/>
      <c r="G878" s="4">
        <f t="shared" si="20"/>
        <v>0</v>
      </c>
    </row>
    <row r="879" spans="2:7">
      <c r="B879" s="787"/>
      <c r="C879" s="787"/>
      <c r="G879" s="4">
        <f t="shared" si="20"/>
        <v>0</v>
      </c>
    </row>
    <row r="880" spans="2:7">
      <c r="B880" s="787"/>
      <c r="C880" s="787"/>
      <c r="G880" s="4">
        <f t="shared" si="20"/>
        <v>0</v>
      </c>
    </row>
    <row r="881" spans="2:7">
      <c r="B881" s="787"/>
      <c r="C881" s="787"/>
      <c r="G881" s="4">
        <f t="shared" si="20"/>
        <v>0</v>
      </c>
    </row>
    <row r="882" spans="2:7">
      <c r="B882" s="787"/>
      <c r="C882" s="787"/>
      <c r="G882" s="4">
        <f t="shared" si="20"/>
        <v>0</v>
      </c>
    </row>
    <row r="883" spans="2:7">
      <c r="B883" s="787"/>
      <c r="C883" s="787"/>
      <c r="G883" s="4">
        <f t="shared" si="20"/>
        <v>0</v>
      </c>
    </row>
    <row r="884" spans="2:7">
      <c r="B884" s="787"/>
      <c r="C884" s="787"/>
      <c r="G884" s="4">
        <f t="shared" si="20"/>
        <v>0</v>
      </c>
    </row>
    <row r="885" spans="2:7">
      <c r="B885" s="787"/>
      <c r="C885" s="787"/>
      <c r="G885" s="4">
        <f t="shared" si="20"/>
        <v>0</v>
      </c>
    </row>
    <row r="886" spans="2:7">
      <c r="B886" s="787"/>
      <c r="C886" s="787"/>
      <c r="G886" s="4">
        <f t="shared" si="20"/>
        <v>0</v>
      </c>
    </row>
    <row r="887" spans="2:7">
      <c r="B887" s="787"/>
      <c r="C887" s="787"/>
      <c r="G887" s="4">
        <f t="shared" si="20"/>
        <v>0</v>
      </c>
    </row>
    <row r="888" spans="2:7">
      <c r="B888" s="787"/>
      <c r="C888" s="787"/>
      <c r="G888" s="4">
        <f t="shared" ref="G888:G951" si="21">+G887+E888-F888</f>
        <v>0</v>
      </c>
    </row>
    <row r="889" spans="2:7">
      <c r="B889" s="787"/>
      <c r="C889" s="787"/>
      <c r="G889" s="4">
        <f t="shared" si="21"/>
        <v>0</v>
      </c>
    </row>
    <row r="890" spans="2:7">
      <c r="B890" s="787"/>
      <c r="C890" s="787"/>
      <c r="G890" s="4">
        <f t="shared" si="21"/>
        <v>0</v>
      </c>
    </row>
    <row r="891" spans="2:7">
      <c r="B891" s="787"/>
      <c r="C891" s="787"/>
      <c r="G891" s="4">
        <f t="shared" si="21"/>
        <v>0</v>
      </c>
    </row>
    <row r="892" spans="2:7">
      <c r="B892" s="787"/>
      <c r="C892" s="787"/>
      <c r="G892" s="4">
        <f t="shared" si="21"/>
        <v>0</v>
      </c>
    </row>
    <row r="893" spans="2:7">
      <c r="B893" s="787"/>
      <c r="C893" s="787"/>
      <c r="G893" s="4">
        <f t="shared" si="21"/>
        <v>0</v>
      </c>
    </row>
    <row r="894" spans="2:7">
      <c r="B894" s="787"/>
      <c r="C894" s="787"/>
      <c r="G894" s="4">
        <f t="shared" si="21"/>
        <v>0</v>
      </c>
    </row>
    <row r="895" spans="2:7">
      <c r="B895" s="787"/>
      <c r="C895" s="787"/>
      <c r="G895" s="4">
        <f t="shared" si="21"/>
        <v>0</v>
      </c>
    </row>
    <row r="896" spans="2:7">
      <c r="B896" s="787"/>
      <c r="C896" s="787"/>
      <c r="G896" s="4">
        <f t="shared" si="21"/>
        <v>0</v>
      </c>
    </row>
    <row r="897" spans="2:7">
      <c r="B897" s="787"/>
      <c r="C897" s="787"/>
      <c r="G897" s="4">
        <f t="shared" si="21"/>
        <v>0</v>
      </c>
    </row>
    <row r="898" spans="2:7">
      <c r="B898" s="787"/>
      <c r="C898" s="787"/>
      <c r="G898" s="4">
        <f t="shared" si="21"/>
        <v>0</v>
      </c>
    </row>
    <row r="899" spans="2:7">
      <c r="B899" s="787"/>
      <c r="C899" s="787"/>
      <c r="G899" s="4">
        <f t="shared" si="21"/>
        <v>0</v>
      </c>
    </row>
    <row r="900" spans="2:7">
      <c r="B900" s="787"/>
      <c r="C900" s="787"/>
      <c r="G900" s="4">
        <f t="shared" si="21"/>
        <v>0</v>
      </c>
    </row>
    <row r="901" spans="2:7">
      <c r="B901" s="787"/>
      <c r="C901" s="787"/>
      <c r="G901" s="4">
        <f t="shared" si="21"/>
        <v>0</v>
      </c>
    </row>
    <row r="902" spans="2:7">
      <c r="B902" s="787"/>
      <c r="C902" s="787"/>
      <c r="G902" s="4">
        <f t="shared" si="21"/>
        <v>0</v>
      </c>
    </row>
    <row r="903" spans="2:7">
      <c r="B903" s="787"/>
      <c r="C903" s="787"/>
      <c r="G903" s="4">
        <f t="shared" si="21"/>
        <v>0</v>
      </c>
    </row>
    <row r="904" spans="2:7">
      <c r="B904" s="787"/>
      <c r="C904" s="787"/>
      <c r="G904" s="4">
        <f t="shared" si="21"/>
        <v>0</v>
      </c>
    </row>
    <row r="905" spans="2:7">
      <c r="B905" s="787"/>
      <c r="C905" s="787"/>
      <c r="G905" s="4">
        <f t="shared" si="21"/>
        <v>0</v>
      </c>
    </row>
    <row r="906" spans="2:7">
      <c r="B906" s="787"/>
      <c r="C906" s="787"/>
      <c r="G906" s="4">
        <f t="shared" si="21"/>
        <v>0</v>
      </c>
    </row>
    <row r="907" spans="2:7">
      <c r="B907" s="787"/>
      <c r="C907" s="787"/>
      <c r="G907" s="4">
        <f t="shared" si="21"/>
        <v>0</v>
      </c>
    </row>
    <row r="908" spans="2:7">
      <c r="B908" s="787"/>
      <c r="C908" s="787"/>
      <c r="G908" s="4">
        <f t="shared" si="21"/>
        <v>0</v>
      </c>
    </row>
    <row r="909" spans="2:7">
      <c r="B909" s="787"/>
      <c r="C909" s="787"/>
      <c r="G909" s="4">
        <f t="shared" si="21"/>
        <v>0</v>
      </c>
    </row>
    <row r="910" spans="2:7">
      <c r="B910" s="787"/>
      <c r="C910" s="787"/>
      <c r="G910" s="4">
        <f t="shared" si="21"/>
        <v>0</v>
      </c>
    </row>
    <row r="911" spans="2:7">
      <c r="B911" s="787"/>
      <c r="C911" s="787"/>
      <c r="G911" s="4">
        <f t="shared" si="21"/>
        <v>0</v>
      </c>
    </row>
    <row r="912" spans="2:7">
      <c r="B912" s="787"/>
      <c r="C912" s="787"/>
      <c r="G912" s="4">
        <f t="shared" si="21"/>
        <v>0</v>
      </c>
    </row>
    <row r="913" spans="2:7">
      <c r="B913" s="787"/>
      <c r="C913" s="787"/>
      <c r="G913" s="4">
        <f t="shared" si="21"/>
        <v>0</v>
      </c>
    </row>
    <row r="914" spans="2:7">
      <c r="B914" s="787"/>
      <c r="C914" s="787"/>
      <c r="G914" s="4">
        <f t="shared" si="21"/>
        <v>0</v>
      </c>
    </row>
    <row r="915" spans="2:7">
      <c r="B915" s="787"/>
      <c r="C915" s="787"/>
      <c r="G915" s="4">
        <f t="shared" si="21"/>
        <v>0</v>
      </c>
    </row>
    <row r="916" spans="2:7">
      <c r="B916" s="787"/>
      <c r="C916" s="787"/>
      <c r="G916" s="4">
        <f t="shared" si="21"/>
        <v>0</v>
      </c>
    </row>
    <row r="917" spans="2:7">
      <c r="B917" s="787"/>
      <c r="C917" s="787"/>
      <c r="G917" s="4">
        <f t="shared" si="21"/>
        <v>0</v>
      </c>
    </row>
    <row r="918" spans="2:7">
      <c r="B918" s="787"/>
      <c r="C918" s="787"/>
      <c r="G918" s="4">
        <f t="shared" si="21"/>
        <v>0</v>
      </c>
    </row>
    <row r="919" spans="2:7">
      <c r="B919" s="787"/>
      <c r="C919" s="787"/>
      <c r="G919" s="4">
        <f t="shared" si="21"/>
        <v>0</v>
      </c>
    </row>
    <row r="920" spans="2:7">
      <c r="B920" s="787"/>
      <c r="C920" s="787"/>
      <c r="G920" s="4">
        <f t="shared" si="21"/>
        <v>0</v>
      </c>
    </row>
    <row r="921" spans="2:7">
      <c r="B921" s="787"/>
      <c r="C921" s="787"/>
      <c r="G921" s="4">
        <f t="shared" si="21"/>
        <v>0</v>
      </c>
    </row>
    <row r="922" spans="2:7">
      <c r="B922" s="787"/>
      <c r="C922" s="787"/>
      <c r="G922" s="4">
        <f t="shared" si="21"/>
        <v>0</v>
      </c>
    </row>
    <row r="923" spans="2:7">
      <c r="B923" s="787"/>
      <c r="C923" s="787"/>
      <c r="G923" s="4">
        <f t="shared" si="21"/>
        <v>0</v>
      </c>
    </row>
    <row r="924" spans="2:7">
      <c r="B924" s="787"/>
      <c r="C924" s="787"/>
      <c r="G924" s="4">
        <f t="shared" si="21"/>
        <v>0</v>
      </c>
    </row>
    <row r="925" spans="2:7">
      <c r="B925" s="787"/>
      <c r="C925" s="787"/>
      <c r="G925" s="4">
        <f t="shared" si="21"/>
        <v>0</v>
      </c>
    </row>
    <row r="926" spans="2:7">
      <c r="B926" s="787"/>
      <c r="C926" s="787"/>
      <c r="G926" s="4">
        <f t="shared" si="21"/>
        <v>0</v>
      </c>
    </row>
    <row r="927" spans="2:7">
      <c r="B927" s="787"/>
      <c r="C927" s="787"/>
      <c r="G927" s="4">
        <f t="shared" si="21"/>
        <v>0</v>
      </c>
    </row>
    <row r="928" spans="2:7">
      <c r="B928" s="787"/>
      <c r="C928" s="787"/>
      <c r="G928" s="4">
        <f t="shared" si="21"/>
        <v>0</v>
      </c>
    </row>
    <row r="929" spans="2:7">
      <c r="B929" s="787"/>
      <c r="C929" s="787"/>
      <c r="G929" s="4">
        <f t="shared" si="21"/>
        <v>0</v>
      </c>
    </row>
    <row r="930" spans="2:7">
      <c r="B930" s="787"/>
      <c r="C930" s="787"/>
      <c r="G930" s="4">
        <f t="shared" si="21"/>
        <v>0</v>
      </c>
    </row>
    <row r="931" spans="2:7">
      <c r="B931" s="787"/>
      <c r="C931" s="787"/>
      <c r="G931" s="4">
        <f t="shared" si="21"/>
        <v>0</v>
      </c>
    </row>
    <row r="932" spans="2:7">
      <c r="B932" s="787"/>
      <c r="C932" s="787"/>
      <c r="G932" s="4">
        <f t="shared" si="21"/>
        <v>0</v>
      </c>
    </row>
    <row r="933" spans="2:7">
      <c r="B933" s="787"/>
      <c r="C933" s="787"/>
      <c r="G933" s="4">
        <f t="shared" si="21"/>
        <v>0</v>
      </c>
    </row>
    <row r="934" spans="2:7">
      <c r="B934" s="787"/>
      <c r="C934" s="787"/>
      <c r="G934" s="4">
        <f t="shared" si="21"/>
        <v>0</v>
      </c>
    </row>
    <row r="935" spans="2:7">
      <c r="B935" s="787"/>
      <c r="C935" s="787"/>
      <c r="G935" s="4">
        <f t="shared" si="21"/>
        <v>0</v>
      </c>
    </row>
    <row r="936" spans="2:7">
      <c r="B936" s="787"/>
      <c r="C936" s="787"/>
      <c r="G936" s="4">
        <f t="shared" si="21"/>
        <v>0</v>
      </c>
    </row>
    <row r="937" spans="2:7">
      <c r="B937" s="787"/>
      <c r="C937" s="787"/>
      <c r="G937" s="4">
        <f t="shared" si="21"/>
        <v>0</v>
      </c>
    </row>
    <row r="938" spans="2:7">
      <c r="B938" s="787"/>
      <c r="C938" s="787"/>
      <c r="G938" s="4">
        <f t="shared" si="21"/>
        <v>0</v>
      </c>
    </row>
    <row r="939" spans="2:7">
      <c r="B939" s="787"/>
      <c r="C939" s="787"/>
      <c r="G939" s="4">
        <f t="shared" si="21"/>
        <v>0</v>
      </c>
    </row>
    <row r="940" spans="2:7">
      <c r="B940" s="787"/>
      <c r="C940" s="787"/>
      <c r="G940" s="4">
        <f t="shared" si="21"/>
        <v>0</v>
      </c>
    </row>
    <row r="941" spans="2:7">
      <c r="B941" s="787"/>
      <c r="C941" s="787"/>
      <c r="G941" s="4">
        <f t="shared" si="21"/>
        <v>0</v>
      </c>
    </row>
    <row r="942" spans="2:7">
      <c r="B942" s="787"/>
      <c r="C942" s="787"/>
      <c r="G942" s="4">
        <f t="shared" si="21"/>
        <v>0</v>
      </c>
    </row>
    <row r="943" spans="2:7">
      <c r="B943" s="787"/>
      <c r="C943" s="787"/>
      <c r="G943" s="4">
        <f t="shared" si="21"/>
        <v>0</v>
      </c>
    </row>
    <row r="944" spans="2:7">
      <c r="B944" s="787"/>
      <c r="C944" s="787"/>
      <c r="G944" s="4">
        <f t="shared" si="21"/>
        <v>0</v>
      </c>
    </row>
    <row r="945" spans="2:7">
      <c r="B945" s="787"/>
      <c r="C945" s="787"/>
      <c r="G945" s="4">
        <f t="shared" si="21"/>
        <v>0</v>
      </c>
    </row>
    <row r="946" spans="2:7">
      <c r="B946" s="787"/>
      <c r="C946" s="787"/>
      <c r="G946" s="4">
        <f t="shared" si="21"/>
        <v>0</v>
      </c>
    </row>
    <row r="947" spans="2:7">
      <c r="B947" s="787"/>
      <c r="C947" s="787"/>
      <c r="G947" s="4">
        <f t="shared" si="21"/>
        <v>0</v>
      </c>
    </row>
    <row r="948" spans="2:7">
      <c r="B948" s="787"/>
      <c r="C948" s="787"/>
      <c r="G948" s="4">
        <f t="shared" si="21"/>
        <v>0</v>
      </c>
    </row>
    <row r="949" spans="2:7">
      <c r="B949" s="787"/>
      <c r="C949" s="787"/>
      <c r="G949" s="4">
        <f t="shared" si="21"/>
        <v>0</v>
      </c>
    </row>
    <row r="950" spans="2:7">
      <c r="B950" s="787"/>
      <c r="C950" s="787"/>
      <c r="G950" s="4">
        <f t="shared" si="21"/>
        <v>0</v>
      </c>
    </row>
    <row r="951" spans="2:7">
      <c r="B951" s="787"/>
      <c r="C951" s="787"/>
      <c r="G951" s="4">
        <f t="shared" si="21"/>
        <v>0</v>
      </c>
    </row>
    <row r="952" spans="2:7">
      <c r="B952" s="787"/>
      <c r="C952" s="787"/>
      <c r="G952" s="4">
        <f t="shared" ref="G952:G1013" si="22">+G951+E952-F952</f>
        <v>0</v>
      </c>
    </row>
    <row r="953" spans="2:7">
      <c r="B953" s="787"/>
      <c r="C953" s="787"/>
      <c r="G953" s="4">
        <f t="shared" si="22"/>
        <v>0</v>
      </c>
    </row>
    <row r="954" spans="2:7">
      <c r="B954" s="787"/>
      <c r="C954" s="787"/>
      <c r="G954" s="4">
        <f t="shared" si="22"/>
        <v>0</v>
      </c>
    </row>
    <row r="955" spans="2:7">
      <c r="B955" s="787"/>
      <c r="C955" s="787"/>
      <c r="G955" s="4">
        <f t="shared" si="22"/>
        <v>0</v>
      </c>
    </row>
    <row r="956" spans="2:7">
      <c r="B956" s="787"/>
      <c r="C956" s="787"/>
      <c r="G956" s="4">
        <f t="shared" si="22"/>
        <v>0</v>
      </c>
    </row>
    <row r="957" spans="2:7">
      <c r="B957" s="787"/>
      <c r="C957" s="787"/>
      <c r="G957" s="4">
        <f t="shared" si="22"/>
        <v>0</v>
      </c>
    </row>
    <row r="958" spans="2:7">
      <c r="B958" s="787"/>
      <c r="C958" s="787"/>
      <c r="G958" s="4">
        <f t="shared" si="22"/>
        <v>0</v>
      </c>
    </row>
    <row r="959" spans="2:7">
      <c r="B959" s="787"/>
      <c r="C959" s="787"/>
      <c r="G959" s="4">
        <f t="shared" si="22"/>
        <v>0</v>
      </c>
    </row>
    <row r="960" spans="2:7">
      <c r="B960" s="787"/>
      <c r="C960" s="787"/>
      <c r="G960" s="4">
        <f t="shared" si="22"/>
        <v>0</v>
      </c>
    </row>
    <row r="961" spans="2:7">
      <c r="B961" s="787"/>
      <c r="C961" s="787"/>
      <c r="G961" s="4">
        <f t="shared" si="22"/>
        <v>0</v>
      </c>
    </row>
    <row r="962" spans="2:7">
      <c r="B962" s="787"/>
      <c r="C962" s="787"/>
      <c r="G962" s="4">
        <f t="shared" si="22"/>
        <v>0</v>
      </c>
    </row>
    <row r="963" spans="2:7">
      <c r="B963" s="787"/>
      <c r="C963" s="787"/>
      <c r="G963" s="4">
        <f t="shared" si="22"/>
        <v>0</v>
      </c>
    </row>
    <row r="964" spans="2:7">
      <c r="B964" s="787"/>
      <c r="C964" s="787"/>
      <c r="G964" s="4">
        <f t="shared" si="22"/>
        <v>0</v>
      </c>
    </row>
    <row r="965" spans="2:7">
      <c r="B965" s="787"/>
      <c r="C965" s="787"/>
      <c r="G965" s="4">
        <f t="shared" si="22"/>
        <v>0</v>
      </c>
    </row>
    <row r="966" spans="2:7">
      <c r="B966" s="787"/>
      <c r="C966" s="787"/>
      <c r="G966" s="4">
        <f t="shared" si="22"/>
        <v>0</v>
      </c>
    </row>
    <row r="967" spans="2:7">
      <c r="B967" s="787"/>
      <c r="C967" s="787"/>
      <c r="G967" s="4">
        <f t="shared" si="22"/>
        <v>0</v>
      </c>
    </row>
    <row r="968" spans="2:7">
      <c r="B968" s="787"/>
      <c r="C968" s="787"/>
      <c r="G968" s="4">
        <f t="shared" si="22"/>
        <v>0</v>
      </c>
    </row>
    <row r="969" spans="2:7">
      <c r="B969" s="787"/>
      <c r="C969" s="787"/>
      <c r="G969" s="4">
        <f t="shared" si="22"/>
        <v>0</v>
      </c>
    </row>
    <row r="970" spans="2:7">
      <c r="B970" s="787"/>
      <c r="C970" s="787"/>
      <c r="G970" s="4">
        <f t="shared" si="22"/>
        <v>0</v>
      </c>
    </row>
    <row r="971" spans="2:7">
      <c r="B971" s="787"/>
      <c r="C971" s="787"/>
      <c r="G971" s="4">
        <f t="shared" si="22"/>
        <v>0</v>
      </c>
    </row>
    <row r="972" spans="2:7">
      <c r="B972" s="787"/>
      <c r="C972" s="787"/>
      <c r="G972" s="4">
        <f t="shared" si="22"/>
        <v>0</v>
      </c>
    </row>
    <row r="973" spans="2:7">
      <c r="B973" s="787"/>
      <c r="C973" s="787"/>
      <c r="G973" s="4">
        <f t="shared" si="22"/>
        <v>0</v>
      </c>
    </row>
    <row r="974" spans="2:7">
      <c r="B974" s="787"/>
      <c r="C974" s="787"/>
      <c r="G974" s="4">
        <f t="shared" si="22"/>
        <v>0</v>
      </c>
    </row>
    <row r="975" spans="2:7">
      <c r="B975" s="787"/>
      <c r="C975" s="787"/>
      <c r="G975" s="4">
        <f t="shared" si="22"/>
        <v>0</v>
      </c>
    </row>
    <row r="976" spans="2:7">
      <c r="B976" s="787"/>
      <c r="C976" s="787"/>
      <c r="G976" s="4">
        <f t="shared" si="22"/>
        <v>0</v>
      </c>
    </row>
    <row r="977" spans="2:7">
      <c r="B977" s="787"/>
      <c r="C977" s="787"/>
      <c r="G977" s="4">
        <f t="shared" si="22"/>
        <v>0</v>
      </c>
    </row>
    <row r="978" spans="2:7">
      <c r="B978" s="787"/>
      <c r="C978" s="787"/>
      <c r="G978" s="4">
        <f t="shared" si="22"/>
        <v>0</v>
      </c>
    </row>
    <row r="979" spans="2:7">
      <c r="B979" s="787"/>
      <c r="C979" s="787"/>
      <c r="G979" s="4">
        <f t="shared" si="22"/>
        <v>0</v>
      </c>
    </row>
    <row r="980" spans="2:7">
      <c r="B980" s="787"/>
      <c r="C980" s="787"/>
      <c r="G980" s="4">
        <f t="shared" si="22"/>
        <v>0</v>
      </c>
    </row>
    <row r="981" spans="2:7">
      <c r="B981" s="787"/>
      <c r="C981" s="787"/>
      <c r="G981" s="4">
        <f t="shared" si="22"/>
        <v>0</v>
      </c>
    </row>
    <row r="982" spans="2:7">
      <c r="B982" s="787"/>
      <c r="C982" s="787"/>
      <c r="G982" s="4">
        <f t="shared" si="22"/>
        <v>0</v>
      </c>
    </row>
    <row r="983" spans="2:7">
      <c r="B983" s="787"/>
      <c r="C983" s="787"/>
      <c r="G983" s="4">
        <f t="shared" si="22"/>
        <v>0</v>
      </c>
    </row>
    <row r="984" spans="2:7">
      <c r="B984" s="787"/>
      <c r="C984" s="787"/>
      <c r="G984" s="4">
        <f t="shared" si="22"/>
        <v>0</v>
      </c>
    </row>
    <row r="985" spans="2:7">
      <c r="B985" s="787"/>
      <c r="C985" s="787"/>
      <c r="G985" s="4">
        <f t="shared" si="22"/>
        <v>0</v>
      </c>
    </row>
    <row r="986" spans="2:7">
      <c r="B986" s="787"/>
      <c r="C986" s="787"/>
      <c r="G986" s="4">
        <f t="shared" si="22"/>
        <v>0</v>
      </c>
    </row>
    <row r="987" spans="2:7">
      <c r="B987" s="787"/>
      <c r="C987" s="787"/>
      <c r="G987" s="4">
        <f t="shared" si="22"/>
        <v>0</v>
      </c>
    </row>
    <row r="988" spans="2:7">
      <c r="B988" s="787"/>
      <c r="C988" s="787"/>
      <c r="G988" s="4">
        <f t="shared" si="22"/>
        <v>0</v>
      </c>
    </row>
    <row r="989" spans="2:7">
      <c r="B989" s="787"/>
      <c r="C989" s="787"/>
      <c r="G989" s="4">
        <f t="shared" si="22"/>
        <v>0</v>
      </c>
    </row>
    <row r="990" spans="2:7">
      <c r="B990" s="787"/>
      <c r="C990" s="787"/>
      <c r="G990" s="4">
        <f t="shared" si="22"/>
        <v>0</v>
      </c>
    </row>
    <row r="991" spans="2:7">
      <c r="B991" s="787"/>
      <c r="C991" s="787"/>
      <c r="G991" s="4">
        <f t="shared" si="22"/>
        <v>0</v>
      </c>
    </row>
    <row r="992" spans="2:7">
      <c r="B992" s="787"/>
      <c r="C992" s="787"/>
      <c r="G992" s="4">
        <f t="shared" si="22"/>
        <v>0</v>
      </c>
    </row>
    <row r="993" spans="2:7">
      <c r="B993" s="787"/>
      <c r="C993" s="787"/>
      <c r="G993" s="4">
        <f t="shared" si="22"/>
        <v>0</v>
      </c>
    </row>
    <row r="994" spans="2:7">
      <c r="B994" s="787"/>
      <c r="C994" s="787"/>
      <c r="G994" s="4">
        <f t="shared" si="22"/>
        <v>0</v>
      </c>
    </row>
    <row r="995" spans="2:7">
      <c r="B995" s="787"/>
      <c r="C995" s="787"/>
      <c r="G995" s="4">
        <f t="shared" si="22"/>
        <v>0</v>
      </c>
    </row>
    <row r="996" spans="2:7">
      <c r="B996" s="787"/>
      <c r="C996" s="787"/>
      <c r="G996" s="4">
        <f t="shared" si="22"/>
        <v>0</v>
      </c>
    </row>
    <row r="997" spans="2:7">
      <c r="B997" s="787"/>
      <c r="C997" s="787"/>
      <c r="G997" s="4">
        <f t="shared" si="22"/>
        <v>0</v>
      </c>
    </row>
    <row r="998" spans="2:7">
      <c r="B998" s="787"/>
      <c r="C998" s="787"/>
      <c r="G998" s="4">
        <f t="shared" si="22"/>
        <v>0</v>
      </c>
    </row>
    <row r="999" spans="2:7">
      <c r="B999" s="787"/>
      <c r="C999" s="787"/>
      <c r="G999" s="4">
        <f t="shared" si="22"/>
        <v>0</v>
      </c>
    </row>
    <row r="1000" spans="2:7">
      <c r="B1000" s="787"/>
      <c r="C1000" s="787"/>
      <c r="G1000" s="4">
        <f t="shared" si="22"/>
        <v>0</v>
      </c>
    </row>
    <row r="1001" spans="2:7">
      <c r="B1001" s="787"/>
      <c r="C1001" s="787"/>
      <c r="G1001" s="4">
        <f t="shared" si="22"/>
        <v>0</v>
      </c>
    </row>
    <row r="1002" spans="2:7">
      <c r="B1002" s="787"/>
      <c r="C1002" s="787"/>
      <c r="G1002" s="4">
        <f t="shared" si="22"/>
        <v>0</v>
      </c>
    </row>
    <row r="1003" spans="2:7">
      <c r="B1003" s="787"/>
      <c r="C1003" s="787"/>
      <c r="G1003" s="4">
        <f t="shared" si="22"/>
        <v>0</v>
      </c>
    </row>
    <row r="1004" spans="2:7">
      <c r="B1004" s="787"/>
      <c r="C1004" s="787"/>
      <c r="G1004" s="4">
        <f t="shared" si="22"/>
        <v>0</v>
      </c>
    </row>
    <row r="1005" spans="2:7">
      <c r="B1005" s="787"/>
      <c r="C1005" s="787"/>
      <c r="G1005" s="4">
        <f t="shared" si="22"/>
        <v>0</v>
      </c>
    </row>
    <row r="1006" spans="2:7">
      <c r="B1006" s="787"/>
      <c r="C1006" s="787"/>
      <c r="G1006" s="4">
        <f t="shared" si="22"/>
        <v>0</v>
      </c>
    </row>
    <row r="1007" spans="2:7">
      <c r="B1007" s="787"/>
      <c r="C1007" s="787"/>
      <c r="G1007" s="4">
        <f t="shared" si="22"/>
        <v>0</v>
      </c>
    </row>
    <row r="1008" spans="2:7">
      <c r="B1008" s="787"/>
      <c r="C1008" s="787"/>
      <c r="G1008" s="4">
        <f t="shared" si="22"/>
        <v>0</v>
      </c>
    </row>
    <row r="1009" spans="2:7">
      <c r="B1009" s="787"/>
      <c r="C1009" s="787"/>
      <c r="G1009" s="4">
        <f t="shared" si="22"/>
        <v>0</v>
      </c>
    </row>
    <row r="1010" spans="2:7">
      <c r="B1010" s="787"/>
      <c r="C1010" s="787"/>
      <c r="G1010" s="4">
        <f t="shared" si="22"/>
        <v>0</v>
      </c>
    </row>
    <row r="1011" spans="2:7">
      <c r="B1011" s="787"/>
      <c r="C1011" s="787"/>
      <c r="G1011" s="4">
        <f t="shared" si="22"/>
        <v>0</v>
      </c>
    </row>
    <row r="1012" spans="2:7">
      <c r="B1012" s="787"/>
      <c r="C1012" s="787"/>
      <c r="G1012" s="4">
        <f t="shared" si="22"/>
        <v>0</v>
      </c>
    </row>
    <row r="1013" spans="2:7">
      <c r="B1013" s="787"/>
      <c r="C1013" s="787"/>
      <c r="G1013" s="4">
        <f t="shared" si="22"/>
        <v>0</v>
      </c>
    </row>
  </sheetData>
  <mergeCells count="5">
    <mergeCell ref="J730:L730"/>
    <mergeCell ref="B3:F3"/>
    <mergeCell ref="I637:K637"/>
    <mergeCell ref="I663:K663"/>
    <mergeCell ref="J706:L706"/>
  </mergeCell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8FD1-9975-4648-9EA1-6506DFD5BCC0}">
  <sheetPr>
    <tabColor rgb="FF00B0F0"/>
  </sheetPr>
  <dimension ref="A1:M310"/>
  <sheetViews>
    <sheetView topLeftCell="Q45" workbookViewId="0">
      <selection activeCell="A62" sqref="A62"/>
    </sheetView>
  </sheetViews>
  <sheetFormatPr defaultColWidth="11.42578125" defaultRowHeight="15"/>
  <cols>
    <col min="1" max="1" width="11.42578125" style="258"/>
    <col min="2" max="2" width="12.85546875" style="88" bestFit="1" customWidth="1"/>
    <col min="3" max="3" width="11.42578125" style="88"/>
    <col min="4" max="4" width="11.42578125" style="516"/>
    <col min="5" max="7" width="11.42578125" style="237"/>
    <col min="8" max="8" width="11.42578125" style="88"/>
    <col min="10" max="10" width="20.42578125" bestFit="1" customWidth="1"/>
  </cols>
  <sheetData>
    <row r="1" spans="1:13" ht="15.75" customHeight="1">
      <c r="A1" s="893" t="s">
        <v>5806</v>
      </c>
      <c r="B1" s="893"/>
      <c r="C1" s="893"/>
      <c r="D1" s="893"/>
      <c r="E1" s="893"/>
      <c r="F1" s="893"/>
      <c r="G1" s="893"/>
      <c r="H1" s="497"/>
      <c r="I1" s="232"/>
      <c r="J1" s="232"/>
      <c r="K1" s="232"/>
      <c r="L1" s="232"/>
      <c r="M1" s="232"/>
    </row>
    <row r="2" spans="1:13">
      <c r="A2" s="893"/>
      <c r="B2" s="893"/>
      <c r="C2" s="893"/>
      <c r="D2" s="893"/>
      <c r="E2" s="893"/>
      <c r="F2" s="893"/>
      <c r="G2" s="893"/>
      <c r="H2" s="497"/>
      <c r="I2" s="232"/>
      <c r="J2" s="232"/>
      <c r="K2" s="232"/>
      <c r="L2" s="232"/>
      <c r="M2" s="232"/>
    </row>
    <row r="3" spans="1:13" ht="15.75" customHeight="1">
      <c r="A3" s="893"/>
      <c r="B3" s="893"/>
      <c r="C3" s="893"/>
      <c r="D3" s="893"/>
      <c r="E3" s="893"/>
      <c r="F3" s="893"/>
      <c r="G3" s="893"/>
      <c r="H3" s="497"/>
      <c r="I3" s="232"/>
      <c r="J3" s="507" t="s">
        <v>140</v>
      </c>
      <c r="K3" s="507" t="s">
        <v>5807</v>
      </c>
      <c r="L3" s="232"/>
      <c r="M3" s="232"/>
    </row>
    <row r="4" spans="1:13">
      <c r="A4" s="512"/>
      <c r="B4" s="497"/>
      <c r="C4" s="497"/>
      <c r="D4" s="514"/>
      <c r="E4" s="609"/>
      <c r="F4" s="609"/>
      <c r="G4" s="609"/>
      <c r="H4" s="497"/>
      <c r="I4" s="232"/>
      <c r="J4" s="232"/>
      <c r="K4" s="508"/>
      <c r="L4" s="232"/>
      <c r="M4" s="232"/>
    </row>
    <row r="5" spans="1:13" ht="30.75">
      <c r="A5" s="510" t="s">
        <v>1</v>
      </c>
      <c r="B5" s="509" t="s">
        <v>2</v>
      </c>
      <c r="C5" s="509" t="s">
        <v>3</v>
      </c>
      <c r="D5" s="515" t="s">
        <v>4</v>
      </c>
      <c r="E5" s="614" t="s">
        <v>5</v>
      </c>
      <c r="F5" s="614" t="s">
        <v>6</v>
      </c>
      <c r="G5" s="613" t="s">
        <v>7</v>
      </c>
      <c r="H5" s="497"/>
      <c r="I5" s="232"/>
      <c r="J5" s="232"/>
      <c r="K5" s="232"/>
      <c r="L5" s="232"/>
      <c r="M5" s="232"/>
    </row>
    <row r="6" spans="1:13">
      <c r="A6" s="511"/>
      <c r="B6" s="497"/>
      <c r="C6" s="497"/>
      <c r="D6" s="514"/>
      <c r="E6" s="609"/>
      <c r="F6" s="609"/>
      <c r="G6" s="609"/>
      <c r="H6" s="497"/>
      <c r="I6" s="232"/>
      <c r="J6" s="232"/>
      <c r="K6" s="232"/>
      <c r="L6" s="232"/>
      <c r="M6" s="232"/>
    </row>
    <row r="7" spans="1:13">
      <c r="A7" s="513">
        <v>45900</v>
      </c>
      <c r="B7" s="507" t="s">
        <v>4296</v>
      </c>
      <c r="C7" s="507" t="s">
        <v>21</v>
      </c>
      <c r="D7" s="766" t="s">
        <v>338</v>
      </c>
      <c r="E7" s="767">
        <v>1000</v>
      </c>
      <c r="F7" s="609"/>
      <c r="G7" s="609">
        <f>E7+G6-F7</f>
        <v>1000</v>
      </c>
      <c r="H7" s="497"/>
      <c r="I7" s="232"/>
      <c r="J7" s="232"/>
      <c r="K7" s="232"/>
      <c r="L7" s="232"/>
      <c r="M7" s="232"/>
    </row>
    <row r="8" spans="1:13">
      <c r="A8" s="511"/>
      <c r="B8" s="497"/>
      <c r="C8" s="497"/>
      <c r="D8" s="514" t="s">
        <v>14</v>
      </c>
      <c r="E8" s="609">
        <v>500</v>
      </c>
      <c r="F8" s="609"/>
      <c r="G8" s="609">
        <f t="shared" ref="G8:G55" si="0">E8+G7-F8</f>
        <v>1500</v>
      </c>
      <c r="H8" s="497"/>
      <c r="I8" s="232"/>
      <c r="J8" s="232"/>
      <c r="K8" s="232"/>
      <c r="L8" s="232"/>
      <c r="M8" s="232"/>
    </row>
    <row r="9" spans="1:13">
      <c r="A9" s="511"/>
      <c r="B9" s="497"/>
      <c r="C9" s="497"/>
      <c r="D9" s="514" t="s">
        <v>12</v>
      </c>
      <c r="E9" s="609">
        <v>50</v>
      </c>
      <c r="F9" s="609"/>
      <c r="G9" s="609">
        <f t="shared" si="0"/>
        <v>1550</v>
      </c>
      <c r="H9" s="497"/>
      <c r="I9" s="232"/>
      <c r="J9" s="232"/>
      <c r="K9" s="232"/>
      <c r="L9" s="232"/>
      <c r="M9" s="232"/>
    </row>
    <row r="10" spans="1:13">
      <c r="A10" s="511"/>
      <c r="B10" s="497"/>
      <c r="C10" s="497"/>
      <c r="D10" s="514" t="s">
        <v>13</v>
      </c>
      <c r="E10" s="609">
        <v>6</v>
      </c>
      <c r="F10" s="609"/>
      <c r="G10" s="609">
        <f t="shared" si="0"/>
        <v>1556</v>
      </c>
      <c r="H10" s="497"/>
      <c r="I10" s="232"/>
      <c r="J10" s="232"/>
      <c r="K10" s="232"/>
      <c r="L10" s="232"/>
      <c r="M10" s="232"/>
    </row>
    <row r="11" spans="1:13">
      <c r="A11" s="768">
        <v>45863</v>
      </c>
      <c r="B11" s="769" t="s">
        <v>5808</v>
      </c>
      <c r="C11" s="769" t="s">
        <v>21</v>
      </c>
      <c r="D11" s="766" t="s">
        <v>338</v>
      </c>
      <c r="E11" s="767"/>
      <c r="F11" s="767">
        <v>1000</v>
      </c>
      <c r="G11" s="609">
        <f t="shared" si="0"/>
        <v>556</v>
      </c>
      <c r="H11" s="497"/>
      <c r="I11" s="232"/>
      <c r="J11" s="891" t="s">
        <v>5809</v>
      </c>
      <c r="K11" s="891"/>
      <c r="L11" s="891"/>
      <c r="M11" s="232"/>
    </row>
    <row r="12" spans="1:13">
      <c r="A12" s="511">
        <v>45863</v>
      </c>
      <c r="B12" s="497" t="s">
        <v>5810</v>
      </c>
      <c r="C12" s="497" t="s">
        <v>21</v>
      </c>
      <c r="D12" s="514" t="s">
        <v>14</v>
      </c>
      <c r="E12" s="609"/>
      <c r="F12" s="609">
        <v>500</v>
      </c>
      <c r="G12" s="609">
        <f t="shared" si="0"/>
        <v>56</v>
      </c>
      <c r="H12" s="497"/>
      <c r="I12" s="610">
        <v>2025</v>
      </c>
      <c r="J12" s="507" t="s">
        <v>21</v>
      </c>
      <c r="K12" s="514" t="s">
        <v>12</v>
      </c>
      <c r="L12" s="609">
        <v>20</v>
      </c>
      <c r="M12" s="232"/>
    </row>
    <row r="13" spans="1:13">
      <c r="A13" s="511">
        <v>45930</v>
      </c>
      <c r="B13" s="497" t="s">
        <v>5811</v>
      </c>
      <c r="C13" s="497" t="s">
        <v>21</v>
      </c>
      <c r="D13" s="514" t="s">
        <v>12</v>
      </c>
      <c r="E13" s="609"/>
      <c r="F13" s="609">
        <v>30</v>
      </c>
      <c r="G13" s="609">
        <f t="shared" si="0"/>
        <v>26</v>
      </c>
      <c r="H13" s="497"/>
      <c r="I13" s="232"/>
      <c r="J13" s="232"/>
      <c r="K13" s="514" t="s">
        <v>13</v>
      </c>
      <c r="L13" s="609">
        <v>6</v>
      </c>
      <c r="M13" s="232"/>
    </row>
    <row r="14" spans="1:13">
      <c r="A14" s="511">
        <v>45989</v>
      </c>
      <c r="B14" s="497" t="s">
        <v>5812</v>
      </c>
      <c r="C14" s="497" t="s">
        <v>21</v>
      </c>
      <c r="D14" s="514" t="s">
        <v>12</v>
      </c>
      <c r="E14" s="609"/>
      <c r="F14" s="609">
        <v>20</v>
      </c>
      <c r="G14" s="609">
        <f t="shared" si="0"/>
        <v>6</v>
      </c>
      <c r="H14" s="497"/>
      <c r="I14" s="232"/>
      <c r="J14" s="232"/>
      <c r="K14" s="514"/>
      <c r="L14" s="609"/>
      <c r="M14" s="232"/>
    </row>
    <row r="15" spans="1:13">
      <c r="A15" s="511">
        <v>45989</v>
      </c>
      <c r="B15" s="497" t="s">
        <v>5813</v>
      </c>
      <c r="C15" s="497" t="s">
        <v>21</v>
      </c>
      <c r="D15" s="514" t="s">
        <v>13</v>
      </c>
      <c r="E15" s="609"/>
      <c r="F15" s="609">
        <v>6</v>
      </c>
      <c r="G15" s="609">
        <f t="shared" si="0"/>
        <v>0</v>
      </c>
      <c r="H15" s="497"/>
      <c r="I15" s="232"/>
      <c r="J15" s="232"/>
      <c r="K15" s="514"/>
      <c r="L15" s="609"/>
      <c r="M15" s="232"/>
    </row>
    <row r="16" spans="1:13">
      <c r="A16" s="513">
        <v>45930</v>
      </c>
      <c r="B16" s="507" t="s">
        <v>4296</v>
      </c>
      <c r="C16" s="507" t="s">
        <v>91</v>
      </c>
      <c r="D16" s="514" t="s">
        <v>12</v>
      </c>
      <c r="E16" s="609">
        <v>9.4</v>
      </c>
      <c r="F16" s="609"/>
      <c r="G16" s="609">
        <f t="shared" si="0"/>
        <v>9.4</v>
      </c>
      <c r="H16" s="497"/>
      <c r="I16" s="232"/>
      <c r="J16" s="507" t="s">
        <v>91</v>
      </c>
      <c r="K16" s="514" t="s">
        <v>12</v>
      </c>
      <c r="L16" s="609">
        <v>9.4</v>
      </c>
      <c r="M16" s="232"/>
    </row>
    <row r="17" spans="1:13">
      <c r="A17" s="511"/>
      <c r="B17" s="497"/>
      <c r="C17" s="497"/>
      <c r="D17" s="514" t="s">
        <v>13</v>
      </c>
      <c r="E17" s="609">
        <v>4</v>
      </c>
      <c r="F17" s="609"/>
      <c r="G17" s="609">
        <f t="shared" si="0"/>
        <v>13.4</v>
      </c>
      <c r="H17" s="497"/>
      <c r="I17" s="232"/>
      <c r="J17" s="497"/>
      <c r="K17" s="514" t="s">
        <v>13</v>
      </c>
      <c r="L17" s="609">
        <v>4</v>
      </c>
      <c r="M17" s="232"/>
    </row>
    <row r="18" spans="1:13">
      <c r="A18" s="511"/>
      <c r="B18" s="497"/>
      <c r="C18" s="497"/>
      <c r="D18" s="514" t="s">
        <v>94</v>
      </c>
      <c r="E18" s="609">
        <v>500</v>
      </c>
      <c r="F18" s="609"/>
      <c r="G18" s="609">
        <f t="shared" si="0"/>
        <v>513.4</v>
      </c>
      <c r="H18" s="497"/>
      <c r="I18" s="232"/>
      <c r="J18" s="786" t="s">
        <v>23</v>
      </c>
      <c r="K18" t="s">
        <v>12</v>
      </c>
      <c r="L18" s="609">
        <v>7.8</v>
      </c>
      <c r="M18" s="232"/>
    </row>
    <row r="19" spans="1:13">
      <c r="A19" s="511">
        <v>45930</v>
      </c>
      <c r="B19" s="497" t="s">
        <v>5814</v>
      </c>
      <c r="C19" s="497" t="s">
        <v>91</v>
      </c>
      <c r="D19" s="514" t="s">
        <v>94</v>
      </c>
      <c r="E19" s="609"/>
      <c r="F19" s="609">
        <v>500</v>
      </c>
      <c r="G19" s="609">
        <f t="shared" si="0"/>
        <v>13.399999999999977</v>
      </c>
      <c r="H19" s="497"/>
      <c r="I19" s="232"/>
      <c r="J19" s="787"/>
      <c r="K19" t="s">
        <v>13</v>
      </c>
      <c r="L19" s="609">
        <v>6</v>
      </c>
      <c r="M19" s="232"/>
    </row>
    <row r="20" spans="1:13">
      <c r="A20" s="511">
        <v>45989</v>
      </c>
      <c r="B20" s="497" t="s">
        <v>5812</v>
      </c>
      <c r="C20" s="497" t="s">
        <v>91</v>
      </c>
      <c r="D20" s="514" t="s">
        <v>12</v>
      </c>
      <c r="E20" s="609"/>
      <c r="F20" s="609">
        <v>9.4</v>
      </c>
      <c r="G20" s="609">
        <f t="shared" si="0"/>
        <v>3.9999999999999769</v>
      </c>
      <c r="H20" s="497"/>
      <c r="I20" s="232"/>
      <c r="J20" s="787"/>
      <c r="L20" s="609"/>
      <c r="M20" s="232"/>
    </row>
    <row r="21" spans="1:13">
      <c r="A21" s="511">
        <v>45989</v>
      </c>
      <c r="B21" s="497" t="s">
        <v>5813</v>
      </c>
      <c r="C21" s="497" t="s">
        <v>91</v>
      </c>
      <c r="D21" s="514" t="s">
        <v>13</v>
      </c>
      <c r="E21" s="609"/>
      <c r="F21" s="609">
        <v>4</v>
      </c>
      <c r="G21" s="609">
        <f t="shared" si="0"/>
        <v>-2.3092638912203256E-14</v>
      </c>
      <c r="H21" s="497"/>
      <c r="I21" s="232"/>
      <c r="J21" s="787"/>
      <c r="L21" s="609"/>
      <c r="M21" s="232"/>
    </row>
    <row r="22" spans="1:13">
      <c r="A22" s="41">
        <v>45961</v>
      </c>
      <c r="B22" s="786" t="s">
        <v>10</v>
      </c>
      <c r="C22" s="786" t="s">
        <v>23</v>
      </c>
      <c r="D22" t="s">
        <v>12</v>
      </c>
      <c r="E22" s="609">
        <v>7.8</v>
      </c>
      <c r="F22" s="609"/>
      <c r="G22" s="609">
        <f t="shared" si="0"/>
        <v>7.7999999999999767</v>
      </c>
      <c r="H22" s="497"/>
      <c r="I22" s="232"/>
      <c r="J22" s="232"/>
      <c r="K22" s="232"/>
      <c r="L22" s="611">
        <f>SUM(L12:L19)</f>
        <v>53.199999999999996</v>
      </c>
      <c r="M22" s="232"/>
    </row>
    <row r="23" spans="1:13">
      <c r="A23" s="39"/>
      <c r="B23" s="787"/>
      <c r="C23" s="787"/>
      <c r="D23" t="s">
        <v>13</v>
      </c>
      <c r="E23" s="609">
        <v>6</v>
      </c>
      <c r="F23" s="609"/>
      <c r="G23" s="609">
        <f t="shared" si="0"/>
        <v>13.799999999999976</v>
      </c>
      <c r="H23" s="497"/>
      <c r="I23" s="232"/>
      <c r="J23" s="232"/>
      <c r="K23" s="232"/>
      <c r="L23" s="608"/>
      <c r="M23" s="232"/>
    </row>
    <row r="24" spans="1:13">
      <c r="A24" s="39"/>
      <c r="B24" s="787"/>
      <c r="C24" s="787"/>
      <c r="D24" t="s">
        <v>14</v>
      </c>
      <c r="E24" s="609">
        <v>500</v>
      </c>
      <c r="F24" s="609"/>
      <c r="G24" s="609">
        <f t="shared" si="0"/>
        <v>513.79999999999995</v>
      </c>
      <c r="H24" s="497"/>
      <c r="I24" s="232"/>
      <c r="J24" s="232"/>
      <c r="K24" s="232"/>
      <c r="L24" s="608"/>
      <c r="M24" s="232"/>
    </row>
    <row r="25" spans="1:13">
      <c r="A25" s="511">
        <v>45961</v>
      </c>
      <c r="B25" s="497" t="s">
        <v>5815</v>
      </c>
      <c r="C25" s="497" t="s">
        <v>23</v>
      </c>
      <c r="D25" t="s">
        <v>14</v>
      </c>
      <c r="E25" s="609"/>
      <c r="F25" s="609">
        <v>500</v>
      </c>
      <c r="G25" s="609">
        <f t="shared" si="0"/>
        <v>13.799999999999955</v>
      </c>
      <c r="H25" s="497"/>
      <c r="I25" s="232"/>
      <c r="J25" s="232"/>
      <c r="K25" s="232"/>
      <c r="L25" s="232"/>
      <c r="M25" s="232"/>
    </row>
    <row r="26" spans="1:13">
      <c r="A26" s="511">
        <v>45989</v>
      </c>
      <c r="B26" s="497" t="s">
        <v>5812</v>
      </c>
      <c r="C26" s="497" t="s">
        <v>23</v>
      </c>
      <c r="D26" s="514" t="s">
        <v>12</v>
      </c>
      <c r="E26" s="609"/>
      <c r="F26" s="609">
        <v>7.8</v>
      </c>
      <c r="G26" s="609">
        <f t="shared" si="0"/>
        <v>5.9999999999999547</v>
      </c>
      <c r="H26" s="497"/>
      <c r="I26" s="232"/>
      <c r="J26" s="232"/>
      <c r="K26" s="232"/>
      <c r="L26" s="232"/>
      <c r="M26" s="232"/>
    </row>
    <row r="27" spans="1:13">
      <c r="A27" s="511">
        <v>45989</v>
      </c>
      <c r="B27" s="497" t="s">
        <v>5813</v>
      </c>
      <c r="C27" s="497" t="s">
        <v>23</v>
      </c>
      <c r="D27" s="514" t="s">
        <v>13</v>
      </c>
      <c r="E27" s="609"/>
      <c r="F27" s="609">
        <v>6</v>
      </c>
      <c r="G27" s="609">
        <f t="shared" si="0"/>
        <v>-4.5297099404706387E-14</v>
      </c>
      <c r="H27" s="497"/>
      <c r="I27" s="232"/>
      <c r="J27" s="891" t="s">
        <v>5809</v>
      </c>
      <c r="K27" s="891"/>
      <c r="L27" s="891"/>
      <c r="M27" s="232"/>
    </row>
    <row r="28" spans="1:13">
      <c r="A28" s="133">
        <v>45991</v>
      </c>
      <c r="B28" s="786" t="s">
        <v>10</v>
      </c>
      <c r="C28" s="786" t="s">
        <v>24</v>
      </c>
      <c r="D28" s="232" t="s">
        <v>12</v>
      </c>
      <c r="E28" s="12">
        <v>9.1999999999999993</v>
      </c>
      <c r="F28" s="121"/>
      <c r="G28" s="609">
        <f t="shared" si="0"/>
        <v>9.1999999999999531</v>
      </c>
      <c r="H28" s="497"/>
      <c r="I28" s="610">
        <v>2025</v>
      </c>
      <c r="J28" s="786" t="s">
        <v>24</v>
      </c>
      <c r="K28" s="232" t="s">
        <v>12</v>
      </c>
      <c r="L28" s="12">
        <v>9.1999999999999993</v>
      </c>
      <c r="M28" s="232"/>
    </row>
    <row r="29" spans="1:13">
      <c r="A29" s="106"/>
      <c r="B29" s="787"/>
      <c r="C29" s="787"/>
      <c r="D29" s="232" t="s">
        <v>13</v>
      </c>
      <c r="E29" s="12">
        <v>5</v>
      </c>
      <c r="F29" s="121"/>
      <c r="G29" s="609">
        <f t="shared" si="0"/>
        <v>14.199999999999953</v>
      </c>
      <c r="H29" s="497"/>
      <c r="I29" s="232"/>
      <c r="J29" s="787"/>
      <c r="K29" s="232" t="s">
        <v>13</v>
      </c>
      <c r="L29" s="12">
        <v>5</v>
      </c>
      <c r="M29" s="232"/>
    </row>
    <row r="30" spans="1:13">
      <c r="A30" s="106"/>
      <c r="B30" s="787"/>
      <c r="C30" s="787"/>
      <c r="D30" s="232" t="s">
        <v>14</v>
      </c>
      <c r="E30" s="12">
        <v>500</v>
      </c>
      <c r="F30" s="121"/>
      <c r="G30" s="609">
        <f t="shared" si="0"/>
        <v>514.19999999999993</v>
      </c>
      <c r="H30" s="497"/>
      <c r="I30" s="232"/>
      <c r="J30" s="786" t="s">
        <v>25</v>
      </c>
      <c r="K30" t="s">
        <v>12</v>
      </c>
      <c r="L30" s="609">
        <v>8.9</v>
      </c>
      <c r="M30" s="232"/>
    </row>
    <row r="31" spans="1:13">
      <c r="A31" s="103">
        <v>45991</v>
      </c>
      <c r="B31" s="787" t="s">
        <v>5816</v>
      </c>
      <c r="C31" s="787" t="s">
        <v>24</v>
      </c>
      <c r="D31" t="s">
        <v>14</v>
      </c>
      <c r="E31" s="12"/>
      <c r="F31" s="121">
        <v>500</v>
      </c>
      <c r="G31" s="609">
        <f t="shared" si="0"/>
        <v>14.199999999999932</v>
      </c>
      <c r="H31" s="497"/>
      <c r="I31" s="610"/>
      <c r="J31" s="786"/>
      <c r="K31" t="s">
        <v>13</v>
      </c>
      <c r="L31" s="609">
        <v>5</v>
      </c>
      <c r="M31" s="232"/>
    </row>
    <row r="32" spans="1:13">
      <c r="A32" s="103">
        <v>46134</v>
      </c>
      <c r="B32" s="787" t="s">
        <v>5817</v>
      </c>
      <c r="C32" s="787" t="s">
        <v>24</v>
      </c>
      <c r="D32" s="232" t="s">
        <v>12</v>
      </c>
      <c r="E32" s="12"/>
      <c r="F32" s="121">
        <v>9.1999999999999993</v>
      </c>
      <c r="G32" s="609">
        <f t="shared" si="0"/>
        <v>4.9999999999999325</v>
      </c>
      <c r="H32" s="497"/>
      <c r="I32" s="610"/>
      <c r="J32" s="786"/>
      <c r="L32" s="609"/>
      <c r="M32" s="232"/>
    </row>
    <row r="33" spans="1:13">
      <c r="A33" s="103">
        <v>46134</v>
      </c>
      <c r="B33" s="787" t="s">
        <v>5817</v>
      </c>
      <c r="C33" s="787" t="s">
        <v>24</v>
      </c>
      <c r="D33" s="232" t="s">
        <v>13</v>
      </c>
      <c r="E33" s="12"/>
      <c r="F33" s="121">
        <v>5</v>
      </c>
      <c r="G33" s="609">
        <f t="shared" si="0"/>
        <v>-6.7501559897209518E-14</v>
      </c>
      <c r="H33" s="497"/>
      <c r="I33" s="610"/>
      <c r="J33" s="786"/>
      <c r="L33" s="609"/>
      <c r="M33" s="232"/>
    </row>
    <row r="34" spans="1:13">
      <c r="A34" s="727">
        <v>46022</v>
      </c>
      <c r="B34" s="728" t="s">
        <v>10</v>
      </c>
      <c r="C34" s="728" t="s">
        <v>25</v>
      </c>
      <c r="D34" s="729" t="s">
        <v>12</v>
      </c>
      <c r="E34" s="737">
        <v>8.9</v>
      </c>
      <c r="F34" s="737"/>
      <c r="G34" s="609">
        <f t="shared" si="0"/>
        <v>8.8999999999999329</v>
      </c>
      <c r="H34" s="738"/>
      <c r="I34" s="610">
        <v>2026</v>
      </c>
      <c r="J34" s="786" t="s">
        <v>11</v>
      </c>
      <c r="K34" t="s">
        <v>12</v>
      </c>
      <c r="L34" s="12">
        <v>7</v>
      </c>
      <c r="M34" s="232"/>
    </row>
    <row r="35" spans="1:13">
      <c r="A35" s="727"/>
      <c r="B35" s="728"/>
      <c r="C35" s="728"/>
      <c r="D35" s="729" t="s">
        <v>13</v>
      </c>
      <c r="E35" s="737">
        <v>5</v>
      </c>
      <c r="F35" s="737"/>
      <c r="G35" s="609">
        <f t="shared" si="0"/>
        <v>13.899999999999933</v>
      </c>
      <c r="H35" s="738"/>
      <c r="I35" s="610"/>
      <c r="J35" s="787"/>
      <c r="K35" t="s">
        <v>13</v>
      </c>
      <c r="L35" s="12">
        <v>3</v>
      </c>
      <c r="M35" s="232"/>
    </row>
    <row r="36" spans="1:13">
      <c r="A36" s="732"/>
      <c r="B36" s="733"/>
      <c r="C36" s="733"/>
      <c r="D36" s="729" t="s">
        <v>14</v>
      </c>
      <c r="E36" s="737">
        <v>500</v>
      </c>
      <c r="F36" s="737"/>
      <c r="G36" s="609">
        <f t="shared" si="0"/>
        <v>513.9</v>
      </c>
      <c r="H36" s="738"/>
      <c r="I36" s="610"/>
      <c r="J36" s="786" t="s">
        <v>15</v>
      </c>
      <c r="K36" t="s">
        <v>12</v>
      </c>
      <c r="L36" s="121">
        <v>9</v>
      </c>
      <c r="M36" s="232"/>
    </row>
    <row r="37" spans="1:13">
      <c r="A37" s="39">
        <v>46021</v>
      </c>
      <c r="B37" s="787" t="s">
        <v>5818</v>
      </c>
      <c r="C37" s="787" t="s">
        <v>25</v>
      </c>
      <c r="D37" t="s">
        <v>14</v>
      </c>
      <c r="E37" s="12"/>
      <c r="F37" s="12">
        <v>500</v>
      </c>
      <c r="G37" s="609">
        <f t="shared" si="0"/>
        <v>13.899999999999977</v>
      </c>
      <c r="H37" s="497"/>
      <c r="I37" s="610"/>
      <c r="J37" s="787"/>
      <c r="K37" t="s">
        <v>13</v>
      </c>
      <c r="L37" s="121">
        <v>6</v>
      </c>
      <c r="M37" s="232"/>
    </row>
    <row r="38" spans="1:13">
      <c r="A38" s="103">
        <v>46134</v>
      </c>
      <c r="B38" s="787" t="s">
        <v>5817</v>
      </c>
      <c r="C38" s="787" t="s">
        <v>25</v>
      </c>
      <c r="D38" s="232" t="s">
        <v>12</v>
      </c>
      <c r="E38" s="12"/>
      <c r="F38" s="12">
        <v>8.9</v>
      </c>
      <c r="G38" s="609">
        <f t="shared" si="0"/>
        <v>4.9999999999999769</v>
      </c>
      <c r="H38" s="497"/>
      <c r="I38" s="610"/>
      <c r="J38" s="787"/>
      <c r="L38" s="121"/>
      <c r="M38" s="232"/>
    </row>
    <row r="39" spans="1:13">
      <c r="A39" s="103">
        <v>46134</v>
      </c>
      <c r="B39" s="787" t="s">
        <v>5817</v>
      </c>
      <c r="C39" s="787" t="s">
        <v>25</v>
      </c>
      <c r="D39" s="232" t="s">
        <v>13</v>
      </c>
      <c r="E39" s="12"/>
      <c r="F39" s="12">
        <v>5</v>
      </c>
      <c r="G39" s="609">
        <f t="shared" si="0"/>
        <v>-2.3092638912203256E-14</v>
      </c>
      <c r="H39" s="497"/>
      <c r="I39" s="610"/>
      <c r="J39" s="787"/>
      <c r="L39" s="121"/>
      <c r="M39" s="232"/>
    </row>
    <row r="40" spans="1:13">
      <c r="A40" s="41">
        <v>46053</v>
      </c>
      <c r="B40" s="786" t="s">
        <v>10</v>
      </c>
      <c r="C40" s="786" t="s">
        <v>11</v>
      </c>
      <c r="D40" t="s">
        <v>12</v>
      </c>
      <c r="E40" s="12">
        <v>7</v>
      </c>
      <c r="F40" s="609"/>
      <c r="G40" s="609">
        <f t="shared" si="0"/>
        <v>6.9999999999999769</v>
      </c>
      <c r="H40" s="497"/>
      <c r="I40" s="610"/>
      <c r="J40" s="786" t="s">
        <v>16</v>
      </c>
      <c r="K40" t="s">
        <v>12</v>
      </c>
      <c r="L40" s="237">
        <v>7</v>
      </c>
      <c r="M40" s="232"/>
    </row>
    <row r="41" spans="1:13">
      <c r="A41" s="39"/>
      <c r="B41" s="787"/>
      <c r="C41" s="787"/>
      <c r="D41" t="s">
        <v>13</v>
      </c>
      <c r="E41" s="12">
        <v>3</v>
      </c>
      <c r="G41" s="609">
        <f t="shared" si="0"/>
        <v>9.9999999999999769</v>
      </c>
      <c r="H41" s="803"/>
      <c r="J41" s="787"/>
      <c r="K41" t="s">
        <v>13</v>
      </c>
      <c r="L41" s="12">
        <v>6</v>
      </c>
    </row>
    <row r="42" spans="1:13">
      <c r="A42" s="39"/>
      <c r="B42" s="787"/>
      <c r="C42" s="787"/>
      <c r="D42" t="s">
        <v>14</v>
      </c>
      <c r="E42" s="12">
        <v>500</v>
      </c>
      <c r="G42" s="609">
        <f t="shared" si="0"/>
        <v>510</v>
      </c>
      <c r="H42" s="803"/>
      <c r="L42" s="135">
        <f>SUM(L28:L41)</f>
        <v>66.099999999999994</v>
      </c>
    </row>
    <row r="43" spans="1:13">
      <c r="A43" s="39">
        <v>46053</v>
      </c>
      <c r="B43" s="787" t="s">
        <v>5819</v>
      </c>
      <c r="C43" s="787" t="s">
        <v>11</v>
      </c>
      <c r="D43" t="s">
        <v>14</v>
      </c>
      <c r="E43" s="4"/>
      <c r="F43" s="12">
        <v>500</v>
      </c>
      <c r="G43" s="609">
        <f t="shared" si="0"/>
        <v>10</v>
      </c>
      <c r="H43" s="803"/>
    </row>
    <row r="44" spans="1:13">
      <c r="A44" s="103">
        <v>46134</v>
      </c>
      <c r="B44" s="787" t="s">
        <v>5817</v>
      </c>
      <c r="C44" s="787" t="s">
        <v>11</v>
      </c>
      <c r="D44" s="232" t="s">
        <v>12</v>
      </c>
      <c r="E44" s="4"/>
      <c r="F44" s="12">
        <v>7</v>
      </c>
      <c r="G44" s="609">
        <f t="shared" si="0"/>
        <v>3</v>
      </c>
      <c r="H44" s="803"/>
    </row>
    <row r="45" spans="1:13">
      <c r="A45" s="103">
        <v>46134</v>
      </c>
      <c r="B45" s="787" t="s">
        <v>5817</v>
      </c>
      <c r="C45" s="787" t="s">
        <v>11</v>
      </c>
      <c r="D45" s="232" t="s">
        <v>13</v>
      </c>
      <c r="E45" s="4"/>
      <c r="F45" s="12">
        <v>3</v>
      </c>
      <c r="G45" s="609">
        <f t="shared" si="0"/>
        <v>0</v>
      </c>
      <c r="H45" s="803"/>
    </row>
    <row r="46" spans="1:13">
      <c r="A46" s="41">
        <v>46081</v>
      </c>
      <c r="B46" s="786" t="s">
        <v>10</v>
      </c>
      <c r="C46" s="786" t="s">
        <v>15</v>
      </c>
      <c r="D46" t="s">
        <v>12</v>
      </c>
      <c r="E46" s="121">
        <v>9</v>
      </c>
      <c r="G46" s="609">
        <f t="shared" si="0"/>
        <v>9</v>
      </c>
      <c r="H46" s="803"/>
    </row>
    <row r="47" spans="1:13">
      <c r="A47" s="39"/>
      <c r="B47" s="787"/>
      <c r="C47" s="787"/>
      <c r="D47" t="s">
        <v>13</v>
      </c>
      <c r="E47" s="121">
        <v>6</v>
      </c>
      <c r="G47" s="609">
        <f t="shared" si="0"/>
        <v>15</v>
      </c>
      <c r="H47" s="803"/>
    </row>
    <row r="48" spans="1:13">
      <c r="A48" s="39"/>
      <c r="B48" s="787"/>
      <c r="C48" s="787"/>
      <c r="D48" t="s">
        <v>14</v>
      </c>
      <c r="E48" s="121">
        <v>500</v>
      </c>
      <c r="G48" s="609">
        <f t="shared" si="0"/>
        <v>515</v>
      </c>
      <c r="H48" s="803"/>
    </row>
    <row r="49" spans="1:8">
      <c r="A49" s="39">
        <v>46081</v>
      </c>
      <c r="B49" s="787" t="s">
        <v>5820</v>
      </c>
      <c r="C49" s="787" t="s">
        <v>15</v>
      </c>
      <c r="D49" t="s">
        <v>14</v>
      </c>
      <c r="E49" s="121"/>
      <c r="F49" s="121">
        <v>500</v>
      </c>
      <c r="G49" s="609">
        <f t="shared" si="0"/>
        <v>15</v>
      </c>
      <c r="H49" s="803"/>
    </row>
    <row r="50" spans="1:8">
      <c r="A50" s="103">
        <v>46134</v>
      </c>
      <c r="B50" s="787" t="s">
        <v>5817</v>
      </c>
      <c r="C50" s="787" t="s">
        <v>15</v>
      </c>
      <c r="D50" s="232" t="s">
        <v>12</v>
      </c>
      <c r="E50" s="121"/>
      <c r="F50" s="121">
        <v>9</v>
      </c>
      <c r="G50" s="609">
        <f t="shared" si="0"/>
        <v>6</v>
      </c>
      <c r="H50" s="803"/>
    </row>
    <row r="51" spans="1:8">
      <c r="A51" s="103">
        <v>46134</v>
      </c>
      <c r="B51" s="787" t="s">
        <v>5817</v>
      </c>
      <c r="C51" s="787" t="s">
        <v>15</v>
      </c>
      <c r="D51" s="232" t="s">
        <v>13</v>
      </c>
      <c r="E51" s="121"/>
      <c r="F51" s="121">
        <v>6</v>
      </c>
      <c r="G51" s="609">
        <f t="shared" si="0"/>
        <v>0</v>
      </c>
      <c r="H51" s="803"/>
    </row>
    <row r="52" spans="1:8">
      <c r="A52" s="41">
        <v>46112</v>
      </c>
      <c r="B52" s="786" t="s">
        <v>10</v>
      </c>
      <c r="C52" s="786" t="s">
        <v>16</v>
      </c>
      <c r="D52" t="s">
        <v>12</v>
      </c>
      <c r="E52" s="237">
        <v>7</v>
      </c>
      <c r="G52" s="609">
        <f t="shared" si="0"/>
        <v>7</v>
      </c>
      <c r="H52" s="803"/>
    </row>
    <row r="53" spans="1:8">
      <c r="A53" s="39"/>
      <c r="B53" s="787"/>
      <c r="C53" s="787"/>
      <c r="D53" t="s">
        <v>13</v>
      </c>
      <c r="E53" s="12">
        <v>6</v>
      </c>
      <c r="G53" s="609">
        <f t="shared" si="0"/>
        <v>13</v>
      </c>
      <c r="H53" s="803"/>
    </row>
    <row r="54" spans="1:8">
      <c r="A54" s="39"/>
      <c r="B54" s="787"/>
      <c r="C54" s="787"/>
      <c r="D54" t="s">
        <v>14</v>
      </c>
      <c r="E54" s="237">
        <v>500</v>
      </c>
      <c r="G54" s="609">
        <f t="shared" si="0"/>
        <v>513</v>
      </c>
      <c r="H54" s="803"/>
    </row>
    <row r="55" spans="1:8">
      <c r="A55" s="258">
        <v>46111</v>
      </c>
      <c r="B55" s="803" t="s">
        <v>5821</v>
      </c>
      <c r="C55" s="803" t="s">
        <v>16</v>
      </c>
      <c r="D55" s="516" t="s">
        <v>14</v>
      </c>
      <c r="F55" s="237">
        <v>360</v>
      </c>
      <c r="G55" s="609">
        <f t="shared" si="0"/>
        <v>153</v>
      </c>
      <c r="H55" s="803"/>
    </row>
    <row r="56" spans="1:8">
      <c r="A56" s="258">
        <v>46119</v>
      </c>
      <c r="B56" s="803" t="s">
        <v>5822</v>
      </c>
      <c r="C56" s="803" t="s">
        <v>16</v>
      </c>
      <c r="D56" s="516" t="s">
        <v>14</v>
      </c>
      <c r="F56" s="237">
        <v>140</v>
      </c>
      <c r="G56" s="609">
        <f t="shared" ref="G37:G106" si="1">E56+G55-F56</f>
        <v>13</v>
      </c>
      <c r="H56" s="803"/>
    </row>
    <row r="57" spans="1:8">
      <c r="A57" s="258">
        <v>46134</v>
      </c>
      <c r="B57" s="803" t="s">
        <v>5823</v>
      </c>
      <c r="C57" s="803" t="s">
        <v>16</v>
      </c>
      <c r="D57" s="516" t="s">
        <v>12</v>
      </c>
      <c r="F57" s="237">
        <v>7</v>
      </c>
      <c r="G57" s="609">
        <f t="shared" si="1"/>
        <v>6</v>
      </c>
      <c r="H57" s="803"/>
    </row>
    <row r="58" spans="1:8">
      <c r="A58" s="258">
        <v>46134</v>
      </c>
      <c r="B58" s="803" t="s">
        <v>5823</v>
      </c>
      <c r="C58" s="803" t="s">
        <v>16</v>
      </c>
      <c r="D58" s="516" t="s">
        <v>13</v>
      </c>
      <c r="F58" s="237">
        <v>6</v>
      </c>
      <c r="G58" s="609">
        <f t="shared" si="1"/>
        <v>0</v>
      </c>
      <c r="H58" s="803"/>
    </row>
    <row r="59" spans="1:8">
      <c r="A59" s="41">
        <v>46142</v>
      </c>
      <c r="B59" s="786" t="s">
        <v>10</v>
      </c>
      <c r="C59" s="786" t="s">
        <v>1880</v>
      </c>
      <c r="D59" t="s">
        <v>12</v>
      </c>
      <c r="G59" s="609">
        <f t="shared" si="1"/>
        <v>0</v>
      </c>
      <c r="H59" s="803"/>
    </row>
    <row r="60" spans="1:8">
      <c r="A60" s="39"/>
      <c r="B60" s="787"/>
      <c r="C60" s="787"/>
      <c r="D60" t="s">
        <v>13</v>
      </c>
      <c r="G60" s="609">
        <f t="shared" si="1"/>
        <v>0</v>
      </c>
      <c r="H60" s="803"/>
    </row>
    <row r="61" spans="1:8">
      <c r="A61" s="39"/>
      <c r="B61" s="787"/>
      <c r="C61" s="787"/>
      <c r="D61" t="s">
        <v>14</v>
      </c>
      <c r="E61" s="237">
        <v>500</v>
      </c>
      <c r="G61" s="609">
        <f t="shared" si="1"/>
        <v>500</v>
      </c>
      <c r="H61" s="803"/>
    </row>
    <row r="62" spans="1:8">
      <c r="A62" s="258">
        <v>46142</v>
      </c>
      <c r="B62" s="803" t="s">
        <v>5824</v>
      </c>
      <c r="C62" s="803" t="s">
        <v>1880</v>
      </c>
      <c r="D62" s="516" t="s">
        <v>14</v>
      </c>
      <c r="F62" s="237">
        <v>500</v>
      </c>
      <c r="G62" s="609">
        <f t="shared" si="1"/>
        <v>0</v>
      </c>
      <c r="H62" s="803"/>
    </row>
    <row r="63" spans="1:8">
      <c r="B63" s="803"/>
      <c r="C63" s="803"/>
      <c r="G63" s="609">
        <f t="shared" si="1"/>
        <v>0</v>
      </c>
      <c r="H63" s="803"/>
    </row>
    <row r="64" spans="1:8">
      <c r="B64" s="803"/>
      <c r="C64" s="803"/>
      <c r="G64" s="609">
        <f t="shared" si="1"/>
        <v>0</v>
      </c>
      <c r="H64" s="803"/>
    </row>
    <row r="65" spans="2:8">
      <c r="B65" s="803"/>
      <c r="C65" s="803"/>
      <c r="G65" s="609">
        <f t="shared" si="1"/>
        <v>0</v>
      </c>
      <c r="H65" s="803"/>
    </row>
    <row r="66" spans="2:8">
      <c r="B66" s="803"/>
      <c r="C66" s="803"/>
      <c r="G66" s="609">
        <f t="shared" si="1"/>
        <v>0</v>
      </c>
      <c r="H66" s="803"/>
    </row>
    <row r="67" spans="2:8">
      <c r="B67" s="803"/>
      <c r="C67" s="803"/>
      <c r="G67" s="609">
        <f t="shared" si="1"/>
        <v>0</v>
      </c>
      <c r="H67" s="803"/>
    </row>
    <row r="68" spans="2:8">
      <c r="B68" s="803"/>
      <c r="C68" s="803"/>
      <c r="G68" s="609">
        <f t="shared" si="1"/>
        <v>0</v>
      </c>
      <c r="H68" s="803"/>
    </row>
    <row r="69" spans="2:8">
      <c r="B69" s="803"/>
      <c r="C69" s="803"/>
      <c r="G69" s="609">
        <f t="shared" si="1"/>
        <v>0</v>
      </c>
      <c r="H69" s="803"/>
    </row>
    <row r="70" spans="2:8">
      <c r="B70" s="803"/>
      <c r="C70" s="803"/>
      <c r="G70" s="609">
        <f t="shared" si="1"/>
        <v>0</v>
      </c>
      <c r="H70" s="803"/>
    </row>
    <row r="71" spans="2:8">
      <c r="B71" s="803"/>
      <c r="C71" s="803"/>
      <c r="G71" s="609">
        <f t="shared" si="1"/>
        <v>0</v>
      </c>
      <c r="H71" s="803"/>
    </row>
    <row r="72" spans="2:8">
      <c r="B72" s="803"/>
      <c r="C72" s="803"/>
      <c r="G72" s="609">
        <f t="shared" si="1"/>
        <v>0</v>
      </c>
      <c r="H72" s="803"/>
    </row>
    <row r="73" spans="2:8">
      <c r="B73" s="803"/>
      <c r="C73" s="803"/>
      <c r="G73" s="609">
        <f t="shared" si="1"/>
        <v>0</v>
      </c>
      <c r="H73" s="803"/>
    </row>
    <row r="74" spans="2:8">
      <c r="B74" s="803"/>
      <c r="C74" s="803"/>
      <c r="G74" s="609">
        <f t="shared" si="1"/>
        <v>0</v>
      </c>
      <c r="H74" s="803"/>
    </row>
    <row r="75" spans="2:8">
      <c r="B75" s="803"/>
      <c r="C75" s="803"/>
      <c r="G75" s="609">
        <f t="shared" si="1"/>
        <v>0</v>
      </c>
      <c r="H75" s="803"/>
    </row>
    <row r="76" spans="2:8">
      <c r="B76" s="803"/>
      <c r="C76" s="803"/>
      <c r="G76" s="609">
        <f t="shared" si="1"/>
        <v>0</v>
      </c>
      <c r="H76" s="803"/>
    </row>
    <row r="77" spans="2:8">
      <c r="B77" s="803"/>
      <c r="C77" s="803"/>
      <c r="G77" s="609">
        <f t="shared" si="1"/>
        <v>0</v>
      </c>
      <c r="H77" s="803"/>
    </row>
    <row r="78" spans="2:8">
      <c r="B78" s="803"/>
      <c r="C78" s="803"/>
      <c r="G78" s="609">
        <f t="shared" si="1"/>
        <v>0</v>
      </c>
      <c r="H78" s="803"/>
    </row>
    <row r="79" spans="2:8">
      <c r="B79" s="803"/>
      <c r="C79" s="803"/>
      <c r="G79" s="609">
        <f t="shared" si="1"/>
        <v>0</v>
      </c>
      <c r="H79" s="803"/>
    </row>
    <row r="80" spans="2:8">
      <c r="B80" s="803"/>
      <c r="C80" s="803"/>
      <c r="G80" s="609">
        <f t="shared" si="1"/>
        <v>0</v>
      </c>
      <c r="H80" s="803"/>
    </row>
    <row r="81" spans="2:8">
      <c r="B81" s="803"/>
      <c r="C81" s="803"/>
      <c r="G81" s="609">
        <f t="shared" si="1"/>
        <v>0</v>
      </c>
      <c r="H81" s="803"/>
    </row>
    <row r="82" spans="2:8">
      <c r="B82" s="803"/>
      <c r="C82" s="803"/>
      <c r="G82" s="609">
        <f t="shared" si="1"/>
        <v>0</v>
      </c>
      <c r="H82" s="803"/>
    </row>
    <row r="83" spans="2:8">
      <c r="B83" s="803"/>
      <c r="C83" s="803"/>
      <c r="G83" s="609">
        <f t="shared" si="1"/>
        <v>0</v>
      </c>
      <c r="H83" s="803"/>
    </row>
    <row r="84" spans="2:8">
      <c r="B84" s="803"/>
      <c r="C84" s="803"/>
      <c r="G84" s="609">
        <f t="shared" si="1"/>
        <v>0</v>
      </c>
      <c r="H84" s="803"/>
    </row>
    <row r="85" spans="2:8">
      <c r="B85" s="803"/>
      <c r="C85" s="803"/>
      <c r="G85" s="609">
        <f t="shared" si="1"/>
        <v>0</v>
      </c>
      <c r="H85" s="803"/>
    </row>
    <row r="86" spans="2:8">
      <c r="B86" s="803"/>
      <c r="C86" s="803"/>
      <c r="G86" s="609">
        <f t="shared" si="1"/>
        <v>0</v>
      </c>
      <c r="H86" s="803"/>
    </row>
    <row r="87" spans="2:8">
      <c r="B87" s="803"/>
      <c r="C87" s="803"/>
      <c r="G87" s="609">
        <f t="shared" si="1"/>
        <v>0</v>
      </c>
      <c r="H87" s="803"/>
    </row>
    <row r="88" spans="2:8">
      <c r="B88" s="803"/>
      <c r="C88" s="803"/>
      <c r="G88" s="609">
        <f t="shared" si="1"/>
        <v>0</v>
      </c>
      <c r="H88" s="803"/>
    </row>
    <row r="89" spans="2:8">
      <c r="B89" s="803"/>
      <c r="C89" s="803"/>
      <c r="G89" s="609">
        <f t="shared" si="1"/>
        <v>0</v>
      </c>
      <c r="H89" s="803"/>
    </row>
    <row r="90" spans="2:8">
      <c r="B90" s="803"/>
      <c r="C90" s="803"/>
      <c r="G90" s="609">
        <f t="shared" si="1"/>
        <v>0</v>
      </c>
      <c r="H90" s="803"/>
    </row>
    <row r="91" spans="2:8">
      <c r="B91" s="803"/>
      <c r="C91" s="803"/>
      <c r="G91" s="609">
        <f t="shared" si="1"/>
        <v>0</v>
      </c>
      <c r="H91" s="803"/>
    </row>
    <row r="92" spans="2:8">
      <c r="B92" s="803"/>
      <c r="C92" s="803"/>
      <c r="G92" s="609">
        <f t="shared" si="1"/>
        <v>0</v>
      </c>
      <c r="H92" s="803"/>
    </row>
    <row r="93" spans="2:8">
      <c r="B93" s="803"/>
      <c r="C93" s="803"/>
      <c r="G93" s="609">
        <f t="shared" si="1"/>
        <v>0</v>
      </c>
      <c r="H93" s="803"/>
    </row>
    <row r="94" spans="2:8">
      <c r="B94" s="803"/>
      <c r="C94" s="803"/>
      <c r="G94" s="609">
        <f t="shared" si="1"/>
        <v>0</v>
      </c>
      <c r="H94" s="803"/>
    </row>
    <row r="95" spans="2:8">
      <c r="B95" s="803"/>
      <c r="C95" s="803"/>
      <c r="G95" s="609">
        <f t="shared" si="1"/>
        <v>0</v>
      </c>
      <c r="H95" s="803"/>
    </row>
    <row r="96" spans="2:8">
      <c r="B96" s="803"/>
      <c r="C96" s="803"/>
      <c r="G96" s="609">
        <f t="shared" si="1"/>
        <v>0</v>
      </c>
      <c r="H96" s="803"/>
    </row>
    <row r="97" spans="2:8">
      <c r="B97" s="803"/>
      <c r="C97" s="803"/>
      <c r="G97" s="609">
        <f t="shared" si="1"/>
        <v>0</v>
      </c>
      <c r="H97" s="803"/>
    </row>
    <row r="98" spans="2:8">
      <c r="B98" s="803"/>
      <c r="C98" s="803"/>
      <c r="G98" s="609">
        <f t="shared" si="1"/>
        <v>0</v>
      </c>
      <c r="H98" s="803"/>
    </row>
    <row r="99" spans="2:8">
      <c r="B99" s="803"/>
      <c r="C99" s="803"/>
      <c r="G99" s="609">
        <f t="shared" si="1"/>
        <v>0</v>
      </c>
      <c r="H99" s="803"/>
    </row>
    <row r="100" spans="2:8">
      <c r="B100" s="803"/>
      <c r="C100" s="803"/>
      <c r="G100" s="609">
        <f t="shared" si="1"/>
        <v>0</v>
      </c>
      <c r="H100" s="803"/>
    </row>
    <row r="101" spans="2:8">
      <c r="B101" s="803"/>
      <c r="C101" s="803"/>
      <c r="G101" s="609">
        <f t="shared" si="1"/>
        <v>0</v>
      </c>
      <c r="H101" s="803"/>
    </row>
    <row r="102" spans="2:8">
      <c r="B102" s="803"/>
      <c r="C102" s="803"/>
      <c r="G102" s="609">
        <f t="shared" si="1"/>
        <v>0</v>
      </c>
      <c r="H102" s="803"/>
    </row>
    <row r="103" spans="2:8">
      <c r="B103" s="803"/>
      <c r="C103" s="803"/>
      <c r="G103" s="609">
        <f t="shared" si="1"/>
        <v>0</v>
      </c>
      <c r="H103" s="803"/>
    </row>
    <row r="104" spans="2:8">
      <c r="B104" s="803"/>
      <c r="C104" s="803"/>
      <c r="G104" s="609">
        <f t="shared" si="1"/>
        <v>0</v>
      </c>
      <c r="H104" s="803"/>
    </row>
    <row r="105" spans="2:8">
      <c r="B105" s="803"/>
      <c r="C105" s="803"/>
      <c r="G105" s="609">
        <f t="shared" si="1"/>
        <v>0</v>
      </c>
      <c r="H105" s="803"/>
    </row>
    <row r="106" spans="2:8">
      <c r="B106" s="803"/>
      <c r="C106" s="803"/>
      <c r="G106" s="609">
        <f t="shared" si="1"/>
        <v>0</v>
      </c>
      <c r="H106" s="803"/>
    </row>
    <row r="107" spans="2:8">
      <c r="B107" s="803"/>
      <c r="C107" s="803"/>
      <c r="G107" s="609">
        <f t="shared" ref="G107:G170" si="2">E107+G106-F107</f>
        <v>0</v>
      </c>
      <c r="H107" s="803"/>
    </row>
    <row r="108" spans="2:8">
      <c r="B108" s="803"/>
      <c r="C108" s="803"/>
      <c r="G108" s="609">
        <f t="shared" si="2"/>
        <v>0</v>
      </c>
      <c r="H108" s="803"/>
    </row>
    <row r="109" spans="2:8">
      <c r="B109" s="803"/>
      <c r="C109" s="803"/>
      <c r="G109" s="609">
        <f t="shared" si="2"/>
        <v>0</v>
      </c>
      <c r="H109" s="803"/>
    </row>
    <row r="110" spans="2:8">
      <c r="B110" s="803"/>
      <c r="C110" s="803"/>
      <c r="G110" s="609">
        <f t="shared" si="2"/>
        <v>0</v>
      </c>
      <c r="H110" s="803"/>
    </row>
    <row r="111" spans="2:8">
      <c r="B111" s="803"/>
      <c r="C111" s="803"/>
      <c r="G111" s="609">
        <f t="shared" si="2"/>
        <v>0</v>
      </c>
      <c r="H111" s="803"/>
    </row>
    <row r="112" spans="2:8">
      <c r="B112" s="803"/>
      <c r="C112" s="803"/>
      <c r="G112" s="609">
        <f t="shared" si="2"/>
        <v>0</v>
      </c>
      <c r="H112" s="803"/>
    </row>
    <row r="113" spans="2:8">
      <c r="B113" s="803"/>
      <c r="C113" s="803"/>
      <c r="G113" s="609">
        <f t="shared" si="2"/>
        <v>0</v>
      </c>
      <c r="H113" s="803"/>
    </row>
    <row r="114" spans="2:8">
      <c r="B114" s="803"/>
      <c r="C114" s="803"/>
      <c r="G114" s="609">
        <f t="shared" si="2"/>
        <v>0</v>
      </c>
      <c r="H114" s="803"/>
    </row>
    <row r="115" spans="2:8">
      <c r="B115" s="803"/>
      <c r="C115" s="803"/>
      <c r="G115" s="609">
        <f t="shared" si="2"/>
        <v>0</v>
      </c>
      <c r="H115" s="803"/>
    </row>
    <row r="116" spans="2:8">
      <c r="B116" s="803"/>
      <c r="C116" s="803"/>
      <c r="G116" s="609">
        <f t="shared" si="2"/>
        <v>0</v>
      </c>
      <c r="H116" s="803"/>
    </row>
    <row r="117" spans="2:8">
      <c r="B117" s="803"/>
      <c r="C117" s="803"/>
      <c r="G117" s="609">
        <f t="shared" si="2"/>
        <v>0</v>
      </c>
      <c r="H117" s="803"/>
    </row>
    <row r="118" spans="2:8">
      <c r="B118" s="803"/>
      <c r="C118" s="803"/>
      <c r="G118" s="609">
        <f t="shared" si="2"/>
        <v>0</v>
      </c>
      <c r="H118" s="803"/>
    </row>
    <row r="119" spans="2:8">
      <c r="B119" s="803"/>
      <c r="C119" s="803"/>
      <c r="G119" s="609">
        <f t="shared" si="2"/>
        <v>0</v>
      </c>
      <c r="H119" s="803"/>
    </row>
    <row r="120" spans="2:8">
      <c r="B120" s="803"/>
      <c r="C120" s="803"/>
      <c r="G120" s="609">
        <f t="shared" si="2"/>
        <v>0</v>
      </c>
      <c r="H120" s="803"/>
    </row>
    <row r="121" spans="2:8">
      <c r="B121" s="803"/>
      <c r="C121" s="803"/>
      <c r="G121" s="609">
        <f t="shared" si="2"/>
        <v>0</v>
      </c>
      <c r="H121" s="803"/>
    </row>
    <row r="122" spans="2:8">
      <c r="B122" s="803"/>
      <c r="C122" s="803"/>
      <c r="G122" s="609">
        <f t="shared" si="2"/>
        <v>0</v>
      </c>
      <c r="H122" s="803"/>
    </row>
    <row r="123" spans="2:8">
      <c r="B123" s="803"/>
      <c r="C123" s="803"/>
      <c r="G123" s="609">
        <f t="shared" si="2"/>
        <v>0</v>
      </c>
      <c r="H123" s="803"/>
    </row>
    <row r="124" spans="2:8">
      <c r="B124" s="803"/>
      <c r="C124" s="803"/>
      <c r="G124" s="609">
        <f t="shared" si="2"/>
        <v>0</v>
      </c>
      <c r="H124" s="803"/>
    </row>
    <row r="125" spans="2:8">
      <c r="B125" s="803"/>
      <c r="C125" s="803"/>
      <c r="G125" s="609">
        <f t="shared" si="2"/>
        <v>0</v>
      </c>
      <c r="H125" s="803"/>
    </row>
    <row r="126" spans="2:8">
      <c r="B126" s="803"/>
      <c r="C126" s="803"/>
      <c r="G126" s="609">
        <f t="shared" si="2"/>
        <v>0</v>
      </c>
      <c r="H126" s="803"/>
    </row>
    <row r="127" spans="2:8">
      <c r="B127" s="803"/>
      <c r="C127" s="803"/>
      <c r="G127" s="609">
        <f t="shared" si="2"/>
        <v>0</v>
      </c>
      <c r="H127" s="803"/>
    </row>
    <row r="128" spans="2:8">
      <c r="B128" s="803"/>
      <c r="C128" s="803"/>
      <c r="G128" s="609">
        <f t="shared" si="2"/>
        <v>0</v>
      </c>
      <c r="H128" s="803"/>
    </row>
    <row r="129" spans="2:8">
      <c r="B129" s="803"/>
      <c r="C129" s="803"/>
      <c r="G129" s="609">
        <f t="shared" si="2"/>
        <v>0</v>
      </c>
      <c r="H129" s="803"/>
    </row>
    <row r="130" spans="2:8">
      <c r="B130" s="803"/>
      <c r="C130" s="803"/>
      <c r="G130" s="609">
        <f t="shared" si="2"/>
        <v>0</v>
      </c>
      <c r="H130" s="803"/>
    </row>
    <row r="131" spans="2:8">
      <c r="B131" s="803"/>
      <c r="C131" s="803"/>
      <c r="G131" s="609">
        <f t="shared" si="2"/>
        <v>0</v>
      </c>
      <c r="H131" s="803"/>
    </row>
    <row r="132" spans="2:8">
      <c r="B132" s="803"/>
      <c r="C132" s="803"/>
      <c r="G132" s="609">
        <f t="shared" si="2"/>
        <v>0</v>
      </c>
      <c r="H132" s="803"/>
    </row>
    <row r="133" spans="2:8">
      <c r="B133" s="803"/>
      <c r="C133" s="803"/>
      <c r="G133" s="609">
        <f t="shared" si="2"/>
        <v>0</v>
      </c>
      <c r="H133" s="803"/>
    </row>
    <row r="134" spans="2:8">
      <c r="B134" s="803"/>
      <c r="C134" s="803"/>
      <c r="G134" s="609">
        <f t="shared" si="2"/>
        <v>0</v>
      </c>
      <c r="H134" s="803"/>
    </row>
    <row r="135" spans="2:8">
      <c r="B135" s="803"/>
      <c r="C135" s="803"/>
      <c r="G135" s="609">
        <f t="shared" si="2"/>
        <v>0</v>
      </c>
      <c r="H135" s="803"/>
    </row>
    <row r="136" spans="2:8">
      <c r="B136" s="803"/>
      <c r="C136" s="803"/>
      <c r="G136" s="609">
        <f t="shared" si="2"/>
        <v>0</v>
      </c>
      <c r="H136" s="803"/>
    </row>
    <row r="137" spans="2:8">
      <c r="B137" s="803"/>
      <c r="C137" s="803"/>
      <c r="G137" s="609">
        <f t="shared" si="2"/>
        <v>0</v>
      </c>
      <c r="H137" s="803"/>
    </row>
    <row r="138" spans="2:8">
      <c r="B138" s="803"/>
      <c r="C138" s="803"/>
      <c r="G138" s="609">
        <f t="shared" si="2"/>
        <v>0</v>
      </c>
      <c r="H138" s="803"/>
    </row>
    <row r="139" spans="2:8">
      <c r="B139" s="803"/>
      <c r="C139" s="803"/>
      <c r="G139" s="609">
        <f t="shared" si="2"/>
        <v>0</v>
      </c>
      <c r="H139" s="803"/>
    </row>
    <row r="140" spans="2:8">
      <c r="B140" s="803"/>
      <c r="C140" s="803"/>
      <c r="G140" s="609">
        <f t="shared" si="2"/>
        <v>0</v>
      </c>
      <c r="H140" s="803"/>
    </row>
    <row r="141" spans="2:8">
      <c r="B141" s="803"/>
      <c r="C141" s="803"/>
      <c r="G141" s="609">
        <f t="shared" si="2"/>
        <v>0</v>
      </c>
      <c r="H141" s="803"/>
    </row>
    <row r="142" spans="2:8">
      <c r="B142" s="803"/>
      <c r="C142" s="803"/>
      <c r="G142" s="609">
        <f t="shared" si="2"/>
        <v>0</v>
      </c>
      <c r="H142" s="803"/>
    </row>
    <row r="143" spans="2:8">
      <c r="B143" s="803"/>
      <c r="C143" s="803"/>
      <c r="G143" s="609">
        <f t="shared" si="2"/>
        <v>0</v>
      </c>
      <c r="H143" s="803"/>
    </row>
    <row r="144" spans="2:8">
      <c r="B144" s="803"/>
      <c r="C144" s="803"/>
      <c r="G144" s="609">
        <f t="shared" si="2"/>
        <v>0</v>
      </c>
      <c r="H144" s="803"/>
    </row>
    <row r="145" spans="2:8">
      <c r="B145" s="803"/>
      <c r="C145" s="803"/>
      <c r="G145" s="609">
        <f t="shared" si="2"/>
        <v>0</v>
      </c>
      <c r="H145" s="803"/>
    </row>
    <row r="146" spans="2:8">
      <c r="B146" s="803"/>
      <c r="C146" s="803"/>
      <c r="G146" s="609">
        <f t="shared" si="2"/>
        <v>0</v>
      </c>
      <c r="H146" s="803"/>
    </row>
    <row r="147" spans="2:8">
      <c r="B147" s="803"/>
      <c r="C147" s="803"/>
      <c r="G147" s="609">
        <f t="shared" si="2"/>
        <v>0</v>
      </c>
      <c r="H147" s="803"/>
    </row>
    <row r="148" spans="2:8">
      <c r="B148" s="803"/>
      <c r="C148" s="803"/>
      <c r="G148" s="609">
        <f t="shared" si="2"/>
        <v>0</v>
      </c>
      <c r="H148" s="803"/>
    </row>
    <row r="149" spans="2:8">
      <c r="B149" s="803"/>
      <c r="C149" s="803"/>
      <c r="G149" s="609">
        <f t="shared" si="2"/>
        <v>0</v>
      </c>
      <c r="H149" s="803"/>
    </row>
    <row r="150" spans="2:8">
      <c r="B150" s="803"/>
      <c r="C150" s="803"/>
      <c r="G150" s="609">
        <f t="shared" si="2"/>
        <v>0</v>
      </c>
      <c r="H150" s="803"/>
    </row>
    <row r="151" spans="2:8">
      <c r="B151" s="803"/>
      <c r="C151" s="803"/>
      <c r="G151" s="609">
        <f t="shared" si="2"/>
        <v>0</v>
      </c>
      <c r="H151" s="803"/>
    </row>
    <row r="152" spans="2:8">
      <c r="B152" s="803"/>
      <c r="C152" s="803"/>
      <c r="G152" s="609">
        <f t="shared" si="2"/>
        <v>0</v>
      </c>
      <c r="H152" s="803"/>
    </row>
    <row r="153" spans="2:8">
      <c r="B153" s="803"/>
      <c r="C153" s="803"/>
      <c r="G153" s="609">
        <f t="shared" si="2"/>
        <v>0</v>
      </c>
      <c r="H153" s="803"/>
    </row>
    <row r="154" spans="2:8">
      <c r="B154" s="803"/>
      <c r="C154" s="803"/>
      <c r="G154" s="609">
        <f t="shared" si="2"/>
        <v>0</v>
      </c>
      <c r="H154" s="803"/>
    </row>
    <row r="155" spans="2:8">
      <c r="B155" s="803"/>
      <c r="C155" s="803"/>
      <c r="G155" s="609">
        <f t="shared" si="2"/>
        <v>0</v>
      </c>
      <c r="H155" s="803"/>
    </row>
    <row r="156" spans="2:8">
      <c r="B156" s="803"/>
      <c r="C156" s="803"/>
      <c r="G156" s="609">
        <f t="shared" si="2"/>
        <v>0</v>
      </c>
      <c r="H156" s="803"/>
    </row>
    <row r="157" spans="2:8">
      <c r="B157" s="803"/>
      <c r="C157" s="803"/>
      <c r="G157" s="609">
        <f t="shared" si="2"/>
        <v>0</v>
      </c>
      <c r="H157" s="803"/>
    </row>
    <row r="158" spans="2:8">
      <c r="B158" s="803"/>
      <c r="C158" s="803"/>
      <c r="G158" s="609">
        <f t="shared" si="2"/>
        <v>0</v>
      </c>
      <c r="H158" s="803"/>
    </row>
    <row r="159" spans="2:8">
      <c r="B159" s="803"/>
      <c r="C159" s="803"/>
      <c r="G159" s="609">
        <f t="shared" si="2"/>
        <v>0</v>
      </c>
      <c r="H159" s="803"/>
    </row>
    <row r="160" spans="2:8">
      <c r="B160" s="803"/>
      <c r="C160" s="803"/>
      <c r="G160" s="609">
        <f t="shared" si="2"/>
        <v>0</v>
      </c>
      <c r="H160" s="803"/>
    </row>
    <row r="161" spans="2:8">
      <c r="B161" s="803"/>
      <c r="C161" s="803"/>
      <c r="G161" s="609">
        <f t="shared" si="2"/>
        <v>0</v>
      </c>
      <c r="H161" s="803"/>
    </row>
    <row r="162" spans="2:8">
      <c r="B162" s="803"/>
      <c r="C162" s="803"/>
      <c r="G162" s="609">
        <f t="shared" si="2"/>
        <v>0</v>
      </c>
      <c r="H162" s="803"/>
    </row>
    <row r="163" spans="2:8">
      <c r="B163" s="803"/>
      <c r="C163" s="803"/>
      <c r="G163" s="609">
        <f t="shared" si="2"/>
        <v>0</v>
      </c>
      <c r="H163" s="803"/>
    </row>
    <row r="164" spans="2:8">
      <c r="B164" s="803"/>
      <c r="C164" s="803"/>
      <c r="G164" s="609">
        <f t="shared" si="2"/>
        <v>0</v>
      </c>
      <c r="H164" s="803"/>
    </row>
    <row r="165" spans="2:8">
      <c r="B165" s="803"/>
      <c r="C165" s="803"/>
      <c r="G165" s="609">
        <f t="shared" si="2"/>
        <v>0</v>
      </c>
      <c r="H165" s="803"/>
    </row>
    <row r="166" spans="2:8">
      <c r="B166" s="803"/>
      <c r="C166" s="803"/>
      <c r="G166" s="609">
        <f t="shared" si="2"/>
        <v>0</v>
      </c>
      <c r="H166" s="803"/>
    </row>
    <row r="167" spans="2:8">
      <c r="B167" s="803"/>
      <c r="C167" s="803"/>
      <c r="G167" s="609">
        <f t="shared" si="2"/>
        <v>0</v>
      </c>
      <c r="H167" s="803"/>
    </row>
    <row r="168" spans="2:8">
      <c r="B168" s="803"/>
      <c r="C168" s="803"/>
      <c r="G168" s="609">
        <f t="shared" si="2"/>
        <v>0</v>
      </c>
      <c r="H168" s="803"/>
    </row>
    <row r="169" spans="2:8">
      <c r="B169" s="803"/>
      <c r="C169" s="803"/>
      <c r="G169" s="609">
        <f t="shared" si="2"/>
        <v>0</v>
      </c>
      <c r="H169" s="803"/>
    </row>
    <row r="170" spans="2:8">
      <c r="B170" s="803"/>
      <c r="C170" s="803"/>
      <c r="G170" s="609">
        <f t="shared" si="2"/>
        <v>0</v>
      </c>
      <c r="H170" s="803"/>
    </row>
    <row r="171" spans="2:8">
      <c r="B171" s="803"/>
      <c r="C171" s="803"/>
      <c r="G171" s="609">
        <f t="shared" ref="G171:G234" si="3">E171+G170-F171</f>
        <v>0</v>
      </c>
      <c r="H171" s="803"/>
    </row>
    <row r="172" spans="2:8">
      <c r="B172" s="803"/>
      <c r="C172" s="803"/>
      <c r="G172" s="609">
        <f t="shared" si="3"/>
        <v>0</v>
      </c>
      <c r="H172" s="803"/>
    </row>
    <row r="173" spans="2:8">
      <c r="B173" s="803"/>
      <c r="C173" s="803"/>
      <c r="G173" s="609">
        <f t="shared" si="3"/>
        <v>0</v>
      </c>
      <c r="H173" s="803"/>
    </row>
    <row r="174" spans="2:8">
      <c r="B174" s="803"/>
      <c r="C174" s="803"/>
      <c r="G174" s="609">
        <f t="shared" si="3"/>
        <v>0</v>
      </c>
      <c r="H174" s="803"/>
    </row>
    <row r="175" spans="2:8">
      <c r="B175" s="803"/>
      <c r="C175" s="803"/>
      <c r="G175" s="609">
        <f t="shared" si="3"/>
        <v>0</v>
      </c>
      <c r="H175" s="803"/>
    </row>
    <row r="176" spans="2:8">
      <c r="B176" s="803"/>
      <c r="C176" s="803"/>
      <c r="G176" s="609">
        <f t="shared" si="3"/>
        <v>0</v>
      </c>
      <c r="H176" s="803"/>
    </row>
    <row r="177" spans="2:8">
      <c r="B177" s="803"/>
      <c r="C177" s="803"/>
      <c r="G177" s="609">
        <f t="shared" si="3"/>
        <v>0</v>
      </c>
      <c r="H177" s="803"/>
    </row>
    <row r="178" spans="2:8">
      <c r="B178" s="803"/>
      <c r="C178" s="803"/>
      <c r="G178" s="609">
        <f t="shared" si="3"/>
        <v>0</v>
      </c>
      <c r="H178" s="803"/>
    </row>
    <row r="179" spans="2:8">
      <c r="B179" s="803"/>
      <c r="C179" s="803"/>
      <c r="G179" s="609">
        <f t="shared" si="3"/>
        <v>0</v>
      </c>
      <c r="H179" s="803"/>
    </row>
    <row r="180" spans="2:8">
      <c r="B180" s="803"/>
      <c r="C180" s="803"/>
      <c r="G180" s="609">
        <f t="shared" si="3"/>
        <v>0</v>
      </c>
      <c r="H180" s="803"/>
    </row>
    <row r="181" spans="2:8">
      <c r="B181" s="803"/>
      <c r="C181" s="803"/>
      <c r="G181" s="609">
        <f t="shared" si="3"/>
        <v>0</v>
      </c>
      <c r="H181" s="803"/>
    </row>
    <row r="182" spans="2:8">
      <c r="B182" s="803"/>
      <c r="C182" s="803"/>
      <c r="G182" s="609">
        <f t="shared" si="3"/>
        <v>0</v>
      </c>
      <c r="H182" s="803"/>
    </row>
    <row r="183" spans="2:8">
      <c r="B183" s="803"/>
      <c r="C183" s="803"/>
      <c r="G183" s="609">
        <f t="shared" si="3"/>
        <v>0</v>
      </c>
      <c r="H183" s="803"/>
    </row>
    <row r="184" spans="2:8">
      <c r="B184" s="803"/>
      <c r="C184" s="803"/>
      <c r="G184" s="609">
        <f t="shared" si="3"/>
        <v>0</v>
      </c>
      <c r="H184" s="803"/>
    </row>
    <row r="185" spans="2:8">
      <c r="B185" s="803"/>
      <c r="C185" s="803"/>
      <c r="G185" s="609">
        <f t="shared" si="3"/>
        <v>0</v>
      </c>
      <c r="H185" s="803"/>
    </row>
    <row r="186" spans="2:8">
      <c r="B186" s="803"/>
      <c r="C186" s="803"/>
      <c r="G186" s="609">
        <f t="shared" si="3"/>
        <v>0</v>
      </c>
      <c r="H186" s="803"/>
    </row>
    <row r="187" spans="2:8">
      <c r="B187" s="803"/>
      <c r="C187" s="803"/>
      <c r="G187" s="609">
        <f t="shared" si="3"/>
        <v>0</v>
      </c>
      <c r="H187" s="803"/>
    </row>
    <row r="188" spans="2:8">
      <c r="B188" s="803"/>
      <c r="C188" s="803"/>
      <c r="G188" s="609">
        <f t="shared" si="3"/>
        <v>0</v>
      </c>
      <c r="H188" s="803"/>
    </row>
    <row r="189" spans="2:8">
      <c r="B189" s="803"/>
      <c r="C189" s="803"/>
      <c r="G189" s="609">
        <f t="shared" si="3"/>
        <v>0</v>
      </c>
      <c r="H189" s="803"/>
    </row>
    <row r="190" spans="2:8">
      <c r="B190" s="803"/>
      <c r="C190" s="803"/>
      <c r="G190" s="609">
        <f t="shared" si="3"/>
        <v>0</v>
      </c>
      <c r="H190" s="803"/>
    </row>
    <row r="191" spans="2:8">
      <c r="B191" s="803"/>
      <c r="C191" s="803"/>
      <c r="G191" s="609">
        <f t="shared" si="3"/>
        <v>0</v>
      </c>
      <c r="H191" s="803"/>
    </row>
    <row r="192" spans="2:8">
      <c r="B192" s="803"/>
      <c r="C192" s="803"/>
      <c r="G192" s="609">
        <f t="shared" si="3"/>
        <v>0</v>
      </c>
      <c r="H192" s="803"/>
    </row>
    <row r="193" spans="2:8">
      <c r="B193" s="803"/>
      <c r="C193" s="803"/>
      <c r="G193" s="609">
        <f t="shared" si="3"/>
        <v>0</v>
      </c>
      <c r="H193" s="803"/>
    </row>
    <row r="194" spans="2:8">
      <c r="B194" s="803"/>
      <c r="C194" s="803"/>
      <c r="G194" s="609">
        <f t="shared" si="3"/>
        <v>0</v>
      </c>
      <c r="H194" s="803"/>
    </row>
    <row r="195" spans="2:8">
      <c r="B195" s="803"/>
      <c r="C195" s="803"/>
      <c r="G195" s="609">
        <f t="shared" si="3"/>
        <v>0</v>
      </c>
      <c r="H195" s="803"/>
    </row>
    <row r="196" spans="2:8">
      <c r="B196" s="803"/>
      <c r="C196" s="803"/>
      <c r="G196" s="609">
        <f t="shared" si="3"/>
        <v>0</v>
      </c>
      <c r="H196" s="803"/>
    </row>
    <row r="197" spans="2:8">
      <c r="B197" s="803"/>
      <c r="C197" s="803"/>
      <c r="G197" s="609">
        <f t="shared" si="3"/>
        <v>0</v>
      </c>
      <c r="H197" s="803"/>
    </row>
    <row r="198" spans="2:8">
      <c r="B198" s="803"/>
      <c r="C198" s="803"/>
      <c r="G198" s="609">
        <f t="shared" si="3"/>
        <v>0</v>
      </c>
      <c r="H198" s="803"/>
    </row>
    <row r="199" spans="2:8">
      <c r="B199" s="803"/>
      <c r="C199" s="803"/>
      <c r="G199" s="609">
        <f t="shared" si="3"/>
        <v>0</v>
      </c>
      <c r="H199" s="803"/>
    </row>
    <row r="200" spans="2:8">
      <c r="B200" s="803"/>
      <c r="C200" s="803"/>
      <c r="G200" s="609">
        <f t="shared" si="3"/>
        <v>0</v>
      </c>
      <c r="H200" s="803"/>
    </row>
    <row r="201" spans="2:8">
      <c r="B201" s="803"/>
      <c r="C201" s="803"/>
      <c r="G201" s="609">
        <f t="shared" si="3"/>
        <v>0</v>
      </c>
      <c r="H201" s="803"/>
    </row>
    <row r="202" spans="2:8">
      <c r="B202" s="803"/>
      <c r="C202" s="803"/>
      <c r="G202" s="609">
        <f t="shared" si="3"/>
        <v>0</v>
      </c>
      <c r="H202" s="803"/>
    </row>
    <row r="203" spans="2:8">
      <c r="B203" s="803"/>
      <c r="C203" s="803"/>
      <c r="G203" s="609">
        <f t="shared" si="3"/>
        <v>0</v>
      </c>
      <c r="H203" s="803"/>
    </row>
    <row r="204" spans="2:8">
      <c r="B204" s="803"/>
      <c r="C204" s="803"/>
      <c r="G204" s="609">
        <f t="shared" si="3"/>
        <v>0</v>
      </c>
      <c r="H204" s="803"/>
    </row>
    <row r="205" spans="2:8">
      <c r="B205" s="803"/>
      <c r="C205" s="803"/>
      <c r="G205" s="609">
        <f t="shared" si="3"/>
        <v>0</v>
      </c>
      <c r="H205" s="803"/>
    </row>
    <row r="206" spans="2:8">
      <c r="B206" s="803"/>
      <c r="C206" s="803"/>
      <c r="G206" s="609">
        <f t="shared" si="3"/>
        <v>0</v>
      </c>
      <c r="H206" s="803"/>
    </row>
    <row r="207" spans="2:8">
      <c r="B207" s="803"/>
      <c r="C207" s="803"/>
      <c r="G207" s="609">
        <f t="shared" si="3"/>
        <v>0</v>
      </c>
      <c r="H207" s="803"/>
    </row>
    <row r="208" spans="2:8">
      <c r="B208" s="803"/>
      <c r="C208" s="803"/>
      <c r="G208" s="609">
        <f t="shared" si="3"/>
        <v>0</v>
      </c>
      <c r="H208" s="803"/>
    </row>
    <row r="209" spans="2:8">
      <c r="B209" s="803"/>
      <c r="C209" s="803"/>
      <c r="G209" s="609">
        <f t="shared" si="3"/>
        <v>0</v>
      </c>
      <c r="H209" s="803"/>
    </row>
    <row r="210" spans="2:8">
      <c r="B210" s="803"/>
      <c r="C210" s="803"/>
      <c r="G210" s="609">
        <f t="shared" si="3"/>
        <v>0</v>
      </c>
      <c r="H210" s="803"/>
    </row>
    <row r="211" spans="2:8">
      <c r="B211" s="803"/>
      <c r="C211" s="803"/>
      <c r="G211" s="609">
        <f t="shared" si="3"/>
        <v>0</v>
      </c>
      <c r="H211" s="803"/>
    </row>
    <row r="212" spans="2:8">
      <c r="B212" s="803"/>
      <c r="C212" s="803"/>
      <c r="G212" s="609">
        <f t="shared" si="3"/>
        <v>0</v>
      </c>
      <c r="H212" s="803"/>
    </row>
    <row r="213" spans="2:8">
      <c r="B213" s="803"/>
      <c r="C213" s="803"/>
      <c r="G213" s="609">
        <f t="shared" si="3"/>
        <v>0</v>
      </c>
      <c r="H213" s="803"/>
    </row>
    <row r="214" spans="2:8">
      <c r="B214" s="803"/>
      <c r="C214" s="803"/>
      <c r="G214" s="609">
        <f t="shared" si="3"/>
        <v>0</v>
      </c>
      <c r="H214" s="803"/>
    </row>
    <row r="215" spans="2:8">
      <c r="B215" s="803"/>
      <c r="C215" s="803"/>
      <c r="G215" s="609">
        <f t="shared" si="3"/>
        <v>0</v>
      </c>
      <c r="H215" s="803"/>
    </row>
    <row r="216" spans="2:8">
      <c r="B216" s="803"/>
      <c r="C216" s="803"/>
      <c r="G216" s="609">
        <f t="shared" si="3"/>
        <v>0</v>
      </c>
      <c r="H216" s="803"/>
    </row>
    <row r="217" spans="2:8">
      <c r="B217" s="803"/>
      <c r="C217" s="803"/>
      <c r="G217" s="609">
        <f t="shared" si="3"/>
        <v>0</v>
      </c>
      <c r="H217" s="803"/>
    </row>
    <row r="218" spans="2:8">
      <c r="B218" s="803"/>
      <c r="C218" s="803"/>
      <c r="G218" s="609">
        <f t="shared" si="3"/>
        <v>0</v>
      </c>
      <c r="H218" s="803"/>
    </row>
    <row r="219" spans="2:8">
      <c r="B219" s="803"/>
      <c r="C219" s="803"/>
      <c r="G219" s="609">
        <f t="shared" si="3"/>
        <v>0</v>
      </c>
      <c r="H219" s="803"/>
    </row>
    <row r="220" spans="2:8">
      <c r="B220" s="803"/>
      <c r="C220" s="803"/>
      <c r="G220" s="609">
        <f t="shared" si="3"/>
        <v>0</v>
      </c>
      <c r="H220" s="803"/>
    </row>
    <row r="221" spans="2:8">
      <c r="B221" s="803"/>
      <c r="C221" s="803"/>
      <c r="G221" s="609">
        <f t="shared" si="3"/>
        <v>0</v>
      </c>
      <c r="H221" s="803"/>
    </row>
    <row r="222" spans="2:8">
      <c r="B222" s="803"/>
      <c r="C222" s="803"/>
      <c r="G222" s="609">
        <f t="shared" si="3"/>
        <v>0</v>
      </c>
      <c r="H222" s="803"/>
    </row>
    <row r="223" spans="2:8">
      <c r="B223" s="803"/>
      <c r="C223" s="803"/>
      <c r="G223" s="609">
        <f t="shared" si="3"/>
        <v>0</v>
      </c>
      <c r="H223" s="803"/>
    </row>
    <row r="224" spans="2:8">
      <c r="B224" s="803"/>
      <c r="C224" s="803"/>
      <c r="G224" s="609">
        <f t="shared" si="3"/>
        <v>0</v>
      </c>
      <c r="H224" s="803"/>
    </row>
    <row r="225" spans="2:8">
      <c r="B225" s="803"/>
      <c r="C225" s="803"/>
      <c r="G225" s="609">
        <f t="shared" si="3"/>
        <v>0</v>
      </c>
      <c r="H225" s="803"/>
    </row>
    <row r="226" spans="2:8">
      <c r="B226" s="803"/>
      <c r="C226" s="803"/>
      <c r="G226" s="609">
        <f t="shared" si="3"/>
        <v>0</v>
      </c>
      <c r="H226" s="803"/>
    </row>
    <row r="227" spans="2:8">
      <c r="B227" s="803"/>
      <c r="C227" s="803"/>
      <c r="G227" s="609">
        <f t="shared" si="3"/>
        <v>0</v>
      </c>
      <c r="H227" s="803"/>
    </row>
    <row r="228" spans="2:8">
      <c r="B228" s="803"/>
      <c r="C228" s="803"/>
      <c r="G228" s="609">
        <f t="shared" si="3"/>
        <v>0</v>
      </c>
      <c r="H228" s="803"/>
    </row>
    <row r="229" spans="2:8">
      <c r="B229" s="803"/>
      <c r="C229" s="803"/>
      <c r="G229" s="609">
        <f t="shared" si="3"/>
        <v>0</v>
      </c>
      <c r="H229" s="803"/>
    </row>
    <row r="230" spans="2:8">
      <c r="B230" s="803"/>
      <c r="C230" s="803"/>
      <c r="G230" s="609">
        <f t="shared" si="3"/>
        <v>0</v>
      </c>
      <c r="H230" s="803"/>
    </row>
    <row r="231" spans="2:8">
      <c r="B231" s="803"/>
      <c r="C231" s="803"/>
      <c r="G231" s="609">
        <f t="shared" si="3"/>
        <v>0</v>
      </c>
      <c r="H231" s="803"/>
    </row>
    <row r="232" spans="2:8">
      <c r="B232" s="803"/>
      <c r="C232" s="803"/>
      <c r="G232" s="609">
        <f t="shared" si="3"/>
        <v>0</v>
      </c>
      <c r="H232" s="803"/>
    </row>
    <row r="233" spans="2:8">
      <c r="B233" s="803"/>
      <c r="C233" s="803"/>
      <c r="G233" s="609">
        <f t="shared" si="3"/>
        <v>0</v>
      </c>
      <c r="H233" s="803"/>
    </row>
    <row r="234" spans="2:8">
      <c r="B234" s="803"/>
      <c r="C234" s="803"/>
      <c r="G234" s="609">
        <f t="shared" si="3"/>
        <v>0</v>
      </c>
      <c r="H234" s="803"/>
    </row>
    <row r="235" spans="2:8">
      <c r="B235" s="803"/>
      <c r="C235" s="803"/>
      <c r="G235" s="609">
        <f t="shared" ref="G235:G298" si="4">E235+G234-F235</f>
        <v>0</v>
      </c>
      <c r="H235" s="803"/>
    </row>
    <row r="236" spans="2:8">
      <c r="B236" s="803"/>
      <c r="C236" s="803"/>
      <c r="G236" s="609">
        <f t="shared" si="4"/>
        <v>0</v>
      </c>
      <c r="H236" s="803"/>
    </row>
    <row r="237" spans="2:8">
      <c r="B237" s="803"/>
      <c r="C237" s="803"/>
      <c r="G237" s="609">
        <f t="shared" si="4"/>
        <v>0</v>
      </c>
      <c r="H237" s="803"/>
    </row>
    <row r="238" spans="2:8">
      <c r="B238" s="803"/>
      <c r="C238" s="803"/>
      <c r="G238" s="609">
        <f t="shared" si="4"/>
        <v>0</v>
      </c>
      <c r="H238" s="803"/>
    </row>
    <row r="239" spans="2:8">
      <c r="B239" s="803"/>
      <c r="C239" s="803"/>
      <c r="G239" s="609">
        <f t="shared" si="4"/>
        <v>0</v>
      </c>
      <c r="H239" s="803"/>
    </row>
    <row r="240" spans="2:8">
      <c r="B240" s="803"/>
      <c r="C240" s="803"/>
      <c r="G240" s="609">
        <f t="shared" si="4"/>
        <v>0</v>
      </c>
      <c r="H240" s="803"/>
    </row>
    <row r="241" spans="2:8">
      <c r="B241" s="803"/>
      <c r="C241" s="803"/>
      <c r="G241" s="609">
        <f t="shared" si="4"/>
        <v>0</v>
      </c>
      <c r="H241" s="803"/>
    </row>
    <row r="242" spans="2:8">
      <c r="B242" s="803"/>
      <c r="C242" s="803"/>
      <c r="G242" s="609">
        <f t="shared" si="4"/>
        <v>0</v>
      </c>
      <c r="H242" s="803"/>
    </row>
    <row r="243" spans="2:8">
      <c r="B243" s="803"/>
      <c r="C243" s="803"/>
      <c r="G243" s="609">
        <f t="shared" si="4"/>
        <v>0</v>
      </c>
      <c r="H243" s="803"/>
    </row>
    <row r="244" spans="2:8">
      <c r="B244" s="803"/>
      <c r="C244" s="803"/>
      <c r="G244" s="609">
        <f t="shared" si="4"/>
        <v>0</v>
      </c>
      <c r="H244" s="803"/>
    </row>
    <row r="245" spans="2:8">
      <c r="B245" s="803"/>
      <c r="C245" s="803"/>
      <c r="G245" s="609">
        <f t="shared" si="4"/>
        <v>0</v>
      </c>
      <c r="H245" s="803"/>
    </row>
    <row r="246" spans="2:8">
      <c r="B246" s="803"/>
      <c r="C246" s="803"/>
      <c r="G246" s="609">
        <f t="shared" si="4"/>
        <v>0</v>
      </c>
      <c r="H246" s="803"/>
    </row>
    <row r="247" spans="2:8">
      <c r="B247" s="803"/>
      <c r="C247" s="803"/>
      <c r="G247" s="609">
        <f t="shared" si="4"/>
        <v>0</v>
      </c>
      <c r="H247" s="803"/>
    </row>
    <row r="248" spans="2:8">
      <c r="B248" s="803"/>
      <c r="C248" s="803"/>
      <c r="G248" s="609">
        <f t="shared" si="4"/>
        <v>0</v>
      </c>
      <c r="H248" s="803"/>
    </row>
    <row r="249" spans="2:8">
      <c r="B249" s="803"/>
      <c r="C249" s="803"/>
      <c r="G249" s="609">
        <f t="shared" si="4"/>
        <v>0</v>
      </c>
      <c r="H249" s="803"/>
    </row>
    <row r="250" spans="2:8">
      <c r="B250" s="803"/>
      <c r="C250" s="803"/>
      <c r="G250" s="609">
        <f t="shared" si="4"/>
        <v>0</v>
      </c>
      <c r="H250" s="803"/>
    </row>
    <row r="251" spans="2:8">
      <c r="B251" s="803"/>
      <c r="C251" s="803"/>
      <c r="G251" s="609">
        <f t="shared" si="4"/>
        <v>0</v>
      </c>
      <c r="H251" s="803"/>
    </row>
    <row r="252" spans="2:8">
      <c r="B252" s="803"/>
      <c r="C252" s="803"/>
      <c r="G252" s="609">
        <f t="shared" si="4"/>
        <v>0</v>
      </c>
      <c r="H252" s="803"/>
    </row>
    <row r="253" spans="2:8">
      <c r="B253" s="803"/>
      <c r="C253" s="803"/>
      <c r="G253" s="609">
        <f t="shared" si="4"/>
        <v>0</v>
      </c>
      <c r="H253" s="803"/>
    </row>
    <row r="254" spans="2:8">
      <c r="B254" s="803"/>
      <c r="C254" s="803"/>
      <c r="G254" s="609">
        <f t="shared" si="4"/>
        <v>0</v>
      </c>
      <c r="H254" s="803"/>
    </row>
    <row r="255" spans="2:8">
      <c r="B255" s="803"/>
      <c r="C255" s="803"/>
      <c r="G255" s="609">
        <f t="shared" si="4"/>
        <v>0</v>
      </c>
      <c r="H255" s="803"/>
    </row>
    <row r="256" spans="2:8">
      <c r="B256" s="803"/>
      <c r="C256" s="803"/>
      <c r="G256" s="609">
        <f t="shared" si="4"/>
        <v>0</v>
      </c>
      <c r="H256" s="803"/>
    </row>
    <row r="257" spans="2:8">
      <c r="B257" s="803"/>
      <c r="C257" s="803"/>
      <c r="G257" s="609">
        <f t="shared" si="4"/>
        <v>0</v>
      </c>
      <c r="H257" s="803"/>
    </row>
    <row r="258" spans="2:8">
      <c r="B258" s="803"/>
      <c r="C258" s="803"/>
      <c r="G258" s="609">
        <f t="shared" si="4"/>
        <v>0</v>
      </c>
      <c r="H258" s="803"/>
    </row>
    <row r="259" spans="2:8">
      <c r="B259" s="803"/>
      <c r="C259" s="803"/>
      <c r="G259" s="609">
        <f t="shared" si="4"/>
        <v>0</v>
      </c>
      <c r="H259" s="803"/>
    </row>
    <row r="260" spans="2:8">
      <c r="B260" s="803"/>
      <c r="C260" s="803"/>
      <c r="G260" s="609">
        <f t="shared" si="4"/>
        <v>0</v>
      </c>
      <c r="H260" s="803"/>
    </row>
    <row r="261" spans="2:8">
      <c r="B261" s="803"/>
      <c r="C261" s="803"/>
      <c r="G261" s="609">
        <f t="shared" si="4"/>
        <v>0</v>
      </c>
      <c r="H261" s="803"/>
    </row>
    <row r="262" spans="2:8">
      <c r="B262" s="803"/>
      <c r="C262" s="803"/>
      <c r="G262" s="609">
        <f t="shared" si="4"/>
        <v>0</v>
      </c>
      <c r="H262" s="803"/>
    </row>
    <row r="263" spans="2:8">
      <c r="B263" s="803"/>
      <c r="C263" s="803"/>
      <c r="G263" s="609">
        <f t="shared" si="4"/>
        <v>0</v>
      </c>
      <c r="H263" s="803"/>
    </row>
    <row r="264" spans="2:8">
      <c r="B264" s="803"/>
      <c r="C264" s="803"/>
      <c r="G264" s="609">
        <f t="shared" si="4"/>
        <v>0</v>
      </c>
      <c r="H264" s="803"/>
    </row>
    <row r="265" spans="2:8">
      <c r="B265" s="803"/>
      <c r="C265" s="803"/>
      <c r="G265" s="609">
        <f t="shared" si="4"/>
        <v>0</v>
      </c>
      <c r="H265" s="803"/>
    </row>
    <row r="266" spans="2:8">
      <c r="B266" s="803"/>
      <c r="C266" s="803"/>
      <c r="G266" s="609">
        <f t="shared" si="4"/>
        <v>0</v>
      </c>
      <c r="H266" s="803"/>
    </row>
    <row r="267" spans="2:8">
      <c r="B267" s="803"/>
      <c r="C267" s="803"/>
      <c r="G267" s="609">
        <f t="shared" si="4"/>
        <v>0</v>
      </c>
      <c r="H267" s="803"/>
    </row>
    <row r="268" spans="2:8">
      <c r="B268" s="803"/>
      <c r="C268" s="803"/>
      <c r="G268" s="609">
        <f t="shared" si="4"/>
        <v>0</v>
      </c>
      <c r="H268" s="803"/>
    </row>
    <row r="269" spans="2:8">
      <c r="B269" s="803"/>
      <c r="C269" s="803"/>
      <c r="G269" s="609">
        <f t="shared" si="4"/>
        <v>0</v>
      </c>
      <c r="H269" s="803"/>
    </row>
    <row r="270" spans="2:8">
      <c r="B270" s="803"/>
      <c r="C270" s="803"/>
      <c r="G270" s="609">
        <f t="shared" si="4"/>
        <v>0</v>
      </c>
      <c r="H270" s="803"/>
    </row>
    <row r="271" spans="2:8">
      <c r="B271" s="803"/>
      <c r="C271" s="803"/>
      <c r="G271" s="609">
        <f t="shared" si="4"/>
        <v>0</v>
      </c>
      <c r="H271" s="803"/>
    </row>
    <row r="272" spans="2:8">
      <c r="B272" s="803"/>
      <c r="C272" s="803"/>
      <c r="G272" s="609">
        <f t="shared" si="4"/>
        <v>0</v>
      </c>
      <c r="H272" s="803"/>
    </row>
    <row r="273" spans="2:8">
      <c r="B273" s="803"/>
      <c r="C273" s="803"/>
      <c r="G273" s="609">
        <f t="shared" si="4"/>
        <v>0</v>
      </c>
      <c r="H273" s="803"/>
    </row>
    <row r="274" spans="2:8">
      <c r="B274" s="803"/>
      <c r="C274" s="803"/>
      <c r="G274" s="609">
        <f t="shared" si="4"/>
        <v>0</v>
      </c>
      <c r="H274" s="803"/>
    </row>
    <row r="275" spans="2:8">
      <c r="B275" s="803"/>
      <c r="C275" s="803"/>
      <c r="G275" s="609">
        <f t="shared" si="4"/>
        <v>0</v>
      </c>
      <c r="H275" s="803"/>
    </row>
    <row r="276" spans="2:8">
      <c r="B276" s="803"/>
      <c r="C276" s="803"/>
      <c r="G276" s="609">
        <f t="shared" si="4"/>
        <v>0</v>
      </c>
      <c r="H276" s="803"/>
    </row>
    <row r="277" spans="2:8">
      <c r="B277" s="803"/>
      <c r="C277" s="803"/>
      <c r="G277" s="609">
        <f t="shared" si="4"/>
        <v>0</v>
      </c>
      <c r="H277" s="803"/>
    </row>
    <row r="278" spans="2:8">
      <c r="B278" s="803"/>
      <c r="C278" s="803"/>
      <c r="G278" s="609">
        <f t="shared" si="4"/>
        <v>0</v>
      </c>
      <c r="H278" s="803"/>
    </row>
    <row r="279" spans="2:8">
      <c r="B279" s="803"/>
      <c r="C279" s="803"/>
      <c r="G279" s="609">
        <f t="shared" si="4"/>
        <v>0</v>
      </c>
      <c r="H279" s="803"/>
    </row>
    <row r="280" spans="2:8">
      <c r="B280" s="803"/>
      <c r="C280" s="803"/>
      <c r="G280" s="609">
        <f t="shared" si="4"/>
        <v>0</v>
      </c>
      <c r="H280" s="803"/>
    </row>
    <row r="281" spans="2:8">
      <c r="B281" s="803"/>
      <c r="C281" s="803"/>
      <c r="G281" s="609">
        <f t="shared" si="4"/>
        <v>0</v>
      </c>
      <c r="H281" s="803"/>
    </row>
    <row r="282" spans="2:8">
      <c r="B282" s="803"/>
      <c r="C282" s="803"/>
      <c r="G282" s="609">
        <f t="shared" si="4"/>
        <v>0</v>
      </c>
      <c r="H282" s="803"/>
    </row>
    <row r="283" spans="2:8">
      <c r="B283" s="803"/>
      <c r="C283" s="803"/>
      <c r="G283" s="609">
        <f t="shared" si="4"/>
        <v>0</v>
      </c>
      <c r="H283" s="803"/>
    </row>
    <row r="284" spans="2:8">
      <c r="B284" s="803"/>
      <c r="C284" s="803"/>
      <c r="G284" s="609">
        <f t="shared" si="4"/>
        <v>0</v>
      </c>
      <c r="H284" s="803"/>
    </row>
    <row r="285" spans="2:8">
      <c r="B285" s="803"/>
      <c r="C285" s="803"/>
      <c r="G285" s="609">
        <f t="shared" si="4"/>
        <v>0</v>
      </c>
      <c r="H285" s="803"/>
    </row>
    <row r="286" spans="2:8">
      <c r="B286" s="803"/>
      <c r="C286" s="803"/>
      <c r="G286" s="609">
        <f t="shared" si="4"/>
        <v>0</v>
      </c>
      <c r="H286" s="803"/>
    </row>
    <row r="287" spans="2:8">
      <c r="B287" s="803"/>
      <c r="C287" s="803"/>
      <c r="G287" s="609">
        <f t="shared" si="4"/>
        <v>0</v>
      </c>
      <c r="H287" s="803"/>
    </row>
    <row r="288" spans="2:8">
      <c r="B288" s="803"/>
      <c r="C288" s="803"/>
      <c r="G288" s="609">
        <f t="shared" si="4"/>
        <v>0</v>
      </c>
      <c r="H288" s="803"/>
    </row>
    <row r="289" spans="2:8">
      <c r="B289" s="803"/>
      <c r="C289" s="803"/>
      <c r="G289" s="609">
        <f t="shared" si="4"/>
        <v>0</v>
      </c>
      <c r="H289" s="803"/>
    </row>
    <row r="290" spans="2:8">
      <c r="B290" s="803"/>
      <c r="C290" s="803"/>
      <c r="G290" s="609">
        <f t="shared" si="4"/>
        <v>0</v>
      </c>
      <c r="H290" s="803"/>
    </row>
    <row r="291" spans="2:8">
      <c r="B291" s="803"/>
      <c r="C291" s="803"/>
      <c r="G291" s="609">
        <f t="shared" si="4"/>
        <v>0</v>
      </c>
      <c r="H291" s="803"/>
    </row>
    <row r="292" spans="2:8">
      <c r="B292" s="803"/>
      <c r="C292" s="803"/>
      <c r="G292" s="609">
        <f t="shared" si="4"/>
        <v>0</v>
      </c>
      <c r="H292" s="803"/>
    </row>
    <row r="293" spans="2:8">
      <c r="B293" s="803"/>
      <c r="C293" s="803"/>
      <c r="G293" s="609">
        <f t="shared" si="4"/>
        <v>0</v>
      </c>
      <c r="H293" s="803"/>
    </row>
    <row r="294" spans="2:8">
      <c r="B294" s="803"/>
      <c r="C294" s="803"/>
      <c r="G294" s="609">
        <f t="shared" si="4"/>
        <v>0</v>
      </c>
      <c r="H294" s="803"/>
    </row>
    <row r="295" spans="2:8">
      <c r="B295" s="803"/>
      <c r="C295" s="803"/>
      <c r="G295" s="609">
        <f t="shared" si="4"/>
        <v>0</v>
      </c>
      <c r="H295" s="803"/>
    </row>
    <row r="296" spans="2:8">
      <c r="B296" s="803"/>
      <c r="C296" s="803"/>
      <c r="G296" s="609">
        <f t="shared" si="4"/>
        <v>0</v>
      </c>
      <c r="H296" s="803"/>
    </row>
    <row r="297" spans="2:8">
      <c r="B297" s="803"/>
      <c r="C297" s="803"/>
      <c r="G297" s="609">
        <f t="shared" si="4"/>
        <v>0</v>
      </c>
      <c r="H297" s="803"/>
    </row>
    <row r="298" spans="2:8">
      <c r="B298" s="803"/>
      <c r="C298" s="803"/>
      <c r="G298" s="609">
        <f t="shared" si="4"/>
        <v>0</v>
      </c>
      <c r="H298" s="803"/>
    </row>
    <row r="299" spans="2:8">
      <c r="B299" s="803"/>
      <c r="C299" s="803"/>
      <c r="G299" s="609">
        <f t="shared" ref="G299:G310" si="5">E299+G298-F299</f>
        <v>0</v>
      </c>
      <c r="H299" s="803"/>
    </row>
    <row r="300" spans="2:8">
      <c r="B300" s="803"/>
      <c r="C300" s="803"/>
      <c r="G300" s="609">
        <f t="shared" si="5"/>
        <v>0</v>
      </c>
      <c r="H300" s="803"/>
    </row>
    <row r="301" spans="2:8">
      <c r="B301" s="803"/>
      <c r="C301" s="803"/>
      <c r="G301" s="609">
        <f t="shared" si="5"/>
        <v>0</v>
      </c>
      <c r="H301" s="803"/>
    </row>
    <row r="302" spans="2:8">
      <c r="B302" s="803"/>
      <c r="C302" s="803"/>
      <c r="G302" s="609">
        <f t="shared" si="5"/>
        <v>0</v>
      </c>
      <c r="H302" s="803"/>
    </row>
    <row r="303" spans="2:8">
      <c r="B303" s="803"/>
      <c r="C303" s="803"/>
      <c r="G303" s="609">
        <f t="shared" si="5"/>
        <v>0</v>
      </c>
      <c r="H303" s="803"/>
    </row>
    <row r="304" spans="2:8">
      <c r="B304" s="803"/>
      <c r="C304" s="803"/>
      <c r="G304" s="609">
        <f t="shared" si="5"/>
        <v>0</v>
      </c>
      <c r="H304" s="803"/>
    </row>
    <row r="305" spans="2:8">
      <c r="B305" s="803"/>
      <c r="C305" s="803"/>
      <c r="G305" s="609">
        <f t="shared" si="5"/>
        <v>0</v>
      </c>
      <c r="H305" s="803"/>
    </row>
    <row r="306" spans="2:8">
      <c r="B306" s="803"/>
      <c r="C306" s="803"/>
      <c r="G306" s="609">
        <f t="shared" si="5"/>
        <v>0</v>
      </c>
      <c r="H306" s="803"/>
    </row>
    <row r="307" spans="2:8">
      <c r="B307" s="803"/>
      <c r="C307" s="803"/>
      <c r="G307" s="609">
        <f t="shared" si="5"/>
        <v>0</v>
      </c>
      <c r="H307" s="803"/>
    </row>
    <row r="308" spans="2:8">
      <c r="B308" s="803"/>
      <c r="C308" s="803"/>
      <c r="G308" s="609">
        <f t="shared" si="5"/>
        <v>0</v>
      </c>
      <c r="H308" s="803"/>
    </row>
    <row r="309" spans="2:8">
      <c r="B309" s="803"/>
      <c r="C309" s="803"/>
      <c r="G309" s="609">
        <f t="shared" si="5"/>
        <v>0</v>
      </c>
      <c r="H309" s="803"/>
    </row>
    <row r="310" spans="2:8">
      <c r="B310" s="803"/>
      <c r="C310" s="803"/>
      <c r="G310" s="609">
        <f t="shared" si="5"/>
        <v>0</v>
      </c>
      <c r="H310" s="803"/>
    </row>
  </sheetData>
  <mergeCells count="3">
    <mergeCell ref="A1:G3"/>
    <mergeCell ref="J11:L11"/>
    <mergeCell ref="J27:L27"/>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1097-6C37-4E93-BE71-289B81AAF70E}">
  <sheetPr>
    <tabColor rgb="FFFFFF00"/>
  </sheetPr>
  <dimension ref="A1:H20"/>
  <sheetViews>
    <sheetView topLeftCell="A10" workbookViewId="0">
      <selection activeCell="G18" sqref="G18"/>
    </sheetView>
  </sheetViews>
  <sheetFormatPr defaultColWidth="9.140625" defaultRowHeight="15"/>
  <cols>
    <col min="1" max="1" width="13" customWidth="1"/>
    <col min="2" max="2" width="12.5703125" bestFit="1" customWidth="1"/>
    <col min="4" max="4" width="12" customWidth="1"/>
  </cols>
  <sheetData>
    <row r="1" spans="1:8" ht="45" customHeight="1">
      <c r="A1" s="892" t="s">
        <v>5825</v>
      </c>
      <c r="B1" s="892"/>
      <c r="C1" s="892"/>
      <c r="D1" s="892"/>
      <c r="E1" s="892"/>
      <c r="F1" s="892"/>
      <c r="G1" s="892"/>
    </row>
    <row r="2" spans="1:8" ht="45">
      <c r="A2" s="804" t="s">
        <v>1</v>
      </c>
      <c r="B2" s="804" t="s">
        <v>2</v>
      </c>
      <c r="C2" s="804" t="s">
        <v>3</v>
      </c>
      <c r="D2" s="83" t="s">
        <v>4</v>
      </c>
      <c r="E2" s="131" t="s">
        <v>5</v>
      </c>
      <c r="F2" s="229" t="s">
        <v>6</v>
      </c>
      <c r="G2" s="14" t="s">
        <v>7</v>
      </c>
    </row>
    <row r="3" spans="1:8">
      <c r="A3" s="786"/>
      <c r="B3" s="786"/>
      <c r="C3" s="817"/>
      <c r="D3" s="44"/>
      <c r="E3" s="208"/>
      <c r="F3" s="230"/>
      <c r="G3" s="19">
        <f>+E3-F3</f>
        <v>0</v>
      </c>
    </row>
    <row r="4" spans="1:8">
      <c r="A4" s="9">
        <v>45443</v>
      </c>
      <c r="B4" s="786" t="s">
        <v>10</v>
      </c>
      <c r="C4" s="817" t="s">
        <v>15</v>
      </c>
      <c r="D4" s="815" t="s">
        <v>14</v>
      </c>
      <c r="E4" s="118">
        <v>300</v>
      </c>
      <c r="F4" s="156"/>
      <c r="G4" s="19">
        <f>G3+E4-F4</f>
        <v>300</v>
      </c>
    </row>
    <row r="5" spans="1:8" s="127" customFormat="1">
      <c r="A5" s="285">
        <v>45716</v>
      </c>
      <c r="B5" s="797" t="s">
        <v>5826</v>
      </c>
      <c r="C5" s="798" t="s">
        <v>15</v>
      </c>
      <c r="D5" s="325" t="s">
        <v>14</v>
      </c>
      <c r="E5" s="301"/>
      <c r="F5" s="332">
        <v>120</v>
      </c>
      <c r="G5" s="324">
        <f>G4+E5-F5</f>
        <v>180</v>
      </c>
    </row>
    <row r="6" spans="1:8">
      <c r="A6" s="41">
        <v>45747</v>
      </c>
      <c r="B6" s="786" t="s">
        <v>10</v>
      </c>
      <c r="C6" s="786" t="s">
        <v>16</v>
      </c>
      <c r="D6" s="815" t="s">
        <v>14</v>
      </c>
      <c r="E6" s="118">
        <v>300</v>
      </c>
      <c r="G6" s="19">
        <f t="shared" ref="G6:G20" si="0">G5+E6-F6</f>
        <v>480</v>
      </c>
    </row>
    <row r="7" spans="1:8" s="127" customFormat="1">
      <c r="A7" s="285">
        <v>45747</v>
      </c>
      <c r="B7" s="127" t="s">
        <v>5827</v>
      </c>
      <c r="C7" s="127" t="s">
        <v>16</v>
      </c>
      <c r="D7" s="325" t="s">
        <v>14</v>
      </c>
      <c r="F7" s="127">
        <v>210</v>
      </c>
      <c r="G7" s="324">
        <f t="shared" si="0"/>
        <v>270</v>
      </c>
    </row>
    <row r="8" spans="1:8">
      <c r="A8" s="41">
        <v>45777</v>
      </c>
      <c r="B8" s="786" t="s">
        <v>10</v>
      </c>
      <c r="C8" s="786" t="s">
        <v>17</v>
      </c>
      <c r="D8" s="815" t="s">
        <v>14</v>
      </c>
      <c r="E8" s="118">
        <v>300</v>
      </c>
      <c r="G8" s="19">
        <f t="shared" si="0"/>
        <v>570</v>
      </c>
    </row>
    <row r="9" spans="1:8" s="127" customFormat="1">
      <c r="A9" s="285">
        <v>45777</v>
      </c>
      <c r="B9" s="127" t="s">
        <v>5828</v>
      </c>
      <c r="C9" s="127" t="s">
        <v>17</v>
      </c>
      <c r="D9" s="325" t="s">
        <v>14</v>
      </c>
      <c r="F9" s="127">
        <v>50</v>
      </c>
      <c r="G9" s="324">
        <f t="shared" si="0"/>
        <v>520</v>
      </c>
    </row>
    <row r="10" spans="1:8" s="127" customFormat="1">
      <c r="A10" s="126">
        <v>45808</v>
      </c>
      <c r="B10" s="127" t="s">
        <v>5829</v>
      </c>
      <c r="C10" s="127" t="s">
        <v>17</v>
      </c>
      <c r="D10" s="325" t="s">
        <v>14</v>
      </c>
      <c r="F10" s="127">
        <v>80</v>
      </c>
      <c r="G10" s="324">
        <f t="shared" si="0"/>
        <v>440</v>
      </c>
      <c r="H10" s="127" t="s">
        <v>5830</v>
      </c>
    </row>
    <row r="11" spans="1:8">
      <c r="G11" s="19">
        <f t="shared" si="0"/>
        <v>440</v>
      </c>
    </row>
    <row r="12" spans="1:8">
      <c r="G12" s="19">
        <f t="shared" si="0"/>
        <v>440</v>
      </c>
    </row>
    <row r="13" spans="1:8">
      <c r="G13" s="19">
        <f t="shared" si="0"/>
        <v>440</v>
      </c>
    </row>
    <row r="14" spans="1:8">
      <c r="G14" s="19">
        <f t="shared" si="0"/>
        <v>440</v>
      </c>
    </row>
    <row r="15" spans="1:8">
      <c r="G15" s="19">
        <f t="shared" si="0"/>
        <v>440</v>
      </c>
    </row>
    <row r="16" spans="1:8">
      <c r="G16" s="19">
        <f t="shared" si="0"/>
        <v>440</v>
      </c>
    </row>
    <row r="17" spans="7:7">
      <c r="G17" s="19">
        <f t="shared" si="0"/>
        <v>440</v>
      </c>
    </row>
    <row r="18" spans="7:7">
      <c r="G18" s="19">
        <f t="shared" si="0"/>
        <v>440</v>
      </c>
    </row>
    <row r="19" spans="7:7">
      <c r="G19" s="19">
        <f t="shared" si="0"/>
        <v>440</v>
      </c>
    </row>
    <row r="20" spans="7:7">
      <c r="G20" s="114">
        <f t="shared" si="0"/>
        <v>440</v>
      </c>
    </row>
  </sheetData>
  <mergeCells count="1">
    <mergeCell ref="A1:G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3">
    <tabColor rgb="FF00B0F0"/>
  </sheetPr>
  <dimension ref="A3:P1016"/>
  <sheetViews>
    <sheetView topLeftCell="A750" zoomScaleNormal="100" workbookViewId="0">
      <selection activeCell="A767" sqref="A767:D769"/>
    </sheetView>
  </sheetViews>
  <sheetFormatPr defaultColWidth="11.42578125" defaultRowHeight="15"/>
  <cols>
    <col min="1" max="1" width="11.42578125" style="39"/>
    <col min="2" max="2" width="12.7109375" style="6" bestFit="1" customWidth="1"/>
    <col min="3" max="3" width="20.42578125" style="6" customWidth="1"/>
    <col min="4" max="4" width="24.42578125" bestFit="1" customWidth="1"/>
    <col min="5" max="6" width="11.42578125" style="121"/>
    <col min="7" max="7" width="12.42578125" style="4" bestFit="1" customWidth="1"/>
    <col min="10" max="10" width="18.140625" bestFit="1" customWidth="1"/>
    <col min="11" max="11" width="23" bestFit="1" customWidth="1"/>
    <col min="14" max="14" width="21.28515625" customWidth="1"/>
  </cols>
  <sheetData>
    <row r="3" spans="1:7">
      <c r="B3" s="820" t="s">
        <v>5831</v>
      </c>
      <c r="C3" s="820"/>
      <c r="D3" s="820"/>
      <c r="E3" s="820"/>
      <c r="F3" s="820"/>
      <c r="G3" s="10"/>
    </row>
    <row r="5" spans="1:7" s="6" customFormat="1" ht="30">
      <c r="A5" s="40" t="s">
        <v>1</v>
      </c>
      <c r="B5" s="804" t="s">
        <v>2</v>
      </c>
      <c r="C5" s="804" t="s">
        <v>3</v>
      </c>
      <c r="D5" s="804" t="s">
        <v>4</v>
      </c>
      <c r="E5" s="131" t="s">
        <v>5</v>
      </c>
      <c r="F5" s="131" t="s">
        <v>6</v>
      </c>
      <c r="G5" s="14" t="s">
        <v>7</v>
      </c>
    </row>
    <row r="6" spans="1:7">
      <c r="A6" s="39">
        <v>42736</v>
      </c>
      <c r="B6" s="787" t="s">
        <v>8</v>
      </c>
      <c r="C6" s="787"/>
      <c r="E6" s="118">
        <v>348.1</v>
      </c>
      <c r="F6" s="118"/>
      <c r="G6" s="4">
        <v>348.1</v>
      </c>
    </row>
    <row r="7" spans="1:7">
      <c r="A7" s="39">
        <v>42745</v>
      </c>
      <c r="B7" s="787">
        <v>12065</v>
      </c>
      <c r="C7" s="787" t="s">
        <v>340</v>
      </c>
      <c r="E7" s="118"/>
      <c r="F7" s="118">
        <v>268.10000000000002</v>
      </c>
      <c r="G7" s="4">
        <f>+G6+E7-F7</f>
        <v>80</v>
      </c>
    </row>
    <row r="8" spans="1:7">
      <c r="A8" s="39">
        <v>42807</v>
      </c>
      <c r="B8" s="787">
        <v>12389</v>
      </c>
      <c r="C8" s="787" t="s">
        <v>340</v>
      </c>
      <c r="E8" s="118"/>
      <c r="F8" s="118">
        <v>30</v>
      </c>
      <c r="G8" s="4">
        <f t="shared" ref="G8:G71" si="0">+G7+E8-F8</f>
        <v>50</v>
      </c>
    </row>
    <row r="9" spans="1:7">
      <c r="A9" s="39">
        <v>42832</v>
      </c>
      <c r="B9" s="787">
        <v>12508</v>
      </c>
      <c r="C9" s="787" t="s">
        <v>340</v>
      </c>
      <c r="E9" s="118"/>
      <c r="F9" s="118">
        <v>20</v>
      </c>
      <c r="G9" s="4">
        <f t="shared" si="0"/>
        <v>30</v>
      </c>
    </row>
    <row r="10" spans="1:7">
      <c r="A10" s="39">
        <v>42971</v>
      </c>
      <c r="B10" s="787">
        <v>13313</v>
      </c>
      <c r="C10" s="787" t="s">
        <v>340</v>
      </c>
      <c r="E10" s="118"/>
      <c r="F10" s="118">
        <v>30</v>
      </c>
      <c r="G10" s="4">
        <f t="shared" si="0"/>
        <v>0</v>
      </c>
    </row>
    <row r="11" spans="1:7">
      <c r="A11" s="39">
        <v>42766</v>
      </c>
      <c r="B11" s="787" t="s">
        <v>10</v>
      </c>
      <c r="C11" s="787" t="s">
        <v>11</v>
      </c>
      <c r="D11" t="s">
        <v>12</v>
      </c>
      <c r="E11" s="118">
        <v>13.5</v>
      </c>
      <c r="F11" s="118"/>
      <c r="G11" s="4">
        <f t="shared" si="0"/>
        <v>13.5</v>
      </c>
    </row>
    <row r="12" spans="1:7">
      <c r="B12" s="787"/>
      <c r="C12" s="787"/>
      <c r="D12" t="s">
        <v>13</v>
      </c>
      <c r="E12" s="118">
        <v>2.8</v>
      </c>
      <c r="F12" s="118"/>
      <c r="G12" s="4">
        <f t="shared" si="0"/>
        <v>16.3</v>
      </c>
    </row>
    <row r="13" spans="1:7">
      <c r="B13" s="787"/>
      <c r="C13" s="787"/>
      <c r="D13" t="s">
        <v>14</v>
      </c>
      <c r="E13" s="118">
        <v>210</v>
      </c>
      <c r="F13" s="118"/>
      <c r="G13" s="4">
        <f t="shared" si="0"/>
        <v>226.3</v>
      </c>
    </row>
    <row r="14" spans="1:7">
      <c r="A14" s="39">
        <v>42784</v>
      </c>
      <c r="B14" s="787">
        <v>12274</v>
      </c>
      <c r="C14" s="787" t="s">
        <v>11</v>
      </c>
      <c r="D14" t="s">
        <v>14</v>
      </c>
      <c r="E14" s="118"/>
      <c r="F14" s="118">
        <v>210</v>
      </c>
      <c r="G14" s="4">
        <f t="shared" si="0"/>
        <v>16.300000000000011</v>
      </c>
    </row>
    <row r="15" spans="1:7">
      <c r="A15" s="39">
        <v>42784</v>
      </c>
      <c r="B15" s="787">
        <v>11274</v>
      </c>
      <c r="C15" s="787" t="s">
        <v>11</v>
      </c>
      <c r="D15" t="s">
        <v>12</v>
      </c>
      <c r="E15" s="118"/>
      <c r="F15" s="118">
        <v>13.5</v>
      </c>
      <c r="G15" s="4">
        <f t="shared" si="0"/>
        <v>2.8000000000000114</v>
      </c>
    </row>
    <row r="16" spans="1:7">
      <c r="A16" s="39">
        <v>42807</v>
      </c>
      <c r="B16" s="787">
        <v>12389</v>
      </c>
      <c r="C16" s="787" t="s">
        <v>11</v>
      </c>
      <c r="D16" t="s">
        <v>13</v>
      </c>
      <c r="E16" s="118"/>
      <c r="F16" s="118">
        <v>2.8</v>
      </c>
      <c r="G16" s="4">
        <f t="shared" si="0"/>
        <v>1.1546319456101628E-14</v>
      </c>
    </row>
    <row r="17" spans="1:7">
      <c r="A17" s="39">
        <v>42794</v>
      </c>
      <c r="B17" s="787" t="s">
        <v>10</v>
      </c>
      <c r="C17" s="787" t="s">
        <v>15</v>
      </c>
      <c r="D17" t="s">
        <v>12</v>
      </c>
      <c r="E17" s="118">
        <v>13</v>
      </c>
      <c r="F17" s="118"/>
      <c r="G17" s="4">
        <f t="shared" si="0"/>
        <v>13.000000000000011</v>
      </c>
    </row>
    <row r="18" spans="1:7">
      <c r="B18" s="787"/>
      <c r="C18" s="787"/>
      <c r="D18" t="s">
        <v>13</v>
      </c>
      <c r="E18" s="118">
        <v>2</v>
      </c>
      <c r="F18" s="118"/>
      <c r="G18" s="4">
        <f t="shared" si="0"/>
        <v>15.000000000000011</v>
      </c>
    </row>
    <row r="19" spans="1:7">
      <c r="B19" s="787"/>
      <c r="C19" s="787"/>
      <c r="D19" t="s">
        <v>14</v>
      </c>
      <c r="E19" s="118">
        <v>210</v>
      </c>
      <c r="F19" s="118"/>
      <c r="G19" s="4">
        <f t="shared" si="0"/>
        <v>225</v>
      </c>
    </row>
    <row r="20" spans="1:7">
      <c r="A20" s="39">
        <v>42807</v>
      </c>
      <c r="B20" s="787">
        <v>12389</v>
      </c>
      <c r="C20" s="787" t="s">
        <v>15</v>
      </c>
      <c r="D20" t="s">
        <v>14</v>
      </c>
      <c r="E20" s="118"/>
      <c r="F20" s="118">
        <v>210</v>
      </c>
      <c r="G20" s="4">
        <f t="shared" si="0"/>
        <v>15</v>
      </c>
    </row>
    <row r="21" spans="1:7">
      <c r="A21" s="39">
        <v>42832</v>
      </c>
      <c r="B21" s="787">
        <v>12509</v>
      </c>
      <c r="C21" s="787" t="s">
        <v>15</v>
      </c>
      <c r="D21" t="s">
        <v>12</v>
      </c>
      <c r="E21" s="118"/>
      <c r="F21" s="118">
        <v>13</v>
      </c>
      <c r="G21" s="4">
        <f t="shared" si="0"/>
        <v>2</v>
      </c>
    </row>
    <row r="22" spans="1:7">
      <c r="A22" s="39">
        <v>42832</v>
      </c>
      <c r="B22" s="787">
        <v>12509</v>
      </c>
      <c r="C22" s="787" t="s">
        <v>15</v>
      </c>
      <c r="D22" t="s">
        <v>13</v>
      </c>
      <c r="E22" s="118"/>
      <c r="F22" s="118">
        <v>2</v>
      </c>
      <c r="G22" s="4">
        <f t="shared" si="0"/>
        <v>0</v>
      </c>
    </row>
    <row r="23" spans="1:7">
      <c r="A23" s="39">
        <v>42825</v>
      </c>
      <c r="B23" s="787" t="s">
        <v>10</v>
      </c>
      <c r="C23" s="787" t="s">
        <v>16</v>
      </c>
      <c r="D23" t="s">
        <v>12</v>
      </c>
      <c r="E23" s="118">
        <v>12</v>
      </c>
      <c r="F23" s="118"/>
      <c r="G23" s="4">
        <f t="shared" si="0"/>
        <v>12</v>
      </c>
    </row>
    <row r="24" spans="1:7">
      <c r="B24" s="787"/>
      <c r="C24" s="787"/>
      <c r="D24" t="s">
        <v>13</v>
      </c>
      <c r="E24" s="118">
        <v>2</v>
      </c>
      <c r="F24" s="118"/>
      <c r="G24" s="4">
        <f t="shared" si="0"/>
        <v>14</v>
      </c>
    </row>
    <row r="25" spans="1:7">
      <c r="B25" s="787"/>
      <c r="C25" s="787"/>
      <c r="D25" t="s">
        <v>14</v>
      </c>
      <c r="E25" s="118">
        <v>210</v>
      </c>
      <c r="F25" s="118"/>
      <c r="G25" s="4">
        <f t="shared" si="0"/>
        <v>224</v>
      </c>
    </row>
    <row r="26" spans="1:7">
      <c r="A26" s="39">
        <v>42832</v>
      </c>
      <c r="B26" s="787">
        <v>12509</v>
      </c>
      <c r="C26" s="787" t="s">
        <v>16</v>
      </c>
      <c r="D26" t="s">
        <v>14</v>
      </c>
      <c r="E26" s="118"/>
      <c r="F26" s="118">
        <v>210</v>
      </c>
      <c r="G26" s="4">
        <f t="shared" si="0"/>
        <v>14</v>
      </c>
    </row>
    <row r="27" spans="1:7">
      <c r="A27" s="39">
        <v>42857</v>
      </c>
      <c r="B27" s="787">
        <v>12586</v>
      </c>
      <c r="C27" s="787" t="s">
        <v>16</v>
      </c>
      <c r="D27" t="s">
        <v>12</v>
      </c>
      <c r="E27" s="118"/>
      <c r="F27" s="118">
        <v>10</v>
      </c>
      <c r="G27" s="4">
        <f t="shared" si="0"/>
        <v>4</v>
      </c>
    </row>
    <row r="28" spans="1:7">
      <c r="A28" s="39">
        <v>42895</v>
      </c>
      <c r="B28" s="787">
        <v>12807</v>
      </c>
      <c r="C28" s="787" t="s">
        <v>16</v>
      </c>
      <c r="D28" t="s">
        <v>12</v>
      </c>
      <c r="E28" s="118"/>
      <c r="F28" s="118">
        <v>2</v>
      </c>
      <c r="G28" s="4">
        <f t="shared" si="0"/>
        <v>2</v>
      </c>
    </row>
    <row r="29" spans="1:7">
      <c r="A29" s="39">
        <v>42895</v>
      </c>
      <c r="B29" s="787">
        <v>12807</v>
      </c>
      <c r="C29" s="787" t="s">
        <v>16</v>
      </c>
      <c r="D29" t="s">
        <v>13</v>
      </c>
      <c r="E29" s="118"/>
      <c r="F29" s="118">
        <v>2</v>
      </c>
      <c r="G29" s="4">
        <f t="shared" si="0"/>
        <v>0</v>
      </c>
    </row>
    <row r="30" spans="1:7">
      <c r="A30" s="39">
        <v>42855</v>
      </c>
      <c r="B30" s="787" t="s">
        <v>10</v>
      </c>
      <c r="C30" s="787" t="s">
        <v>17</v>
      </c>
      <c r="D30" t="s">
        <v>12</v>
      </c>
      <c r="E30" s="118">
        <v>13</v>
      </c>
      <c r="F30" s="118"/>
      <c r="G30" s="4">
        <f t="shared" si="0"/>
        <v>13</v>
      </c>
    </row>
    <row r="31" spans="1:7">
      <c r="B31" s="787"/>
      <c r="C31" s="787"/>
      <c r="D31" t="s">
        <v>13</v>
      </c>
      <c r="E31" s="118">
        <v>2</v>
      </c>
      <c r="F31" s="118"/>
      <c r="G31" s="4">
        <f t="shared" si="0"/>
        <v>15</v>
      </c>
    </row>
    <row r="32" spans="1:7">
      <c r="B32" s="787"/>
      <c r="C32" s="787"/>
      <c r="D32" t="s">
        <v>14</v>
      </c>
      <c r="E32" s="118">
        <v>210</v>
      </c>
      <c r="F32" s="118"/>
      <c r="G32" s="4">
        <f t="shared" si="0"/>
        <v>225</v>
      </c>
    </row>
    <row r="33" spans="1:7">
      <c r="A33" s="39">
        <v>42857</v>
      </c>
      <c r="B33" s="787">
        <v>12586</v>
      </c>
      <c r="C33" s="787" t="s">
        <v>17</v>
      </c>
      <c r="D33" t="s">
        <v>14</v>
      </c>
      <c r="E33" s="118"/>
      <c r="F33" s="118">
        <v>210</v>
      </c>
      <c r="G33" s="4">
        <f t="shared" si="0"/>
        <v>15</v>
      </c>
    </row>
    <row r="34" spans="1:7">
      <c r="A34" s="39">
        <v>42895</v>
      </c>
      <c r="B34" s="787">
        <v>12807</v>
      </c>
      <c r="C34" s="787" t="s">
        <v>17</v>
      </c>
      <c r="D34" t="s">
        <v>12</v>
      </c>
      <c r="E34" s="118"/>
      <c r="F34" s="118">
        <v>13</v>
      </c>
      <c r="G34" s="4">
        <f t="shared" si="0"/>
        <v>2</v>
      </c>
    </row>
    <row r="35" spans="1:7">
      <c r="A35" s="39">
        <v>42895</v>
      </c>
      <c r="B35" s="787">
        <v>12807</v>
      </c>
      <c r="C35" s="787" t="s">
        <v>17</v>
      </c>
      <c r="D35" t="s">
        <v>13</v>
      </c>
      <c r="E35" s="118"/>
      <c r="F35" s="118">
        <v>2</v>
      </c>
      <c r="G35" s="4">
        <f t="shared" si="0"/>
        <v>0</v>
      </c>
    </row>
    <row r="36" spans="1:7">
      <c r="A36" s="39">
        <v>42886</v>
      </c>
      <c r="B36" s="787" t="s">
        <v>10</v>
      </c>
      <c r="C36" s="787" t="s">
        <v>18</v>
      </c>
      <c r="D36" t="s">
        <v>12</v>
      </c>
      <c r="E36" s="118">
        <v>24.9</v>
      </c>
      <c r="F36" s="118"/>
      <c r="G36" s="4">
        <f t="shared" si="0"/>
        <v>24.9</v>
      </c>
    </row>
    <row r="37" spans="1:7">
      <c r="B37" s="787"/>
      <c r="C37" s="787"/>
      <c r="D37" t="s">
        <v>13</v>
      </c>
      <c r="E37" s="118">
        <v>2</v>
      </c>
      <c r="F37" s="118"/>
      <c r="G37" s="4">
        <f t="shared" si="0"/>
        <v>26.9</v>
      </c>
    </row>
    <row r="38" spans="1:7">
      <c r="B38" s="787"/>
      <c r="C38" s="787"/>
      <c r="D38" t="s">
        <v>14</v>
      </c>
      <c r="E38" s="118">
        <v>210</v>
      </c>
      <c r="F38" s="118"/>
      <c r="G38" s="4">
        <f t="shared" si="0"/>
        <v>236.9</v>
      </c>
    </row>
    <row r="39" spans="1:7">
      <c r="A39" s="39">
        <v>42895</v>
      </c>
      <c r="B39" s="787">
        <v>12807</v>
      </c>
      <c r="C39" s="787" t="s">
        <v>18</v>
      </c>
      <c r="D39" t="s">
        <v>14</v>
      </c>
      <c r="E39" s="118"/>
      <c r="F39" s="118">
        <v>210</v>
      </c>
      <c r="G39" s="4">
        <f t="shared" si="0"/>
        <v>26.900000000000006</v>
      </c>
    </row>
    <row r="40" spans="1:7">
      <c r="A40" s="39">
        <v>42929</v>
      </c>
      <c r="B40" s="787">
        <v>13004</v>
      </c>
      <c r="C40" s="787" t="s">
        <v>18</v>
      </c>
      <c r="D40" t="s">
        <v>12</v>
      </c>
      <c r="E40" s="118"/>
      <c r="F40" s="118">
        <v>24.9</v>
      </c>
      <c r="G40" s="4">
        <f t="shared" si="0"/>
        <v>2.0000000000000071</v>
      </c>
    </row>
    <row r="41" spans="1:7">
      <c r="A41" s="39">
        <v>42929</v>
      </c>
      <c r="B41" s="787">
        <v>13004</v>
      </c>
      <c r="C41" s="787" t="s">
        <v>18</v>
      </c>
      <c r="D41" t="s">
        <v>13</v>
      </c>
      <c r="E41" s="118"/>
      <c r="F41" s="118">
        <v>2</v>
      </c>
      <c r="G41" s="4">
        <f t="shared" si="0"/>
        <v>7.1054273576010019E-15</v>
      </c>
    </row>
    <row r="42" spans="1:7">
      <c r="A42" s="39">
        <v>42916</v>
      </c>
      <c r="B42" s="787" t="s">
        <v>10</v>
      </c>
      <c r="C42" s="787" t="s">
        <v>19</v>
      </c>
      <c r="D42" t="s">
        <v>12</v>
      </c>
      <c r="E42" s="118">
        <v>24.4</v>
      </c>
      <c r="F42" s="118"/>
      <c r="G42" s="4">
        <f t="shared" si="0"/>
        <v>24.400000000000006</v>
      </c>
    </row>
    <row r="43" spans="1:7">
      <c r="B43" s="787"/>
      <c r="C43" s="787"/>
      <c r="D43" t="s">
        <v>13</v>
      </c>
      <c r="E43" s="118">
        <v>2</v>
      </c>
      <c r="F43" s="118"/>
      <c r="G43" s="4">
        <f t="shared" si="0"/>
        <v>26.400000000000006</v>
      </c>
    </row>
    <row r="44" spans="1:7">
      <c r="B44" s="787"/>
      <c r="C44" s="787"/>
      <c r="D44" t="s">
        <v>14</v>
      </c>
      <c r="E44" s="118">
        <v>210</v>
      </c>
      <c r="F44" s="118"/>
      <c r="G44" s="4">
        <f t="shared" si="0"/>
        <v>236.4</v>
      </c>
    </row>
    <row r="45" spans="1:7">
      <c r="A45" s="39">
        <v>42929</v>
      </c>
      <c r="B45" s="787">
        <v>13004</v>
      </c>
      <c r="C45" s="787"/>
      <c r="D45" t="s">
        <v>14</v>
      </c>
      <c r="E45" s="118"/>
      <c r="F45" s="118">
        <v>210</v>
      </c>
      <c r="G45" s="4">
        <f t="shared" si="0"/>
        <v>26.400000000000006</v>
      </c>
    </row>
    <row r="46" spans="1:7">
      <c r="A46" s="39">
        <v>43084</v>
      </c>
      <c r="B46" s="787">
        <v>13938</v>
      </c>
      <c r="C46" s="787" t="s">
        <v>19</v>
      </c>
      <c r="D46" t="s">
        <v>12</v>
      </c>
      <c r="E46" s="118"/>
      <c r="F46" s="118">
        <v>24.4</v>
      </c>
      <c r="G46" s="4">
        <f t="shared" si="0"/>
        <v>2.0000000000000071</v>
      </c>
    </row>
    <row r="47" spans="1:7">
      <c r="A47" s="39">
        <v>43084</v>
      </c>
      <c r="B47" s="787">
        <v>13938</v>
      </c>
      <c r="C47" s="787" t="s">
        <v>19</v>
      </c>
      <c r="D47" t="s">
        <v>13</v>
      </c>
      <c r="E47" s="118"/>
      <c r="F47" s="118">
        <v>2</v>
      </c>
      <c r="G47" s="4">
        <f t="shared" si="0"/>
        <v>7.1054273576010019E-15</v>
      </c>
    </row>
    <row r="48" spans="1:7">
      <c r="A48" s="39">
        <v>42947</v>
      </c>
      <c r="B48" s="787" t="s">
        <v>10</v>
      </c>
      <c r="C48" s="787" t="s">
        <v>20</v>
      </c>
      <c r="D48" t="s">
        <v>12</v>
      </c>
      <c r="E48" s="118">
        <v>23.2</v>
      </c>
      <c r="F48" s="118"/>
      <c r="G48" s="4">
        <f t="shared" si="0"/>
        <v>23.200000000000006</v>
      </c>
    </row>
    <row r="49" spans="1:7">
      <c r="B49" s="787"/>
      <c r="C49" s="787"/>
      <c r="D49" t="s">
        <v>13</v>
      </c>
      <c r="E49" s="118">
        <v>2</v>
      </c>
      <c r="F49" s="118"/>
      <c r="G49" s="4">
        <f t="shared" si="0"/>
        <v>25.200000000000006</v>
      </c>
    </row>
    <row r="50" spans="1:7">
      <c r="B50" s="787"/>
      <c r="C50" s="787"/>
      <c r="D50" t="s">
        <v>14</v>
      </c>
      <c r="E50" s="118">
        <v>210</v>
      </c>
      <c r="F50" s="118"/>
      <c r="G50" s="4">
        <f t="shared" si="0"/>
        <v>235.20000000000002</v>
      </c>
    </row>
    <row r="51" spans="1:7">
      <c r="A51" s="39">
        <v>42971</v>
      </c>
      <c r="B51" s="787">
        <v>13312</v>
      </c>
      <c r="C51" s="787" t="s">
        <v>20</v>
      </c>
      <c r="D51" t="s">
        <v>14</v>
      </c>
      <c r="E51" s="118"/>
      <c r="F51" s="118">
        <v>210</v>
      </c>
      <c r="G51" s="4">
        <f t="shared" si="0"/>
        <v>25.200000000000017</v>
      </c>
    </row>
    <row r="52" spans="1:7">
      <c r="A52" s="39">
        <v>42971</v>
      </c>
      <c r="B52" s="787">
        <v>13312</v>
      </c>
      <c r="C52" s="787" t="s">
        <v>20</v>
      </c>
      <c r="D52" t="s">
        <v>12</v>
      </c>
      <c r="E52" s="118"/>
      <c r="F52" s="118">
        <v>23.2</v>
      </c>
      <c r="G52" s="4">
        <f t="shared" si="0"/>
        <v>2.0000000000000178</v>
      </c>
    </row>
    <row r="53" spans="1:7">
      <c r="A53" s="39">
        <v>42971</v>
      </c>
      <c r="B53" s="787">
        <v>13312</v>
      </c>
      <c r="C53" s="787" t="s">
        <v>20</v>
      </c>
      <c r="D53" t="s">
        <v>13</v>
      </c>
      <c r="E53" s="118"/>
      <c r="F53" s="118">
        <v>2</v>
      </c>
      <c r="G53" s="4">
        <f t="shared" si="0"/>
        <v>1.7763568394002505E-14</v>
      </c>
    </row>
    <row r="54" spans="1:7">
      <c r="A54" s="39">
        <v>42978</v>
      </c>
      <c r="B54" s="787" t="s">
        <v>10</v>
      </c>
      <c r="C54" s="787" t="s">
        <v>21</v>
      </c>
      <c r="D54" t="s">
        <v>12</v>
      </c>
      <c r="E54" s="118">
        <v>23.2</v>
      </c>
      <c r="F54" s="118"/>
      <c r="G54" s="4">
        <f t="shared" si="0"/>
        <v>23.200000000000017</v>
      </c>
    </row>
    <row r="55" spans="1:7">
      <c r="B55" s="787"/>
      <c r="C55" s="787"/>
      <c r="D55" t="s">
        <v>13</v>
      </c>
      <c r="E55" s="118">
        <v>2</v>
      </c>
      <c r="F55" s="118"/>
      <c r="G55" s="4">
        <f t="shared" si="0"/>
        <v>25.200000000000017</v>
      </c>
    </row>
    <row r="56" spans="1:7">
      <c r="B56" s="787"/>
      <c r="C56" s="787"/>
      <c r="D56" t="s">
        <v>14</v>
      </c>
      <c r="E56" s="118">
        <v>210</v>
      </c>
      <c r="F56" s="118"/>
      <c r="G56" s="4">
        <f t="shared" si="0"/>
        <v>235.20000000000002</v>
      </c>
    </row>
    <row r="57" spans="1:7">
      <c r="A57" s="39">
        <v>42986</v>
      </c>
      <c r="B57" s="787">
        <v>13423</v>
      </c>
      <c r="C57" s="787" t="s">
        <v>21</v>
      </c>
      <c r="D57" t="s">
        <v>14</v>
      </c>
      <c r="E57" s="118"/>
      <c r="F57" s="118">
        <v>210</v>
      </c>
      <c r="G57" s="4">
        <f t="shared" si="0"/>
        <v>25.200000000000017</v>
      </c>
    </row>
    <row r="58" spans="1:7">
      <c r="A58" s="39">
        <v>43084</v>
      </c>
      <c r="B58" s="787">
        <v>13938</v>
      </c>
      <c r="C58" s="787" t="s">
        <v>21</v>
      </c>
      <c r="D58" t="s">
        <v>12</v>
      </c>
      <c r="E58" s="118"/>
      <c r="F58" s="118">
        <v>23.2</v>
      </c>
      <c r="G58" s="4">
        <f t="shared" si="0"/>
        <v>2.0000000000000178</v>
      </c>
    </row>
    <row r="59" spans="1:7">
      <c r="A59" s="39">
        <v>43084</v>
      </c>
      <c r="B59" s="787">
        <v>13938</v>
      </c>
      <c r="C59" s="787" t="s">
        <v>21</v>
      </c>
      <c r="D59" t="s">
        <v>13</v>
      </c>
      <c r="E59" s="118"/>
      <c r="F59" s="118">
        <v>2</v>
      </c>
      <c r="G59" s="4">
        <f t="shared" si="0"/>
        <v>1.7763568394002505E-14</v>
      </c>
    </row>
    <row r="60" spans="1:7">
      <c r="A60" s="39">
        <v>43008</v>
      </c>
      <c r="B60" s="787" t="s">
        <v>10</v>
      </c>
      <c r="C60" s="787" t="s">
        <v>22</v>
      </c>
      <c r="D60" t="s">
        <v>12</v>
      </c>
      <c r="E60" s="118">
        <v>19.399999999999999</v>
      </c>
      <c r="F60" s="118"/>
      <c r="G60" s="4">
        <f t="shared" si="0"/>
        <v>19.400000000000016</v>
      </c>
    </row>
    <row r="61" spans="1:7">
      <c r="B61" s="787"/>
      <c r="C61" s="787"/>
      <c r="D61" t="s">
        <v>13</v>
      </c>
      <c r="E61" s="118">
        <v>2</v>
      </c>
      <c r="F61" s="118"/>
      <c r="G61" s="4">
        <f t="shared" si="0"/>
        <v>21.400000000000016</v>
      </c>
    </row>
    <row r="62" spans="1:7">
      <c r="B62" s="787"/>
      <c r="C62" s="787"/>
      <c r="D62" t="s">
        <v>14</v>
      </c>
      <c r="E62" s="118">
        <v>210</v>
      </c>
      <c r="F62" s="118"/>
      <c r="G62" s="4">
        <f t="shared" si="0"/>
        <v>231.4</v>
      </c>
    </row>
    <row r="63" spans="1:7">
      <c r="A63" s="39">
        <v>42986</v>
      </c>
      <c r="B63" s="787">
        <v>13423</v>
      </c>
      <c r="C63" s="787" t="s">
        <v>22</v>
      </c>
      <c r="D63" t="s">
        <v>14</v>
      </c>
      <c r="E63" s="118"/>
      <c r="F63" s="118">
        <v>210</v>
      </c>
      <c r="G63" s="4">
        <f t="shared" si="0"/>
        <v>21.400000000000006</v>
      </c>
    </row>
    <row r="64" spans="1:7">
      <c r="A64" s="39">
        <v>43084</v>
      </c>
      <c r="B64" s="787">
        <v>13938</v>
      </c>
      <c r="C64" s="787" t="s">
        <v>22</v>
      </c>
      <c r="D64" t="s">
        <v>12</v>
      </c>
      <c r="E64" s="118"/>
      <c r="F64" s="118">
        <v>19.399999999999999</v>
      </c>
      <c r="G64" s="4">
        <f t="shared" si="0"/>
        <v>2.0000000000000071</v>
      </c>
    </row>
    <row r="65" spans="1:7">
      <c r="A65" s="39">
        <v>43084</v>
      </c>
      <c r="B65" s="787">
        <v>13938</v>
      </c>
      <c r="C65" s="787" t="s">
        <v>22</v>
      </c>
      <c r="D65" t="s">
        <v>13</v>
      </c>
      <c r="E65" s="118"/>
      <c r="F65" s="118">
        <v>2</v>
      </c>
      <c r="G65" s="4">
        <f t="shared" si="0"/>
        <v>7.1054273576010019E-15</v>
      </c>
    </row>
    <row r="66" spans="1:7">
      <c r="A66" s="39">
        <v>43039</v>
      </c>
      <c r="B66" s="787" t="s">
        <v>10</v>
      </c>
      <c r="C66" s="787" t="s">
        <v>23</v>
      </c>
      <c r="D66" t="s">
        <v>12</v>
      </c>
      <c r="E66" s="118">
        <v>19.2</v>
      </c>
      <c r="F66" s="118"/>
      <c r="G66" s="4">
        <f t="shared" si="0"/>
        <v>19.200000000000006</v>
      </c>
    </row>
    <row r="67" spans="1:7">
      <c r="B67" s="787"/>
      <c r="C67" s="787"/>
      <c r="D67" t="s">
        <v>13</v>
      </c>
      <c r="E67" s="118">
        <v>2</v>
      </c>
      <c r="F67" s="118"/>
      <c r="G67" s="4">
        <f t="shared" si="0"/>
        <v>21.200000000000006</v>
      </c>
    </row>
    <row r="68" spans="1:7">
      <c r="B68" s="787"/>
      <c r="C68" s="787"/>
      <c r="D68" t="s">
        <v>14</v>
      </c>
      <c r="E68" s="118">
        <v>210</v>
      </c>
      <c r="F68" s="118"/>
      <c r="G68" s="4">
        <f t="shared" si="0"/>
        <v>231.20000000000002</v>
      </c>
    </row>
    <row r="69" spans="1:7">
      <c r="A69" s="39">
        <v>43084</v>
      </c>
      <c r="B69" s="787">
        <v>13938</v>
      </c>
      <c r="C69" s="787" t="s">
        <v>23</v>
      </c>
      <c r="D69" t="s">
        <v>14</v>
      </c>
      <c r="E69" s="118"/>
      <c r="F69" s="118">
        <v>210</v>
      </c>
      <c r="G69" s="4">
        <f t="shared" si="0"/>
        <v>21.200000000000017</v>
      </c>
    </row>
    <row r="70" spans="1:7">
      <c r="A70" s="39">
        <v>43179</v>
      </c>
      <c r="B70" s="787">
        <v>14375</v>
      </c>
      <c r="C70" s="787" t="s">
        <v>23</v>
      </c>
      <c r="D70" t="s">
        <v>12</v>
      </c>
      <c r="E70" s="118"/>
      <c r="F70" s="118">
        <v>19.2</v>
      </c>
      <c r="G70" s="4">
        <f t="shared" si="0"/>
        <v>2.0000000000000178</v>
      </c>
    </row>
    <row r="71" spans="1:7">
      <c r="A71" s="39">
        <v>43179</v>
      </c>
      <c r="B71" s="787">
        <v>14375</v>
      </c>
      <c r="C71" s="787" t="s">
        <v>23</v>
      </c>
      <c r="D71" t="s">
        <v>13</v>
      </c>
      <c r="E71" s="118"/>
      <c r="F71" s="118">
        <v>2</v>
      </c>
      <c r="G71" s="4">
        <f t="shared" si="0"/>
        <v>1.7763568394002505E-14</v>
      </c>
    </row>
    <row r="72" spans="1:7">
      <c r="A72" s="39">
        <v>43069</v>
      </c>
      <c r="B72" s="787" t="s">
        <v>10</v>
      </c>
      <c r="C72" s="787" t="s">
        <v>24</v>
      </c>
      <c r="D72" t="s">
        <v>12</v>
      </c>
      <c r="E72" s="118">
        <v>20.5</v>
      </c>
      <c r="F72" s="118"/>
      <c r="G72" s="4">
        <f t="shared" ref="G72:G136" si="1">+G71+E72-F72</f>
        <v>20.500000000000018</v>
      </c>
    </row>
    <row r="73" spans="1:7">
      <c r="B73" s="787"/>
      <c r="C73" s="787"/>
      <c r="D73" t="s">
        <v>13</v>
      </c>
      <c r="E73" s="118">
        <v>2</v>
      </c>
      <c r="F73" s="118"/>
      <c r="G73" s="4">
        <f t="shared" si="1"/>
        <v>22.500000000000018</v>
      </c>
    </row>
    <row r="74" spans="1:7">
      <c r="B74" s="787"/>
      <c r="C74" s="787"/>
      <c r="D74" t="s">
        <v>14</v>
      </c>
      <c r="E74" s="118">
        <v>210</v>
      </c>
      <c r="F74" s="118"/>
      <c r="G74" s="4">
        <f t="shared" si="1"/>
        <v>232.50000000000003</v>
      </c>
    </row>
    <row r="75" spans="1:7">
      <c r="A75" s="39">
        <v>43084</v>
      </c>
      <c r="B75" s="787">
        <v>13938</v>
      </c>
      <c r="C75" s="787" t="s">
        <v>24</v>
      </c>
      <c r="D75" t="s">
        <v>14</v>
      </c>
      <c r="E75" s="118"/>
      <c r="F75" s="118">
        <v>210</v>
      </c>
      <c r="G75" s="4">
        <f t="shared" si="1"/>
        <v>22.500000000000028</v>
      </c>
    </row>
    <row r="76" spans="1:7">
      <c r="A76" s="39">
        <v>43179</v>
      </c>
      <c r="B76" s="787">
        <v>14375</v>
      </c>
      <c r="C76" s="787" t="s">
        <v>24</v>
      </c>
      <c r="D76" t="s">
        <v>12</v>
      </c>
      <c r="E76" s="118"/>
      <c r="F76" s="118">
        <v>20.5</v>
      </c>
      <c r="G76" s="4">
        <f t="shared" si="1"/>
        <v>2.0000000000000284</v>
      </c>
    </row>
    <row r="77" spans="1:7">
      <c r="A77" s="39">
        <v>43179</v>
      </c>
      <c r="B77" s="787">
        <v>14375</v>
      </c>
      <c r="C77" s="787" t="s">
        <v>24</v>
      </c>
      <c r="D77" t="s">
        <v>13</v>
      </c>
      <c r="E77" s="118"/>
      <c r="F77" s="118">
        <v>2</v>
      </c>
      <c r="G77" s="4">
        <f t="shared" si="1"/>
        <v>2.8421709430404007E-14</v>
      </c>
    </row>
    <row r="78" spans="1:7">
      <c r="A78" s="39">
        <v>43100</v>
      </c>
      <c r="B78" s="787" t="s">
        <v>10</v>
      </c>
      <c r="C78" s="787" t="s">
        <v>25</v>
      </c>
      <c r="D78" t="s">
        <v>12</v>
      </c>
      <c r="E78" s="118">
        <v>22.3</v>
      </c>
      <c r="F78" s="118"/>
      <c r="G78" s="4">
        <f t="shared" si="1"/>
        <v>22.300000000000029</v>
      </c>
    </row>
    <row r="79" spans="1:7">
      <c r="B79" s="787"/>
      <c r="C79" s="787"/>
      <c r="D79" t="s">
        <v>13</v>
      </c>
      <c r="E79" s="118">
        <v>2</v>
      </c>
      <c r="F79" s="118"/>
      <c r="G79" s="4">
        <f t="shared" si="1"/>
        <v>24.300000000000029</v>
      </c>
    </row>
    <row r="80" spans="1:7">
      <c r="B80" s="787"/>
      <c r="C80" s="787"/>
      <c r="D80" t="s">
        <v>14</v>
      </c>
      <c r="E80" s="118">
        <v>210</v>
      </c>
      <c r="F80" s="118"/>
      <c r="G80" s="4">
        <f t="shared" si="1"/>
        <v>234.30000000000004</v>
      </c>
    </row>
    <row r="81" spans="1:7">
      <c r="A81" s="39">
        <v>43084</v>
      </c>
      <c r="B81" s="787">
        <v>13938</v>
      </c>
      <c r="C81" s="787" t="s">
        <v>25</v>
      </c>
      <c r="D81" t="s">
        <v>14</v>
      </c>
      <c r="E81" s="118"/>
      <c r="F81" s="118">
        <v>210</v>
      </c>
      <c r="G81" s="4">
        <f t="shared" si="1"/>
        <v>24.30000000000004</v>
      </c>
    </row>
    <row r="82" spans="1:7">
      <c r="A82" s="39">
        <v>43132</v>
      </c>
      <c r="B82" s="787">
        <v>14173</v>
      </c>
      <c r="C82" s="787" t="s">
        <v>25</v>
      </c>
      <c r="D82" t="s">
        <v>12</v>
      </c>
      <c r="E82" s="118"/>
      <c r="F82" s="118">
        <v>22.3</v>
      </c>
      <c r="G82" s="4">
        <f t="shared" si="1"/>
        <v>2.0000000000000391</v>
      </c>
    </row>
    <row r="83" spans="1:7">
      <c r="A83" s="39">
        <v>43132</v>
      </c>
      <c r="B83" s="787">
        <v>14173</v>
      </c>
      <c r="C83" s="787" t="s">
        <v>25</v>
      </c>
      <c r="D83" t="s">
        <v>13</v>
      </c>
      <c r="E83" s="118"/>
      <c r="F83" s="118">
        <v>2</v>
      </c>
      <c r="G83" s="4">
        <f t="shared" si="1"/>
        <v>3.907985046680551E-14</v>
      </c>
    </row>
    <row r="84" spans="1:7">
      <c r="A84" s="41">
        <v>43101</v>
      </c>
      <c r="B84" s="786" t="s">
        <v>10</v>
      </c>
      <c r="C84" s="786" t="s">
        <v>11</v>
      </c>
      <c r="D84" t="s">
        <v>12</v>
      </c>
      <c r="E84" s="118">
        <v>19.899999999999999</v>
      </c>
      <c r="F84" s="118"/>
      <c r="G84" s="4">
        <f t="shared" si="1"/>
        <v>19.900000000000038</v>
      </c>
    </row>
    <row r="85" spans="1:7">
      <c r="B85" s="787"/>
      <c r="C85" s="787"/>
      <c r="D85" t="s">
        <v>13</v>
      </c>
      <c r="E85" s="118">
        <v>2</v>
      </c>
      <c r="F85" s="118"/>
      <c r="G85" s="4">
        <f t="shared" si="1"/>
        <v>21.900000000000038</v>
      </c>
    </row>
    <row r="86" spans="1:7">
      <c r="B86" s="787"/>
      <c r="C86" s="787"/>
      <c r="D86" t="s">
        <v>14</v>
      </c>
      <c r="E86" s="118">
        <v>210</v>
      </c>
      <c r="F86" s="118"/>
      <c r="G86" s="4">
        <f t="shared" si="1"/>
        <v>231.90000000000003</v>
      </c>
    </row>
    <row r="87" spans="1:7">
      <c r="A87" s="39">
        <v>43132</v>
      </c>
      <c r="B87" s="787">
        <v>14172</v>
      </c>
      <c r="C87" s="787" t="s">
        <v>11</v>
      </c>
      <c r="D87" t="s">
        <v>14</v>
      </c>
      <c r="E87" s="118"/>
      <c r="F87" s="118">
        <v>210</v>
      </c>
      <c r="G87" s="4">
        <f t="shared" si="1"/>
        <v>21.900000000000034</v>
      </c>
    </row>
    <row r="88" spans="1:7">
      <c r="A88" s="39">
        <v>43179</v>
      </c>
      <c r="B88" s="787">
        <v>14375</v>
      </c>
      <c r="C88" s="787" t="s">
        <v>11</v>
      </c>
      <c r="D88" t="s">
        <v>12</v>
      </c>
      <c r="E88" s="118"/>
      <c r="F88" s="118">
        <v>19.899999999999999</v>
      </c>
      <c r="G88" s="4">
        <f t="shared" si="1"/>
        <v>2.0000000000000355</v>
      </c>
    </row>
    <row r="89" spans="1:7">
      <c r="A89" s="39">
        <v>43179</v>
      </c>
      <c r="B89" s="787">
        <v>14375</v>
      </c>
      <c r="C89" s="787" t="s">
        <v>11</v>
      </c>
      <c r="D89" t="s">
        <v>13</v>
      </c>
      <c r="E89" s="118"/>
      <c r="F89" s="118">
        <v>2</v>
      </c>
      <c r="G89" s="4">
        <f t="shared" si="1"/>
        <v>3.5527136788005009E-14</v>
      </c>
    </row>
    <row r="90" spans="1:7">
      <c r="A90" s="41">
        <v>43159</v>
      </c>
      <c r="B90" s="786" t="s">
        <v>10</v>
      </c>
      <c r="C90" s="786" t="s">
        <v>15</v>
      </c>
      <c r="D90" t="s">
        <v>12</v>
      </c>
      <c r="E90" s="118">
        <v>17.3</v>
      </c>
      <c r="F90" s="118"/>
      <c r="G90" s="4">
        <f t="shared" si="1"/>
        <v>17.300000000000036</v>
      </c>
    </row>
    <row r="91" spans="1:7">
      <c r="B91" s="787"/>
      <c r="C91" s="787"/>
      <c r="D91" t="s">
        <v>13</v>
      </c>
      <c r="E91" s="118">
        <v>2</v>
      </c>
      <c r="F91" s="118"/>
      <c r="G91" s="4">
        <f t="shared" si="1"/>
        <v>19.300000000000036</v>
      </c>
    </row>
    <row r="92" spans="1:7">
      <c r="B92" s="787"/>
      <c r="C92" s="787"/>
      <c r="D92" t="s">
        <v>14</v>
      </c>
      <c r="E92" s="118">
        <v>210</v>
      </c>
      <c r="F92" s="118"/>
      <c r="G92" s="4">
        <f t="shared" si="1"/>
        <v>229.30000000000004</v>
      </c>
    </row>
    <row r="93" spans="1:7">
      <c r="A93" s="39">
        <v>43179</v>
      </c>
      <c r="B93" s="787">
        <v>14375</v>
      </c>
      <c r="C93" s="787" t="s">
        <v>15</v>
      </c>
      <c r="D93" t="s">
        <v>14</v>
      </c>
      <c r="E93" s="118"/>
      <c r="F93" s="118">
        <v>210</v>
      </c>
      <c r="G93" s="4">
        <f t="shared" si="1"/>
        <v>19.30000000000004</v>
      </c>
    </row>
    <row r="94" spans="1:7">
      <c r="A94" s="39">
        <v>43179</v>
      </c>
      <c r="B94" s="787">
        <v>14375</v>
      </c>
      <c r="C94" s="787" t="s">
        <v>15</v>
      </c>
      <c r="D94" t="s">
        <v>12</v>
      </c>
      <c r="E94" s="118"/>
      <c r="F94" s="118">
        <v>17.3</v>
      </c>
      <c r="G94" s="4">
        <f t="shared" si="1"/>
        <v>2.0000000000000391</v>
      </c>
    </row>
    <row r="95" spans="1:7">
      <c r="A95" s="39">
        <v>43179</v>
      </c>
      <c r="B95" s="787">
        <v>14375</v>
      </c>
      <c r="C95" s="787" t="s">
        <v>15</v>
      </c>
      <c r="D95" t="s">
        <v>13</v>
      </c>
      <c r="E95" s="118"/>
      <c r="F95" s="118">
        <v>2</v>
      </c>
      <c r="G95" s="4">
        <f t="shared" si="1"/>
        <v>3.907985046680551E-14</v>
      </c>
    </row>
    <row r="96" spans="1:7">
      <c r="A96" s="41">
        <v>43190</v>
      </c>
      <c r="B96" s="786" t="s">
        <v>10</v>
      </c>
      <c r="C96" s="786" t="s">
        <v>16</v>
      </c>
      <c r="D96" t="s">
        <v>12</v>
      </c>
      <c r="E96" s="118">
        <v>16.600000000000001</v>
      </c>
      <c r="F96" s="118"/>
      <c r="G96" s="4">
        <f t="shared" si="1"/>
        <v>16.600000000000041</v>
      </c>
    </row>
    <row r="97" spans="1:7">
      <c r="B97" s="787"/>
      <c r="C97" s="787"/>
      <c r="D97" t="s">
        <v>13</v>
      </c>
      <c r="E97" s="118">
        <v>2</v>
      </c>
      <c r="F97" s="118"/>
      <c r="G97" s="4">
        <f t="shared" si="1"/>
        <v>18.600000000000041</v>
      </c>
    </row>
    <row r="98" spans="1:7">
      <c r="B98" s="787"/>
      <c r="C98" s="787"/>
      <c r="D98" t="s">
        <v>14</v>
      </c>
      <c r="E98" s="118">
        <v>210</v>
      </c>
      <c r="F98" s="118"/>
      <c r="G98" s="4">
        <f t="shared" si="1"/>
        <v>228.60000000000005</v>
      </c>
    </row>
    <row r="99" spans="1:7">
      <c r="A99" s="39">
        <v>43209</v>
      </c>
      <c r="B99" s="787">
        <v>14501</v>
      </c>
      <c r="C99" s="787" t="s">
        <v>16</v>
      </c>
      <c r="D99" t="s">
        <v>12</v>
      </c>
      <c r="E99" s="118"/>
      <c r="F99" s="118">
        <v>16.600000000000001</v>
      </c>
      <c r="G99" s="4">
        <f t="shared" si="1"/>
        <v>212.00000000000006</v>
      </c>
    </row>
    <row r="100" spans="1:7">
      <c r="A100" s="39">
        <v>43209</v>
      </c>
      <c r="B100" s="787">
        <v>14501</v>
      </c>
      <c r="C100" s="787" t="s">
        <v>16</v>
      </c>
      <c r="D100" t="s">
        <v>13</v>
      </c>
      <c r="E100" s="118"/>
      <c r="F100" s="118">
        <v>2</v>
      </c>
      <c r="G100" s="4">
        <f t="shared" si="1"/>
        <v>210.00000000000006</v>
      </c>
    </row>
    <row r="101" spans="1:7">
      <c r="A101" s="39">
        <v>43228</v>
      </c>
      <c r="B101" s="787">
        <v>14581</v>
      </c>
      <c r="C101" s="787" t="s">
        <v>16</v>
      </c>
      <c r="D101" t="s">
        <v>14</v>
      </c>
      <c r="E101" s="118"/>
      <c r="F101" s="118">
        <v>210</v>
      </c>
      <c r="G101" s="4">
        <f t="shared" si="1"/>
        <v>0</v>
      </c>
    </row>
    <row r="102" spans="1:7">
      <c r="A102" s="41">
        <v>43220</v>
      </c>
      <c r="B102" s="786" t="s">
        <v>10</v>
      </c>
      <c r="C102" s="786" t="s">
        <v>17</v>
      </c>
      <c r="D102" t="s">
        <v>12</v>
      </c>
      <c r="E102" s="118">
        <v>17.2</v>
      </c>
      <c r="F102" s="118"/>
      <c r="G102" s="4">
        <f t="shared" si="1"/>
        <v>17.2</v>
      </c>
    </row>
    <row r="103" spans="1:7">
      <c r="B103" s="787"/>
      <c r="C103" s="787"/>
      <c r="D103" t="s">
        <v>13</v>
      </c>
      <c r="E103" s="118">
        <v>2</v>
      </c>
      <c r="F103" s="118"/>
      <c r="G103" s="4">
        <f t="shared" si="1"/>
        <v>19.2</v>
      </c>
    </row>
    <row r="104" spans="1:7">
      <c r="B104" s="787"/>
      <c r="C104" s="787"/>
      <c r="D104" t="s">
        <v>14</v>
      </c>
      <c r="E104" s="118">
        <v>210</v>
      </c>
      <c r="F104" s="118"/>
      <c r="G104" s="4">
        <f t="shared" si="1"/>
        <v>229.2</v>
      </c>
    </row>
    <row r="105" spans="1:7">
      <c r="A105" s="39">
        <v>43243</v>
      </c>
      <c r="B105" s="787">
        <v>14643</v>
      </c>
      <c r="C105" s="787" t="s">
        <v>17</v>
      </c>
      <c r="D105" t="s">
        <v>12</v>
      </c>
      <c r="E105" s="118"/>
      <c r="F105" s="118">
        <v>17.2</v>
      </c>
      <c r="G105" s="4">
        <f t="shared" si="1"/>
        <v>212</v>
      </c>
    </row>
    <row r="106" spans="1:7">
      <c r="A106" s="39">
        <v>43243</v>
      </c>
      <c r="B106" s="787">
        <v>14643</v>
      </c>
      <c r="C106" s="787" t="s">
        <v>17</v>
      </c>
      <c r="D106" t="s">
        <v>13</v>
      </c>
      <c r="E106" s="118"/>
      <c r="F106" s="118">
        <v>2</v>
      </c>
      <c r="G106" s="4">
        <f t="shared" si="1"/>
        <v>210</v>
      </c>
    </row>
    <row r="107" spans="1:7">
      <c r="A107" s="39">
        <v>43265</v>
      </c>
      <c r="B107" s="787">
        <v>14790</v>
      </c>
      <c r="C107" s="787" t="s">
        <v>17</v>
      </c>
      <c r="D107" t="s">
        <v>14</v>
      </c>
      <c r="E107" s="118"/>
      <c r="F107" s="118">
        <v>210</v>
      </c>
      <c r="G107" s="4">
        <f t="shared" si="1"/>
        <v>0</v>
      </c>
    </row>
    <row r="108" spans="1:7">
      <c r="A108" s="41">
        <v>43251</v>
      </c>
      <c r="B108" s="786" t="s">
        <v>10</v>
      </c>
      <c r="C108" s="786" t="s">
        <v>18</v>
      </c>
      <c r="D108" t="s">
        <v>12</v>
      </c>
      <c r="E108" s="118">
        <v>16</v>
      </c>
      <c r="F108" s="118"/>
      <c r="G108" s="4">
        <f t="shared" si="1"/>
        <v>16</v>
      </c>
    </row>
    <row r="109" spans="1:7">
      <c r="B109" s="787"/>
      <c r="C109" s="787"/>
      <c r="D109" t="s">
        <v>13</v>
      </c>
      <c r="E109" s="118">
        <v>8</v>
      </c>
      <c r="F109" s="118"/>
      <c r="G109" s="4">
        <f t="shared" si="1"/>
        <v>24</v>
      </c>
    </row>
    <row r="110" spans="1:7">
      <c r="B110" s="787"/>
      <c r="C110" s="787"/>
      <c r="D110" t="s">
        <v>14</v>
      </c>
      <c r="E110" s="118">
        <v>210</v>
      </c>
      <c r="F110" s="118"/>
      <c r="G110" s="4">
        <f t="shared" si="1"/>
        <v>234</v>
      </c>
    </row>
    <row r="111" spans="1:7">
      <c r="A111" s="39">
        <v>43265</v>
      </c>
      <c r="B111" s="787">
        <v>14790</v>
      </c>
      <c r="C111" s="787" t="s">
        <v>18</v>
      </c>
      <c r="D111" t="s">
        <v>14</v>
      </c>
      <c r="E111" s="118"/>
      <c r="F111" s="118">
        <v>210</v>
      </c>
      <c r="G111" s="4">
        <f t="shared" si="1"/>
        <v>24</v>
      </c>
    </row>
    <row r="112" spans="1:7">
      <c r="A112" s="39">
        <v>43273</v>
      </c>
      <c r="B112" s="787">
        <v>14818</v>
      </c>
      <c r="C112" s="787" t="s">
        <v>18</v>
      </c>
      <c r="D112" t="s">
        <v>12</v>
      </c>
      <c r="E112" s="118"/>
      <c r="F112" s="118">
        <v>16</v>
      </c>
      <c r="G112" s="4">
        <f t="shared" si="1"/>
        <v>8</v>
      </c>
    </row>
    <row r="113" spans="1:7">
      <c r="A113" s="39">
        <v>43284</v>
      </c>
      <c r="B113" s="787">
        <v>14884</v>
      </c>
      <c r="C113" s="787" t="s">
        <v>18</v>
      </c>
      <c r="D113" t="s">
        <v>13</v>
      </c>
      <c r="E113" s="118"/>
      <c r="F113" s="118">
        <v>8</v>
      </c>
      <c r="G113" s="4">
        <f t="shared" si="1"/>
        <v>0</v>
      </c>
    </row>
    <row r="114" spans="1:7">
      <c r="A114" s="41">
        <v>43281</v>
      </c>
      <c r="B114" s="786" t="s">
        <v>10</v>
      </c>
      <c r="C114" s="786" t="s">
        <v>19</v>
      </c>
      <c r="D114" t="s">
        <v>12</v>
      </c>
      <c r="E114" s="118">
        <v>14.7</v>
      </c>
      <c r="F114" s="118"/>
      <c r="G114" s="4">
        <f t="shared" si="1"/>
        <v>14.7</v>
      </c>
    </row>
    <row r="115" spans="1:7">
      <c r="B115" s="787"/>
      <c r="C115" s="787"/>
      <c r="D115" t="s">
        <v>13</v>
      </c>
      <c r="E115" s="118">
        <v>6</v>
      </c>
      <c r="F115" s="118"/>
      <c r="G115" s="4">
        <f t="shared" si="1"/>
        <v>20.7</v>
      </c>
    </row>
    <row r="116" spans="1:7">
      <c r="B116" s="787"/>
      <c r="C116" s="787"/>
      <c r="D116" t="s">
        <v>14</v>
      </c>
      <c r="E116" s="118">
        <v>210</v>
      </c>
      <c r="F116" s="118"/>
      <c r="G116" s="4">
        <f t="shared" si="1"/>
        <v>230.7</v>
      </c>
    </row>
    <row r="117" spans="1:7">
      <c r="A117" s="39">
        <v>43284</v>
      </c>
      <c r="B117" s="787">
        <v>14884</v>
      </c>
      <c r="C117" s="787" t="s">
        <v>19</v>
      </c>
      <c r="D117" t="s">
        <v>14</v>
      </c>
      <c r="E117" s="118"/>
      <c r="F117" s="118">
        <v>210</v>
      </c>
      <c r="G117" s="4">
        <f t="shared" si="1"/>
        <v>20.699999999999989</v>
      </c>
    </row>
    <row r="118" spans="1:7">
      <c r="A118" s="39">
        <v>43390</v>
      </c>
      <c r="B118" s="787">
        <v>15348</v>
      </c>
      <c r="C118" s="787" t="s">
        <v>19</v>
      </c>
      <c r="D118" t="s">
        <v>12</v>
      </c>
      <c r="E118" s="118"/>
      <c r="F118" s="118">
        <v>14.7</v>
      </c>
      <c r="G118" s="4">
        <f t="shared" si="1"/>
        <v>5.9999999999999893</v>
      </c>
    </row>
    <row r="119" spans="1:7">
      <c r="A119" s="39">
        <v>43390</v>
      </c>
      <c r="B119" s="787">
        <v>15348</v>
      </c>
      <c r="C119" s="787" t="s">
        <v>19</v>
      </c>
      <c r="D119" t="s">
        <v>13</v>
      </c>
      <c r="E119" s="118"/>
      <c r="F119" s="118">
        <v>6</v>
      </c>
      <c r="G119" s="4">
        <f t="shared" si="1"/>
        <v>-1.0658141036401503E-14</v>
      </c>
    </row>
    <row r="120" spans="1:7">
      <c r="A120" s="41">
        <v>43312</v>
      </c>
      <c r="B120" s="786" t="s">
        <v>10</v>
      </c>
      <c r="C120" s="786" t="s">
        <v>20</v>
      </c>
      <c r="D120" t="s">
        <v>12</v>
      </c>
      <c r="E120" s="118">
        <v>14.4</v>
      </c>
      <c r="F120" s="118"/>
      <c r="G120" s="4">
        <f t="shared" si="1"/>
        <v>14.39999999999999</v>
      </c>
    </row>
    <row r="121" spans="1:7">
      <c r="B121" s="787"/>
      <c r="C121" s="787"/>
      <c r="D121" t="s">
        <v>13</v>
      </c>
      <c r="E121" s="118">
        <v>4</v>
      </c>
      <c r="F121" s="118"/>
      <c r="G121" s="4">
        <f t="shared" si="1"/>
        <v>18.399999999999991</v>
      </c>
    </row>
    <row r="122" spans="1:7">
      <c r="B122" s="787"/>
      <c r="C122" s="787"/>
      <c r="D122" t="s">
        <v>14</v>
      </c>
      <c r="E122" s="118">
        <v>210</v>
      </c>
      <c r="F122" s="118"/>
      <c r="G122" s="4">
        <f t="shared" si="1"/>
        <v>228.39999999999998</v>
      </c>
    </row>
    <row r="123" spans="1:7">
      <c r="A123" s="39">
        <v>43315</v>
      </c>
      <c r="B123" s="787">
        <v>15020</v>
      </c>
      <c r="C123" s="787" t="s">
        <v>20</v>
      </c>
      <c r="D123" t="s">
        <v>14</v>
      </c>
      <c r="E123" s="118"/>
      <c r="F123" s="118">
        <v>210</v>
      </c>
      <c r="G123" s="4">
        <f t="shared" si="1"/>
        <v>18.399999999999977</v>
      </c>
    </row>
    <row r="124" spans="1:7">
      <c r="A124" s="39">
        <v>43304</v>
      </c>
      <c r="B124" s="787">
        <v>15088</v>
      </c>
      <c r="C124" s="787" t="s">
        <v>20</v>
      </c>
      <c r="D124" t="s">
        <v>12</v>
      </c>
      <c r="E124" s="118"/>
      <c r="F124" s="118">
        <v>14.4</v>
      </c>
      <c r="G124" s="4">
        <f t="shared" si="1"/>
        <v>3.9999999999999769</v>
      </c>
    </row>
    <row r="125" spans="1:7">
      <c r="A125" s="39">
        <v>43304</v>
      </c>
      <c r="B125" s="787">
        <v>15088</v>
      </c>
      <c r="C125" s="787" t="s">
        <v>20</v>
      </c>
      <c r="D125" t="s">
        <v>13</v>
      </c>
      <c r="E125" s="118"/>
      <c r="F125" s="118">
        <v>4</v>
      </c>
      <c r="G125" s="4">
        <f t="shared" si="1"/>
        <v>-2.3092638912203256E-14</v>
      </c>
    </row>
    <row r="126" spans="1:7">
      <c r="A126" s="41">
        <v>43343</v>
      </c>
      <c r="B126" s="786" t="s">
        <v>10</v>
      </c>
      <c r="C126" s="786" t="s">
        <v>21</v>
      </c>
      <c r="D126" t="s">
        <v>12</v>
      </c>
      <c r="E126" s="118">
        <v>14.3</v>
      </c>
      <c r="F126" s="118"/>
      <c r="G126" s="4">
        <f t="shared" si="1"/>
        <v>14.299999999999978</v>
      </c>
    </row>
    <row r="127" spans="1:7">
      <c r="B127" s="787"/>
      <c r="C127" s="787"/>
      <c r="D127" t="s">
        <v>13</v>
      </c>
      <c r="E127" s="118">
        <v>3</v>
      </c>
      <c r="F127" s="118"/>
      <c r="G127" s="4">
        <f t="shared" si="1"/>
        <v>17.299999999999976</v>
      </c>
    </row>
    <row r="128" spans="1:7">
      <c r="B128" s="787"/>
      <c r="C128" s="787"/>
      <c r="D128" t="s">
        <v>14</v>
      </c>
      <c r="E128" s="118">
        <v>210</v>
      </c>
      <c r="F128" s="118"/>
      <c r="G128" s="4">
        <f t="shared" si="1"/>
        <v>227.29999999999998</v>
      </c>
    </row>
    <row r="129" spans="1:8">
      <c r="A129" s="39">
        <v>43368</v>
      </c>
      <c r="B129" s="787">
        <v>15207</v>
      </c>
      <c r="C129" s="787" t="s">
        <v>21</v>
      </c>
      <c r="D129" t="s">
        <v>12</v>
      </c>
      <c r="E129" s="118"/>
      <c r="F129" s="118">
        <v>14.3</v>
      </c>
      <c r="G129" s="4">
        <f t="shared" si="1"/>
        <v>212.99999999999997</v>
      </c>
    </row>
    <row r="130" spans="1:8">
      <c r="A130" s="39">
        <v>43368</v>
      </c>
      <c r="B130" s="787">
        <v>15207</v>
      </c>
      <c r="C130" s="787" t="s">
        <v>21</v>
      </c>
      <c r="D130" t="s">
        <v>13</v>
      </c>
      <c r="E130" s="118"/>
      <c r="F130" s="118">
        <v>3</v>
      </c>
      <c r="G130" s="4">
        <f t="shared" si="1"/>
        <v>209.99999999999997</v>
      </c>
    </row>
    <row r="131" spans="1:8">
      <c r="A131" s="39">
        <v>43374</v>
      </c>
      <c r="B131" s="787">
        <v>15277</v>
      </c>
      <c r="C131" s="787" t="s">
        <v>21</v>
      </c>
      <c r="D131" t="s">
        <v>14</v>
      </c>
      <c r="E131" s="118"/>
      <c r="F131" s="118">
        <v>112</v>
      </c>
      <c r="G131" s="4">
        <f t="shared" si="1"/>
        <v>97.999999999999972</v>
      </c>
      <c r="H131" s="12"/>
    </row>
    <row r="132" spans="1:8">
      <c r="A132" s="39">
        <v>43390</v>
      </c>
      <c r="B132" s="787">
        <v>15348</v>
      </c>
      <c r="C132" s="787" t="s">
        <v>21</v>
      </c>
      <c r="D132" t="s">
        <v>14</v>
      </c>
      <c r="E132" s="118"/>
      <c r="F132" s="118">
        <v>98</v>
      </c>
      <c r="G132" s="4">
        <f t="shared" si="1"/>
        <v>0</v>
      </c>
      <c r="H132" s="12"/>
    </row>
    <row r="133" spans="1:8">
      <c r="A133" s="41">
        <v>43373</v>
      </c>
      <c r="B133" s="786" t="s">
        <v>10</v>
      </c>
      <c r="C133" s="786" t="s">
        <v>22</v>
      </c>
      <c r="D133" t="s">
        <v>12</v>
      </c>
      <c r="E133" s="118">
        <v>14.7</v>
      </c>
      <c r="F133" s="118"/>
      <c r="G133" s="4">
        <f t="shared" si="1"/>
        <v>14.7</v>
      </c>
    </row>
    <row r="134" spans="1:8">
      <c r="B134" s="787"/>
      <c r="C134" s="787"/>
      <c r="D134" t="s">
        <v>13</v>
      </c>
      <c r="E134" s="118">
        <v>6</v>
      </c>
      <c r="F134" s="118"/>
      <c r="G134" s="4">
        <f t="shared" si="1"/>
        <v>20.7</v>
      </c>
    </row>
    <row r="135" spans="1:8">
      <c r="B135" s="787"/>
      <c r="C135" s="787"/>
      <c r="D135" t="s">
        <v>14</v>
      </c>
      <c r="E135" s="118">
        <v>210</v>
      </c>
      <c r="F135" s="118"/>
      <c r="G135" s="4">
        <f t="shared" si="1"/>
        <v>230.7</v>
      </c>
      <c r="H135" s="12"/>
    </row>
    <row r="136" spans="1:8">
      <c r="A136" s="39">
        <v>43390</v>
      </c>
      <c r="B136" s="787">
        <v>15348</v>
      </c>
      <c r="C136" s="787" t="s">
        <v>22</v>
      </c>
      <c r="D136" t="s">
        <v>14</v>
      </c>
      <c r="E136" s="118"/>
      <c r="F136" s="118">
        <v>81.3</v>
      </c>
      <c r="G136" s="4">
        <f t="shared" si="1"/>
        <v>149.39999999999998</v>
      </c>
      <c r="H136" s="12"/>
    </row>
    <row r="137" spans="1:8">
      <c r="A137" s="39">
        <v>43404</v>
      </c>
      <c r="B137" s="787">
        <v>15417</v>
      </c>
      <c r="C137" s="787" t="s">
        <v>22</v>
      </c>
      <c r="D137" t="s">
        <v>14</v>
      </c>
      <c r="E137" s="118"/>
      <c r="F137" s="118">
        <v>128.69999999999999</v>
      </c>
      <c r="G137" s="4">
        <f t="shared" ref="G137:G205" si="2">+G136+E137-F137</f>
        <v>20.699999999999989</v>
      </c>
      <c r="H137" s="12"/>
    </row>
    <row r="138" spans="1:8">
      <c r="A138" s="39">
        <v>43434</v>
      </c>
      <c r="B138" s="787">
        <v>15551</v>
      </c>
      <c r="C138" s="787" t="s">
        <v>22</v>
      </c>
      <c r="D138" t="s">
        <v>12</v>
      </c>
      <c r="E138" s="118"/>
      <c r="F138" s="118">
        <v>14.7</v>
      </c>
      <c r="G138" s="4">
        <f t="shared" si="2"/>
        <v>5.9999999999999893</v>
      </c>
      <c r="H138" s="12"/>
    </row>
    <row r="139" spans="1:8">
      <c r="A139" s="39">
        <v>43434</v>
      </c>
      <c r="B139" s="787">
        <v>15551</v>
      </c>
      <c r="C139" s="787" t="s">
        <v>22</v>
      </c>
      <c r="D139" t="s">
        <v>13</v>
      </c>
      <c r="E139" s="118"/>
      <c r="F139" s="118">
        <v>6</v>
      </c>
      <c r="G139" s="4">
        <f t="shared" si="2"/>
        <v>-1.0658141036401503E-14</v>
      </c>
      <c r="H139" s="12"/>
    </row>
    <row r="140" spans="1:8">
      <c r="A140" s="41">
        <v>43404</v>
      </c>
      <c r="B140" s="786" t="s">
        <v>10</v>
      </c>
      <c r="C140" s="786" t="s">
        <v>23</v>
      </c>
      <c r="D140" t="s">
        <v>12</v>
      </c>
      <c r="E140" s="118">
        <v>14.8</v>
      </c>
      <c r="F140" s="118"/>
      <c r="G140" s="4">
        <f t="shared" si="2"/>
        <v>14.79999999999999</v>
      </c>
      <c r="H140" s="12"/>
    </row>
    <row r="141" spans="1:8">
      <c r="B141" s="787"/>
      <c r="C141" s="787"/>
      <c r="D141" t="s">
        <v>13</v>
      </c>
      <c r="E141" s="118">
        <v>7</v>
      </c>
      <c r="F141" s="118"/>
      <c r="G141" s="4">
        <f t="shared" si="2"/>
        <v>21.79999999999999</v>
      </c>
      <c r="H141" s="12"/>
    </row>
    <row r="142" spans="1:8">
      <c r="B142" s="787"/>
      <c r="C142" s="787"/>
      <c r="D142" t="s">
        <v>14</v>
      </c>
      <c r="E142" s="118">
        <v>210</v>
      </c>
      <c r="F142" s="118"/>
      <c r="G142" s="4">
        <f t="shared" si="2"/>
        <v>231.79999999999998</v>
      </c>
      <c r="H142" s="12"/>
    </row>
    <row r="143" spans="1:8">
      <c r="A143" s="39">
        <v>43404</v>
      </c>
      <c r="B143" s="787">
        <v>15417</v>
      </c>
      <c r="C143" s="787" t="s">
        <v>23</v>
      </c>
      <c r="D143" t="s">
        <v>14</v>
      </c>
      <c r="E143" s="118"/>
      <c r="F143" s="118">
        <v>74.3</v>
      </c>
      <c r="G143" s="4">
        <f t="shared" si="2"/>
        <v>157.5</v>
      </c>
      <c r="H143" s="12"/>
    </row>
    <row r="144" spans="1:8">
      <c r="A144" s="39">
        <v>43434</v>
      </c>
      <c r="B144" s="787">
        <v>15551</v>
      </c>
      <c r="C144" s="787" t="s">
        <v>23</v>
      </c>
      <c r="D144" t="s">
        <v>12</v>
      </c>
      <c r="E144" s="118"/>
      <c r="F144" s="118">
        <v>14.8</v>
      </c>
      <c r="G144" s="4">
        <f t="shared" si="2"/>
        <v>142.69999999999999</v>
      </c>
      <c r="H144" s="12"/>
    </row>
    <row r="145" spans="1:8">
      <c r="A145" s="39">
        <v>43434</v>
      </c>
      <c r="B145" s="787">
        <v>15551</v>
      </c>
      <c r="C145" s="787" t="s">
        <v>23</v>
      </c>
      <c r="D145" t="s">
        <v>13</v>
      </c>
      <c r="E145" s="118"/>
      <c r="F145" s="118">
        <v>7</v>
      </c>
      <c r="G145" s="4">
        <f t="shared" si="2"/>
        <v>135.69999999999999</v>
      </c>
      <c r="H145" s="12"/>
    </row>
    <row r="146" spans="1:8">
      <c r="A146" s="39">
        <v>43434</v>
      </c>
      <c r="B146" s="787">
        <v>15551</v>
      </c>
      <c r="C146" s="787" t="s">
        <v>23</v>
      </c>
      <c r="D146" t="s">
        <v>14</v>
      </c>
      <c r="E146" s="118"/>
      <c r="F146" s="118">
        <v>135.69999999999999</v>
      </c>
      <c r="G146" s="4">
        <f t="shared" si="2"/>
        <v>0</v>
      </c>
      <c r="H146" s="12"/>
    </row>
    <row r="147" spans="1:8">
      <c r="A147" s="41">
        <v>43434</v>
      </c>
      <c r="B147" s="786" t="s">
        <v>10</v>
      </c>
      <c r="C147" s="786" t="s">
        <v>24</v>
      </c>
      <c r="D147" t="s">
        <v>12</v>
      </c>
      <c r="E147" s="118">
        <v>15.2</v>
      </c>
      <c r="F147" s="118"/>
      <c r="G147" s="4">
        <f t="shared" si="2"/>
        <v>15.2</v>
      </c>
      <c r="H147" s="12"/>
    </row>
    <row r="148" spans="1:8">
      <c r="B148" s="787"/>
      <c r="C148" s="787"/>
      <c r="D148" t="s">
        <v>13</v>
      </c>
      <c r="E148" s="118">
        <v>7</v>
      </c>
      <c r="F148" s="118"/>
      <c r="G148" s="4">
        <f t="shared" si="2"/>
        <v>22.2</v>
      </c>
      <c r="H148" s="12"/>
    </row>
    <row r="149" spans="1:8">
      <c r="B149" s="787"/>
      <c r="C149" s="787"/>
      <c r="D149" t="s">
        <v>14</v>
      </c>
      <c r="E149" s="118">
        <v>210</v>
      </c>
      <c r="F149" s="118"/>
      <c r="G149" s="4">
        <f t="shared" si="2"/>
        <v>232.2</v>
      </c>
      <c r="H149" s="12"/>
    </row>
    <row r="150" spans="1:8">
      <c r="A150" s="39">
        <v>43434</v>
      </c>
      <c r="B150" s="787">
        <v>15551</v>
      </c>
      <c r="C150" s="787" t="s">
        <v>24</v>
      </c>
      <c r="D150" t="s">
        <v>14</v>
      </c>
      <c r="E150" s="118"/>
      <c r="F150" s="118">
        <v>97.8</v>
      </c>
      <c r="G150" s="4">
        <f t="shared" si="2"/>
        <v>134.39999999999998</v>
      </c>
      <c r="H150" s="12"/>
    </row>
    <row r="151" spans="1:8">
      <c r="A151" s="39">
        <v>43830</v>
      </c>
      <c r="B151" s="787">
        <v>15694</v>
      </c>
      <c r="C151" s="787" t="s">
        <v>24</v>
      </c>
      <c r="D151" t="s">
        <v>14</v>
      </c>
      <c r="E151" s="118"/>
      <c r="F151" s="118">
        <v>112.2</v>
      </c>
      <c r="G151" s="4">
        <f t="shared" si="2"/>
        <v>22.199999999999974</v>
      </c>
      <c r="H151" s="12"/>
    </row>
    <row r="152" spans="1:8">
      <c r="A152" s="39">
        <v>43494</v>
      </c>
      <c r="B152" s="787">
        <v>15817</v>
      </c>
      <c r="C152" s="787" t="s">
        <v>24</v>
      </c>
      <c r="D152" t="s">
        <v>12</v>
      </c>
      <c r="E152" s="118"/>
      <c r="F152" s="118">
        <v>15.2</v>
      </c>
      <c r="G152" s="4">
        <f t="shared" si="2"/>
        <v>6.9999999999999751</v>
      </c>
      <c r="H152" s="12"/>
    </row>
    <row r="153" spans="1:8">
      <c r="A153" s="39">
        <v>43494</v>
      </c>
      <c r="B153" s="787">
        <v>15817</v>
      </c>
      <c r="C153" s="787" t="s">
        <v>24</v>
      </c>
      <c r="D153" t="s">
        <v>13</v>
      </c>
      <c r="E153" s="118"/>
      <c r="F153" s="118">
        <v>7</v>
      </c>
      <c r="G153" s="4">
        <f t="shared" si="2"/>
        <v>-2.4868995751603507E-14</v>
      </c>
      <c r="H153" s="12"/>
    </row>
    <row r="154" spans="1:8">
      <c r="A154" s="41">
        <v>43465</v>
      </c>
      <c r="B154" s="786" t="s">
        <v>10</v>
      </c>
      <c r="C154" s="786" t="s">
        <v>25</v>
      </c>
      <c r="D154" t="s">
        <v>12</v>
      </c>
      <c r="E154" s="118">
        <v>16.3</v>
      </c>
      <c r="F154" s="118"/>
      <c r="G154" s="4">
        <f t="shared" si="2"/>
        <v>16.299999999999976</v>
      </c>
      <c r="H154" s="12"/>
    </row>
    <row r="155" spans="1:8">
      <c r="B155" s="787"/>
      <c r="C155" s="787"/>
      <c r="D155" t="s">
        <v>13</v>
      </c>
      <c r="E155" s="118">
        <v>7</v>
      </c>
      <c r="F155" s="118"/>
      <c r="G155" s="4">
        <f t="shared" si="2"/>
        <v>23.299999999999976</v>
      </c>
      <c r="H155" s="12"/>
    </row>
    <row r="156" spans="1:8">
      <c r="B156" s="787"/>
      <c r="C156" s="787"/>
      <c r="D156" t="s">
        <v>14</v>
      </c>
      <c r="E156" s="118">
        <v>210</v>
      </c>
      <c r="F156" s="118"/>
      <c r="G156" s="4">
        <f t="shared" si="2"/>
        <v>233.29999999999998</v>
      </c>
      <c r="H156" s="12"/>
    </row>
    <row r="157" spans="1:8">
      <c r="A157" s="39">
        <v>43462</v>
      </c>
      <c r="B157" s="787">
        <v>15643</v>
      </c>
      <c r="C157" s="787" t="s">
        <v>25</v>
      </c>
      <c r="D157" t="s">
        <v>14</v>
      </c>
      <c r="E157" s="118"/>
      <c r="F157" s="118">
        <v>126.2</v>
      </c>
      <c r="G157" s="4">
        <f t="shared" si="2"/>
        <v>107.09999999999998</v>
      </c>
      <c r="H157" s="12"/>
    </row>
    <row r="158" spans="1:8">
      <c r="A158" s="39">
        <v>43830</v>
      </c>
      <c r="B158" s="787">
        <v>15694</v>
      </c>
      <c r="C158" s="787" t="s">
        <v>25</v>
      </c>
      <c r="D158" t="s">
        <v>14</v>
      </c>
      <c r="E158" s="118"/>
      <c r="F158" s="118">
        <v>83.8</v>
      </c>
      <c r="G158" s="4">
        <f t="shared" si="2"/>
        <v>23.299999999999983</v>
      </c>
      <c r="H158" s="12"/>
    </row>
    <row r="159" spans="1:8">
      <c r="A159" s="39">
        <v>43494</v>
      </c>
      <c r="B159" s="787">
        <v>15817</v>
      </c>
      <c r="C159" s="787" t="s">
        <v>25</v>
      </c>
      <c r="D159" t="s">
        <v>12</v>
      </c>
      <c r="E159" s="118"/>
      <c r="F159" s="118">
        <v>16.3</v>
      </c>
      <c r="G159" s="4">
        <f t="shared" si="2"/>
        <v>6.9999999999999822</v>
      </c>
      <c r="H159" s="12"/>
    </row>
    <row r="160" spans="1:8">
      <c r="A160" s="39">
        <v>43494</v>
      </c>
      <c r="B160" s="787">
        <v>15817</v>
      </c>
      <c r="C160" s="787" t="s">
        <v>25</v>
      </c>
      <c r="D160" t="s">
        <v>13</v>
      </c>
      <c r="E160" s="118"/>
      <c r="F160" s="118">
        <v>7</v>
      </c>
      <c r="G160" s="4">
        <f t="shared" si="2"/>
        <v>-1.7763568394002505E-14</v>
      </c>
      <c r="H160" s="12"/>
    </row>
    <row r="161" spans="1:8">
      <c r="A161" s="41">
        <v>43496</v>
      </c>
      <c r="B161" s="786" t="s">
        <v>10</v>
      </c>
      <c r="C161" s="786" t="s">
        <v>11</v>
      </c>
      <c r="D161" t="s">
        <v>12</v>
      </c>
      <c r="E161" s="118">
        <v>16.899999999999999</v>
      </c>
      <c r="F161" s="118"/>
      <c r="G161" s="4">
        <f t="shared" si="2"/>
        <v>16.899999999999981</v>
      </c>
      <c r="H161" s="12"/>
    </row>
    <row r="162" spans="1:8">
      <c r="B162" s="787"/>
      <c r="C162" s="787"/>
      <c r="D162" t="s">
        <v>13</v>
      </c>
      <c r="E162" s="118">
        <v>7</v>
      </c>
      <c r="F162" s="118"/>
      <c r="G162" s="4">
        <f t="shared" si="2"/>
        <v>23.899999999999981</v>
      </c>
      <c r="H162" s="12"/>
    </row>
    <row r="163" spans="1:8">
      <c r="B163" s="787"/>
      <c r="C163" s="787"/>
      <c r="D163" t="s">
        <v>14</v>
      </c>
      <c r="E163" s="118">
        <v>210</v>
      </c>
      <c r="F163" s="118"/>
      <c r="G163" s="4">
        <f t="shared" si="2"/>
        <v>233.89999999999998</v>
      </c>
      <c r="H163" s="12"/>
    </row>
    <row r="164" spans="1:8">
      <c r="A164" s="39">
        <v>43494</v>
      </c>
      <c r="B164" s="787">
        <v>15817</v>
      </c>
      <c r="C164" s="787" t="s">
        <v>11</v>
      </c>
      <c r="D164" t="s">
        <v>14</v>
      </c>
      <c r="E164" s="118"/>
      <c r="F164" s="118">
        <v>210</v>
      </c>
      <c r="G164" s="4">
        <f t="shared" si="2"/>
        <v>23.899999999999977</v>
      </c>
      <c r="H164" s="12"/>
    </row>
    <row r="165" spans="1:8">
      <c r="A165" s="39">
        <v>43532</v>
      </c>
      <c r="B165" s="787">
        <v>17926</v>
      </c>
      <c r="C165" s="787" t="s">
        <v>11</v>
      </c>
      <c r="D165" t="s">
        <v>12</v>
      </c>
      <c r="E165" s="118"/>
      <c r="F165" s="118">
        <v>16.899999999999999</v>
      </c>
      <c r="G165" s="4">
        <f t="shared" si="2"/>
        <v>6.9999999999999787</v>
      </c>
      <c r="H165" s="12"/>
    </row>
    <row r="166" spans="1:8">
      <c r="A166" s="39">
        <v>43532</v>
      </c>
      <c r="B166" s="787">
        <v>17926</v>
      </c>
      <c r="C166" s="787" t="s">
        <v>11</v>
      </c>
      <c r="D166" t="s">
        <v>13</v>
      </c>
      <c r="E166" s="118"/>
      <c r="F166" s="118">
        <v>7</v>
      </c>
      <c r="G166" s="4">
        <f t="shared" si="2"/>
        <v>-2.1316282072803006E-14</v>
      </c>
      <c r="H166" s="12"/>
    </row>
    <row r="167" spans="1:8">
      <c r="A167" s="41">
        <v>43524</v>
      </c>
      <c r="B167" s="786" t="s">
        <v>10</v>
      </c>
      <c r="C167" s="786" t="s">
        <v>15</v>
      </c>
      <c r="D167" t="s">
        <v>12</v>
      </c>
      <c r="E167" s="118">
        <v>17.899999999999999</v>
      </c>
      <c r="F167" s="118"/>
      <c r="G167" s="4">
        <f t="shared" si="2"/>
        <v>17.899999999999977</v>
      </c>
      <c r="H167" s="12"/>
    </row>
    <row r="168" spans="1:8">
      <c r="B168" s="787"/>
      <c r="C168" s="787"/>
      <c r="D168" t="s">
        <v>13</v>
      </c>
      <c r="E168" s="118">
        <v>8.6</v>
      </c>
      <c r="F168" s="118"/>
      <c r="G168" s="4">
        <f t="shared" si="2"/>
        <v>26.499999999999979</v>
      </c>
      <c r="H168" s="12"/>
    </row>
    <row r="169" spans="1:8">
      <c r="B169" s="787"/>
      <c r="C169" s="787"/>
      <c r="D169" t="s">
        <v>14</v>
      </c>
      <c r="E169" s="118">
        <v>210</v>
      </c>
      <c r="F169" s="118"/>
      <c r="G169" s="4">
        <f t="shared" si="2"/>
        <v>236.49999999999997</v>
      </c>
      <c r="H169" s="12"/>
    </row>
    <row r="170" spans="1:8">
      <c r="A170" s="39">
        <v>43532</v>
      </c>
      <c r="B170" s="787">
        <v>17926</v>
      </c>
      <c r="C170" s="787" t="s">
        <v>15</v>
      </c>
      <c r="D170" t="s">
        <v>14</v>
      </c>
      <c r="E170" s="118"/>
      <c r="F170" s="118">
        <v>210</v>
      </c>
      <c r="G170" s="4">
        <f t="shared" si="2"/>
        <v>26.499999999999972</v>
      </c>
      <c r="H170" s="12"/>
    </row>
    <row r="171" spans="1:8">
      <c r="A171" s="39">
        <v>43591</v>
      </c>
      <c r="B171" s="787" t="s">
        <v>5832</v>
      </c>
      <c r="C171" s="787" t="s">
        <v>15</v>
      </c>
      <c r="D171" t="s">
        <v>12</v>
      </c>
      <c r="E171" s="118"/>
      <c r="F171" s="118">
        <v>17.899999999999999</v>
      </c>
      <c r="G171" s="4">
        <f t="shared" si="2"/>
        <v>8.599999999999973</v>
      </c>
      <c r="H171" s="12"/>
    </row>
    <row r="172" spans="1:8">
      <c r="A172" s="39">
        <v>43591</v>
      </c>
      <c r="B172" s="787" t="s">
        <v>5832</v>
      </c>
      <c r="C172" s="787" t="s">
        <v>15</v>
      </c>
      <c r="D172" t="s">
        <v>13</v>
      </c>
      <c r="E172" s="118"/>
      <c r="F172" s="118">
        <v>8.6</v>
      </c>
      <c r="G172" s="4">
        <f t="shared" si="2"/>
        <v>-2.6645352591003757E-14</v>
      </c>
      <c r="H172" s="12"/>
    </row>
    <row r="173" spans="1:8">
      <c r="A173" s="41">
        <v>43555</v>
      </c>
      <c r="B173" s="786" t="s">
        <v>10</v>
      </c>
      <c r="C173" s="786" t="s">
        <v>16</v>
      </c>
      <c r="D173" t="s">
        <v>12</v>
      </c>
      <c r="E173" s="118">
        <v>16.600000000000001</v>
      </c>
      <c r="F173" s="118"/>
      <c r="G173" s="4">
        <f t="shared" si="2"/>
        <v>16.599999999999973</v>
      </c>
      <c r="H173" s="12"/>
    </row>
    <row r="174" spans="1:8">
      <c r="B174" s="787"/>
      <c r="C174" s="787"/>
      <c r="D174" t="s">
        <v>13</v>
      </c>
      <c r="E174" s="118">
        <v>6.8</v>
      </c>
      <c r="F174" s="118"/>
      <c r="G174" s="4">
        <f t="shared" si="2"/>
        <v>23.399999999999974</v>
      </c>
      <c r="H174" s="12"/>
    </row>
    <row r="175" spans="1:8">
      <c r="B175" s="787"/>
      <c r="C175" s="787"/>
      <c r="D175" t="s">
        <v>14</v>
      </c>
      <c r="E175" s="118">
        <v>210</v>
      </c>
      <c r="F175" s="118"/>
      <c r="G175" s="4">
        <f t="shared" si="2"/>
        <v>233.39999999999998</v>
      </c>
      <c r="H175" s="12"/>
    </row>
    <row r="176" spans="1:8">
      <c r="A176" s="39">
        <v>43591</v>
      </c>
      <c r="B176" s="787" t="s">
        <v>5832</v>
      </c>
      <c r="C176" s="787" t="s">
        <v>16</v>
      </c>
      <c r="D176" t="s">
        <v>12</v>
      </c>
      <c r="E176" s="118"/>
      <c r="F176" s="118">
        <v>16.600000000000001</v>
      </c>
      <c r="G176" s="4">
        <f t="shared" si="2"/>
        <v>216.79999999999998</v>
      </c>
      <c r="H176" s="12"/>
    </row>
    <row r="177" spans="1:8">
      <c r="A177" s="39">
        <v>43591</v>
      </c>
      <c r="B177" s="787" t="s">
        <v>5832</v>
      </c>
      <c r="C177" s="787" t="s">
        <v>16</v>
      </c>
      <c r="D177" t="s">
        <v>13</v>
      </c>
      <c r="E177" s="118"/>
      <c r="F177" s="118">
        <v>6.8</v>
      </c>
      <c r="G177" s="4">
        <f t="shared" si="2"/>
        <v>209.99999999999997</v>
      </c>
      <c r="H177" s="12"/>
    </row>
    <row r="178" spans="1:8">
      <c r="A178" s="39">
        <v>43591</v>
      </c>
      <c r="B178" s="787" t="s">
        <v>5832</v>
      </c>
      <c r="C178" s="787" t="s">
        <v>16</v>
      </c>
      <c r="D178" t="s">
        <v>14</v>
      </c>
      <c r="E178" s="118"/>
      <c r="F178" s="118">
        <v>210</v>
      </c>
      <c r="G178" s="4">
        <f t="shared" si="2"/>
        <v>0</v>
      </c>
      <c r="H178" s="12"/>
    </row>
    <row r="179" spans="1:8">
      <c r="A179" s="41">
        <v>43585</v>
      </c>
      <c r="B179" s="786" t="s">
        <v>10</v>
      </c>
      <c r="C179" s="786" t="s">
        <v>17</v>
      </c>
      <c r="D179" t="s">
        <v>12</v>
      </c>
      <c r="E179" s="118">
        <v>16.8</v>
      </c>
      <c r="F179" s="118"/>
      <c r="G179" s="4">
        <f t="shared" si="2"/>
        <v>16.8</v>
      </c>
      <c r="H179" s="12"/>
    </row>
    <row r="180" spans="1:8">
      <c r="B180" s="787"/>
      <c r="C180" s="787"/>
      <c r="D180" t="s">
        <v>13</v>
      </c>
      <c r="E180" s="118">
        <v>6.2</v>
      </c>
      <c r="F180" s="118"/>
      <c r="G180" s="4">
        <f t="shared" si="2"/>
        <v>23</v>
      </c>
      <c r="H180" s="12"/>
    </row>
    <row r="181" spans="1:8">
      <c r="B181" s="787"/>
      <c r="C181" s="787"/>
      <c r="D181" t="s">
        <v>14</v>
      </c>
      <c r="E181" s="118">
        <v>210</v>
      </c>
      <c r="F181" s="118"/>
      <c r="G181" s="4">
        <f t="shared" si="2"/>
        <v>233</v>
      </c>
      <c r="H181" s="12"/>
    </row>
    <row r="182" spans="1:8">
      <c r="A182" s="39">
        <v>43591</v>
      </c>
      <c r="B182" s="787" t="s">
        <v>5832</v>
      </c>
      <c r="C182" s="787" t="s">
        <v>17</v>
      </c>
      <c r="D182" t="s">
        <v>14</v>
      </c>
      <c r="E182" s="118"/>
      <c r="F182" s="118">
        <v>210</v>
      </c>
      <c r="G182" s="4">
        <f t="shared" si="2"/>
        <v>23</v>
      </c>
      <c r="H182" s="12"/>
    </row>
    <row r="183" spans="1:8">
      <c r="A183" s="39">
        <v>43634</v>
      </c>
      <c r="B183" s="787" t="s">
        <v>5833</v>
      </c>
      <c r="C183" s="787" t="s">
        <v>17</v>
      </c>
      <c r="D183" t="s">
        <v>12</v>
      </c>
      <c r="E183" s="118"/>
      <c r="F183" s="118">
        <v>16.8</v>
      </c>
      <c r="G183" s="4">
        <f t="shared" si="2"/>
        <v>6.1999999999999993</v>
      </c>
      <c r="H183" s="12"/>
    </row>
    <row r="184" spans="1:8">
      <c r="A184" s="39">
        <v>43634</v>
      </c>
      <c r="B184" s="787" t="s">
        <v>5833</v>
      </c>
      <c r="C184" s="787" t="s">
        <v>17</v>
      </c>
      <c r="D184" t="s">
        <v>13</v>
      </c>
      <c r="E184" s="118"/>
      <c r="F184" s="118">
        <v>6.2</v>
      </c>
      <c r="G184" s="4">
        <f t="shared" si="2"/>
        <v>0</v>
      </c>
      <c r="H184" s="12"/>
    </row>
    <row r="185" spans="1:8">
      <c r="A185" s="41">
        <v>43616</v>
      </c>
      <c r="B185" s="786" t="s">
        <v>10</v>
      </c>
      <c r="C185" s="786" t="s">
        <v>18</v>
      </c>
      <c r="D185" t="s">
        <v>12</v>
      </c>
      <c r="E185" s="118">
        <v>15.5</v>
      </c>
      <c r="F185" s="118"/>
      <c r="G185" s="4">
        <f t="shared" si="2"/>
        <v>15.5</v>
      </c>
      <c r="H185" s="12"/>
    </row>
    <row r="186" spans="1:8">
      <c r="B186" s="787"/>
      <c r="C186" s="787"/>
      <c r="D186" t="s">
        <v>13</v>
      </c>
      <c r="E186" s="118">
        <v>7.2</v>
      </c>
      <c r="F186" s="118"/>
      <c r="G186" s="4">
        <f t="shared" si="2"/>
        <v>22.7</v>
      </c>
      <c r="H186" s="12"/>
    </row>
    <row r="187" spans="1:8">
      <c r="B187" s="787"/>
      <c r="C187" s="787"/>
      <c r="D187" t="s">
        <v>14</v>
      </c>
      <c r="E187" s="118">
        <v>210</v>
      </c>
      <c r="F187" s="118"/>
      <c r="G187" s="4">
        <f t="shared" si="2"/>
        <v>232.7</v>
      </c>
      <c r="H187" s="12"/>
    </row>
    <row r="188" spans="1:8">
      <c r="A188" s="39">
        <v>43634</v>
      </c>
      <c r="B188" s="787" t="s">
        <v>5833</v>
      </c>
      <c r="C188" s="787" t="s">
        <v>18</v>
      </c>
      <c r="D188" t="s">
        <v>14</v>
      </c>
      <c r="E188" s="118"/>
      <c r="F188" s="118">
        <v>210</v>
      </c>
      <c r="G188" s="4">
        <f t="shared" si="2"/>
        <v>22.699999999999989</v>
      </c>
      <c r="H188" s="12"/>
    </row>
    <row r="189" spans="1:8">
      <c r="A189" s="39">
        <v>43665</v>
      </c>
      <c r="B189" s="787" t="s">
        <v>5834</v>
      </c>
      <c r="C189" s="787" t="s">
        <v>18</v>
      </c>
      <c r="D189" t="s">
        <v>12</v>
      </c>
      <c r="E189" s="118"/>
      <c r="F189" s="118">
        <v>15.5</v>
      </c>
      <c r="G189" s="4">
        <f t="shared" si="2"/>
        <v>7.1999999999999886</v>
      </c>
      <c r="H189" s="12"/>
    </row>
    <row r="190" spans="1:8">
      <c r="A190" s="39">
        <v>43665</v>
      </c>
      <c r="B190" s="787" t="s">
        <v>5834</v>
      </c>
      <c r="C190" s="787" t="s">
        <v>18</v>
      </c>
      <c r="D190" t="s">
        <v>13</v>
      </c>
      <c r="E190" s="118"/>
      <c r="F190" s="118">
        <v>7.2</v>
      </c>
      <c r="G190" s="4">
        <f t="shared" si="2"/>
        <v>-1.1546319456101628E-14</v>
      </c>
      <c r="H190" s="12"/>
    </row>
    <row r="191" spans="1:8">
      <c r="A191" s="41">
        <v>43646</v>
      </c>
      <c r="B191" s="786" t="s">
        <v>10</v>
      </c>
      <c r="C191" s="786" t="s">
        <v>19</v>
      </c>
      <c r="D191" t="s">
        <v>12</v>
      </c>
      <c r="E191" s="118">
        <v>13.8</v>
      </c>
      <c r="F191" s="118"/>
      <c r="G191" s="4">
        <f t="shared" si="2"/>
        <v>13.79999999999999</v>
      </c>
      <c r="H191" s="12"/>
    </row>
    <row r="192" spans="1:8">
      <c r="B192" s="787"/>
      <c r="C192" s="787"/>
      <c r="D192" t="s">
        <v>13</v>
      </c>
      <c r="E192" s="118">
        <v>6.9</v>
      </c>
      <c r="F192" s="118"/>
      <c r="G192" s="4">
        <f t="shared" si="2"/>
        <v>20.699999999999989</v>
      </c>
      <c r="H192" s="12"/>
    </row>
    <row r="193" spans="1:9">
      <c r="B193" s="787"/>
      <c r="C193" s="787"/>
      <c r="D193" t="s">
        <v>14</v>
      </c>
      <c r="E193" s="118">
        <v>210</v>
      </c>
      <c r="F193" s="118"/>
      <c r="G193" s="4">
        <f t="shared" si="2"/>
        <v>230.7</v>
      </c>
      <c r="H193" s="12"/>
    </row>
    <row r="194" spans="1:9" ht="15.75">
      <c r="A194" s="39">
        <v>43665</v>
      </c>
      <c r="B194" s="787" t="s">
        <v>5834</v>
      </c>
      <c r="C194" s="787" t="s">
        <v>19</v>
      </c>
      <c r="D194" t="s">
        <v>14</v>
      </c>
      <c r="E194" s="118"/>
      <c r="F194" s="118">
        <v>210</v>
      </c>
      <c r="G194" s="4">
        <f t="shared" si="2"/>
        <v>20.699999999999989</v>
      </c>
      <c r="H194" s="12"/>
      <c r="I194" s="808"/>
    </row>
    <row r="195" spans="1:9">
      <c r="A195" s="39">
        <v>43712</v>
      </c>
      <c r="B195" s="787" t="s">
        <v>5835</v>
      </c>
      <c r="C195" s="787" t="s">
        <v>19</v>
      </c>
      <c r="D195" t="s">
        <v>12</v>
      </c>
      <c r="E195" s="118"/>
      <c r="F195" s="118">
        <v>13.8</v>
      </c>
      <c r="G195" s="4">
        <f t="shared" si="2"/>
        <v>6.8999999999999879</v>
      </c>
      <c r="H195" s="12"/>
    </row>
    <row r="196" spans="1:9">
      <c r="A196" s="39">
        <v>43712</v>
      </c>
      <c r="B196" s="787" t="s">
        <v>5835</v>
      </c>
      <c r="C196" s="787" t="s">
        <v>19</v>
      </c>
      <c r="D196" t="s">
        <v>13</v>
      </c>
      <c r="E196" s="118"/>
      <c r="F196" s="118">
        <v>6.9</v>
      </c>
      <c r="G196" s="4">
        <f t="shared" si="2"/>
        <v>-1.2434497875801753E-14</v>
      </c>
      <c r="H196" s="12"/>
    </row>
    <row r="197" spans="1:9">
      <c r="A197" s="41">
        <v>43677</v>
      </c>
      <c r="B197" s="786" t="s">
        <v>10</v>
      </c>
      <c r="C197" s="786" t="s">
        <v>20</v>
      </c>
      <c r="D197" t="s">
        <v>12</v>
      </c>
      <c r="E197" s="118">
        <v>13.8</v>
      </c>
      <c r="F197" s="118"/>
      <c r="G197" s="4">
        <f t="shared" si="2"/>
        <v>13.799999999999988</v>
      </c>
      <c r="H197" s="12"/>
    </row>
    <row r="198" spans="1:9">
      <c r="B198" s="787"/>
      <c r="C198" s="787"/>
      <c r="D198" t="s">
        <v>13</v>
      </c>
      <c r="E198" s="118">
        <v>6.7</v>
      </c>
      <c r="F198" s="118"/>
      <c r="G198" s="4">
        <f t="shared" si="2"/>
        <v>20.499999999999989</v>
      </c>
      <c r="H198" s="12"/>
    </row>
    <row r="199" spans="1:9">
      <c r="B199" s="787"/>
      <c r="C199" s="787"/>
      <c r="D199" t="s">
        <v>14</v>
      </c>
      <c r="E199" s="118">
        <v>210</v>
      </c>
      <c r="F199" s="118"/>
      <c r="G199" s="4">
        <f t="shared" si="2"/>
        <v>230.5</v>
      </c>
      <c r="H199" s="12"/>
    </row>
    <row r="200" spans="1:9">
      <c r="A200" s="39">
        <v>43712</v>
      </c>
      <c r="B200" s="787" t="s">
        <v>5835</v>
      </c>
      <c r="C200" s="787" t="s">
        <v>20</v>
      </c>
      <c r="D200" t="s">
        <v>14</v>
      </c>
      <c r="E200" s="118"/>
      <c r="F200" s="118">
        <v>210</v>
      </c>
      <c r="G200" s="4">
        <f t="shared" si="2"/>
        <v>20.5</v>
      </c>
      <c r="H200" s="12"/>
    </row>
    <row r="201" spans="1:9">
      <c r="A201" s="39">
        <v>43795</v>
      </c>
      <c r="B201" s="787" t="s">
        <v>5836</v>
      </c>
      <c r="C201" s="787" t="s">
        <v>20</v>
      </c>
      <c r="D201" t="s">
        <v>12</v>
      </c>
      <c r="E201" s="118"/>
      <c r="F201" s="118">
        <v>13.8</v>
      </c>
      <c r="G201" s="4">
        <f t="shared" si="2"/>
        <v>6.6999999999999993</v>
      </c>
      <c r="H201" s="12"/>
    </row>
    <row r="202" spans="1:9">
      <c r="A202" s="39">
        <v>43795</v>
      </c>
      <c r="B202" s="787" t="s">
        <v>5836</v>
      </c>
      <c r="C202" s="787" t="s">
        <v>20</v>
      </c>
      <c r="D202" t="s">
        <v>13</v>
      </c>
      <c r="E202" s="118"/>
      <c r="F202" s="118">
        <v>6.7</v>
      </c>
      <c r="G202" s="4">
        <f t="shared" si="2"/>
        <v>0</v>
      </c>
      <c r="H202" s="12"/>
    </row>
    <row r="203" spans="1:9">
      <c r="A203" s="41">
        <v>43708</v>
      </c>
      <c r="B203" s="786" t="s">
        <v>10</v>
      </c>
      <c r="C203" s="786" t="s">
        <v>21</v>
      </c>
      <c r="D203" t="s">
        <v>12</v>
      </c>
      <c r="E203" s="118">
        <v>13.5</v>
      </c>
      <c r="F203" s="118"/>
      <c r="G203" s="4">
        <f t="shared" si="2"/>
        <v>13.5</v>
      </c>
      <c r="H203" s="12"/>
    </row>
    <row r="204" spans="1:9">
      <c r="B204" s="787"/>
      <c r="C204" s="787"/>
      <c r="D204" t="s">
        <v>13</v>
      </c>
      <c r="E204" s="118">
        <v>6.5</v>
      </c>
      <c r="F204" s="118"/>
      <c r="G204" s="4">
        <f t="shared" si="2"/>
        <v>20</v>
      </c>
      <c r="H204" s="12"/>
    </row>
    <row r="205" spans="1:9">
      <c r="B205" s="787"/>
      <c r="C205" s="787"/>
      <c r="D205" t="s">
        <v>14</v>
      </c>
      <c r="E205" s="118">
        <v>210</v>
      </c>
      <c r="F205" s="118"/>
      <c r="G205" s="4">
        <f t="shared" si="2"/>
        <v>230</v>
      </c>
      <c r="H205" s="12"/>
    </row>
    <row r="206" spans="1:9">
      <c r="A206" s="39">
        <v>43795</v>
      </c>
      <c r="B206" s="787" t="s">
        <v>5836</v>
      </c>
      <c r="C206" s="787" t="s">
        <v>21</v>
      </c>
      <c r="D206" t="s">
        <v>12</v>
      </c>
      <c r="E206" s="118"/>
      <c r="F206" s="118">
        <v>13.5</v>
      </c>
      <c r="G206" s="4">
        <f t="shared" ref="G206:G282" si="3">+G205+E206-F206</f>
        <v>216.5</v>
      </c>
      <c r="H206" s="12"/>
    </row>
    <row r="207" spans="1:9">
      <c r="A207" s="39">
        <v>43795</v>
      </c>
      <c r="B207" s="787" t="s">
        <v>5836</v>
      </c>
      <c r="C207" s="787" t="s">
        <v>21</v>
      </c>
      <c r="D207" t="s">
        <v>13</v>
      </c>
      <c r="E207" s="118"/>
      <c r="F207" s="118">
        <v>6.5</v>
      </c>
      <c r="G207" s="4">
        <f t="shared" si="3"/>
        <v>210</v>
      </c>
      <c r="H207" s="12"/>
    </row>
    <row r="208" spans="1:9">
      <c r="A208" s="39">
        <v>43795</v>
      </c>
      <c r="B208" s="787" t="s">
        <v>5836</v>
      </c>
      <c r="C208" s="787" t="s">
        <v>21</v>
      </c>
      <c r="D208" t="s">
        <v>14</v>
      </c>
      <c r="E208" s="118"/>
      <c r="F208" s="118">
        <v>210</v>
      </c>
      <c r="G208" s="4">
        <f t="shared" si="3"/>
        <v>0</v>
      </c>
      <c r="H208" s="12"/>
    </row>
    <row r="209" spans="1:9">
      <c r="A209" s="41">
        <v>43738</v>
      </c>
      <c r="B209" s="786" t="s">
        <v>10</v>
      </c>
      <c r="C209" s="786" t="s">
        <v>22</v>
      </c>
      <c r="D209" t="s">
        <v>12</v>
      </c>
      <c r="E209" s="118">
        <v>13.5</v>
      </c>
      <c r="F209" s="118"/>
      <c r="G209" s="4">
        <f t="shared" si="3"/>
        <v>13.5</v>
      </c>
      <c r="H209" s="12"/>
    </row>
    <row r="210" spans="1:9">
      <c r="B210" s="787"/>
      <c r="C210" s="787"/>
      <c r="D210" t="s">
        <v>13</v>
      </c>
      <c r="E210" s="118">
        <v>6.6</v>
      </c>
      <c r="F210" s="118"/>
      <c r="G210" s="4">
        <f t="shared" si="3"/>
        <v>20.100000000000001</v>
      </c>
      <c r="H210" s="12"/>
    </row>
    <row r="211" spans="1:9">
      <c r="B211" s="787"/>
      <c r="C211" s="787"/>
      <c r="D211" t="s">
        <v>14</v>
      </c>
      <c r="E211" s="118">
        <v>210</v>
      </c>
      <c r="F211" s="118"/>
      <c r="G211" s="4">
        <f t="shared" si="3"/>
        <v>230.1</v>
      </c>
      <c r="H211" s="12"/>
    </row>
    <row r="212" spans="1:9">
      <c r="A212" s="39">
        <v>43795</v>
      </c>
      <c r="B212" s="787" t="s">
        <v>5836</v>
      </c>
      <c r="C212" s="787" t="s">
        <v>22</v>
      </c>
      <c r="D212" t="s">
        <v>12</v>
      </c>
      <c r="E212" s="118"/>
      <c r="F212" s="118">
        <v>13.5</v>
      </c>
      <c r="G212" s="4">
        <f t="shared" si="3"/>
        <v>216.6</v>
      </c>
      <c r="H212" s="12"/>
    </row>
    <row r="213" spans="1:9">
      <c r="A213" s="39">
        <v>43795</v>
      </c>
      <c r="B213" s="787" t="s">
        <v>5836</v>
      </c>
      <c r="C213" s="787" t="s">
        <v>22</v>
      </c>
      <c r="D213" t="s">
        <v>13</v>
      </c>
      <c r="E213" s="118"/>
      <c r="F213" s="118">
        <v>6.6</v>
      </c>
      <c r="G213" s="4">
        <f t="shared" si="3"/>
        <v>210</v>
      </c>
      <c r="H213" s="12"/>
    </row>
    <row r="214" spans="1:9">
      <c r="A214" s="39">
        <v>43795</v>
      </c>
      <c r="B214" s="787" t="s">
        <v>5836</v>
      </c>
      <c r="C214" s="787" t="s">
        <v>22</v>
      </c>
      <c r="D214" t="s">
        <v>14</v>
      </c>
      <c r="E214" s="118"/>
      <c r="F214" s="118">
        <v>210</v>
      </c>
      <c r="G214" s="4">
        <f t="shared" si="3"/>
        <v>0</v>
      </c>
      <c r="H214" s="12"/>
    </row>
    <row r="215" spans="1:9">
      <c r="A215" s="41">
        <v>43769</v>
      </c>
      <c r="B215" s="786" t="s">
        <v>10</v>
      </c>
      <c r="C215" s="786" t="s">
        <v>23</v>
      </c>
      <c r="D215" t="s">
        <v>12</v>
      </c>
      <c r="E215" s="118">
        <v>13.6</v>
      </c>
      <c r="F215" s="118"/>
      <c r="G215" s="4">
        <f t="shared" si="3"/>
        <v>13.6</v>
      </c>
      <c r="H215" s="12"/>
    </row>
    <row r="216" spans="1:9">
      <c r="B216" s="787"/>
      <c r="C216" s="787"/>
      <c r="D216" t="s">
        <v>13</v>
      </c>
      <c r="E216" s="118">
        <v>6.3</v>
      </c>
      <c r="F216" s="118"/>
      <c r="G216" s="4">
        <f t="shared" si="3"/>
        <v>19.899999999999999</v>
      </c>
      <c r="H216" s="12"/>
    </row>
    <row r="217" spans="1:9" ht="18.75">
      <c r="B217" s="787"/>
      <c r="C217" s="787"/>
      <c r="D217" t="s">
        <v>14</v>
      </c>
      <c r="E217" s="118">
        <v>210</v>
      </c>
      <c r="F217" s="118"/>
      <c r="G217" s="4">
        <f t="shared" si="3"/>
        <v>229.9</v>
      </c>
      <c r="H217" s="12"/>
      <c r="I217" s="788"/>
    </row>
    <row r="218" spans="1:9">
      <c r="A218" s="39">
        <v>43795</v>
      </c>
      <c r="B218" s="787" t="s">
        <v>5836</v>
      </c>
      <c r="C218" s="787" t="s">
        <v>23</v>
      </c>
      <c r="D218" t="s">
        <v>12</v>
      </c>
      <c r="E218" s="118"/>
      <c r="F218" s="118">
        <v>13.6</v>
      </c>
      <c r="G218" s="4">
        <f t="shared" si="3"/>
        <v>216.3</v>
      </c>
      <c r="H218" s="12"/>
    </row>
    <row r="219" spans="1:9">
      <c r="A219" s="39">
        <v>43795</v>
      </c>
      <c r="B219" s="787" t="s">
        <v>5836</v>
      </c>
      <c r="C219" s="787" t="s">
        <v>23</v>
      </c>
      <c r="D219" t="s">
        <v>13</v>
      </c>
      <c r="E219" s="118"/>
      <c r="F219" s="118">
        <v>6.3</v>
      </c>
      <c r="G219" s="4">
        <f t="shared" si="3"/>
        <v>210</v>
      </c>
      <c r="H219" s="12"/>
    </row>
    <row r="220" spans="1:9">
      <c r="A220" s="39">
        <v>43795</v>
      </c>
      <c r="B220" s="787" t="s">
        <v>5836</v>
      </c>
      <c r="C220" s="787" t="s">
        <v>23</v>
      </c>
      <c r="D220" t="s">
        <v>14</v>
      </c>
      <c r="E220" s="118"/>
      <c r="F220" s="118">
        <v>210</v>
      </c>
      <c r="G220" s="4">
        <f t="shared" si="3"/>
        <v>0</v>
      </c>
      <c r="H220" s="12"/>
    </row>
    <row r="221" spans="1:9">
      <c r="A221" s="41">
        <v>43799</v>
      </c>
      <c r="B221" s="786" t="s">
        <v>10</v>
      </c>
      <c r="C221" s="786" t="s">
        <v>24</v>
      </c>
      <c r="D221" t="s">
        <v>12</v>
      </c>
      <c r="E221" s="118">
        <v>15.2</v>
      </c>
      <c r="F221" s="118"/>
      <c r="G221" s="4">
        <f t="shared" si="3"/>
        <v>15.2</v>
      </c>
      <c r="H221" s="12"/>
    </row>
    <row r="222" spans="1:9">
      <c r="B222" s="787"/>
      <c r="C222" s="787"/>
      <c r="D222" t="s">
        <v>13</v>
      </c>
      <c r="E222" s="118">
        <v>6.6</v>
      </c>
      <c r="F222" s="118"/>
      <c r="G222" s="4">
        <f t="shared" si="3"/>
        <v>21.799999999999997</v>
      </c>
      <c r="H222" s="12"/>
    </row>
    <row r="223" spans="1:9">
      <c r="B223" s="787"/>
      <c r="C223" s="787"/>
      <c r="D223" t="s">
        <v>14</v>
      </c>
      <c r="E223" s="118">
        <v>210</v>
      </c>
      <c r="F223" s="118"/>
      <c r="G223" s="4">
        <f t="shared" si="3"/>
        <v>231.8</v>
      </c>
      <c r="H223" s="12"/>
    </row>
    <row r="224" spans="1:9">
      <c r="A224" s="39">
        <v>43795</v>
      </c>
      <c r="B224" s="787" t="s">
        <v>5836</v>
      </c>
      <c r="C224" s="787" t="s">
        <v>24</v>
      </c>
      <c r="D224" t="s">
        <v>14</v>
      </c>
      <c r="E224" s="118"/>
      <c r="F224" s="118">
        <v>210</v>
      </c>
      <c r="G224" s="4">
        <f t="shared" si="3"/>
        <v>21.800000000000011</v>
      </c>
      <c r="H224" s="12"/>
    </row>
    <row r="225" spans="1:8">
      <c r="A225" s="39">
        <v>43866</v>
      </c>
      <c r="B225" s="787" t="s">
        <v>5837</v>
      </c>
      <c r="C225" s="787" t="s">
        <v>24</v>
      </c>
      <c r="D225" t="s">
        <v>12</v>
      </c>
      <c r="E225" s="118"/>
      <c r="F225" s="118">
        <v>15.2</v>
      </c>
      <c r="G225" s="4">
        <f t="shared" si="3"/>
        <v>6.6000000000000121</v>
      </c>
      <c r="H225" s="12"/>
    </row>
    <row r="226" spans="1:8">
      <c r="A226" s="39">
        <v>43866</v>
      </c>
      <c r="B226" s="787" t="s">
        <v>5837</v>
      </c>
      <c r="C226" s="787" t="s">
        <v>24</v>
      </c>
      <c r="D226" t="s">
        <v>13</v>
      </c>
      <c r="E226" s="118"/>
      <c r="F226" s="118">
        <v>6.6</v>
      </c>
      <c r="G226" s="4">
        <f t="shared" si="3"/>
        <v>1.2434497875801753E-14</v>
      </c>
      <c r="H226" s="12"/>
    </row>
    <row r="227" spans="1:8">
      <c r="A227" s="41">
        <v>43830</v>
      </c>
      <c r="B227" s="786" t="s">
        <v>10</v>
      </c>
      <c r="C227" s="786" t="s">
        <v>25</v>
      </c>
      <c r="D227" t="s">
        <v>12</v>
      </c>
      <c r="E227" s="118">
        <v>15.9</v>
      </c>
      <c r="F227" s="118"/>
      <c r="G227" s="4">
        <f t="shared" si="3"/>
        <v>15.900000000000013</v>
      </c>
      <c r="H227" s="12"/>
    </row>
    <row r="228" spans="1:8">
      <c r="B228" s="787"/>
      <c r="C228" s="787"/>
      <c r="D228" t="s">
        <v>13</v>
      </c>
      <c r="E228" s="118">
        <v>6.6</v>
      </c>
      <c r="F228" s="118"/>
      <c r="G228" s="4">
        <f t="shared" si="3"/>
        <v>22.500000000000014</v>
      </c>
      <c r="H228" s="12"/>
    </row>
    <row r="229" spans="1:8">
      <c r="B229" s="787"/>
      <c r="C229" s="787"/>
      <c r="D229" t="s">
        <v>14</v>
      </c>
      <c r="E229" s="118">
        <v>210</v>
      </c>
      <c r="F229" s="118"/>
      <c r="G229" s="4">
        <f t="shared" si="3"/>
        <v>232.5</v>
      </c>
      <c r="H229" s="12"/>
    </row>
    <row r="230" spans="1:8">
      <c r="A230" s="39">
        <v>43866</v>
      </c>
      <c r="B230" s="787" t="s">
        <v>5837</v>
      </c>
      <c r="C230" s="787" t="s">
        <v>25</v>
      </c>
      <c r="D230" t="s">
        <v>12</v>
      </c>
      <c r="E230" s="118"/>
      <c r="F230" s="118">
        <v>15.9</v>
      </c>
      <c r="G230" s="4">
        <f t="shared" si="3"/>
        <v>216.6</v>
      </c>
      <c r="H230" s="12"/>
    </row>
    <row r="231" spans="1:8">
      <c r="A231" s="39">
        <v>43866</v>
      </c>
      <c r="B231" s="787" t="s">
        <v>5837</v>
      </c>
      <c r="C231" s="787" t="s">
        <v>25</v>
      </c>
      <c r="D231" t="s">
        <v>13</v>
      </c>
      <c r="E231" s="118"/>
      <c r="F231" s="118">
        <v>6.6</v>
      </c>
      <c r="G231" s="4">
        <f t="shared" si="3"/>
        <v>210</v>
      </c>
      <c r="H231" s="12"/>
    </row>
    <row r="232" spans="1:8">
      <c r="A232" s="39">
        <v>43866</v>
      </c>
      <c r="B232" s="787" t="s">
        <v>5837</v>
      </c>
      <c r="C232" s="787" t="s">
        <v>25</v>
      </c>
      <c r="D232" t="s">
        <v>14</v>
      </c>
      <c r="E232" s="118"/>
      <c r="F232" s="118">
        <v>210</v>
      </c>
      <c r="G232" s="4">
        <f t="shared" si="3"/>
        <v>0</v>
      </c>
      <c r="H232" s="12"/>
    </row>
    <row r="233" spans="1:8">
      <c r="A233" s="41">
        <v>43861</v>
      </c>
      <c r="B233" s="786" t="s">
        <v>10</v>
      </c>
      <c r="C233" s="786" t="s">
        <v>11</v>
      </c>
      <c r="D233" t="s">
        <v>12</v>
      </c>
      <c r="E233" s="118">
        <v>18.600000000000001</v>
      </c>
      <c r="F233" s="118"/>
      <c r="G233" s="4">
        <f t="shared" si="3"/>
        <v>18.600000000000001</v>
      </c>
      <c r="H233" s="12"/>
    </row>
    <row r="234" spans="1:8">
      <c r="B234" s="787"/>
      <c r="C234" s="787"/>
      <c r="D234" t="s">
        <v>13</v>
      </c>
      <c r="E234" s="118">
        <v>6.3</v>
      </c>
      <c r="F234" s="118"/>
      <c r="G234" s="4">
        <f t="shared" si="3"/>
        <v>24.900000000000002</v>
      </c>
      <c r="H234" s="12"/>
    </row>
    <row r="235" spans="1:8">
      <c r="B235" s="787"/>
      <c r="C235" s="787"/>
      <c r="D235" t="s">
        <v>14</v>
      </c>
      <c r="E235" s="118">
        <v>210</v>
      </c>
      <c r="F235" s="118"/>
      <c r="G235" s="4">
        <f t="shared" si="3"/>
        <v>234.9</v>
      </c>
      <c r="H235" s="12"/>
    </row>
    <row r="236" spans="1:8">
      <c r="A236" s="39">
        <v>43866</v>
      </c>
      <c r="B236" s="787" t="s">
        <v>5837</v>
      </c>
      <c r="C236" s="787" t="s">
        <v>11</v>
      </c>
      <c r="D236" t="s">
        <v>14</v>
      </c>
      <c r="E236" s="118"/>
      <c r="F236" s="118">
        <v>210</v>
      </c>
      <c r="G236" s="4">
        <f t="shared" si="3"/>
        <v>24.900000000000006</v>
      </c>
      <c r="H236" s="12"/>
    </row>
    <row r="237" spans="1:8">
      <c r="A237" s="39">
        <v>43890</v>
      </c>
      <c r="B237" s="787" t="s">
        <v>5838</v>
      </c>
      <c r="C237" s="787" t="s">
        <v>11</v>
      </c>
      <c r="D237" t="s">
        <v>12</v>
      </c>
      <c r="E237" s="118"/>
      <c r="F237" s="118">
        <v>18.600000000000001</v>
      </c>
      <c r="G237" s="4">
        <f t="shared" si="3"/>
        <v>6.3000000000000043</v>
      </c>
      <c r="H237" s="12"/>
    </row>
    <row r="238" spans="1:8">
      <c r="A238" s="39">
        <v>43890</v>
      </c>
      <c r="B238" s="787" t="s">
        <v>5838</v>
      </c>
      <c r="C238" s="787" t="s">
        <v>11</v>
      </c>
      <c r="D238" t="s">
        <v>13</v>
      </c>
      <c r="E238" s="118"/>
      <c r="F238" s="118">
        <v>1.4</v>
      </c>
      <c r="G238" s="4">
        <f t="shared" si="3"/>
        <v>4.9000000000000039</v>
      </c>
      <c r="H238" s="12"/>
    </row>
    <row r="239" spans="1:8">
      <c r="A239" s="39">
        <v>43981</v>
      </c>
      <c r="B239" s="787" t="s">
        <v>5839</v>
      </c>
      <c r="C239" s="787" t="s">
        <v>11</v>
      </c>
      <c r="D239" t="s">
        <v>13</v>
      </c>
      <c r="E239" s="118"/>
      <c r="F239" s="118">
        <v>4.9000000000000004</v>
      </c>
      <c r="G239" s="4">
        <f t="shared" si="3"/>
        <v>0</v>
      </c>
      <c r="H239" s="12"/>
    </row>
    <row r="240" spans="1:8">
      <c r="A240" s="41">
        <v>43890</v>
      </c>
      <c r="B240" s="786" t="s">
        <v>10</v>
      </c>
      <c r="C240" s="786" t="s">
        <v>15</v>
      </c>
      <c r="D240" t="s">
        <v>12</v>
      </c>
      <c r="E240" s="118">
        <v>19.3</v>
      </c>
      <c r="F240" s="118"/>
      <c r="G240" s="4">
        <f t="shared" si="3"/>
        <v>19.3</v>
      </c>
      <c r="H240" s="12"/>
    </row>
    <row r="241" spans="1:8">
      <c r="B241" s="787"/>
      <c r="C241" s="787"/>
      <c r="D241" t="s">
        <v>13</v>
      </c>
      <c r="E241" s="118">
        <v>6.7</v>
      </c>
      <c r="F241" s="118"/>
      <c r="G241" s="4">
        <f t="shared" si="3"/>
        <v>26</v>
      </c>
      <c r="H241" s="12"/>
    </row>
    <row r="242" spans="1:8">
      <c r="B242" s="787"/>
      <c r="C242" s="787"/>
      <c r="D242" t="s">
        <v>14</v>
      </c>
      <c r="E242" s="118">
        <v>210</v>
      </c>
      <c r="F242" s="118"/>
      <c r="G242" s="4">
        <f t="shared" si="3"/>
        <v>236</v>
      </c>
      <c r="H242" s="12"/>
    </row>
    <row r="243" spans="1:8">
      <c r="A243" s="39">
        <v>43890</v>
      </c>
      <c r="B243" s="787" t="s">
        <v>5838</v>
      </c>
      <c r="C243" s="787" t="s">
        <v>15</v>
      </c>
      <c r="D243" t="s">
        <v>14</v>
      </c>
      <c r="E243" s="118"/>
      <c r="F243" s="118">
        <v>210</v>
      </c>
      <c r="G243" s="4">
        <f t="shared" si="3"/>
        <v>26</v>
      </c>
      <c r="H243" s="12"/>
    </row>
    <row r="244" spans="1:8">
      <c r="A244" s="39">
        <v>43981</v>
      </c>
      <c r="B244" s="787" t="s">
        <v>5839</v>
      </c>
      <c r="C244" s="787" t="s">
        <v>15</v>
      </c>
      <c r="D244" t="s">
        <v>12</v>
      </c>
      <c r="E244" s="118"/>
      <c r="F244" s="118">
        <v>19.3</v>
      </c>
      <c r="G244" s="4">
        <f t="shared" si="3"/>
        <v>6.6999999999999993</v>
      </c>
      <c r="H244" s="12"/>
    </row>
    <row r="245" spans="1:8">
      <c r="A245" s="39">
        <v>43981</v>
      </c>
      <c r="B245" s="787" t="s">
        <v>5839</v>
      </c>
      <c r="C245" s="787" t="s">
        <v>15</v>
      </c>
      <c r="D245" t="s">
        <v>13</v>
      </c>
      <c r="E245" s="118"/>
      <c r="F245" s="118">
        <v>6.7</v>
      </c>
      <c r="G245" s="4">
        <f t="shared" si="3"/>
        <v>0</v>
      </c>
      <c r="H245" s="12"/>
    </row>
    <row r="246" spans="1:8">
      <c r="A246" s="41">
        <v>43921</v>
      </c>
      <c r="B246" s="786" t="s">
        <v>10</v>
      </c>
      <c r="C246" s="786" t="s">
        <v>16</v>
      </c>
      <c r="D246" t="s">
        <v>12</v>
      </c>
      <c r="E246" s="118">
        <v>20.100000000000001</v>
      </c>
      <c r="F246" s="118"/>
      <c r="G246" s="4">
        <f t="shared" si="3"/>
        <v>20.100000000000001</v>
      </c>
      <c r="H246" s="12"/>
    </row>
    <row r="247" spans="1:8">
      <c r="B247" s="787"/>
      <c r="C247" s="787"/>
      <c r="D247" t="s">
        <v>13</v>
      </c>
      <c r="E247" s="118">
        <v>6.7</v>
      </c>
      <c r="F247" s="118"/>
      <c r="G247" s="4">
        <f t="shared" si="3"/>
        <v>26.8</v>
      </c>
      <c r="H247" s="12"/>
    </row>
    <row r="248" spans="1:8">
      <c r="B248" s="787"/>
      <c r="C248" s="787"/>
      <c r="D248" t="s">
        <v>14</v>
      </c>
      <c r="E248" s="118">
        <v>210</v>
      </c>
      <c r="F248" s="118"/>
      <c r="G248" s="4">
        <f t="shared" si="3"/>
        <v>236.8</v>
      </c>
      <c r="H248" s="12"/>
    </row>
    <row r="249" spans="1:8">
      <c r="A249" s="39">
        <v>43969</v>
      </c>
      <c r="B249" s="787" t="s">
        <v>5840</v>
      </c>
      <c r="C249" s="787" t="s">
        <v>16</v>
      </c>
      <c r="D249" t="s">
        <v>14</v>
      </c>
      <c r="E249" s="118"/>
      <c r="F249" s="118">
        <v>110</v>
      </c>
      <c r="G249" s="4">
        <f t="shared" si="3"/>
        <v>126.80000000000001</v>
      </c>
      <c r="H249" s="12"/>
    </row>
    <row r="250" spans="1:8">
      <c r="A250" s="39">
        <v>43981</v>
      </c>
      <c r="B250" s="787" t="s">
        <v>5839</v>
      </c>
      <c r="C250" s="787" t="s">
        <v>16</v>
      </c>
      <c r="D250" t="s">
        <v>14</v>
      </c>
      <c r="E250" s="118"/>
      <c r="F250" s="118">
        <v>100</v>
      </c>
      <c r="G250" s="4">
        <f t="shared" si="3"/>
        <v>26.800000000000011</v>
      </c>
      <c r="H250" s="12"/>
    </row>
    <row r="251" spans="1:8">
      <c r="A251" s="39">
        <v>44154</v>
      </c>
      <c r="B251" s="787" t="s">
        <v>5841</v>
      </c>
      <c r="C251" s="787" t="s">
        <v>16</v>
      </c>
      <c r="D251" t="s">
        <v>12</v>
      </c>
      <c r="E251" s="118"/>
      <c r="F251" s="118">
        <v>20.100000000000001</v>
      </c>
      <c r="G251" s="4">
        <f t="shared" si="3"/>
        <v>6.7000000000000099</v>
      </c>
      <c r="H251" s="12"/>
    </row>
    <row r="252" spans="1:8">
      <c r="A252" s="39">
        <v>44154</v>
      </c>
      <c r="B252" s="787" t="s">
        <v>5841</v>
      </c>
      <c r="C252" s="787" t="s">
        <v>16</v>
      </c>
      <c r="D252" t="s">
        <v>13</v>
      </c>
      <c r="E252" s="118"/>
      <c r="F252" s="118">
        <v>6.7</v>
      </c>
      <c r="G252" s="4">
        <f t="shared" si="3"/>
        <v>9.7699626167013776E-15</v>
      </c>
      <c r="H252" s="12"/>
    </row>
    <row r="253" spans="1:8">
      <c r="A253" s="41">
        <v>43951</v>
      </c>
      <c r="B253" s="786" t="s">
        <v>10</v>
      </c>
      <c r="C253" s="786" t="s">
        <v>17</v>
      </c>
      <c r="D253" t="s">
        <v>12</v>
      </c>
      <c r="E253" s="118">
        <v>20.9</v>
      </c>
      <c r="F253" s="118"/>
      <c r="G253" s="4">
        <f t="shared" si="3"/>
        <v>20.900000000000009</v>
      </c>
      <c r="H253" s="12"/>
    </row>
    <row r="254" spans="1:8">
      <c r="B254" s="787"/>
      <c r="C254" s="787"/>
      <c r="D254" t="s">
        <v>13</v>
      </c>
      <c r="E254" s="118">
        <v>10.8</v>
      </c>
      <c r="F254" s="118"/>
      <c r="G254" s="4">
        <f t="shared" si="3"/>
        <v>31.70000000000001</v>
      </c>
      <c r="H254" s="12"/>
    </row>
    <row r="255" spans="1:8">
      <c r="B255" s="787"/>
      <c r="C255" s="787"/>
      <c r="D255" t="s">
        <v>14</v>
      </c>
      <c r="E255" s="118">
        <v>210</v>
      </c>
      <c r="F255" s="118"/>
      <c r="G255" s="4">
        <f t="shared" si="3"/>
        <v>241.70000000000002</v>
      </c>
      <c r="H255" s="12"/>
    </row>
    <row r="256" spans="1:8">
      <c r="A256" s="39">
        <v>43981</v>
      </c>
      <c r="B256" s="787" t="s">
        <v>5839</v>
      </c>
      <c r="C256" s="787" t="s">
        <v>17</v>
      </c>
      <c r="D256" t="s">
        <v>14</v>
      </c>
      <c r="E256" s="118"/>
      <c r="F256" s="118">
        <v>210</v>
      </c>
      <c r="G256" s="4">
        <f t="shared" si="3"/>
        <v>31.700000000000017</v>
      </c>
      <c r="H256" s="12"/>
    </row>
    <row r="257" spans="1:8">
      <c r="A257" s="39">
        <v>44154</v>
      </c>
      <c r="B257" s="787" t="s">
        <v>5841</v>
      </c>
      <c r="C257" s="787" t="s">
        <v>17</v>
      </c>
      <c r="D257" t="s">
        <v>12</v>
      </c>
      <c r="E257" s="118"/>
      <c r="F257" s="118">
        <v>20.9</v>
      </c>
      <c r="G257" s="4">
        <f t="shared" si="3"/>
        <v>10.800000000000018</v>
      </c>
      <c r="H257" s="12"/>
    </row>
    <row r="258" spans="1:8">
      <c r="A258" s="39">
        <v>44154</v>
      </c>
      <c r="B258" s="787" t="s">
        <v>5841</v>
      </c>
      <c r="C258" s="787" t="s">
        <v>17</v>
      </c>
      <c r="D258" t="s">
        <v>13</v>
      </c>
      <c r="E258" s="118"/>
      <c r="F258" s="118">
        <v>10.8</v>
      </c>
      <c r="G258" s="4">
        <f t="shared" si="3"/>
        <v>1.7763568394002505E-14</v>
      </c>
      <c r="H258" s="12"/>
    </row>
    <row r="259" spans="1:8">
      <c r="A259" s="41">
        <v>43982</v>
      </c>
      <c r="B259" s="786" t="s">
        <v>10</v>
      </c>
      <c r="C259" s="786" t="s">
        <v>18</v>
      </c>
      <c r="D259" t="s">
        <v>12</v>
      </c>
      <c r="E259" s="118">
        <v>19.399999999999999</v>
      </c>
      <c r="F259" s="118"/>
      <c r="G259" s="4">
        <f t="shared" si="3"/>
        <v>19.400000000000016</v>
      </c>
      <c r="H259" s="12"/>
    </row>
    <row r="260" spans="1:8">
      <c r="B260" s="787"/>
      <c r="C260" s="787"/>
      <c r="D260" t="s">
        <v>13</v>
      </c>
      <c r="E260" s="118">
        <v>5.8</v>
      </c>
      <c r="F260" s="118"/>
      <c r="G260" s="4">
        <f t="shared" si="3"/>
        <v>25.200000000000017</v>
      </c>
      <c r="H260" s="12"/>
    </row>
    <row r="261" spans="1:8">
      <c r="B261" s="787"/>
      <c r="C261" s="787"/>
      <c r="D261" t="s">
        <v>14</v>
      </c>
      <c r="E261" s="118">
        <v>210</v>
      </c>
      <c r="F261" s="118"/>
      <c r="G261" s="4">
        <f t="shared" si="3"/>
        <v>235.20000000000002</v>
      </c>
      <c r="H261" s="12"/>
    </row>
    <row r="262" spans="1:8">
      <c r="A262" s="39">
        <v>43981</v>
      </c>
      <c r="B262" s="787" t="s">
        <v>5839</v>
      </c>
      <c r="C262" s="787" t="s">
        <v>18</v>
      </c>
      <c r="D262" t="s">
        <v>14</v>
      </c>
      <c r="E262" s="118"/>
      <c r="F262" s="118">
        <v>210</v>
      </c>
      <c r="G262" s="4">
        <f t="shared" si="3"/>
        <v>25.200000000000017</v>
      </c>
      <c r="H262" s="12"/>
    </row>
    <row r="263" spans="1:8">
      <c r="A263" s="39">
        <v>44154</v>
      </c>
      <c r="B263" s="787" t="s">
        <v>5841</v>
      </c>
      <c r="C263" s="787" t="s">
        <v>18</v>
      </c>
      <c r="D263" t="s">
        <v>12</v>
      </c>
      <c r="E263" s="118"/>
      <c r="F263" s="118">
        <v>19.399999999999999</v>
      </c>
      <c r="G263" s="4">
        <f t="shared" si="3"/>
        <v>5.8000000000000185</v>
      </c>
      <c r="H263" s="12"/>
    </row>
    <row r="264" spans="1:8">
      <c r="A264" s="39">
        <v>44154</v>
      </c>
      <c r="B264" s="787" t="s">
        <v>5841</v>
      </c>
      <c r="C264" s="787" t="s">
        <v>18</v>
      </c>
      <c r="D264" t="s">
        <v>13</v>
      </c>
      <c r="E264" s="118"/>
      <c r="F264" s="118">
        <v>5.8</v>
      </c>
      <c r="G264" s="4">
        <f t="shared" si="3"/>
        <v>1.865174681370263E-14</v>
      </c>
      <c r="H264" s="12"/>
    </row>
    <row r="265" spans="1:8">
      <c r="A265" s="41">
        <v>44012</v>
      </c>
      <c r="B265" s="786" t="s">
        <v>10</v>
      </c>
      <c r="C265" s="786" t="s">
        <v>19</v>
      </c>
      <c r="D265" t="s">
        <v>12</v>
      </c>
      <c r="E265" s="118">
        <v>17.2</v>
      </c>
      <c r="F265" s="118"/>
      <c r="G265" s="4">
        <f t="shared" si="3"/>
        <v>17.200000000000017</v>
      </c>
      <c r="H265" s="12"/>
    </row>
    <row r="266" spans="1:8">
      <c r="B266" s="787"/>
      <c r="C266" s="787"/>
      <c r="D266" t="s">
        <v>13</v>
      </c>
      <c r="E266" s="118">
        <v>2.8</v>
      </c>
      <c r="F266" s="118"/>
      <c r="G266" s="4">
        <f t="shared" si="3"/>
        <v>20.000000000000018</v>
      </c>
      <c r="H266" s="12"/>
    </row>
    <row r="267" spans="1:8">
      <c r="B267" s="787"/>
      <c r="C267" s="787"/>
      <c r="D267" t="s">
        <v>14</v>
      </c>
      <c r="E267" s="118">
        <v>105</v>
      </c>
      <c r="F267" s="118"/>
      <c r="G267" s="4">
        <f t="shared" si="3"/>
        <v>125.00000000000001</v>
      </c>
      <c r="H267" s="12"/>
    </row>
    <row r="268" spans="1:8">
      <c r="A268" s="39">
        <v>44154</v>
      </c>
      <c r="B268" s="787" t="s">
        <v>5841</v>
      </c>
      <c r="C268" s="787" t="s">
        <v>19</v>
      </c>
      <c r="D268" t="s">
        <v>12</v>
      </c>
      <c r="E268" s="118"/>
      <c r="F268" s="118">
        <v>17.2</v>
      </c>
      <c r="G268" s="4">
        <f t="shared" si="3"/>
        <v>107.80000000000001</v>
      </c>
      <c r="H268" s="12"/>
    </row>
    <row r="269" spans="1:8">
      <c r="A269" s="39">
        <v>44154</v>
      </c>
      <c r="B269" s="787" t="s">
        <v>5841</v>
      </c>
      <c r="C269" s="787" t="s">
        <v>19</v>
      </c>
      <c r="D269" t="s">
        <v>13</v>
      </c>
      <c r="E269" s="118"/>
      <c r="F269" s="118">
        <v>2.8</v>
      </c>
      <c r="G269" s="4">
        <f t="shared" si="3"/>
        <v>105.00000000000001</v>
      </c>
      <c r="H269" s="12"/>
    </row>
    <row r="270" spans="1:8">
      <c r="A270" s="39">
        <v>44226</v>
      </c>
      <c r="B270" s="787" t="s">
        <v>5842</v>
      </c>
      <c r="C270" s="787" t="s">
        <v>19</v>
      </c>
      <c r="D270" t="s">
        <v>14</v>
      </c>
      <c r="E270" s="118"/>
      <c r="F270" s="118">
        <v>105</v>
      </c>
      <c r="G270" s="4">
        <f t="shared" si="3"/>
        <v>0</v>
      </c>
      <c r="H270" s="12"/>
    </row>
    <row r="271" spans="1:8">
      <c r="A271" s="41">
        <v>44043</v>
      </c>
      <c r="B271" s="786" t="s">
        <v>10</v>
      </c>
      <c r="C271" s="786" t="s">
        <v>20</v>
      </c>
      <c r="D271" t="s">
        <v>12</v>
      </c>
      <c r="E271" s="118">
        <v>21.6</v>
      </c>
      <c r="F271" s="118"/>
      <c r="G271" s="4">
        <f t="shared" si="3"/>
        <v>21.6</v>
      </c>
      <c r="H271" s="12"/>
    </row>
    <row r="272" spans="1:8">
      <c r="B272" s="787"/>
      <c r="C272" s="787"/>
      <c r="D272" t="s">
        <v>13</v>
      </c>
      <c r="E272" s="118">
        <v>8.6999999999999993</v>
      </c>
      <c r="F272" s="118"/>
      <c r="G272" s="4">
        <f t="shared" si="3"/>
        <v>30.3</v>
      </c>
      <c r="H272" s="12"/>
    </row>
    <row r="273" spans="1:8">
      <c r="B273" s="787"/>
      <c r="C273" s="787"/>
      <c r="D273" t="s">
        <v>14</v>
      </c>
      <c r="E273" s="118">
        <v>210</v>
      </c>
      <c r="F273" s="118"/>
      <c r="G273" s="4">
        <f t="shared" si="3"/>
        <v>240.3</v>
      </c>
      <c r="H273" s="12"/>
    </row>
    <row r="274" spans="1:8">
      <c r="A274" s="39">
        <v>44043</v>
      </c>
      <c r="B274" s="787" t="s">
        <v>5843</v>
      </c>
      <c r="C274" s="787" t="s">
        <v>20</v>
      </c>
      <c r="D274" t="s">
        <v>14</v>
      </c>
      <c r="E274" s="118"/>
      <c r="F274" s="118">
        <v>168</v>
      </c>
      <c r="G274" s="4">
        <f t="shared" si="3"/>
        <v>72.300000000000011</v>
      </c>
      <c r="H274" s="12"/>
    </row>
    <row r="275" spans="1:8">
      <c r="A275" s="39">
        <v>44074</v>
      </c>
      <c r="B275" s="787" t="s">
        <v>5844</v>
      </c>
      <c r="C275" s="787" t="s">
        <v>20</v>
      </c>
      <c r="D275" t="s">
        <v>14</v>
      </c>
      <c r="E275" s="118"/>
      <c r="F275" s="118">
        <v>31</v>
      </c>
      <c r="G275" s="4">
        <f t="shared" si="3"/>
        <v>41.300000000000011</v>
      </c>
      <c r="H275" s="12"/>
    </row>
    <row r="276" spans="1:8">
      <c r="A276" s="39">
        <v>44110</v>
      </c>
      <c r="B276" s="787" t="s">
        <v>5845</v>
      </c>
      <c r="C276" s="787" t="s">
        <v>20</v>
      </c>
      <c r="D276" t="s">
        <v>14</v>
      </c>
      <c r="E276" s="118"/>
      <c r="F276" s="118">
        <v>11</v>
      </c>
      <c r="G276" s="4">
        <f t="shared" si="3"/>
        <v>30.300000000000011</v>
      </c>
      <c r="H276" s="12"/>
    </row>
    <row r="277" spans="1:8">
      <c r="A277" s="39">
        <v>44154</v>
      </c>
      <c r="B277" s="787" t="s">
        <v>5846</v>
      </c>
      <c r="C277" s="787" t="s">
        <v>20</v>
      </c>
      <c r="D277" t="s">
        <v>12</v>
      </c>
      <c r="E277" s="118"/>
      <c r="F277" s="118">
        <v>21.6</v>
      </c>
      <c r="G277" s="4">
        <f t="shared" si="3"/>
        <v>8.7000000000000099</v>
      </c>
      <c r="H277" s="12"/>
    </row>
    <row r="278" spans="1:8">
      <c r="A278" s="39">
        <v>44154</v>
      </c>
      <c r="B278" s="787" t="s">
        <v>5846</v>
      </c>
      <c r="C278" s="787" t="s">
        <v>20</v>
      </c>
      <c r="D278" t="s">
        <v>13</v>
      </c>
      <c r="E278" s="118"/>
      <c r="F278" s="118">
        <v>8.6999999999999993</v>
      </c>
      <c r="G278" s="4">
        <f t="shared" si="3"/>
        <v>0</v>
      </c>
      <c r="H278" s="12"/>
    </row>
    <row r="279" spans="1:8">
      <c r="A279" s="41">
        <v>44074</v>
      </c>
      <c r="B279" s="786" t="s">
        <v>10</v>
      </c>
      <c r="C279" s="786" t="s">
        <v>21</v>
      </c>
      <c r="D279" t="s">
        <v>12</v>
      </c>
      <c r="E279" s="118">
        <v>15.5</v>
      </c>
      <c r="F279" s="118"/>
      <c r="G279" s="4">
        <f t="shared" si="3"/>
        <v>15.5</v>
      </c>
      <c r="H279" s="12"/>
    </row>
    <row r="280" spans="1:8">
      <c r="B280" s="787"/>
      <c r="C280" s="787"/>
      <c r="D280" t="s">
        <v>13</v>
      </c>
      <c r="E280" s="118">
        <v>6.2</v>
      </c>
      <c r="F280" s="118"/>
      <c r="G280" s="4">
        <f t="shared" si="3"/>
        <v>21.7</v>
      </c>
      <c r="H280" s="12"/>
    </row>
    <row r="281" spans="1:8">
      <c r="B281" s="787"/>
      <c r="C281" s="787"/>
      <c r="D281" t="s">
        <v>14</v>
      </c>
      <c r="E281" s="118">
        <v>210</v>
      </c>
      <c r="F281" s="118"/>
      <c r="G281" s="4">
        <f t="shared" si="3"/>
        <v>231.7</v>
      </c>
      <c r="H281" s="12"/>
    </row>
    <row r="282" spans="1:8">
      <c r="B282" s="787"/>
      <c r="C282" s="787"/>
      <c r="D282" t="s">
        <v>40</v>
      </c>
      <c r="E282" s="118">
        <v>15</v>
      </c>
      <c r="F282" s="118"/>
      <c r="G282" s="4">
        <f t="shared" si="3"/>
        <v>246.7</v>
      </c>
      <c r="H282" s="12"/>
    </row>
    <row r="283" spans="1:8">
      <c r="A283" s="39">
        <v>44076</v>
      </c>
      <c r="B283" s="787" t="s">
        <v>5847</v>
      </c>
      <c r="C283" s="787" t="s">
        <v>21</v>
      </c>
      <c r="D283" t="s">
        <v>14</v>
      </c>
      <c r="E283" s="118"/>
      <c r="F283" s="118">
        <v>210</v>
      </c>
      <c r="G283" s="4">
        <f t="shared" ref="G283:G351" si="4">+G282+E283-F283</f>
        <v>36.699999999999989</v>
      </c>
      <c r="H283" s="12"/>
    </row>
    <row r="284" spans="1:8">
      <c r="A284" s="39">
        <v>44154</v>
      </c>
      <c r="B284" s="787" t="s">
        <v>5846</v>
      </c>
      <c r="C284" s="787" t="s">
        <v>21</v>
      </c>
      <c r="D284" t="s">
        <v>12</v>
      </c>
      <c r="E284" s="118"/>
      <c r="F284" s="118">
        <v>15.5</v>
      </c>
      <c r="G284" s="4">
        <f t="shared" si="4"/>
        <v>21.199999999999989</v>
      </c>
      <c r="H284" s="12"/>
    </row>
    <row r="285" spans="1:8">
      <c r="A285" s="39">
        <v>44154</v>
      </c>
      <c r="B285" s="787" t="s">
        <v>5846</v>
      </c>
      <c r="C285" s="787" t="s">
        <v>21</v>
      </c>
      <c r="D285" t="s">
        <v>13</v>
      </c>
      <c r="E285" s="118"/>
      <c r="F285" s="118">
        <v>6.2</v>
      </c>
      <c r="G285" s="4">
        <f t="shared" si="4"/>
        <v>14.999999999999989</v>
      </c>
      <c r="H285" s="12"/>
    </row>
    <row r="286" spans="1:8">
      <c r="A286" s="39">
        <v>44154</v>
      </c>
      <c r="B286" s="787" t="s">
        <v>5848</v>
      </c>
      <c r="C286" s="787" t="s">
        <v>21</v>
      </c>
      <c r="D286" t="s">
        <v>40</v>
      </c>
      <c r="E286" s="118"/>
      <c r="F286" s="118">
        <v>15</v>
      </c>
      <c r="G286" s="4">
        <f t="shared" si="4"/>
        <v>0</v>
      </c>
      <c r="H286" s="12"/>
    </row>
    <row r="287" spans="1:8">
      <c r="A287" s="41">
        <v>44104</v>
      </c>
      <c r="B287" s="786" t="s">
        <v>10</v>
      </c>
      <c r="C287" s="786" t="s">
        <v>22</v>
      </c>
      <c r="D287" t="s">
        <v>12</v>
      </c>
      <c r="E287" s="118">
        <v>15.9</v>
      </c>
      <c r="F287" s="118"/>
      <c r="G287" s="4">
        <f t="shared" si="4"/>
        <v>15.9</v>
      </c>
      <c r="H287" s="12"/>
    </row>
    <row r="288" spans="1:8">
      <c r="B288" s="787"/>
      <c r="C288" s="787"/>
      <c r="D288" t="s">
        <v>13</v>
      </c>
      <c r="E288" s="118">
        <v>7.2</v>
      </c>
      <c r="F288" s="118"/>
      <c r="G288" s="4">
        <f t="shared" si="4"/>
        <v>23.1</v>
      </c>
      <c r="H288" s="12"/>
    </row>
    <row r="289" spans="1:8">
      <c r="B289" s="787"/>
      <c r="C289" s="787"/>
      <c r="D289" t="s">
        <v>14</v>
      </c>
      <c r="E289" s="118">
        <v>210</v>
      </c>
      <c r="F289" s="118"/>
      <c r="G289" s="4">
        <f t="shared" si="4"/>
        <v>233.1</v>
      </c>
      <c r="H289" s="12"/>
    </row>
    <row r="290" spans="1:8">
      <c r="B290" s="787"/>
      <c r="C290" s="787"/>
      <c r="D290" t="s">
        <v>40</v>
      </c>
      <c r="E290" s="118">
        <v>8.5</v>
      </c>
      <c r="F290" s="118"/>
      <c r="G290" s="4">
        <f t="shared" si="4"/>
        <v>241.6</v>
      </c>
      <c r="H290" s="12"/>
    </row>
    <row r="291" spans="1:8">
      <c r="A291" s="39">
        <v>44154</v>
      </c>
      <c r="B291" s="787" t="s">
        <v>5848</v>
      </c>
      <c r="C291" s="787" t="s">
        <v>22</v>
      </c>
      <c r="D291" t="s">
        <v>40</v>
      </c>
      <c r="E291" s="118"/>
      <c r="F291" s="118">
        <v>8.5</v>
      </c>
      <c r="G291" s="4">
        <f t="shared" si="4"/>
        <v>233.1</v>
      </c>
      <c r="H291" s="12"/>
    </row>
    <row r="292" spans="1:8">
      <c r="A292" s="39">
        <v>44110</v>
      </c>
      <c r="B292" s="787" t="s">
        <v>5845</v>
      </c>
      <c r="C292" s="787" t="s">
        <v>22</v>
      </c>
      <c r="D292" t="s">
        <v>14</v>
      </c>
      <c r="E292" s="118"/>
      <c r="F292" s="118">
        <v>210</v>
      </c>
      <c r="G292" s="4">
        <f t="shared" si="4"/>
        <v>23.099999999999994</v>
      </c>
      <c r="H292" s="12"/>
    </row>
    <row r="293" spans="1:8">
      <c r="A293" s="39">
        <v>44179</v>
      </c>
      <c r="B293" s="787" t="s">
        <v>5849</v>
      </c>
      <c r="C293" s="787" t="s">
        <v>22</v>
      </c>
      <c r="D293" t="s">
        <v>12</v>
      </c>
      <c r="E293" s="118"/>
      <c r="F293" s="118">
        <v>15.9</v>
      </c>
      <c r="G293" s="4">
        <f t="shared" si="4"/>
        <v>7.199999999999994</v>
      </c>
      <c r="H293" s="12"/>
    </row>
    <row r="294" spans="1:8">
      <c r="A294" s="39">
        <v>44179</v>
      </c>
      <c r="B294" s="787" t="s">
        <v>5849</v>
      </c>
      <c r="C294" s="787" t="s">
        <v>22</v>
      </c>
      <c r="D294" t="s">
        <v>13</v>
      </c>
      <c r="E294" s="118"/>
      <c r="F294" s="118">
        <v>7.2</v>
      </c>
      <c r="G294" s="4">
        <f t="shared" si="4"/>
        <v>0</v>
      </c>
      <c r="H294" s="12"/>
    </row>
    <row r="295" spans="1:8">
      <c r="A295" s="41">
        <v>44135</v>
      </c>
      <c r="B295" s="786" t="s">
        <v>10</v>
      </c>
      <c r="C295" s="786" t="s">
        <v>23</v>
      </c>
      <c r="D295" t="s">
        <v>12</v>
      </c>
      <c r="E295" s="118">
        <v>18.7</v>
      </c>
      <c r="F295" s="118"/>
      <c r="G295" s="4">
        <f t="shared" si="4"/>
        <v>18.7</v>
      </c>
      <c r="H295" s="86"/>
    </row>
    <row r="296" spans="1:8">
      <c r="B296" s="787"/>
      <c r="C296" s="787"/>
      <c r="D296" t="s">
        <v>13</v>
      </c>
      <c r="E296" s="118">
        <v>7.6</v>
      </c>
      <c r="F296" s="118"/>
      <c r="G296" s="4">
        <f t="shared" si="4"/>
        <v>26.299999999999997</v>
      </c>
      <c r="H296" s="12"/>
    </row>
    <row r="297" spans="1:8">
      <c r="B297" s="787"/>
      <c r="C297" s="787"/>
      <c r="D297" t="s">
        <v>14</v>
      </c>
      <c r="E297" s="118">
        <v>210</v>
      </c>
      <c r="F297" s="118"/>
      <c r="G297" s="4">
        <f t="shared" si="4"/>
        <v>236.3</v>
      </c>
      <c r="H297" s="12"/>
    </row>
    <row r="298" spans="1:8">
      <c r="A298" s="39">
        <v>44154</v>
      </c>
      <c r="B298" s="787" t="s">
        <v>5850</v>
      </c>
      <c r="C298" s="787" t="s">
        <v>23</v>
      </c>
      <c r="D298" t="s">
        <v>14</v>
      </c>
      <c r="E298" s="118"/>
      <c r="F298" s="118">
        <v>210</v>
      </c>
      <c r="G298" s="4">
        <f t="shared" si="4"/>
        <v>26.300000000000011</v>
      </c>
      <c r="H298" s="12"/>
    </row>
    <row r="299" spans="1:8">
      <c r="A299" s="39">
        <v>44179</v>
      </c>
      <c r="B299" s="787" t="s">
        <v>5849</v>
      </c>
      <c r="C299" s="787" t="s">
        <v>23</v>
      </c>
      <c r="D299" t="s">
        <v>12</v>
      </c>
      <c r="E299" s="118"/>
      <c r="F299" s="118">
        <v>18.7</v>
      </c>
      <c r="G299" s="4">
        <f t="shared" si="4"/>
        <v>7.6000000000000121</v>
      </c>
      <c r="H299" s="12"/>
    </row>
    <row r="300" spans="1:8">
      <c r="A300" s="39">
        <v>44179</v>
      </c>
      <c r="B300" s="787" t="s">
        <v>5849</v>
      </c>
      <c r="C300" s="787" t="s">
        <v>23</v>
      </c>
      <c r="D300" t="s">
        <v>13</v>
      </c>
      <c r="E300" s="118"/>
      <c r="F300" s="118">
        <v>7.6</v>
      </c>
      <c r="G300" s="4">
        <f t="shared" si="4"/>
        <v>1.2434497875801753E-14</v>
      </c>
      <c r="H300" s="12"/>
    </row>
    <row r="301" spans="1:8">
      <c r="A301" s="41">
        <v>44165</v>
      </c>
      <c r="B301" s="786" t="s">
        <v>10</v>
      </c>
      <c r="C301" s="786" t="s">
        <v>24</v>
      </c>
      <c r="D301" t="s">
        <v>12</v>
      </c>
      <c r="E301" s="118">
        <v>17.7</v>
      </c>
      <c r="F301" s="118"/>
      <c r="G301" s="4">
        <f t="shared" si="4"/>
        <v>17.70000000000001</v>
      </c>
      <c r="H301" s="12"/>
    </row>
    <row r="302" spans="1:8">
      <c r="B302" s="787"/>
      <c r="C302" s="787"/>
      <c r="D302" t="s">
        <v>13</v>
      </c>
      <c r="E302" s="118">
        <v>7.8</v>
      </c>
      <c r="F302" s="118"/>
      <c r="G302" s="4">
        <f t="shared" si="4"/>
        <v>25.500000000000011</v>
      </c>
      <c r="H302" s="12"/>
    </row>
    <row r="303" spans="1:8">
      <c r="B303" s="787"/>
      <c r="C303" s="787"/>
      <c r="D303" t="s">
        <v>14</v>
      </c>
      <c r="E303" s="118">
        <v>210</v>
      </c>
      <c r="F303" s="118"/>
      <c r="G303" s="4">
        <f t="shared" si="4"/>
        <v>235.5</v>
      </c>
      <c r="H303" s="12"/>
    </row>
    <row r="304" spans="1:8">
      <c r="A304" s="39">
        <v>44179</v>
      </c>
      <c r="B304" s="787" t="s">
        <v>5851</v>
      </c>
      <c r="C304" s="787" t="s">
        <v>24</v>
      </c>
      <c r="D304" t="s">
        <v>14</v>
      </c>
      <c r="E304" s="118"/>
      <c r="F304" s="118">
        <v>210</v>
      </c>
      <c r="G304" s="4">
        <f t="shared" si="4"/>
        <v>25.5</v>
      </c>
      <c r="H304" s="12"/>
    </row>
    <row r="305" spans="1:8">
      <c r="A305" s="39">
        <v>44176</v>
      </c>
      <c r="B305" s="787" t="s">
        <v>812</v>
      </c>
      <c r="C305" s="787" t="s">
        <v>24</v>
      </c>
      <c r="D305" t="s">
        <v>12</v>
      </c>
      <c r="E305" s="118"/>
      <c r="F305" s="118">
        <v>3</v>
      </c>
      <c r="G305" s="4">
        <f t="shared" si="4"/>
        <v>22.5</v>
      </c>
      <c r="H305" s="12"/>
    </row>
    <row r="306" spans="1:8">
      <c r="A306" s="39">
        <v>44228</v>
      </c>
      <c r="B306" s="787" t="s">
        <v>5852</v>
      </c>
      <c r="C306" s="787" t="s">
        <v>24</v>
      </c>
      <c r="D306" t="s">
        <v>12</v>
      </c>
      <c r="E306" s="118"/>
      <c r="F306" s="118">
        <v>14.7</v>
      </c>
      <c r="G306" s="4">
        <f t="shared" si="4"/>
        <v>7.8000000000000007</v>
      </c>
      <c r="H306" s="12"/>
    </row>
    <row r="307" spans="1:8">
      <c r="A307" s="39">
        <v>44228</v>
      </c>
      <c r="B307" s="787" t="s">
        <v>5852</v>
      </c>
      <c r="C307" s="787" t="s">
        <v>24</v>
      </c>
      <c r="D307" t="s">
        <v>13</v>
      </c>
      <c r="E307" s="118"/>
      <c r="F307" s="118">
        <v>7.8</v>
      </c>
      <c r="G307" s="4">
        <f t="shared" si="4"/>
        <v>0</v>
      </c>
      <c r="H307" s="12"/>
    </row>
    <row r="308" spans="1:8">
      <c r="A308" s="41">
        <v>44196</v>
      </c>
      <c r="B308" s="786" t="s">
        <v>10</v>
      </c>
      <c r="C308" s="786" t="s">
        <v>25</v>
      </c>
      <c r="D308" t="s">
        <v>12</v>
      </c>
      <c r="E308" s="118">
        <v>20.399999999999999</v>
      </c>
      <c r="F308" s="118"/>
      <c r="G308" s="4">
        <f t="shared" si="4"/>
        <v>20.399999999999999</v>
      </c>
      <c r="H308" s="12"/>
    </row>
    <row r="309" spans="1:8">
      <c r="B309" s="787"/>
      <c r="C309" s="787"/>
      <c r="D309" t="s">
        <v>13</v>
      </c>
      <c r="E309" s="118">
        <v>6.9</v>
      </c>
      <c r="F309" s="118"/>
      <c r="G309" s="4">
        <f t="shared" si="4"/>
        <v>27.299999999999997</v>
      </c>
      <c r="H309" s="12"/>
    </row>
    <row r="310" spans="1:8">
      <c r="B310" s="787"/>
      <c r="C310" s="787"/>
      <c r="D310" t="s">
        <v>14</v>
      </c>
      <c r="E310" s="118">
        <v>210</v>
      </c>
      <c r="F310" s="118"/>
      <c r="G310" s="4">
        <f t="shared" si="4"/>
        <v>237.3</v>
      </c>
      <c r="H310" s="12"/>
    </row>
    <row r="311" spans="1:8">
      <c r="A311" s="39">
        <v>44228</v>
      </c>
      <c r="B311" s="787" t="s">
        <v>5852</v>
      </c>
      <c r="C311" s="787" t="s">
        <v>25</v>
      </c>
      <c r="D311" t="s">
        <v>12</v>
      </c>
      <c r="E311" s="118"/>
      <c r="F311" s="118">
        <v>20.399999999999999</v>
      </c>
      <c r="G311" s="4">
        <f t="shared" si="4"/>
        <v>216.9</v>
      </c>
      <c r="H311" s="12"/>
    </row>
    <row r="312" spans="1:8">
      <c r="A312" s="39">
        <v>44228</v>
      </c>
      <c r="B312" s="787" t="s">
        <v>5852</v>
      </c>
      <c r="C312" s="787" t="s">
        <v>25</v>
      </c>
      <c r="D312" t="s">
        <v>13</v>
      </c>
      <c r="E312" s="118"/>
      <c r="F312" s="118">
        <v>6.9</v>
      </c>
      <c r="G312" s="4">
        <f t="shared" si="4"/>
        <v>210</v>
      </c>
      <c r="H312" s="12"/>
    </row>
    <row r="313" spans="1:8">
      <c r="A313" s="39">
        <v>44226</v>
      </c>
      <c r="B313" s="787" t="s">
        <v>5842</v>
      </c>
      <c r="C313" s="787" t="s">
        <v>25</v>
      </c>
      <c r="D313" t="s">
        <v>14</v>
      </c>
      <c r="E313" s="118"/>
      <c r="F313" s="118">
        <v>210</v>
      </c>
      <c r="G313" s="4">
        <f t="shared" si="4"/>
        <v>0</v>
      </c>
      <c r="H313" s="12"/>
    </row>
    <row r="314" spans="1:8">
      <c r="A314" s="41">
        <v>44227</v>
      </c>
      <c r="B314" s="786" t="s">
        <v>10</v>
      </c>
      <c r="C314" s="786" t="s">
        <v>11</v>
      </c>
      <c r="D314" t="s">
        <v>12</v>
      </c>
      <c r="E314" s="118">
        <v>21.7</v>
      </c>
      <c r="F314" s="118"/>
      <c r="G314" s="4">
        <f t="shared" si="4"/>
        <v>21.7</v>
      </c>
      <c r="H314" s="12"/>
    </row>
    <row r="315" spans="1:8">
      <c r="B315" s="787"/>
      <c r="C315" s="787"/>
      <c r="D315" t="s">
        <v>13</v>
      </c>
      <c r="E315" s="118">
        <v>8.8000000000000007</v>
      </c>
      <c r="F315" s="118"/>
      <c r="G315" s="4">
        <f t="shared" si="4"/>
        <v>30.5</v>
      </c>
      <c r="H315" s="12"/>
    </row>
    <row r="316" spans="1:8">
      <c r="B316" s="787"/>
      <c r="C316" s="787"/>
      <c r="D316" t="s">
        <v>14</v>
      </c>
      <c r="E316" s="118">
        <v>210</v>
      </c>
      <c r="F316" s="118"/>
      <c r="G316" s="4">
        <f t="shared" si="4"/>
        <v>240.5</v>
      </c>
      <c r="H316" s="12"/>
    </row>
    <row r="317" spans="1:8">
      <c r="A317" s="39">
        <v>44226</v>
      </c>
      <c r="B317" s="787" t="s">
        <v>5842</v>
      </c>
      <c r="C317" s="787" t="s">
        <v>11</v>
      </c>
      <c r="D317" t="s">
        <v>14</v>
      </c>
      <c r="E317" s="118"/>
      <c r="F317" s="118">
        <v>210</v>
      </c>
      <c r="G317" s="4">
        <f t="shared" si="4"/>
        <v>30.5</v>
      </c>
      <c r="H317" s="12"/>
    </row>
    <row r="318" spans="1:8">
      <c r="A318" s="39">
        <v>44369</v>
      </c>
      <c r="B318" s="787" t="s">
        <v>5853</v>
      </c>
      <c r="C318" s="787" t="s">
        <v>11</v>
      </c>
      <c r="D318" t="s">
        <v>12</v>
      </c>
      <c r="E318" s="118"/>
      <c r="F318" s="118">
        <v>21.7</v>
      </c>
      <c r="G318" s="4">
        <f t="shared" si="4"/>
        <v>8.8000000000000007</v>
      </c>
      <c r="H318" s="12"/>
    </row>
    <row r="319" spans="1:8">
      <c r="A319" s="39">
        <v>44369</v>
      </c>
      <c r="B319" s="787" t="s">
        <v>5853</v>
      </c>
      <c r="C319" s="787" t="s">
        <v>11</v>
      </c>
      <c r="D319" t="s">
        <v>13</v>
      </c>
      <c r="E319" s="118"/>
      <c r="F319" s="118">
        <v>8.8000000000000007</v>
      </c>
      <c r="G319" s="4">
        <f t="shared" si="4"/>
        <v>0</v>
      </c>
      <c r="H319" s="12"/>
    </row>
    <row r="320" spans="1:8">
      <c r="A320" s="41">
        <v>44255</v>
      </c>
      <c r="B320" s="786" t="s">
        <v>10</v>
      </c>
      <c r="C320" s="786" t="s">
        <v>15</v>
      </c>
      <c r="D320" t="s">
        <v>12</v>
      </c>
      <c r="E320" s="118">
        <v>19.600000000000001</v>
      </c>
      <c r="F320" s="118"/>
      <c r="G320" s="4">
        <f t="shared" si="4"/>
        <v>19.600000000000001</v>
      </c>
      <c r="H320" s="12"/>
    </row>
    <row r="321" spans="1:8">
      <c r="B321" s="787"/>
      <c r="C321" s="787"/>
      <c r="D321" t="s">
        <v>13</v>
      </c>
      <c r="E321" s="118">
        <v>8.6999999999999993</v>
      </c>
      <c r="F321" s="118"/>
      <c r="G321" s="4">
        <f t="shared" si="4"/>
        <v>28.3</v>
      </c>
      <c r="H321" s="12"/>
    </row>
    <row r="322" spans="1:8">
      <c r="B322" s="787"/>
      <c r="C322" s="787"/>
      <c r="D322" t="s">
        <v>14</v>
      </c>
      <c r="E322" s="118">
        <v>210</v>
      </c>
      <c r="F322" s="118"/>
      <c r="G322" s="4">
        <f t="shared" si="4"/>
        <v>238.3</v>
      </c>
      <c r="H322" s="12"/>
    </row>
    <row r="323" spans="1:8">
      <c r="A323" s="39">
        <v>44264</v>
      </c>
      <c r="B323" s="787" t="s">
        <v>5854</v>
      </c>
      <c r="C323" s="787" t="s">
        <v>15</v>
      </c>
      <c r="D323" t="s">
        <v>14</v>
      </c>
      <c r="E323" s="118"/>
      <c r="F323" s="118">
        <v>210</v>
      </c>
      <c r="G323" s="4">
        <f t="shared" si="4"/>
        <v>28.300000000000011</v>
      </c>
      <c r="H323" s="12"/>
    </row>
    <row r="324" spans="1:8">
      <c r="A324" s="39">
        <v>44314</v>
      </c>
      <c r="B324" s="787" t="s">
        <v>5855</v>
      </c>
      <c r="C324" s="787" t="s">
        <v>15</v>
      </c>
      <c r="D324" t="s">
        <v>12</v>
      </c>
      <c r="E324" s="118"/>
      <c r="F324" s="118">
        <v>19.600000000000001</v>
      </c>
      <c r="G324" s="4">
        <f t="shared" si="4"/>
        <v>8.7000000000000099</v>
      </c>
      <c r="H324" s="12"/>
    </row>
    <row r="325" spans="1:8">
      <c r="A325" s="39">
        <v>44314</v>
      </c>
      <c r="B325" s="787" t="s">
        <v>5855</v>
      </c>
      <c r="C325" s="787" t="s">
        <v>15</v>
      </c>
      <c r="D325" t="s">
        <v>13</v>
      </c>
      <c r="E325" s="118"/>
      <c r="F325" s="118">
        <v>8.6999999999999993</v>
      </c>
      <c r="G325" s="4">
        <f t="shared" si="4"/>
        <v>0</v>
      </c>
      <c r="H325" s="12"/>
    </row>
    <row r="326" spans="1:8">
      <c r="A326" s="41">
        <v>44286</v>
      </c>
      <c r="B326" s="786" t="s">
        <v>10</v>
      </c>
      <c r="C326" s="786" t="s">
        <v>16</v>
      </c>
      <c r="D326" t="s">
        <v>12</v>
      </c>
      <c r="E326" s="118">
        <v>21.5</v>
      </c>
      <c r="F326" s="118"/>
      <c r="G326" s="4">
        <f t="shared" si="4"/>
        <v>21.5</v>
      </c>
      <c r="H326" s="12"/>
    </row>
    <row r="327" spans="1:8">
      <c r="B327" s="787"/>
      <c r="C327" s="787"/>
      <c r="D327" t="s">
        <v>13</v>
      </c>
      <c r="E327" s="118">
        <v>6.8</v>
      </c>
      <c r="F327" s="118"/>
      <c r="G327" s="4">
        <f t="shared" si="4"/>
        <v>28.3</v>
      </c>
      <c r="H327" s="12"/>
    </row>
    <row r="328" spans="1:8">
      <c r="B328" s="787"/>
      <c r="C328" s="787"/>
      <c r="D328" t="s">
        <v>14</v>
      </c>
      <c r="E328" s="118">
        <v>210</v>
      </c>
      <c r="F328" s="118"/>
      <c r="G328" s="4">
        <f t="shared" si="4"/>
        <v>238.3</v>
      </c>
      <c r="H328" s="12"/>
    </row>
    <row r="329" spans="1:8">
      <c r="A329" s="39">
        <v>44314</v>
      </c>
      <c r="B329" s="787" t="s">
        <v>5856</v>
      </c>
      <c r="C329" s="787" t="s">
        <v>16</v>
      </c>
      <c r="D329" t="s">
        <v>14</v>
      </c>
      <c r="E329" s="118"/>
      <c r="F329" s="118">
        <v>210</v>
      </c>
      <c r="G329" s="4">
        <f t="shared" si="4"/>
        <v>28.300000000000011</v>
      </c>
      <c r="H329" s="12"/>
    </row>
    <row r="330" spans="1:8">
      <c r="A330" s="39">
        <v>44314</v>
      </c>
      <c r="B330" s="787" t="s">
        <v>5855</v>
      </c>
      <c r="C330" s="787" t="s">
        <v>16</v>
      </c>
      <c r="D330" t="s">
        <v>12</v>
      </c>
      <c r="E330" s="118"/>
      <c r="F330" s="118">
        <v>21.5</v>
      </c>
      <c r="G330" s="4">
        <f t="shared" si="4"/>
        <v>6.8000000000000114</v>
      </c>
      <c r="H330" s="12"/>
    </row>
    <row r="331" spans="1:8">
      <c r="A331" s="39">
        <v>44314</v>
      </c>
      <c r="B331" s="787" t="s">
        <v>5855</v>
      </c>
      <c r="C331" s="787" t="s">
        <v>16</v>
      </c>
      <c r="D331" t="s">
        <v>13</v>
      </c>
      <c r="E331" s="118"/>
      <c r="F331" s="118">
        <v>6.8</v>
      </c>
      <c r="G331" s="4">
        <f t="shared" si="4"/>
        <v>1.1546319456101628E-14</v>
      </c>
      <c r="H331" s="12"/>
    </row>
    <row r="332" spans="1:8">
      <c r="A332" s="41">
        <v>44316</v>
      </c>
      <c r="B332" s="786" t="s">
        <v>10</v>
      </c>
      <c r="C332" s="786" t="s">
        <v>17</v>
      </c>
      <c r="D332" t="s">
        <v>12</v>
      </c>
      <c r="E332" s="118">
        <v>20.8</v>
      </c>
      <c r="F332" s="118"/>
      <c r="G332" s="4">
        <f t="shared" si="4"/>
        <v>20.800000000000011</v>
      </c>
      <c r="H332" s="12"/>
    </row>
    <row r="333" spans="1:8">
      <c r="B333" s="787"/>
      <c r="C333" s="787"/>
      <c r="D333" t="s">
        <v>13</v>
      </c>
      <c r="E333" s="118">
        <v>7.8</v>
      </c>
      <c r="F333" s="118"/>
      <c r="G333" s="4">
        <f t="shared" si="4"/>
        <v>28.600000000000012</v>
      </c>
      <c r="H333" s="12"/>
    </row>
    <row r="334" spans="1:8">
      <c r="B334" s="787"/>
      <c r="C334" s="787"/>
      <c r="D334" t="s">
        <v>14</v>
      </c>
      <c r="E334" s="118">
        <v>210</v>
      </c>
      <c r="F334" s="118"/>
      <c r="G334" s="4">
        <f t="shared" si="4"/>
        <v>238.60000000000002</v>
      </c>
      <c r="H334" s="12"/>
    </row>
    <row r="335" spans="1:8">
      <c r="A335" s="39">
        <v>44314</v>
      </c>
      <c r="B335" s="787" t="s">
        <v>5856</v>
      </c>
      <c r="C335" s="787" t="s">
        <v>17</v>
      </c>
      <c r="D335" t="s">
        <v>14</v>
      </c>
      <c r="E335" s="118"/>
      <c r="F335" s="118">
        <v>210</v>
      </c>
      <c r="G335" s="4">
        <f t="shared" si="4"/>
        <v>28.600000000000023</v>
      </c>
      <c r="H335" s="12"/>
    </row>
    <row r="336" spans="1:8">
      <c r="A336" s="39">
        <v>44369</v>
      </c>
      <c r="B336" s="787" t="s">
        <v>5853</v>
      </c>
      <c r="C336" s="787" t="s">
        <v>17</v>
      </c>
      <c r="D336" t="s">
        <v>12</v>
      </c>
      <c r="E336" s="118"/>
      <c r="F336" s="118">
        <v>20.8</v>
      </c>
      <c r="G336" s="4">
        <f t="shared" si="4"/>
        <v>7.800000000000022</v>
      </c>
      <c r="H336" s="12"/>
    </row>
    <row r="337" spans="1:8">
      <c r="A337" s="39">
        <v>44369</v>
      </c>
      <c r="B337" s="787" t="s">
        <v>5853</v>
      </c>
      <c r="C337" s="787" t="s">
        <v>17</v>
      </c>
      <c r="D337" t="s">
        <v>13</v>
      </c>
      <c r="E337" s="118"/>
      <c r="F337" s="118">
        <v>7.8</v>
      </c>
      <c r="G337" s="4">
        <f t="shared" si="4"/>
        <v>2.2204460492503131E-14</v>
      </c>
      <c r="H337" s="12"/>
    </row>
    <row r="338" spans="1:8">
      <c r="A338" s="41">
        <v>44347</v>
      </c>
      <c r="B338" s="786" t="s">
        <v>10</v>
      </c>
      <c r="C338" s="786" t="s">
        <v>18</v>
      </c>
      <c r="D338" t="s">
        <v>12</v>
      </c>
      <c r="E338" s="118">
        <v>16.899999999999999</v>
      </c>
      <c r="F338" s="118"/>
      <c r="G338" s="4">
        <f t="shared" si="4"/>
        <v>16.90000000000002</v>
      </c>
      <c r="H338" s="12"/>
    </row>
    <row r="339" spans="1:8">
      <c r="B339" s="787"/>
      <c r="C339" s="787"/>
      <c r="D339" t="s">
        <v>13</v>
      </c>
      <c r="E339" s="118">
        <v>6.5</v>
      </c>
      <c r="F339" s="118"/>
      <c r="G339" s="4">
        <f t="shared" si="4"/>
        <v>23.40000000000002</v>
      </c>
      <c r="H339" s="12"/>
    </row>
    <row r="340" spans="1:8">
      <c r="B340" s="787"/>
      <c r="C340" s="787"/>
      <c r="D340" t="s">
        <v>14</v>
      </c>
      <c r="E340" s="118">
        <v>210</v>
      </c>
      <c r="F340" s="118"/>
      <c r="G340" s="4">
        <f t="shared" si="4"/>
        <v>233.40000000000003</v>
      </c>
      <c r="H340" s="12"/>
    </row>
    <row r="341" spans="1:8">
      <c r="A341" s="39">
        <v>44369</v>
      </c>
      <c r="B341" s="787" t="s">
        <v>5857</v>
      </c>
      <c r="C341" s="787" t="s">
        <v>18</v>
      </c>
      <c r="D341" t="s">
        <v>14</v>
      </c>
      <c r="E341" s="118"/>
      <c r="F341" s="118">
        <v>210</v>
      </c>
      <c r="G341" s="4">
        <f t="shared" si="4"/>
        <v>23.400000000000034</v>
      </c>
      <c r="H341" s="12"/>
    </row>
    <row r="342" spans="1:8">
      <c r="A342" s="39">
        <v>44412</v>
      </c>
      <c r="B342" s="787" t="s">
        <v>5858</v>
      </c>
      <c r="C342" s="787" t="s">
        <v>18</v>
      </c>
      <c r="D342" t="s">
        <v>12</v>
      </c>
      <c r="E342" s="118"/>
      <c r="F342" s="118">
        <v>16.899999999999999</v>
      </c>
      <c r="G342" s="4">
        <f t="shared" si="4"/>
        <v>6.5000000000000355</v>
      </c>
      <c r="H342" s="12"/>
    </row>
    <row r="343" spans="1:8">
      <c r="A343" s="39">
        <v>44412</v>
      </c>
      <c r="B343" s="787" t="s">
        <v>5858</v>
      </c>
      <c r="C343" s="787" t="s">
        <v>18</v>
      </c>
      <c r="D343" t="s">
        <v>13</v>
      </c>
      <c r="E343" s="118"/>
      <c r="F343" s="118">
        <v>6.5</v>
      </c>
      <c r="G343" s="4">
        <f t="shared" si="4"/>
        <v>3.5527136788005009E-14</v>
      </c>
      <c r="H343" s="12"/>
    </row>
    <row r="344" spans="1:8">
      <c r="A344" s="41">
        <v>44377</v>
      </c>
      <c r="B344" s="786" t="s">
        <v>10</v>
      </c>
      <c r="C344" s="786" t="s">
        <v>19</v>
      </c>
      <c r="D344" t="s">
        <v>12</v>
      </c>
      <c r="E344" s="118">
        <v>18.5</v>
      </c>
      <c r="F344" s="118"/>
      <c r="G344" s="4">
        <f t="shared" si="4"/>
        <v>18.500000000000036</v>
      </c>
      <c r="H344" s="12"/>
    </row>
    <row r="345" spans="1:8">
      <c r="B345" s="787"/>
      <c r="C345" s="787"/>
      <c r="D345" t="s">
        <v>13</v>
      </c>
      <c r="E345" s="170">
        <v>8.4</v>
      </c>
      <c r="F345" s="118"/>
      <c r="G345" s="4">
        <f t="shared" si="4"/>
        <v>26.900000000000034</v>
      </c>
      <c r="H345" s="12"/>
    </row>
    <row r="346" spans="1:8">
      <c r="A346" s="39">
        <v>44412</v>
      </c>
      <c r="B346" s="787" t="s">
        <v>5858</v>
      </c>
      <c r="C346" s="787" t="s">
        <v>19</v>
      </c>
      <c r="D346" t="s">
        <v>12</v>
      </c>
      <c r="E346" s="118"/>
      <c r="F346" s="118">
        <v>18.5</v>
      </c>
      <c r="G346" s="4">
        <f t="shared" si="4"/>
        <v>8.4000000000000341</v>
      </c>
      <c r="H346" s="12"/>
    </row>
    <row r="347" spans="1:8">
      <c r="A347" s="39">
        <v>44412</v>
      </c>
      <c r="B347" s="787" t="s">
        <v>5858</v>
      </c>
      <c r="C347" s="787" t="s">
        <v>19</v>
      </c>
      <c r="D347" t="s">
        <v>13</v>
      </c>
      <c r="E347" s="170"/>
      <c r="F347" s="170">
        <v>8.4</v>
      </c>
      <c r="G347" s="4">
        <f t="shared" si="4"/>
        <v>3.3750779948604759E-14</v>
      </c>
      <c r="H347" s="12"/>
    </row>
    <row r="348" spans="1:8">
      <c r="B348" s="787"/>
      <c r="C348" s="787"/>
      <c r="D348" t="s">
        <v>14</v>
      </c>
      <c r="E348" s="118">
        <v>210</v>
      </c>
      <c r="F348" s="118"/>
      <c r="G348" s="4">
        <f t="shared" si="4"/>
        <v>210.00000000000003</v>
      </c>
      <c r="H348" s="12"/>
    </row>
    <row r="349" spans="1:8">
      <c r="A349" s="39">
        <v>44412</v>
      </c>
      <c r="B349" s="787" t="s">
        <v>5859</v>
      </c>
      <c r="C349" s="787" t="s">
        <v>19</v>
      </c>
      <c r="D349" t="s">
        <v>14</v>
      </c>
      <c r="E349" s="118"/>
      <c r="F349" s="118">
        <v>210</v>
      </c>
      <c r="G349" s="4">
        <f t="shared" si="4"/>
        <v>0</v>
      </c>
      <c r="H349" s="12"/>
    </row>
    <row r="350" spans="1:8">
      <c r="A350" s="41">
        <v>44408</v>
      </c>
      <c r="B350" s="786" t="s">
        <v>10</v>
      </c>
      <c r="C350" s="786" t="s">
        <v>20</v>
      </c>
      <c r="D350" t="s">
        <v>12</v>
      </c>
      <c r="E350" s="118">
        <v>16.2</v>
      </c>
      <c r="F350" s="118"/>
      <c r="G350" s="4">
        <f t="shared" si="4"/>
        <v>16.2</v>
      </c>
      <c r="H350" s="12"/>
    </row>
    <row r="351" spans="1:8">
      <c r="B351" s="787"/>
      <c r="C351" s="787"/>
      <c r="D351" t="s">
        <v>13</v>
      </c>
      <c r="E351" s="118">
        <v>5.8</v>
      </c>
      <c r="F351" s="118"/>
      <c r="G351" s="4">
        <f t="shared" si="4"/>
        <v>22</v>
      </c>
      <c r="H351" s="12"/>
    </row>
    <row r="352" spans="1:8">
      <c r="B352" s="787"/>
      <c r="C352" s="787"/>
      <c r="D352" t="s">
        <v>14</v>
      </c>
      <c r="E352" s="118">
        <v>210</v>
      </c>
      <c r="F352" s="118"/>
      <c r="G352" s="4">
        <f t="shared" ref="G352:G509" si="5">+G351+E352-F352</f>
        <v>232</v>
      </c>
      <c r="H352" s="12"/>
    </row>
    <row r="353" spans="1:8">
      <c r="A353" s="39">
        <v>44412</v>
      </c>
      <c r="B353" s="787" t="s">
        <v>5859</v>
      </c>
      <c r="C353" s="787" t="s">
        <v>20</v>
      </c>
      <c r="D353" t="s">
        <v>14</v>
      </c>
      <c r="E353" s="118"/>
      <c r="F353" s="118">
        <v>210</v>
      </c>
      <c r="G353" s="4">
        <f t="shared" si="5"/>
        <v>22</v>
      </c>
      <c r="H353" s="12"/>
    </row>
    <row r="354" spans="1:8">
      <c r="A354" s="39">
        <v>44533</v>
      </c>
      <c r="B354" s="787" t="s">
        <v>5860</v>
      </c>
      <c r="C354" s="787" t="s">
        <v>20</v>
      </c>
      <c r="D354" t="s">
        <v>12</v>
      </c>
      <c r="E354" s="118"/>
      <c r="F354" s="118">
        <v>16.2</v>
      </c>
      <c r="G354" s="4">
        <f t="shared" si="5"/>
        <v>5.8000000000000007</v>
      </c>
      <c r="H354" s="12"/>
    </row>
    <row r="355" spans="1:8">
      <c r="A355" s="39">
        <v>44533</v>
      </c>
      <c r="B355" s="787" t="s">
        <v>5860</v>
      </c>
      <c r="C355" s="787" t="s">
        <v>20</v>
      </c>
      <c r="D355" t="s">
        <v>13</v>
      </c>
      <c r="E355" s="118"/>
      <c r="F355" s="118">
        <v>5.8</v>
      </c>
      <c r="G355" s="4">
        <f t="shared" si="5"/>
        <v>0</v>
      </c>
      <c r="H355" s="12"/>
    </row>
    <row r="356" spans="1:8">
      <c r="A356" s="41">
        <v>44439</v>
      </c>
      <c r="B356" s="786" t="s">
        <v>10</v>
      </c>
      <c r="C356" s="786" t="s">
        <v>21</v>
      </c>
      <c r="D356" t="s">
        <v>12</v>
      </c>
      <c r="E356" s="118">
        <v>18.3</v>
      </c>
      <c r="F356" s="118"/>
      <c r="G356" s="4">
        <f t="shared" si="5"/>
        <v>18.3</v>
      </c>
      <c r="H356" s="12"/>
    </row>
    <row r="357" spans="1:8">
      <c r="B357" s="787"/>
      <c r="C357" s="787"/>
      <c r="D357" t="s">
        <v>13</v>
      </c>
      <c r="E357" s="118">
        <v>6.1</v>
      </c>
      <c r="F357" s="118"/>
      <c r="G357" s="4">
        <f t="shared" si="5"/>
        <v>24.4</v>
      </c>
      <c r="H357" s="12"/>
    </row>
    <row r="358" spans="1:8">
      <c r="B358" s="787"/>
      <c r="C358" s="787"/>
      <c r="D358" t="s">
        <v>14</v>
      </c>
      <c r="E358" s="118">
        <v>210</v>
      </c>
      <c r="F358" s="118"/>
      <c r="G358" s="4">
        <f t="shared" si="5"/>
        <v>234.4</v>
      </c>
      <c r="H358" s="12"/>
    </row>
    <row r="359" spans="1:8">
      <c r="A359" s="39">
        <v>44442</v>
      </c>
      <c r="B359" s="787" t="s">
        <v>5861</v>
      </c>
      <c r="C359" s="787" t="s">
        <v>21</v>
      </c>
      <c r="D359" t="s">
        <v>14</v>
      </c>
      <c r="E359" s="118"/>
      <c r="F359" s="118">
        <v>210</v>
      </c>
      <c r="G359" s="4">
        <f t="shared" si="5"/>
        <v>24.400000000000006</v>
      </c>
      <c r="H359" s="12"/>
    </row>
    <row r="360" spans="1:8">
      <c r="A360" s="39">
        <v>44533</v>
      </c>
      <c r="B360" s="787" t="s">
        <v>5860</v>
      </c>
      <c r="C360" s="787" t="s">
        <v>21</v>
      </c>
      <c r="D360" t="s">
        <v>12</v>
      </c>
      <c r="E360" s="118"/>
      <c r="F360" s="118">
        <v>18.3</v>
      </c>
      <c r="G360" s="4">
        <f t="shared" si="5"/>
        <v>6.100000000000005</v>
      </c>
      <c r="H360" s="12"/>
    </row>
    <row r="361" spans="1:8">
      <c r="A361" s="39">
        <v>44533</v>
      </c>
      <c r="B361" s="787" t="s">
        <v>5860</v>
      </c>
      <c r="C361" s="787" t="s">
        <v>21</v>
      </c>
      <c r="D361" t="s">
        <v>13</v>
      </c>
      <c r="E361" s="118"/>
      <c r="F361" s="118">
        <v>6.1</v>
      </c>
      <c r="G361" s="4">
        <f t="shared" si="5"/>
        <v>0</v>
      </c>
      <c r="H361" s="12"/>
    </row>
    <row r="362" spans="1:8">
      <c r="A362" s="39">
        <v>44469</v>
      </c>
      <c r="B362" s="786" t="s">
        <v>10</v>
      </c>
      <c r="C362" s="786" t="s">
        <v>22</v>
      </c>
      <c r="D362" t="s">
        <v>12</v>
      </c>
      <c r="E362" s="118">
        <v>19</v>
      </c>
      <c r="F362" s="118"/>
      <c r="G362" s="4">
        <f t="shared" si="5"/>
        <v>19</v>
      </c>
      <c r="H362" s="12"/>
    </row>
    <row r="363" spans="1:8">
      <c r="B363" s="787"/>
      <c r="C363" s="787"/>
      <c r="D363" t="s">
        <v>13</v>
      </c>
      <c r="E363" s="118">
        <v>7.7</v>
      </c>
      <c r="F363" s="118"/>
      <c r="G363" s="4">
        <f t="shared" si="5"/>
        <v>26.7</v>
      </c>
      <c r="H363" s="12"/>
    </row>
    <row r="364" spans="1:8" ht="15.75" customHeight="1">
      <c r="B364" s="787"/>
      <c r="C364" s="787"/>
      <c r="D364" t="s">
        <v>14</v>
      </c>
      <c r="E364" s="118">
        <v>210</v>
      </c>
      <c r="F364" s="118"/>
      <c r="G364" s="4">
        <f t="shared" si="5"/>
        <v>236.7</v>
      </c>
      <c r="H364" s="12"/>
    </row>
    <row r="365" spans="1:8" ht="15.75" customHeight="1">
      <c r="A365" s="39">
        <v>44494</v>
      </c>
      <c r="B365" s="787" t="s">
        <v>5862</v>
      </c>
      <c r="C365" s="787" t="s">
        <v>22</v>
      </c>
      <c r="D365" t="s">
        <v>14</v>
      </c>
      <c r="E365" s="118"/>
      <c r="F365" s="118">
        <v>210</v>
      </c>
      <c r="G365" s="4">
        <f t="shared" si="5"/>
        <v>26.699999999999989</v>
      </c>
      <c r="H365" s="12"/>
    </row>
    <row r="366" spans="1:8" ht="15.75" customHeight="1">
      <c r="A366" s="39">
        <v>44533</v>
      </c>
      <c r="B366" s="787" t="s">
        <v>5860</v>
      </c>
      <c r="C366" s="787" t="s">
        <v>22</v>
      </c>
      <c r="D366" t="s">
        <v>12</v>
      </c>
      <c r="E366" s="118"/>
      <c r="F366" s="118">
        <v>19</v>
      </c>
      <c r="G366" s="4">
        <f t="shared" si="5"/>
        <v>7.6999999999999886</v>
      </c>
      <c r="H366" s="12"/>
    </row>
    <row r="367" spans="1:8" ht="15.75" customHeight="1">
      <c r="A367" s="39">
        <v>44533</v>
      </c>
      <c r="B367" s="787" t="s">
        <v>5860</v>
      </c>
      <c r="C367" s="787" t="s">
        <v>22</v>
      </c>
      <c r="D367" t="s">
        <v>13</v>
      </c>
      <c r="E367" s="118"/>
      <c r="F367" s="118">
        <v>7.7</v>
      </c>
      <c r="G367" s="4">
        <f t="shared" si="5"/>
        <v>-1.1546319456101628E-14</v>
      </c>
      <c r="H367" s="12"/>
    </row>
    <row r="368" spans="1:8" ht="14.25" customHeight="1">
      <c r="A368" s="41">
        <v>44500</v>
      </c>
      <c r="B368" s="786" t="s">
        <v>10</v>
      </c>
      <c r="C368" s="786" t="s">
        <v>23</v>
      </c>
      <c r="D368" t="s">
        <v>14</v>
      </c>
      <c r="E368" s="118">
        <v>210</v>
      </c>
      <c r="F368" s="118"/>
      <c r="G368" s="4">
        <f t="shared" si="5"/>
        <v>210</v>
      </c>
      <c r="H368" s="12"/>
    </row>
    <row r="369" spans="1:8">
      <c r="B369" s="786"/>
      <c r="C369" s="787"/>
      <c r="D369" t="s">
        <v>12</v>
      </c>
      <c r="E369" s="118">
        <v>19.600000000000001</v>
      </c>
      <c r="F369" s="118"/>
      <c r="G369" s="4">
        <f t="shared" si="5"/>
        <v>229.6</v>
      </c>
      <c r="H369" s="12"/>
    </row>
    <row r="370" spans="1:8">
      <c r="B370" s="786"/>
      <c r="C370" s="787"/>
      <c r="D370" t="s">
        <v>13</v>
      </c>
      <c r="E370" s="118">
        <v>5.6</v>
      </c>
      <c r="F370" s="118"/>
      <c r="G370" s="4">
        <f t="shared" si="5"/>
        <v>235.2</v>
      </c>
      <c r="H370" s="12"/>
    </row>
    <row r="371" spans="1:8">
      <c r="A371" s="39">
        <v>44533</v>
      </c>
      <c r="B371" s="787" t="s">
        <v>5863</v>
      </c>
      <c r="C371" s="787" t="s">
        <v>23</v>
      </c>
      <c r="D371" t="s">
        <v>14</v>
      </c>
      <c r="E371" s="118"/>
      <c r="F371" s="118">
        <v>210</v>
      </c>
      <c r="G371" s="4">
        <f t="shared" si="5"/>
        <v>25.199999999999989</v>
      </c>
      <c r="H371" s="12"/>
    </row>
    <row r="372" spans="1:8">
      <c r="A372" s="39">
        <v>44533</v>
      </c>
      <c r="B372" s="787" t="s">
        <v>5860</v>
      </c>
      <c r="C372" s="787" t="s">
        <v>23</v>
      </c>
      <c r="D372" t="s">
        <v>12</v>
      </c>
      <c r="E372" s="118"/>
      <c r="F372" s="118">
        <v>19.600000000000001</v>
      </c>
      <c r="G372" s="4">
        <f t="shared" si="5"/>
        <v>5.5999999999999872</v>
      </c>
      <c r="H372" s="12"/>
    </row>
    <row r="373" spans="1:8">
      <c r="A373" s="39">
        <v>44533</v>
      </c>
      <c r="B373" s="787" t="s">
        <v>5860</v>
      </c>
      <c r="C373" s="787" t="s">
        <v>23</v>
      </c>
      <c r="D373" t="s">
        <v>13</v>
      </c>
      <c r="E373" s="118"/>
      <c r="F373" s="118">
        <v>5.6</v>
      </c>
      <c r="G373" s="4">
        <f t="shared" si="5"/>
        <v>-1.2434497875801753E-14</v>
      </c>
      <c r="H373" s="12"/>
    </row>
    <row r="374" spans="1:8">
      <c r="A374" s="41">
        <v>44530</v>
      </c>
      <c r="B374" s="786" t="s">
        <v>10</v>
      </c>
      <c r="C374" s="786" t="s">
        <v>24</v>
      </c>
      <c r="D374" t="s">
        <v>14</v>
      </c>
      <c r="E374" s="118">
        <v>210</v>
      </c>
      <c r="F374" s="118"/>
      <c r="G374" s="4">
        <f t="shared" si="5"/>
        <v>210</v>
      </c>
      <c r="H374" s="12"/>
    </row>
    <row r="375" spans="1:8">
      <c r="B375" s="786"/>
      <c r="C375" s="786"/>
      <c r="D375" t="s">
        <v>12</v>
      </c>
      <c r="E375" s="118">
        <v>21</v>
      </c>
      <c r="F375" s="118"/>
      <c r="G375" s="4">
        <f t="shared" si="5"/>
        <v>231</v>
      </c>
      <c r="H375" s="12"/>
    </row>
    <row r="376" spans="1:8">
      <c r="B376" s="786"/>
      <c r="C376" s="786"/>
      <c r="D376" t="s">
        <v>13</v>
      </c>
      <c r="E376" s="118">
        <v>7</v>
      </c>
      <c r="F376" s="118"/>
      <c r="G376" s="4">
        <f t="shared" si="5"/>
        <v>238</v>
      </c>
      <c r="H376" s="12"/>
    </row>
    <row r="377" spans="1:8">
      <c r="A377" s="39">
        <v>44533</v>
      </c>
      <c r="B377" s="787" t="s">
        <v>5863</v>
      </c>
      <c r="C377" s="787" t="s">
        <v>24</v>
      </c>
      <c r="D377" t="s">
        <v>14</v>
      </c>
      <c r="E377" s="118"/>
      <c r="F377" s="118">
        <v>210</v>
      </c>
      <c r="G377" s="4">
        <f t="shared" si="5"/>
        <v>28</v>
      </c>
      <c r="H377" s="12"/>
    </row>
    <row r="378" spans="1:8">
      <c r="A378" s="39">
        <v>44708</v>
      </c>
      <c r="B378" s="787" t="s">
        <v>5864</v>
      </c>
      <c r="C378" s="787" t="s">
        <v>24</v>
      </c>
      <c r="D378" t="s">
        <v>12</v>
      </c>
      <c r="E378" s="118"/>
      <c r="F378" s="118">
        <v>21</v>
      </c>
      <c r="G378" s="4">
        <f t="shared" si="5"/>
        <v>7</v>
      </c>
      <c r="H378" s="12"/>
    </row>
    <row r="379" spans="1:8">
      <c r="A379" s="39">
        <v>44708</v>
      </c>
      <c r="B379" s="787" t="s">
        <v>5864</v>
      </c>
      <c r="C379" s="787" t="s">
        <v>24</v>
      </c>
      <c r="D379" t="s">
        <v>13</v>
      </c>
      <c r="E379" s="118"/>
      <c r="F379" s="118">
        <v>7</v>
      </c>
      <c r="G379" s="4">
        <f t="shared" si="5"/>
        <v>0</v>
      </c>
      <c r="H379" s="12"/>
    </row>
    <row r="380" spans="1:8">
      <c r="A380" s="41">
        <v>44561</v>
      </c>
      <c r="B380" s="786" t="s">
        <v>10</v>
      </c>
      <c r="C380" s="786" t="s">
        <v>25</v>
      </c>
      <c r="D380" t="s">
        <v>14</v>
      </c>
      <c r="E380" s="118">
        <v>210</v>
      </c>
      <c r="F380" s="118"/>
      <c r="G380" s="4">
        <f t="shared" si="5"/>
        <v>210</v>
      </c>
      <c r="H380" s="12"/>
    </row>
    <row r="381" spans="1:8">
      <c r="A381" s="41"/>
      <c r="B381" s="786"/>
      <c r="C381" s="786"/>
      <c r="D381" t="s">
        <v>12</v>
      </c>
      <c r="E381" s="118">
        <v>22</v>
      </c>
      <c r="F381" s="118"/>
      <c r="G381" s="4">
        <f t="shared" si="5"/>
        <v>232</v>
      </c>
      <c r="H381" s="12"/>
    </row>
    <row r="382" spans="1:8">
      <c r="A382" s="41"/>
      <c r="B382" s="786"/>
      <c r="C382" s="786"/>
      <c r="D382" t="s">
        <v>13</v>
      </c>
      <c r="E382" s="118">
        <v>7.4</v>
      </c>
      <c r="F382" s="118"/>
      <c r="G382" s="4">
        <f t="shared" si="5"/>
        <v>239.4</v>
      </c>
      <c r="H382" s="12"/>
    </row>
    <row r="383" spans="1:8">
      <c r="A383" s="39">
        <v>44533</v>
      </c>
      <c r="B383" s="787" t="s">
        <v>5863</v>
      </c>
      <c r="C383" s="787" t="s">
        <v>25</v>
      </c>
      <c r="D383" t="s">
        <v>14</v>
      </c>
      <c r="E383" s="118"/>
      <c r="F383" s="118">
        <v>210</v>
      </c>
      <c r="G383" s="4">
        <f t="shared" si="5"/>
        <v>29.400000000000006</v>
      </c>
      <c r="H383" s="12"/>
    </row>
    <row r="384" spans="1:8">
      <c r="A384" s="39">
        <v>44594</v>
      </c>
      <c r="B384" s="787" t="s">
        <v>5865</v>
      </c>
      <c r="C384" s="787" t="s">
        <v>25</v>
      </c>
      <c r="D384" t="s">
        <v>12</v>
      </c>
      <c r="E384" s="118"/>
      <c r="F384" s="118">
        <v>22</v>
      </c>
      <c r="G384" s="4">
        <f t="shared" si="5"/>
        <v>7.4000000000000057</v>
      </c>
      <c r="H384" s="12"/>
    </row>
    <row r="385" spans="1:12">
      <c r="A385" s="39">
        <v>44594</v>
      </c>
      <c r="B385" s="787" t="s">
        <v>5865</v>
      </c>
      <c r="C385" s="787" t="s">
        <v>25</v>
      </c>
      <c r="D385" t="s">
        <v>13</v>
      </c>
      <c r="E385" s="118"/>
      <c r="F385" s="118">
        <v>7.4</v>
      </c>
      <c r="G385" s="4">
        <f t="shared" si="5"/>
        <v>0</v>
      </c>
      <c r="H385" s="12"/>
    </row>
    <row r="386" spans="1:12">
      <c r="A386" s="41">
        <v>44592</v>
      </c>
      <c r="B386" s="786" t="s">
        <v>10</v>
      </c>
      <c r="C386" s="786" t="s">
        <v>11</v>
      </c>
      <c r="D386" t="s">
        <v>12</v>
      </c>
      <c r="E386" s="118">
        <v>23.3</v>
      </c>
      <c r="F386" s="118"/>
      <c r="G386" s="4">
        <f t="shared" si="5"/>
        <v>23.3</v>
      </c>
      <c r="H386" s="12"/>
    </row>
    <row r="387" spans="1:12">
      <c r="B387" s="786"/>
      <c r="C387" s="786"/>
      <c r="D387" t="s">
        <v>13</v>
      </c>
      <c r="E387" s="118">
        <v>4.3</v>
      </c>
      <c r="F387" s="118"/>
      <c r="G387" s="4">
        <f t="shared" si="5"/>
        <v>27.6</v>
      </c>
      <c r="H387" s="12"/>
    </row>
    <row r="388" spans="1:12">
      <c r="B388" s="786"/>
      <c r="C388" s="786"/>
      <c r="D388" t="s">
        <v>14</v>
      </c>
      <c r="E388" s="118">
        <v>210</v>
      </c>
      <c r="F388" s="118"/>
      <c r="G388" s="4">
        <f t="shared" si="5"/>
        <v>237.6</v>
      </c>
      <c r="H388" s="12"/>
    </row>
    <row r="389" spans="1:12">
      <c r="A389" s="39">
        <v>44594</v>
      </c>
      <c r="B389" s="787" t="s">
        <v>5866</v>
      </c>
      <c r="C389" s="787" t="s">
        <v>11</v>
      </c>
      <c r="D389" t="s">
        <v>14</v>
      </c>
      <c r="E389" s="118"/>
      <c r="F389" s="118">
        <v>210</v>
      </c>
      <c r="G389" s="4">
        <f t="shared" si="5"/>
        <v>27.599999999999994</v>
      </c>
      <c r="H389" s="12"/>
    </row>
    <row r="390" spans="1:12">
      <c r="A390" s="39">
        <v>44708</v>
      </c>
      <c r="B390" s="787" t="s">
        <v>5864</v>
      </c>
      <c r="C390" s="787" t="s">
        <v>11</v>
      </c>
      <c r="D390" t="s">
        <v>12</v>
      </c>
      <c r="E390" s="118"/>
      <c r="F390" s="118">
        <v>23.3</v>
      </c>
      <c r="G390" s="4">
        <f t="shared" si="5"/>
        <v>4.2999999999999936</v>
      </c>
      <c r="H390" s="12"/>
    </row>
    <row r="391" spans="1:12">
      <c r="A391" s="39">
        <v>44708</v>
      </c>
      <c r="B391" s="787" t="s">
        <v>5864</v>
      </c>
      <c r="C391" s="787" t="s">
        <v>11</v>
      </c>
      <c r="D391" t="s">
        <v>13</v>
      </c>
      <c r="E391" s="118"/>
      <c r="F391" s="118">
        <v>4.3</v>
      </c>
      <c r="G391" s="4">
        <f t="shared" si="5"/>
        <v>0</v>
      </c>
      <c r="H391" s="12"/>
    </row>
    <row r="392" spans="1:12">
      <c r="A392" s="41">
        <v>44620</v>
      </c>
      <c r="B392" s="786" t="s">
        <v>10</v>
      </c>
      <c r="C392" s="786" t="s">
        <v>15</v>
      </c>
      <c r="D392" t="s">
        <v>12</v>
      </c>
      <c r="E392" s="118">
        <v>30.5</v>
      </c>
      <c r="F392" s="118"/>
      <c r="G392" s="4">
        <f t="shared" si="5"/>
        <v>30.5</v>
      </c>
      <c r="H392" s="12"/>
      <c r="J392" s="786" t="s">
        <v>24</v>
      </c>
      <c r="K392" t="s">
        <v>12</v>
      </c>
      <c r="L392" s="4">
        <v>21</v>
      </c>
    </row>
    <row r="393" spans="1:12">
      <c r="B393" s="787"/>
      <c r="C393" s="787"/>
      <c r="D393" t="s">
        <v>13</v>
      </c>
      <c r="E393" s="118">
        <v>7.3</v>
      </c>
      <c r="F393" s="118"/>
      <c r="G393" s="4">
        <f t="shared" si="5"/>
        <v>37.799999999999997</v>
      </c>
      <c r="H393" s="12"/>
      <c r="K393" t="s">
        <v>13</v>
      </c>
      <c r="L393" s="4">
        <v>7</v>
      </c>
    </row>
    <row r="394" spans="1:12">
      <c r="B394" s="787"/>
      <c r="C394" s="787"/>
      <c r="D394" t="s">
        <v>14</v>
      </c>
      <c r="E394" s="118">
        <v>210</v>
      </c>
      <c r="F394" s="118"/>
      <c r="G394" s="4">
        <f t="shared" si="5"/>
        <v>247.8</v>
      </c>
      <c r="H394" s="12"/>
      <c r="J394" s="786" t="s">
        <v>11</v>
      </c>
      <c r="K394" t="s">
        <v>12</v>
      </c>
      <c r="L394" s="4">
        <v>23.3</v>
      </c>
    </row>
    <row r="395" spans="1:12">
      <c r="B395" s="787"/>
      <c r="C395" s="787"/>
      <c r="D395" t="s">
        <v>5867</v>
      </c>
      <c r="E395" s="118">
        <v>150</v>
      </c>
      <c r="F395" s="118"/>
      <c r="G395" s="4">
        <f t="shared" si="5"/>
        <v>397.8</v>
      </c>
      <c r="H395" s="12"/>
      <c r="J395" s="786"/>
      <c r="K395" t="s">
        <v>13</v>
      </c>
      <c r="L395" s="4">
        <v>4.3</v>
      </c>
    </row>
    <row r="396" spans="1:12">
      <c r="A396" s="39">
        <v>44630</v>
      </c>
      <c r="B396" s="787" t="s">
        <v>5868</v>
      </c>
      <c r="C396" s="787" t="s">
        <v>15</v>
      </c>
      <c r="D396" t="s">
        <v>14</v>
      </c>
      <c r="E396" s="118"/>
      <c r="F396" s="118">
        <v>210</v>
      </c>
      <c r="G396" s="4">
        <f t="shared" si="5"/>
        <v>187.8</v>
      </c>
      <c r="H396" s="12"/>
      <c r="J396" s="148" t="s">
        <v>17</v>
      </c>
      <c r="K396" t="s">
        <v>12</v>
      </c>
      <c r="L396" s="4">
        <v>31</v>
      </c>
    </row>
    <row r="397" spans="1:12">
      <c r="A397" s="39">
        <v>44641</v>
      </c>
      <c r="B397" s="787" t="s">
        <v>5869</v>
      </c>
      <c r="C397" s="787" t="s">
        <v>15</v>
      </c>
      <c r="D397" t="s">
        <v>5867</v>
      </c>
      <c r="E397" s="118"/>
      <c r="F397" s="118">
        <v>150</v>
      </c>
      <c r="G397" s="4">
        <f t="shared" si="5"/>
        <v>37.800000000000011</v>
      </c>
      <c r="H397" s="12"/>
      <c r="J397" s="787"/>
      <c r="K397" t="s">
        <v>13</v>
      </c>
      <c r="L397" s="4">
        <v>5.8</v>
      </c>
    </row>
    <row r="398" spans="1:12">
      <c r="A398" s="39">
        <v>44659</v>
      </c>
      <c r="B398" s="787" t="s">
        <v>5870</v>
      </c>
      <c r="C398" s="787" t="s">
        <v>15</v>
      </c>
      <c r="D398" t="s">
        <v>12</v>
      </c>
      <c r="E398" s="118"/>
      <c r="F398" s="118">
        <v>30.5</v>
      </c>
      <c r="G398" s="4">
        <f t="shared" si="5"/>
        <v>7.3000000000000114</v>
      </c>
      <c r="H398" s="12"/>
    </row>
    <row r="399" spans="1:12">
      <c r="A399" s="39">
        <v>44659</v>
      </c>
      <c r="B399" s="787" t="s">
        <v>5870</v>
      </c>
      <c r="C399" s="787" t="s">
        <v>15</v>
      </c>
      <c r="D399" t="s">
        <v>13</v>
      </c>
      <c r="E399" s="118"/>
      <c r="F399" s="118">
        <v>7.3</v>
      </c>
      <c r="G399" s="4">
        <f t="shared" si="5"/>
        <v>1.1546319456101628E-14</v>
      </c>
      <c r="H399" s="12"/>
      <c r="L399" s="12">
        <f>SUM(L392:L398)</f>
        <v>92.399999999999991</v>
      </c>
    </row>
    <row r="400" spans="1:12">
      <c r="A400" s="41">
        <v>44651</v>
      </c>
      <c r="B400" s="786" t="s">
        <v>10</v>
      </c>
      <c r="C400" s="786" t="s">
        <v>16</v>
      </c>
      <c r="D400" s="111" t="s">
        <v>12</v>
      </c>
      <c r="E400" s="154">
        <v>30.7</v>
      </c>
      <c r="F400" s="118"/>
      <c r="G400" s="4">
        <f t="shared" si="5"/>
        <v>30.70000000000001</v>
      </c>
      <c r="H400" s="12"/>
    </row>
    <row r="401" spans="1:8">
      <c r="B401" s="787"/>
      <c r="C401" s="787"/>
      <c r="D401" s="111" t="s">
        <v>13</v>
      </c>
      <c r="E401" s="154">
        <v>8.1999999999999993</v>
      </c>
      <c r="F401" s="118"/>
      <c r="G401" s="4">
        <f t="shared" si="5"/>
        <v>38.900000000000006</v>
      </c>
      <c r="H401" s="12"/>
    </row>
    <row r="402" spans="1:8">
      <c r="B402" s="787"/>
      <c r="C402" s="787"/>
      <c r="D402" t="s">
        <v>14</v>
      </c>
      <c r="E402" s="118">
        <v>210</v>
      </c>
      <c r="F402" s="118"/>
      <c r="G402" s="4">
        <f t="shared" si="5"/>
        <v>248.9</v>
      </c>
      <c r="H402" s="12"/>
    </row>
    <row r="403" spans="1:8">
      <c r="B403" s="787"/>
      <c r="C403" s="787"/>
      <c r="D403" t="s">
        <v>5867</v>
      </c>
      <c r="E403" s="118">
        <v>120</v>
      </c>
      <c r="F403" s="118"/>
      <c r="G403" s="4">
        <f t="shared" si="5"/>
        <v>368.9</v>
      </c>
      <c r="H403" s="12"/>
    </row>
    <row r="404" spans="1:8">
      <c r="A404" s="39">
        <v>44658</v>
      </c>
      <c r="B404" s="787" t="s">
        <v>5871</v>
      </c>
      <c r="C404" s="787" t="s">
        <v>16</v>
      </c>
      <c r="D404" t="s">
        <v>14</v>
      </c>
      <c r="E404" s="118"/>
      <c r="F404" s="118">
        <v>210</v>
      </c>
      <c r="G404" s="4">
        <f t="shared" si="5"/>
        <v>158.89999999999998</v>
      </c>
      <c r="H404" s="12"/>
    </row>
    <row r="405" spans="1:8">
      <c r="A405" s="39">
        <v>44659</v>
      </c>
      <c r="B405" s="787" t="s">
        <v>5870</v>
      </c>
      <c r="C405" s="787" t="s">
        <v>16</v>
      </c>
      <c r="D405" t="s">
        <v>5867</v>
      </c>
      <c r="E405" s="118"/>
      <c r="F405" s="121">
        <v>120</v>
      </c>
      <c r="G405" s="4">
        <f t="shared" si="5"/>
        <v>38.899999999999977</v>
      </c>
      <c r="H405" s="12"/>
    </row>
    <row r="406" spans="1:8">
      <c r="A406" s="112">
        <v>44692</v>
      </c>
      <c r="B406" s="110" t="s">
        <v>5872</v>
      </c>
      <c r="C406" s="110" t="s">
        <v>16</v>
      </c>
      <c r="D406" s="111" t="s">
        <v>12</v>
      </c>
      <c r="E406" s="154"/>
      <c r="F406" s="154">
        <v>30.7</v>
      </c>
      <c r="G406" s="4">
        <f t="shared" si="5"/>
        <v>8.199999999999978</v>
      </c>
      <c r="H406" s="12"/>
    </row>
    <row r="407" spans="1:8">
      <c r="A407" s="112">
        <v>44692</v>
      </c>
      <c r="B407" s="110" t="s">
        <v>5872</v>
      </c>
      <c r="C407" s="110" t="s">
        <v>16</v>
      </c>
      <c r="D407" s="111" t="s">
        <v>13</v>
      </c>
      <c r="E407" s="154"/>
      <c r="F407" s="154">
        <v>8.1999999999999993</v>
      </c>
      <c r="G407" s="4">
        <f t="shared" si="5"/>
        <v>-2.1316282072803006E-14</v>
      </c>
      <c r="H407" s="12"/>
    </row>
    <row r="408" spans="1:8">
      <c r="A408" s="41">
        <v>44681</v>
      </c>
      <c r="B408" s="786" t="s">
        <v>10</v>
      </c>
      <c r="C408" s="148" t="s">
        <v>17</v>
      </c>
      <c r="D408" t="s">
        <v>12</v>
      </c>
      <c r="E408" s="118">
        <v>31</v>
      </c>
      <c r="F408" s="118"/>
      <c r="G408" s="4">
        <f t="shared" si="5"/>
        <v>30.999999999999979</v>
      </c>
      <c r="H408" s="12"/>
    </row>
    <row r="409" spans="1:8">
      <c r="B409" s="787"/>
      <c r="C409" s="787"/>
      <c r="D409" t="s">
        <v>13</v>
      </c>
      <c r="E409" s="118">
        <v>5.8</v>
      </c>
      <c r="F409" s="118"/>
      <c r="G409" s="4">
        <f t="shared" si="5"/>
        <v>36.799999999999976</v>
      </c>
      <c r="H409" s="12"/>
    </row>
    <row r="410" spans="1:8">
      <c r="B410" s="787"/>
      <c r="C410" s="787"/>
      <c r="D410" t="s">
        <v>14</v>
      </c>
      <c r="E410" s="118">
        <v>210</v>
      </c>
      <c r="F410" s="118"/>
      <c r="G410" s="4">
        <f t="shared" si="5"/>
        <v>246.79999999999998</v>
      </c>
      <c r="H410" s="12"/>
    </row>
    <row r="411" spans="1:8">
      <c r="B411" s="787"/>
      <c r="C411" s="787"/>
      <c r="D411" t="s">
        <v>5867</v>
      </c>
      <c r="E411" s="118">
        <v>120</v>
      </c>
      <c r="F411" s="118"/>
      <c r="G411" s="4">
        <f t="shared" si="5"/>
        <v>366.79999999999995</v>
      </c>
      <c r="H411" s="12"/>
    </row>
    <row r="412" spans="1:8">
      <c r="A412" s="39">
        <v>44684</v>
      </c>
      <c r="B412" s="787" t="s">
        <v>5873</v>
      </c>
      <c r="C412" s="787" t="s">
        <v>17</v>
      </c>
      <c r="D412" t="s">
        <v>5867</v>
      </c>
      <c r="E412" s="118"/>
      <c r="F412" s="118">
        <v>120</v>
      </c>
      <c r="G412" s="4">
        <f t="shared" si="5"/>
        <v>246.79999999999995</v>
      </c>
      <c r="H412" s="12"/>
    </row>
    <row r="413" spans="1:8">
      <c r="A413" s="39">
        <v>44684</v>
      </c>
      <c r="B413" s="787" t="s">
        <v>5874</v>
      </c>
      <c r="C413" s="787" t="s">
        <v>17</v>
      </c>
      <c r="D413" t="s">
        <v>14</v>
      </c>
      <c r="E413" s="118"/>
      <c r="F413" s="118">
        <v>210</v>
      </c>
      <c r="G413" s="4">
        <f t="shared" si="5"/>
        <v>36.799999999999955</v>
      </c>
      <c r="H413" s="12"/>
    </row>
    <row r="414" spans="1:8">
      <c r="A414" s="39">
        <v>44708</v>
      </c>
      <c r="B414" s="787" t="s">
        <v>5864</v>
      </c>
      <c r="C414" s="787" t="s">
        <v>17</v>
      </c>
      <c r="D414" t="s">
        <v>12</v>
      </c>
      <c r="E414" s="138"/>
      <c r="F414" s="118">
        <v>31</v>
      </c>
      <c r="G414" s="4">
        <f t="shared" si="5"/>
        <v>5.7999999999999545</v>
      </c>
      <c r="H414" s="12"/>
    </row>
    <row r="415" spans="1:8">
      <c r="A415" s="39">
        <v>44708</v>
      </c>
      <c r="B415" s="787" t="s">
        <v>5864</v>
      </c>
      <c r="C415" s="787" t="s">
        <v>17</v>
      </c>
      <c r="D415" t="s">
        <v>13</v>
      </c>
      <c r="E415" s="138"/>
      <c r="F415" s="118">
        <v>5.8</v>
      </c>
      <c r="G415" s="4">
        <f t="shared" si="5"/>
        <v>-4.5297099404706387E-14</v>
      </c>
      <c r="H415" s="12"/>
    </row>
    <row r="416" spans="1:8">
      <c r="A416" s="41">
        <v>44711</v>
      </c>
      <c r="B416" s="786" t="s">
        <v>10</v>
      </c>
      <c r="C416" s="786" t="s">
        <v>18</v>
      </c>
      <c r="D416" t="s">
        <v>12</v>
      </c>
      <c r="E416" s="138">
        <v>36.6</v>
      </c>
      <c r="F416" s="118"/>
      <c r="G416" s="4">
        <f t="shared" si="5"/>
        <v>36.599999999999959</v>
      </c>
      <c r="H416" s="12"/>
    </row>
    <row r="417" spans="1:13">
      <c r="B417" s="787"/>
      <c r="C417" s="787"/>
      <c r="D417" t="s">
        <v>13</v>
      </c>
      <c r="E417" s="138">
        <v>12.1</v>
      </c>
      <c r="F417" s="118"/>
      <c r="G417" s="4">
        <f t="shared" si="5"/>
        <v>48.69999999999996</v>
      </c>
      <c r="H417" s="12"/>
    </row>
    <row r="418" spans="1:13">
      <c r="B418" s="787"/>
      <c r="C418" s="787"/>
      <c r="D418" t="s">
        <v>14</v>
      </c>
      <c r="E418" s="138">
        <v>210</v>
      </c>
      <c r="F418" s="138"/>
      <c r="G418" s="4">
        <f t="shared" si="5"/>
        <v>258.69999999999993</v>
      </c>
      <c r="H418" s="12"/>
    </row>
    <row r="419" spans="1:13">
      <c r="B419" s="787"/>
      <c r="C419" s="787"/>
      <c r="D419" t="s">
        <v>5867</v>
      </c>
      <c r="E419" s="138">
        <v>120</v>
      </c>
      <c r="F419" s="138"/>
      <c r="G419" s="4">
        <f t="shared" si="5"/>
        <v>378.69999999999993</v>
      </c>
      <c r="H419" s="12"/>
    </row>
    <row r="420" spans="1:13">
      <c r="A420" s="39">
        <v>44711</v>
      </c>
      <c r="B420" s="787" t="s">
        <v>5875</v>
      </c>
      <c r="C420" s="787" t="s">
        <v>18</v>
      </c>
      <c r="D420" t="s">
        <v>14</v>
      </c>
      <c r="E420" s="138"/>
      <c r="F420" s="138">
        <v>210</v>
      </c>
      <c r="G420" s="4">
        <f t="shared" si="5"/>
        <v>168.69999999999993</v>
      </c>
      <c r="H420" s="12"/>
    </row>
    <row r="421" spans="1:13">
      <c r="A421" s="39">
        <v>44711</v>
      </c>
      <c r="B421" s="787" t="s">
        <v>5876</v>
      </c>
      <c r="C421" s="787" t="s">
        <v>18</v>
      </c>
      <c r="D421" t="s">
        <v>5867</v>
      </c>
      <c r="E421" s="138"/>
      <c r="F421" s="138">
        <v>120</v>
      </c>
      <c r="G421" s="4">
        <f t="shared" si="5"/>
        <v>48.699999999999932</v>
      </c>
      <c r="H421" s="12"/>
    </row>
    <row r="422" spans="1:13">
      <c r="A422" s="39">
        <v>44768</v>
      </c>
      <c r="B422" s="787" t="s">
        <v>5877</v>
      </c>
      <c r="C422" s="787" t="s">
        <v>18</v>
      </c>
      <c r="D422" t="s">
        <v>12</v>
      </c>
      <c r="E422" s="138"/>
      <c r="F422" s="138">
        <v>36.6</v>
      </c>
      <c r="G422" s="4">
        <f t="shared" si="5"/>
        <v>12.09999999999993</v>
      </c>
      <c r="H422" s="12"/>
    </row>
    <row r="423" spans="1:13">
      <c r="A423" s="39">
        <v>44768</v>
      </c>
      <c r="B423" s="787" t="s">
        <v>5877</v>
      </c>
      <c r="C423" s="787" t="s">
        <v>18</v>
      </c>
      <c r="D423" t="s">
        <v>13</v>
      </c>
      <c r="E423" s="138"/>
      <c r="F423" s="138">
        <v>12.1</v>
      </c>
      <c r="G423" s="4">
        <f t="shared" si="5"/>
        <v>-6.9277916736609768E-14</v>
      </c>
      <c r="H423" s="12"/>
    </row>
    <row r="424" spans="1:13" ht="14.25" customHeight="1">
      <c r="A424" s="41">
        <v>44742</v>
      </c>
      <c r="B424" s="786" t="s">
        <v>10</v>
      </c>
      <c r="C424" s="786" t="s">
        <v>19</v>
      </c>
      <c r="D424" t="s">
        <v>12</v>
      </c>
      <c r="E424" s="121">
        <v>79.099999999999994</v>
      </c>
      <c r="F424" s="138"/>
      <c r="G424" s="4">
        <f t="shared" si="5"/>
        <v>79.099999999999923</v>
      </c>
    </row>
    <row r="425" spans="1:13">
      <c r="B425" s="787"/>
      <c r="C425" s="787"/>
      <c r="D425" t="s">
        <v>13</v>
      </c>
      <c r="E425" s="121">
        <v>8.9</v>
      </c>
      <c r="F425" s="138"/>
      <c r="G425" s="4">
        <f t="shared" si="5"/>
        <v>87.999999999999929</v>
      </c>
    </row>
    <row r="426" spans="1:13">
      <c r="B426" s="787"/>
      <c r="C426" s="787"/>
      <c r="D426" t="s">
        <v>14</v>
      </c>
      <c r="E426" s="138">
        <v>210</v>
      </c>
      <c r="F426" s="138"/>
      <c r="G426" s="4">
        <f t="shared" si="5"/>
        <v>297.99999999999994</v>
      </c>
      <c r="H426" s="12"/>
    </row>
    <row r="427" spans="1:13">
      <c r="B427" s="787"/>
      <c r="C427" s="787"/>
      <c r="D427" t="s">
        <v>5867</v>
      </c>
      <c r="E427" s="138">
        <v>120</v>
      </c>
      <c r="F427" s="138"/>
      <c r="G427" s="4">
        <f t="shared" si="5"/>
        <v>417.99999999999994</v>
      </c>
      <c r="H427" s="12"/>
    </row>
    <row r="428" spans="1:13">
      <c r="A428" s="39">
        <v>44748</v>
      </c>
      <c r="B428" s="787" t="s">
        <v>5878</v>
      </c>
      <c r="C428" s="787" t="s">
        <v>19</v>
      </c>
      <c r="D428" t="s">
        <v>14</v>
      </c>
      <c r="E428" s="138"/>
      <c r="F428" s="138">
        <v>210</v>
      </c>
      <c r="G428" s="4">
        <f t="shared" si="5"/>
        <v>207.99999999999994</v>
      </c>
      <c r="H428" s="12"/>
    </row>
    <row r="429" spans="1:13">
      <c r="A429" s="39">
        <v>44748</v>
      </c>
      <c r="B429" s="787" t="s">
        <v>5879</v>
      </c>
      <c r="C429" s="787" t="s">
        <v>19</v>
      </c>
      <c r="D429" t="s">
        <v>5867</v>
      </c>
      <c r="E429" s="138"/>
      <c r="F429" s="138">
        <v>120</v>
      </c>
      <c r="G429" s="4">
        <f t="shared" si="5"/>
        <v>87.999999999999943</v>
      </c>
      <c r="H429" s="12"/>
    </row>
    <row r="430" spans="1:13">
      <c r="A430" s="39">
        <v>44768</v>
      </c>
      <c r="B430" s="787" t="s">
        <v>5877</v>
      </c>
      <c r="C430" s="787" t="s">
        <v>19</v>
      </c>
      <c r="D430" t="s">
        <v>12</v>
      </c>
      <c r="E430" s="138"/>
      <c r="F430" s="138">
        <v>42.5</v>
      </c>
      <c r="G430" s="4">
        <f t="shared" si="5"/>
        <v>45.499999999999943</v>
      </c>
      <c r="H430" s="12"/>
      <c r="J430" s="786"/>
      <c r="M430" s="12"/>
    </row>
    <row r="431" spans="1:13">
      <c r="A431" s="39">
        <v>44834</v>
      </c>
      <c r="B431" s="787" t="s">
        <v>5880</v>
      </c>
      <c r="C431" s="787" t="s">
        <v>19</v>
      </c>
      <c r="D431" t="s">
        <v>12</v>
      </c>
      <c r="E431" s="138"/>
      <c r="F431" s="138">
        <v>36.6</v>
      </c>
      <c r="G431" s="4">
        <f t="shared" si="5"/>
        <v>8.8999999999999417</v>
      </c>
      <c r="H431" s="12"/>
      <c r="J431" s="786"/>
      <c r="M431" s="12"/>
    </row>
    <row r="432" spans="1:13">
      <c r="A432" s="39">
        <v>44834</v>
      </c>
      <c r="B432" s="787" t="s">
        <v>5880</v>
      </c>
      <c r="C432" s="787" t="s">
        <v>19</v>
      </c>
      <c r="D432" t="s">
        <v>13</v>
      </c>
      <c r="E432" s="138"/>
      <c r="F432" s="138">
        <v>8.9</v>
      </c>
      <c r="G432" s="4">
        <f t="shared" si="5"/>
        <v>-5.8619775700208265E-14</v>
      </c>
      <c r="H432" s="12"/>
      <c r="J432" s="786"/>
      <c r="M432" s="12"/>
    </row>
    <row r="433" spans="1:13">
      <c r="A433" s="41">
        <v>44773</v>
      </c>
      <c r="B433" s="786" t="s">
        <v>10</v>
      </c>
      <c r="C433" s="786" t="s">
        <v>20</v>
      </c>
      <c r="D433" t="s">
        <v>12</v>
      </c>
      <c r="E433" s="138">
        <v>76.2</v>
      </c>
      <c r="F433" s="118"/>
      <c r="G433" s="4">
        <f t="shared" si="5"/>
        <v>76.199999999999946</v>
      </c>
      <c r="H433" s="12"/>
      <c r="M433" s="12"/>
    </row>
    <row r="434" spans="1:13">
      <c r="B434" s="787"/>
      <c r="C434" s="787"/>
      <c r="D434" t="s">
        <v>13</v>
      </c>
      <c r="E434" s="138">
        <v>11.7</v>
      </c>
      <c r="F434" s="118"/>
      <c r="G434" s="4">
        <f t="shared" si="5"/>
        <v>87.899999999999949</v>
      </c>
      <c r="H434" s="12"/>
      <c r="J434" s="786"/>
      <c r="L434" s="46"/>
    </row>
    <row r="435" spans="1:13">
      <c r="B435" s="787"/>
      <c r="C435" s="787"/>
      <c r="D435" t="s">
        <v>14</v>
      </c>
      <c r="E435" s="138">
        <v>210</v>
      </c>
      <c r="F435" s="118"/>
      <c r="G435" s="4">
        <f t="shared" si="5"/>
        <v>297.89999999999998</v>
      </c>
      <c r="H435" s="12"/>
      <c r="J435" s="787"/>
      <c r="L435" s="46"/>
    </row>
    <row r="436" spans="1:13">
      <c r="B436" s="787"/>
      <c r="C436" s="787"/>
      <c r="D436" t="s">
        <v>5867</v>
      </c>
      <c r="E436" s="138">
        <v>120</v>
      </c>
      <c r="F436" s="118"/>
      <c r="G436" s="4">
        <f t="shared" si="5"/>
        <v>417.9</v>
      </c>
      <c r="H436" s="12"/>
      <c r="J436" s="786"/>
      <c r="L436" s="46"/>
    </row>
    <row r="437" spans="1:13">
      <c r="A437" s="39">
        <v>44789</v>
      </c>
      <c r="B437" s="787" t="s">
        <v>5881</v>
      </c>
      <c r="C437" s="787" t="s">
        <v>20</v>
      </c>
      <c r="D437" t="s">
        <v>14</v>
      </c>
      <c r="E437" s="138"/>
      <c r="F437" s="118">
        <v>210</v>
      </c>
      <c r="G437" s="4">
        <f t="shared" si="5"/>
        <v>207.89999999999998</v>
      </c>
      <c r="H437" s="12"/>
      <c r="J437" s="787"/>
      <c r="L437" s="4"/>
    </row>
    <row r="438" spans="1:13">
      <c r="A438" s="39">
        <v>44789</v>
      </c>
      <c r="B438" s="787" t="s">
        <v>5882</v>
      </c>
      <c r="C438" s="787" t="s">
        <v>20</v>
      </c>
      <c r="D438" t="s">
        <v>5867</v>
      </c>
      <c r="E438" s="118"/>
      <c r="F438" s="118">
        <v>120</v>
      </c>
      <c r="G438" s="4">
        <f t="shared" si="5"/>
        <v>87.899999999999977</v>
      </c>
      <c r="H438" s="12"/>
      <c r="L438" s="4"/>
    </row>
    <row r="439" spans="1:13">
      <c r="A439" s="39">
        <v>44834</v>
      </c>
      <c r="B439" s="787" t="s">
        <v>5880</v>
      </c>
      <c r="C439" s="787" t="s">
        <v>20</v>
      </c>
      <c r="D439" t="s">
        <v>12</v>
      </c>
      <c r="E439" s="118"/>
      <c r="F439" s="138">
        <v>76.2</v>
      </c>
      <c r="G439" s="4">
        <f t="shared" si="5"/>
        <v>11.699999999999974</v>
      </c>
      <c r="H439" s="12"/>
      <c r="L439" s="4"/>
    </row>
    <row r="440" spans="1:13">
      <c r="A440" s="39">
        <v>44834</v>
      </c>
      <c r="B440" s="787" t="s">
        <v>5880</v>
      </c>
      <c r="C440" s="787" t="s">
        <v>20</v>
      </c>
      <c r="D440" t="s">
        <v>13</v>
      </c>
      <c r="E440" s="118"/>
      <c r="F440" s="138">
        <v>11.7</v>
      </c>
      <c r="G440" s="4">
        <f t="shared" si="5"/>
        <v>-2.4868995751603507E-14</v>
      </c>
      <c r="H440" s="12"/>
      <c r="L440" s="4"/>
    </row>
    <row r="441" spans="1:13">
      <c r="A441" s="41">
        <v>44804</v>
      </c>
      <c r="B441" s="786" t="s">
        <v>10</v>
      </c>
      <c r="C441" s="786" t="s">
        <v>21</v>
      </c>
      <c r="D441" t="s">
        <v>12</v>
      </c>
      <c r="E441" s="118">
        <v>76.7</v>
      </c>
      <c r="F441" s="118"/>
      <c r="G441" s="4">
        <f t="shared" si="5"/>
        <v>76.699999999999974</v>
      </c>
      <c r="H441" s="12"/>
      <c r="J441" s="786"/>
      <c r="L441" s="4"/>
    </row>
    <row r="442" spans="1:13">
      <c r="B442" s="787"/>
      <c r="C442" s="787"/>
      <c r="D442" t="s">
        <v>13</v>
      </c>
      <c r="E442" s="118">
        <v>9</v>
      </c>
      <c r="F442" s="118"/>
      <c r="G442" s="4">
        <f t="shared" si="5"/>
        <v>85.699999999999974</v>
      </c>
      <c r="H442" s="12"/>
      <c r="L442" s="4"/>
    </row>
    <row r="443" spans="1:13">
      <c r="B443" s="787"/>
      <c r="C443" s="787"/>
      <c r="D443" t="s">
        <v>14</v>
      </c>
      <c r="E443" s="118">
        <v>210</v>
      </c>
      <c r="F443" s="118"/>
      <c r="G443" s="4">
        <f t="shared" si="5"/>
        <v>295.7</v>
      </c>
      <c r="H443" s="12"/>
    </row>
    <row r="444" spans="1:13">
      <c r="B444" s="787"/>
      <c r="C444" s="787"/>
      <c r="D444" t="s">
        <v>5867</v>
      </c>
      <c r="E444" s="118">
        <v>120</v>
      </c>
      <c r="F444" s="118"/>
      <c r="G444" s="4">
        <f t="shared" si="5"/>
        <v>415.7</v>
      </c>
      <c r="H444" s="12"/>
    </row>
    <row r="445" spans="1:13">
      <c r="B445" s="787"/>
      <c r="C445" s="787"/>
      <c r="D445" t="s">
        <v>223</v>
      </c>
      <c r="E445" s="118">
        <v>10</v>
      </c>
      <c r="F445" s="118"/>
      <c r="G445" s="4">
        <f t="shared" si="5"/>
        <v>425.7</v>
      </c>
      <c r="H445" s="12"/>
    </row>
    <row r="446" spans="1:13">
      <c r="A446" s="39">
        <v>44810</v>
      </c>
      <c r="B446" s="787" t="s">
        <v>5883</v>
      </c>
      <c r="C446" s="787" t="s">
        <v>21</v>
      </c>
      <c r="D446" t="s">
        <v>14</v>
      </c>
      <c r="E446" s="118"/>
      <c r="F446" s="118">
        <v>210</v>
      </c>
      <c r="G446" s="4">
        <f t="shared" si="5"/>
        <v>215.7</v>
      </c>
      <c r="H446" s="12"/>
    </row>
    <row r="447" spans="1:13">
      <c r="A447" s="39">
        <v>44810</v>
      </c>
      <c r="B447" s="787" t="s">
        <v>5884</v>
      </c>
      <c r="C447" s="787" t="s">
        <v>21</v>
      </c>
      <c r="D447" t="s">
        <v>5867</v>
      </c>
      <c r="E447" s="118"/>
      <c r="F447" s="118">
        <v>120</v>
      </c>
      <c r="G447" s="4">
        <f t="shared" si="5"/>
        <v>95.699999999999989</v>
      </c>
      <c r="H447" s="12"/>
    </row>
    <row r="448" spans="1:13">
      <c r="A448" s="39">
        <v>44834</v>
      </c>
      <c r="B448" s="787" t="s">
        <v>5880</v>
      </c>
      <c r="C448" s="787" t="s">
        <v>21</v>
      </c>
      <c r="D448" t="s">
        <v>12</v>
      </c>
      <c r="E448" s="118"/>
      <c r="F448" s="118">
        <v>76.7</v>
      </c>
      <c r="G448" s="4">
        <f t="shared" si="5"/>
        <v>18.999999999999986</v>
      </c>
      <c r="H448" s="12"/>
    </row>
    <row r="449" spans="1:12">
      <c r="A449" s="39">
        <v>44834</v>
      </c>
      <c r="B449" s="787" t="s">
        <v>5880</v>
      </c>
      <c r="C449" s="787" t="s">
        <v>21</v>
      </c>
      <c r="D449" t="s">
        <v>13</v>
      </c>
      <c r="E449" s="118"/>
      <c r="F449" s="118">
        <v>9</v>
      </c>
      <c r="G449" s="4">
        <f t="shared" si="5"/>
        <v>9.9999999999999858</v>
      </c>
      <c r="H449" s="12"/>
    </row>
    <row r="450" spans="1:12">
      <c r="A450" s="39">
        <v>44834</v>
      </c>
      <c r="B450" s="787" t="s">
        <v>5880</v>
      </c>
      <c r="C450" s="787" t="s">
        <v>21</v>
      </c>
      <c r="D450" t="s">
        <v>223</v>
      </c>
      <c r="E450" s="118"/>
      <c r="F450" s="118">
        <v>10</v>
      </c>
      <c r="G450" s="4">
        <f t="shared" si="5"/>
        <v>-1.4210854715202004E-14</v>
      </c>
      <c r="H450" s="12"/>
    </row>
    <row r="451" spans="1:12">
      <c r="A451" s="41">
        <v>44834</v>
      </c>
      <c r="B451" s="786" t="s">
        <v>10</v>
      </c>
      <c r="C451" s="786" t="s">
        <v>91</v>
      </c>
      <c r="D451" t="s">
        <v>12</v>
      </c>
      <c r="E451" s="118">
        <v>99.9</v>
      </c>
      <c r="F451" s="118"/>
      <c r="G451" s="4">
        <f t="shared" si="5"/>
        <v>99.899999999999991</v>
      </c>
      <c r="H451" s="12"/>
    </row>
    <row r="452" spans="1:12">
      <c r="B452" s="787"/>
      <c r="C452" s="787"/>
      <c r="D452" t="s">
        <v>13</v>
      </c>
      <c r="E452" s="118">
        <v>10.199999999999999</v>
      </c>
      <c r="F452" s="118"/>
      <c r="G452" s="4">
        <f t="shared" si="5"/>
        <v>110.1</v>
      </c>
      <c r="H452" s="12"/>
    </row>
    <row r="453" spans="1:12">
      <c r="B453" s="787"/>
      <c r="C453" s="787"/>
      <c r="D453" t="s">
        <v>14</v>
      </c>
      <c r="E453" s="118">
        <v>350</v>
      </c>
      <c r="F453" s="118"/>
      <c r="G453" s="4">
        <f t="shared" si="5"/>
        <v>460.1</v>
      </c>
      <c r="H453" s="12"/>
      <c r="I453" s="786"/>
      <c r="K453" s="4"/>
    </row>
    <row r="454" spans="1:12">
      <c r="B454" s="787"/>
      <c r="C454" s="787"/>
      <c r="D454" t="s">
        <v>5867</v>
      </c>
      <c r="E454" s="118">
        <v>120</v>
      </c>
      <c r="F454" s="118"/>
      <c r="G454" s="4">
        <f t="shared" si="5"/>
        <v>580.1</v>
      </c>
      <c r="H454" s="12"/>
      <c r="I454" s="787"/>
      <c r="K454" s="4"/>
    </row>
    <row r="455" spans="1:12">
      <c r="A455" s="39">
        <v>44834</v>
      </c>
      <c r="B455" s="787" t="s">
        <v>5885</v>
      </c>
      <c r="C455" s="787" t="s">
        <v>91</v>
      </c>
      <c r="D455" t="s">
        <v>14</v>
      </c>
      <c r="E455" s="118"/>
      <c r="F455" s="118">
        <v>350</v>
      </c>
      <c r="G455" s="4">
        <f t="shared" si="5"/>
        <v>230.10000000000002</v>
      </c>
      <c r="H455" s="12"/>
    </row>
    <row r="456" spans="1:12">
      <c r="A456" s="39">
        <v>44834</v>
      </c>
      <c r="B456" s="787" t="s">
        <v>5880</v>
      </c>
      <c r="C456" s="787" t="s">
        <v>91</v>
      </c>
      <c r="D456" t="s">
        <v>5867</v>
      </c>
      <c r="E456" s="118"/>
      <c r="F456" s="118">
        <v>120</v>
      </c>
      <c r="G456" s="4">
        <f t="shared" si="5"/>
        <v>110.10000000000002</v>
      </c>
      <c r="H456" s="12"/>
      <c r="J456" s="786"/>
      <c r="K456" s="12"/>
    </row>
    <row r="457" spans="1:12">
      <c r="A457" s="39">
        <v>44896</v>
      </c>
      <c r="B457" s="787" t="s">
        <v>5886</v>
      </c>
      <c r="C457" s="787" t="s">
        <v>91</v>
      </c>
      <c r="D457" t="s">
        <v>12</v>
      </c>
      <c r="E457" s="118"/>
      <c r="F457" s="118">
        <v>99.9</v>
      </c>
      <c r="G457" s="4">
        <f t="shared" si="5"/>
        <v>10.200000000000017</v>
      </c>
      <c r="H457" s="12"/>
      <c r="J457" s="786"/>
      <c r="K457" s="12"/>
    </row>
    <row r="458" spans="1:12">
      <c r="A458" s="39">
        <v>44896</v>
      </c>
      <c r="B458" s="787" t="s">
        <v>5886</v>
      </c>
      <c r="C458" s="787" t="s">
        <v>91</v>
      </c>
      <c r="D458" t="s">
        <v>13</v>
      </c>
      <c r="E458" s="118"/>
      <c r="F458" s="118">
        <v>10.199999999999999</v>
      </c>
      <c r="G458" s="4">
        <f t="shared" si="5"/>
        <v>1.7763568394002505E-14</v>
      </c>
      <c r="H458" s="12"/>
      <c r="J458" s="786"/>
      <c r="K458" s="12"/>
    </row>
    <row r="459" spans="1:12">
      <c r="A459" s="41">
        <v>44865</v>
      </c>
      <c r="B459" s="786" t="s">
        <v>10</v>
      </c>
      <c r="C459" s="786" t="s">
        <v>23</v>
      </c>
      <c r="D459" t="s">
        <v>12</v>
      </c>
      <c r="E459" s="118">
        <v>99.6</v>
      </c>
      <c r="F459" s="118"/>
      <c r="G459" s="4">
        <f t="shared" si="5"/>
        <v>99.600000000000009</v>
      </c>
      <c r="H459" s="12"/>
      <c r="I459" s="786"/>
      <c r="K459" s="4"/>
      <c r="L459" s="4"/>
    </row>
    <row r="460" spans="1:12">
      <c r="B460" s="787"/>
      <c r="C460" s="787"/>
      <c r="D460" t="s">
        <v>13</v>
      </c>
      <c r="E460" s="118">
        <v>6.9</v>
      </c>
      <c r="F460" s="118"/>
      <c r="G460" s="4">
        <f t="shared" si="5"/>
        <v>106.50000000000001</v>
      </c>
      <c r="H460" s="12"/>
      <c r="I460" s="787"/>
      <c r="K460" s="4"/>
      <c r="L460" s="4"/>
    </row>
    <row r="461" spans="1:12">
      <c r="B461" s="787"/>
      <c r="C461" s="787"/>
      <c r="D461" t="s">
        <v>14</v>
      </c>
      <c r="E461" s="118">
        <v>350</v>
      </c>
      <c r="F461" s="118"/>
      <c r="G461" s="4">
        <f t="shared" si="5"/>
        <v>456.5</v>
      </c>
      <c r="H461" s="12"/>
      <c r="J461" s="786"/>
      <c r="L461" s="4"/>
    </row>
    <row r="462" spans="1:12">
      <c r="B462" s="787"/>
      <c r="C462" s="787"/>
      <c r="D462" t="s">
        <v>5867</v>
      </c>
      <c r="E462" s="118">
        <v>120</v>
      </c>
      <c r="F462" s="118"/>
      <c r="G462" s="4">
        <f t="shared" si="5"/>
        <v>576.5</v>
      </c>
      <c r="H462" s="12"/>
      <c r="J462" s="786"/>
      <c r="L462" s="4"/>
    </row>
    <row r="463" spans="1:12">
      <c r="A463" s="39">
        <v>44867</v>
      </c>
      <c r="B463" s="787" t="s">
        <v>5887</v>
      </c>
      <c r="C463" s="787" t="s">
        <v>23</v>
      </c>
      <c r="D463" t="s">
        <v>14</v>
      </c>
      <c r="E463" s="118"/>
      <c r="F463" s="118">
        <v>350</v>
      </c>
      <c r="G463" s="4">
        <f t="shared" si="5"/>
        <v>226.5</v>
      </c>
      <c r="H463" s="12"/>
      <c r="J463" s="786"/>
      <c r="K463" s="12"/>
      <c r="L463" s="4"/>
    </row>
    <row r="464" spans="1:12">
      <c r="A464" s="39">
        <v>44867</v>
      </c>
      <c r="B464" s="787" t="s">
        <v>5888</v>
      </c>
      <c r="C464" s="787" t="s">
        <v>23</v>
      </c>
      <c r="D464" t="s">
        <v>5867</v>
      </c>
      <c r="E464" s="118"/>
      <c r="F464" s="118">
        <v>120</v>
      </c>
      <c r="G464" s="4">
        <f t="shared" si="5"/>
        <v>106.5</v>
      </c>
      <c r="H464" s="12"/>
      <c r="J464" s="786"/>
      <c r="L464" s="4"/>
    </row>
    <row r="465" spans="1:12">
      <c r="A465" s="39">
        <v>44896</v>
      </c>
      <c r="B465" s="787" t="s">
        <v>5886</v>
      </c>
      <c r="C465" s="787" t="s">
        <v>23</v>
      </c>
      <c r="D465" t="s">
        <v>12</v>
      </c>
      <c r="E465" s="118"/>
      <c r="F465" s="118">
        <v>99.6</v>
      </c>
      <c r="G465" s="4">
        <f t="shared" si="5"/>
        <v>6.9000000000000057</v>
      </c>
      <c r="H465" s="12"/>
      <c r="J465" s="787"/>
      <c r="L465" s="4"/>
    </row>
    <row r="466" spans="1:12">
      <c r="A466" s="39">
        <v>44896</v>
      </c>
      <c r="B466" s="787" t="s">
        <v>5886</v>
      </c>
      <c r="C466" s="787" t="s">
        <v>23</v>
      </c>
      <c r="D466" t="s">
        <v>13</v>
      </c>
      <c r="E466" s="118"/>
      <c r="F466" s="118">
        <v>6.9</v>
      </c>
      <c r="G466" s="4">
        <f t="shared" si="5"/>
        <v>0</v>
      </c>
      <c r="H466" s="12"/>
      <c r="J466" s="786"/>
      <c r="L466" s="4"/>
    </row>
    <row r="467" spans="1:12">
      <c r="A467" s="41">
        <v>44895</v>
      </c>
      <c r="B467" s="786" t="s">
        <v>10</v>
      </c>
      <c r="C467" s="786" t="s">
        <v>24</v>
      </c>
      <c r="D467" t="s">
        <v>12</v>
      </c>
      <c r="E467" s="118">
        <v>111.2</v>
      </c>
      <c r="F467" s="118"/>
      <c r="G467" s="4">
        <f t="shared" si="5"/>
        <v>111.2</v>
      </c>
      <c r="H467" s="12"/>
      <c r="J467" s="786"/>
      <c r="L467" s="4"/>
    </row>
    <row r="468" spans="1:12">
      <c r="B468" s="787"/>
      <c r="C468" s="787"/>
      <c r="D468" t="s">
        <v>13</v>
      </c>
      <c r="E468" s="118">
        <v>8.3000000000000007</v>
      </c>
      <c r="F468" s="118"/>
      <c r="G468" s="4">
        <f t="shared" si="5"/>
        <v>119.5</v>
      </c>
      <c r="H468" s="12"/>
      <c r="J468" s="786"/>
      <c r="L468" s="4"/>
    </row>
    <row r="469" spans="1:12">
      <c r="B469" s="787"/>
      <c r="C469" s="787"/>
      <c r="D469" t="s">
        <v>14</v>
      </c>
      <c r="E469" s="118">
        <v>350</v>
      </c>
      <c r="F469" s="118"/>
      <c r="G469" s="4">
        <f t="shared" si="5"/>
        <v>469.5</v>
      </c>
      <c r="H469" s="12"/>
      <c r="J469" s="786"/>
      <c r="L469" s="4"/>
    </row>
    <row r="470" spans="1:12">
      <c r="B470" s="787"/>
      <c r="C470" s="787"/>
      <c r="D470" t="s">
        <v>5867</v>
      </c>
      <c r="E470" s="118">
        <v>120</v>
      </c>
      <c r="F470" s="118"/>
      <c r="G470" s="4">
        <f t="shared" si="5"/>
        <v>589.5</v>
      </c>
      <c r="H470" s="12"/>
      <c r="J470" s="786"/>
      <c r="L470" s="4"/>
    </row>
    <row r="471" spans="1:12">
      <c r="A471" s="39">
        <v>44896</v>
      </c>
      <c r="B471" s="787" t="s">
        <v>5889</v>
      </c>
      <c r="C471" s="787" t="s">
        <v>24</v>
      </c>
      <c r="D471" t="s">
        <v>14</v>
      </c>
      <c r="E471" s="118"/>
      <c r="F471" s="118">
        <v>350</v>
      </c>
      <c r="G471" s="4">
        <f t="shared" si="5"/>
        <v>239.5</v>
      </c>
      <c r="H471" s="12"/>
      <c r="J471" s="786"/>
      <c r="L471" s="4"/>
    </row>
    <row r="472" spans="1:12">
      <c r="A472" s="39">
        <v>44896</v>
      </c>
      <c r="B472" s="787" t="s">
        <v>5890</v>
      </c>
      <c r="C472" s="787" t="s">
        <v>24</v>
      </c>
      <c r="D472" t="s">
        <v>5867</v>
      </c>
      <c r="E472" s="118"/>
      <c r="F472" s="118">
        <v>120</v>
      </c>
      <c r="G472" s="4">
        <f t="shared" si="5"/>
        <v>119.5</v>
      </c>
      <c r="H472" s="12"/>
      <c r="J472" s="786"/>
      <c r="L472" s="4"/>
    </row>
    <row r="473" spans="1:12">
      <c r="A473" s="39">
        <v>44935</v>
      </c>
      <c r="B473" s="787" t="s">
        <v>5891</v>
      </c>
      <c r="C473" s="787" t="s">
        <v>24</v>
      </c>
      <c r="D473" t="s">
        <v>12</v>
      </c>
      <c r="E473" s="118"/>
      <c r="F473" s="118">
        <v>111.2</v>
      </c>
      <c r="G473" s="4">
        <f t="shared" si="5"/>
        <v>8.2999999999999972</v>
      </c>
      <c r="H473" s="12"/>
      <c r="J473" s="786"/>
      <c r="L473" s="4"/>
    </row>
    <row r="474" spans="1:12">
      <c r="A474" s="39">
        <v>44935</v>
      </c>
      <c r="B474" s="787" t="s">
        <v>5891</v>
      </c>
      <c r="C474" s="787" t="s">
        <v>24</v>
      </c>
      <c r="D474" t="s">
        <v>13</v>
      </c>
      <c r="E474" s="118"/>
      <c r="F474" s="118">
        <v>8.3000000000000007</v>
      </c>
      <c r="G474" s="4">
        <f t="shared" si="5"/>
        <v>0</v>
      </c>
      <c r="H474" s="12"/>
      <c r="J474" s="786"/>
      <c r="L474" s="4"/>
    </row>
    <row r="475" spans="1:12">
      <c r="A475" s="41">
        <v>44895</v>
      </c>
      <c r="B475" s="786" t="s">
        <v>10</v>
      </c>
      <c r="C475" s="786" t="s">
        <v>871</v>
      </c>
      <c r="D475" t="s">
        <v>12</v>
      </c>
      <c r="E475" s="118">
        <v>127.1</v>
      </c>
      <c r="F475" s="118"/>
      <c r="G475" s="4">
        <f t="shared" si="5"/>
        <v>127.1</v>
      </c>
      <c r="H475" s="12"/>
      <c r="J475" s="786"/>
      <c r="L475" s="4"/>
    </row>
    <row r="476" spans="1:12">
      <c r="B476" s="787"/>
      <c r="C476" s="787"/>
      <c r="D476" t="s">
        <v>13</v>
      </c>
      <c r="E476" s="118">
        <v>7.7</v>
      </c>
      <c r="F476" s="118"/>
      <c r="G476" s="4">
        <f t="shared" si="5"/>
        <v>134.79999999999998</v>
      </c>
      <c r="H476" s="786"/>
      <c r="J476" s="4"/>
      <c r="L476" s="4"/>
    </row>
    <row r="477" spans="1:12">
      <c r="B477" s="787"/>
      <c r="C477" s="787"/>
      <c r="D477" t="s">
        <v>14</v>
      </c>
      <c r="E477" s="118">
        <v>350</v>
      </c>
      <c r="F477" s="118"/>
      <c r="G477" s="4">
        <f t="shared" si="5"/>
        <v>484.79999999999995</v>
      </c>
      <c r="H477" s="787"/>
      <c r="J477" s="4"/>
      <c r="L477" s="4"/>
    </row>
    <row r="478" spans="1:12">
      <c r="B478" s="787"/>
      <c r="C478" s="787"/>
      <c r="D478" t="s">
        <v>5867</v>
      </c>
      <c r="E478" s="118">
        <v>120</v>
      </c>
      <c r="F478" s="118"/>
      <c r="G478" s="4">
        <f t="shared" si="5"/>
        <v>604.79999999999995</v>
      </c>
      <c r="H478" s="786"/>
      <c r="J478" s="4"/>
      <c r="L478" s="4"/>
    </row>
    <row r="479" spans="1:12">
      <c r="A479" s="39">
        <v>44935</v>
      </c>
      <c r="B479" s="787" t="s">
        <v>5891</v>
      </c>
      <c r="C479" s="787" t="s">
        <v>871</v>
      </c>
      <c r="D479" t="s">
        <v>5867</v>
      </c>
      <c r="E479" s="118"/>
      <c r="F479" s="118">
        <v>120</v>
      </c>
      <c r="G479" s="4">
        <f t="shared" si="5"/>
        <v>484.79999999999995</v>
      </c>
      <c r="H479" s="787"/>
      <c r="J479" s="4"/>
      <c r="L479" s="4"/>
    </row>
    <row r="480" spans="1:12">
      <c r="A480" s="39">
        <v>44935</v>
      </c>
      <c r="B480" s="787" t="s">
        <v>5892</v>
      </c>
      <c r="C480" s="787" t="s">
        <v>871</v>
      </c>
      <c r="D480" t="s">
        <v>14</v>
      </c>
      <c r="E480" s="118"/>
      <c r="F480" s="118">
        <v>350</v>
      </c>
      <c r="G480" s="4">
        <f t="shared" si="5"/>
        <v>134.79999999999995</v>
      </c>
      <c r="H480" s="12"/>
      <c r="J480" s="786"/>
      <c r="L480" s="4"/>
    </row>
    <row r="481" spans="1:12">
      <c r="A481" s="39">
        <v>44991</v>
      </c>
      <c r="B481" s="787" t="s">
        <v>5893</v>
      </c>
      <c r="C481" s="787" t="s">
        <v>871</v>
      </c>
      <c r="D481" t="s">
        <v>12</v>
      </c>
      <c r="E481" s="118"/>
      <c r="F481" s="118">
        <v>127.1</v>
      </c>
      <c r="G481" s="4">
        <f t="shared" si="5"/>
        <v>7.6999999999999602</v>
      </c>
      <c r="H481" s="12"/>
      <c r="J481" s="786"/>
      <c r="L481" s="4"/>
    </row>
    <row r="482" spans="1:12">
      <c r="A482" s="39">
        <v>44991</v>
      </c>
      <c r="B482" s="787" t="s">
        <v>5893</v>
      </c>
      <c r="C482" s="787" t="s">
        <v>871</v>
      </c>
      <c r="D482" t="s">
        <v>13</v>
      </c>
      <c r="E482" s="118"/>
      <c r="F482" s="118">
        <v>7.7</v>
      </c>
      <c r="G482" s="4">
        <f t="shared" si="5"/>
        <v>-3.9968028886505635E-14</v>
      </c>
      <c r="H482" s="12"/>
      <c r="J482" s="786"/>
      <c r="L482" s="4"/>
    </row>
    <row r="483" spans="1:12">
      <c r="A483" s="41">
        <v>44957</v>
      </c>
      <c r="B483" s="786" t="s">
        <v>10</v>
      </c>
      <c r="C483" s="786" t="s">
        <v>11</v>
      </c>
      <c r="D483" t="s">
        <v>12</v>
      </c>
      <c r="E483" s="118">
        <v>115.1</v>
      </c>
      <c r="F483" s="118"/>
      <c r="G483" s="4">
        <f t="shared" si="5"/>
        <v>115.09999999999995</v>
      </c>
      <c r="H483" s="12"/>
      <c r="J483" s="806"/>
      <c r="L483" s="4"/>
    </row>
    <row r="484" spans="1:12">
      <c r="B484" s="787"/>
      <c r="C484" s="787"/>
      <c r="D484" t="s">
        <v>13</v>
      </c>
      <c r="E484" s="118">
        <v>6.8</v>
      </c>
      <c r="F484" s="118"/>
      <c r="G484" s="4">
        <f t="shared" si="5"/>
        <v>121.89999999999995</v>
      </c>
      <c r="H484" s="12"/>
      <c r="J484" s="786"/>
      <c r="L484" s="4"/>
    </row>
    <row r="485" spans="1:12">
      <c r="B485" s="787"/>
      <c r="C485" s="787"/>
      <c r="D485" t="s">
        <v>14</v>
      </c>
      <c r="E485" s="118">
        <v>350</v>
      </c>
      <c r="F485" s="118"/>
      <c r="G485" s="4">
        <f t="shared" si="5"/>
        <v>471.9</v>
      </c>
      <c r="H485" s="12"/>
      <c r="J485" s="786"/>
      <c r="L485" s="4"/>
    </row>
    <row r="486" spans="1:12">
      <c r="B486" s="787"/>
      <c r="C486" s="787"/>
      <c r="D486" t="s">
        <v>5867</v>
      </c>
      <c r="E486" s="118">
        <v>120</v>
      </c>
      <c r="F486" s="118"/>
      <c r="G486" s="4">
        <f t="shared" si="5"/>
        <v>591.9</v>
      </c>
      <c r="H486" s="12"/>
      <c r="J486" s="786"/>
      <c r="L486" s="4"/>
    </row>
    <row r="487" spans="1:12">
      <c r="A487" s="39">
        <v>44958</v>
      </c>
      <c r="B487" s="787" t="s">
        <v>5894</v>
      </c>
      <c r="C487" s="787" t="s">
        <v>11</v>
      </c>
      <c r="D487" t="s">
        <v>5867</v>
      </c>
      <c r="E487" s="118"/>
      <c r="F487" s="118">
        <v>120</v>
      </c>
      <c r="G487" s="4">
        <f t="shared" si="5"/>
        <v>471.9</v>
      </c>
      <c r="H487" s="12"/>
      <c r="J487" s="786"/>
      <c r="L487" s="4"/>
    </row>
    <row r="488" spans="1:12">
      <c r="A488" s="39">
        <v>44958</v>
      </c>
      <c r="B488" s="787" t="s">
        <v>5895</v>
      </c>
      <c r="C488" s="787" t="s">
        <v>11</v>
      </c>
      <c r="D488" t="s">
        <v>14</v>
      </c>
      <c r="E488" s="118"/>
      <c r="F488" s="118">
        <v>350</v>
      </c>
      <c r="G488" s="4">
        <f t="shared" si="5"/>
        <v>121.89999999999998</v>
      </c>
      <c r="H488" s="12"/>
      <c r="J488" s="786"/>
      <c r="L488" s="4"/>
    </row>
    <row r="489" spans="1:12">
      <c r="A489" s="39">
        <v>44991</v>
      </c>
      <c r="B489" s="787" t="s">
        <v>5893</v>
      </c>
      <c r="C489" s="787" t="s">
        <v>11</v>
      </c>
      <c r="D489" t="s">
        <v>12</v>
      </c>
      <c r="E489" s="118"/>
      <c r="F489" s="118">
        <v>115.1</v>
      </c>
      <c r="G489" s="4">
        <f t="shared" si="5"/>
        <v>6.7999999999999829</v>
      </c>
      <c r="H489" s="12"/>
      <c r="J489" s="786"/>
      <c r="L489" s="4"/>
    </row>
    <row r="490" spans="1:12">
      <c r="A490" s="39">
        <v>44991</v>
      </c>
      <c r="B490" s="787" t="s">
        <v>5893</v>
      </c>
      <c r="C490" s="787" t="s">
        <v>11</v>
      </c>
      <c r="D490" t="s">
        <v>13</v>
      </c>
      <c r="E490" s="118"/>
      <c r="F490" s="118">
        <v>6.8</v>
      </c>
      <c r="G490" s="4">
        <f t="shared" si="5"/>
        <v>-1.6875389974302379E-14</v>
      </c>
      <c r="H490" s="12"/>
      <c r="J490" s="786"/>
      <c r="L490" s="4"/>
    </row>
    <row r="491" spans="1:12">
      <c r="A491" s="41">
        <v>44985</v>
      </c>
      <c r="B491" s="786" t="s">
        <v>10</v>
      </c>
      <c r="C491" s="786" t="s">
        <v>15</v>
      </c>
      <c r="D491" t="s">
        <v>12</v>
      </c>
      <c r="E491" s="118">
        <v>125.6</v>
      </c>
      <c r="F491" s="118"/>
      <c r="G491" s="4">
        <f t="shared" si="5"/>
        <v>125.59999999999998</v>
      </c>
      <c r="H491" s="12"/>
      <c r="J491" s="786"/>
      <c r="L491" s="4"/>
    </row>
    <row r="492" spans="1:12">
      <c r="B492" s="787"/>
      <c r="C492" s="787"/>
      <c r="D492" t="s">
        <v>13</v>
      </c>
      <c r="E492" s="118">
        <v>1.2</v>
      </c>
      <c r="F492" s="118"/>
      <c r="G492" s="4">
        <f t="shared" si="5"/>
        <v>126.79999999999998</v>
      </c>
      <c r="H492" s="12"/>
      <c r="J492" s="786"/>
      <c r="L492" s="4"/>
    </row>
    <row r="493" spans="1:12">
      <c r="B493" s="787"/>
      <c r="C493" s="787"/>
      <c r="D493" t="s">
        <v>14</v>
      </c>
      <c r="E493" s="118">
        <v>350</v>
      </c>
      <c r="F493" s="118"/>
      <c r="G493" s="4">
        <f t="shared" si="5"/>
        <v>476.79999999999995</v>
      </c>
      <c r="H493" s="12"/>
      <c r="J493" s="786"/>
      <c r="L493" s="4"/>
    </row>
    <row r="494" spans="1:12">
      <c r="B494" s="787"/>
      <c r="C494" s="787"/>
      <c r="D494" t="s">
        <v>5867</v>
      </c>
      <c r="E494" s="118">
        <v>120</v>
      </c>
      <c r="F494" s="118"/>
      <c r="G494" s="4">
        <f t="shared" si="5"/>
        <v>596.79999999999995</v>
      </c>
      <c r="H494" s="12"/>
      <c r="J494" s="786"/>
      <c r="L494" s="4"/>
    </row>
    <row r="495" spans="1:12">
      <c r="A495" s="39">
        <v>44991</v>
      </c>
      <c r="B495" s="787" t="s">
        <v>5896</v>
      </c>
      <c r="C495" s="787" t="s">
        <v>15</v>
      </c>
      <c r="D495" t="s">
        <v>14</v>
      </c>
      <c r="E495" s="118"/>
      <c r="F495" s="118">
        <v>350</v>
      </c>
      <c r="G495" s="4">
        <f t="shared" si="5"/>
        <v>246.79999999999995</v>
      </c>
      <c r="H495" s="12"/>
      <c r="J495" s="786"/>
      <c r="L495" s="4"/>
    </row>
    <row r="496" spans="1:12">
      <c r="A496" s="39">
        <v>44991</v>
      </c>
      <c r="B496" s="787" t="s">
        <v>5897</v>
      </c>
      <c r="C496" s="787" t="s">
        <v>15</v>
      </c>
      <c r="D496" t="s">
        <v>5867</v>
      </c>
      <c r="E496" s="118"/>
      <c r="F496" s="118">
        <v>120</v>
      </c>
      <c r="G496" s="4">
        <f t="shared" si="5"/>
        <v>126.79999999999995</v>
      </c>
      <c r="H496" s="12"/>
      <c r="J496" s="786"/>
      <c r="L496" s="4"/>
    </row>
    <row r="497" spans="1:12">
      <c r="A497" s="39">
        <v>45020</v>
      </c>
      <c r="B497" s="787" t="s">
        <v>5898</v>
      </c>
      <c r="C497" s="787" t="s">
        <v>15</v>
      </c>
      <c r="D497" t="s">
        <v>12</v>
      </c>
      <c r="E497" s="118"/>
      <c r="F497" s="118">
        <v>125.6</v>
      </c>
      <c r="G497" s="4">
        <f t="shared" si="5"/>
        <v>1.1999999999999602</v>
      </c>
      <c r="H497" s="12"/>
      <c r="J497" s="786"/>
      <c r="L497" s="4"/>
    </row>
    <row r="498" spans="1:12">
      <c r="A498" s="39">
        <v>45020</v>
      </c>
      <c r="B498" s="787" t="s">
        <v>5898</v>
      </c>
      <c r="C498" s="787" t="s">
        <v>15</v>
      </c>
      <c r="D498" t="s">
        <v>13</v>
      </c>
      <c r="E498" s="118"/>
      <c r="F498" s="118">
        <v>1.2</v>
      </c>
      <c r="G498" s="4">
        <f t="shared" si="5"/>
        <v>-3.9745984281580604E-14</v>
      </c>
      <c r="H498" s="12"/>
      <c r="J498" s="786"/>
      <c r="L498" s="4"/>
    </row>
    <row r="499" spans="1:12">
      <c r="A499" s="41">
        <v>44985</v>
      </c>
      <c r="B499" s="786" t="s">
        <v>10</v>
      </c>
      <c r="C499" s="786" t="s">
        <v>16</v>
      </c>
      <c r="D499" t="s">
        <v>12</v>
      </c>
      <c r="E499" s="118">
        <v>121.6</v>
      </c>
      <c r="F499" s="118"/>
      <c r="G499" s="4">
        <f t="shared" si="5"/>
        <v>121.59999999999995</v>
      </c>
      <c r="H499" s="12"/>
      <c r="J499" s="786"/>
      <c r="L499" s="4"/>
    </row>
    <row r="500" spans="1:12">
      <c r="B500" s="787"/>
      <c r="C500" s="787"/>
      <c r="D500" t="s">
        <v>13</v>
      </c>
      <c r="E500" s="118">
        <v>1.3</v>
      </c>
      <c r="F500" s="118"/>
      <c r="G500" s="4">
        <f t="shared" si="5"/>
        <v>122.89999999999995</v>
      </c>
      <c r="H500" s="12"/>
      <c r="J500" s="786"/>
      <c r="L500" s="4"/>
    </row>
    <row r="501" spans="1:12">
      <c r="B501" s="787"/>
      <c r="C501" s="787"/>
      <c r="D501" t="s">
        <v>14</v>
      </c>
      <c r="E501" s="118">
        <v>350</v>
      </c>
      <c r="F501" s="118"/>
      <c r="G501" s="4">
        <f t="shared" si="5"/>
        <v>472.9</v>
      </c>
      <c r="H501" s="12"/>
      <c r="J501" s="786"/>
      <c r="L501" s="4"/>
    </row>
    <row r="502" spans="1:12">
      <c r="B502" s="787"/>
      <c r="C502" s="787"/>
      <c r="D502" t="s">
        <v>5867</v>
      </c>
      <c r="E502" s="118">
        <v>120</v>
      </c>
      <c r="F502" s="118"/>
      <c r="G502" s="4">
        <f t="shared" si="5"/>
        <v>592.9</v>
      </c>
      <c r="H502" s="12"/>
      <c r="J502" s="786"/>
      <c r="L502" s="4"/>
    </row>
    <row r="503" spans="1:12">
      <c r="A503" s="39">
        <v>45020</v>
      </c>
      <c r="B503" s="787" t="s">
        <v>5899</v>
      </c>
      <c r="C503" s="787" t="s">
        <v>16</v>
      </c>
      <c r="D503" t="s">
        <v>14</v>
      </c>
      <c r="E503" s="118"/>
      <c r="F503" s="118">
        <v>350</v>
      </c>
      <c r="G503" s="4">
        <f t="shared" si="5"/>
        <v>242.89999999999998</v>
      </c>
      <c r="H503" s="12"/>
      <c r="J503" s="786"/>
      <c r="L503" s="4"/>
    </row>
    <row r="504" spans="1:12">
      <c r="A504" s="39">
        <v>45020</v>
      </c>
      <c r="B504" s="787" t="s">
        <v>5900</v>
      </c>
      <c r="C504" s="787" t="s">
        <v>16</v>
      </c>
      <c r="D504" t="s">
        <v>5867</v>
      </c>
      <c r="E504" s="118"/>
      <c r="F504" s="118">
        <v>120</v>
      </c>
      <c r="G504" s="4">
        <f t="shared" si="5"/>
        <v>122.89999999999998</v>
      </c>
      <c r="H504" s="12"/>
      <c r="J504" s="786"/>
      <c r="L504" s="4"/>
    </row>
    <row r="505" spans="1:12">
      <c r="A505" s="39">
        <v>45050</v>
      </c>
      <c r="B505" s="787" t="s">
        <v>5901</v>
      </c>
      <c r="C505" s="787" t="s">
        <v>16</v>
      </c>
      <c r="D505" t="s">
        <v>12</v>
      </c>
      <c r="E505" s="118"/>
      <c r="F505" s="118">
        <v>121.6</v>
      </c>
      <c r="G505" s="4">
        <f t="shared" si="5"/>
        <v>1.2999999999999829</v>
      </c>
      <c r="H505" s="12"/>
      <c r="J505" s="786"/>
      <c r="L505" s="4"/>
    </row>
    <row r="506" spans="1:12">
      <c r="A506" s="39">
        <v>45050</v>
      </c>
      <c r="B506" s="787" t="s">
        <v>5901</v>
      </c>
      <c r="C506" s="787" t="s">
        <v>16</v>
      </c>
      <c r="D506" t="s">
        <v>13</v>
      </c>
      <c r="E506" s="118"/>
      <c r="F506" s="118">
        <v>1.3</v>
      </c>
      <c r="G506" s="4">
        <f t="shared" si="5"/>
        <v>-1.7097434579227411E-14</v>
      </c>
      <c r="H506" s="12"/>
      <c r="J506" s="786"/>
      <c r="L506" s="4"/>
    </row>
    <row r="507" spans="1:12">
      <c r="A507" s="41">
        <v>44985</v>
      </c>
      <c r="B507" s="786" t="s">
        <v>10</v>
      </c>
      <c r="C507" s="786" t="s">
        <v>17</v>
      </c>
      <c r="D507" t="s">
        <v>12</v>
      </c>
      <c r="E507" s="118">
        <v>127.3</v>
      </c>
      <c r="F507" s="118"/>
      <c r="G507" s="4">
        <f t="shared" si="5"/>
        <v>127.29999999999998</v>
      </c>
      <c r="H507" s="12"/>
      <c r="J507" s="786"/>
      <c r="L507" s="4"/>
    </row>
    <row r="508" spans="1:12">
      <c r="B508" s="787"/>
      <c r="C508" s="787"/>
      <c r="D508" t="s">
        <v>13</v>
      </c>
      <c r="E508" s="118">
        <v>1.5</v>
      </c>
      <c r="F508" s="118"/>
      <c r="G508" s="4">
        <f t="shared" si="5"/>
        <v>128.79999999999998</v>
      </c>
      <c r="H508" s="12"/>
      <c r="J508" s="786"/>
      <c r="L508" s="4"/>
    </row>
    <row r="509" spans="1:12">
      <c r="B509" s="787"/>
      <c r="C509" s="787"/>
      <c r="D509" t="s">
        <v>14</v>
      </c>
      <c r="E509" s="118">
        <v>350</v>
      </c>
      <c r="F509" s="118"/>
      <c r="G509" s="4">
        <f t="shared" si="5"/>
        <v>478.79999999999995</v>
      </c>
      <c r="H509" s="12"/>
      <c r="J509" s="786"/>
      <c r="L509" s="4"/>
    </row>
    <row r="510" spans="1:12">
      <c r="B510" s="787"/>
      <c r="C510" s="787"/>
      <c r="D510" s="111" t="s">
        <v>5867</v>
      </c>
      <c r="E510" s="154">
        <v>120</v>
      </c>
      <c r="F510" s="118"/>
      <c r="G510" s="4">
        <f>+G509+E510-F510</f>
        <v>598.79999999999995</v>
      </c>
      <c r="H510" s="12"/>
      <c r="J510" s="786"/>
      <c r="L510" s="4"/>
    </row>
    <row r="511" spans="1:12">
      <c r="A511" s="39">
        <v>45050</v>
      </c>
      <c r="B511" s="787" t="s">
        <v>5902</v>
      </c>
      <c r="C511" s="787" t="s">
        <v>17</v>
      </c>
      <c r="D511" t="s">
        <v>14</v>
      </c>
      <c r="E511" s="118"/>
      <c r="F511" s="118">
        <v>350</v>
      </c>
      <c r="G511" s="4">
        <f>+G510+E511-F511</f>
        <v>248.79999999999995</v>
      </c>
      <c r="H511" s="12"/>
      <c r="I511" s="786"/>
      <c r="K511" s="4"/>
      <c r="L511" s="4"/>
    </row>
    <row r="512" spans="1:12">
      <c r="A512" s="39">
        <v>45050</v>
      </c>
      <c r="B512" s="787" t="s">
        <v>5901</v>
      </c>
      <c r="C512" s="787" t="s">
        <v>16</v>
      </c>
      <c r="D512" t="s">
        <v>5867</v>
      </c>
      <c r="E512" s="118"/>
      <c r="F512" s="118">
        <v>120</v>
      </c>
      <c r="G512" s="4">
        <f>+G511+E512-F512</f>
        <v>128.79999999999995</v>
      </c>
      <c r="H512" s="12"/>
      <c r="I512" s="787"/>
      <c r="K512" s="4"/>
      <c r="L512" s="4"/>
    </row>
    <row r="513" spans="1:13">
      <c r="A513" s="39">
        <v>45082</v>
      </c>
      <c r="B513" s="787" t="s">
        <v>5903</v>
      </c>
      <c r="C513" s="787" t="s">
        <v>17</v>
      </c>
      <c r="D513" t="s">
        <v>12</v>
      </c>
      <c r="E513" s="118"/>
      <c r="F513" s="118">
        <v>127.3</v>
      </c>
      <c r="G513" s="4">
        <f>+G512+E513-F513</f>
        <v>1.4999999999999574</v>
      </c>
      <c r="H513" s="12"/>
      <c r="I513" s="787"/>
      <c r="K513" s="4"/>
      <c r="L513" s="4"/>
    </row>
    <row r="514" spans="1:13">
      <c r="A514" s="39">
        <v>45082</v>
      </c>
      <c r="B514" s="787" t="s">
        <v>5903</v>
      </c>
      <c r="C514" s="787" t="s">
        <v>17</v>
      </c>
      <c r="D514" t="s">
        <v>13</v>
      </c>
      <c r="E514" s="118"/>
      <c r="F514" s="118">
        <v>1.5</v>
      </c>
      <c r="G514" s="4">
        <f>+G513+E514-F514</f>
        <v>-4.2632564145606011E-14</v>
      </c>
      <c r="H514" s="12"/>
      <c r="I514" s="787"/>
      <c r="K514" s="4"/>
      <c r="L514" s="4"/>
    </row>
    <row r="515" spans="1:13">
      <c r="A515" s="41">
        <v>45077</v>
      </c>
      <c r="B515" s="786" t="s">
        <v>10</v>
      </c>
      <c r="C515" s="786" t="s">
        <v>18</v>
      </c>
      <c r="D515" t="s">
        <v>12</v>
      </c>
      <c r="E515" s="118">
        <v>117.7</v>
      </c>
      <c r="F515" s="118"/>
      <c r="G515" s="4">
        <f t="shared" ref="G515:G586" si="6">+G514+E515-F515</f>
        <v>117.69999999999996</v>
      </c>
      <c r="H515" s="12"/>
      <c r="I515" s="786"/>
      <c r="K515" s="4"/>
      <c r="L515" s="4"/>
    </row>
    <row r="516" spans="1:13">
      <c r="B516" s="787"/>
      <c r="C516" s="787"/>
      <c r="D516" t="s">
        <v>13</v>
      </c>
      <c r="E516" s="118">
        <v>2.1</v>
      </c>
      <c r="F516" s="118"/>
      <c r="G516" s="4">
        <f t="shared" si="6"/>
        <v>119.79999999999995</v>
      </c>
      <c r="H516" s="12"/>
      <c r="K516" s="4"/>
      <c r="L516" s="4"/>
    </row>
    <row r="517" spans="1:13">
      <c r="B517" s="787"/>
      <c r="C517" s="787"/>
      <c r="D517" t="s">
        <v>14</v>
      </c>
      <c r="E517" s="118">
        <v>350</v>
      </c>
      <c r="F517" s="118"/>
      <c r="G517" s="4">
        <f t="shared" si="6"/>
        <v>469.79999999999995</v>
      </c>
      <c r="H517" s="12"/>
      <c r="J517" s="786"/>
      <c r="K517" s="786"/>
      <c r="M517" s="4"/>
    </row>
    <row r="518" spans="1:13">
      <c r="B518" s="787"/>
      <c r="C518" s="787"/>
      <c r="D518" t="s">
        <v>5867</v>
      </c>
      <c r="E518" s="118">
        <v>120</v>
      </c>
      <c r="F518" s="118"/>
      <c r="G518" s="4">
        <f t="shared" si="6"/>
        <v>589.79999999999995</v>
      </c>
      <c r="H518" s="12"/>
      <c r="J518" s="786"/>
      <c r="K518" s="787"/>
      <c r="M518" s="4"/>
    </row>
    <row r="519" spans="1:13">
      <c r="A519" s="39">
        <v>45082</v>
      </c>
      <c r="B519" s="787" t="s">
        <v>5904</v>
      </c>
      <c r="C519" s="787" t="s">
        <v>18</v>
      </c>
      <c r="D519" t="s">
        <v>14</v>
      </c>
      <c r="E519" s="118"/>
      <c r="F519" s="118">
        <v>350</v>
      </c>
      <c r="G519" s="4">
        <f t="shared" si="6"/>
        <v>239.79999999999995</v>
      </c>
      <c r="H519" s="12"/>
      <c r="J519" s="786"/>
      <c r="L519" s="188"/>
      <c r="M519" s="12"/>
    </row>
    <row r="520" spans="1:13">
      <c r="A520" s="39">
        <v>45082</v>
      </c>
      <c r="B520" s="787" t="s">
        <v>5903</v>
      </c>
      <c r="C520" s="787" t="s">
        <v>18</v>
      </c>
      <c r="D520" t="s">
        <v>5867</v>
      </c>
      <c r="E520" s="118"/>
      <c r="F520" s="118">
        <v>120</v>
      </c>
      <c r="G520" s="4">
        <f t="shared" si="6"/>
        <v>119.79999999999995</v>
      </c>
      <c r="H520" s="12"/>
      <c r="J520" s="786"/>
      <c r="L520" s="4"/>
      <c r="M520" s="12"/>
    </row>
    <row r="521" spans="1:13">
      <c r="B521" s="787"/>
      <c r="C521" s="787"/>
      <c r="D521" s="188" t="s">
        <v>81</v>
      </c>
      <c r="E521" s="121">
        <v>10</v>
      </c>
      <c r="F521" s="118"/>
      <c r="G521" s="4">
        <f t="shared" si="6"/>
        <v>129.79999999999995</v>
      </c>
      <c r="H521" s="12"/>
      <c r="J521" s="786"/>
      <c r="L521" s="4"/>
    </row>
    <row r="522" spans="1:13">
      <c r="A522" s="39">
        <v>45112</v>
      </c>
      <c r="B522" s="787" t="s">
        <v>5905</v>
      </c>
      <c r="C522" s="787" t="s">
        <v>18</v>
      </c>
      <c r="D522" s="188" t="s">
        <v>81</v>
      </c>
      <c r="E522" s="118"/>
      <c r="F522" s="121">
        <v>10</v>
      </c>
      <c r="G522" s="4">
        <f t="shared" si="6"/>
        <v>119.79999999999995</v>
      </c>
      <c r="H522" s="12"/>
      <c r="J522" s="786"/>
      <c r="L522" s="4"/>
    </row>
    <row r="523" spans="1:13">
      <c r="A523" s="39">
        <v>45112</v>
      </c>
      <c r="B523" s="787" t="s">
        <v>5905</v>
      </c>
      <c r="C523" s="787" t="s">
        <v>18</v>
      </c>
      <c r="D523" t="s">
        <v>12</v>
      </c>
      <c r="E523" s="118"/>
      <c r="F523" s="118">
        <v>117.7</v>
      </c>
      <c r="G523" s="4">
        <f t="shared" si="6"/>
        <v>2.0999999999999517</v>
      </c>
      <c r="H523" s="12"/>
      <c r="J523" s="786"/>
      <c r="L523" s="4"/>
    </row>
    <row r="524" spans="1:13">
      <c r="A524" s="39">
        <v>45112</v>
      </c>
      <c r="B524" s="787" t="s">
        <v>5905</v>
      </c>
      <c r="C524" s="787" t="s">
        <v>18</v>
      </c>
      <c r="D524" t="s">
        <v>13</v>
      </c>
      <c r="E524" s="118"/>
      <c r="F524" s="118">
        <v>2.1</v>
      </c>
      <c r="G524" s="4">
        <f t="shared" si="6"/>
        <v>-4.8405723873656825E-14</v>
      </c>
      <c r="H524" s="12"/>
      <c r="J524" s="786"/>
      <c r="L524" s="4"/>
    </row>
    <row r="525" spans="1:13">
      <c r="A525" s="41">
        <v>45107</v>
      </c>
      <c r="B525" s="786" t="s">
        <v>10</v>
      </c>
      <c r="C525" s="786" t="s">
        <v>19</v>
      </c>
      <c r="D525" t="s">
        <v>12</v>
      </c>
      <c r="E525" s="118">
        <v>119.9</v>
      </c>
      <c r="F525" s="118"/>
      <c r="G525" s="4">
        <f t="shared" si="6"/>
        <v>119.89999999999996</v>
      </c>
      <c r="H525" s="12"/>
      <c r="K525" s="4"/>
      <c r="L525" s="4"/>
      <c r="M525" s="12"/>
    </row>
    <row r="526" spans="1:13">
      <c r="B526" s="787"/>
      <c r="C526" s="787"/>
      <c r="D526" t="s">
        <v>13</v>
      </c>
      <c r="E526" s="118">
        <v>2</v>
      </c>
      <c r="F526" s="118"/>
      <c r="G526" s="4">
        <f t="shared" si="6"/>
        <v>121.89999999999996</v>
      </c>
      <c r="H526" s="12"/>
      <c r="K526" s="4"/>
      <c r="L526" s="4"/>
    </row>
    <row r="527" spans="1:13">
      <c r="B527" s="787"/>
      <c r="C527" s="787"/>
      <c r="D527" t="s">
        <v>14</v>
      </c>
      <c r="E527" s="118">
        <v>350</v>
      </c>
      <c r="F527" s="118"/>
      <c r="G527" s="4">
        <f t="shared" si="6"/>
        <v>471.9</v>
      </c>
      <c r="H527" s="12"/>
      <c r="K527" s="4"/>
      <c r="L527" s="4"/>
    </row>
    <row r="528" spans="1:13">
      <c r="B528" s="786"/>
      <c r="C528" s="786"/>
      <c r="D528" t="s">
        <v>5906</v>
      </c>
      <c r="E528" s="118">
        <v>120</v>
      </c>
      <c r="F528" s="118"/>
      <c r="G528" s="4">
        <f t="shared" si="6"/>
        <v>591.9</v>
      </c>
      <c r="H528" s="12"/>
      <c r="K528" s="4"/>
    </row>
    <row r="529" spans="1:12">
      <c r="A529" s="39">
        <v>45112</v>
      </c>
      <c r="B529" s="787" t="s">
        <v>5907</v>
      </c>
      <c r="C529" s="787" t="s">
        <v>19</v>
      </c>
      <c r="D529" t="s">
        <v>14</v>
      </c>
      <c r="E529" s="118"/>
      <c r="F529" s="118">
        <v>350</v>
      </c>
      <c r="G529" s="4">
        <f t="shared" si="6"/>
        <v>241.89999999999998</v>
      </c>
      <c r="H529" s="12"/>
      <c r="K529" s="12"/>
      <c r="L529" s="12"/>
    </row>
    <row r="530" spans="1:12">
      <c r="A530" s="39">
        <v>45112</v>
      </c>
      <c r="B530" s="787" t="s">
        <v>5905</v>
      </c>
      <c r="C530" s="787" t="s">
        <v>19</v>
      </c>
      <c r="D530" t="s">
        <v>5906</v>
      </c>
      <c r="E530" s="118"/>
      <c r="F530" s="118">
        <v>120</v>
      </c>
      <c r="G530" s="4">
        <f t="shared" si="6"/>
        <v>121.89999999999998</v>
      </c>
    </row>
    <row r="531" spans="1:12">
      <c r="A531" s="39">
        <v>45140</v>
      </c>
      <c r="B531" s="787" t="s">
        <v>5908</v>
      </c>
      <c r="C531" s="787" t="s">
        <v>19</v>
      </c>
      <c r="D531" t="s">
        <v>12</v>
      </c>
      <c r="E531" s="118"/>
      <c r="F531" s="118">
        <v>119.9</v>
      </c>
      <c r="G531" s="4">
        <f t="shared" si="6"/>
        <v>1.9999999999999716</v>
      </c>
    </row>
    <row r="532" spans="1:12">
      <c r="A532" s="39">
        <v>45140</v>
      </c>
      <c r="B532" s="787" t="s">
        <v>5908</v>
      </c>
      <c r="C532" s="787" t="s">
        <v>19</v>
      </c>
      <c r="D532" t="s">
        <v>13</v>
      </c>
      <c r="E532" s="118"/>
      <c r="F532" s="118">
        <v>2</v>
      </c>
      <c r="G532" s="4">
        <f t="shared" si="6"/>
        <v>-2.8421709430404007E-14</v>
      </c>
    </row>
    <row r="533" spans="1:12">
      <c r="A533" s="41">
        <v>45138</v>
      </c>
      <c r="B533" s="786" t="s">
        <v>10</v>
      </c>
      <c r="C533" s="786" t="s">
        <v>20</v>
      </c>
      <c r="D533" t="s">
        <v>12</v>
      </c>
      <c r="E533" s="118">
        <v>112.9</v>
      </c>
      <c r="G533" s="4">
        <f t="shared" si="6"/>
        <v>112.89999999999998</v>
      </c>
    </row>
    <row r="534" spans="1:12">
      <c r="B534" s="787"/>
      <c r="C534" s="787"/>
      <c r="D534" t="s">
        <v>13</v>
      </c>
      <c r="E534" s="118">
        <v>2</v>
      </c>
      <c r="G534" s="4">
        <f t="shared" si="6"/>
        <v>114.89999999999998</v>
      </c>
    </row>
    <row r="535" spans="1:12">
      <c r="B535" s="787"/>
      <c r="C535" s="787"/>
      <c r="D535" t="s">
        <v>14</v>
      </c>
      <c r="E535" s="118">
        <v>350</v>
      </c>
      <c r="G535" s="4">
        <f t="shared" si="6"/>
        <v>464.9</v>
      </c>
    </row>
    <row r="536" spans="1:12">
      <c r="B536" s="787"/>
      <c r="C536" s="787"/>
      <c r="D536" t="s">
        <v>5906</v>
      </c>
      <c r="E536" s="118">
        <v>120</v>
      </c>
      <c r="F536" s="118"/>
      <c r="G536" s="4">
        <f t="shared" si="6"/>
        <v>584.9</v>
      </c>
    </row>
    <row r="537" spans="1:12">
      <c r="A537" s="39">
        <v>45140</v>
      </c>
      <c r="B537" s="787" t="s">
        <v>5909</v>
      </c>
      <c r="C537" s="787" t="s">
        <v>20</v>
      </c>
      <c r="D537" t="s">
        <v>14</v>
      </c>
      <c r="E537" s="118"/>
      <c r="F537" s="118">
        <v>350</v>
      </c>
      <c r="G537" s="4">
        <f t="shared" si="6"/>
        <v>234.89999999999998</v>
      </c>
    </row>
    <row r="538" spans="1:12">
      <c r="A538" s="39">
        <v>45140</v>
      </c>
      <c r="B538" s="787" t="s">
        <v>5908</v>
      </c>
      <c r="C538" s="787" t="s">
        <v>20</v>
      </c>
      <c r="D538" t="s">
        <v>5906</v>
      </c>
      <c r="E538" s="118"/>
      <c r="F538" s="118">
        <v>120</v>
      </c>
      <c r="G538" s="4">
        <f t="shared" si="6"/>
        <v>114.89999999999998</v>
      </c>
    </row>
    <row r="539" spans="1:12">
      <c r="A539" s="39">
        <v>45177</v>
      </c>
      <c r="B539" s="787" t="s">
        <v>5910</v>
      </c>
      <c r="C539" s="787" t="s">
        <v>20</v>
      </c>
      <c r="D539" t="s">
        <v>12</v>
      </c>
      <c r="E539" s="118"/>
      <c r="F539" s="118">
        <v>112.9</v>
      </c>
      <c r="G539" s="4">
        <f t="shared" si="6"/>
        <v>1.9999999999999716</v>
      </c>
    </row>
    <row r="540" spans="1:12">
      <c r="A540" s="39">
        <v>45177</v>
      </c>
      <c r="B540" s="787" t="s">
        <v>5910</v>
      </c>
      <c r="C540" s="787" t="s">
        <v>20</v>
      </c>
      <c r="D540" t="s">
        <v>13</v>
      </c>
      <c r="E540" s="118"/>
      <c r="F540" s="118">
        <v>2</v>
      </c>
      <c r="G540" s="4">
        <f t="shared" si="6"/>
        <v>-2.8421709430404007E-14</v>
      </c>
    </row>
    <row r="541" spans="1:12">
      <c r="A541" s="41">
        <v>45169</v>
      </c>
      <c r="B541" s="786" t="s">
        <v>10</v>
      </c>
      <c r="C541" s="786" t="s">
        <v>21</v>
      </c>
      <c r="D541" t="s">
        <v>12</v>
      </c>
      <c r="E541" s="118">
        <v>108</v>
      </c>
      <c r="F541" s="118"/>
      <c r="G541" s="4">
        <f t="shared" si="6"/>
        <v>107.99999999999997</v>
      </c>
    </row>
    <row r="542" spans="1:12">
      <c r="B542" s="787"/>
      <c r="C542" s="787"/>
      <c r="D542" t="s">
        <v>13</v>
      </c>
      <c r="E542" s="118">
        <v>2.2999999999999998</v>
      </c>
      <c r="F542" s="118"/>
      <c r="G542" s="4">
        <f t="shared" si="6"/>
        <v>110.29999999999997</v>
      </c>
    </row>
    <row r="543" spans="1:12">
      <c r="B543" s="787"/>
      <c r="C543" s="787"/>
      <c r="D543" t="s">
        <v>14</v>
      </c>
      <c r="E543" s="118">
        <v>350</v>
      </c>
      <c r="F543" s="118"/>
      <c r="G543" s="4">
        <f t="shared" si="6"/>
        <v>460.29999999999995</v>
      </c>
    </row>
    <row r="544" spans="1:12">
      <c r="B544" s="787"/>
      <c r="C544" s="787"/>
      <c r="D544" t="s">
        <v>5906</v>
      </c>
      <c r="E544" s="118">
        <v>120</v>
      </c>
      <c r="G544" s="4">
        <f t="shared" si="6"/>
        <v>580.29999999999995</v>
      </c>
      <c r="J544" s="26"/>
    </row>
    <row r="545" spans="1:13">
      <c r="A545" s="39">
        <v>45177</v>
      </c>
      <c r="B545" s="787" t="s">
        <v>5910</v>
      </c>
      <c r="C545" s="787" t="s">
        <v>21</v>
      </c>
      <c r="D545" t="s">
        <v>5906</v>
      </c>
      <c r="F545" s="118">
        <v>120</v>
      </c>
      <c r="G545" s="4">
        <f t="shared" si="6"/>
        <v>460.29999999999995</v>
      </c>
    </row>
    <row r="546" spans="1:13">
      <c r="A546" s="39">
        <v>45177</v>
      </c>
      <c r="B546" s="787" t="s">
        <v>5911</v>
      </c>
      <c r="C546" s="787" t="s">
        <v>21</v>
      </c>
      <c r="D546" t="s">
        <v>14</v>
      </c>
      <c r="F546" s="121">
        <v>350</v>
      </c>
      <c r="G546" s="4">
        <f t="shared" si="6"/>
        <v>110.29999999999995</v>
      </c>
    </row>
    <row r="547" spans="1:13">
      <c r="A547" s="39">
        <v>45208</v>
      </c>
      <c r="B547" s="787" t="s">
        <v>5912</v>
      </c>
      <c r="C547" s="787" t="s">
        <v>21</v>
      </c>
      <c r="D547" t="s">
        <v>12</v>
      </c>
      <c r="F547" s="121">
        <v>108</v>
      </c>
      <c r="G547" s="4">
        <f t="shared" si="6"/>
        <v>2.2999999999999545</v>
      </c>
    </row>
    <row r="548" spans="1:13">
      <c r="A548" s="39">
        <v>45208</v>
      </c>
      <c r="B548" s="787" t="s">
        <v>5912</v>
      </c>
      <c r="C548" s="787" t="s">
        <v>21</v>
      </c>
      <c r="D548" t="s">
        <v>13</v>
      </c>
      <c r="F548" s="121">
        <v>2.2999999999999998</v>
      </c>
      <c r="G548" s="4">
        <f t="shared" si="6"/>
        <v>-4.5297099404706387E-14</v>
      </c>
      <c r="I548" s="10"/>
      <c r="J548" s="10"/>
      <c r="K548" s="10"/>
      <c r="L548" s="10"/>
      <c r="M548" s="10"/>
    </row>
    <row r="549" spans="1:13">
      <c r="A549" s="41">
        <v>45199</v>
      </c>
      <c r="B549" s="786" t="s">
        <v>10</v>
      </c>
      <c r="C549" s="786" t="s">
        <v>91</v>
      </c>
      <c r="D549" t="s">
        <v>12</v>
      </c>
      <c r="E549" s="118">
        <v>107.5</v>
      </c>
      <c r="G549" s="4">
        <f t="shared" ref="G549:G556" si="7">+G548+E549-F549</f>
        <v>107.49999999999996</v>
      </c>
      <c r="I549" s="786"/>
      <c r="K549" s="118"/>
    </row>
    <row r="550" spans="1:13">
      <c r="B550" s="787"/>
      <c r="C550" s="787"/>
      <c r="D550" t="s">
        <v>13</v>
      </c>
      <c r="E550" s="118">
        <v>2</v>
      </c>
      <c r="G550" s="4">
        <f t="shared" si="7"/>
        <v>109.49999999999996</v>
      </c>
      <c r="I550" s="787"/>
      <c r="K550" s="118"/>
    </row>
    <row r="551" spans="1:13">
      <c r="B551" s="787"/>
      <c r="C551" s="787"/>
      <c r="D551" t="s">
        <v>14</v>
      </c>
      <c r="E551" s="118">
        <v>350</v>
      </c>
      <c r="G551" s="4">
        <f t="shared" si="7"/>
        <v>459.49999999999994</v>
      </c>
      <c r="I551" s="786"/>
      <c r="K551" s="12"/>
    </row>
    <row r="552" spans="1:13">
      <c r="B552" s="787"/>
      <c r="C552" s="787"/>
      <c r="D552" t="s">
        <v>5906</v>
      </c>
      <c r="E552" s="118">
        <v>120</v>
      </c>
      <c r="G552" s="4">
        <f t="shared" si="7"/>
        <v>579.5</v>
      </c>
      <c r="I552" s="787"/>
      <c r="K552" s="12"/>
    </row>
    <row r="553" spans="1:13">
      <c r="A553" s="39">
        <v>45208</v>
      </c>
      <c r="B553" s="787" t="s">
        <v>5912</v>
      </c>
      <c r="C553" s="787" t="s">
        <v>91</v>
      </c>
      <c r="D553" t="s">
        <v>5867</v>
      </c>
      <c r="F553" s="121">
        <v>120</v>
      </c>
      <c r="G553" s="4">
        <f t="shared" si="7"/>
        <v>459.5</v>
      </c>
      <c r="I553" s="787"/>
      <c r="K553" s="12"/>
    </row>
    <row r="554" spans="1:13">
      <c r="A554" s="39">
        <v>45206</v>
      </c>
      <c r="B554" s="787" t="s">
        <v>5913</v>
      </c>
      <c r="C554" s="787" t="s">
        <v>91</v>
      </c>
      <c r="D554" t="s">
        <v>14</v>
      </c>
      <c r="F554" s="121">
        <v>350</v>
      </c>
      <c r="G554" s="4">
        <f t="shared" si="7"/>
        <v>109.5</v>
      </c>
      <c r="I554" s="787"/>
      <c r="K554" s="118"/>
    </row>
    <row r="555" spans="1:13">
      <c r="A555" s="39">
        <v>45251</v>
      </c>
      <c r="B555" s="787" t="s">
        <v>5914</v>
      </c>
      <c r="C555" s="787" t="s">
        <v>91</v>
      </c>
      <c r="D555" t="s">
        <v>12</v>
      </c>
      <c r="F555" s="118">
        <v>107.5</v>
      </c>
      <c r="G555" s="4">
        <f t="shared" si="7"/>
        <v>2</v>
      </c>
      <c r="I555" s="787"/>
      <c r="K555" s="118"/>
    </row>
    <row r="556" spans="1:13">
      <c r="A556" s="39">
        <v>45251</v>
      </c>
      <c r="B556" s="787" t="s">
        <v>5914</v>
      </c>
      <c r="C556" s="787" t="s">
        <v>91</v>
      </c>
      <c r="D556" t="s">
        <v>13</v>
      </c>
      <c r="F556" s="118">
        <v>2</v>
      </c>
      <c r="G556" s="4">
        <f t="shared" si="7"/>
        <v>0</v>
      </c>
      <c r="I556" s="787"/>
      <c r="K556" s="118"/>
    </row>
    <row r="557" spans="1:13">
      <c r="A557" s="41">
        <v>45230</v>
      </c>
      <c r="B557" s="786" t="s">
        <v>10</v>
      </c>
      <c r="C557" s="786" t="s">
        <v>23</v>
      </c>
      <c r="D557" t="s">
        <v>12</v>
      </c>
      <c r="E557" s="12">
        <v>104.5</v>
      </c>
      <c r="G557" s="4">
        <f t="shared" ref="G557:G585" si="8">+G556+E557-F557</f>
        <v>104.5</v>
      </c>
      <c r="J557" s="118"/>
      <c r="K557" s="121"/>
    </row>
    <row r="558" spans="1:13">
      <c r="B558" s="787"/>
      <c r="C558" s="787"/>
      <c r="D558" t="s">
        <v>13</v>
      </c>
      <c r="E558" s="12">
        <v>2</v>
      </c>
      <c r="G558" s="4">
        <f t="shared" si="8"/>
        <v>106.5</v>
      </c>
      <c r="I558" s="786"/>
      <c r="K558" s="12"/>
      <c r="L558" s="206"/>
    </row>
    <row r="559" spans="1:13">
      <c r="B559" s="787"/>
      <c r="C559" s="787"/>
      <c r="D559" t="s">
        <v>14</v>
      </c>
      <c r="E559" s="12">
        <v>350</v>
      </c>
      <c r="G559" s="4">
        <f t="shared" si="8"/>
        <v>456.5</v>
      </c>
      <c r="I559" s="787"/>
      <c r="K559" s="12"/>
      <c r="L559" s="12"/>
    </row>
    <row r="560" spans="1:13">
      <c r="B560" s="787"/>
      <c r="C560" s="787"/>
      <c r="D560" t="s">
        <v>5906</v>
      </c>
      <c r="E560" s="118">
        <v>120</v>
      </c>
      <c r="G560" s="4">
        <f t="shared" si="8"/>
        <v>576.5</v>
      </c>
      <c r="J560" s="787"/>
      <c r="L560" s="12"/>
      <c r="M560" s="121"/>
    </row>
    <row r="561" spans="1:14">
      <c r="A561" s="39">
        <v>45251</v>
      </c>
      <c r="B561" s="787" t="s">
        <v>5914</v>
      </c>
      <c r="C561" s="787" t="s">
        <v>23</v>
      </c>
      <c r="D561" t="s">
        <v>5906</v>
      </c>
      <c r="F561" s="118">
        <v>120</v>
      </c>
      <c r="G561" s="4">
        <f t="shared" si="8"/>
        <v>456.5</v>
      </c>
      <c r="L561" s="12"/>
      <c r="M561" s="121"/>
    </row>
    <row r="562" spans="1:14">
      <c r="A562" s="39">
        <v>45251</v>
      </c>
      <c r="B562" s="787" t="s">
        <v>5915</v>
      </c>
      <c r="C562" s="787" t="s">
        <v>23</v>
      </c>
      <c r="D562" t="s">
        <v>14</v>
      </c>
      <c r="F562" s="121">
        <v>350</v>
      </c>
      <c r="G562" s="4">
        <f t="shared" si="8"/>
        <v>106.5</v>
      </c>
      <c r="M562" s="12"/>
    </row>
    <row r="563" spans="1:14">
      <c r="A563" s="39">
        <v>45265</v>
      </c>
      <c r="B563" s="787" t="s">
        <v>5916</v>
      </c>
      <c r="C563" s="787" t="s">
        <v>23</v>
      </c>
      <c r="D563" t="s">
        <v>12</v>
      </c>
      <c r="F563" s="12">
        <v>104.5</v>
      </c>
      <c r="G563" s="4">
        <f t="shared" si="8"/>
        <v>2</v>
      </c>
      <c r="M563" s="12"/>
    </row>
    <row r="564" spans="1:14">
      <c r="A564" s="39">
        <v>45265</v>
      </c>
      <c r="B564" s="787" t="s">
        <v>5916</v>
      </c>
      <c r="C564" s="787" t="s">
        <v>23</v>
      </c>
      <c r="D564" t="s">
        <v>13</v>
      </c>
      <c r="F564" s="12">
        <v>2</v>
      </c>
      <c r="G564" s="4">
        <f t="shared" si="8"/>
        <v>0</v>
      </c>
      <c r="M564" s="12"/>
    </row>
    <row r="565" spans="1:14">
      <c r="A565" s="41">
        <v>45260</v>
      </c>
      <c r="B565" s="786" t="s">
        <v>10</v>
      </c>
      <c r="C565" s="786" t="s">
        <v>3988</v>
      </c>
      <c r="D565" t="s">
        <v>12</v>
      </c>
      <c r="E565" s="12">
        <v>113.6</v>
      </c>
      <c r="G565" s="4">
        <f t="shared" si="8"/>
        <v>113.6</v>
      </c>
      <c r="M565" s="12"/>
    </row>
    <row r="566" spans="1:14">
      <c r="B566" s="787"/>
      <c r="C566" s="787"/>
      <c r="D566" t="s">
        <v>13</v>
      </c>
      <c r="E566" s="12">
        <v>15</v>
      </c>
      <c r="G566" s="4">
        <f t="shared" si="8"/>
        <v>128.6</v>
      </c>
      <c r="M566" s="12"/>
    </row>
    <row r="567" spans="1:14">
      <c r="B567" s="787"/>
      <c r="C567" s="787"/>
      <c r="D567" t="s">
        <v>14</v>
      </c>
      <c r="E567" s="12">
        <v>350</v>
      </c>
      <c r="G567" s="4">
        <f t="shared" si="8"/>
        <v>478.6</v>
      </c>
      <c r="M567" s="118"/>
    </row>
    <row r="568" spans="1:14">
      <c r="B568" s="787"/>
      <c r="C568" s="787"/>
      <c r="D568" t="s">
        <v>5906</v>
      </c>
      <c r="E568" s="118">
        <v>120</v>
      </c>
      <c r="G568" s="4">
        <f t="shared" si="8"/>
        <v>598.6</v>
      </c>
      <c r="I568" s="786"/>
      <c r="K568" s="12"/>
      <c r="M568" s="121"/>
      <c r="N568" s="121"/>
    </row>
    <row r="569" spans="1:14">
      <c r="A569" s="39">
        <v>45265</v>
      </c>
      <c r="B569" s="787" t="s">
        <v>5917</v>
      </c>
      <c r="C569" s="787" t="s">
        <v>3988</v>
      </c>
      <c r="D569" t="s">
        <v>14</v>
      </c>
      <c r="F569" s="121">
        <v>350</v>
      </c>
      <c r="G569" s="4">
        <f t="shared" si="8"/>
        <v>248.60000000000002</v>
      </c>
      <c r="I569" s="787"/>
      <c r="K569" s="12"/>
      <c r="M569" s="121"/>
    </row>
    <row r="570" spans="1:14">
      <c r="A570" s="39">
        <v>45265</v>
      </c>
      <c r="B570" s="787" t="s">
        <v>5916</v>
      </c>
      <c r="C570" s="787" t="s">
        <v>3988</v>
      </c>
      <c r="D570" t="s">
        <v>5906</v>
      </c>
      <c r="F570" s="118">
        <v>120</v>
      </c>
      <c r="G570" s="4">
        <f t="shared" si="8"/>
        <v>128.60000000000002</v>
      </c>
      <c r="I570" s="786"/>
      <c r="K570" s="121"/>
      <c r="M570" s="121"/>
    </row>
    <row r="571" spans="1:14">
      <c r="A571" s="39">
        <v>45295</v>
      </c>
      <c r="B571" s="787" t="s">
        <v>5918</v>
      </c>
      <c r="C571" s="787" t="s">
        <v>3988</v>
      </c>
      <c r="D571" t="s">
        <v>12</v>
      </c>
      <c r="F571" s="12">
        <v>113.6</v>
      </c>
      <c r="G571" s="4">
        <f t="shared" si="8"/>
        <v>15.000000000000028</v>
      </c>
      <c r="I571" s="786"/>
      <c r="K571" s="121"/>
      <c r="M571" s="121"/>
    </row>
    <row r="572" spans="1:14">
      <c r="A572" s="39">
        <v>45295</v>
      </c>
      <c r="B572" s="787" t="s">
        <v>5918</v>
      </c>
      <c r="C572" s="787" t="s">
        <v>3988</v>
      </c>
      <c r="D572" t="s">
        <v>13</v>
      </c>
      <c r="F572" s="12">
        <v>15</v>
      </c>
      <c r="G572" s="4">
        <f t="shared" si="8"/>
        <v>2.8421709430404007E-14</v>
      </c>
      <c r="I572" s="786"/>
      <c r="K572" s="121"/>
      <c r="M572" s="121"/>
    </row>
    <row r="573" spans="1:14">
      <c r="A573" s="41">
        <v>45291</v>
      </c>
      <c r="B573" s="786" t="s">
        <v>10</v>
      </c>
      <c r="C573" s="786" t="s">
        <v>25</v>
      </c>
      <c r="D573" t="s">
        <v>12</v>
      </c>
      <c r="E573" s="121">
        <v>121.4</v>
      </c>
      <c r="G573" s="4">
        <f t="shared" si="8"/>
        <v>121.40000000000003</v>
      </c>
      <c r="K573" s="121"/>
    </row>
    <row r="574" spans="1:14">
      <c r="B574" s="787"/>
      <c r="C574" s="787"/>
      <c r="D574" t="s">
        <v>13</v>
      </c>
      <c r="E574" s="121">
        <v>5</v>
      </c>
      <c r="G574" s="4">
        <f t="shared" si="8"/>
        <v>126.40000000000003</v>
      </c>
      <c r="K574" s="12"/>
      <c r="L574" s="26"/>
    </row>
    <row r="575" spans="1:14">
      <c r="B575" s="787"/>
      <c r="C575" s="787"/>
      <c r="D575" t="s">
        <v>14</v>
      </c>
      <c r="E575" s="121">
        <v>350</v>
      </c>
      <c r="G575" s="4">
        <f t="shared" si="8"/>
        <v>476.40000000000003</v>
      </c>
    </row>
    <row r="576" spans="1:14">
      <c r="A576" s="39">
        <v>45295</v>
      </c>
      <c r="B576" s="787" t="s">
        <v>5918</v>
      </c>
      <c r="C576" s="787" t="s">
        <v>25</v>
      </c>
      <c r="D576" t="s">
        <v>5906</v>
      </c>
      <c r="E576" s="121">
        <v>120</v>
      </c>
      <c r="G576" s="4">
        <f t="shared" si="8"/>
        <v>596.40000000000009</v>
      </c>
      <c r="J576" s="121"/>
    </row>
    <row r="577" spans="1:11">
      <c r="A577" s="39">
        <v>45295</v>
      </c>
      <c r="B577" s="787" t="s">
        <v>5918</v>
      </c>
      <c r="C577" s="787" t="s">
        <v>25</v>
      </c>
      <c r="D577" t="s">
        <v>5906</v>
      </c>
      <c r="F577" s="121">
        <v>120</v>
      </c>
      <c r="G577" s="4">
        <f t="shared" si="8"/>
        <v>476.40000000000009</v>
      </c>
      <c r="J577" s="121"/>
    </row>
    <row r="578" spans="1:11" s="365" customFormat="1">
      <c r="A578" s="364">
        <v>45295</v>
      </c>
      <c r="B578" s="807" t="s">
        <v>5919</v>
      </c>
      <c r="C578" s="807" t="s">
        <v>25</v>
      </c>
      <c r="D578" s="365" t="s">
        <v>14</v>
      </c>
      <c r="E578" s="368"/>
      <c r="F578" s="368">
        <v>350</v>
      </c>
      <c r="G578" s="369">
        <f t="shared" si="8"/>
        <v>126.40000000000009</v>
      </c>
      <c r="J578" s="368"/>
    </row>
    <row r="579" spans="1:11">
      <c r="A579" s="39">
        <v>45322</v>
      </c>
      <c r="B579" s="787" t="s">
        <v>5920</v>
      </c>
      <c r="C579" s="787" t="s">
        <v>25</v>
      </c>
      <c r="D579" t="s">
        <v>12</v>
      </c>
      <c r="F579" s="121">
        <v>121.4</v>
      </c>
      <c r="G579" s="4">
        <f t="shared" si="8"/>
        <v>5.0000000000000853</v>
      </c>
      <c r="J579" s="121"/>
    </row>
    <row r="580" spans="1:11">
      <c r="A580" s="39">
        <v>45322</v>
      </c>
      <c r="B580" s="787" t="s">
        <v>5920</v>
      </c>
      <c r="C580" s="787" t="s">
        <v>25</v>
      </c>
      <c r="D580" t="s">
        <v>13</v>
      </c>
      <c r="F580" s="121">
        <v>5</v>
      </c>
      <c r="G580" s="4">
        <f t="shared" si="8"/>
        <v>8.5265128291212022E-14</v>
      </c>
      <c r="J580" s="121"/>
    </row>
    <row r="581" spans="1:11">
      <c r="A581" s="41">
        <v>45322</v>
      </c>
      <c r="B581" s="786" t="s">
        <v>10</v>
      </c>
      <c r="C581" s="786" t="s">
        <v>11</v>
      </c>
      <c r="D581" t="s">
        <v>12</v>
      </c>
      <c r="E581" s="121">
        <v>90.1</v>
      </c>
      <c r="G581" s="4">
        <f t="shared" si="8"/>
        <v>90.10000000000008</v>
      </c>
      <c r="J581" s="121"/>
    </row>
    <row r="582" spans="1:11">
      <c r="B582" s="787"/>
      <c r="C582" s="787"/>
      <c r="D582" t="s">
        <v>13</v>
      </c>
      <c r="E582" s="121">
        <v>5.6</v>
      </c>
      <c r="G582" s="4">
        <f t="shared" si="8"/>
        <v>95.700000000000074</v>
      </c>
      <c r="J582" s="121"/>
      <c r="K582" s="121"/>
    </row>
    <row r="583" spans="1:11">
      <c r="B583" s="787"/>
      <c r="C583" s="787"/>
      <c r="D583" t="s">
        <v>14</v>
      </c>
      <c r="E583" s="121">
        <v>233.3</v>
      </c>
      <c r="G583" s="4">
        <f t="shared" si="8"/>
        <v>329.00000000000011</v>
      </c>
    </row>
    <row r="584" spans="1:11">
      <c r="B584" s="787"/>
      <c r="C584" s="787"/>
      <c r="D584" t="s">
        <v>5906</v>
      </c>
      <c r="E584" s="121">
        <v>120</v>
      </c>
      <c r="G584" s="4">
        <f t="shared" si="8"/>
        <v>449.00000000000011</v>
      </c>
    </row>
    <row r="585" spans="1:11">
      <c r="B585" s="787"/>
      <c r="C585" s="787"/>
      <c r="D585" t="s">
        <v>338</v>
      </c>
      <c r="E585" s="121">
        <v>1000</v>
      </c>
      <c r="G585" s="4">
        <f t="shared" si="8"/>
        <v>1449</v>
      </c>
    </row>
    <row r="586" spans="1:11" s="365" customFormat="1">
      <c r="A586" s="364">
        <v>45300</v>
      </c>
      <c r="B586" s="807" t="s">
        <v>5921</v>
      </c>
      <c r="C586" s="807" t="s">
        <v>11</v>
      </c>
      <c r="D586" s="365" t="s">
        <v>338</v>
      </c>
      <c r="E586" s="368"/>
      <c r="F586" s="368">
        <v>1000</v>
      </c>
      <c r="G586" s="369">
        <f t="shared" si="6"/>
        <v>449</v>
      </c>
    </row>
    <row r="587" spans="1:11" s="365" customFormat="1">
      <c r="A587" s="364">
        <v>45322</v>
      </c>
      <c r="B587" s="807" t="s">
        <v>5922</v>
      </c>
      <c r="C587" s="807" t="s">
        <v>11</v>
      </c>
      <c r="D587" s="365" t="s">
        <v>14</v>
      </c>
      <c r="E587" s="368"/>
      <c r="F587" s="368">
        <v>233.3</v>
      </c>
      <c r="G587" s="369">
        <f t="shared" ref="G587:G656" si="9">+G586+E587-F587</f>
        <v>215.7</v>
      </c>
    </row>
    <row r="588" spans="1:11">
      <c r="A588" s="39">
        <v>45322</v>
      </c>
      <c r="B588" s="787" t="s">
        <v>5920</v>
      </c>
      <c r="C588" s="787" t="s">
        <v>11</v>
      </c>
      <c r="D588" t="s">
        <v>5906</v>
      </c>
      <c r="F588" s="121">
        <v>120</v>
      </c>
      <c r="G588" s="4">
        <f t="shared" si="9"/>
        <v>95.699999999999989</v>
      </c>
    </row>
    <row r="589" spans="1:11">
      <c r="A589" s="39">
        <v>45337</v>
      </c>
      <c r="B589" s="787" t="s">
        <v>5923</v>
      </c>
      <c r="C589" s="787" t="s">
        <v>11</v>
      </c>
      <c r="D589" t="s">
        <v>12</v>
      </c>
      <c r="F589" s="121">
        <v>90.1</v>
      </c>
      <c r="G589" s="4">
        <f t="shared" si="9"/>
        <v>5.5999999999999943</v>
      </c>
    </row>
    <row r="590" spans="1:11">
      <c r="A590" s="39">
        <v>45337</v>
      </c>
      <c r="B590" s="787" t="s">
        <v>5923</v>
      </c>
      <c r="C590" s="787" t="s">
        <v>11</v>
      </c>
      <c r="D590" t="s">
        <v>13</v>
      </c>
      <c r="F590" s="121">
        <v>5.6</v>
      </c>
      <c r="G590" s="4">
        <f t="shared" si="9"/>
        <v>0</v>
      </c>
      <c r="I590" s="26"/>
    </row>
    <row r="591" spans="1:11">
      <c r="A591" s="41">
        <v>45351</v>
      </c>
      <c r="B591" s="786" t="s">
        <v>10</v>
      </c>
      <c r="C591" s="786" t="s">
        <v>15</v>
      </c>
      <c r="D591" t="s">
        <v>12</v>
      </c>
      <c r="E591" s="121">
        <v>20.6</v>
      </c>
      <c r="G591" s="4">
        <f t="shared" si="9"/>
        <v>20.6</v>
      </c>
    </row>
    <row r="592" spans="1:11">
      <c r="B592" s="787"/>
      <c r="C592" s="787"/>
      <c r="D592" t="s">
        <v>13</v>
      </c>
      <c r="E592" s="121">
        <v>5</v>
      </c>
      <c r="G592" s="4">
        <f t="shared" si="9"/>
        <v>25.6</v>
      </c>
    </row>
    <row r="593" spans="1:13">
      <c r="B593" s="787"/>
      <c r="C593" s="787"/>
      <c r="D593" t="s">
        <v>14</v>
      </c>
      <c r="E593" s="121">
        <v>250</v>
      </c>
      <c r="G593" s="4">
        <f t="shared" si="9"/>
        <v>275.60000000000002</v>
      </c>
    </row>
    <row r="594" spans="1:13">
      <c r="B594" s="787"/>
      <c r="C594" s="787"/>
      <c r="D594" t="s">
        <v>5906</v>
      </c>
      <c r="E594" s="121">
        <v>120</v>
      </c>
      <c r="G594" s="4">
        <f t="shared" si="9"/>
        <v>395.6</v>
      </c>
      <c r="J594" s="822"/>
      <c r="K594" s="822"/>
      <c r="L594" s="822"/>
    </row>
    <row r="595" spans="1:13">
      <c r="A595" s="39">
        <v>45371</v>
      </c>
      <c r="B595" s="787" t="s">
        <v>5924</v>
      </c>
      <c r="C595" s="787" t="s">
        <v>15</v>
      </c>
      <c r="D595" t="s">
        <v>12</v>
      </c>
      <c r="F595" s="121">
        <v>20.6</v>
      </c>
      <c r="G595" s="4">
        <f t="shared" si="9"/>
        <v>375</v>
      </c>
      <c r="J595" s="786"/>
      <c r="L595" s="121"/>
    </row>
    <row r="596" spans="1:13">
      <c r="A596" s="39">
        <v>45371</v>
      </c>
      <c r="B596" s="787" t="s">
        <v>5924</v>
      </c>
      <c r="C596" s="787" t="s">
        <v>15</v>
      </c>
      <c r="D596" t="s">
        <v>13</v>
      </c>
      <c r="F596" s="121">
        <v>5</v>
      </c>
      <c r="G596" s="4">
        <f t="shared" si="9"/>
        <v>370</v>
      </c>
      <c r="J596" s="787"/>
      <c r="L596" s="121"/>
    </row>
    <row r="597" spans="1:13">
      <c r="A597" s="39">
        <v>45371</v>
      </c>
      <c r="B597" s="787" t="s">
        <v>5924</v>
      </c>
      <c r="C597" s="787" t="s">
        <v>15</v>
      </c>
      <c r="D597" t="s">
        <v>5906</v>
      </c>
      <c r="F597" s="121">
        <v>120</v>
      </c>
      <c r="G597" s="4">
        <f t="shared" si="9"/>
        <v>250</v>
      </c>
      <c r="J597" s="787"/>
      <c r="L597" s="121"/>
    </row>
    <row r="598" spans="1:13" s="365" customFormat="1">
      <c r="A598" s="364">
        <v>45371</v>
      </c>
      <c r="B598" s="807" t="s">
        <v>5925</v>
      </c>
      <c r="C598" s="807" t="s">
        <v>15</v>
      </c>
      <c r="D598" s="365" t="s">
        <v>14</v>
      </c>
      <c r="E598" s="368"/>
      <c r="F598" s="368">
        <v>250</v>
      </c>
      <c r="G598" s="369">
        <f t="shared" si="9"/>
        <v>0</v>
      </c>
      <c r="J598" s="807"/>
      <c r="L598" s="368"/>
    </row>
    <row r="599" spans="1:13">
      <c r="A599" s="41">
        <v>45382</v>
      </c>
      <c r="B599" s="786" t="s">
        <v>10</v>
      </c>
      <c r="C599" s="786" t="s">
        <v>16</v>
      </c>
      <c r="D599" t="s">
        <v>12</v>
      </c>
      <c r="E599" s="121">
        <v>39.799999999999997</v>
      </c>
      <c r="G599" s="4">
        <f t="shared" si="9"/>
        <v>39.799999999999997</v>
      </c>
      <c r="L599" s="121"/>
    </row>
    <row r="600" spans="1:13">
      <c r="B600" s="787"/>
      <c r="C600" s="787"/>
      <c r="D600" t="s">
        <v>13</v>
      </c>
      <c r="E600" s="121">
        <v>5</v>
      </c>
      <c r="G600" s="4">
        <f t="shared" si="9"/>
        <v>44.8</v>
      </c>
      <c r="M600" s="121"/>
    </row>
    <row r="601" spans="1:13">
      <c r="B601" s="787"/>
      <c r="C601" s="787"/>
      <c r="D601" t="s">
        <v>14</v>
      </c>
      <c r="E601" s="121">
        <v>500</v>
      </c>
      <c r="G601" s="4">
        <f t="shared" si="9"/>
        <v>544.79999999999995</v>
      </c>
    </row>
    <row r="602" spans="1:13">
      <c r="B602" s="787"/>
      <c r="C602" s="787"/>
      <c r="D602" t="s">
        <v>5906</v>
      </c>
      <c r="E602" s="121">
        <v>160</v>
      </c>
      <c r="G602" s="4">
        <f t="shared" si="9"/>
        <v>704.8</v>
      </c>
      <c r="J602" s="786"/>
      <c r="L602" s="121"/>
    </row>
    <row r="603" spans="1:13">
      <c r="A603" s="39">
        <v>45391</v>
      </c>
      <c r="B603" s="787" t="s">
        <v>5926</v>
      </c>
      <c r="C603" s="787" t="s">
        <v>16</v>
      </c>
      <c r="D603" t="s">
        <v>5906</v>
      </c>
      <c r="F603" s="121">
        <v>160</v>
      </c>
      <c r="G603" s="4">
        <f t="shared" si="9"/>
        <v>544.79999999999995</v>
      </c>
      <c r="J603" s="787"/>
      <c r="L603" s="121"/>
    </row>
    <row r="604" spans="1:13" s="365" customFormat="1">
      <c r="A604" s="364">
        <v>45391</v>
      </c>
      <c r="B604" s="807" t="s">
        <v>5927</v>
      </c>
      <c r="C604" s="807" t="s">
        <v>16</v>
      </c>
      <c r="D604" s="365" t="s">
        <v>14</v>
      </c>
      <c r="E604" s="368"/>
      <c r="F604" s="368">
        <v>500</v>
      </c>
      <c r="G604" s="369">
        <f t="shared" si="9"/>
        <v>44.799999999999955</v>
      </c>
      <c r="J604" s="818"/>
      <c r="L604" s="368"/>
    </row>
    <row r="605" spans="1:13">
      <c r="A605" s="39">
        <v>45427</v>
      </c>
      <c r="B605" s="787" t="s">
        <v>5928</v>
      </c>
      <c r="C605" s="787" t="s">
        <v>16</v>
      </c>
      <c r="D605" t="s">
        <v>12</v>
      </c>
      <c r="F605" s="121">
        <v>39.799999999999997</v>
      </c>
      <c r="G605" s="4">
        <f t="shared" si="9"/>
        <v>4.9999999999999574</v>
      </c>
      <c r="J605" s="786"/>
      <c r="L605" s="121"/>
    </row>
    <row r="606" spans="1:13">
      <c r="A606" s="39">
        <v>45427</v>
      </c>
      <c r="B606" s="787" t="s">
        <v>5928</v>
      </c>
      <c r="C606" s="787" t="s">
        <v>16</v>
      </c>
      <c r="D606" t="s">
        <v>13</v>
      </c>
      <c r="F606" s="121">
        <v>5</v>
      </c>
      <c r="G606" s="4">
        <f t="shared" si="9"/>
        <v>-4.2632564145606011E-14</v>
      </c>
      <c r="J606" s="786"/>
      <c r="L606" s="121"/>
    </row>
    <row r="607" spans="1:13">
      <c r="A607" s="41">
        <v>45412</v>
      </c>
      <c r="B607" s="786" t="s">
        <v>10</v>
      </c>
      <c r="C607" s="786" t="s">
        <v>17</v>
      </c>
      <c r="D607" t="s">
        <v>12</v>
      </c>
      <c r="E607" s="121">
        <v>35.5</v>
      </c>
      <c r="G607" s="4">
        <f t="shared" si="9"/>
        <v>35.499999999999957</v>
      </c>
      <c r="I607" s="26"/>
      <c r="L607" s="121"/>
    </row>
    <row r="608" spans="1:13">
      <c r="B608" s="787"/>
      <c r="C608" s="787"/>
      <c r="D608" t="s">
        <v>13</v>
      </c>
      <c r="E608" s="121">
        <v>5</v>
      </c>
      <c r="G608" s="4">
        <f t="shared" si="9"/>
        <v>40.499999999999957</v>
      </c>
      <c r="L608" s="121"/>
    </row>
    <row r="609" spans="1:13">
      <c r="B609" s="787"/>
      <c r="C609" s="787"/>
      <c r="D609" t="s">
        <v>14</v>
      </c>
      <c r="E609" s="121">
        <v>500</v>
      </c>
      <c r="G609" s="4">
        <f t="shared" si="9"/>
        <v>540.5</v>
      </c>
      <c r="L609" s="121"/>
    </row>
    <row r="610" spans="1:13" s="365" customFormat="1">
      <c r="A610" s="364">
        <v>45427</v>
      </c>
      <c r="B610" s="807" t="s">
        <v>5929</v>
      </c>
      <c r="C610" s="807" t="s">
        <v>17</v>
      </c>
      <c r="D610" s="365" t="s">
        <v>14</v>
      </c>
      <c r="E610" s="368"/>
      <c r="F610" s="368">
        <v>500</v>
      </c>
      <c r="G610" s="369">
        <f t="shared" si="9"/>
        <v>40.5</v>
      </c>
      <c r="M610" s="368"/>
    </row>
    <row r="611" spans="1:13">
      <c r="A611" s="39">
        <v>45427</v>
      </c>
      <c r="B611" s="787" t="s">
        <v>5928</v>
      </c>
      <c r="C611" s="787" t="s">
        <v>17</v>
      </c>
      <c r="D611" t="s">
        <v>12</v>
      </c>
      <c r="F611" s="121">
        <v>35.5</v>
      </c>
      <c r="G611" s="4">
        <f t="shared" si="9"/>
        <v>5</v>
      </c>
    </row>
    <row r="612" spans="1:13">
      <c r="A612" s="39">
        <v>45427</v>
      </c>
      <c r="B612" s="787" t="s">
        <v>5928</v>
      </c>
      <c r="C612" s="787" t="s">
        <v>17</v>
      </c>
      <c r="D612" t="s">
        <v>13</v>
      </c>
      <c r="F612" s="121">
        <v>5</v>
      </c>
      <c r="G612" s="4">
        <f t="shared" si="9"/>
        <v>0</v>
      </c>
    </row>
    <row r="613" spans="1:13">
      <c r="A613" s="41">
        <v>45443</v>
      </c>
      <c r="B613" s="786" t="s">
        <v>10</v>
      </c>
      <c r="C613" s="786" t="s">
        <v>18</v>
      </c>
      <c r="D613" t="s">
        <v>12</v>
      </c>
      <c r="E613" s="12">
        <v>36</v>
      </c>
      <c r="F613" s="65"/>
      <c r="G613" s="4">
        <f t="shared" si="9"/>
        <v>36</v>
      </c>
      <c r="I613" s="786" t="s">
        <v>18</v>
      </c>
      <c r="J613" t="s">
        <v>12</v>
      </c>
      <c r="K613" s="12">
        <v>36</v>
      </c>
    </row>
    <row r="614" spans="1:13">
      <c r="B614" s="787"/>
      <c r="C614" s="787"/>
      <c r="D614" t="s">
        <v>13</v>
      </c>
      <c r="E614" s="12">
        <v>5</v>
      </c>
      <c r="F614" s="65"/>
      <c r="G614" s="4">
        <f t="shared" si="9"/>
        <v>41</v>
      </c>
      <c r="I614" s="787"/>
      <c r="J614" t="s">
        <v>13</v>
      </c>
      <c r="K614" s="12">
        <v>5</v>
      </c>
    </row>
    <row r="615" spans="1:13">
      <c r="B615" s="787"/>
      <c r="C615" s="787"/>
      <c r="D615" t="s">
        <v>14</v>
      </c>
      <c r="E615" s="12">
        <v>500</v>
      </c>
      <c r="F615" s="65"/>
      <c r="G615" s="4">
        <f>+G614+E615-F615</f>
        <v>541</v>
      </c>
      <c r="I615" s="787"/>
      <c r="J615" t="s">
        <v>14</v>
      </c>
      <c r="K615" s="12">
        <v>85</v>
      </c>
    </row>
    <row r="616" spans="1:13">
      <c r="B616" s="787"/>
      <c r="C616" s="787"/>
      <c r="D616" t="s">
        <v>907</v>
      </c>
      <c r="E616" s="12">
        <v>10</v>
      </c>
      <c r="F616" s="65"/>
      <c r="G616" s="4">
        <f t="shared" si="9"/>
        <v>551</v>
      </c>
      <c r="I616" s="787"/>
      <c r="J616" t="s">
        <v>907</v>
      </c>
      <c r="K616" s="12">
        <v>10</v>
      </c>
    </row>
    <row r="617" spans="1:13" s="365" customFormat="1">
      <c r="A617" s="364">
        <v>45443</v>
      </c>
      <c r="B617" s="807" t="s">
        <v>5930</v>
      </c>
      <c r="C617" s="807" t="s">
        <v>18</v>
      </c>
      <c r="D617" s="365" t="s">
        <v>14</v>
      </c>
      <c r="E617" s="370"/>
      <c r="F617" s="372">
        <v>415</v>
      </c>
      <c r="G617" s="369">
        <f t="shared" si="9"/>
        <v>136</v>
      </c>
      <c r="K617" s="370">
        <f>SUM(K613:K616)</f>
        <v>136</v>
      </c>
    </row>
    <row r="618" spans="1:13">
      <c r="A618" s="39">
        <v>45463</v>
      </c>
      <c r="B618" s="787" t="s">
        <v>5931</v>
      </c>
      <c r="C618" s="787" t="s">
        <v>18</v>
      </c>
      <c r="D618" t="s">
        <v>12</v>
      </c>
      <c r="F618" s="12">
        <v>36</v>
      </c>
      <c r="G618" s="4">
        <f t="shared" si="9"/>
        <v>100</v>
      </c>
    </row>
    <row r="619" spans="1:13">
      <c r="A619" s="39">
        <v>45463</v>
      </c>
      <c r="B619" s="787" t="s">
        <v>5931</v>
      </c>
      <c r="C619" s="787" t="s">
        <v>18</v>
      </c>
      <c r="D619" t="s">
        <v>13</v>
      </c>
      <c r="F619" s="12">
        <v>5</v>
      </c>
      <c r="G619" s="4">
        <f t="shared" si="9"/>
        <v>95</v>
      </c>
    </row>
    <row r="620" spans="1:13">
      <c r="A620" s="39">
        <v>45463</v>
      </c>
      <c r="B620" s="787" t="s">
        <v>5931</v>
      </c>
      <c r="C620" s="787" t="s">
        <v>18</v>
      </c>
      <c r="D620" t="s">
        <v>907</v>
      </c>
      <c r="F620" s="12">
        <v>10</v>
      </c>
      <c r="G620" s="4">
        <f t="shared" si="9"/>
        <v>85</v>
      </c>
    </row>
    <row r="621" spans="1:13" s="365" customFormat="1">
      <c r="A621" s="364">
        <v>45463</v>
      </c>
      <c r="B621" s="807" t="s">
        <v>5932</v>
      </c>
      <c r="C621" s="807" t="s">
        <v>18</v>
      </c>
      <c r="D621" s="365" t="s">
        <v>14</v>
      </c>
      <c r="E621" s="368"/>
      <c r="F621" s="368">
        <v>85</v>
      </c>
      <c r="G621" s="369">
        <f t="shared" si="9"/>
        <v>0</v>
      </c>
    </row>
    <row r="622" spans="1:13">
      <c r="A622" s="41">
        <v>45473</v>
      </c>
      <c r="B622" s="786" t="s">
        <v>10</v>
      </c>
      <c r="C622" s="786" t="s">
        <v>19</v>
      </c>
      <c r="D622" t="s">
        <v>12</v>
      </c>
      <c r="E622" s="12">
        <v>35</v>
      </c>
      <c r="G622" s="4">
        <f t="shared" si="9"/>
        <v>35</v>
      </c>
    </row>
    <row r="623" spans="1:13">
      <c r="B623" s="787"/>
      <c r="C623" s="787"/>
      <c r="D623" t="s">
        <v>13</v>
      </c>
      <c r="E623" s="12">
        <v>7</v>
      </c>
      <c r="G623" s="4">
        <f t="shared" si="9"/>
        <v>42</v>
      </c>
    </row>
    <row r="624" spans="1:13">
      <c r="B624" s="787"/>
      <c r="C624" s="787"/>
      <c r="D624" t="s">
        <v>14</v>
      </c>
      <c r="E624" s="12">
        <v>500</v>
      </c>
      <c r="G624" s="4">
        <f t="shared" si="9"/>
        <v>542</v>
      </c>
      <c r="I624" s="786" t="s">
        <v>20</v>
      </c>
      <c r="J624" t="s">
        <v>12</v>
      </c>
      <c r="K624" s="12">
        <v>34.299999999999997</v>
      </c>
    </row>
    <row r="625" spans="1:11" s="365" customFormat="1">
      <c r="A625" s="364">
        <v>45473</v>
      </c>
      <c r="B625" s="807" t="s">
        <v>5933</v>
      </c>
      <c r="C625" s="807" t="s">
        <v>19</v>
      </c>
      <c r="D625" s="365" t="s">
        <v>14</v>
      </c>
      <c r="E625" s="368"/>
      <c r="F625" s="368">
        <v>470</v>
      </c>
      <c r="G625" s="369">
        <f t="shared" si="9"/>
        <v>72</v>
      </c>
      <c r="I625" s="807"/>
      <c r="J625" s="365" t="s">
        <v>13</v>
      </c>
      <c r="K625" s="370">
        <v>7</v>
      </c>
    </row>
    <row r="626" spans="1:11" s="365" customFormat="1">
      <c r="A626" s="364">
        <v>45504</v>
      </c>
      <c r="B626" s="807" t="s">
        <v>5934</v>
      </c>
      <c r="C626" s="807" t="s">
        <v>19</v>
      </c>
      <c r="D626" s="365" t="s">
        <v>14</v>
      </c>
      <c r="E626" s="368"/>
      <c r="F626" s="368">
        <v>30</v>
      </c>
      <c r="G626" s="369">
        <f t="shared" si="9"/>
        <v>42</v>
      </c>
    </row>
    <row r="627" spans="1:11">
      <c r="A627" s="39">
        <v>45504</v>
      </c>
      <c r="B627" s="787" t="s">
        <v>5935</v>
      </c>
      <c r="C627" s="787" t="s">
        <v>19</v>
      </c>
      <c r="D627" t="s">
        <v>12</v>
      </c>
      <c r="F627" s="121">
        <v>35</v>
      </c>
      <c r="G627" s="4">
        <f t="shared" si="9"/>
        <v>7</v>
      </c>
    </row>
    <row r="628" spans="1:11">
      <c r="A628" s="39">
        <v>45504</v>
      </c>
      <c r="B628" s="787" t="s">
        <v>5935</v>
      </c>
      <c r="C628" s="787" t="s">
        <v>19</v>
      </c>
      <c r="D628" t="s">
        <v>13</v>
      </c>
      <c r="F628" s="121">
        <v>7</v>
      </c>
      <c r="G628" s="4">
        <f t="shared" si="9"/>
        <v>0</v>
      </c>
    </row>
    <row r="629" spans="1:11">
      <c r="A629" s="41">
        <v>45504</v>
      </c>
      <c r="B629" s="786" t="s">
        <v>10</v>
      </c>
      <c r="C629" s="786" t="s">
        <v>20</v>
      </c>
      <c r="D629" t="s">
        <v>12</v>
      </c>
      <c r="E629" s="12">
        <v>34.299999999999997</v>
      </c>
      <c r="F629" s="4"/>
      <c r="G629" s="4">
        <f t="shared" si="9"/>
        <v>34.299999999999997</v>
      </c>
    </row>
    <row r="630" spans="1:11">
      <c r="B630" s="787"/>
      <c r="C630" s="787"/>
      <c r="D630" t="s">
        <v>13</v>
      </c>
      <c r="E630" s="12">
        <v>7</v>
      </c>
      <c r="F630" s="4"/>
      <c r="G630" s="4">
        <f t="shared" si="9"/>
        <v>41.3</v>
      </c>
    </row>
    <row r="631" spans="1:11">
      <c r="B631" s="787"/>
      <c r="C631" s="787"/>
      <c r="D631" t="s">
        <v>14</v>
      </c>
      <c r="E631" s="12">
        <v>500</v>
      </c>
      <c r="F631" s="4"/>
      <c r="G631" s="4">
        <f t="shared" si="9"/>
        <v>541.29999999999995</v>
      </c>
    </row>
    <row r="632" spans="1:11">
      <c r="A632" s="39">
        <v>45504</v>
      </c>
      <c r="B632" s="787" t="s">
        <v>5934</v>
      </c>
      <c r="C632" s="787" t="s">
        <v>20</v>
      </c>
      <c r="D632" t="s">
        <v>14</v>
      </c>
      <c r="F632" s="4">
        <v>500</v>
      </c>
      <c r="G632" s="4">
        <f t="shared" si="9"/>
        <v>41.299999999999955</v>
      </c>
    </row>
    <row r="633" spans="1:11">
      <c r="A633" s="39">
        <v>45546</v>
      </c>
      <c r="B633" s="787" t="s">
        <v>5936</v>
      </c>
      <c r="C633" s="787" t="s">
        <v>20</v>
      </c>
      <c r="D633" t="s">
        <v>12</v>
      </c>
      <c r="F633" s="4">
        <v>34.299999999999997</v>
      </c>
      <c r="G633" s="4">
        <f t="shared" si="9"/>
        <v>6.9999999999999574</v>
      </c>
    </row>
    <row r="634" spans="1:11">
      <c r="A634" s="39">
        <v>45546</v>
      </c>
      <c r="B634" s="787" t="s">
        <v>5936</v>
      </c>
      <c r="C634" s="787" t="s">
        <v>20</v>
      </c>
      <c r="D634" t="s">
        <v>13</v>
      </c>
      <c r="F634" s="4">
        <v>7</v>
      </c>
      <c r="G634" s="4">
        <f t="shared" si="9"/>
        <v>-4.2632564145606011E-14</v>
      </c>
    </row>
    <row r="635" spans="1:11">
      <c r="A635" s="41">
        <v>45535</v>
      </c>
      <c r="B635" s="786" t="s">
        <v>10</v>
      </c>
      <c r="C635" s="786" t="s">
        <v>21</v>
      </c>
      <c r="D635" t="s">
        <v>12</v>
      </c>
      <c r="E635" s="12">
        <v>34.4</v>
      </c>
      <c r="F635" s="65"/>
      <c r="G635" s="4">
        <f t="shared" si="9"/>
        <v>34.399999999999956</v>
      </c>
    </row>
    <row r="636" spans="1:11">
      <c r="B636" s="787"/>
      <c r="C636" s="787"/>
      <c r="D636" t="s">
        <v>13</v>
      </c>
      <c r="E636" s="12">
        <v>7</v>
      </c>
      <c r="F636" s="65"/>
      <c r="G636" s="4">
        <f t="shared" si="9"/>
        <v>41.399999999999956</v>
      </c>
    </row>
    <row r="637" spans="1:11">
      <c r="B637" s="787"/>
      <c r="C637" s="787"/>
      <c r="D637" t="s">
        <v>14</v>
      </c>
      <c r="E637" s="12">
        <v>500</v>
      </c>
      <c r="F637" s="65"/>
      <c r="G637" s="4">
        <f t="shared" si="9"/>
        <v>541.4</v>
      </c>
    </row>
    <row r="638" spans="1:11" s="365" customFormat="1">
      <c r="A638" s="364">
        <v>45535</v>
      </c>
      <c r="B638" s="807" t="s">
        <v>5937</v>
      </c>
      <c r="C638" s="807" t="s">
        <v>21</v>
      </c>
      <c r="D638" s="365" t="s">
        <v>14</v>
      </c>
      <c r="E638" s="370"/>
      <c r="F638" s="372">
        <v>480</v>
      </c>
      <c r="G638" s="369">
        <f t="shared" si="9"/>
        <v>61.399999999999977</v>
      </c>
    </row>
    <row r="639" spans="1:11" s="365" customFormat="1">
      <c r="A639" s="364">
        <v>45546</v>
      </c>
      <c r="B639" s="807" t="s">
        <v>5938</v>
      </c>
      <c r="C639" s="807" t="s">
        <v>21</v>
      </c>
      <c r="D639" s="365" t="s">
        <v>14</v>
      </c>
      <c r="E639" s="368"/>
      <c r="F639" s="368">
        <v>20</v>
      </c>
      <c r="G639" s="369">
        <f t="shared" si="9"/>
        <v>41.399999999999977</v>
      </c>
    </row>
    <row r="640" spans="1:11">
      <c r="A640" s="39">
        <v>45591</v>
      </c>
      <c r="B640" s="787" t="s">
        <v>5939</v>
      </c>
      <c r="C640" s="787" t="s">
        <v>21</v>
      </c>
      <c r="D640" t="s">
        <v>12</v>
      </c>
      <c r="F640" s="121">
        <v>34.4</v>
      </c>
      <c r="G640" s="4">
        <f t="shared" si="9"/>
        <v>6.9999999999999787</v>
      </c>
    </row>
    <row r="641" spans="1:12">
      <c r="A641" s="39">
        <v>45591</v>
      </c>
      <c r="B641" s="787" t="s">
        <v>5939</v>
      </c>
      <c r="C641" s="787" t="s">
        <v>21</v>
      </c>
      <c r="D641" t="s">
        <v>13</v>
      </c>
      <c r="F641" s="121">
        <v>7</v>
      </c>
      <c r="G641" s="4">
        <f t="shared" si="9"/>
        <v>-2.1316282072803006E-14</v>
      </c>
    </row>
    <row r="642" spans="1:12">
      <c r="A642" s="41">
        <v>45565</v>
      </c>
      <c r="B642" s="786" t="s">
        <v>10</v>
      </c>
      <c r="C642" s="786" t="s">
        <v>91</v>
      </c>
      <c r="D642" t="s">
        <v>12</v>
      </c>
      <c r="E642" s="12">
        <v>34.6</v>
      </c>
      <c r="G642" s="4">
        <f t="shared" si="9"/>
        <v>34.59999999999998</v>
      </c>
      <c r="I642" s="26">
        <f>70-G642</f>
        <v>35.40000000000002</v>
      </c>
    </row>
    <row r="643" spans="1:12">
      <c r="B643" s="787"/>
      <c r="C643" s="787"/>
      <c r="D643" t="s">
        <v>13</v>
      </c>
      <c r="E643" s="12">
        <v>5</v>
      </c>
      <c r="G643" s="4">
        <f t="shared" si="9"/>
        <v>39.59999999999998</v>
      </c>
    </row>
    <row r="644" spans="1:12">
      <c r="B644" s="787"/>
      <c r="C644" s="787"/>
      <c r="D644" t="s">
        <v>14</v>
      </c>
      <c r="E644" s="12">
        <v>500</v>
      </c>
      <c r="G644" s="4">
        <f t="shared" si="9"/>
        <v>539.6</v>
      </c>
    </row>
    <row r="645" spans="1:12" s="365" customFormat="1">
      <c r="A645" s="364">
        <v>45565</v>
      </c>
      <c r="B645" s="807" t="s">
        <v>5940</v>
      </c>
      <c r="C645" s="807" t="s">
        <v>91</v>
      </c>
      <c r="D645" s="365" t="s">
        <v>14</v>
      </c>
      <c r="E645" s="368"/>
      <c r="F645" s="368">
        <v>500</v>
      </c>
      <c r="G645" s="369">
        <f t="shared" si="9"/>
        <v>39.600000000000023</v>
      </c>
    </row>
    <row r="646" spans="1:12">
      <c r="A646" s="39">
        <v>45591</v>
      </c>
      <c r="B646" s="787" t="s">
        <v>5939</v>
      </c>
      <c r="C646" s="787" t="s">
        <v>91</v>
      </c>
      <c r="D646" t="s">
        <v>12</v>
      </c>
      <c r="F646" s="121">
        <v>34.6</v>
      </c>
      <c r="G646" s="4">
        <f t="shared" si="9"/>
        <v>5.0000000000000213</v>
      </c>
    </row>
    <row r="647" spans="1:12">
      <c r="A647" s="39">
        <v>45591</v>
      </c>
      <c r="B647" s="787" t="s">
        <v>5939</v>
      </c>
      <c r="C647" s="787" t="s">
        <v>91</v>
      </c>
      <c r="D647" t="s">
        <v>13</v>
      </c>
      <c r="F647" s="121">
        <v>5</v>
      </c>
      <c r="G647" s="4">
        <f t="shared" si="9"/>
        <v>2.1316282072803006E-14</v>
      </c>
    </row>
    <row r="648" spans="1:12">
      <c r="A648" s="41">
        <v>45596</v>
      </c>
      <c r="B648" s="786" t="s">
        <v>10</v>
      </c>
      <c r="C648" s="786" t="s">
        <v>23</v>
      </c>
      <c r="D648" t="s">
        <v>12</v>
      </c>
      <c r="E648" s="12">
        <v>7</v>
      </c>
      <c r="G648" s="4">
        <f t="shared" si="9"/>
        <v>7.0000000000000213</v>
      </c>
    </row>
    <row r="649" spans="1:12">
      <c r="B649" s="787"/>
      <c r="C649" s="787"/>
      <c r="D649" t="s">
        <v>13</v>
      </c>
      <c r="E649" s="12">
        <v>7</v>
      </c>
      <c r="G649" s="4">
        <f t="shared" si="9"/>
        <v>14.000000000000021</v>
      </c>
    </row>
    <row r="650" spans="1:12">
      <c r="B650" s="787"/>
      <c r="C650" s="787"/>
      <c r="D650" t="s">
        <v>14</v>
      </c>
      <c r="E650" s="12">
        <v>500</v>
      </c>
      <c r="G650" s="4">
        <f t="shared" si="9"/>
        <v>514</v>
      </c>
    </row>
    <row r="651" spans="1:12" s="378" customFormat="1">
      <c r="A651" s="377">
        <v>45596</v>
      </c>
      <c r="B651" s="801" t="s">
        <v>5941</v>
      </c>
      <c r="C651" s="801" t="s">
        <v>23</v>
      </c>
      <c r="D651" s="378" t="s">
        <v>14</v>
      </c>
      <c r="E651" s="379"/>
      <c r="F651" s="379">
        <v>500</v>
      </c>
      <c r="G651" s="419">
        <f t="shared" si="9"/>
        <v>14</v>
      </c>
    </row>
    <row r="652" spans="1:12">
      <c r="A652" s="39">
        <v>45643</v>
      </c>
      <c r="B652" s="787" t="s">
        <v>5942</v>
      </c>
      <c r="C652" s="787" t="s">
        <v>23</v>
      </c>
      <c r="D652" t="s">
        <v>12</v>
      </c>
      <c r="F652" s="121">
        <v>7</v>
      </c>
      <c r="G652" s="4">
        <f t="shared" si="9"/>
        <v>7</v>
      </c>
    </row>
    <row r="653" spans="1:12">
      <c r="A653" s="39">
        <v>45643</v>
      </c>
      <c r="B653" s="787" t="s">
        <v>5942</v>
      </c>
      <c r="C653" s="787" t="s">
        <v>23</v>
      </c>
      <c r="D653" t="s">
        <v>13</v>
      </c>
      <c r="F653" s="121">
        <v>7</v>
      </c>
      <c r="G653" s="4">
        <f t="shared" si="9"/>
        <v>0</v>
      </c>
    </row>
    <row r="654" spans="1:12">
      <c r="A654" s="39">
        <v>45643</v>
      </c>
      <c r="B654" s="786" t="s">
        <v>10</v>
      </c>
      <c r="C654" s="786" t="s">
        <v>24</v>
      </c>
      <c r="D654" t="s">
        <v>12</v>
      </c>
      <c r="E654" s="12">
        <v>8</v>
      </c>
      <c r="F654" s="65"/>
      <c r="G654" s="4">
        <f t="shared" si="9"/>
        <v>8</v>
      </c>
    </row>
    <row r="655" spans="1:12">
      <c r="B655" s="787"/>
      <c r="C655" s="787"/>
      <c r="D655" t="s">
        <v>13</v>
      </c>
      <c r="E655" s="12">
        <v>7</v>
      </c>
      <c r="F655" s="65"/>
      <c r="G655" s="4">
        <f t="shared" si="9"/>
        <v>15</v>
      </c>
    </row>
    <row r="656" spans="1:12">
      <c r="B656" s="787"/>
      <c r="C656" s="787"/>
      <c r="D656" t="s">
        <v>14</v>
      </c>
      <c r="E656" s="12">
        <v>500</v>
      </c>
      <c r="F656" s="65"/>
      <c r="G656" s="4">
        <f t="shared" si="9"/>
        <v>515</v>
      </c>
      <c r="J656" s="786" t="s">
        <v>24</v>
      </c>
      <c r="K656" t="s">
        <v>14</v>
      </c>
      <c r="L656" s="26">
        <f>E656-F657</f>
        <v>20</v>
      </c>
    </row>
    <row r="657" spans="1:14" s="378" customFormat="1">
      <c r="A657" s="377">
        <v>45626</v>
      </c>
      <c r="B657" s="801" t="s">
        <v>5943</v>
      </c>
      <c r="C657" s="801" t="s">
        <v>24</v>
      </c>
      <c r="D657" s="378" t="s">
        <v>14</v>
      </c>
      <c r="E657" s="380"/>
      <c r="F657" s="418">
        <v>480</v>
      </c>
      <c r="G657" s="419">
        <f t="shared" ref="G657:G721" si="10">+G656+E657-F657</f>
        <v>35</v>
      </c>
      <c r="J657" s="425" t="s">
        <v>25</v>
      </c>
      <c r="K657" s="378" t="s">
        <v>12</v>
      </c>
      <c r="L657" s="380">
        <v>10.5</v>
      </c>
    </row>
    <row r="658" spans="1:14">
      <c r="A658" s="39">
        <v>45664</v>
      </c>
      <c r="B658" s="787" t="s">
        <v>5944</v>
      </c>
      <c r="C658" s="787" t="s">
        <v>24</v>
      </c>
      <c r="D658" t="s">
        <v>12</v>
      </c>
      <c r="E658" s="12"/>
      <c r="F658" s="65">
        <v>8</v>
      </c>
      <c r="G658" s="4">
        <f t="shared" si="10"/>
        <v>27</v>
      </c>
      <c r="J658" s="787"/>
      <c r="K658" t="s">
        <v>13</v>
      </c>
      <c r="L658" s="12">
        <v>3</v>
      </c>
    </row>
    <row r="659" spans="1:14">
      <c r="A659" s="39">
        <v>45664</v>
      </c>
      <c r="B659" s="787" t="s">
        <v>5944</v>
      </c>
      <c r="C659" s="787" t="s">
        <v>24</v>
      </c>
      <c r="D659" t="s">
        <v>13</v>
      </c>
      <c r="E659" s="12"/>
      <c r="F659" s="65">
        <v>7</v>
      </c>
      <c r="G659" s="4">
        <f t="shared" si="10"/>
        <v>20</v>
      </c>
      <c r="K659" t="s">
        <v>14</v>
      </c>
      <c r="L659" s="26">
        <f>E663-F664-F665</f>
        <v>20</v>
      </c>
    </row>
    <row r="660" spans="1:14" s="127" customFormat="1">
      <c r="A660" s="126">
        <v>45730</v>
      </c>
      <c r="B660" s="797" t="s">
        <v>5945</v>
      </c>
      <c r="C660" s="797" t="s">
        <v>24</v>
      </c>
      <c r="D660" s="127" t="s">
        <v>14</v>
      </c>
      <c r="E660" s="129"/>
      <c r="F660" s="267">
        <v>20</v>
      </c>
      <c r="G660" s="128">
        <f t="shared" si="10"/>
        <v>0</v>
      </c>
      <c r="L660" s="275"/>
    </row>
    <row r="661" spans="1:14">
      <c r="A661" s="41">
        <v>45657</v>
      </c>
      <c r="B661" s="786" t="s">
        <v>10</v>
      </c>
      <c r="C661" s="786" t="s">
        <v>25</v>
      </c>
      <c r="D661" t="s">
        <v>12</v>
      </c>
      <c r="E661" s="12">
        <v>10.5</v>
      </c>
      <c r="F661" s="65"/>
      <c r="G661" s="4">
        <f t="shared" si="10"/>
        <v>10.5</v>
      </c>
      <c r="J661" s="786" t="s">
        <v>11</v>
      </c>
      <c r="K661" t="s">
        <v>14</v>
      </c>
      <c r="L661" s="121">
        <f>E671-F672</f>
        <v>30</v>
      </c>
    </row>
    <row r="662" spans="1:14">
      <c r="B662" s="787"/>
      <c r="C662" s="787"/>
      <c r="D662" t="s">
        <v>13</v>
      </c>
      <c r="E662" s="12">
        <v>3</v>
      </c>
      <c r="F662" s="65"/>
      <c r="G662" s="4">
        <f t="shared" si="10"/>
        <v>13.5</v>
      </c>
      <c r="L662" s="26">
        <f>SUM(L656:L661)</f>
        <v>83.5</v>
      </c>
    </row>
    <row r="663" spans="1:14">
      <c r="B663" s="787"/>
      <c r="C663" s="787"/>
      <c r="D663" t="s">
        <v>14</v>
      </c>
      <c r="E663" s="12">
        <v>500</v>
      </c>
      <c r="F663" s="65"/>
      <c r="G663" s="4">
        <f t="shared" si="10"/>
        <v>513.5</v>
      </c>
    </row>
    <row r="664" spans="1:14" s="378" customFormat="1">
      <c r="A664" s="377">
        <v>45657</v>
      </c>
      <c r="B664" s="801" t="s">
        <v>5946</v>
      </c>
      <c r="C664" s="801" t="s">
        <v>25</v>
      </c>
      <c r="D664" s="378" t="s">
        <v>14</v>
      </c>
      <c r="E664" s="380"/>
      <c r="F664" s="418">
        <v>440</v>
      </c>
      <c r="G664" s="419">
        <f t="shared" si="10"/>
        <v>73.5</v>
      </c>
    </row>
    <row r="665" spans="1:14" s="127" customFormat="1">
      <c r="A665" s="126">
        <v>45660</v>
      </c>
      <c r="B665" s="797" t="s">
        <v>5947</v>
      </c>
      <c r="C665" s="797" t="s">
        <v>25</v>
      </c>
      <c r="D665" s="127" t="s">
        <v>14</v>
      </c>
      <c r="E665" s="266"/>
      <c r="F665" s="266">
        <v>40</v>
      </c>
      <c r="G665" s="128">
        <f t="shared" si="10"/>
        <v>33.5</v>
      </c>
      <c r="J665" s="829" t="s">
        <v>5831</v>
      </c>
      <c r="K665" s="829"/>
      <c r="L665" s="829"/>
      <c r="M665" s="296"/>
      <c r="N665" s="296"/>
    </row>
    <row r="666" spans="1:14" s="127" customFormat="1">
      <c r="A666" s="126">
        <v>45730</v>
      </c>
      <c r="B666" s="797" t="s">
        <v>5945</v>
      </c>
      <c r="C666" s="797" t="s">
        <v>25</v>
      </c>
      <c r="D666" s="127" t="s">
        <v>14</v>
      </c>
      <c r="E666" s="129"/>
      <c r="F666" s="267">
        <v>20</v>
      </c>
      <c r="G666" s="128">
        <f t="shared" si="10"/>
        <v>13.5</v>
      </c>
      <c r="H666" s="127">
        <v>2024</v>
      </c>
      <c r="I666" s="791" t="s">
        <v>25</v>
      </c>
      <c r="J666" s="127" t="s">
        <v>12</v>
      </c>
      <c r="K666" s="129">
        <v>10.5</v>
      </c>
      <c r="L666" s="791"/>
      <c r="M666" s="296"/>
      <c r="N666" s="296"/>
    </row>
    <row r="667" spans="1:14">
      <c r="A667" s="39">
        <v>45762</v>
      </c>
      <c r="B667" s="787" t="s">
        <v>5948</v>
      </c>
      <c r="C667" s="787" t="s">
        <v>25</v>
      </c>
      <c r="D667" t="s">
        <v>12</v>
      </c>
      <c r="E667" s="12"/>
      <c r="F667" s="12">
        <v>10.5</v>
      </c>
      <c r="G667" s="4">
        <f t="shared" si="10"/>
        <v>3</v>
      </c>
      <c r="I667" s="786"/>
      <c r="K667" s="12"/>
      <c r="L667" s="786"/>
      <c r="M667" s="10"/>
      <c r="N667" s="10"/>
    </row>
    <row r="668" spans="1:14">
      <c r="A668" s="39">
        <v>45762</v>
      </c>
      <c r="B668" s="787" t="s">
        <v>5948</v>
      </c>
      <c r="C668" s="787" t="s">
        <v>25</v>
      </c>
      <c r="D668" t="s">
        <v>13</v>
      </c>
      <c r="E668" s="12"/>
      <c r="F668" s="12">
        <v>3</v>
      </c>
      <c r="G668" s="4">
        <f t="shared" si="10"/>
        <v>0</v>
      </c>
      <c r="I668" s="786"/>
      <c r="K668" s="12"/>
      <c r="L668" s="786"/>
      <c r="M668" s="10"/>
      <c r="N668" s="10"/>
    </row>
    <row r="669" spans="1:14">
      <c r="A669" s="9">
        <v>45688</v>
      </c>
      <c r="B669" s="786" t="s">
        <v>10</v>
      </c>
      <c r="C669" s="786" t="s">
        <v>11</v>
      </c>
      <c r="D669" t="s">
        <v>12</v>
      </c>
      <c r="E669" s="121">
        <v>8</v>
      </c>
      <c r="G669" s="4">
        <f t="shared" si="10"/>
        <v>8</v>
      </c>
      <c r="I669" s="787"/>
      <c r="J669" t="s">
        <v>13</v>
      </c>
      <c r="K669" s="12">
        <v>3</v>
      </c>
      <c r="L669" s="121"/>
    </row>
    <row r="670" spans="1:14">
      <c r="A670"/>
      <c r="B670" s="787"/>
      <c r="C670" s="787"/>
      <c r="D670" t="s">
        <v>13</v>
      </c>
      <c r="E670" s="121">
        <v>3</v>
      </c>
      <c r="G670" s="4">
        <f t="shared" si="10"/>
        <v>11</v>
      </c>
      <c r="H670">
        <v>2025</v>
      </c>
      <c r="I670" s="786" t="s">
        <v>11</v>
      </c>
      <c r="J670" t="s">
        <v>12</v>
      </c>
      <c r="K670" s="121">
        <v>8</v>
      </c>
      <c r="L670" s="121"/>
    </row>
    <row r="671" spans="1:14">
      <c r="A671"/>
      <c r="B671" s="787"/>
      <c r="C671" s="787"/>
      <c r="D671" t="s">
        <v>14</v>
      </c>
      <c r="E671" s="121">
        <v>500</v>
      </c>
      <c r="G671" s="4">
        <f t="shared" si="10"/>
        <v>511</v>
      </c>
      <c r="I671" s="787"/>
      <c r="J671" t="s">
        <v>13</v>
      </c>
      <c r="K671" s="121">
        <v>3</v>
      </c>
      <c r="L671" s="121"/>
    </row>
    <row r="672" spans="1:14" s="127" customFormat="1">
      <c r="A672" s="285">
        <v>45688</v>
      </c>
      <c r="B672" s="797" t="s">
        <v>5949</v>
      </c>
      <c r="C672" s="797" t="s">
        <v>11</v>
      </c>
      <c r="D672" s="127" t="s">
        <v>14</v>
      </c>
      <c r="E672" s="266"/>
      <c r="F672" s="266">
        <v>470</v>
      </c>
      <c r="G672" s="128">
        <f t="shared" si="10"/>
        <v>41</v>
      </c>
      <c r="I672" s="791" t="s">
        <v>15</v>
      </c>
      <c r="J672" s="127" t="s">
        <v>12</v>
      </c>
      <c r="K672" s="266">
        <v>14</v>
      </c>
      <c r="L672" s="266"/>
    </row>
    <row r="673" spans="1:12" s="127" customFormat="1">
      <c r="A673" s="126">
        <v>45730</v>
      </c>
      <c r="B673" s="797" t="s">
        <v>5945</v>
      </c>
      <c r="C673" s="797" t="s">
        <v>11</v>
      </c>
      <c r="D673" s="127" t="s">
        <v>14</v>
      </c>
      <c r="E673" s="129"/>
      <c r="F673" s="267">
        <v>30</v>
      </c>
      <c r="G673" s="128">
        <f t="shared" si="10"/>
        <v>11</v>
      </c>
      <c r="I673" s="797"/>
      <c r="J673" s="127" t="s">
        <v>13</v>
      </c>
      <c r="K673" s="266">
        <v>3</v>
      </c>
      <c r="L673" s="266"/>
    </row>
    <row r="674" spans="1:12">
      <c r="A674" s="39">
        <v>45762</v>
      </c>
      <c r="B674" s="787" t="s">
        <v>5948</v>
      </c>
      <c r="C674" s="787" t="s">
        <v>11</v>
      </c>
      <c r="D674" t="s">
        <v>12</v>
      </c>
      <c r="E674" s="12"/>
      <c r="F674" s="121">
        <v>8</v>
      </c>
      <c r="G674" s="4">
        <f t="shared" si="10"/>
        <v>3</v>
      </c>
      <c r="I674" s="787"/>
      <c r="K674" s="121"/>
      <c r="L674" s="121"/>
    </row>
    <row r="675" spans="1:12">
      <c r="A675" s="39">
        <v>45762</v>
      </c>
      <c r="B675" s="787" t="s">
        <v>5948</v>
      </c>
      <c r="C675" s="787" t="s">
        <v>11</v>
      </c>
      <c r="D675" t="s">
        <v>13</v>
      </c>
      <c r="E675" s="12"/>
      <c r="F675" s="121">
        <v>3</v>
      </c>
      <c r="G675" s="4">
        <f t="shared" si="10"/>
        <v>0</v>
      </c>
      <c r="I675" s="787"/>
      <c r="K675" s="121"/>
      <c r="L675" s="121"/>
    </row>
    <row r="676" spans="1:12">
      <c r="A676" s="41">
        <v>45716</v>
      </c>
      <c r="B676" s="786" t="s">
        <v>10</v>
      </c>
      <c r="C676" s="786" t="s">
        <v>15</v>
      </c>
      <c r="D676" t="s">
        <v>12</v>
      </c>
      <c r="E676" s="121">
        <v>14</v>
      </c>
      <c r="G676" s="4">
        <f t="shared" si="10"/>
        <v>14</v>
      </c>
      <c r="I676" s="787"/>
      <c r="J676" t="s">
        <v>14</v>
      </c>
      <c r="K676" s="121">
        <v>55</v>
      </c>
      <c r="L676" s="121"/>
    </row>
    <row r="677" spans="1:12">
      <c r="B677" s="787"/>
      <c r="C677" s="787"/>
      <c r="D677" t="s">
        <v>13</v>
      </c>
      <c r="E677" s="121">
        <v>3</v>
      </c>
      <c r="G677" s="4">
        <f t="shared" si="10"/>
        <v>17</v>
      </c>
      <c r="I677" s="786" t="s">
        <v>16</v>
      </c>
      <c r="J677" t="s">
        <v>14</v>
      </c>
      <c r="K677" s="121">
        <v>60</v>
      </c>
      <c r="L677" s="121"/>
    </row>
    <row r="678" spans="1:12">
      <c r="B678" s="787"/>
      <c r="C678" s="787"/>
      <c r="D678" t="s">
        <v>14</v>
      </c>
      <c r="E678" s="121">
        <v>500</v>
      </c>
      <c r="G678" s="4">
        <f t="shared" si="10"/>
        <v>517</v>
      </c>
      <c r="K678" s="12">
        <f>SUM(K666:K677)</f>
        <v>156.5</v>
      </c>
      <c r="L678" s="121"/>
    </row>
    <row r="679" spans="1:12" s="127" customFormat="1">
      <c r="A679" s="126">
        <v>45716</v>
      </c>
      <c r="B679" s="797" t="s">
        <v>5950</v>
      </c>
      <c r="C679" s="797" t="s">
        <v>15</v>
      </c>
      <c r="D679" s="127" t="s">
        <v>14</v>
      </c>
      <c r="E679" s="266"/>
      <c r="F679" s="266">
        <v>415</v>
      </c>
      <c r="G679" s="128">
        <f t="shared" si="10"/>
        <v>102</v>
      </c>
      <c r="J679" s="791"/>
      <c r="L679" s="266"/>
    </row>
    <row r="680" spans="1:12" s="127" customFormat="1">
      <c r="A680" s="126">
        <v>45730</v>
      </c>
      <c r="B680" s="797" t="s">
        <v>5945</v>
      </c>
      <c r="C680" s="797" t="s">
        <v>15</v>
      </c>
      <c r="D680" s="127" t="s">
        <v>14</v>
      </c>
      <c r="E680" s="129"/>
      <c r="F680" s="267">
        <v>30</v>
      </c>
      <c r="G680" s="128">
        <f t="shared" si="10"/>
        <v>72</v>
      </c>
      <c r="I680" s="266"/>
    </row>
    <row r="681" spans="1:12">
      <c r="A681" s="39">
        <v>45762</v>
      </c>
      <c r="B681" s="787" t="s">
        <v>5948</v>
      </c>
      <c r="C681" s="787" t="s">
        <v>15</v>
      </c>
      <c r="D681" t="s">
        <v>12</v>
      </c>
      <c r="E681" s="12"/>
      <c r="F681" s="121">
        <v>14</v>
      </c>
      <c r="G681" s="4">
        <f t="shared" si="10"/>
        <v>58</v>
      </c>
      <c r="I681" s="121"/>
    </row>
    <row r="682" spans="1:12">
      <c r="A682" s="39">
        <v>45762</v>
      </c>
      <c r="B682" s="787" t="s">
        <v>5948</v>
      </c>
      <c r="C682" s="787" t="s">
        <v>15</v>
      </c>
      <c r="D682" t="s">
        <v>13</v>
      </c>
      <c r="E682" s="12"/>
      <c r="F682" s="121">
        <v>3</v>
      </c>
      <c r="G682" s="4">
        <f t="shared" si="10"/>
        <v>55</v>
      </c>
      <c r="I682" s="121"/>
    </row>
    <row r="683" spans="1:12" s="127" customFormat="1">
      <c r="A683" s="126">
        <v>45762</v>
      </c>
      <c r="B683" s="797" t="s">
        <v>5951</v>
      </c>
      <c r="C683" s="797" t="s">
        <v>15</v>
      </c>
      <c r="D683" s="127" t="s">
        <v>14</v>
      </c>
      <c r="E683" s="129"/>
      <c r="F683" s="266">
        <v>55</v>
      </c>
      <c r="G683" s="128">
        <f t="shared" si="10"/>
        <v>0</v>
      </c>
      <c r="I683" s="266"/>
    </row>
    <row r="684" spans="1:12">
      <c r="A684" s="41">
        <v>45747</v>
      </c>
      <c r="B684" s="786" t="s">
        <v>10</v>
      </c>
      <c r="C684" s="786" t="s">
        <v>16</v>
      </c>
      <c r="D684" t="s">
        <v>12</v>
      </c>
      <c r="E684" s="121">
        <v>14</v>
      </c>
      <c r="G684" s="4">
        <f t="shared" si="10"/>
        <v>14</v>
      </c>
    </row>
    <row r="685" spans="1:12">
      <c r="B685" s="787"/>
      <c r="C685" s="787"/>
      <c r="D685" t="s">
        <v>13</v>
      </c>
      <c r="E685" s="121">
        <v>3</v>
      </c>
      <c r="G685" s="4">
        <f t="shared" si="10"/>
        <v>17</v>
      </c>
    </row>
    <row r="686" spans="1:12">
      <c r="B686" s="787"/>
      <c r="C686" s="787"/>
      <c r="D686" t="s">
        <v>14</v>
      </c>
      <c r="E686" s="121">
        <v>500</v>
      </c>
      <c r="G686" s="4">
        <f t="shared" si="10"/>
        <v>517</v>
      </c>
      <c r="I686" s="786" t="s">
        <v>16</v>
      </c>
      <c r="J686" t="s">
        <v>12</v>
      </c>
      <c r="K686" s="121">
        <v>14</v>
      </c>
    </row>
    <row r="687" spans="1:12" s="127" customFormat="1">
      <c r="A687" s="126">
        <v>45747</v>
      </c>
      <c r="B687" s="797" t="s">
        <v>5952</v>
      </c>
      <c r="C687" s="797" t="s">
        <v>16</v>
      </c>
      <c r="D687" s="127" t="s">
        <v>14</v>
      </c>
      <c r="E687" s="266"/>
      <c r="F687" s="266">
        <v>440</v>
      </c>
      <c r="G687" s="128">
        <f t="shared" si="10"/>
        <v>77</v>
      </c>
      <c r="I687" s="797"/>
      <c r="J687" s="127" t="s">
        <v>13</v>
      </c>
      <c r="K687" s="266">
        <v>3</v>
      </c>
    </row>
    <row r="688" spans="1:12" s="127" customFormat="1">
      <c r="A688" s="126">
        <v>45762</v>
      </c>
      <c r="B688" s="797" t="s">
        <v>5951</v>
      </c>
      <c r="C688" s="797" t="s">
        <v>16</v>
      </c>
      <c r="D688" s="127" t="s">
        <v>14</v>
      </c>
      <c r="E688" s="266"/>
      <c r="F688" s="266">
        <v>60</v>
      </c>
      <c r="G688" s="128">
        <f t="shared" si="10"/>
        <v>17</v>
      </c>
      <c r="K688" s="266">
        <f>SUM(K686:K687)</f>
        <v>17</v>
      </c>
    </row>
    <row r="689" spans="1:11">
      <c r="A689" s="39">
        <v>45782</v>
      </c>
      <c r="B689" s="787" t="s">
        <v>5953</v>
      </c>
      <c r="C689" s="787" t="s">
        <v>16</v>
      </c>
      <c r="D689" t="s">
        <v>12</v>
      </c>
      <c r="F689" s="121">
        <v>14</v>
      </c>
      <c r="G689" s="4">
        <f t="shared" si="10"/>
        <v>3</v>
      </c>
      <c r="K689" s="121"/>
    </row>
    <row r="690" spans="1:11">
      <c r="A690" s="39">
        <v>45782</v>
      </c>
      <c r="B690" s="787" t="s">
        <v>5953</v>
      </c>
      <c r="C690" s="787" t="s">
        <v>16</v>
      </c>
      <c r="D690" t="s">
        <v>13</v>
      </c>
      <c r="F690" s="121">
        <v>3</v>
      </c>
      <c r="G690" s="4">
        <f t="shared" si="10"/>
        <v>0</v>
      </c>
      <c r="K690" s="121"/>
    </row>
    <row r="691" spans="1:11">
      <c r="A691" s="41">
        <v>45777</v>
      </c>
      <c r="B691" s="786" t="s">
        <v>10</v>
      </c>
      <c r="C691" s="786" t="s">
        <v>17</v>
      </c>
      <c r="D691" t="s">
        <v>12</v>
      </c>
      <c r="E691" s="121">
        <v>14</v>
      </c>
      <c r="G691" s="4">
        <f t="shared" si="10"/>
        <v>14</v>
      </c>
    </row>
    <row r="692" spans="1:11">
      <c r="B692" s="787"/>
      <c r="C692" s="787"/>
      <c r="D692" t="s">
        <v>13</v>
      </c>
      <c r="E692" s="121">
        <v>3</v>
      </c>
      <c r="G692" s="4">
        <f t="shared" si="10"/>
        <v>17</v>
      </c>
      <c r="I692" s="786" t="s">
        <v>17</v>
      </c>
      <c r="J692" t="s">
        <v>12</v>
      </c>
      <c r="K692" s="121">
        <v>14</v>
      </c>
    </row>
    <row r="693" spans="1:11">
      <c r="B693" s="787"/>
      <c r="C693" s="787"/>
      <c r="D693" t="s">
        <v>14</v>
      </c>
      <c r="E693" s="121">
        <v>500</v>
      </c>
      <c r="G693" s="4">
        <f t="shared" si="10"/>
        <v>517</v>
      </c>
      <c r="I693" s="787"/>
      <c r="J693" t="s">
        <v>13</v>
      </c>
      <c r="K693" s="121">
        <v>3</v>
      </c>
    </row>
    <row r="694" spans="1:11" s="127" customFormat="1">
      <c r="A694" s="126">
        <v>45777</v>
      </c>
      <c r="B694" s="797" t="s">
        <v>5954</v>
      </c>
      <c r="C694" s="797" t="s">
        <v>17</v>
      </c>
      <c r="D694" s="127" t="s">
        <v>14</v>
      </c>
      <c r="E694" s="266"/>
      <c r="F694" s="266">
        <v>500</v>
      </c>
      <c r="G694" s="128">
        <f t="shared" si="10"/>
        <v>17</v>
      </c>
      <c r="K694" s="266">
        <f>SUM(K692:K693)</f>
        <v>17</v>
      </c>
    </row>
    <row r="695" spans="1:11">
      <c r="A695" s="39">
        <v>45800</v>
      </c>
      <c r="B695" s="787" t="s">
        <v>5955</v>
      </c>
      <c r="C695" s="787" t="s">
        <v>17</v>
      </c>
      <c r="D695" t="s">
        <v>12</v>
      </c>
      <c r="F695" s="121">
        <v>14</v>
      </c>
      <c r="G695" s="4">
        <f t="shared" si="10"/>
        <v>3</v>
      </c>
    </row>
    <row r="696" spans="1:11">
      <c r="A696" s="39">
        <v>45800</v>
      </c>
      <c r="B696" s="787" t="s">
        <v>5955</v>
      </c>
      <c r="C696" s="787" t="s">
        <v>17</v>
      </c>
      <c r="D696" t="s">
        <v>13</v>
      </c>
      <c r="F696" s="121">
        <v>3</v>
      </c>
      <c r="G696" s="4">
        <f t="shared" si="10"/>
        <v>0</v>
      </c>
    </row>
    <row r="697" spans="1:11">
      <c r="A697" s="41">
        <v>45808</v>
      </c>
      <c r="B697" s="786" t="s">
        <v>10</v>
      </c>
      <c r="C697" s="786" t="s">
        <v>18</v>
      </c>
      <c r="D697" t="s">
        <v>12</v>
      </c>
      <c r="E697" s="12">
        <v>14</v>
      </c>
      <c r="F697" s="65"/>
      <c r="G697" s="4">
        <f t="shared" si="10"/>
        <v>14</v>
      </c>
    </row>
    <row r="698" spans="1:11">
      <c r="B698" s="787"/>
      <c r="C698" s="787"/>
      <c r="D698" t="s">
        <v>13</v>
      </c>
      <c r="E698" s="12">
        <v>5</v>
      </c>
      <c r="F698" s="65"/>
      <c r="G698" s="4">
        <f t="shared" si="10"/>
        <v>19</v>
      </c>
      <c r="I698" s="786" t="s">
        <v>18</v>
      </c>
      <c r="J698" t="s">
        <v>12</v>
      </c>
      <c r="K698" s="12">
        <v>14</v>
      </c>
    </row>
    <row r="699" spans="1:11">
      <c r="B699" s="787"/>
      <c r="C699" s="787"/>
      <c r="D699" t="s">
        <v>14</v>
      </c>
      <c r="E699" s="12">
        <v>500</v>
      </c>
      <c r="F699" s="65"/>
      <c r="G699" s="4">
        <f t="shared" si="10"/>
        <v>519</v>
      </c>
      <c r="I699" s="787"/>
      <c r="J699" t="s">
        <v>13</v>
      </c>
      <c r="K699" s="12">
        <v>5</v>
      </c>
    </row>
    <row r="700" spans="1:11" s="127" customFormat="1">
      <c r="A700" s="126">
        <v>45808</v>
      </c>
      <c r="B700" s="797" t="s">
        <v>5956</v>
      </c>
      <c r="C700" s="797" t="s">
        <v>18</v>
      </c>
      <c r="D700" s="127" t="s">
        <v>14</v>
      </c>
      <c r="E700" s="129"/>
      <c r="F700" s="267">
        <v>460</v>
      </c>
      <c r="G700" s="128">
        <f t="shared" si="10"/>
        <v>59</v>
      </c>
      <c r="K700" s="129">
        <f>SUM(K698:K699)</f>
        <v>19</v>
      </c>
    </row>
    <row r="701" spans="1:11">
      <c r="A701" s="39">
        <v>45832</v>
      </c>
      <c r="B701" s="787" t="s">
        <v>5957</v>
      </c>
      <c r="C701" s="787" t="s">
        <v>18</v>
      </c>
      <c r="D701" t="s">
        <v>12</v>
      </c>
      <c r="F701" s="121">
        <v>14</v>
      </c>
      <c r="G701" s="4">
        <f t="shared" si="10"/>
        <v>45</v>
      </c>
    </row>
    <row r="702" spans="1:11">
      <c r="A702" s="39">
        <v>45832</v>
      </c>
      <c r="B702" s="787" t="s">
        <v>5957</v>
      </c>
      <c r="C702" s="787" t="s">
        <v>18</v>
      </c>
      <c r="D702" t="s">
        <v>13</v>
      </c>
      <c r="F702" s="121">
        <v>5</v>
      </c>
      <c r="G702" s="4">
        <f t="shared" si="10"/>
        <v>40</v>
      </c>
    </row>
    <row r="703" spans="1:11" s="127" customFormat="1">
      <c r="A703" s="126">
        <v>45832</v>
      </c>
      <c r="B703" s="797" t="s">
        <v>5958</v>
      </c>
      <c r="C703" s="797" t="s">
        <v>18</v>
      </c>
      <c r="D703" s="127" t="s">
        <v>14</v>
      </c>
      <c r="E703" s="266"/>
      <c r="F703" s="266">
        <v>40</v>
      </c>
      <c r="G703" s="128">
        <f t="shared" si="10"/>
        <v>0</v>
      </c>
    </row>
    <row r="704" spans="1:11">
      <c r="A704" s="41">
        <v>45838</v>
      </c>
      <c r="B704" s="786" t="s">
        <v>10</v>
      </c>
      <c r="C704" s="786" t="s">
        <v>19</v>
      </c>
      <c r="D704" t="s">
        <v>12</v>
      </c>
      <c r="E704" s="121">
        <v>11.5</v>
      </c>
      <c r="G704" s="4">
        <f t="shared" si="10"/>
        <v>11.5</v>
      </c>
    </row>
    <row r="705" spans="1:16">
      <c r="B705" s="787"/>
      <c r="C705" s="787"/>
      <c r="D705" t="s">
        <v>13</v>
      </c>
      <c r="E705" s="121">
        <v>4</v>
      </c>
      <c r="G705" s="4">
        <f t="shared" si="10"/>
        <v>15.5</v>
      </c>
    </row>
    <row r="706" spans="1:16">
      <c r="B706" s="787"/>
      <c r="C706" s="787"/>
      <c r="D706" t="s">
        <v>14</v>
      </c>
      <c r="E706" s="121">
        <v>500</v>
      </c>
      <c r="G706" s="4">
        <f t="shared" si="10"/>
        <v>515.5</v>
      </c>
    </row>
    <row r="707" spans="1:16" s="127" customFormat="1">
      <c r="A707" s="126">
        <v>45838</v>
      </c>
      <c r="B707" s="797" t="s">
        <v>5959</v>
      </c>
      <c r="C707" s="797" t="s">
        <v>19</v>
      </c>
      <c r="D707" s="127" t="s">
        <v>14</v>
      </c>
      <c r="E707" s="266"/>
      <c r="F707" s="266">
        <v>410</v>
      </c>
      <c r="G707" s="128">
        <f t="shared" si="10"/>
        <v>105.5</v>
      </c>
    </row>
    <row r="708" spans="1:16" s="127" customFormat="1">
      <c r="A708" s="126">
        <v>45863</v>
      </c>
      <c r="B708" s="797" t="s">
        <v>5960</v>
      </c>
      <c r="C708" s="797" t="s">
        <v>19</v>
      </c>
      <c r="D708" s="127" t="s">
        <v>14</v>
      </c>
      <c r="E708" s="266"/>
      <c r="F708" s="266">
        <v>90</v>
      </c>
      <c r="G708" s="128">
        <f t="shared" si="10"/>
        <v>15.5</v>
      </c>
    </row>
    <row r="709" spans="1:16">
      <c r="A709" s="39">
        <v>45863</v>
      </c>
      <c r="B709" s="787" t="s">
        <v>5961</v>
      </c>
      <c r="C709" s="787" t="s">
        <v>19</v>
      </c>
      <c r="D709" t="s">
        <v>12</v>
      </c>
      <c r="F709" s="121">
        <v>11.5</v>
      </c>
      <c r="G709" s="4">
        <f t="shared" si="10"/>
        <v>4</v>
      </c>
    </row>
    <row r="710" spans="1:16">
      <c r="A710" s="39">
        <v>45863</v>
      </c>
      <c r="B710" s="787" t="s">
        <v>5961</v>
      </c>
      <c r="C710" s="787" t="s">
        <v>19</v>
      </c>
      <c r="D710" t="s">
        <v>13</v>
      </c>
      <c r="F710" s="121">
        <v>4</v>
      </c>
      <c r="G710" s="4">
        <f t="shared" si="10"/>
        <v>0</v>
      </c>
    </row>
    <row r="711" spans="1:16">
      <c r="A711" s="41">
        <v>45869</v>
      </c>
      <c r="B711" s="786" t="s">
        <v>10</v>
      </c>
      <c r="C711" s="786" t="s">
        <v>20</v>
      </c>
      <c r="D711" t="s">
        <v>12</v>
      </c>
      <c r="E711" s="121">
        <v>10</v>
      </c>
      <c r="G711" s="4">
        <f t="shared" si="10"/>
        <v>10</v>
      </c>
    </row>
    <row r="712" spans="1:16">
      <c r="B712" s="787"/>
      <c r="C712" s="787"/>
      <c r="D712" t="s">
        <v>13</v>
      </c>
      <c r="E712" s="121">
        <v>4</v>
      </c>
      <c r="G712" s="4">
        <f t="shared" si="10"/>
        <v>14</v>
      </c>
    </row>
    <row r="713" spans="1:16">
      <c r="B713" s="787"/>
      <c r="C713" s="787"/>
      <c r="D713" t="s">
        <v>14</v>
      </c>
      <c r="E713" s="121">
        <v>500</v>
      </c>
      <c r="G713" s="4">
        <f t="shared" si="10"/>
        <v>514</v>
      </c>
      <c r="I713" s="786" t="s">
        <v>20</v>
      </c>
      <c r="J713" t="s">
        <v>12</v>
      </c>
      <c r="K713" s="121">
        <v>10</v>
      </c>
    </row>
    <row r="714" spans="1:16" s="127" customFormat="1">
      <c r="A714" s="126">
        <v>45869</v>
      </c>
      <c r="B714" s="797" t="s">
        <v>5962</v>
      </c>
      <c r="C714" s="797" t="s">
        <v>20</v>
      </c>
      <c r="D714" s="127" t="s">
        <v>14</v>
      </c>
      <c r="E714" s="266"/>
      <c r="F714" s="266">
        <v>440</v>
      </c>
      <c r="G714" s="128">
        <f t="shared" si="10"/>
        <v>74</v>
      </c>
      <c r="I714" s="797"/>
      <c r="J714" s="127" t="s">
        <v>13</v>
      </c>
      <c r="K714" s="266">
        <v>4</v>
      </c>
    </row>
    <row r="715" spans="1:16">
      <c r="A715" s="39">
        <v>45896</v>
      </c>
      <c r="B715" s="787" t="s">
        <v>5963</v>
      </c>
      <c r="C715" s="787" t="s">
        <v>20</v>
      </c>
      <c r="D715" t="s">
        <v>12</v>
      </c>
      <c r="F715" s="121">
        <v>10</v>
      </c>
      <c r="G715" s="4">
        <f t="shared" si="10"/>
        <v>64</v>
      </c>
      <c r="K715" s="121">
        <f>SUM(K713:K714)</f>
        <v>14</v>
      </c>
    </row>
    <row r="716" spans="1:16">
      <c r="A716" s="39">
        <v>45896</v>
      </c>
      <c r="B716" s="787" t="s">
        <v>5963</v>
      </c>
      <c r="C716" s="787" t="s">
        <v>20</v>
      </c>
      <c r="D716" t="s">
        <v>13</v>
      </c>
      <c r="F716" s="121">
        <v>4</v>
      </c>
      <c r="G716" s="4">
        <f t="shared" si="10"/>
        <v>60</v>
      </c>
    </row>
    <row r="717" spans="1:16">
      <c r="A717" s="39">
        <v>45930</v>
      </c>
      <c r="B717" s="787" t="s">
        <v>5964</v>
      </c>
      <c r="C717" s="787" t="s">
        <v>20</v>
      </c>
      <c r="D717" t="s">
        <v>14</v>
      </c>
      <c r="F717" s="121">
        <v>60</v>
      </c>
      <c r="G717" s="4">
        <f t="shared" si="10"/>
        <v>0</v>
      </c>
    </row>
    <row r="718" spans="1:16" ht="13.9" customHeight="1">
      <c r="A718" s="41">
        <v>45900</v>
      </c>
      <c r="B718" s="786" t="s">
        <v>10</v>
      </c>
      <c r="C718" s="786" t="s">
        <v>21</v>
      </c>
      <c r="D718" t="s">
        <v>12</v>
      </c>
      <c r="E718" s="121">
        <v>10</v>
      </c>
      <c r="G718" s="4">
        <f t="shared" si="10"/>
        <v>10</v>
      </c>
    </row>
    <row r="719" spans="1:16">
      <c r="B719" s="787"/>
      <c r="C719" s="787"/>
      <c r="D719" t="s">
        <v>13</v>
      </c>
      <c r="E719" s="121">
        <v>6</v>
      </c>
      <c r="G719" s="4">
        <f t="shared" si="10"/>
        <v>16</v>
      </c>
    </row>
    <row r="720" spans="1:16">
      <c r="B720" s="787"/>
      <c r="C720" s="787"/>
      <c r="D720" t="s">
        <v>14</v>
      </c>
      <c r="E720" s="12">
        <v>500</v>
      </c>
      <c r="G720" s="4">
        <f t="shared" si="10"/>
        <v>516</v>
      </c>
      <c r="I720" s="141">
        <v>45546</v>
      </c>
      <c r="J720" s="142" t="s">
        <v>5965</v>
      </c>
      <c r="K720" s="142"/>
      <c r="L720" s="318" t="s">
        <v>14</v>
      </c>
      <c r="M720" s="319"/>
      <c r="N720" s="319">
        <v>80</v>
      </c>
      <c r="O720" s="326"/>
      <c r="P720" s="318" t="s">
        <v>5966</v>
      </c>
    </row>
    <row r="721" spans="1:16">
      <c r="A721" s="501">
        <v>45900</v>
      </c>
      <c r="B721" s="498" t="s">
        <v>5967</v>
      </c>
      <c r="C721" s="498" t="s">
        <v>21</v>
      </c>
      <c r="D721" t="s">
        <v>14</v>
      </c>
      <c r="E721" s="232"/>
      <c r="F721" s="121">
        <v>355</v>
      </c>
      <c r="G721" s="4">
        <f t="shared" si="10"/>
        <v>161</v>
      </c>
      <c r="I721" s="141">
        <v>45643</v>
      </c>
      <c r="J721" s="142" t="s">
        <v>5968</v>
      </c>
      <c r="K721" s="142"/>
      <c r="L721" s="318" t="s">
        <v>14</v>
      </c>
      <c r="M721" s="319"/>
      <c r="N721" s="319">
        <v>20</v>
      </c>
      <c r="O721" s="326"/>
      <c r="P721" s="318" t="s">
        <v>5966</v>
      </c>
    </row>
    <row r="722" spans="1:16">
      <c r="A722" s="501">
        <v>45929</v>
      </c>
      <c r="B722" s="498" t="s">
        <v>5969</v>
      </c>
      <c r="C722" s="498" t="s">
        <v>21</v>
      </c>
      <c r="D722" t="s">
        <v>14</v>
      </c>
      <c r="E722" s="232"/>
      <c r="F722" s="121">
        <v>145</v>
      </c>
      <c r="G722" s="4">
        <f t="shared" ref="G722:G791" si="11">+G721+E722-F722</f>
        <v>16</v>
      </c>
      <c r="I722" s="141"/>
      <c r="J722" s="142"/>
      <c r="K722" s="142"/>
      <c r="L722" s="318"/>
      <c r="M722" s="319"/>
      <c r="N722" s="319"/>
      <c r="O722" s="326"/>
      <c r="P722" s="318"/>
    </row>
    <row r="723" spans="1:16">
      <c r="A723" s="501">
        <v>45929</v>
      </c>
      <c r="B723" s="498" t="s">
        <v>5970</v>
      </c>
      <c r="C723" s="498" t="s">
        <v>21</v>
      </c>
      <c r="D723" t="s">
        <v>12</v>
      </c>
      <c r="E723" s="232"/>
      <c r="F723" s="121">
        <v>10</v>
      </c>
      <c r="G723" s="4">
        <f t="shared" si="11"/>
        <v>6</v>
      </c>
      <c r="I723" s="141"/>
      <c r="J723" s="142"/>
      <c r="K723" s="142"/>
      <c r="L723" s="318"/>
      <c r="M723" s="319"/>
      <c r="N723" s="319"/>
      <c r="O723" s="326"/>
      <c r="P723" s="318"/>
    </row>
    <row r="724" spans="1:16">
      <c r="A724" s="501">
        <v>45929</v>
      </c>
      <c r="B724" s="498" t="s">
        <v>5970</v>
      </c>
      <c r="C724" s="498" t="s">
        <v>21</v>
      </c>
      <c r="D724" t="s">
        <v>13</v>
      </c>
      <c r="E724" s="232"/>
      <c r="F724" s="121">
        <v>6</v>
      </c>
      <c r="G724" s="4">
        <f t="shared" si="11"/>
        <v>0</v>
      </c>
      <c r="I724" s="141"/>
      <c r="J724" s="142"/>
      <c r="K724" s="142"/>
      <c r="L724" s="318"/>
      <c r="M724" s="319"/>
      <c r="N724" s="319"/>
      <c r="O724" s="326"/>
      <c r="P724" s="318"/>
    </row>
    <row r="725" spans="1:16">
      <c r="A725" s="41">
        <v>45930</v>
      </c>
      <c r="B725" s="816" t="s">
        <v>10</v>
      </c>
      <c r="C725" s="816" t="s">
        <v>93</v>
      </c>
      <c r="D725" s="232" t="s">
        <v>12</v>
      </c>
      <c r="E725" s="121">
        <v>10</v>
      </c>
      <c r="G725" s="4">
        <f t="shared" si="11"/>
        <v>10</v>
      </c>
    </row>
    <row r="726" spans="1:16">
      <c r="B726" s="787"/>
      <c r="C726" s="498"/>
      <c r="D726" s="232" t="s">
        <v>13</v>
      </c>
      <c r="E726" s="121">
        <v>4</v>
      </c>
      <c r="G726" s="4">
        <f t="shared" si="11"/>
        <v>14</v>
      </c>
    </row>
    <row r="727" spans="1:16" ht="16.899999999999999" customHeight="1">
      <c r="A727" s="41"/>
      <c r="B727" s="787"/>
      <c r="C727" s="498"/>
      <c r="D727" s="232" t="s">
        <v>14</v>
      </c>
      <c r="E727" s="121">
        <v>500</v>
      </c>
      <c r="G727" s="4">
        <f t="shared" si="11"/>
        <v>514</v>
      </c>
    </row>
    <row r="728" spans="1:16">
      <c r="A728" s="39">
        <v>45930</v>
      </c>
      <c r="B728" s="787" t="s">
        <v>5971</v>
      </c>
      <c r="C728" s="498" t="s">
        <v>93</v>
      </c>
      <c r="D728" s="232" t="s">
        <v>14</v>
      </c>
      <c r="F728" s="121">
        <v>450</v>
      </c>
      <c r="G728" s="4">
        <f t="shared" si="11"/>
        <v>64</v>
      </c>
    </row>
    <row r="729" spans="1:16">
      <c r="A729" s="39">
        <v>45964</v>
      </c>
      <c r="B729" s="787" t="s">
        <v>5972</v>
      </c>
      <c r="C729" s="498" t="s">
        <v>93</v>
      </c>
      <c r="D729" s="232" t="s">
        <v>14</v>
      </c>
      <c r="F729" s="121">
        <v>50</v>
      </c>
      <c r="G729" s="4">
        <f t="shared" si="11"/>
        <v>14</v>
      </c>
    </row>
    <row r="730" spans="1:16">
      <c r="A730" s="39">
        <v>45964</v>
      </c>
      <c r="B730" s="787" t="s">
        <v>5973</v>
      </c>
      <c r="C730" s="498" t="s">
        <v>93</v>
      </c>
      <c r="D730" s="232" t="s">
        <v>12</v>
      </c>
      <c r="F730" s="121">
        <v>10</v>
      </c>
      <c r="G730" s="4">
        <f t="shared" si="11"/>
        <v>4</v>
      </c>
    </row>
    <row r="731" spans="1:16">
      <c r="A731" s="39">
        <v>45964</v>
      </c>
      <c r="B731" s="787" t="s">
        <v>5973</v>
      </c>
      <c r="C731" s="498" t="s">
        <v>93</v>
      </c>
      <c r="D731" s="232" t="s">
        <v>13</v>
      </c>
      <c r="F731" s="121">
        <v>4</v>
      </c>
      <c r="G731" s="4">
        <f t="shared" si="11"/>
        <v>0</v>
      </c>
    </row>
    <row r="732" spans="1:16">
      <c r="A732" s="41">
        <v>45961</v>
      </c>
      <c r="B732" s="786" t="s">
        <v>10</v>
      </c>
      <c r="C732" s="786" t="s">
        <v>23</v>
      </c>
      <c r="D732" t="s">
        <v>12</v>
      </c>
      <c r="E732" s="121">
        <v>10</v>
      </c>
      <c r="G732" s="4">
        <f t="shared" si="11"/>
        <v>10</v>
      </c>
    </row>
    <row r="733" spans="1:16">
      <c r="B733" s="787"/>
      <c r="C733" s="787"/>
      <c r="D733" t="s">
        <v>13</v>
      </c>
      <c r="E733" s="121">
        <v>6</v>
      </c>
      <c r="G733" s="4">
        <f t="shared" si="11"/>
        <v>16</v>
      </c>
      <c r="I733" s="786" t="s">
        <v>23</v>
      </c>
      <c r="J733" t="s">
        <v>12</v>
      </c>
      <c r="K733" s="121">
        <v>10</v>
      </c>
    </row>
    <row r="734" spans="1:16">
      <c r="B734" s="787"/>
      <c r="C734" s="787"/>
      <c r="D734" t="s">
        <v>14</v>
      </c>
      <c r="E734" s="121">
        <v>500</v>
      </c>
      <c r="G734" s="4">
        <f t="shared" si="11"/>
        <v>516</v>
      </c>
      <c r="I734" s="787"/>
      <c r="J734" t="s">
        <v>13</v>
      </c>
      <c r="K734" s="121">
        <v>6</v>
      </c>
    </row>
    <row r="735" spans="1:16">
      <c r="A735" s="39">
        <v>45964</v>
      </c>
      <c r="B735" s="787" t="s">
        <v>5974</v>
      </c>
      <c r="C735" s="787" t="s">
        <v>23</v>
      </c>
      <c r="D735" t="s">
        <v>14</v>
      </c>
      <c r="F735" s="121">
        <v>500</v>
      </c>
      <c r="G735" s="4">
        <f t="shared" si="11"/>
        <v>16</v>
      </c>
      <c r="I735" s="786" t="s">
        <v>24</v>
      </c>
      <c r="J735" t="s">
        <v>14</v>
      </c>
      <c r="K735" s="121">
        <v>500</v>
      </c>
    </row>
    <row r="736" spans="1:16">
      <c r="A736" s="39">
        <v>45995</v>
      </c>
      <c r="B736" s="787" t="s">
        <v>5975</v>
      </c>
      <c r="C736" s="787" t="s">
        <v>23</v>
      </c>
      <c r="D736" t="s">
        <v>12</v>
      </c>
      <c r="F736" s="121">
        <v>10</v>
      </c>
      <c r="G736" s="4">
        <f t="shared" si="11"/>
        <v>6</v>
      </c>
      <c r="I736" s="786"/>
      <c r="K736" s="121"/>
    </row>
    <row r="737" spans="1:12">
      <c r="A737" s="39">
        <v>45995</v>
      </c>
      <c r="B737" s="787" t="s">
        <v>5975</v>
      </c>
      <c r="C737" s="787" t="s">
        <v>23</v>
      </c>
      <c r="D737" t="s">
        <v>13</v>
      </c>
      <c r="F737" s="121">
        <v>6</v>
      </c>
      <c r="G737" s="4">
        <f t="shared" si="11"/>
        <v>0</v>
      </c>
      <c r="I737" s="786"/>
      <c r="K737" s="121"/>
    </row>
    <row r="738" spans="1:12">
      <c r="A738" s="41">
        <v>45991</v>
      </c>
      <c r="B738" s="786" t="s">
        <v>10</v>
      </c>
      <c r="C738" s="786" t="s">
        <v>24</v>
      </c>
      <c r="D738" t="s">
        <v>12</v>
      </c>
      <c r="E738" s="121">
        <v>10</v>
      </c>
      <c r="G738" s="4">
        <f t="shared" si="11"/>
        <v>10</v>
      </c>
      <c r="K738" s="121">
        <f>SUM(K733:K735)</f>
        <v>516</v>
      </c>
    </row>
    <row r="739" spans="1:12">
      <c r="B739" s="787"/>
      <c r="C739" s="787"/>
      <c r="D739" t="s">
        <v>13</v>
      </c>
      <c r="E739" s="121">
        <v>5</v>
      </c>
      <c r="G739" s="4">
        <f t="shared" si="11"/>
        <v>15</v>
      </c>
    </row>
    <row r="740" spans="1:12">
      <c r="B740" s="787"/>
      <c r="C740" s="787"/>
      <c r="D740" t="s">
        <v>14</v>
      </c>
      <c r="E740" s="121">
        <v>500</v>
      </c>
      <c r="G740" s="4">
        <f t="shared" si="11"/>
        <v>515</v>
      </c>
      <c r="I740" s="656" t="s">
        <v>140</v>
      </c>
      <c r="J740" s="656">
        <v>7266341</v>
      </c>
    </row>
    <row r="741" spans="1:12">
      <c r="A741" s="39">
        <v>45995</v>
      </c>
      <c r="B741" s="787" t="s">
        <v>5976</v>
      </c>
      <c r="C741" s="787" t="s">
        <v>24</v>
      </c>
      <c r="D741" t="s">
        <v>14</v>
      </c>
      <c r="F741" s="121">
        <v>500</v>
      </c>
      <c r="G741" s="4">
        <f t="shared" si="11"/>
        <v>15</v>
      </c>
    </row>
    <row r="742" spans="1:12">
      <c r="A742" s="39">
        <v>46028</v>
      </c>
      <c r="B742" s="787" t="s">
        <v>5977</v>
      </c>
      <c r="C742" s="787" t="s">
        <v>24</v>
      </c>
      <c r="D742" t="s">
        <v>12</v>
      </c>
      <c r="F742" s="121">
        <v>10</v>
      </c>
      <c r="G742" s="4">
        <f t="shared" si="11"/>
        <v>5</v>
      </c>
    </row>
    <row r="743" spans="1:12">
      <c r="A743" s="39">
        <v>46028</v>
      </c>
      <c r="B743" s="787" t="s">
        <v>5978</v>
      </c>
      <c r="C743" s="787" t="s">
        <v>24</v>
      </c>
      <c r="D743" t="s">
        <v>13</v>
      </c>
      <c r="F743" s="121">
        <v>5</v>
      </c>
      <c r="G743" s="4">
        <f t="shared" si="11"/>
        <v>0</v>
      </c>
    </row>
    <row r="744" spans="1:12">
      <c r="A744" s="41">
        <v>46022</v>
      </c>
      <c r="B744" s="786" t="s">
        <v>10</v>
      </c>
      <c r="C744" s="786" t="s">
        <v>25</v>
      </c>
      <c r="D744" t="s">
        <v>12</v>
      </c>
      <c r="E744" s="121">
        <v>10</v>
      </c>
      <c r="G744" s="4">
        <f t="shared" si="11"/>
        <v>10</v>
      </c>
      <c r="J744" s="846" t="s">
        <v>5831</v>
      </c>
      <c r="K744" s="846"/>
      <c r="L744" s="846"/>
    </row>
    <row r="745" spans="1:12">
      <c r="A745" s="41"/>
      <c r="B745" s="786"/>
      <c r="C745" s="786"/>
      <c r="D745" t="s">
        <v>13</v>
      </c>
      <c r="E745" s="121">
        <v>5</v>
      </c>
      <c r="G745" s="4">
        <f t="shared" si="11"/>
        <v>15</v>
      </c>
      <c r="I745" s="10">
        <v>2026</v>
      </c>
      <c r="J745" s="786" t="s">
        <v>11</v>
      </c>
      <c r="K745" s="683" t="s">
        <v>147</v>
      </c>
      <c r="L745" s="684">
        <v>28.3</v>
      </c>
    </row>
    <row r="746" spans="1:12">
      <c r="B746" s="787"/>
      <c r="C746" s="787"/>
      <c r="D746" t="s">
        <v>14</v>
      </c>
      <c r="E746" s="121">
        <v>500</v>
      </c>
      <c r="G746" s="4">
        <f t="shared" si="11"/>
        <v>515</v>
      </c>
      <c r="J746" s="786"/>
      <c r="L746" s="135">
        <f>SUM(L745:L745)</f>
        <v>28.3</v>
      </c>
    </row>
    <row r="747" spans="1:12">
      <c r="A747" s="39">
        <v>46028</v>
      </c>
      <c r="B747" s="787" t="s">
        <v>5979</v>
      </c>
      <c r="C747" s="787" t="s">
        <v>25</v>
      </c>
      <c r="D747" t="s">
        <v>14</v>
      </c>
      <c r="F747" s="121">
        <v>500</v>
      </c>
      <c r="G747" s="4">
        <f t="shared" si="11"/>
        <v>15</v>
      </c>
      <c r="J747" s="786"/>
    </row>
    <row r="748" spans="1:12">
      <c r="A748" s="39">
        <v>46059</v>
      </c>
      <c r="B748" s="787" t="s">
        <v>5980</v>
      </c>
      <c r="C748" s="787" t="s">
        <v>25</v>
      </c>
      <c r="D748" t="s">
        <v>12</v>
      </c>
      <c r="F748" s="121">
        <v>10</v>
      </c>
      <c r="G748" s="4">
        <f t="shared" si="11"/>
        <v>5</v>
      </c>
      <c r="J748" s="786"/>
    </row>
    <row r="749" spans="1:12">
      <c r="A749" s="39">
        <v>46059</v>
      </c>
      <c r="B749" s="787" t="s">
        <v>5980</v>
      </c>
      <c r="C749" s="787" t="s">
        <v>25</v>
      </c>
      <c r="D749" t="s">
        <v>13</v>
      </c>
      <c r="F749" s="121">
        <v>5</v>
      </c>
      <c r="G749" s="4">
        <f t="shared" si="11"/>
        <v>0</v>
      </c>
    </row>
    <row r="750" spans="1:12">
      <c r="A750" s="41">
        <v>46053</v>
      </c>
      <c r="B750" s="786" t="s">
        <v>10</v>
      </c>
      <c r="C750" s="786" t="s">
        <v>11</v>
      </c>
      <c r="D750" t="s">
        <v>12</v>
      </c>
      <c r="E750" s="12">
        <v>15</v>
      </c>
      <c r="G750" s="4">
        <f t="shared" si="11"/>
        <v>15</v>
      </c>
    </row>
    <row r="751" spans="1:12">
      <c r="B751" s="787"/>
      <c r="C751" s="787"/>
      <c r="D751" t="s">
        <v>13</v>
      </c>
      <c r="E751" s="12">
        <v>3</v>
      </c>
      <c r="G751" s="4">
        <f t="shared" si="11"/>
        <v>18</v>
      </c>
    </row>
    <row r="752" spans="1:12">
      <c r="B752" s="787"/>
      <c r="C752" s="787"/>
      <c r="D752" t="s">
        <v>14</v>
      </c>
      <c r="E752" s="12">
        <v>500</v>
      </c>
      <c r="G752" s="4">
        <f t="shared" si="11"/>
        <v>518</v>
      </c>
    </row>
    <row r="753" spans="1:12">
      <c r="B753" s="787"/>
      <c r="C753" s="787"/>
      <c r="D753" s="683" t="s">
        <v>147</v>
      </c>
      <c r="E753" s="684">
        <v>28.3</v>
      </c>
      <c r="G753" s="4">
        <f t="shared" si="11"/>
        <v>546.29999999999995</v>
      </c>
    </row>
    <row r="754" spans="1:12">
      <c r="A754" s="39">
        <v>46059</v>
      </c>
      <c r="B754" s="787" t="s">
        <v>5981</v>
      </c>
      <c r="C754" s="787" t="s">
        <v>11</v>
      </c>
      <c r="D754" t="s">
        <v>14</v>
      </c>
      <c r="F754" s="121">
        <v>500</v>
      </c>
      <c r="G754" s="4">
        <f t="shared" si="11"/>
        <v>46.299999999999955</v>
      </c>
      <c r="L754" s="121">
        <v>14.4</v>
      </c>
    </row>
    <row r="755" spans="1:12">
      <c r="A755" s="39">
        <v>46090</v>
      </c>
      <c r="B755" s="787" t="s">
        <v>5982</v>
      </c>
      <c r="C755" s="787" t="s">
        <v>11</v>
      </c>
      <c r="D755" t="s">
        <v>12</v>
      </c>
      <c r="F755" s="121">
        <v>15</v>
      </c>
      <c r="G755" s="4">
        <f t="shared" si="11"/>
        <v>31.299999999999955</v>
      </c>
      <c r="K755" t="s">
        <v>12</v>
      </c>
      <c r="L755" s="121">
        <v>6</v>
      </c>
    </row>
    <row r="756" spans="1:12">
      <c r="A756" s="39">
        <v>46090</v>
      </c>
      <c r="B756" s="787" t="s">
        <v>5982</v>
      </c>
      <c r="C756" s="787" t="s">
        <v>11</v>
      </c>
      <c r="D756" t="s">
        <v>13</v>
      </c>
      <c r="F756" s="121">
        <v>3</v>
      </c>
      <c r="G756" s="4">
        <f t="shared" si="11"/>
        <v>28.299999999999955</v>
      </c>
      <c r="K756" t="s">
        <v>13</v>
      </c>
      <c r="L756" s="121">
        <v>500</v>
      </c>
    </row>
    <row r="757" spans="1:12">
      <c r="A757" s="41">
        <v>46081</v>
      </c>
      <c r="B757" s="786" t="s">
        <v>10</v>
      </c>
      <c r="C757" s="786" t="s">
        <v>15</v>
      </c>
      <c r="D757" t="s">
        <v>12</v>
      </c>
      <c r="E757" s="121">
        <v>14.4</v>
      </c>
      <c r="G757" s="4">
        <f t="shared" si="11"/>
        <v>42.699999999999953</v>
      </c>
      <c r="J757" s="786" t="s">
        <v>15</v>
      </c>
      <c r="K757" t="s">
        <v>14</v>
      </c>
      <c r="L757" s="121">
        <f>SUM(L754:L756)</f>
        <v>520.4</v>
      </c>
    </row>
    <row r="758" spans="1:12">
      <c r="B758" s="787"/>
      <c r="C758" s="787"/>
      <c r="D758" t="s">
        <v>13</v>
      </c>
      <c r="E758" s="121">
        <v>6</v>
      </c>
      <c r="G758" s="4">
        <f t="shared" si="11"/>
        <v>48.699999999999953</v>
      </c>
      <c r="J758" s="787"/>
      <c r="L758" s="121"/>
    </row>
    <row r="759" spans="1:12">
      <c r="B759" s="787"/>
      <c r="C759" s="787"/>
      <c r="D759" t="s">
        <v>14</v>
      </c>
      <c r="E759" s="121">
        <v>500</v>
      </c>
      <c r="G759" s="4">
        <f t="shared" si="11"/>
        <v>548.69999999999993</v>
      </c>
      <c r="J759" s="786" t="s">
        <v>16</v>
      </c>
      <c r="L759" s="121"/>
    </row>
    <row r="760" spans="1:12">
      <c r="A760" s="39">
        <v>46090</v>
      </c>
      <c r="B760" s="787" t="s">
        <v>5983</v>
      </c>
      <c r="C760" s="787" t="s">
        <v>15</v>
      </c>
      <c r="D760" t="s">
        <v>14</v>
      </c>
      <c r="F760" s="121">
        <v>500</v>
      </c>
      <c r="G760" s="4">
        <f t="shared" si="11"/>
        <v>48.699999999999932</v>
      </c>
    </row>
    <row r="761" spans="1:12">
      <c r="A761" s="39">
        <v>46119</v>
      </c>
      <c r="B761" s="787" t="s">
        <v>5984</v>
      </c>
      <c r="C761" s="787" t="s">
        <v>15</v>
      </c>
      <c r="D761" t="s">
        <v>12</v>
      </c>
      <c r="F761" s="121">
        <v>14.4</v>
      </c>
      <c r="G761" s="4">
        <f t="shared" si="11"/>
        <v>34.299999999999933</v>
      </c>
    </row>
    <row r="762" spans="1:12">
      <c r="A762" s="39">
        <v>46119</v>
      </c>
      <c r="B762" s="787" t="s">
        <v>5984</v>
      </c>
      <c r="C762" s="787" t="s">
        <v>15</v>
      </c>
      <c r="D762" t="s">
        <v>13</v>
      </c>
      <c r="F762" s="121">
        <v>6</v>
      </c>
      <c r="G762" s="4">
        <f t="shared" si="11"/>
        <v>28.299999999999933</v>
      </c>
    </row>
    <row r="763" spans="1:12">
      <c r="A763" s="41">
        <v>46112</v>
      </c>
      <c r="B763" s="786" t="s">
        <v>10</v>
      </c>
      <c r="C763" s="786" t="s">
        <v>16</v>
      </c>
      <c r="D763" t="s">
        <v>12</v>
      </c>
      <c r="E763" s="121">
        <v>5.6</v>
      </c>
      <c r="G763" s="4">
        <f t="shared" si="11"/>
        <v>33.899999999999935</v>
      </c>
    </row>
    <row r="764" spans="1:12">
      <c r="B764" s="787"/>
      <c r="C764" s="787"/>
      <c r="D764" t="s">
        <v>13</v>
      </c>
      <c r="E764" s="121">
        <v>15</v>
      </c>
      <c r="G764" s="4">
        <f t="shared" si="11"/>
        <v>48.899999999999935</v>
      </c>
    </row>
    <row r="765" spans="1:12">
      <c r="B765" s="787"/>
      <c r="C765" s="787"/>
      <c r="D765" t="s">
        <v>14</v>
      </c>
      <c r="E765" s="121">
        <v>500</v>
      </c>
      <c r="G765" s="4">
        <f t="shared" si="11"/>
        <v>548.9</v>
      </c>
    </row>
    <row r="766" spans="1:12">
      <c r="A766" s="39">
        <v>46119</v>
      </c>
      <c r="B766" s="787" t="s">
        <v>5985</v>
      </c>
      <c r="C766" s="787" t="s">
        <v>16</v>
      </c>
      <c r="D766" t="s">
        <v>14</v>
      </c>
      <c r="F766" s="121">
        <v>500</v>
      </c>
      <c r="G766" s="4">
        <f t="shared" si="11"/>
        <v>48.899999999999977</v>
      </c>
    </row>
    <row r="767" spans="1:12">
      <c r="A767" s="41">
        <v>46142</v>
      </c>
      <c r="B767" s="786" t="s">
        <v>10</v>
      </c>
      <c r="C767" s="786" t="s">
        <v>1880</v>
      </c>
      <c r="D767" t="s">
        <v>12</v>
      </c>
      <c r="G767" s="4">
        <f t="shared" si="11"/>
        <v>48.899999999999977</v>
      </c>
    </row>
    <row r="768" spans="1:12">
      <c r="B768" s="787"/>
      <c r="C768" s="787"/>
      <c r="D768" t="s">
        <v>13</v>
      </c>
      <c r="G768" s="4">
        <f t="shared" si="11"/>
        <v>48.899999999999977</v>
      </c>
    </row>
    <row r="769" spans="2:7">
      <c r="B769" s="787"/>
      <c r="C769" s="787"/>
      <c r="D769" t="s">
        <v>14</v>
      </c>
      <c r="G769" s="4">
        <f t="shared" si="11"/>
        <v>48.899999999999977</v>
      </c>
    </row>
    <row r="770" spans="2:7">
      <c r="B770" s="787"/>
      <c r="C770" s="787"/>
      <c r="G770" s="4">
        <f t="shared" si="11"/>
        <v>48.899999999999977</v>
      </c>
    </row>
    <row r="771" spans="2:7">
      <c r="B771" s="787"/>
      <c r="C771" s="787"/>
      <c r="G771" s="4">
        <f t="shared" si="11"/>
        <v>48.899999999999977</v>
      </c>
    </row>
    <row r="772" spans="2:7">
      <c r="B772" s="787"/>
      <c r="C772" s="787"/>
      <c r="G772" s="4">
        <f t="shared" si="11"/>
        <v>48.899999999999977</v>
      </c>
    </row>
    <row r="773" spans="2:7">
      <c r="B773" s="787"/>
      <c r="C773" s="787"/>
      <c r="G773" s="4">
        <f t="shared" si="11"/>
        <v>48.899999999999977</v>
      </c>
    </row>
    <row r="774" spans="2:7">
      <c r="B774" s="787"/>
      <c r="C774" s="787"/>
      <c r="G774" s="4">
        <f t="shared" si="11"/>
        <v>48.899999999999977</v>
      </c>
    </row>
    <row r="775" spans="2:7">
      <c r="B775" s="787"/>
      <c r="C775" s="787"/>
      <c r="G775" s="4">
        <f t="shared" si="11"/>
        <v>48.899999999999977</v>
      </c>
    </row>
    <row r="776" spans="2:7">
      <c r="B776" s="787"/>
      <c r="C776" s="787"/>
      <c r="G776" s="4">
        <f t="shared" si="11"/>
        <v>48.899999999999977</v>
      </c>
    </row>
    <row r="777" spans="2:7">
      <c r="B777" s="787"/>
      <c r="C777" s="787"/>
      <c r="G777" s="4">
        <f t="shared" si="11"/>
        <v>48.899999999999977</v>
      </c>
    </row>
    <row r="778" spans="2:7">
      <c r="B778" s="787"/>
      <c r="C778" s="787"/>
      <c r="G778" s="4">
        <f t="shared" si="11"/>
        <v>48.899999999999977</v>
      </c>
    </row>
    <row r="779" spans="2:7">
      <c r="B779" s="787"/>
      <c r="C779" s="787"/>
      <c r="G779" s="4">
        <f t="shared" si="11"/>
        <v>48.899999999999977</v>
      </c>
    </row>
    <row r="780" spans="2:7">
      <c r="B780" s="787"/>
      <c r="C780" s="787"/>
      <c r="G780" s="4">
        <f t="shared" si="11"/>
        <v>48.899999999999977</v>
      </c>
    </row>
    <row r="781" spans="2:7">
      <c r="B781" s="787"/>
      <c r="C781" s="787"/>
      <c r="G781" s="4">
        <f t="shared" si="11"/>
        <v>48.899999999999977</v>
      </c>
    </row>
    <row r="782" spans="2:7">
      <c r="B782" s="787"/>
      <c r="C782" s="787"/>
      <c r="G782" s="4">
        <f t="shared" si="11"/>
        <v>48.899999999999977</v>
      </c>
    </row>
    <row r="783" spans="2:7">
      <c r="B783" s="787"/>
      <c r="C783" s="787"/>
      <c r="G783" s="4">
        <f t="shared" si="11"/>
        <v>48.899999999999977</v>
      </c>
    </row>
    <row r="784" spans="2:7">
      <c r="B784" s="787"/>
      <c r="C784" s="787"/>
      <c r="G784" s="4">
        <f t="shared" si="11"/>
        <v>48.899999999999977</v>
      </c>
    </row>
    <row r="785" spans="2:7">
      <c r="B785" s="787"/>
      <c r="C785" s="787"/>
      <c r="G785" s="4">
        <f t="shared" si="11"/>
        <v>48.899999999999977</v>
      </c>
    </row>
    <row r="786" spans="2:7">
      <c r="B786" s="787"/>
      <c r="C786" s="787"/>
      <c r="G786" s="4">
        <f t="shared" si="11"/>
        <v>48.899999999999977</v>
      </c>
    </row>
    <row r="787" spans="2:7">
      <c r="B787" s="787"/>
      <c r="C787" s="787"/>
      <c r="G787" s="4">
        <f t="shared" si="11"/>
        <v>48.899999999999977</v>
      </c>
    </row>
    <row r="788" spans="2:7">
      <c r="B788" s="787"/>
      <c r="C788" s="787"/>
      <c r="G788" s="4">
        <f t="shared" si="11"/>
        <v>48.899999999999977</v>
      </c>
    </row>
    <row r="789" spans="2:7">
      <c r="B789" s="787"/>
      <c r="C789" s="787"/>
      <c r="G789" s="4">
        <f t="shared" si="11"/>
        <v>48.899999999999977</v>
      </c>
    </row>
    <row r="790" spans="2:7">
      <c r="B790" s="787"/>
      <c r="C790" s="787"/>
      <c r="G790" s="4">
        <f t="shared" si="11"/>
        <v>48.899999999999977</v>
      </c>
    </row>
    <row r="791" spans="2:7">
      <c r="B791" s="787"/>
      <c r="C791" s="787"/>
      <c r="G791" s="4">
        <f t="shared" si="11"/>
        <v>48.899999999999977</v>
      </c>
    </row>
    <row r="792" spans="2:7">
      <c r="B792" s="787"/>
      <c r="C792" s="787"/>
      <c r="G792" s="4">
        <f t="shared" ref="G792:G855" si="12">+G791+E792-F792</f>
        <v>48.899999999999977</v>
      </c>
    </row>
    <row r="793" spans="2:7">
      <c r="B793" s="787"/>
      <c r="C793" s="787"/>
      <c r="G793" s="4">
        <f t="shared" si="12"/>
        <v>48.899999999999977</v>
      </c>
    </row>
    <row r="794" spans="2:7">
      <c r="B794" s="787"/>
      <c r="C794" s="787"/>
      <c r="G794" s="4">
        <f t="shared" si="12"/>
        <v>48.899999999999977</v>
      </c>
    </row>
    <row r="795" spans="2:7">
      <c r="B795" s="787"/>
      <c r="C795" s="787"/>
      <c r="G795" s="4">
        <f t="shared" si="12"/>
        <v>48.899999999999977</v>
      </c>
    </row>
    <row r="796" spans="2:7">
      <c r="B796" s="787"/>
      <c r="C796" s="787"/>
      <c r="G796" s="4">
        <f t="shared" si="12"/>
        <v>48.899999999999977</v>
      </c>
    </row>
    <row r="797" spans="2:7">
      <c r="B797" s="787"/>
      <c r="C797" s="787"/>
      <c r="G797" s="4">
        <f t="shared" si="12"/>
        <v>48.899999999999977</v>
      </c>
    </row>
    <row r="798" spans="2:7">
      <c r="B798" s="787"/>
      <c r="C798" s="787"/>
      <c r="G798" s="4">
        <f t="shared" si="12"/>
        <v>48.899999999999977</v>
      </c>
    </row>
    <row r="799" spans="2:7">
      <c r="B799" s="787"/>
      <c r="C799" s="787"/>
      <c r="G799" s="4">
        <f t="shared" si="12"/>
        <v>48.899999999999977</v>
      </c>
    </row>
    <row r="800" spans="2:7">
      <c r="B800" s="787"/>
      <c r="C800" s="787"/>
      <c r="G800" s="4">
        <f t="shared" si="12"/>
        <v>48.899999999999977</v>
      </c>
    </row>
    <row r="801" spans="2:7">
      <c r="B801" s="787"/>
      <c r="C801" s="787"/>
      <c r="G801" s="4">
        <f t="shared" si="12"/>
        <v>48.899999999999977</v>
      </c>
    </row>
    <row r="802" spans="2:7">
      <c r="B802" s="787"/>
      <c r="C802" s="787"/>
      <c r="G802" s="4">
        <f t="shared" si="12"/>
        <v>48.899999999999977</v>
      </c>
    </row>
    <row r="803" spans="2:7">
      <c r="B803" s="787"/>
      <c r="C803" s="787"/>
      <c r="G803" s="4">
        <f t="shared" si="12"/>
        <v>48.899999999999977</v>
      </c>
    </row>
    <row r="804" spans="2:7">
      <c r="B804" s="787"/>
      <c r="C804" s="787"/>
      <c r="G804" s="4">
        <f t="shared" si="12"/>
        <v>48.899999999999977</v>
      </c>
    </row>
    <row r="805" spans="2:7">
      <c r="B805" s="787"/>
      <c r="C805" s="787"/>
      <c r="G805" s="4">
        <f t="shared" si="12"/>
        <v>48.899999999999977</v>
      </c>
    </row>
    <row r="806" spans="2:7">
      <c r="B806" s="787"/>
      <c r="C806" s="787"/>
      <c r="G806" s="4">
        <f t="shared" si="12"/>
        <v>48.899999999999977</v>
      </c>
    </row>
    <row r="807" spans="2:7">
      <c r="B807" s="787"/>
      <c r="C807" s="787"/>
      <c r="G807" s="4">
        <f t="shared" si="12"/>
        <v>48.899999999999977</v>
      </c>
    </row>
    <row r="808" spans="2:7">
      <c r="B808" s="787"/>
      <c r="C808" s="787"/>
      <c r="G808" s="4">
        <f t="shared" si="12"/>
        <v>48.899999999999977</v>
      </c>
    </row>
    <row r="809" spans="2:7">
      <c r="B809" s="787"/>
      <c r="C809" s="787"/>
      <c r="G809" s="4">
        <f t="shared" si="12"/>
        <v>48.899999999999977</v>
      </c>
    </row>
    <row r="810" spans="2:7">
      <c r="B810" s="787"/>
      <c r="C810" s="787"/>
      <c r="G810" s="4">
        <f t="shared" si="12"/>
        <v>48.899999999999977</v>
      </c>
    </row>
    <row r="811" spans="2:7">
      <c r="B811" s="787"/>
      <c r="C811" s="787"/>
      <c r="G811" s="4">
        <f t="shared" si="12"/>
        <v>48.899999999999977</v>
      </c>
    </row>
    <row r="812" spans="2:7">
      <c r="B812" s="787"/>
      <c r="C812" s="787"/>
      <c r="G812" s="4">
        <f t="shared" si="12"/>
        <v>48.899999999999977</v>
      </c>
    </row>
    <row r="813" spans="2:7">
      <c r="B813" s="787"/>
      <c r="C813" s="787"/>
      <c r="G813" s="4">
        <f t="shared" si="12"/>
        <v>48.899999999999977</v>
      </c>
    </row>
    <row r="814" spans="2:7">
      <c r="B814" s="787"/>
      <c r="C814" s="787"/>
      <c r="G814" s="4">
        <f t="shared" si="12"/>
        <v>48.899999999999977</v>
      </c>
    </row>
    <row r="815" spans="2:7">
      <c r="B815" s="787"/>
      <c r="C815" s="787"/>
      <c r="G815" s="4">
        <f t="shared" si="12"/>
        <v>48.899999999999977</v>
      </c>
    </row>
    <row r="816" spans="2:7">
      <c r="B816" s="787"/>
      <c r="C816" s="787"/>
      <c r="G816" s="4">
        <f t="shared" si="12"/>
        <v>48.899999999999977</v>
      </c>
    </row>
    <row r="817" spans="2:7">
      <c r="B817" s="787"/>
      <c r="C817" s="787"/>
      <c r="G817" s="4">
        <f t="shared" si="12"/>
        <v>48.899999999999977</v>
      </c>
    </row>
    <row r="818" spans="2:7">
      <c r="B818" s="787"/>
      <c r="C818" s="787"/>
      <c r="G818" s="4">
        <f t="shared" si="12"/>
        <v>48.899999999999977</v>
      </c>
    </row>
    <row r="819" spans="2:7">
      <c r="B819" s="787"/>
      <c r="C819" s="787"/>
      <c r="G819" s="4">
        <f t="shared" si="12"/>
        <v>48.899999999999977</v>
      </c>
    </row>
    <row r="820" spans="2:7">
      <c r="B820" s="787"/>
      <c r="C820" s="787"/>
      <c r="G820" s="4">
        <f t="shared" si="12"/>
        <v>48.899999999999977</v>
      </c>
    </row>
    <row r="821" spans="2:7">
      <c r="B821" s="787"/>
      <c r="C821" s="787"/>
      <c r="G821" s="4">
        <f t="shared" si="12"/>
        <v>48.899999999999977</v>
      </c>
    </row>
    <row r="822" spans="2:7">
      <c r="B822" s="787"/>
      <c r="C822" s="787"/>
      <c r="G822" s="4">
        <f t="shared" si="12"/>
        <v>48.899999999999977</v>
      </c>
    </row>
    <row r="823" spans="2:7">
      <c r="B823" s="787"/>
      <c r="C823" s="787"/>
      <c r="G823" s="4">
        <f t="shared" si="12"/>
        <v>48.899999999999977</v>
      </c>
    </row>
    <row r="824" spans="2:7">
      <c r="B824" s="787"/>
      <c r="C824" s="787"/>
      <c r="G824" s="4">
        <f t="shared" si="12"/>
        <v>48.899999999999977</v>
      </c>
    </row>
    <row r="825" spans="2:7">
      <c r="B825" s="787"/>
      <c r="C825" s="787"/>
      <c r="G825" s="4">
        <f t="shared" si="12"/>
        <v>48.899999999999977</v>
      </c>
    </row>
    <row r="826" spans="2:7">
      <c r="B826" s="787"/>
      <c r="C826" s="787"/>
      <c r="G826" s="4">
        <f t="shared" si="12"/>
        <v>48.899999999999977</v>
      </c>
    </row>
    <row r="827" spans="2:7">
      <c r="B827" s="787"/>
      <c r="C827" s="787"/>
      <c r="G827" s="4">
        <f t="shared" si="12"/>
        <v>48.899999999999977</v>
      </c>
    </row>
    <row r="828" spans="2:7">
      <c r="B828" s="787"/>
      <c r="C828" s="787"/>
      <c r="G828" s="4">
        <f t="shared" si="12"/>
        <v>48.899999999999977</v>
      </c>
    </row>
    <row r="829" spans="2:7">
      <c r="B829" s="787"/>
      <c r="C829" s="787"/>
      <c r="G829" s="4">
        <f t="shared" si="12"/>
        <v>48.899999999999977</v>
      </c>
    </row>
    <row r="830" spans="2:7">
      <c r="B830" s="787"/>
      <c r="C830" s="787"/>
      <c r="G830" s="4">
        <f t="shared" si="12"/>
        <v>48.899999999999977</v>
      </c>
    </row>
    <row r="831" spans="2:7">
      <c r="B831" s="787"/>
      <c r="C831" s="787"/>
      <c r="G831" s="4">
        <f t="shared" si="12"/>
        <v>48.899999999999977</v>
      </c>
    </row>
    <row r="832" spans="2:7">
      <c r="B832" s="787"/>
      <c r="C832" s="787"/>
      <c r="G832" s="4">
        <f t="shared" si="12"/>
        <v>48.899999999999977</v>
      </c>
    </row>
    <row r="833" spans="2:7">
      <c r="B833" s="787"/>
      <c r="C833" s="787"/>
      <c r="G833" s="4">
        <f t="shared" si="12"/>
        <v>48.899999999999977</v>
      </c>
    </row>
    <row r="834" spans="2:7">
      <c r="B834" s="787"/>
      <c r="C834" s="787"/>
      <c r="G834" s="4">
        <f t="shared" si="12"/>
        <v>48.899999999999977</v>
      </c>
    </row>
    <row r="835" spans="2:7">
      <c r="B835" s="787"/>
      <c r="C835" s="787"/>
      <c r="G835" s="4">
        <f t="shared" si="12"/>
        <v>48.899999999999977</v>
      </c>
    </row>
    <row r="836" spans="2:7">
      <c r="B836" s="787"/>
      <c r="C836" s="787"/>
      <c r="G836" s="4">
        <f t="shared" si="12"/>
        <v>48.899999999999977</v>
      </c>
    </row>
    <row r="837" spans="2:7">
      <c r="B837" s="787"/>
      <c r="C837" s="787"/>
      <c r="G837" s="4">
        <f t="shared" si="12"/>
        <v>48.899999999999977</v>
      </c>
    </row>
    <row r="838" spans="2:7">
      <c r="B838" s="787"/>
      <c r="C838" s="787"/>
      <c r="G838" s="4">
        <f t="shared" si="12"/>
        <v>48.899999999999977</v>
      </c>
    </row>
    <row r="839" spans="2:7">
      <c r="B839" s="787"/>
      <c r="C839" s="787"/>
      <c r="G839" s="4">
        <f t="shared" si="12"/>
        <v>48.899999999999977</v>
      </c>
    </row>
    <row r="840" spans="2:7">
      <c r="B840" s="787"/>
      <c r="C840" s="787"/>
      <c r="G840" s="4">
        <f t="shared" si="12"/>
        <v>48.899999999999977</v>
      </c>
    </row>
    <row r="841" spans="2:7">
      <c r="B841" s="787"/>
      <c r="C841" s="787"/>
      <c r="G841" s="4">
        <f t="shared" si="12"/>
        <v>48.899999999999977</v>
      </c>
    </row>
    <row r="842" spans="2:7">
      <c r="B842" s="787"/>
      <c r="C842" s="787"/>
      <c r="G842" s="4">
        <f t="shared" si="12"/>
        <v>48.899999999999977</v>
      </c>
    </row>
    <row r="843" spans="2:7">
      <c r="B843" s="787"/>
      <c r="C843" s="787"/>
      <c r="G843" s="4">
        <f t="shared" si="12"/>
        <v>48.899999999999977</v>
      </c>
    </row>
    <row r="844" spans="2:7">
      <c r="B844" s="787"/>
      <c r="C844" s="787"/>
      <c r="G844" s="4">
        <f t="shared" si="12"/>
        <v>48.899999999999977</v>
      </c>
    </row>
    <row r="845" spans="2:7">
      <c r="B845" s="787"/>
      <c r="C845" s="787"/>
      <c r="G845" s="4">
        <f t="shared" si="12"/>
        <v>48.899999999999977</v>
      </c>
    </row>
    <row r="846" spans="2:7">
      <c r="B846" s="787"/>
      <c r="C846" s="787"/>
      <c r="G846" s="4">
        <f t="shared" si="12"/>
        <v>48.899999999999977</v>
      </c>
    </row>
    <row r="847" spans="2:7">
      <c r="B847" s="787"/>
      <c r="C847" s="787"/>
      <c r="G847" s="4">
        <f t="shared" si="12"/>
        <v>48.899999999999977</v>
      </c>
    </row>
    <row r="848" spans="2:7">
      <c r="B848" s="787"/>
      <c r="C848" s="787"/>
      <c r="G848" s="4">
        <f t="shared" si="12"/>
        <v>48.899999999999977</v>
      </c>
    </row>
    <row r="849" spans="2:7">
      <c r="B849" s="787"/>
      <c r="C849" s="787"/>
      <c r="G849" s="4">
        <f t="shared" si="12"/>
        <v>48.899999999999977</v>
      </c>
    </row>
    <row r="850" spans="2:7">
      <c r="B850" s="787"/>
      <c r="C850" s="787"/>
      <c r="G850" s="4">
        <f t="shared" si="12"/>
        <v>48.899999999999977</v>
      </c>
    </row>
    <row r="851" spans="2:7">
      <c r="B851" s="787"/>
      <c r="C851" s="787"/>
      <c r="G851" s="4">
        <f t="shared" si="12"/>
        <v>48.899999999999977</v>
      </c>
    </row>
    <row r="852" spans="2:7">
      <c r="B852" s="787"/>
      <c r="C852" s="787"/>
      <c r="G852" s="4">
        <f t="shared" si="12"/>
        <v>48.899999999999977</v>
      </c>
    </row>
    <row r="853" spans="2:7">
      <c r="B853" s="787"/>
      <c r="C853" s="787"/>
      <c r="G853" s="4">
        <f t="shared" si="12"/>
        <v>48.899999999999977</v>
      </c>
    </row>
    <row r="854" spans="2:7">
      <c r="B854" s="787"/>
      <c r="C854" s="787"/>
      <c r="G854" s="4">
        <f t="shared" si="12"/>
        <v>48.899999999999977</v>
      </c>
    </row>
    <row r="855" spans="2:7">
      <c r="B855" s="787"/>
      <c r="C855" s="787"/>
      <c r="G855" s="4">
        <f t="shared" si="12"/>
        <v>48.899999999999977</v>
      </c>
    </row>
    <row r="856" spans="2:7">
      <c r="B856" s="787"/>
      <c r="C856" s="787"/>
      <c r="G856" s="4">
        <f t="shared" ref="G856:G919" si="13">+G855+E856-F856</f>
        <v>48.899999999999977</v>
      </c>
    </row>
    <row r="857" spans="2:7">
      <c r="B857" s="787"/>
      <c r="C857" s="787"/>
      <c r="G857" s="4">
        <f t="shared" si="13"/>
        <v>48.899999999999977</v>
      </c>
    </row>
    <row r="858" spans="2:7">
      <c r="B858" s="787"/>
      <c r="C858" s="787"/>
      <c r="G858" s="4">
        <f t="shared" si="13"/>
        <v>48.899999999999977</v>
      </c>
    </row>
    <row r="859" spans="2:7">
      <c r="B859" s="787"/>
      <c r="C859" s="787"/>
      <c r="G859" s="4">
        <f t="shared" si="13"/>
        <v>48.899999999999977</v>
      </c>
    </row>
    <row r="860" spans="2:7">
      <c r="B860" s="787"/>
      <c r="C860" s="787"/>
      <c r="G860" s="4">
        <f t="shared" si="13"/>
        <v>48.899999999999977</v>
      </c>
    </row>
    <row r="861" spans="2:7">
      <c r="B861" s="787"/>
      <c r="C861" s="787"/>
      <c r="G861" s="4">
        <f t="shared" si="13"/>
        <v>48.899999999999977</v>
      </c>
    </row>
    <row r="862" spans="2:7">
      <c r="B862" s="787"/>
      <c r="C862" s="787"/>
      <c r="G862" s="4">
        <f t="shared" si="13"/>
        <v>48.899999999999977</v>
      </c>
    </row>
    <row r="863" spans="2:7">
      <c r="B863" s="787"/>
      <c r="C863" s="787"/>
      <c r="G863" s="4">
        <f t="shared" si="13"/>
        <v>48.899999999999977</v>
      </c>
    </row>
    <row r="864" spans="2:7">
      <c r="B864" s="787"/>
      <c r="C864" s="787"/>
      <c r="G864" s="4">
        <f t="shared" si="13"/>
        <v>48.899999999999977</v>
      </c>
    </row>
    <row r="865" spans="2:7">
      <c r="B865" s="787"/>
      <c r="C865" s="787"/>
      <c r="G865" s="4">
        <f t="shared" si="13"/>
        <v>48.899999999999977</v>
      </c>
    </row>
    <row r="866" spans="2:7">
      <c r="B866" s="787"/>
      <c r="C866" s="787"/>
      <c r="G866" s="4">
        <f t="shared" si="13"/>
        <v>48.899999999999977</v>
      </c>
    </row>
    <row r="867" spans="2:7">
      <c r="B867" s="787"/>
      <c r="C867" s="787"/>
      <c r="G867" s="4">
        <f t="shared" si="13"/>
        <v>48.899999999999977</v>
      </c>
    </row>
    <row r="868" spans="2:7">
      <c r="B868" s="787"/>
      <c r="C868" s="787"/>
      <c r="G868" s="4">
        <f t="shared" si="13"/>
        <v>48.899999999999977</v>
      </c>
    </row>
    <row r="869" spans="2:7">
      <c r="B869" s="787"/>
      <c r="C869" s="787"/>
      <c r="G869" s="4">
        <f t="shared" si="13"/>
        <v>48.899999999999977</v>
      </c>
    </row>
    <row r="870" spans="2:7">
      <c r="B870" s="787"/>
      <c r="C870" s="787"/>
      <c r="G870" s="4">
        <f t="shared" si="13"/>
        <v>48.899999999999977</v>
      </c>
    </row>
    <row r="871" spans="2:7">
      <c r="B871" s="787"/>
      <c r="C871" s="787"/>
      <c r="G871" s="4">
        <f t="shared" si="13"/>
        <v>48.899999999999977</v>
      </c>
    </row>
    <row r="872" spans="2:7">
      <c r="B872" s="787"/>
      <c r="C872" s="787"/>
      <c r="G872" s="4">
        <f t="shared" si="13"/>
        <v>48.899999999999977</v>
      </c>
    </row>
    <row r="873" spans="2:7">
      <c r="B873" s="787"/>
      <c r="C873" s="787"/>
      <c r="G873" s="4">
        <f t="shared" si="13"/>
        <v>48.899999999999977</v>
      </c>
    </row>
    <row r="874" spans="2:7">
      <c r="B874" s="787"/>
      <c r="C874" s="787"/>
      <c r="G874" s="4">
        <f t="shared" si="13"/>
        <v>48.899999999999977</v>
      </c>
    </row>
    <row r="875" spans="2:7">
      <c r="B875" s="787"/>
      <c r="C875" s="787"/>
      <c r="G875" s="4">
        <f t="shared" si="13"/>
        <v>48.899999999999977</v>
      </c>
    </row>
    <row r="876" spans="2:7">
      <c r="B876" s="787"/>
      <c r="C876" s="787"/>
      <c r="G876" s="4">
        <f t="shared" si="13"/>
        <v>48.899999999999977</v>
      </c>
    </row>
    <row r="877" spans="2:7">
      <c r="B877" s="787"/>
      <c r="C877" s="787"/>
      <c r="G877" s="4">
        <f t="shared" si="13"/>
        <v>48.899999999999977</v>
      </c>
    </row>
    <row r="878" spans="2:7">
      <c r="B878" s="787"/>
      <c r="C878" s="787"/>
      <c r="G878" s="4">
        <f t="shared" si="13"/>
        <v>48.899999999999977</v>
      </c>
    </row>
    <row r="879" spans="2:7">
      <c r="B879" s="787"/>
      <c r="C879" s="787"/>
      <c r="G879" s="4">
        <f t="shared" si="13"/>
        <v>48.899999999999977</v>
      </c>
    </row>
    <row r="880" spans="2:7">
      <c r="B880" s="787"/>
      <c r="C880" s="787"/>
      <c r="G880" s="4">
        <f t="shared" si="13"/>
        <v>48.899999999999977</v>
      </c>
    </row>
    <row r="881" spans="2:7">
      <c r="B881" s="787"/>
      <c r="C881" s="787"/>
      <c r="G881" s="4">
        <f t="shared" si="13"/>
        <v>48.899999999999977</v>
      </c>
    </row>
    <row r="882" spans="2:7">
      <c r="B882" s="787"/>
      <c r="C882" s="787"/>
      <c r="G882" s="4">
        <f t="shared" si="13"/>
        <v>48.899999999999977</v>
      </c>
    </row>
    <row r="883" spans="2:7">
      <c r="B883" s="787"/>
      <c r="C883" s="787"/>
      <c r="G883" s="4">
        <f t="shared" si="13"/>
        <v>48.899999999999977</v>
      </c>
    </row>
    <row r="884" spans="2:7">
      <c r="B884" s="787"/>
      <c r="C884" s="787"/>
      <c r="G884" s="4">
        <f t="shared" si="13"/>
        <v>48.899999999999977</v>
      </c>
    </row>
    <row r="885" spans="2:7">
      <c r="B885" s="787"/>
      <c r="C885" s="787"/>
      <c r="G885" s="4">
        <f t="shared" si="13"/>
        <v>48.899999999999977</v>
      </c>
    </row>
    <row r="886" spans="2:7">
      <c r="B886" s="787"/>
      <c r="C886" s="787"/>
      <c r="G886" s="4">
        <f t="shared" si="13"/>
        <v>48.899999999999977</v>
      </c>
    </row>
    <row r="887" spans="2:7">
      <c r="B887" s="787"/>
      <c r="C887" s="787"/>
      <c r="G887" s="4">
        <f t="shared" si="13"/>
        <v>48.899999999999977</v>
      </c>
    </row>
    <row r="888" spans="2:7">
      <c r="B888" s="787"/>
      <c r="C888" s="787"/>
      <c r="G888" s="4">
        <f t="shared" si="13"/>
        <v>48.899999999999977</v>
      </c>
    </row>
    <row r="889" spans="2:7">
      <c r="B889" s="787"/>
      <c r="C889" s="787"/>
      <c r="G889" s="4">
        <f t="shared" si="13"/>
        <v>48.899999999999977</v>
      </c>
    </row>
    <row r="890" spans="2:7">
      <c r="B890" s="787"/>
      <c r="C890" s="787"/>
      <c r="G890" s="4">
        <f t="shared" si="13"/>
        <v>48.899999999999977</v>
      </c>
    </row>
    <row r="891" spans="2:7">
      <c r="B891" s="787"/>
      <c r="C891" s="787"/>
      <c r="G891" s="4">
        <f t="shared" si="13"/>
        <v>48.899999999999977</v>
      </c>
    </row>
    <row r="892" spans="2:7">
      <c r="B892" s="787"/>
      <c r="C892" s="787"/>
      <c r="G892" s="4">
        <f t="shared" si="13"/>
        <v>48.899999999999977</v>
      </c>
    </row>
    <row r="893" spans="2:7">
      <c r="B893" s="787"/>
      <c r="C893" s="787"/>
      <c r="G893" s="4">
        <f t="shared" si="13"/>
        <v>48.899999999999977</v>
      </c>
    </row>
    <row r="894" spans="2:7">
      <c r="B894" s="787"/>
      <c r="C894" s="787"/>
      <c r="G894" s="4">
        <f t="shared" si="13"/>
        <v>48.899999999999977</v>
      </c>
    </row>
    <row r="895" spans="2:7">
      <c r="B895" s="787"/>
      <c r="C895" s="787"/>
      <c r="G895" s="4">
        <f t="shared" si="13"/>
        <v>48.899999999999977</v>
      </c>
    </row>
    <row r="896" spans="2:7">
      <c r="B896" s="787"/>
      <c r="C896" s="787"/>
      <c r="G896" s="4">
        <f t="shared" si="13"/>
        <v>48.899999999999977</v>
      </c>
    </row>
    <row r="897" spans="2:7">
      <c r="B897" s="787"/>
      <c r="C897" s="787"/>
      <c r="G897" s="4">
        <f t="shared" si="13"/>
        <v>48.899999999999977</v>
      </c>
    </row>
    <row r="898" spans="2:7">
      <c r="B898" s="787"/>
      <c r="C898" s="787"/>
      <c r="G898" s="4">
        <f t="shared" si="13"/>
        <v>48.899999999999977</v>
      </c>
    </row>
    <row r="899" spans="2:7">
      <c r="B899" s="787"/>
      <c r="C899" s="787"/>
      <c r="G899" s="4">
        <f t="shared" si="13"/>
        <v>48.899999999999977</v>
      </c>
    </row>
    <row r="900" spans="2:7">
      <c r="B900" s="787"/>
      <c r="C900" s="787"/>
      <c r="G900" s="4">
        <f t="shared" si="13"/>
        <v>48.899999999999977</v>
      </c>
    </row>
    <row r="901" spans="2:7">
      <c r="B901" s="787"/>
      <c r="C901" s="787"/>
      <c r="G901" s="4">
        <f t="shared" si="13"/>
        <v>48.899999999999977</v>
      </c>
    </row>
    <row r="902" spans="2:7">
      <c r="B902" s="787"/>
      <c r="C902" s="787"/>
      <c r="G902" s="4">
        <f t="shared" si="13"/>
        <v>48.899999999999977</v>
      </c>
    </row>
    <row r="903" spans="2:7">
      <c r="B903" s="787"/>
      <c r="C903" s="787"/>
      <c r="G903" s="4">
        <f t="shared" si="13"/>
        <v>48.899999999999977</v>
      </c>
    </row>
    <row r="904" spans="2:7">
      <c r="B904" s="787"/>
      <c r="C904" s="787"/>
      <c r="G904" s="4">
        <f t="shared" si="13"/>
        <v>48.899999999999977</v>
      </c>
    </row>
    <row r="905" spans="2:7">
      <c r="B905" s="787"/>
      <c r="C905" s="787"/>
      <c r="G905" s="4">
        <f t="shared" si="13"/>
        <v>48.899999999999977</v>
      </c>
    </row>
    <row r="906" spans="2:7">
      <c r="B906" s="787"/>
      <c r="C906" s="787"/>
      <c r="G906" s="4">
        <f t="shared" si="13"/>
        <v>48.899999999999977</v>
      </c>
    </row>
    <row r="907" spans="2:7">
      <c r="B907" s="787"/>
      <c r="C907" s="787"/>
      <c r="G907" s="4">
        <f t="shared" si="13"/>
        <v>48.899999999999977</v>
      </c>
    </row>
    <row r="908" spans="2:7">
      <c r="B908" s="787"/>
      <c r="C908" s="787"/>
      <c r="G908" s="4">
        <f t="shared" si="13"/>
        <v>48.899999999999977</v>
      </c>
    </row>
    <row r="909" spans="2:7">
      <c r="B909" s="787"/>
      <c r="C909" s="787"/>
      <c r="G909" s="4">
        <f t="shared" si="13"/>
        <v>48.899999999999977</v>
      </c>
    </row>
    <row r="910" spans="2:7">
      <c r="B910" s="787"/>
      <c r="C910" s="787"/>
      <c r="G910" s="4">
        <f t="shared" si="13"/>
        <v>48.899999999999977</v>
      </c>
    </row>
    <row r="911" spans="2:7">
      <c r="B911" s="787"/>
      <c r="C911" s="787"/>
      <c r="G911" s="4">
        <f t="shared" si="13"/>
        <v>48.899999999999977</v>
      </c>
    </row>
    <row r="912" spans="2:7">
      <c r="B912" s="787"/>
      <c r="C912" s="787"/>
      <c r="G912" s="4">
        <f t="shared" si="13"/>
        <v>48.899999999999977</v>
      </c>
    </row>
    <row r="913" spans="2:7">
      <c r="B913" s="787"/>
      <c r="C913" s="787"/>
      <c r="G913" s="4">
        <f t="shared" si="13"/>
        <v>48.899999999999977</v>
      </c>
    </row>
    <row r="914" spans="2:7">
      <c r="B914" s="787"/>
      <c r="C914" s="787"/>
      <c r="G914" s="4">
        <f t="shared" si="13"/>
        <v>48.899999999999977</v>
      </c>
    </row>
    <row r="915" spans="2:7">
      <c r="B915" s="787"/>
      <c r="C915" s="787"/>
      <c r="G915" s="4">
        <f t="shared" si="13"/>
        <v>48.899999999999977</v>
      </c>
    </row>
    <row r="916" spans="2:7">
      <c r="B916" s="787"/>
      <c r="C916" s="787"/>
      <c r="G916" s="4">
        <f t="shared" si="13"/>
        <v>48.899999999999977</v>
      </c>
    </row>
    <row r="917" spans="2:7">
      <c r="B917" s="787"/>
      <c r="C917" s="787"/>
      <c r="G917" s="4">
        <f t="shared" si="13"/>
        <v>48.899999999999977</v>
      </c>
    </row>
    <row r="918" spans="2:7">
      <c r="B918" s="787"/>
      <c r="C918" s="787"/>
      <c r="G918" s="4">
        <f t="shared" si="13"/>
        <v>48.899999999999977</v>
      </c>
    </row>
    <row r="919" spans="2:7">
      <c r="B919" s="787"/>
      <c r="C919" s="787"/>
      <c r="G919" s="4">
        <f t="shared" si="13"/>
        <v>48.899999999999977</v>
      </c>
    </row>
    <row r="920" spans="2:7">
      <c r="B920" s="787"/>
      <c r="C920" s="787"/>
      <c r="G920" s="4">
        <f t="shared" ref="G920:G983" si="14">+G919+E920-F920</f>
        <v>48.899999999999977</v>
      </c>
    </row>
    <row r="921" spans="2:7">
      <c r="B921" s="787"/>
      <c r="C921" s="787"/>
      <c r="G921" s="4">
        <f t="shared" si="14"/>
        <v>48.899999999999977</v>
      </c>
    </row>
    <row r="922" spans="2:7">
      <c r="B922" s="787"/>
      <c r="C922" s="787"/>
      <c r="G922" s="4">
        <f t="shared" si="14"/>
        <v>48.899999999999977</v>
      </c>
    </row>
    <row r="923" spans="2:7">
      <c r="B923" s="787"/>
      <c r="C923" s="787"/>
      <c r="G923" s="4">
        <f t="shared" si="14"/>
        <v>48.899999999999977</v>
      </c>
    </row>
    <row r="924" spans="2:7">
      <c r="B924" s="787"/>
      <c r="C924" s="787"/>
      <c r="G924" s="4">
        <f t="shared" si="14"/>
        <v>48.899999999999977</v>
      </c>
    </row>
    <row r="925" spans="2:7">
      <c r="B925" s="787"/>
      <c r="C925" s="787"/>
      <c r="G925" s="4">
        <f t="shared" si="14"/>
        <v>48.899999999999977</v>
      </c>
    </row>
    <row r="926" spans="2:7">
      <c r="B926" s="787"/>
      <c r="C926" s="787"/>
      <c r="G926" s="4">
        <f t="shared" si="14"/>
        <v>48.899999999999977</v>
      </c>
    </row>
    <row r="927" spans="2:7">
      <c r="B927" s="787"/>
      <c r="C927" s="787"/>
      <c r="G927" s="4">
        <f t="shared" si="14"/>
        <v>48.899999999999977</v>
      </c>
    </row>
    <row r="928" spans="2:7">
      <c r="B928" s="787"/>
      <c r="C928" s="787"/>
      <c r="G928" s="4">
        <f t="shared" si="14"/>
        <v>48.899999999999977</v>
      </c>
    </row>
    <row r="929" spans="2:7">
      <c r="B929" s="787"/>
      <c r="C929" s="787"/>
      <c r="G929" s="4">
        <f t="shared" si="14"/>
        <v>48.899999999999977</v>
      </c>
    </row>
    <row r="930" spans="2:7">
      <c r="B930" s="787"/>
      <c r="C930" s="787"/>
      <c r="G930" s="4">
        <f t="shared" si="14"/>
        <v>48.899999999999977</v>
      </c>
    </row>
    <row r="931" spans="2:7">
      <c r="B931" s="787"/>
      <c r="C931" s="787"/>
      <c r="G931" s="4">
        <f t="shared" si="14"/>
        <v>48.899999999999977</v>
      </c>
    </row>
    <row r="932" spans="2:7">
      <c r="B932" s="787"/>
      <c r="C932" s="787"/>
      <c r="G932" s="4">
        <f t="shared" si="14"/>
        <v>48.899999999999977</v>
      </c>
    </row>
    <row r="933" spans="2:7">
      <c r="B933" s="787"/>
      <c r="C933" s="787"/>
      <c r="G933" s="4">
        <f t="shared" si="14"/>
        <v>48.899999999999977</v>
      </c>
    </row>
    <row r="934" spans="2:7">
      <c r="B934" s="787"/>
      <c r="C934" s="787"/>
      <c r="G934" s="4">
        <f t="shared" si="14"/>
        <v>48.899999999999977</v>
      </c>
    </row>
    <row r="935" spans="2:7">
      <c r="B935" s="787"/>
      <c r="C935" s="787"/>
      <c r="G935" s="4">
        <f t="shared" si="14"/>
        <v>48.899999999999977</v>
      </c>
    </row>
    <row r="936" spans="2:7">
      <c r="B936" s="787"/>
      <c r="C936" s="787"/>
      <c r="G936" s="4">
        <f t="shared" si="14"/>
        <v>48.899999999999977</v>
      </c>
    </row>
    <row r="937" spans="2:7">
      <c r="B937" s="787"/>
      <c r="C937" s="787"/>
      <c r="G937" s="4">
        <f t="shared" si="14"/>
        <v>48.899999999999977</v>
      </c>
    </row>
    <row r="938" spans="2:7">
      <c r="B938" s="787"/>
      <c r="C938" s="787"/>
      <c r="G938" s="4">
        <f t="shared" si="14"/>
        <v>48.899999999999977</v>
      </c>
    </row>
    <row r="939" spans="2:7">
      <c r="B939" s="787"/>
      <c r="C939" s="787"/>
      <c r="G939" s="4">
        <f t="shared" si="14"/>
        <v>48.899999999999977</v>
      </c>
    </row>
    <row r="940" spans="2:7">
      <c r="B940" s="787"/>
      <c r="C940" s="787"/>
      <c r="G940" s="4">
        <f t="shared" si="14"/>
        <v>48.899999999999977</v>
      </c>
    </row>
    <row r="941" spans="2:7">
      <c r="B941" s="787"/>
      <c r="C941" s="787"/>
      <c r="G941" s="4">
        <f t="shared" si="14"/>
        <v>48.899999999999977</v>
      </c>
    </row>
    <row r="942" spans="2:7">
      <c r="B942" s="787"/>
      <c r="C942" s="787"/>
      <c r="G942" s="4">
        <f t="shared" si="14"/>
        <v>48.899999999999977</v>
      </c>
    </row>
    <row r="943" spans="2:7">
      <c r="B943" s="787"/>
      <c r="C943" s="787"/>
      <c r="G943" s="4">
        <f t="shared" si="14"/>
        <v>48.899999999999977</v>
      </c>
    </row>
    <row r="944" spans="2:7">
      <c r="B944" s="787"/>
      <c r="C944" s="787"/>
      <c r="G944" s="4">
        <f t="shared" si="14"/>
        <v>48.899999999999977</v>
      </c>
    </row>
    <row r="945" spans="2:7">
      <c r="B945" s="787"/>
      <c r="C945" s="787"/>
      <c r="G945" s="4">
        <f t="shared" si="14"/>
        <v>48.899999999999977</v>
      </c>
    </row>
    <row r="946" spans="2:7">
      <c r="B946" s="787"/>
      <c r="C946" s="787"/>
      <c r="G946" s="4">
        <f t="shared" si="14"/>
        <v>48.899999999999977</v>
      </c>
    </row>
    <row r="947" spans="2:7">
      <c r="B947" s="787"/>
      <c r="C947" s="787"/>
      <c r="G947" s="4">
        <f t="shared" si="14"/>
        <v>48.899999999999977</v>
      </c>
    </row>
    <row r="948" spans="2:7">
      <c r="B948" s="787"/>
      <c r="C948" s="787"/>
      <c r="G948" s="4">
        <f t="shared" si="14"/>
        <v>48.899999999999977</v>
      </c>
    </row>
    <row r="949" spans="2:7">
      <c r="B949" s="787"/>
      <c r="C949" s="787"/>
      <c r="G949" s="4">
        <f t="shared" si="14"/>
        <v>48.899999999999977</v>
      </c>
    </row>
    <row r="950" spans="2:7">
      <c r="B950" s="787"/>
      <c r="C950" s="787"/>
      <c r="G950" s="4">
        <f t="shared" si="14"/>
        <v>48.899999999999977</v>
      </c>
    </row>
    <row r="951" spans="2:7">
      <c r="B951" s="787"/>
      <c r="C951" s="787"/>
      <c r="G951" s="4">
        <f t="shared" si="14"/>
        <v>48.899999999999977</v>
      </c>
    </row>
    <row r="952" spans="2:7">
      <c r="B952" s="787"/>
      <c r="C952" s="787"/>
      <c r="G952" s="4">
        <f t="shared" si="14"/>
        <v>48.899999999999977</v>
      </c>
    </row>
    <row r="953" spans="2:7">
      <c r="B953" s="787"/>
      <c r="C953" s="787"/>
      <c r="G953" s="4">
        <f t="shared" si="14"/>
        <v>48.899999999999977</v>
      </c>
    </row>
    <row r="954" spans="2:7">
      <c r="B954" s="787"/>
      <c r="C954" s="787"/>
      <c r="G954" s="4">
        <f t="shared" si="14"/>
        <v>48.899999999999977</v>
      </c>
    </row>
    <row r="955" spans="2:7">
      <c r="B955" s="787"/>
      <c r="C955" s="787"/>
      <c r="G955" s="4">
        <f t="shared" si="14"/>
        <v>48.899999999999977</v>
      </c>
    </row>
    <row r="956" spans="2:7">
      <c r="B956" s="787"/>
      <c r="C956" s="787"/>
      <c r="G956" s="4">
        <f t="shared" si="14"/>
        <v>48.899999999999977</v>
      </c>
    </row>
    <row r="957" spans="2:7">
      <c r="B957" s="787"/>
      <c r="C957" s="787"/>
      <c r="G957" s="4">
        <f t="shared" si="14"/>
        <v>48.899999999999977</v>
      </c>
    </row>
    <row r="958" spans="2:7">
      <c r="B958" s="787"/>
      <c r="C958" s="787"/>
      <c r="G958" s="4">
        <f t="shared" si="14"/>
        <v>48.899999999999977</v>
      </c>
    </row>
    <row r="959" spans="2:7">
      <c r="B959" s="787"/>
      <c r="C959" s="787"/>
      <c r="G959" s="4">
        <f t="shared" si="14"/>
        <v>48.899999999999977</v>
      </c>
    </row>
    <row r="960" spans="2:7">
      <c r="B960" s="787"/>
      <c r="C960" s="787"/>
      <c r="G960" s="4">
        <f t="shared" si="14"/>
        <v>48.899999999999977</v>
      </c>
    </row>
    <row r="961" spans="2:7">
      <c r="B961" s="787"/>
      <c r="C961" s="787"/>
      <c r="G961" s="4">
        <f t="shared" si="14"/>
        <v>48.899999999999977</v>
      </c>
    </row>
    <row r="962" spans="2:7">
      <c r="B962" s="787"/>
      <c r="C962" s="787"/>
      <c r="G962" s="4">
        <f t="shared" si="14"/>
        <v>48.899999999999977</v>
      </c>
    </row>
    <row r="963" spans="2:7">
      <c r="B963" s="787"/>
      <c r="C963" s="787"/>
      <c r="G963" s="4">
        <f t="shared" si="14"/>
        <v>48.899999999999977</v>
      </c>
    </row>
    <row r="964" spans="2:7">
      <c r="B964" s="787"/>
      <c r="C964" s="787"/>
      <c r="G964" s="4">
        <f t="shared" si="14"/>
        <v>48.899999999999977</v>
      </c>
    </row>
    <row r="965" spans="2:7">
      <c r="B965" s="787"/>
      <c r="C965" s="787"/>
      <c r="G965" s="4">
        <f t="shared" si="14"/>
        <v>48.899999999999977</v>
      </c>
    </row>
    <row r="966" spans="2:7">
      <c r="B966" s="787"/>
      <c r="C966" s="787"/>
      <c r="G966" s="4">
        <f t="shared" si="14"/>
        <v>48.899999999999977</v>
      </c>
    </row>
    <row r="967" spans="2:7">
      <c r="B967" s="787"/>
      <c r="C967" s="787"/>
      <c r="G967" s="4">
        <f t="shared" si="14"/>
        <v>48.899999999999977</v>
      </c>
    </row>
    <row r="968" spans="2:7">
      <c r="B968" s="787"/>
      <c r="C968" s="787"/>
      <c r="G968" s="4">
        <f t="shared" si="14"/>
        <v>48.899999999999977</v>
      </c>
    </row>
    <row r="969" spans="2:7">
      <c r="B969" s="787"/>
      <c r="C969" s="787"/>
      <c r="G969" s="4">
        <f t="shared" si="14"/>
        <v>48.899999999999977</v>
      </c>
    </row>
    <row r="970" spans="2:7">
      <c r="B970" s="787"/>
      <c r="C970" s="787"/>
      <c r="G970" s="4">
        <f t="shared" si="14"/>
        <v>48.899999999999977</v>
      </c>
    </row>
    <row r="971" spans="2:7">
      <c r="B971" s="787"/>
      <c r="C971" s="787"/>
      <c r="G971" s="4">
        <f t="shared" si="14"/>
        <v>48.899999999999977</v>
      </c>
    </row>
    <row r="972" spans="2:7">
      <c r="B972" s="787"/>
      <c r="C972" s="787"/>
      <c r="G972" s="4">
        <f t="shared" si="14"/>
        <v>48.899999999999977</v>
      </c>
    </row>
    <row r="973" spans="2:7">
      <c r="B973" s="787"/>
      <c r="C973" s="787"/>
      <c r="G973" s="4">
        <f t="shared" si="14"/>
        <v>48.899999999999977</v>
      </c>
    </row>
    <row r="974" spans="2:7">
      <c r="B974" s="787"/>
      <c r="C974" s="787"/>
      <c r="G974" s="4">
        <f t="shared" si="14"/>
        <v>48.899999999999977</v>
      </c>
    </row>
    <row r="975" spans="2:7">
      <c r="B975" s="787"/>
      <c r="C975" s="787"/>
      <c r="G975" s="4">
        <f t="shared" si="14"/>
        <v>48.899999999999977</v>
      </c>
    </row>
    <row r="976" spans="2:7">
      <c r="B976" s="787"/>
      <c r="C976" s="787"/>
      <c r="G976" s="4">
        <f t="shared" si="14"/>
        <v>48.899999999999977</v>
      </c>
    </row>
    <row r="977" spans="2:7">
      <c r="B977" s="787"/>
      <c r="C977" s="787"/>
      <c r="G977" s="4">
        <f t="shared" si="14"/>
        <v>48.899999999999977</v>
      </c>
    </row>
    <row r="978" spans="2:7">
      <c r="B978" s="787"/>
      <c r="C978" s="787"/>
      <c r="G978" s="4">
        <f t="shared" si="14"/>
        <v>48.899999999999977</v>
      </c>
    </row>
    <row r="979" spans="2:7">
      <c r="B979" s="787"/>
      <c r="C979" s="787"/>
      <c r="G979" s="4">
        <f t="shared" si="14"/>
        <v>48.899999999999977</v>
      </c>
    </row>
    <row r="980" spans="2:7">
      <c r="B980" s="787"/>
      <c r="C980" s="787"/>
      <c r="G980" s="4">
        <f t="shared" si="14"/>
        <v>48.899999999999977</v>
      </c>
    </row>
    <row r="981" spans="2:7">
      <c r="B981" s="787"/>
      <c r="C981" s="787"/>
      <c r="G981" s="4">
        <f t="shared" si="14"/>
        <v>48.899999999999977</v>
      </c>
    </row>
    <row r="982" spans="2:7">
      <c r="B982" s="787"/>
      <c r="C982" s="787"/>
      <c r="G982" s="4">
        <f t="shared" si="14"/>
        <v>48.899999999999977</v>
      </c>
    </row>
    <row r="983" spans="2:7">
      <c r="B983" s="787"/>
      <c r="C983" s="787"/>
      <c r="G983" s="4">
        <f t="shared" si="14"/>
        <v>48.899999999999977</v>
      </c>
    </row>
    <row r="984" spans="2:7">
      <c r="B984" s="787"/>
      <c r="C984" s="787"/>
      <c r="G984" s="4">
        <f t="shared" ref="G984:G1016" si="15">+G983+E984-F984</f>
        <v>48.899999999999977</v>
      </c>
    </row>
    <row r="985" spans="2:7">
      <c r="B985" s="787"/>
      <c r="C985" s="787"/>
      <c r="G985" s="4">
        <f t="shared" si="15"/>
        <v>48.899999999999977</v>
      </c>
    </row>
    <row r="986" spans="2:7">
      <c r="B986" s="787"/>
      <c r="C986" s="787"/>
      <c r="G986" s="4">
        <f t="shared" si="15"/>
        <v>48.899999999999977</v>
      </c>
    </row>
    <row r="987" spans="2:7">
      <c r="B987" s="787"/>
      <c r="C987" s="787"/>
      <c r="G987" s="4">
        <f t="shared" si="15"/>
        <v>48.899999999999977</v>
      </c>
    </row>
    <row r="988" spans="2:7">
      <c r="B988" s="787"/>
      <c r="C988" s="787"/>
      <c r="G988" s="4">
        <f t="shared" si="15"/>
        <v>48.899999999999977</v>
      </c>
    </row>
    <row r="989" spans="2:7">
      <c r="B989" s="787"/>
      <c r="C989" s="787"/>
      <c r="G989" s="4">
        <f t="shared" si="15"/>
        <v>48.899999999999977</v>
      </c>
    </row>
    <row r="990" spans="2:7">
      <c r="B990" s="787"/>
      <c r="C990" s="787"/>
      <c r="G990" s="4">
        <f t="shared" si="15"/>
        <v>48.899999999999977</v>
      </c>
    </row>
    <row r="991" spans="2:7">
      <c r="B991" s="787"/>
      <c r="C991" s="787"/>
      <c r="G991" s="4">
        <f t="shared" si="15"/>
        <v>48.899999999999977</v>
      </c>
    </row>
    <row r="992" spans="2:7">
      <c r="B992" s="787"/>
      <c r="C992" s="787"/>
      <c r="G992" s="4">
        <f t="shared" si="15"/>
        <v>48.899999999999977</v>
      </c>
    </row>
    <row r="993" spans="2:7">
      <c r="B993" s="787"/>
      <c r="C993" s="787"/>
      <c r="G993" s="4">
        <f t="shared" si="15"/>
        <v>48.899999999999977</v>
      </c>
    </row>
    <row r="994" spans="2:7">
      <c r="B994" s="787"/>
      <c r="C994" s="787"/>
      <c r="G994" s="4">
        <f t="shared" si="15"/>
        <v>48.899999999999977</v>
      </c>
    </row>
    <row r="995" spans="2:7">
      <c r="B995" s="787"/>
      <c r="C995" s="787"/>
      <c r="G995" s="4">
        <f t="shared" si="15"/>
        <v>48.899999999999977</v>
      </c>
    </row>
    <row r="996" spans="2:7">
      <c r="B996" s="787"/>
      <c r="C996" s="787"/>
      <c r="G996" s="4">
        <f t="shared" si="15"/>
        <v>48.899999999999977</v>
      </c>
    </row>
    <row r="997" spans="2:7">
      <c r="B997" s="787"/>
      <c r="C997" s="787"/>
      <c r="G997" s="4">
        <f t="shared" si="15"/>
        <v>48.899999999999977</v>
      </c>
    </row>
    <row r="998" spans="2:7">
      <c r="B998" s="787"/>
      <c r="C998" s="787"/>
      <c r="G998" s="4">
        <f t="shared" si="15"/>
        <v>48.899999999999977</v>
      </c>
    </row>
    <row r="999" spans="2:7">
      <c r="B999" s="787"/>
      <c r="C999" s="787"/>
      <c r="G999" s="4">
        <f t="shared" si="15"/>
        <v>48.899999999999977</v>
      </c>
    </row>
    <row r="1000" spans="2:7">
      <c r="B1000" s="787"/>
      <c r="C1000" s="787"/>
      <c r="G1000" s="4">
        <f t="shared" si="15"/>
        <v>48.899999999999977</v>
      </c>
    </row>
    <row r="1001" spans="2:7">
      <c r="B1001" s="787"/>
      <c r="C1001" s="787"/>
      <c r="G1001" s="4">
        <f t="shared" si="15"/>
        <v>48.899999999999977</v>
      </c>
    </row>
    <row r="1002" spans="2:7">
      <c r="B1002" s="787"/>
      <c r="C1002" s="787"/>
      <c r="G1002" s="4">
        <f t="shared" si="15"/>
        <v>48.899999999999977</v>
      </c>
    </row>
    <row r="1003" spans="2:7">
      <c r="B1003" s="787"/>
      <c r="C1003" s="787"/>
      <c r="G1003" s="4">
        <f t="shared" si="15"/>
        <v>48.899999999999977</v>
      </c>
    </row>
    <row r="1004" spans="2:7">
      <c r="B1004" s="787"/>
      <c r="C1004" s="787"/>
      <c r="G1004" s="4">
        <f t="shared" si="15"/>
        <v>48.899999999999977</v>
      </c>
    </row>
    <row r="1005" spans="2:7">
      <c r="B1005" s="787"/>
      <c r="C1005" s="787"/>
      <c r="G1005" s="4">
        <f t="shared" si="15"/>
        <v>48.899999999999977</v>
      </c>
    </row>
    <row r="1006" spans="2:7">
      <c r="B1006" s="787"/>
      <c r="C1006" s="787"/>
      <c r="G1006" s="4">
        <f t="shared" si="15"/>
        <v>48.899999999999977</v>
      </c>
    </row>
    <row r="1007" spans="2:7">
      <c r="B1007" s="787"/>
      <c r="C1007" s="787"/>
      <c r="G1007" s="4">
        <f t="shared" si="15"/>
        <v>48.899999999999977</v>
      </c>
    </row>
    <row r="1008" spans="2:7">
      <c r="B1008" s="787"/>
      <c r="C1008" s="787"/>
      <c r="G1008" s="4">
        <f t="shared" si="15"/>
        <v>48.899999999999977</v>
      </c>
    </row>
    <row r="1009" spans="2:7">
      <c r="B1009" s="787"/>
      <c r="C1009" s="787"/>
      <c r="G1009" s="4">
        <f t="shared" si="15"/>
        <v>48.899999999999977</v>
      </c>
    </row>
    <row r="1010" spans="2:7">
      <c r="B1010" s="787"/>
      <c r="C1010" s="787"/>
      <c r="G1010" s="4">
        <f t="shared" si="15"/>
        <v>48.899999999999977</v>
      </c>
    </row>
    <row r="1011" spans="2:7">
      <c r="B1011" s="787"/>
      <c r="C1011" s="787"/>
      <c r="G1011" s="4">
        <f t="shared" si="15"/>
        <v>48.899999999999977</v>
      </c>
    </row>
    <row r="1012" spans="2:7">
      <c r="B1012" s="787"/>
      <c r="C1012" s="787"/>
      <c r="G1012" s="4">
        <f t="shared" si="15"/>
        <v>48.899999999999977</v>
      </c>
    </row>
    <row r="1013" spans="2:7">
      <c r="B1013" s="787"/>
      <c r="C1013" s="787"/>
      <c r="G1013" s="4">
        <f t="shared" si="15"/>
        <v>48.899999999999977</v>
      </c>
    </row>
    <row r="1014" spans="2:7">
      <c r="B1014" s="787"/>
      <c r="C1014" s="787"/>
      <c r="G1014" s="4">
        <f t="shared" si="15"/>
        <v>48.899999999999977</v>
      </c>
    </row>
    <row r="1015" spans="2:7">
      <c r="B1015" s="787"/>
      <c r="C1015" s="787"/>
      <c r="G1015" s="4">
        <f t="shared" si="15"/>
        <v>48.899999999999977</v>
      </c>
    </row>
    <row r="1016" spans="2:7">
      <c r="B1016" s="787"/>
      <c r="C1016" s="787"/>
      <c r="G1016" s="4">
        <f t="shared" si="15"/>
        <v>48.899999999999977</v>
      </c>
    </row>
  </sheetData>
  <mergeCells count="4">
    <mergeCell ref="B3:F3"/>
    <mergeCell ref="J594:L594"/>
    <mergeCell ref="J665:L665"/>
    <mergeCell ref="J744:L744"/>
  </mergeCells>
  <phoneticPr fontId="14" type="noConversion"/>
  <pageMargins left="0.70866141732283505" right="0.70866141732283505" top="0.74803149606299202" bottom="0.74803149606299202" header="0.31496062992126" footer="0.31496062992126"/>
  <pageSetup paperSize="9" scale="90" orientation="portrait" r:id="rId1"/>
  <legacy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8">
    <tabColor rgb="FF00B0F0"/>
  </sheetPr>
  <dimension ref="A3:S557"/>
  <sheetViews>
    <sheetView topLeftCell="A518" zoomScaleNormal="100" workbookViewId="0">
      <selection activeCell="K532" sqref="K532"/>
    </sheetView>
  </sheetViews>
  <sheetFormatPr defaultColWidth="11.42578125" defaultRowHeight="15"/>
  <cols>
    <col min="1" max="1" width="11.42578125" style="39"/>
    <col min="2" max="2" width="12.7109375" style="6" bestFit="1" customWidth="1"/>
    <col min="3" max="3" width="11.85546875" style="6" bestFit="1" customWidth="1"/>
    <col min="4" max="4" width="29.140625" bestFit="1" customWidth="1"/>
    <col min="5" max="5" width="11.42578125" style="12"/>
    <col min="6" max="6" width="11.42578125" style="121"/>
    <col min="7" max="7" width="12.42578125" style="4" bestFit="1" customWidth="1"/>
    <col min="8" max="8" width="12.42578125" style="4" customWidth="1"/>
    <col min="11" max="11" width="23.28515625" style="6" customWidth="1"/>
    <col min="12" max="12" width="14.5703125" style="121" bestFit="1" customWidth="1"/>
    <col min="13" max="13" width="13.140625" customWidth="1"/>
    <col min="14" max="14" width="14.140625" bestFit="1" customWidth="1"/>
  </cols>
  <sheetData>
    <row r="3" spans="1:12" ht="17.25">
      <c r="B3" s="874" t="s">
        <v>5986</v>
      </c>
      <c r="C3" s="820"/>
      <c r="D3" s="820"/>
      <c r="E3" s="820"/>
      <c r="F3" s="820"/>
      <c r="G3" s="10"/>
      <c r="H3" s="10"/>
      <c r="I3" t="s">
        <v>140</v>
      </c>
      <c r="J3" s="235" t="s">
        <v>5987</v>
      </c>
      <c r="K3" s="787"/>
    </row>
    <row r="5" spans="1:12" s="6" customFormat="1" ht="30">
      <c r="A5" s="40" t="s">
        <v>1</v>
      </c>
      <c r="B5" s="804" t="s">
        <v>2</v>
      </c>
      <c r="C5" s="804" t="s">
        <v>3</v>
      </c>
      <c r="D5" s="804" t="s">
        <v>4</v>
      </c>
      <c r="E5" s="13" t="s">
        <v>5</v>
      </c>
      <c r="F5" s="131" t="s">
        <v>6</v>
      </c>
      <c r="G5" s="14" t="s">
        <v>7</v>
      </c>
      <c r="H5" s="14"/>
      <c r="I5" s="787"/>
      <c r="J5" s="787"/>
      <c r="K5" s="787"/>
      <c r="L5" s="814"/>
    </row>
    <row r="6" spans="1:12" s="6" customFormat="1">
      <c r="A6" s="40"/>
      <c r="B6" s="804"/>
      <c r="C6" s="804"/>
      <c r="D6" s="804"/>
      <c r="E6" s="13"/>
      <c r="F6" s="131"/>
      <c r="G6" s="14">
        <f>+E6-F6</f>
        <v>0</v>
      </c>
      <c r="H6" s="14"/>
      <c r="I6" s="787"/>
      <c r="J6" s="787"/>
      <c r="K6" s="787"/>
      <c r="L6" s="814"/>
    </row>
    <row r="7" spans="1:12">
      <c r="A7" s="41">
        <v>43159</v>
      </c>
      <c r="B7" s="786"/>
      <c r="C7" s="786" t="s">
        <v>15</v>
      </c>
      <c r="D7" t="s">
        <v>5988</v>
      </c>
      <c r="E7" s="4">
        <v>20</v>
      </c>
      <c r="F7" s="118"/>
      <c r="G7" s="21">
        <f>+G6+E7-F7</f>
        <v>20</v>
      </c>
      <c r="H7" s="21"/>
      <c r="K7" s="787"/>
    </row>
    <row r="8" spans="1:12">
      <c r="B8" s="787"/>
      <c r="C8" s="787"/>
      <c r="D8" t="s">
        <v>13</v>
      </c>
      <c r="E8" s="4"/>
      <c r="F8" s="118"/>
      <c r="G8" s="21">
        <f t="shared" ref="G8:G71" si="0">+G7+E8-F8</f>
        <v>20</v>
      </c>
      <c r="H8" s="21"/>
      <c r="K8" s="787"/>
    </row>
    <row r="9" spans="1:12">
      <c r="B9" s="787"/>
      <c r="C9" s="787"/>
      <c r="D9" t="s">
        <v>14</v>
      </c>
      <c r="E9" s="4">
        <v>600</v>
      </c>
      <c r="F9" s="118"/>
      <c r="G9" s="21">
        <f t="shared" si="0"/>
        <v>620</v>
      </c>
      <c r="H9" s="21"/>
      <c r="K9" s="787"/>
    </row>
    <row r="10" spans="1:12">
      <c r="B10" s="787"/>
      <c r="C10" s="787"/>
      <c r="D10" s="111" t="s">
        <v>338</v>
      </c>
      <c r="E10" s="81">
        <v>600</v>
      </c>
      <c r="F10" s="118"/>
      <c r="G10" s="21">
        <f t="shared" si="0"/>
        <v>1220</v>
      </c>
      <c r="H10" s="21"/>
      <c r="K10" s="787"/>
    </row>
    <row r="11" spans="1:12">
      <c r="A11" s="39">
        <v>43148</v>
      </c>
      <c r="B11" s="787">
        <v>14229</v>
      </c>
      <c r="C11" s="787" t="s">
        <v>15</v>
      </c>
      <c r="D11" t="s">
        <v>14</v>
      </c>
      <c r="E11" s="4"/>
      <c r="F11" s="118">
        <v>600</v>
      </c>
      <c r="G11" s="21">
        <f t="shared" si="0"/>
        <v>620</v>
      </c>
      <c r="H11" s="21"/>
      <c r="K11" s="787"/>
    </row>
    <row r="12" spans="1:12">
      <c r="A12" s="39">
        <v>43148</v>
      </c>
      <c r="B12" s="787">
        <v>14229</v>
      </c>
      <c r="C12" s="787" t="s">
        <v>15</v>
      </c>
      <c r="D12" t="s">
        <v>338</v>
      </c>
      <c r="E12" s="4"/>
      <c r="F12" s="118">
        <v>600</v>
      </c>
      <c r="G12" s="21">
        <f t="shared" si="0"/>
        <v>20</v>
      </c>
      <c r="H12" s="21"/>
      <c r="K12" s="787"/>
    </row>
    <row r="13" spans="1:12">
      <c r="A13" s="39">
        <v>43153</v>
      </c>
      <c r="B13" s="787">
        <v>14242</v>
      </c>
      <c r="C13" s="787" t="s">
        <v>15</v>
      </c>
      <c r="D13" t="s">
        <v>5988</v>
      </c>
      <c r="E13" s="4"/>
      <c r="F13" s="118">
        <v>20</v>
      </c>
      <c r="G13" s="21">
        <f t="shared" si="0"/>
        <v>0</v>
      </c>
      <c r="H13" s="21"/>
      <c r="K13" s="787"/>
    </row>
    <row r="14" spans="1:12">
      <c r="A14" s="41">
        <v>43190</v>
      </c>
      <c r="B14" s="786" t="s">
        <v>10</v>
      </c>
      <c r="C14" s="786" t="s">
        <v>16</v>
      </c>
      <c r="D14" t="s">
        <v>12</v>
      </c>
      <c r="E14" s="4">
        <v>9.5</v>
      </c>
      <c r="F14" s="118"/>
      <c r="G14" s="21">
        <f t="shared" si="0"/>
        <v>9.5</v>
      </c>
      <c r="H14" s="21"/>
      <c r="K14" s="787"/>
    </row>
    <row r="15" spans="1:12">
      <c r="B15" s="787"/>
      <c r="C15" s="787"/>
      <c r="D15" t="s">
        <v>13</v>
      </c>
      <c r="E15" s="4">
        <v>2</v>
      </c>
      <c r="F15" s="118"/>
      <c r="G15" s="21">
        <f t="shared" si="0"/>
        <v>11.5</v>
      </c>
      <c r="H15" s="21"/>
      <c r="K15" s="787"/>
    </row>
    <row r="16" spans="1:12">
      <c r="B16" s="787"/>
      <c r="C16" s="787"/>
      <c r="D16" t="s">
        <v>14</v>
      </c>
      <c r="E16" s="4">
        <v>600</v>
      </c>
      <c r="F16" s="118"/>
      <c r="G16" s="21">
        <f t="shared" si="0"/>
        <v>611.5</v>
      </c>
      <c r="H16" s="21"/>
      <c r="K16" s="787"/>
    </row>
    <row r="17" spans="1:8">
      <c r="A17" s="39">
        <v>43200</v>
      </c>
      <c r="B17" s="787">
        <v>14454</v>
      </c>
      <c r="C17" s="787" t="s">
        <v>16</v>
      </c>
      <c r="D17" t="s">
        <v>14</v>
      </c>
      <c r="E17" s="4"/>
      <c r="F17" s="118">
        <v>600</v>
      </c>
      <c r="G17" s="21">
        <f t="shared" si="0"/>
        <v>11.5</v>
      </c>
      <c r="H17" s="21"/>
    </row>
    <row r="18" spans="1:8">
      <c r="A18" s="39">
        <v>43444</v>
      </c>
      <c r="B18" s="787">
        <v>15608</v>
      </c>
      <c r="C18" s="787" t="s">
        <v>16</v>
      </c>
      <c r="D18" t="s">
        <v>12</v>
      </c>
      <c r="E18" s="4"/>
      <c r="F18" s="118">
        <v>9.5</v>
      </c>
      <c r="G18" s="21">
        <f t="shared" si="0"/>
        <v>2</v>
      </c>
      <c r="H18" s="21"/>
    </row>
    <row r="19" spans="1:8">
      <c r="A19" s="39">
        <v>43444</v>
      </c>
      <c r="B19" s="787">
        <v>15608</v>
      </c>
      <c r="C19" s="787" t="s">
        <v>16</v>
      </c>
      <c r="D19" t="s">
        <v>13</v>
      </c>
      <c r="E19" s="4"/>
      <c r="F19" s="118">
        <v>2</v>
      </c>
      <c r="G19" s="21">
        <f t="shared" si="0"/>
        <v>0</v>
      </c>
      <c r="H19" s="21"/>
    </row>
    <row r="20" spans="1:8">
      <c r="A20" s="41">
        <v>43220</v>
      </c>
      <c r="B20" s="786" t="s">
        <v>10</v>
      </c>
      <c r="C20" s="786" t="s">
        <v>17</v>
      </c>
      <c r="D20" t="s">
        <v>12</v>
      </c>
      <c r="E20" s="4">
        <v>9.8000000000000007</v>
      </c>
      <c r="F20" s="118"/>
      <c r="G20" s="21">
        <f t="shared" si="0"/>
        <v>9.8000000000000007</v>
      </c>
      <c r="H20" s="21"/>
    </row>
    <row r="21" spans="1:8">
      <c r="B21" s="787"/>
      <c r="C21" s="787"/>
      <c r="D21" t="s">
        <v>13</v>
      </c>
      <c r="E21" s="4">
        <v>2</v>
      </c>
      <c r="F21" s="118"/>
      <c r="G21" s="21">
        <f t="shared" si="0"/>
        <v>11.8</v>
      </c>
      <c r="H21" s="21"/>
    </row>
    <row r="22" spans="1:8">
      <c r="B22" s="787"/>
      <c r="C22" s="787"/>
      <c r="D22" t="s">
        <v>14</v>
      </c>
      <c r="E22" s="4">
        <v>600</v>
      </c>
      <c r="F22" s="118"/>
      <c r="G22" s="21">
        <f t="shared" si="0"/>
        <v>611.79999999999995</v>
      </c>
      <c r="H22" s="21"/>
    </row>
    <row r="23" spans="1:8">
      <c r="A23" s="39">
        <v>43230</v>
      </c>
      <c r="B23" s="787">
        <v>14589</v>
      </c>
      <c r="C23" s="787" t="s">
        <v>17</v>
      </c>
      <c r="D23" t="s">
        <v>14</v>
      </c>
      <c r="E23" s="4"/>
      <c r="F23" s="118">
        <v>600</v>
      </c>
      <c r="G23" s="21">
        <f t="shared" si="0"/>
        <v>11.799999999999955</v>
      </c>
      <c r="H23" s="21"/>
    </row>
    <row r="24" spans="1:8">
      <c r="A24" s="39">
        <v>43444</v>
      </c>
      <c r="B24" s="787">
        <v>15608</v>
      </c>
      <c r="C24" s="787" t="s">
        <v>17</v>
      </c>
      <c r="D24" t="s">
        <v>12</v>
      </c>
      <c r="E24" s="4"/>
      <c r="F24" s="118">
        <v>9.8000000000000007</v>
      </c>
      <c r="G24" s="21">
        <f t="shared" si="0"/>
        <v>1.9999999999999538</v>
      </c>
      <c r="H24" s="21"/>
    </row>
    <row r="25" spans="1:8">
      <c r="A25" s="39">
        <v>43444</v>
      </c>
      <c r="B25" s="787">
        <v>15608</v>
      </c>
      <c r="C25" s="787" t="s">
        <v>17</v>
      </c>
      <c r="D25" t="s">
        <v>13</v>
      </c>
      <c r="E25" s="4"/>
      <c r="F25" s="118">
        <v>2</v>
      </c>
      <c r="G25" s="21">
        <f t="shared" si="0"/>
        <v>-4.6185277824406512E-14</v>
      </c>
      <c r="H25" s="21"/>
    </row>
    <row r="26" spans="1:8">
      <c r="A26" s="41">
        <v>43251</v>
      </c>
      <c r="B26" s="786" t="s">
        <v>10</v>
      </c>
      <c r="C26" s="786" t="s">
        <v>18</v>
      </c>
      <c r="D26" t="s">
        <v>12</v>
      </c>
      <c r="E26" s="4">
        <v>9.1</v>
      </c>
      <c r="F26" s="118"/>
      <c r="G26" s="21">
        <f t="shared" si="0"/>
        <v>9.0999999999999535</v>
      </c>
      <c r="H26" s="21"/>
    </row>
    <row r="27" spans="1:8">
      <c r="B27" s="787"/>
      <c r="C27" s="787"/>
      <c r="D27" t="s">
        <v>13</v>
      </c>
      <c r="E27" s="4">
        <v>2</v>
      </c>
      <c r="F27" s="118"/>
      <c r="G27" s="21">
        <f t="shared" si="0"/>
        <v>11.099999999999953</v>
      </c>
      <c r="H27" s="21"/>
    </row>
    <row r="28" spans="1:8">
      <c r="B28" s="787"/>
      <c r="C28" s="787"/>
      <c r="D28" t="s">
        <v>14</v>
      </c>
      <c r="E28" s="4">
        <v>600</v>
      </c>
      <c r="F28" s="118"/>
      <c r="G28" s="21">
        <f t="shared" si="0"/>
        <v>611.09999999999991</v>
      </c>
      <c r="H28" s="21"/>
    </row>
    <row r="29" spans="1:8">
      <c r="A29" s="39">
        <v>43262</v>
      </c>
      <c r="B29" s="787">
        <v>14770</v>
      </c>
      <c r="C29" s="787" t="s">
        <v>18</v>
      </c>
      <c r="D29" t="s">
        <v>14</v>
      </c>
      <c r="E29" s="4"/>
      <c r="F29" s="118">
        <v>600</v>
      </c>
      <c r="G29" s="21">
        <f t="shared" si="0"/>
        <v>11.099999999999909</v>
      </c>
      <c r="H29" s="21"/>
    </row>
    <row r="30" spans="1:8">
      <c r="A30" s="39">
        <v>43444</v>
      </c>
      <c r="B30" s="787">
        <v>15609</v>
      </c>
      <c r="C30" s="787" t="s">
        <v>18</v>
      </c>
      <c r="D30" t="s">
        <v>12</v>
      </c>
      <c r="E30" s="4"/>
      <c r="F30" s="118">
        <v>9.1</v>
      </c>
      <c r="G30" s="21">
        <f t="shared" si="0"/>
        <v>1.9999999999999094</v>
      </c>
      <c r="H30" s="21"/>
    </row>
    <row r="31" spans="1:8">
      <c r="A31" s="39">
        <v>43444</v>
      </c>
      <c r="B31" s="787">
        <v>15609</v>
      </c>
      <c r="C31" s="787" t="s">
        <v>18</v>
      </c>
      <c r="D31" t="s">
        <v>13</v>
      </c>
      <c r="E31" s="4"/>
      <c r="F31" s="118">
        <v>2</v>
      </c>
      <c r="G31" s="21">
        <f t="shared" si="0"/>
        <v>-9.0594198809412774E-14</v>
      </c>
      <c r="H31" s="21"/>
    </row>
    <row r="32" spans="1:8">
      <c r="A32" s="41">
        <v>43281</v>
      </c>
      <c r="B32" s="786" t="s">
        <v>10</v>
      </c>
      <c r="C32" s="786" t="s">
        <v>19</v>
      </c>
      <c r="D32" t="s">
        <v>12</v>
      </c>
      <c r="E32" s="4">
        <v>8.5</v>
      </c>
      <c r="F32" s="118"/>
      <c r="G32" s="21">
        <f t="shared" si="0"/>
        <v>8.4999999999999094</v>
      </c>
      <c r="H32" s="21"/>
    </row>
    <row r="33" spans="1:8">
      <c r="B33" s="787"/>
      <c r="C33" s="787"/>
      <c r="D33" t="s">
        <v>13</v>
      </c>
      <c r="E33" s="4">
        <v>4</v>
      </c>
      <c r="F33" s="118"/>
      <c r="G33" s="21">
        <f t="shared" si="0"/>
        <v>12.499999999999909</v>
      </c>
      <c r="H33" s="21"/>
    </row>
    <row r="34" spans="1:8">
      <c r="B34" s="787"/>
      <c r="C34" s="787"/>
      <c r="D34" t="s">
        <v>14</v>
      </c>
      <c r="E34" s="4">
        <v>600</v>
      </c>
      <c r="F34" s="118"/>
      <c r="G34" s="21">
        <f t="shared" si="0"/>
        <v>612.49999999999989</v>
      </c>
      <c r="H34" s="21"/>
    </row>
    <row r="35" spans="1:8">
      <c r="A35" s="39">
        <v>43292</v>
      </c>
      <c r="B35" s="787">
        <v>14917</v>
      </c>
      <c r="C35" s="787" t="s">
        <v>19</v>
      </c>
      <c r="D35" t="s">
        <v>14</v>
      </c>
      <c r="E35" s="4"/>
      <c r="F35" s="118">
        <v>600</v>
      </c>
      <c r="G35" s="21">
        <f t="shared" si="0"/>
        <v>12.499999999999886</v>
      </c>
      <c r="H35" s="21"/>
    </row>
    <row r="36" spans="1:8">
      <c r="A36" s="39">
        <v>43444</v>
      </c>
      <c r="B36" s="787">
        <v>15608</v>
      </c>
      <c r="C36" s="787" t="s">
        <v>19</v>
      </c>
      <c r="D36" t="s">
        <v>12</v>
      </c>
      <c r="E36" s="4"/>
      <c r="F36" s="118">
        <v>8.5</v>
      </c>
      <c r="G36" s="21">
        <f t="shared" si="0"/>
        <v>3.9999999999998863</v>
      </c>
      <c r="H36" s="21"/>
    </row>
    <row r="37" spans="1:8">
      <c r="A37" s="39">
        <v>43444</v>
      </c>
      <c r="B37" s="787">
        <v>15608</v>
      </c>
      <c r="C37" s="787" t="s">
        <v>19</v>
      </c>
      <c r="D37" t="s">
        <v>13</v>
      </c>
      <c r="E37" s="4"/>
      <c r="F37" s="118">
        <v>4</v>
      </c>
      <c r="G37" s="21">
        <f t="shared" si="0"/>
        <v>-1.1368683772161603E-13</v>
      </c>
      <c r="H37" s="21"/>
    </row>
    <row r="38" spans="1:8">
      <c r="A38" s="41">
        <v>43312</v>
      </c>
      <c r="B38" s="786" t="s">
        <v>10</v>
      </c>
      <c r="C38" s="786" t="s">
        <v>20</v>
      </c>
      <c r="D38" t="s">
        <v>12</v>
      </c>
      <c r="E38" s="4">
        <v>8.3000000000000007</v>
      </c>
      <c r="F38" s="118"/>
      <c r="G38" s="21">
        <f t="shared" si="0"/>
        <v>8.299999999999887</v>
      </c>
      <c r="H38" s="21"/>
    </row>
    <row r="39" spans="1:8">
      <c r="B39" s="787"/>
      <c r="C39" s="787"/>
      <c r="D39" t="s">
        <v>13</v>
      </c>
      <c r="E39" s="4">
        <v>2</v>
      </c>
      <c r="F39" s="118"/>
      <c r="G39" s="21">
        <f t="shared" si="0"/>
        <v>10.299999999999887</v>
      </c>
      <c r="H39" s="21"/>
    </row>
    <row r="40" spans="1:8">
      <c r="B40" s="787"/>
      <c r="C40" s="787"/>
      <c r="D40" t="s">
        <v>14</v>
      </c>
      <c r="E40" s="4">
        <v>600</v>
      </c>
      <c r="F40" s="118"/>
      <c r="G40" s="21">
        <f t="shared" si="0"/>
        <v>610.29999999999984</v>
      </c>
      <c r="H40" s="21"/>
    </row>
    <row r="41" spans="1:8">
      <c r="A41" s="39">
        <v>43353</v>
      </c>
      <c r="B41" s="787">
        <v>15179</v>
      </c>
      <c r="C41" s="787" t="s">
        <v>20</v>
      </c>
      <c r="D41" t="s">
        <v>14</v>
      </c>
      <c r="E41" s="4"/>
      <c r="F41" s="118">
        <v>600</v>
      </c>
      <c r="G41" s="21">
        <f t="shared" si="0"/>
        <v>10.299999999999841</v>
      </c>
      <c r="H41" s="21"/>
    </row>
    <row r="42" spans="1:8">
      <c r="A42" s="39">
        <v>43444</v>
      </c>
      <c r="B42" s="787">
        <v>15608</v>
      </c>
      <c r="C42" s="787" t="s">
        <v>20</v>
      </c>
      <c r="D42" t="s">
        <v>12</v>
      </c>
      <c r="E42" s="4"/>
      <c r="F42" s="118">
        <v>8.3000000000000007</v>
      </c>
      <c r="G42" s="21">
        <f t="shared" si="0"/>
        <v>1.9999999999998401</v>
      </c>
      <c r="H42" s="21"/>
    </row>
    <row r="43" spans="1:8">
      <c r="A43" s="39">
        <v>43444</v>
      </c>
      <c r="B43" s="787">
        <v>15608</v>
      </c>
      <c r="C43" s="787" t="s">
        <v>20</v>
      </c>
      <c r="D43" t="s">
        <v>13</v>
      </c>
      <c r="E43" s="4"/>
      <c r="F43" s="118">
        <v>2</v>
      </c>
      <c r="G43" s="21">
        <f t="shared" si="0"/>
        <v>-1.5987211554602254E-13</v>
      </c>
      <c r="H43" s="21"/>
    </row>
    <row r="44" spans="1:8">
      <c r="A44" s="41">
        <v>43343</v>
      </c>
      <c r="B44" s="786" t="s">
        <v>10</v>
      </c>
      <c r="C44" s="786" t="s">
        <v>21</v>
      </c>
      <c r="D44" t="s">
        <v>12</v>
      </c>
      <c r="E44" s="4">
        <v>8.1999999999999993</v>
      </c>
      <c r="F44" s="118"/>
      <c r="G44" s="21">
        <f t="shared" si="0"/>
        <v>8.1999999999998394</v>
      </c>
      <c r="H44" s="21"/>
    </row>
    <row r="45" spans="1:8">
      <c r="B45" s="787"/>
      <c r="C45" s="787"/>
      <c r="D45" t="s">
        <v>13</v>
      </c>
      <c r="E45" s="4">
        <v>2</v>
      </c>
      <c r="F45" s="118"/>
      <c r="G45" s="21">
        <f t="shared" si="0"/>
        <v>10.199999999999839</v>
      </c>
      <c r="H45" s="21"/>
    </row>
    <row r="46" spans="1:8">
      <c r="B46" s="787"/>
      <c r="C46" s="787"/>
      <c r="D46" t="s">
        <v>14</v>
      </c>
      <c r="E46" s="4">
        <v>600</v>
      </c>
      <c r="F46" s="118"/>
      <c r="G46" s="21">
        <f t="shared" si="0"/>
        <v>610.19999999999982</v>
      </c>
      <c r="H46" s="21"/>
    </row>
    <row r="47" spans="1:8">
      <c r="A47" s="39">
        <v>43375</v>
      </c>
      <c r="B47" s="787">
        <v>15316</v>
      </c>
      <c r="C47" s="787" t="s">
        <v>21</v>
      </c>
      <c r="D47" t="s">
        <v>14</v>
      </c>
      <c r="E47" s="4"/>
      <c r="F47" s="118">
        <v>600</v>
      </c>
      <c r="G47" s="21">
        <f t="shared" si="0"/>
        <v>10.199999999999818</v>
      </c>
      <c r="H47" s="21"/>
    </row>
    <row r="48" spans="1:8">
      <c r="A48" s="39">
        <v>43444</v>
      </c>
      <c r="B48" s="787">
        <v>15609</v>
      </c>
      <c r="C48" s="787" t="s">
        <v>21</v>
      </c>
      <c r="D48" t="s">
        <v>12</v>
      </c>
      <c r="E48" s="4"/>
      <c r="F48" s="118">
        <v>8.1999999999999993</v>
      </c>
      <c r="G48" s="21">
        <f t="shared" si="0"/>
        <v>1.9999999999998188</v>
      </c>
      <c r="H48" s="21"/>
    </row>
    <row r="49" spans="1:8">
      <c r="A49" s="39">
        <v>43444</v>
      </c>
      <c r="B49" s="787">
        <v>15609</v>
      </c>
      <c r="C49" s="787" t="s">
        <v>21</v>
      </c>
      <c r="D49" t="s">
        <v>13</v>
      </c>
      <c r="E49" s="4"/>
      <c r="F49" s="118">
        <v>2</v>
      </c>
      <c r="G49" s="21">
        <f t="shared" si="0"/>
        <v>-1.8118839761882555E-13</v>
      </c>
      <c r="H49" s="21"/>
    </row>
    <row r="50" spans="1:8">
      <c r="A50" s="41">
        <v>43373</v>
      </c>
      <c r="B50" s="786" t="s">
        <v>10</v>
      </c>
      <c r="C50" s="786" t="s">
        <v>91</v>
      </c>
      <c r="D50" t="s">
        <v>12</v>
      </c>
      <c r="E50" s="4">
        <v>8.4</v>
      </c>
      <c r="F50" s="118"/>
      <c r="G50" s="21">
        <f t="shared" si="0"/>
        <v>8.3999999999998192</v>
      </c>
      <c r="H50" s="21"/>
    </row>
    <row r="51" spans="1:8">
      <c r="B51" s="787"/>
      <c r="C51" s="787"/>
      <c r="D51" t="s">
        <v>13</v>
      </c>
      <c r="E51" s="4">
        <v>3</v>
      </c>
      <c r="F51" s="118"/>
      <c r="G51" s="21">
        <f t="shared" si="0"/>
        <v>11.399999999999819</v>
      </c>
      <c r="H51" s="21"/>
    </row>
    <row r="52" spans="1:8">
      <c r="B52" s="787"/>
      <c r="C52" s="787"/>
      <c r="D52" t="s">
        <v>14</v>
      </c>
      <c r="E52" s="4">
        <v>600</v>
      </c>
      <c r="F52" s="118"/>
      <c r="G52" s="21">
        <f t="shared" si="0"/>
        <v>611.39999999999986</v>
      </c>
      <c r="H52" s="21"/>
    </row>
    <row r="53" spans="1:8">
      <c r="A53" s="39">
        <v>43444</v>
      </c>
      <c r="B53" s="787">
        <v>15609</v>
      </c>
      <c r="C53" s="787" t="s">
        <v>91</v>
      </c>
      <c r="D53" t="s">
        <v>12</v>
      </c>
      <c r="E53" s="4"/>
      <c r="F53" s="118">
        <v>8.4</v>
      </c>
      <c r="G53" s="21">
        <f t="shared" si="0"/>
        <v>602.99999999999989</v>
      </c>
      <c r="H53" s="21"/>
    </row>
    <row r="54" spans="1:8">
      <c r="A54" s="39">
        <v>43444</v>
      </c>
      <c r="B54" s="787">
        <v>15609</v>
      </c>
      <c r="C54" s="787" t="s">
        <v>91</v>
      </c>
      <c r="D54" t="s">
        <v>13</v>
      </c>
      <c r="E54" s="4"/>
      <c r="F54" s="118">
        <v>3</v>
      </c>
      <c r="G54" s="21">
        <f t="shared" si="0"/>
        <v>599.99999999999989</v>
      </c>
      <c r="H54" s="21"/>
    </row>
    <row r="55" spans="1:8">
      <c r="A55" s="39">
        <v>43470</v>
      </c>
      <c r="B55" s="787">
        <v>15743</v>
      </c>
      <c r="C55" s="787" t="s">
        <v>91</v>
      </c>
      <c r="D55" t="s">
        <v>14</v>
      </c>
      <c r="E55" s="4"/>
      <c r="F55" s="118">
        <v>600</v>
      </c>
      <c r="G55" s="21">
        <f t="shared" si="0"/>
        <v>0</v>
      </c>
      <c r="H55" s="21"/>
    </row>
    <row r="56" spans="1:8">
      <c r="A56" s="41">
        <v>43404</v>
      </c>
      <c r="B56" s="786" t="s">
        <v>10</v>
      </c>
      <c r="C56" s="786" t="s">
        <v>23</v>
      </c>
      <c r="D56" t="s">
        <v>12</v>
      </c>
      <c r="E56" s="4">
        <v>8.5</v>
      </c>
      <c r="F56" s="118"/>
      <c r="G56" s="21">
        <f t="shared" si="0"/>
        <v>8.5</v>
      </c>
      <c r="H56" s="21"/>
    </row>
    <row r="57" spans="1:8">
      <c r="B57" s="787"/>
      <c r="C57" s="787"/>
      <c r="D57" t="s">
        <v>13</v>
      </c>
      <c r="E57" s="4">
        <v>4</v>
      </c>
      <c r="F57" s="118"/>
      <c r="G57" s="21">
        <f t="shared" si="0"/>
        <v>12.5</v>
      </c>
      <c r="H57" s="21"/>
    </row>
    <row r="58" spans="1:8">
      <c r="B58" s="787"/>
      <c r="C58" s="787"/>
      <c r="D58" t="s">
        <v>14</v>
      </c>
      <c r="E58" s="4">
        <v>600</v>
      </c>
      <c r="F58" s="118"/>
      <c r="G58" s="21">
        <f t="shared" si="0"/>
        <v>612.5</v>
      </c>
      <c r="H58" s="21"/>
    </row>
    <row r="59" spans="1:8">
      <c r="A59" s="39">
        <v>43411</v>
      </c>
      <c r="B59" s="787">
        <v>15473</v>
      </c>
      <c r="C59" s="787" t="s">
        <v>23</v>
      </c>
      <c r="D59" t="s">
        <v>14</v>
      </c>
      <c r="E59" s="4"/>
      <c r="F59" s="118">
        <v>600</v>
      </c>
      <c r="G59" s="21">
        <f t="shared" si="0"/>
        <v>12.5</v>
      </c>
      <c r="H59" s="21"/>
    </row>
    <row r="60" spans="1:8">
      <c r="A60" s="39">
        <v>43444</v>
      </c>
      <c r="B60" s="787">
        <v>15609</v>
      </c>
      <c r="C60" s="787" t="s">
        <v>23</v>
      </c>
      <c r="D60" t="s">
        <v>12</v>
      </c>
      <c r="E60" s="4"/>
      <c r="F60" s="118">
        <v>8.5</v>
      </c>
      <c r="G60" s="21">
        <f t="shared" si="0"/>
        <v>4</v>
      </c>
      <c r="H60" s="21"/>
    </row>
    <row r="61" spans="1:8">
      <c r="A61" s="39">
        <v>43444</v>
      </c>
      <c r="B61" s="787">
        <v>15609</v>
      </c>
      <c r="C61" s="787" t="s">
        <v>23</v>
      </c>
      <c r="D61" t="s">
        <v>13</v>
      </c>
      <c r="E61" s="4"/>
      <c r="F61" s="118">
        <v>4</v>
      </c>
      <c r="G61" s="21">
        <f t="shared" si="0"/>
        <v>0</v>
      </c>
      <c r="H61" s="21"/>
    </row>
    <row r="62" spans="1:8">
      <c r="A62" s="41">
        <v>43434</v>
      </c>
      <c r="B62" s="786" t="s">
        <v>10</v>
      </c>
      <c r="C62" s="786" t="s">
        <v>24</v>
      </c>
      <c r="D62" t="s">
        <v>12</v>
      </c>
      <c r="E62" s="4">
        <v>8.6999999999999993</v>
      </c>
      <c r="F62" s="118"/>
      <c r="G62" s="21">
        <f t="shared" si="0"/>
        <v>8.6999999999999993</v>
      </c>
      <c r="H62" s="21"/>
    </row>
    <row r="63" spans="1:8">
      <c r="B63" s="787"/>
      <c r="C63" s="787"/>
      <c r="D63" t="s">
        <v>13</v>
      </c>
      <c r="E63" s="4">
        <v>4</v>
      </c>
      <c r="F63" s="118"/>
      <c r="G63" s="21">
        <f t="shared" si="0"/>
        <v>12.7</v>
      </c>
      <c r="H63" s="21"/>
    </row>
    <row r="64" spans="1:8">
      <c r="B64" s="787"/>
      <c r="C64" s="787"/>
      <c r="D64" t="s">
        <v>14</v>
      </c>
      <c r="E64" s="4">
        <v>600</v>
      </c>
      <c r="F64" s="118"/>
      <c r="G64" s="21">
        <f t="shared" si="0"/>
        <v>612.70000000000005</v>
      </c>
      <c r="H64" s="21"/>
    </row>
    <row r="65" spans="1:8">
      <c r="A65" s="39">
        <v>43465</v>
      </c>
      <c r="B65" s="787">
        <v>15657</v>
      </c>
      <c r="C65" s="787" t="s">
        <v>24</v>
      </c>
      <c r="D65" t="s">
        <v>14</v>
      </c>
      <c r="E65" s="4"/>
      <c r="F65" s="118">
        <v>600</v>
      </c>
      <c r="G65" s="21">
        <f t="shared" si="0"/>
        <v>12.700000000000045</v>
      </c>
      <c r="H65" s="21"/>
    </row>
    <row r="66" spans="1:8">
      <c r="A66" s="39">
        <v>43483</v>
      </c>
      <c r="B66" s="787">
        <v>15801</v>
      </c>
      <c r="C66" s="787" t="s">
        <v>24</v>
      </c>
      <c r="D66" t="s">
        <v>12</v>
      </c>
      <c r="E66" s="4"/>
      <c r="F66" s="118">
        <v>8.6999999999999993</v>
      </c>
      <c r="G66" s="21">
        <f t="shared" si="0"/>
        <v>4.0000000000000462</v>
      </c>
      <c r="H66" s="21"/>
    </row>
    <row r="67" spans="1:8">
      <c r="A67" s="39">
        <v>43483</v>
      </c>
      <c r="B67" s="787">
        <v>15801</v>
      </c>
      <c r="C67" s="787" t="s">
        <v>24</v>
      </c>
      <c r="D67" t="s">
        <v>13</v>
      </c>
      <c r="E67" s="4"/>
      <c r="F67" s="118">
        <v>4</v>
      </c>
      <c r="G67" s="21">
        <f t="shared" si="0"/>
        <v>4.6185277824406512E-14</v>
      </c>
      <c r="H67" s="21"/>
    </row>
    <row r="68" spans="1:8">
      <c r="A68" s="41">
        <v>43465</v>
      </c>
      <c r="B68" s="786" t="s">
        <v>10</v>
      </c>
      <c r="C68" s="786" t="s">
        <v>25</v>
      </c>
      <c r="D68" t="s">
        <v>12</v>
      </c>
      <c r="E68" s="4">
        <v>9.3000000000000007</v>
      </c>
      <c r="F68" s="118"/>
      <c r="G68" s="21">
        <f t="shared" si="0"/>
        <v>9.3000000000000469</v>
      </c>
      <c r="H68" s="21"/>
    </row>
    <row r="69" spans="1:8">
      <c r="B69" s="787"/>
      <c r="C69" s="787"/>
      <c r="D69" t="s">
        <v>13</v>
      </c>
      <c r="E69" s="4">
        <v>4</v>
      </c>
      <c r="F69" s="118"/>
      <c r="G69" s="21">
        <f t="shared" si="0"/>
        <v>13.300000000000047</v>
      </c>
      <c r="H69" s="21"/>
    </row>
    <row r="70" spans="1:8">
      <c r="B70" s="787"/>
      <c r="C70" s="787"/>
      <c r="D70" t="s">
        <v>14</v>
      </c>
      <c r="E70" s="4">
        <v>600</v>
      </c>
      <c r="F70" s="118"/>
      <c r="G70" s="21">
        <f t="shared" si="0"/>
        <v>613.30000000000007</v>
      </c>
      <c r="H70" s="21"/>
    </row>
    <row r="71" spans="1:8">
      <c r="A71" s="39">
        <v>43483</v>
      </c>
      <c r="B71" s="787">
        <v>15801</v>
      </c>
      <c r="C71" s="787" t="s">
        <v>25</v>
      </c>
      <c r="D71" t="s">
        <v>14</v>
      </c>
      <c r="E71" s="4"/>
      <c r="F71" s="118">
        <v>600</v>
      </c>
      <c r="G71" s="21">
        <f t="shared" si="0"/>
        <v>13.300000000000068</v>
      </c>
      <c r="H71" s="21"/>
    </row>
    <row r="72" spans="1:8">
      <c r="A72" s="39">
        <v>43600</v>
      </c>
      <c r="B72" s="787" t="s">
        <v>5989</v>
      </c>
      <c r="C72" s="787" t="s">
        <v>25</v>
      </c>
      <c r="D72" t="s">
        <v>12</v>
      </c>
      <c r="E72" s="4"/>
      <c r="F72" s="118">
        <v>9.3000000000000007</v>
      </c>
      <c r="G72" s="21">
        <f t="shared" ref="G72:G138" si="1">+G71+E72-F72</f>
        <v>4.0000000000000675</v>
      </c>
      <c r="H72" s="21"/>
    </row>
    <row r="73" spans="1:8">
      <c r="A73" s="39">
        <v>43600</v>
      </c>
      <c r="B73" s="787" t="s">
        <v>5989</v>
      </c>
      <c r="C73" s="787" t="s">
        <v>25</v>
      </c>
      <c r="D73" t="s">
        <v>13</v>
      </c>
      <c r="E73" s="4"/>
      <c r="F73" s="118">
        <v>4</v>
      </c>
      <c r="G73" s="21">
        <f t="shared" si="1"/>
        <v>6.7501559897209518E-14</v>
      </c>
      <c r="H73" s="21"/>
    </row>
    <row r="74" spans="1:8">
      <c r="A74" s="41">
        <v>43496</v>
      </c>
      <c r="B74" s="786" t="s">
        <v>10</v>
      </c>
      <c r="C74" s="786" t="s">
        <v>11</v>
      </c>
      <c r="D74" t="s">
        <v>12</v>
      </c>
      <c r="E74" s="4">
        <v>9.6999999999999993</v>
      </c>
      <c r="F74" s="118"/>
      <c r="G74" s="21">
        <f t="shared" si="1"/>
        <v>9.7000000000000668</v>
      </c>
      <c r="H74" s="21"/>
    </row>
    <row r="75" spans="1:8">
      <c r="B75" s="787"/>
      <c r="C75" s="787"/>
      <c r="D75" t="s">
        <v>13</v>
      </c>
      <c r="E75" s="4">
        <v>4</v>
      </c>
      <c r="F75" s="118"/>
      <c r="G75" s="21">
        <f t="shared" si="1"/>
        <v>13.700000000000067</v>
      </c>
      <c r="H75" s="21"/>
    </row>
    <row r="76" spans="1:8">
      <c r="B76" s="787"/>
      <c r="C76" s="787"/>
      <c r="D76" t="s">
        <v>14</v>
      </c>
      <c r="E76" s="4">
        <v>600</v>
      </c>
      <c r="F76" s="118"/>
      <c r="G76" s="21">
        <f t="shared" si="1"/>
        <v>613.70000000000005</v>
      </c>
      <c r="H76" s="21"/>
    </row>
    <row r="77" spans="1:8">
      <c r="A77" s="39">
        <v>43533</v>
      </c>
      <c r="B77" s="787">
        <v>17927</v>
      </c>
      <c r="C77" s="787" t="s">
        <v>11</v>
      </c>
      <c r="D77" t="s">
        <v>14</v>
      </c>
      <c r="E77" s="4"/>
      <c r="F77" s="118">
        <v>600</v>
      </c>
      <c r="G77" s="21">
        <f t="shared" si="1"/>
        <v>13.700000000000045</v>
      </c>
      <c r="H77" s="21"/>
    </row>
    <row r="78" spans="1:8">
      <c r="A78" s="39">
        <v>43600</v>
      </c>
      <c r="B78" s="787" t="s">
        <v>5989</v>
      </c>
      <c r="C78" s="787" t="s">
        <v>11</v>
      </c>
      <c r="D78" t="s">
        <v>12</v>
      </c>
      <c r="E78" s="4"/>
      <c r="F78" s="118">
        <v>9.6999999999999993</v>
      </c>
      <c r="G78" s="21">
        <f t="shared" si="1"/>
        <v>4.0000000000000462</v>
      </c>
      <c r="H78" s="21"/>
    </row>
    <row r="79" spans="1:8">
      <c r="A79" s="39">
        <v>43600</v>
      </c>
      <c r="B79" s="787" t="s">
        <v>5989</v>
      </c>
      <c r="C79" s="787" t="s">
        <v>11</v>
      </c>
      <c r="D79" t="s">
        <v>13</v>
      </c>
      <c r="E79" s="4"/>
      <c r="F79" s="118">
        <v>4</v>
      </c>
      <c r="G79" s="21">
        <f t="shared" si="1"/>
        <v>4.6185277824406512E-14</v>
      </c>
      <c r="H79" s="21"/>
    </row>
    <row r="80" spans="1:8">
      <c r="A80" s="41">
        <v>43524</v>
      </c>
      <c r="B80" s="786" t="s">
        <v>10</v>
      </c>
      <c r="C80" s="786" t="s">
        <v>15</v>
      </c>
      <c r="D80" t="s">
        <v>12</v>
      </c>
      <c r="E80" s="4">
        <v>10.199999999999999</v>
      </c>
      <c r="F80" s="118"/>
      <c r="G80" s="21">
        <f t="shared" si="1"/>
        <v>10.200000000000045</v>
      </c>
      <c r="H80" s="21"/>
    </row>
    <row r="81" spans="1:8">
      <c r="B81" s="787"/>
      <c r="C81" s="787"/>
      <c r="D81" t="s">
        <v>13</v>
      </c>
      <c r="E81" s="4">
        <v>4.9000000000000004</v>
      </c>
      <c r="F81" s="118"/>
      <c r="G81" s="21">
        <f t="shared" si="1"/>
        <v>15.100000000000046</v>
      </c>
      <c r="H81" s="21"/>
    </row>
    <row r="82" spans="1:8">
      <c r="B82" s="787"/>
      <c r="C82" s="787"/>
      <c r="D82" t="s">
        <v>14</v>
      </c>
      <c r="E82" s="4">
        <v>600</v>
      </c>
      <c r="F82" s="118"/>
      <c r="G82" s="21">
        <f t="shared" si="1"/>
        <v>615.1</v>
      </c>
      <c r="H82" s="21"/>
    </row>
    <row r="83" spans="1:8">
      <c r="A83" s="39">
        <v>43551</v>
      </c>
      <c r="B83" s="787">
        <v>17954</v>
      </c>
      <c r="C83" s="787" t="s">
        <v>15</v>
      </c>
      <c r="D83" t="s">
        <v>14</v>
      </c>
      <c r="E83" s="4"/>
      <c r="F83" s="118">
        <v>600</v>
      </c>
      <c r="G83" s="21">
        <f t="shared" si="1"/>
        <v>15.100000000000023</v>
      </c>
      <c r="H83" s="21"/>
    </row>
    <row r="84" spans="1:8">
      <c r="A84" s="39">
        <v>43600</v>
      </c>
      <c r="B84" s="787" t="s">
        <v>5989</v>
      </c>
      <c r="C84" s="787" t="s">
        <v>15</v>
      </c>
      <c r="D84" t="s">
        <v>12</v>
      </c>
      <c r="E84" s="4"/>
      <c r="F84" s="118">
        <v>10.199999999999999</v>
      </c>
      <c r="G84" s="21">
        <f t="shared" si="1"/>
        <v>4.9000000000000234</v>
      </c>
      <c r="H84" s="21"/>
    </row>
    <row r="85" spans="1:8">
      <c r="A85" s="39">
        <v>43600</v>
      </c>
      <c r="B85" s="787" t="s">
        <v>5989</v>
      </c>
      <c r="C85" s="787" t="s">
        <v>15</v>
      </c>
      <c r="D85" t="s">
        <v>13</v>
      </c>
      <c r="E85" s="4"/>
      <c r="F85" s="118">
        <v>4.9000000000000004</v>
      </c>
      <c r="G85" s="21">
        <f t="shared" si="1"/>
        <v>2.3092638912203256E-14</v>
      </c>
      <c r="H85" s="21"/>
    </row>
    <row r="86" spans="1:8">
      <c r="A86" s="41">
        <v>43555</v>
      </c>
      <c r="B86" s="786" t="s">
        <v>10</v>
      </c>
      <c r="C86" s="786" t="s">
        <v>16</v>
      </c>
      <c r="D86" t="s">
        <v>12</v>
      </c>
      <c r="E86" s="4">
        <v>9.5</v>
      </c>
      <c r="F86" s="118"/>
      <c r="G86" s="21">
        <f t="shared" si="1"/>
        <v>9.5000000000000231</v>
      </c>
      <c r="H86" s="21"/>
    </row>
    <row r="87" spans="1:8">
      <c r="B87" s="787"/>
      <c r="C87" s="787"/>
      <c r="D87" t="s">
        <v>13</v>
      </c>
      <c r="E87" s="4">
        <v>3.9</v>
      </c>
      <c r="F87" s="118"/>
      <c r="G87" s="21">
        <f t="shared" si="1"/>
        <v>13.400000000000023</v>
      </c>
      <c r="H87" s="21"/>
    </row>
    <row r="88" spans="1:8">
      <c r="B88" s="787"/>
      <c r="C88" s="787"/>
      <c r="D88" t="s">
        <v>14</v>
      </c>
      <c r="E88" s="4">
        <v>600</v>
      </c>
      <c r="F88" s="118"/>
      <c r="G88" s="21">
        <f t="shared" si="1"/>
        <v>613.4</v>
      </c>
      <c r="H88" s="21"/>
    </row>
    <row r="89" spans="1:8">
      <c r="A89" s="39">
        <v>43600</v>
      </c>
      <c r="B89" s="787" t="s">
        <v>5989</v>
      </c>
      <c r="C89" s="787" t="s">
        <v>16</v>
      </c>
      <c r="D89" t="s">
        <v>12</v>
      </c>
      <c r="E89" s="4"/>
      <c r="F89" s="118">
        <v>9.5</v>
      </c>
      <c r="G89" s="21">
        <f t="shared" si="1"/>
        <v>603.9</v>
      </c>
      <c r="H89" s="21"/>
    </row>
    <row r="90" spans="1:8">
      <c r="A90" s="39">
        <v>43600</v>
      </c>
      <c r="B90" s="787" t="s">
        <v>5989</v>
      </c>
      <c r="C90" s="787" t="s">
        <v>16</v>
      </c>
      <c r="D90" t="s">
        <v>13</v>
      </c>
      <c r="E90" s="4"/>
      <c r="F90" s="118">
        <v>3.9</v>
      </c>
      <c r="G90" s="21">
        <f t="shared" si="1"/>
        <v>600</v>
      </c>
      <c r="H90" s="21"/>
    </row>
    <row r="91" spans="1:8">
      <c r="A91" s="39">
        <v>43600</v>
      </c>
      <c r="B91" s="787" t="s">
        <v>5989</v>
      </c>
      <c r="C91" s="787" t="s">
        <v>16</v>
      </c>
      <c r="D91" t="s">
        <v>14</v>
      </c>
      <c r="E91" s="4"/>
      <c r="F91" s="118">
        <v>600</v>
      </c>
      <c r="G91" s="115">
        <f t="shared" si="1"/>
        <v>0</v>
      </c>
      <c r="H91" s="115"/>
    </row>
    <row r="92" spans="1:8">
      <c r="A92" s="41">
        <v>43585</v>
      </c>
      <c r="B92" s="786" t="s">
        <v>10</v>
      </c>
      <c r="C92" s="786" t="s">
        <v>17</v>
      </c>
      <c r="D92" t="s">
        <v>12</v>
      </c>
      <c r="E92" s="4">
        <v>9.6</v>
      </c>
      <c r="F92" s="118"/>
      <c r="G92" s="21">
        <f t="shared" si="1"/>
        <v>9.6</v>
      </c>
      <c r="H92" s="21"/>
    </row>
    <row r="93" spans="1:8">
      <c r="B93" s="787"/>
      <c r="C93" s="787"/>
      <c r="D93" t="s">
        <v>13</v>
      </c>
      <c r="E93" s="4">
        <v>3.6</v>
      </c>
      <c r="F93" s="118"/>
      <c r="G93" s="21">
        <f t="shared" si="1"/>
        <v>13.2</v>
      </c>
      <c r="H93" s="21"/>
    </row>
    <row r="94" spans="1:8">
      <c r="B94" s="787"/>
      <c r="C94" s="787"/>
      <c r="D94" t="s">
        <v>14</v>
      </c>
      <c r="E94" s="4">
        <v>600</v>
      </c>
      <c r="F94" s="118"/>
      <c r="G94" s="21">
        <f t="shared" si="1"/>
        <v>613.20000000000005</v>
      </c>
      <c r="H94" s="21"/>
    </row>
    <row r="95" spans="1:8">
      <c r="A95" s="39">
        <v>43689</v>
      </c>
      <c r="B95" s="787" t="s">
        <v>5990</v>
      </c>
      <c r="C95" s="787" t="s">
        <v>17</v>
      </c>
      <c r="D95" t="s">
        <v>14</v>
      </c>
      <c r="E95" s="4"/>
      <c r="F95" s="118">
        <v>600</v>
      </c>
      <c r="G95" s="21">
        <f t="shared" si="1"/>
        <v>13.200000000000045</v>
      </c>
      <c r="H95" s="21"/>
    </row>
    <row r="96" spans="1:8">
      <c r="A96" s="41">
        <v>43616</v>
      </c>
      <c r="B96" s="786" t="s">
        <v>10</v>
      </c>
      <c r="C96" s="786" t="s">
        <v>18</v>
      </c>
      <c r="D96" t="s">
        <v>12</v>
      </c>
      <c r="E96" s="4">
        <v>8.9</v>
      </c>
      <c r="F96" s="118"/>
      <c r="G96" s="21">
        <f t="shared" si="1"/>
        <v>22.100000000000044</v>
      </c>
      <c r="H96" s="21"/>
    </row>
    <row r="97" spans="1:8">
      <c r="B97" s="787"/>
      <c r="C97" s="787"/>
      <c r="D97" t="s">
        <v>13</v>
      </c>
      <c r="E97" s="4">
        <v>4.0999999999999996</v>
      </c>
      <c r="F97" s="118"/>
      <c r="G97" s="21">
        <f t="shared" si="1"/>
        <v>26.200000000000045</v>
      </c>
      <c r="H97" s="21"/>
    </row>
    <row r="98" spans="1:8">
      <c r="B98" s="787"/>
      <c r="C98" s="787"/>
      <c r="D98" t="s">
        <v>14</v>
      </c>
      <c r="E98" s="4">
        <v>600</v>
      </c>
      <c r="F98" s="118"/>
      <c r="G98" s="21">
        <f t="shared" si="1"/>
        <v>626.20000000000005</v>
      </c>
      <c r="H98" s="21"/>
    </row>
    <row r="99" spans="1:8">
      <c r="A99" s="39">
        <v>43724</v>
      </c>
      <c r="B99" s="787" t="s">
        <v>5991</v>
      </c>
      <c r="C99" s="787" t="s">
        <v>18</v>
      </c>
      <c r="D99" t="s">
        <v>14</v>
      </c>
      <c r="E99" s="4"/>
      <c r="F99" s="118">
        <v>600</v>
      </c>
      <c r="G99" s="21">
        <f t="shared" si="1"/>
        <v>26.200000000000045</v>
      </c>
      <c r="H99" s="21"/>
    </row>
    <row r="100" spans="1:8">
      <c r="A100" s="41">
        <v>43646</v>
      </c>
      <c r="B100" s="786" t="s">
        <v>10</v>
      </c>
      <c r="C100" s="786" t="s">
        <v>19</v>
      </c>
      <c r="D100" t="s">
        <v>12</v>
      </c>
      <c r="E100" s="4">
        <v>15.8</v>
      </c>
      <c r="F100" s="118"/>
      <c r="G100" s="21">
        <f t="shared" si="1"/>
        <v>42.000000000000043</v>
      </c>
      <c r="H100" s="21"/>
    </row>
    <row r="101" spans="1:8">
      <c r="B101" s="787"/>
      <c r="C101" s="787"/>
      <c r="D101" t="s">
        <v>13</v>
      </c>
      <c r="E101" s="4">
        <v>4</v>
      </c>
      <c r="F101" s="118"/>
      <c r="G101" s="21">
        <f t="shared" si="1"/>
        <v>46.000000000000043</v>
      </c>
      <c r="H101" s="21"/>
    </row>
    <row r="102" spans="1:8">
      <c r="B102" s="787"/>
      <c r="C102" s="787"/>
      <c r="D102" t="s">
        <v>14</v>
      </c>
      <c r="E102" s="4">
        <v>600</v>
      </c>
      <c r="F102" s="118"/>
      <c r="G102" s="21">
        <f t="shared" si="1"/>
        <v>646</v>
      </c>
      <c r="H102" s="21"/>
    </row>
    <row r="103" spans="1:8">
      <c r="A103" s="39">
        <v>43749</v>
      </c>
      <c r="B103" s="787" t="s">
        <v>5992</v>
      </c>
      <c r="C103" s="787" t="s">
        <v>19</v>
      </c>
      <c r="D103" t="s">
        <v>14</v>
      </c>
      <c r="E103" s="4"/>
      <c r="F103" s="118">
        <v>600</v>
      </c>
      <c r="G103" s="21">
        <f t="shared" si="1"/>
        <v>46</v>
      </c>
      <c r="H103" s="21"/>
    </row>
    <row r="104" spans="1:8">
      <c r="A104" s="41">
        <v>43677</v>
      </c>
      <c r="B104" s="786" t="s">
        <v>10</v>
      </c>
      <c r="C104" s="786" t="s">
        <v>20</v>
      </c>
      <c r="D104" t="s">
        <v>12</v>
      </c>
      <c r="E104" s="4">
        <v>15.8</v>
      </c>
      <c r="F104" s="118"/>
      <c r="G104" s="21">
        <f t="shared" si="1"/>
        <v>61.8</v>
      </c>
      <c r="H104" s="21"/>
    </row>
    <row r="105" spans="1:8">
      <c r="B105" s="787"/>
      <c r="C105" s="787"/>
      <c r="D105" t="s">
        <v>13</v>
      </c>
      <c r="E105" s="4">
        <v>3.8</v>
      </c>
      <c r="F105" s="118"/>
      <c r="G105" s="21">
        <f t="shared" si="1"/>
        <v>65.599999999999994</v>
      </c>
      <c r="H105" s="21"/>
    </row>
    <row r="106" spans="1:8">
      <c r="B106" s="787"/>
      <c r="C106" s="787"/>
      <c r="D106" t="s">
        <v>14</v>
      </c>
      <c r="E106" s="4">
        <v>600</v>
      </c>
      <c r="F106" s="118"/>
      <c r="G106" s="21">
        <f t="shared" si="1"/>
        <v>665.6</v>
      </c>
      <c r="H106" s="21"/>
    </row>
    <row r="107" spans="1:8">
      <c r="A107" s="39">
        <v>43780</v>
      </c>
      <c r="B107" s="787" t="s">
        <v>5993</v>
      </c>
      <c r="C107" s="787" t="s">
        <v>20</v>
      </c>
      <c r="D107" t="s">
        <v>14</v>
      </c>
      <c r="E107" s="4"/>
      <c r="F107" s="118">
        <v>600</v>
      </c>
      <c r="G107" s="21">
        <f t="shared" si="1"/>
        <v>65.600000000000023</v>
      </c>
      <c r="H107" s="21"/>
    </row>
    <row r="108" spans="1:8">
      <c r="A108" s="41">
        <v>43708</v>
      </c>
      <c r="B108" s="786" t="s">
        <v>10</v>
      </c>
      <c r="C108" s="786" t="s">
        <v>21</v>
      </c>
      <c r="D108" t="s">
        <v>12</v>
      </c>
      <c r="E108" s="4">
        <v>15.4</v>
      </c>
      <c r="F108" s="118"/>
      <c r="G108" s="21">
        <f t="shared" si="1"/>
        <v>81.000000000000028</v>
      </c>
      <c r="H108" s="21"/>
    </row>
    <row r="109" spans="1:8">
      <c r="B109" s="787"/>
      <c r="C109" s="787"/>
      <c r="D109" t="s">
        <v>13</v>
      </c>
      <c r="E109" s="4">
        <v>3.7</v>
      </c>
      <c r="F109" s="118"/>
      <c r="G109" s="21">
        <f t="shared" si="1"/>
        <v>84.700000000000031</v>
      </c>
      <c r="H109" s="21"/>
    </row>
    <row r="110" spans="1:8">
      <c r="B110" s="787"/>
      <c r="C110" s="787"/>
      <c r="D110" t="s">
        <v>14</v>
      </c>
      <c r="E110" s="4">
        <v>600</v>
      </c>
      <c r="F110" s="118"/>
      <c r="G110" s="21">
        <f t="shared" si="1"/>
        <v>684.7</v>
      </c>
      <c r="H110" s="21"/>
    </row>
    <row r="111" spans="1:8">
      <c r="A111" s="39">
        <v>43836</v>
      </c>
      <c r="B111" s="787" t="s">
        <v>5994</v>
      </c>
      <c r="C111" s="787" t="s">
        <v>21</v>
      </c>
      <c r="D111" t="s">
        <v>14</v>
      </c>
      <c r="E111" s="4"/>
      <c r="F111" s="118">
        <v>600</v>
      </c>
      <c r="G111" s="21">
        <f t="shared" si="1"/>
        <v>84.700000000000045</v>
      </c>
      <c r="H111" s="21"/>
    </row>
    <row r="112" spans="1:8">
      <c r="A112" s="41">
        <v>43738</v>
      </c>
      <c r="B112" s="786" t="s">
        <v>10</v>
      </c>
      <c r="C112" s="786" t="s">
        <v>91</v>
      </c>
      <c r="D112" t="s">
        <v>12</v>
      </c>
      <c r="E112" s="4">
        <v>15.5</v>
      </c>
      <c r="F112" s="118"/>
      <c r="G112" s="21">
        <f t="shared" si="1"/>
        <v>100.20000000000005</v>
      </c>
      <c r="H112" s="21"/>
    </row>
    <row r="113" spans="1:8">
      <c r="B113" s="787"/>
      <c r="C113" s="787"/>
      <c r="D113" t="s">
        <v>13</v>
      </c>
      <c r="E113" s="4">
        <v>3.7</v>
      </c>
      <c r="F113" s="118"/>
      <c r="G113" s="21">
        <f t="shared" si="1"/>
        <v>103.90000000000005</v>
      </c>
      <c r="H113" s="21"/>
    </row>
    <row r="114" spans="1:8">
      <c r="B114" s="787"/>
      <c r="C114" s="787"/>
      <c r="D114" t="s">
        <v>14</v>
      </c>
      <c r="E114" s="4">
        <v>600</v>
      </c>
      <c r="F114" s="118"/>
      <c r="G114" s="21">
        <f t="shared" si="1"/>
        <v>703.90000000000009</v>
      </c>
      <c r="H114" s="21"/>
    </row>
    <row r="115" spans="1:8">
      <c r="A115" s="39">
        <v>43836</v>
      </c>
      <c r="B115" s="787" t="s">
        <v>5994</v>
      </c>
      <c r="C115" s="787" t="s">
        <v>91</v>
      </c>
      <c r="D115" t="s">
        <v>14</v>
      </c>
      <c r="E115" s="4"/>
      <c r="F115" s="118">
        <v>600</v>
      </c>
      <c r="G115" s="21">
        <f t="shared" si="1"/>
        <v>103.90000000000009</v>
      </c>
      <c r="H115" s="21"/>
    </row>
    <row r="116" spans="1:8">
      <c r="A116" s="41">
        <v>43769</v>
      </c>
      <c r="B116" s="786" t="s">
        <v>10</v>
      </c>
      <c r="C116" s="786" t="s">
        <v>23</v>
      </c>
      <c r="D116" t="s">
        <v>12</v>
      </c>
      <c r="E116" s="4">
        <v>15.5</v>
      </c>
      <c r="F116" s="118"/>
      <c r="G116" s="21">
        <f t="shared" si="1"/>
        <v>119.40000000000009</v>
      </c>
      <c r="H116" s="21"/>
    </row>
    <row r="117" spans="1:8">
      <c r="B117" s="787"/>
      <c r="C117" s="787"/>
      <c r="D117" t="s">
        <v>13</v>
      </c>
      <c r="E117" s="4">
        <v>3.6</v>
      </c>
      <c r="F117" s="118"/>
      <c r="G117" s="21">
        <f t="shared" si="1"/>
        <v>123.00000000000009</v>
      </c>
      <c r="H117" s="21"/>
    </row>
    <row r="118" spans="1:8">
      <c r="B118" s="787"/>
      <c r="C118" s="787"/>
      <c r="D118" t="s">
        <v>14</v>
      </c>
      <c r="E118" s="4">
        <v>600</v>
      </c>
      <c r="F118" s="118"/>
      <c r="G118" s="21">
        <f t="shared" si="1"/>
        <v>723.00000000000011</v>
      </c>
      <c r="H118" s="21"/>
    </row>
    <row r="119" spans="1:8">
      <c r="A119" s="39">
        <v>44050</v>
      </c>
      <c r="B119" s="787" t="s">
        <v>5995</v>
      </c>
      <c r="C119" s="787" t="s">
        <v>23</v>
      </c>
      <c r="D119" t="s">
        <v>14</v>
      </c>
      <c r="E119" s="4"/>
      <c r="F119" s="118">
        <v>600</v>
      </c>
      <c r="G119" s="21">
        <f t="shared" si="1"/>
        <v>123.00000000000011</v>
      </c>
      <c r="H119" s="21"/>
    </row>
    <row r="120" spans="1:8">
      <c r="A120" s="41">
        <v>43799</v>
      </c>
      <c r="B120" s="786" t="s">
        <v>10</v>
      </c>
      <c r="C120" s="786" t="s">
        <v>24</v>
      </c>
      <c r="D120" t="s">
        <v>12</v>
      </c>
      <c r="E120" s="4">
        <v>17.399999999999999</v>
      </c>
      <c r="F120" s="118"/>
      <c r="G120" s="21">
        <f t="shared" si="1"/>
        <v>140.40000000000012</v>
      </c>
      <c r="H120" s="21"/>
    </row>
    <row r="121" spans="1:8">
      <c r="B121" s="787"/>
      <c r="C121" s="787"/>
      <c r="D121" t="s">
        <v>13</v>
      </c>
      <c r="E121" s="4">
        <v>3.7</v>
      </c>
      <c r="F121" s="118"/>
      <c r="G121" s="21">
        <f t="shared" si="1"/>
        <v>144.10000000000011</v>
      </c>
      <c r="H121" s="21"/>
    </row>
    <row r="122" spans="1:8">
      <c r="B122" s="787"/>
      <c r="C122" s="787"/>
      <c r="D122" t="s">
        <v>14</v>
      </c>
      <c r="E122" s="4">
        <v>600</v>
      </c>
      <c r="F122" s="118"/>
      <c r="G122" s="21">
        <f t="shared" si="1"/>
        <v>744.10000000000014</v>
      </c>
      <c r="H122" s="21"/>
    </row>
    <row r="123" spans="1:8">
      <c r="A123" s="39">
        <v>44050</v>
      </c>
      <c r="B123" s="787" t="s">
        <v>5995</v>
      </c>
      <c r="C123" s="787" t="s">
        <v>24</v>
      </c>
      <c r="D123" t="s">
        <v>14</v>
      </c>
      <c r="E123" s="4"/>
      <c r="F123" s="118">
        <v>600</v>
      </c>
      <c r="G123" s="21">
        <f t="shared" si="1"/>
        <v>144.10000000000014</v>
      </c>
      <c r="H123" s="21"/>
    </row>
    <row r="124" spans="1:8">
      <c r="A124" s="41">
        <v>43830</v>
      </c>
      <c r="B124" s="786" t="s">
        <v>10</v>
      </c>
      <c r="C124" s="786" t="s">
        <v>25</v>
      </c>
      <c r="D124" t="s">
        <v>12</v>
      </c>
      <c r="E124" s="4">
        <v>18.2</v>
      </c>
      <c r="F124" s="118"/>
      <c r="G124" s="21">
        <f t="shared" si="1"/>
        <v>162.30000000000013</v>
      </c>
      <c r="H124" s="21"/>
    </row>
    <row r="125" spans="1:8">
      <c r="B125" s="787"/>
      <c r="C125" s="787"/>
      <c r="D125" t="s">
        <v>13</v>
      </c>
      <c r="E125" s="4">
        <v>3.8</v>
      </c>
      <c r="F125" s="118"/>
      <c r="G125" s="21">
        <f t="shared" si="1"/>
        <v>166.10000000000014</v>
      </c>
      <c r="H125" s="21"/>
    </row>
    <row r="126" spans="1:8">
      <c r="B126" s="787"/>
      <c r="C126" s="787"/>
      <c r="D126" t="s">
        <v>14</v>
      </c>
      <c r="E126" s="4">
        <v>600</v>
      </c>
      <c r="F126" s="118"/>
      <c r="G126" s="21">
        <f t="shared" si="1"/>
        <v>766.10000000000014</v>
      </c>
      <c r="H126" s="21"/>
    </row>
    <row r="127" spans="1:8">
      <c r="A127" s="39">
        <v>44050</v>
      </c>
      <c r="B127" s="787" t="s">
        <v>5995</v>
      </c>
      <c r="C127" s="787" t="s">
        <v>25</v>
      </c>
      <c r="D127" t="s">
        <v>14</v>
      </c>
      <c r="E127" s="4"/>
      <c r="F127" s="118">
        <v>600</v>
      </c>
      <c r="G127" s="21">
        <f t="shared" si="1"/>
        <v>166.10000000000014</v>
      </c>
      <c r="H127" s="21"/>
    </row>
    <row r="128" spans="1:8">
      <c r="A128" s="41">
        <v>43861</v>
      </c>
      <c r="B128" s="786" t="s">
        <v>10</v>
      </c>
      <c r="C128" s="786" t="s">
        <v>11</v>
      </c>
      <c r="D128" t="s">
        <v>12</v>
      </c>
      <c r="E128" s="4">
        <v>20.9</v>
      </c>
      <c r="F128" s="118"/>
      <c r="G128" s="21">
        <f t="shared" si="1"/>
        <v>187.00000000000014</v>
      </c>
      <c r="H128" s="21"/>
    </row>
    <row r="129" spans="1:8">
      <c r="B129" s="787"/>
      <c r="C129" s="787"/>
      <c r="D129" t="s">
        <v>13</v>
      </c>
      <c r="E129" s="4">
        <v>3.6</v>
      </c>
      <c r="F129" s="118"/>
      <c r="G129" s="21">
        <f t="shared" si="1"/>
        <v>190.60000000000014</v>
      </c>
      <c r="H129" s="21"/>
    </row>
    <row r="130" spans="1:8">
      <c r="B130" s="787"/>
      <c r="C130" s="787"/>
      <c r="D130" t="s">
        <v>14</v>
      </c>
      <c r="E130" s="4">
        <v>600</v>
      </c>
      <c r="F130" s="118"/>
      <c r="G130" s="21">
        <f t="shared" si="1"/>
        <v>790.60000000000014</v>
      </c>
      <c r="H130" s="21"/>
    </row>
    <row r="131" spans="1:8">
      <c r="A131" s="39">
        <v>44193</v>
      </c>
      <c r="B131" s="787" t="s">
        <v>5996</v>
      </c>
      <c r="C131" s="787" t="s">
        <v>11</v>
      </c>
      <c r="D131" t="s">
        <v>14</v>
      </c>
      <c r="E131" s="4"/>
      <c r="F131" s="118">
        <v>600</v>
      </c>
      <c r="G131" s="21">
        <f t="shared" si="1"/>
        <v>190.60000000000014</v>
      </c>
      <c r="H131" s="21"/>
    </row>
    <row r="132" spans="1:8">
      <c r="A132" s="41">
        <v>43890</v>
      </c>
      <c r="B132" s="786" t="s">
        <v>10</v>
      </c>
      <c r="C132" s="786" t="s">
        <v>15</v>
      </c>
      <c r="D132" t="s">
        <v>12</v>
      </c>
      <c r="E132" s="4">
        <v>21.7</v>
      </c>
      <c r="F132" s="118"/>
      <c r="G132" s="21">
        <f t="shared" si="1"/>
        <v>212.30000000000013</v>
      </c>
      <c r="H132" s="21"/>
    </row>
    <row r="133" spans="1:8">
      <c r="B133" s="787"/>
      <c r="C133" s="787"/>
      <c r="D133" t="s">
        <v>13</v>
      </c>
      <c r="E133" s="4">
        <v>3.8</v>
      </c>
      <c r="F133" s="118"/>
      <c r="G133" s="21">
        <f t="shared" si="1"/>
        <v>216.10000000000014</v>
      </c>
      <c r="H133" s="21"/>
    </row>
    <row r="134" spans="1:8">
      <c r="B134" s="787"/>
      <c r="C134" s="787"/>
      <c r="D134" t="s">
        <v>14</v>
      </c>
      <c r="E134" s="4">
        <v>600</v>
      </c>
      <c r="F134" s="118"/>
      <c r="G134" s="21">
        <f t="shared" si="1"/>
        <v>816.10000000000014</v>
      </c>
      <c r="H134" s="21"/>
    </row>
    <row r="135" spans="1:8">
      <c r="A135" s="39">
        <v>44193</v>
      </c>
      <c r="B135" s="787" t="s">
        <v>5996</v>
      </c>
      <c r="C135" s="787" t="s">
        <v>15</v>
      </c>
      <c r="D135" t="s">
        <v>14</v>
      </c>
      <c r="E135" s="4"/>
      <c r="F135" s="118">
        <v>600</v>
      </c>
      <c r="G135" s="21">
        <f t="shared" si="1"/>
        <v>216.10000000000014</v>
      </c>
      <c r="H135" s="21"/>
    </row>
    <row r="136" spans="1:8">
      <c r="A136" s="41">
        <v>43921</v>
      </c>
      <c r="B136" s="786" t="s">
        <v>10</v>
      </c>
      <c r="C136" s="786" t="s">
        <v>16</v>
      </c>
      <c r="D136" t="s">
        <v>12</v>
      </c>
      <c r="E136" s="4">
        <v>19.600000000000001</v>
      </c>
      <c r="F136" s="118"/>
      <c r="G136" s="21">
        <f t="shared" si="1"/>
        <v>235.70000000000013</v>
      </c>
      <c r="H136" s="21"/>
    </row>
    <row r="137" spans="1:8">
      <c r="B137" s="787"/>
      <c r="C137" s="787"/>
      <c r="D137" t="s">
        <v>13</v>
      </c>
      <c r="E137" s="4">
        <v>3.8</v>
      </c>
      <c r="F137" s="118"/>
      <c r="G137" s="21">
        <f t="shared" si="1"/>
        <v>239.50000000000014</v>
      </c>
      <c r="H137" s="21"/>
    </row>
    <row r="138" spans="1:8">
      <c r="B138" s="787"/>
      <c r="C138" s="787"/>
      <c r="D138" t="s">
        <v>14</v>
      </c>
      <c r="E138" s="4">
        <v>300</v>
      </c>
      <c r="F138" s="118"/>
      <c r="G138" s="21">
        <f t="shared" si="1"/>
        <v>539.50000000000011</v>
      </c>
      <c r="H138" s="21"/>
    </row>
    <row r="139" spans="1:8">
      <c r="A139" s="39">
        <v>44671</v>
      </c>
      <c r="B139" s="787" t="s">
        <v>5997</v>
      </c>
      <c r="C139" s="787" t="s">
        <v>16</v>
      </c>
      <c r="D139" t="s">
        <v>14</v>
      </c>
      <c r="E139" s="4"/>
      <c r="F139" s="118">
        <v>300</v>
      </c>
      <c r="G139" s="21">
        <f t="shared" ref="G139:G160" si="2">+G138+E139-F139</f>
        <v>239.50000000000011</v>
      </c>
      <c r="H139" s="21"/>
    </row>
    <row r="140" spans="1:8">
      <c r="A140" s="41">
        <v>43951</v>
      </c>
      <c r="B140" s="786" t="s">
        <v>10</v>
      </c>
      <c r="C140" s="786" t="s">
        <v>17</v>
      </c>
      <c r="D140" t="s">
        <v>12</v>
      </c>
      <c r="E140" s="4">
        <v>13.1</v>
      </c>
      <c r="F140" s="118"/>
      <c r="G140" s="21">
        <f t="shared" si="2"/>
        <v>252.60000000000011</v>
      </c>
      <c r="H140" s="21"/>
    </row>
    <row r="141" spans="1:8">
      <c r="B141" s="787"/>
      <c r="C141" s="787"/>
      <c r="D141" t="s">
        <v>13</v>
      </c>
      <c r="E141" s="4">
        <v>4.5999999999999996</v>
      </c>
      <c r="F141" s="118"/>
      <c r="G141" s="21">
        <f t="shared" si="2"/>
        <v>257.2000000000001</v>
      </c>
      <c r="H141" s="21"/>
    </row>
    <row r="142" spans="1:8">
      <c r="B142" s="787"/>
      <c r="C142" s="787"/>
      <c r="D142" t="s">
        <v>14</v>
      </c>
      <c r="E142" s="4">
        <v>300</v>
      </c>
      <c r="F142" s="118"/>
      <c r="G142" s="21">
        <f t="shared" si="2"/>
        <v>557.20000000000005</v>
      </c>
      <c r="H142" s="21"/>
    </row>
    <row r="143" spans="1:8">
      <c r="A143" s="39">
        <v>44671</v>
      </c>
      <c r="B143" s="787" t="s">
        <v>5997</v>
      </c>
      <c r="C143" s="787" t="s">
        <v>17</v>
      </c>
      <c r="D143" t="s">
        <v>14</v>
      </c>
      <c r="E143" s="4"/>
      <c r="F143" s="118">
        <v>300</v>
      </c>
      <c r="G143" s="21">
        <f t="shared" si="2"/>
        <v>257.20000000000005</v>
      </c>
      <c r="H143" s="21"/>
    </row>
    <row r="144" spans="1:8">
      <c r="A144" s="41">
        <v>43982</v>
      </c>
      <c r="B144" s="786" t="s">
        <v>10</v>
      </c>
      <c r="C144" s="786" t="s">
        <v>18</v>
      </c>
      <c r="D144" t="s">
        <v>12</v>
      </c>
      <c r="E144" s="4">
        <v>12.1</v>
      </c>
      <c r="F144" s="118"/>
      <c r="G144" s="21">
        <f t="shared" si="2"/>
        <v>269.30000000000007</v>
      </c>
      <c r="H144" s="21"/>
    </row>
    <row r="145" spans="1:19">
      <c r="B145" s="787"/>
      <c r="C145" s="787"/>
      <c r="D145" t="s">
        <v>13</v>
      </c>
      <c r="E145" s="4">
        <v>2.5</v>
      </c>
      <c r="F145" s="118"/>
      <c r="G145" s="21">
        <f t="shared" si="2"/>
        <v>271.80000000000007</v>
      </c>
      <c r="H145" s="21"/>
      <c r="K145" s="787"/>
    </row>
    <row r="146" spans="1:19">
      <c r="B146" s="787"/>
      <c r="C146" s="787"/>
      <c r="D146" t="s">
        <v>14</v>
      </c>
      <c r="E146" s="4">
        <v>300</v>
      </c>
      <c r="F146" s="118"/>
      <c r="G146" s="21">
        <f t="shared" si="2"/>
        <v>571.80000000000007</v>
      </c>
      <c r="H146" s="21"/>
      <c r="K146" s="787"/>
    </row>
    <row r="147" spans="1:19">
      <c r="A147" s="39">
        <v>44671</v>
      </c>
      <c r="B147" s="787" t="s">
        <v>5997</v>
      </c>
      <c r="C147" s="787" t="s">
        <v>18</v>
      </c>
      <c r="D147" t="s">
        <v>14</v>
      </c>
      <c r="E147" s="4"/>
      <c r="F147" s="118">
        <v>300</v>
      </c>
      <c r="G147" s="21">
        <f t="shared" si="2"/>
        <v>271.80000000000007</v>
      </c>
      <c r="H147" s="21"/>
      <c r="K147" s="787"/>
    </row>
    <row r="148" spans="1:19">
      <c r="A148" s="41">
        <v>44012</v>
      </c>
      <c r="B148" s="786" t="s">
        <v>10</v>
      </c>
      <c r="C148" s="786" t="s">
        <v>19</v>
      </c>
      <c r="D148" t="s">
        <v>12</v>
      </c>
      <c r="E148" s="4">
        <v>10.7</v>
      </c>
      <c r="F148" s="118"/>
      <c r="G148" s="21">
        <f t="shared" si="2"/>
        <v>282.50000000000006</v>
      </c>
      <c r="H148" s="21"/>
      <c r="K148" s="787"/>
    </row>
    <row r="149" spans="1:19">
      <c r="B149" s="787"/>
      <c r="C149" s="787"/>
      <c r="D149" t="s">
        <v>13</v>
      </c>
      <c r="E149" s="4">
        <v>1.2</v>
      </c>
      <c r="F149" s="118"/>
      <c r="G149" s="21">
        <f t="shared" si="2"/>
        <v>283.70000000000005</v>
      </c>
      <c r="H149" s="21"/>
      <c r="K149" s="787"/>
    </row>
    <row r="150" spans="1:19">
      <c r="B150" s="787"/>
      <c r="C150" s="787"/>
      <c r="D150" t="s">
        <v>14</v>
      </c>
      <c r="E150" s="4">
        <v>300</v>
      </c>
      <c r="F150" s="118"/>
      <c r="G150" s="21">
        <f t="shared" si="2"/>
        <v>583.70000000000005</v>
      </c>
      <c r="H150" s="21"/>
      <c r="K150" s="787"/>
    </row>
    <row r="151" spans="1:19">
      <c r="A151" s="39">
        <v>44681</v>
      </c>
      <c r="B151" s="787" t="s">
        <v>5998</v>
      </c>
      <c r="C151" s="787" t="s">
        <v>19</v>
      </c>
      <c r="D151" t="s">
        <v>5999</v>
      </c>
      <c r="E151" s="4"/>
      <c r="F151" s="118">
        <v>270</v>
      </c>
      <c r="G151" s="21">
        <f t="shared" si="2"/>
        <v>313.70000000000005</v>
      </c>
      <c r="H151" s="21"/>
      <c r="K151" s="787"/>
      <c r="R151" s="39"/>
      <c r="S151" s="787"/>
    </row>
    <row r="152" spans="1:19">
      <c r="A152" s="39">
        <v>44712</v>
      </c>
      <c r="B152" s="787" t="s">
        <v>6000</v>
      </c>
      <c r="C152" s="787" t="s">
        <v>19</v>
      </c>
      <c r="D152" t="s">
        <v>5999</v>
      </c>
      <c r="E152" s="4"/>
      <c r="F152" s="118">
        <v>30</v>
      </c>
      <c r="G152" s="21">
        <f t="shared" si="2"/>
        <v>283.70000000000005</v>
      </c>
      <c r="H152" s="21"/>
      <c r="K152" s="787"/>
      <c r="R152" s="39"/>
      <c r="S152" s="787"/>
    </row>
    <row r="153" spans="1:19">
      <c r="A153" s="41">
        <v>44043</v>
      </c>
      <c r="B153" s="786" t="s">
        <v>10</v>
      </c>
      <c r="C153" s="786" t="s">
        <v>20</v>
      </c>
      <c r="D153" t="s">
        <v>12</v>
      </c>
      <c r="E153" s="4">
        <v>16.2</v>
      </c>
      <c r="F153" s="118"/>
      <c r="G153" s="21">
        <f t="shared" si="2"/>
        <v>299.90000000000003</v>
      </c>
      <c r="H153" s="21"/>
      <c r="K153" s="787"/>
    </row>
    <row r="154" spans="1:19">
      <c r="B154" s="787"/>
      <c r="C154" s="787"/>
      <c r="D154" t="s">
        <v>13</v>
      </c>
      <c r="E154" s="4">
        <v>5</v>
      </c>
      <c r="F154" s="118"/>
      <c r="G154" s="21">
        <f t="shared" si="2"/>
        <v>304.90000000000003</v>
      </c>
      <c r="H154" s="21"/>
      <c r="K154" s="787"/>
    </row>
    <row r="155" spans="1:19">
      <c r="B155" s="787"/>
      <c r="C155" s="787"/>
      <c r="D155" t="s">
        <v>14</v>
      </c>
      <c r="E155" s="4">
        <v>600</v>
      </c>
      <c r="F155" s="118"/>
      <c r="G155" s="21">
        <f t="shared" si="2"/>
        <v>904.90000000000009</v>
      </c>
      <c r="H155" s="21"/>
      <c r="K155" s="787"/>
    </row>
    <row r="156" spans="1:19">
      <c r="A156" s="39">
        <v>44211</v>
      </c>
      <c r="B156" s="787" t="s">
        <v>6001</v>
      </c>
      <c r="C156" s="787" t="s">
        <v>20</v>
      </c>
      <c r="D156" t="s">
        <v>14</v>
      </c>
      <c r="E156" s="4"/>
      <c r="F156" s="118">
        <v>600</v>
      </c>
      <c r="G156" s="21">
        <f t="shared" si="2"/>
        <v>304.90000000000009</v>
      </c>
      <c r="H156" s="21"/>
      <c r="K156" s="787"/>
    </row>
    <row r="157" spans="1:19">
      <c r="A157" s="41">
        <v>44074</v>
      </c>
      <c r="B157" s="786" t="s">
        <v>10</v>
      </c>
      <c r="C157" s="786" t="s">
        <v>21</v>
      </c>
      <c r="D157" t="s">
        <v>12</v>
      </c>
      <c r="E157" s="4">
        <v>15.5</v>
      </c>
      <c r="F157" s="118"/>
      <c r="G157" s="21">
        <f t="shared" si="2"/>
        <v>320.40000000000009</v>
      </c>
      <c r="H157" s="21"/>
      <c r="K157" s="787"/>
    </row>
    <row r="158" spans="1:19">
      <c r="B158" s="787"/>
      <c r="C158" s="787"/>
      <c r="D158" t="s">
        <v>13</v>
      </c>
      <c r="E158" s="4">
        <v>3.5</v>
      </c>
      <c r="F158" s="118"/>
      <c r="G158" s="21">
        <f t="shared" si="2"/>
        <v>323.90000000000009</v>
      </c>
      <c r="H158" s="21"/>
      <c r="K158" s="787"/>
    </row>
    <row r="159" spans="1:19">
      <c r="B159" s="787"/>
      <c r="C159" s="787"/>
      <c r="D159" t="s">
        <v>14</v>
      </c>
      <c r="E159" s="4">
        <v>600</v>
      </c>
      <c r="F159" s="118"/>
      <c r="G159" s="21">
        <f t="shared" si="2"/>
        <v>923.90000000000009</v>
      </c>
      <c r="H159" s="21"/>
      <c r="K159" s="787"/>
    </row>
    <row r="160" spans="1:19">
      <c r="B160" s="787"/>
      <c r="C160" s="787"/>
      <c r="D160" t="s">
        <v>40</v>
      </c>
      <c r="E160" s="4">
        <v>15</v>
      </c>
      <c r="F160" s="118"/>
      <c r="G160" s="21">
        <f t="shared" si="2"/>
        <v>938.90000000000009</v>
      </c>
      <c r="H160" s="21"/>
      <c r="K160" s="787"/>
    </row>
    <row r="161" spans="1:8">
      <c r="A161" s="39">
        <v>44235</v>
      </c>
      <c r="B161" s="787" t="s">
        <v>6002</v>
      </c>
      <c r="C161" s="787" t="s">
        <v>21</v>
      </c>
      <c r="D161" t="s">
        <v>14</v>
      </c>
      <c r="E161" s="4"/>
      <c r="F161" s="118">
        <v>600</v>
      </c>
      <c r="G161" s="21">
        <f t="shared" ref="G161:G224" si="3">+G160+E161-F161</f>
        <v>338.90000000000009</v>
      </c>
      <c r="H161" s="21"/>
    </row>
    <row r="162" spans="1:8">
      <c r="A162" s="41">
        <v>44104</v>
      </c>
      <c r="B162" s="786" t="s">
        <v>10</v>
      </c>
      <c r="C162" s="786" t="s">
        <v>22</v>
      </c>
      <c r="D162" t="s">
        <v>12</v>
      </c>
      <c r="E162" s="4">
        <v>15.9</v>
      </c>
      <c r="F162" s="118"/>
      <c r="G162" s="21">
        <f t="shared" si="3"/>
        <v>354.80000000000007</v>
      </c>
      <c r="H162" s="21"/>
    </row>
    <row r="163" spans="1:8">
      <c r="B163" s="787"/>
      <c r="C163" s="787"/>
      <c r="D163" t="s">
        <v>13</v>
      </c>
      <c r="E163" s="4">
        <v>4.0999999999999996</v>
      </c>
      <c r="F163" s="118"/>
      <c r="G163" s="21">
        <f t="shared" si="3"/>
        <v>358.90000000000009</v>
      </c>
      <c r="H163" s="21"/>
    </row>
    <row r="164" spans="1:8">
      <c r="B164" s="787"/>
      <c r="C164" s="787"/>
      <c r="D164" t="s">
        <v>14</v>
      </c>
      <c r="E164" s="4">
        <v>600</v>
      </c>
      <c r="F164" s="118"/>
      <c r="G164" s="21">
        <f t="shared" si="3"/>
        <v>958.90000000000009</v>
      </c>
      <c r="H164" s="21"/>
    </row>
    <row r="165" spans="1:8">
      <c r="B165" s="787"/>
      <c r="C165" s="787"/>
      <c r="D165" t="s">
        <v>40</v>
      </c>
      <c r="E165" s="4">
        <v>8.5</v>
      </c>
      <c r="F165" s="118"/>
      <c r="G165" s="21">
        <f t="shared" si="3"/>
        <v>967.40000000000009</v>
      </c>
      <c r="H165" s="21"/>
    </row>
    <row r="166" spans="1:8">
      <c r="A166" s="39">
        <v>44237</v>
      </c>
      <c r="B166" s="787" t="s">
        <v>6003</v>
      </c>
      <c r="C166" s="787" t="s">
        <v>22</v>
      </c>
      <c r="D166" t="s">
        <v>14</v>
      </c>
      <c r="E166" s="4"/>
      <c r="F166" s="118">
        <v>600</v>
      </c>
      <c r="G166" s="21">
        <f t="shared" si="3"/>
        <v>367.40000000000009</v>
      </c>
      <c r="H166" s="21"/>
    </row>
    <row r="167" spans="1:8">
      <c r="A167" s="41">
        <v>44135</v>
      </c>
      <c r="B167" s="786" t="s">
        <v>10</v>
      </c>
      <c r="C167" s="786" t="s">
        <v>23</v>
      </c>
      <c r="D167" t="s">
        <v>12</v>
      </c>
      <c r="E167" s="4">
        <v>18.7</v>
      </c>
      <c r="F167" s="118"/>
      <c r="G167" s="21">
        <f t="shared" si="3"/>
        <v>386.10000000000008</v>
      </c>
      <c r="H167" s="21"/>
    </row>
    <row r="168" spans="1:8">
      <c r="B168" s="787"/>
      <c r="C168" s="787"/>
      <c r="D168" t="s">
        <v>13</v>
      </c>
      <c r="E168" s="4">
        <v>4.3</v>
      </c>
      <c r="F168" s="118"/>
      <c r="G168" s="21">
        <f t="shared" si="3"/>
        <v>390.40000000000009</v>
      </c>
      <c r="H168" s="21"/>
    </row>
    <row r="169" spans="1:8">
      <c r="B169" s="787"/>
      <c r="C169" s="787"/>
      <c r="D169" t="s">
        <v>14</v>
      </c>
      <c r="E169" s="4">
        <v>600</v>
      </c>
      <c r="F169" s="118"/>
      <c r="G169" s="21">
        <f t="shared" si="3"/>
        <v>990.40000000000009</v>
      </c>
      <c r="H169" s="21"/>
    </row>
    <row r="170" spans="1:8">
      <c r="A170" s="39">
        <v>44291</v>
      </c>
      <c r="B170" s="787" t="s">
        <v>6004</v>
      </c>
      <c r="C170" s="787" t="s">
        <v>23</v>
      </c>
      <c r="D170" t="s">
        <v>14</v>
      </c>
      <c r="E170" s="4"/>
      <c r="F170" s="118">
        <v>600</v>
      </c>
      <c r="G170" s="21">
        <f t="shared" si="3"/>
        <v>390.40000000000009</v>
      </c>
      <c r="H170" s="21"/>
    </row>
    <row r="171" spans="1:8">
      <c r="A171" s="41">
        <v>44165</v>
      </c>
      <c r="B171" s="786" t="s">
        <v>10</v>
      </c>
      <c r="C171" s="786" t="s">
        <v>24</v>
      </c>
      <c r="D171" t="s">
        <v>12</v>
      </c>
      <c r="E171" s="4">
        <v>17.7</v>
      </c>
      <c r="F171" s="118"/>
      <c r="G171" s="21">
        <f t="shared" si="3"/>
        <v>408.10000000000008</v>
      </c>
      <c r="H171" s="21"/>
    </row>
    <row r="172" spans="1:8">
      <c r="B172" s="787"/>
      <c r="C172" s="787"/>
      <c r="D172" t="s">
        <v>13</v>
      </c>
      <c r="E172" s="4">
        <v>4.5</v>
      </c>
      <c r="F172" s="118"/>
      <c r="G172" s="21">
        <f t="shared" si="3"/>
        <v>412.60000000000008</v>
      </c>
      <c r="H172" s="21"/>
    </row>
    <row r="173" spans="1:8">
      <c r="B173" s="787"/>
      <c r="C173" s="787"/>
      <c r="D173" t="s">
        <v>14</v>
      </c>
      <c r="E173" s="4">
        <v>600</v>
      </c>
      <c r="F173" s="118"/>
      <c r="G173" s="21">
        <f t="shared" si="3"/>
        <v>1012.6000000000001</v>
      </c>
      <c r="H173" s="21"/>
    </row>
    <row r="174" spans="1:8">
      <c r="A174" s="39">
        <v>44291</v>
      </c>
      <c r="B174" s="787" t="s">
        <v>6004</v>
      </c>
      <c r="C174" s="787" t="s">
        <v>24</v>
      </c>
      <c r="D174" t="s">
        <v>14</v>
      </c>
      <c r="E174" s="4"/>
      <c r="F174" s="118">
        <v>600</v>
      </c>
      <c r="G174" s="21">
        <f t="shared" si="3"/>
        <v>412.60000000000014</v>
      </c>
      <c r="H174" s="21"/>
    </row>
    <row r="175" spans="1:8">
      <c r="A175" s="41">
        <v>44196</v>
      </c>
      <c r="B175" s="786" t="s">
        <v>10</v>
      </c>
      <c r="C175" s="786" t="s">
        <v>25</v>
      </c>
      <c r="D175" t="s">
        <v>12</v>
      </c>
      <c r="E175" s="4">
        <v>26</v>
      </c>
      <c r="F175" s="118"/>
      <c r="G175" s="21">
        <f t="shared" si="3"/>
        <v>438.60000000000014</v>
      </c>
      <c r="H175" s="21"/>
    </row>
    <row r="176" spans="1:8">
      <c r="B176" s="787"/>
      <c r="C176" s="787"/>
      <c r="D176" t="s">
        <v>13</v>
      </c>
      <c r="E176" s="4">
        <v>4</v>
      </c>
      <c r="F176" s="118"/>
      <c r="G176" s="21">
        <f t="shared" si="3"/>
        <v>442.60000000000014</v>
      </c>
      <c r="H176" s="21"/>
    </row>
    <row r="177" spans="1:14">
      <c r="B177" s="787"/>
      <c r="C177" s="787"/>
      <c r="D177" t="s">
        <v>14</v>
      </c>
      <c r="E177" s="4">
        <v>600</v>
      </c>
      <c r="F177" s="118"/>
      <c r="G177" s="21">
        <f t="shared" si="3"/>
        <v>1042.6000000000001</v>
      </c>
      <c r="H177" s="21"/>
      <c r="K177" s="787"/>
    </row>
    <row r="178" spans="1:14">
      <c r="A178" s="39">
        <v>44335</v>
      </c>
      <c r="B178" s="787" t="s">
        <v>6005</v>
      </c>
      <c r="C178" s="787" t="s">
        <v>25</v>
      </c>
      <c r="D178" t="s">
        <v>14</v>
      </c>
      <c r="E178" s="4"/>
      <c r="F178" s="118">
        <v>600</v>
      </c>
      <c r="G178" s="21">
        <f t="shared" si="3"/>
        <v>442.60000000000014</v>
      </c>
      <c r="H178" s="21"/>
      <c r="K178" s="787"/>
    </row>
    <row r="179" spans="1:14">
      <c r="A179" s="41">
        <v>44227</v>
      </c>
      <c r="B179" s="786" t="s">
        <v>10</v>
      </c>
      <c r="C179" s="786" t="s">
        <v>11</v>
      </c>
      <c r="D179" t="s">
        <v>12</v>
      </c>
      <c r="E179" s="4">
        <v>21.7</v>
      </c>
      <c r="F179" s="118"/>
      <c r="G179" s="21">
        <f t="shared" si="3"/>
        <v>464.30000000000013</v>
      </c>
      <c r="H179" s="21"/>
      <c r="K179" s="787"/>
    </row>
    <row r="180" spans="1:14">
      <c r="B180" s="787"/>
      <c r="C180" s="787"/>
      <c r="D180" t="s">
        <v>13</v>
      </c>
      <c r="E180" s="4">
        <v>5</v>
      </c>
      <c r="F180" s="118"/>
      <c r="G180" s="21">
        <f t="shared" si="3"/>
        <v>469.30000000000013</v>
      </c>
      <c r="H180" s="21"/>
      <c r="K180" s="787"/>
    </row>
    <row r="181" spans="1:14">
      <c r="B181" s="787"/>
      <c r="C181" s="787"/>
      <c r="D181" t="s">
        <v>14</v>
      </c>
      <c r="E181" s="4">
        <v>600</v>
      </c>
      <c r="F181" s="118"/>
      <c r="G181" s="21">
        <f t="shared" si="3"/>
        <v>1069.3000000000002</v>
      </c>
      <c r="H181" s="21"/>
      <c r="K181" s="787"/>
    </row>
    <row r="182" spans="1:14">
      <c r="A182" s="39">
        <v>44335</v>
      </c>
      <c r="B182" s="787" t="s">
        <v>6005</v>
      </c>
      <c r="C182" s="787" t="s">
        <v>11</v>
      </c>
      <c r="D182" t="s">
        <v>14</v>
      </c>
      <c r="E182" s="4"/>
      <c r="F182" s="118">
        <v>600</v>
      </c>
      <c r="G182" s="21">
        <f t="shared" si="3"/>
        <v>469.30000000000018</v>
      </c>
      <c r="H182" s="21"/>
      <c r="K182" s="787"/>
    </row>
    <row r="183" spans="1:14">
      <c r="A183" s="41">
        <v>44255</v>
      </c>
      <c r="B183" s="786" t="s">
        <v>10</v>
      </c>
      <c r="C183" s="786" t="s">
        <v>15</v>
      </c>
      <c r="D183" t="s">
        <v>12</v>
      </c>
      <c r="E183" s="4">
        <v>19.600000000000001</v>
      </c>
      <c r="F183" s="118"/>
      <c r="G183" s="21">
        <f t="shared" si="3"/>
        <v>488.9000000000002</v>
      </c>
      <c r="H183" s="21"/>
      <c r="K183" s="787"/>
    </row>
    <row r="184" spans="1:14">
      <c r="B184" s="787"/>
      <c r="C184" s="787"/>
      <c r="D184" t="s">
        <v>13</v>
      </c>
      <c r="E184" s="4">
        <v>5.7</v>
      </c>
      <c r="F184" s="118"/>
      <c r="G184" s="21">
        <f t="shared" si="3"/>
        <v>494.60000000000019</v>
      </c>
      <c r="H184" s="21"/>
      <c r="K184" s="787"/>
    </row>
    <row r="185" spans="1:14">
      <c r="B185" s="787"/>
      <c r="C185" s="787"/>
      <c r="D185" t="s">
        <v>14</v>
      </c>
      <c r="E185" s="4">
        <v>600</v>
      </c>
      <c r="F185" s="118"/>
      <c r="G185" s="21">
        <f t="shared" si="3"/>
        <v>1094.6000000000001</v>
      </c>
      <c r="H185" s="21"/>
      <c r="K185" s="787"/>
    </row>
    <row r="186" spans="1:14">
      <c r="A186" s="39">
        <v>44426</v>
      </c>
      <c r="B186" s="787" t="s">
        <v>6006</v>
      </c>
      <c r="C186" s="787" t="s">
        <v>15</v>
      </c>
      <c r="D186" t="s">
        <v>14</v>
      </c>
      <c r="E186" s="4"/>
      <c r="F186" s="118">
        <v>600</v>
      </c>
      <c r="G186" s="21">
        <f t="shared" si="3"/>
        <v>494.60000000000014</v>
      </c>
      <c r="H186" s="21"/>
      <c r="K186" s="787"/>
    </row>
    <row r="187" spans="1:14">
      <c r="A187" s="41">
        <v>44286</v>
      </c>
      <c r="B187" s="786" t="s">
        <v>10</v>
      </c>
      <c r="C187" s="786" t="s">
        <v>16</v>
      </c>
      <c r="D187" t="s">
        <v>12</v>
      </c>
      <c r="E187" s="4">
        <v>21.5</v>
      </c>
      <c r="F187" s="118"/>
      <c r="G187" s="21">
        <f t="shared" si="3"/>
        <v>516.10000000000014</v>
      </c>
      <c r="H187" s="21"/>
      <c r="K187" s="787">
        <v>2019</v>
      </c>
      <c r="L187" s="793" t="s">
        <v>17</v>
      </c>
      <c r="M187" t="s">
        <v>12</v>
      </c>
      <c r="N187" s="4">
        <v>9.6</v>
      </c>
    </row>
    <row r="188" spans="1:14">
      <c r="B188" s="787"/>
      <c r="C188" s="787"/>
      <c r="D188" t="s">
        <v>13</v>
      </c>
      <c r="E188" s="4">
        <v>3.8</v>
      </c>
      <c r="F188" s="118"/>
      <c r="G188" s="21">
        <f t="shared" si="3"/>
        <v>519.90000000000009</v>
      </c>
      <c r="H188" s="21"/>
      <c r="K188" s="787"/>
      <c r="M188" t="s">
        <v>13</v>
      </c>
      <c r="N188" s="4">
        <v>3.6</v>
      </c>
    </row>
    <row r="189" spans="1:14">
      <c r="B189" s="787"/>
      <c r="C189" s="787"/>
      <c r="D189" t="s">
        <v>14</v>
      </c>
      <c r="E189" s="4">
        <v>600</v>
      </c>
      <c r="F189" s="118"/>
      <c r="G189" s="21">
        <f t="shared" si="3"/>
        <v>1119.9000000000001</v>
      </c>
      <c r="H189" s="21"/>
      <c r="K189" s="787"/>
      <c r="L189" s="793" t="s">
        <v>18</v>
      </c>
      <c r="M189" t="s">
        <v>12</v>
      </c>
      <c r="N189" s="4">
        <v>8.9</v>
      </c>
    </row>
    <row r="190" spans="1:14">
      <c r="A190" s="39">
        <v>44651</v>
      </c>
      <c r="B190" s="787" t="s">
        <v>6007</v>
      </c>
      <c r="C190" s="787" t="s">
        <v>16</v>
      </c>
      <c r="D190" t="s">
        <v>14</v>
      </c>
      <c r="E190" s="4"/>
      <c r="F190" s="118">
        <v>200</v>
      </c>
      <c r="G190" s="21">
        <f t="shared" si="3"/>
        <v>919.90000000000009</v>
      </c>
      <c r="H190" s="21"/>
      <c r="K190" s="787"/>
      <c r="M190" t="s">
        <v>13</v>
      </c>
      <c r="N190" s="4">
        <v>4.0999999999999996</v>
      </c>
    </row>
    <row r="191" spans="1:14">
      <c r="A191" s="39">
        <v>44712</v>
      </c>
      <c r="B191" s="787" t="s">
        <v>6000</v>
      </c>
      <c r="C191" s="787" t="s">
        <v>16</v>
      </c>
      <c r="D191" t="s">
        <v>14</v>
      </c>
      <c r="E191" s="4"/>
      <c r="F191" s="118">
        <v>310</v>
      </c>
      <c r="G191" s="21">
        <f t="shared" si="3"/>
        <v>609.90000000000009</v>
      </c>
      <c r="H191" s="21"/>
      <c r="K191" s="787"/>
      <c r="L191" s="793" t="s">
        <v>19</v>
      </c>
      <c r="M191" t="s">
        <v>12</v>
      </c>
      <c r="N191" s="4">
        <v>15.8</v>
      </c>
    </row>
    <row r="192" spans="1:14">
      <c r="A192" s="39">
        <v>44742</v>
      </c>
      <c r="B192" s="787" t="s">
        <v>6008</v>
      </c>
      <c r="C192" s="787" t="s">
        <v>16</v>
      </c>
      <c r="D192" t="s">
        <v>14</v>
      </c>
      <c r="E192" s="4"/>
      <c r="F192" s="118">
        <v>90</v>
      </c>
      <c r="G192" s="21">
        <f t="shared" si="3"/>
        <v>519.90000000000009</v>
      </c>
      <c r="H192" s="21"/>
      <c r="K192" s="787"/>
      <c r="L192" s="814"/>
      <c r="M192" t="s">
        <v>13</v>
      </c>
      <c r="N192" s="4">
        <v>4</v>
      </c>
    </row>
    <row r="193" spans="1:14">
      <c r="A193" s="41">
        <v>44316</v>
      </c>
      <c r="B193" s="786" t="s">
        <v>10</v>
      </c>
      <c r="C193" s="786" t="s">
        <v>17</v>
      </c>
      <c r="D193" t="s">
        <v>12</v>
      </c>
      <c r="E193" s="4">
        <v>20.8</v>
      </c>
      <c r="F193" s="118"/>
      <c r="G193" s="21">
        <f t="shared" si="3"/>
        <v>540.70000000000005</v>
      </c>
      <c r="H193" s="21"/>
      <c r="K193" s="787"/>
      <c r="L193" s="793" t="s">
        <v>20</v>
      </c>
      <c r="M193" t="s">
        <v>12</v>
      </c>
      <c r="N193" s="4">
        <v>15.8</v>
      </c>
    </row>
    <row r="194" spans="1:14">
      <c r="B194" s="787"/>
      <c r="C194" s="787"/>
      <c r="D194" t="s">
        <v>13</v>
      </c>
      <c r="E194" s="4">
        <v>4.8</v>
      </c>
      <c r="F194" s="118"/>
      <c r="G194" s="21">
        <f t="shared" si="3"/>
        <v>545.5</v>
      </c>
      <c r="H194" s="21"/>
      <c r="K194" s="787"/>
      <c r="L194" s="814"/>
      <c r="M194" t="s">
        <v>13</v>
      </c>
      <c r="N194" s="4">
        <v>3.8</v>
      </c>
    </row>
    <row r="195" spans="1:14">
      <c r="B195" s="787"/>
      <c r="C195" s="787"/>
      <c r="D195" t="s">
        <v>14</v>
      </c>
      <c r="E195" s="4">
        <v>600</v>
      </c>
      <c r="F195" s="118"/>
      <c r="G195" s="21">
        <f t="shared" si="3"/>
        <v>1145.5</v>
      </c>
      <c r="H195" s="21"/>
      <c r="K195" s="787"/>
      <c r="L195" s="793" t="s">
        <v>21</v>
      </c>
      <c r="M195" t="s">
        <v>12</v>
      </c>
      <c r="N195" s="4">
        <v>15.4</v>
      </c>
    </row>
    <row r="196" spans="1:14">
      <c r="A196" s="39">
        <v>44742</v>
      </c>
      <c r="B196" s="787" t="s">
        <v>6008</v>
      </c>
      <c r="C196" s="787" t="s">
        <v>17</v>
      </c>
      <c r="D196" t="s">
        <v>14</v>
      </c>
      <c r="E196" s="4"/>
      <c r="F196" s="154">
        <v>100</v>
      </c>
      <c r="G196" s="21">
        <f t="shared" si="3"/>
        <v>1045.5</v>
      </c>
      <c r="H196" s="21"/>
      <c r="K196" s="787"/>
      <c r="L196" s="814"/>
      <c r="M196" t="s">
        <v>13</v>
      </c>
      <c r="N196" s="4">
        <v>3.7</v>
      </c>
    </row>
    <row r="197" spans="1:14">
      <c r="A197" s="39">
        <v>44834</v>
      </c>
      <c r="B197" s="787" t="s">
        <v>6009</v>
      </c>
      <c r="C197" s="787" t="s">
        <v>17</v>
      </c>
      <c r="D197" t="s">
        <v>14</v>
      </c>
      <c r="E197" s="4"/>
      <c r="F197" s="154">
        <v>360</v>
      </c>
      <c r="G197" s="21">
        <f t="shared" si="3"/>
        <v>685.5</v>
      </c>
      <c r="H197" s="21"/>
      <c r="K197" s="787"/>
      <c r="L197" s="793" t="s">
        <v>91</v>
      </c>
      <c r="M197" t="s">
        <v>12</v>
      </c>
      <c r="N197" s="4">
        <v>15.5</v>
      </c>
    </row>
    <row r="198" spans="1:14">
      <c r="A198" s="39">
        <v>44865</v>
      </c>
      <c r="B198" s="787" t="s">
        <v>6010</v>
      </c>
      <c r="C198" s="787" t="s">
        <v>17</v>
      </c>
      <c r="D198" t="s">
        <v>14</v>
      </c>
      <c r="E198" s="4"/>
      <c r="F198" s="154">
        <v>140</v>
      </c>
      <c r="G198" s="21">
        <f t="shared" si="3"/>
        <v>545.5</v>
      </c>
      <c r="H198" s="21"/>
      <c r="K198" s="787"/>
      <c r="L198" s="814"/>
      <c r="M198" t="s">
        <v>13</v>
      </c>
      <c r="N198" s="4">
        <v>3.7</v>
      </c>
    </row>
    <row r="199" spans="1:14">
      <c r="A199" s="41">
        <v>44347</v>
      </c>
      <c r="B199" s="786" t="s">
        <v>10</v>
      </c>
      <c r="C199" s="786" t="s">
        <v>18</v>
      </c>
      <c r="D199" t="s">
        <v>12</v>
      </c>
      <c r="E199" s="4">
        <v>16.899999999999999</v>
      </c>
      <c r="F199" s="118"/>
      <c r="G199" s="21">
        <f t="shared" si="3"/>
        <v>562.4</v>
      </c>
      <c r="H199" s="21"/>
      <c r="K199" s="787"/>
      <c r="L199" s="793" t="s">
        <v>23</v>
      </c>
      <c r="M199" t="s">
        <v>12</v>
      </c>
      <c r="N199" s="4">
        <v>15.5</v>
      </c>
    </row>
    <row r="200" spans="1:14">
      <c r="B200" s="787"/>
      <c r="C200" s="787"/>
      <c r="D200" t="s">
        <v>13</v>
      </c>
      <c r="E200" s="4">
        <v>3.5</v>
      </c>
      <c r="F200" s="118"/>
      <c r="G200" s="21">
        <f t="shared" si="3"/>
        <v>565.9</v>
      </c>
      <c r="H200" s="21"/>
      <c r="K200" s="787"/>
      <c r="L200" s="814"/>
      <c r="M200" t="s">
        <v>13</v>
      </c>
      <c r="N200" s="4">
        <v>3.6</v>
      </c>
    </row>
    <row r="201" spans="1:14">
      <c r="B201" s="787"/>
      <c r="C201" s="787"/>
      <c r="D201" t="s">
        <v>14</v>
      </c>
      <c r="E201" s="4">
        <v>600</v>
      </c>
      <c r="F201" s="118"/>
      <c r="G201" s="21">
        <f t="shared" si="3"/>
        <v>1165.9000000000001</v>
      </c>
      <c r="H201" s="21"/>
      <c r="K201" s="787"/>
      <c r="L201" s="793" t="s">
        <v>24</v>
      </c>
      <c r="M201" t="s">
        <v>12</v>
      </c>
      <c r="N201" s="4">
        <v>17.399999999999999</v>
      </c>
    </row>
    <row r="202" spans="1:14">
      <c r="B202" s="787"/>
      <c r="C202" s="787"/>
      <c r="D202" t="s">
        <v>189</v>
      </c>
      <c r="E202" s="4">
        <v>8.5</v>
      </c>
      <c r="F202" s="118"/>
      <c r="G202" s="21">
        <f t="shared" si="3"/>
        <v>1174.4000000000001</v>
      </c>
      <c r="H202" s="21"/>
      <c r="K202" s="787"/>
      <c r="L202" s="814"/>
      <c r="M202" t="s">
        <v>13</v>
      </c>
      <c r="N202" s="4">
        <v>3.7</v>
      </c>
    </row>
    <row r="203" spans="1:14">
      <c r="A203" s="39">
        <v>44865</v>
      </c>
      <c r="B203" s="787" t="s">
        <v>6010</v>
      </c>
      <c r="C203" s="787" t="s">
        <v>18</v>
      </c>
      <c r="D203" t="s">
        <v>14</v>
      </c>
      <c r="E203" s="4"/>
      <c r="F203" s="118">
        <v>210</v>
      </c>
      <c r="G203" s="21">
        <f t="shared" si="3"/>
        <v>964.40000000000009</v>
      </c>
      <c r="H203" s="21"/>
      <c r="K203" s="787"/>
      <c r="L203" s="793" t="s">
        <v>25</v>
      </c>
      <c r="M203" t="s">
        <v>12</v>
      </c>
      <c r="N203" s="4">
        <v>18.2</v>
      </c>
    </row>
    <row r="204" spans="1:14">
      <c r="A204" s="39">
        <v>44895</v>
      </c>
      <c r="B204" s="787" t="s">
        <v>6011</v>
      </c>
      <c r="C204" s="787" t="s">
        <v>18</v>
      </c>
      <c r="D204" t="s">
        <v>14</v>
      </c>
      <c r="E204" s="4"/>
      <c r="F204" s="118">
        <v>100</v>
      </c>
      <c r="G204" s="21">
        <f t="shared" si="3"/>
        <v>864.40000000000009</v>
      </c>
      <c r="H204" s="21"/>
      <c r="K204" s="787"/>
      <c r="L204" s="814"/>
      <c r="M204" t="s">
        <v>13</v>
      </c>
      <c r="N204" s="4">
        <v>3.8</v>
      </c>
    </row>
    <row r="205" spans="1:14">
      <c r="A205" s="39">
        <v>44926</v>
      </c>
      <c r="B205" s="787" t="s">
        <v>6012</v>
      </c>
      <c r="C205" s="787" t="s">
        <v>18</v>
      </c>
      <c r="D205" t="s">
        <v>14</v>
      </c>
      <c r="E205" s="4"/>
      <c r="F205" s="118">
        <v>40</v>
      </c>
      <c r="G205" s="21">
        <f t="shared" si="3"/>
        <v>824.40000000000009</v>
      </c>
      <c r="H205" s="21"/>
      <c r="K205" s="787">
        <v>2020</v>
      </c>
      <c r="L205" s="793" t="s">
        <v>11</v>
      </c>
      <c r="M205" t="s">
        <v>12</v>
      </c>
      <c r="N205" s="4">
        <v>20.9</v>
      </c>
    </row>
    <row r="206" spans="1:14">
      <c r="A206" s="39">
        <v>44957</v>
      </c>
      <c r="B206" s="787" t="s">
        <v>6013</v>
      </c>
      <c r="C206" s="787" t="s">
        <v>18</v>
      </c>
      <c r="D206" t="s">
        <v>14</v>
      </c>
      <c r="E206" s="4"/>
      <c r="F206" s="118">
        <v>250</v>
      </c>
      <c r="G206" s="21">
        <f t="shared" si="3"/>
        <v>574.40000000000009</v>
      </c>
      <c r="H206" s="21"/>
      <c r="K206" s="787"/>
      <c r="L206" s="793"/>
      <c r="M206" t="s">
        <v>13</v>
      </c>
      <c r="N206" s="4">
        <v>3.6</v>
      </c>
    </row>
    <row r="207" spans="1:14">
      <c r="A207" s="41">
        <v>44377</v>
      </c>
      <c r="B207" s="786" t="s">
        <v>10</v>
      </c>
      <c r="C207" s="786" t="s">
        <v>19</v>
      </c>
      <c r="D207" t="s">
        <v>12</v>
      </c>
      <c r="E207" s="4">
        <v>18.5</v>
      </c>
      <c r="F207" s="118"/>
      <c r="G207" s="21">
        <f t="shared" si="3"/>
        <v>592.90000000000009</v>
      </c>
      <c r="H207" s="21"/>
      <c r="K207" s="787"/>
      <c r="L207" s="793" t="s">
        <v>15</v>
      </c>
      <c r="M207" t="s">
        <v>12</v>
      </c>
      <c r="N207" s="4">
        <v>21.7</v>
      </c>
    </row>
    <row r="208" spans="1:14">
      <c r="B208" s="787"/>
      <c r="C208" s="787"/>
      <c r="D208" t="s">
        <v>13</v>
      </c>
      <c r="E208" s="102">
        <v>5.4</v>
      </c>
      <c r="F208" s="118"/>
      <c r="G208" s="21">
        <f t="shared" si="3"/>
        <v>598.30000000000007</v>
      </c>
      <c r="H208" s="21"/>
      <c r="K208" s="787"/>
      <c r="L208" s="793"/>
      <c r="M208" t="s">
        <v>13</v>
      </c>
      <c r="N208" s="4">
        <v>3.8</v>
      </c>
    </row>
    <row r="209" spans="1:14">
      <c r="B209" s="787"/>
      <c r="C209" s="787"/>
      <c r="D209" t="s">
        <v>14</v>
      </c>
      <c r="E209" s="4">
        <v>600</v>
      </c>
      <c r="F209" s="118"/>
      <c r="G209" s="21">
        <f t="shared" si="3"/>
        <v>1198.3000000000002</v>
      </c>
      <c r="H209" s="21"/>
      <c r="K209" s="787"/>
      <c r="L209" s="793" t="s">
        <v>16</v>
      </c>
      <c r="M209" t="s">
        <v>12</v>
      </c>
      <c r="N209" s="4">
        <v>19.600000000000001</v>
      </c>
    </row>
    <row r="210" spans="1:14">
      <c r="B210" s="787"/>
      <c r="C210" s="787"/>
      <c r="D210" t="s">
        <v>338</v>
      </c>
      <c r="E210" s="4"/>
      <c r="F210" s="118">
        <v>600</v>
      </c>
      <c r="G210" s="21">
        <f t="shared" si="3"/>
        <v>598.30000000000018</v>
      </c>
      <c r="H210" s="21"/>
      <c r="K210" s="787"/>
      <c r="L210" s="814"/>
      <c r="M210" t="s">
        <v>13</v>
      </c>
      <c r="N210" s="4">
        <v>3.8</v>
      </c>
    </row>
    <row r="211" spans="1:14">
      <c r="A211" s="41">
        <v>44408</v>
      </c>
      <c r="B211" s="786" t="s">
        <v>10</v>
      </c>
      <c r="C211" s="786" t="s">
        <v>20</v>
      </c>
      <c r="D211" t="s">
        <v>12</v>
      </c>
      <c r="E211" s="4">
        <v>16.2</v>
      </c>
      <c r="F211" s="118"/>
      <c r="G211" s="21">
        <f t="shared" si="3"/>
        <v>614.50000000000023</v>
      </c>
      <c r="H211" s="21"/>
      <c r="K211" s="787"/>
      <c r="L211" s="793" t="s">
        <v>17</v>
      </c>
      <c r="M211" t="s">
        <v>12</v>
      </c>
      <c r="N211" s="4">
        <v>13.1</v>
      </c>
    </row>
    <row r="212" spans="1:14">
      <c r="B212" s="787"/>
      <c r="C212" s="787"/>
      <c r="D212" t="s">
        <v>13</v>
      </c>
      <c r="E212" s="4">
        <v>2.8</v>
      </c>
      <c r="F212" s="118"/>
      <c r="G212" s="21">
        <f t="shared" si="3"/>
        <v>617.30000000000018</v>
      </c>
      <c r="H212" s="21"/>
      <c r="K212" s="787"/>
      <c r="L212" s="814"/>
      <c r="M212" t="s">
        <v>13</v>
      </c>
      <c r="N212" s="4">
        <v>4.5999999999999996</v>
      </c>
    </row>
    <row r="213" spans="1:14">
      <c r="B213" s="787"/>
      <c r="C213" s="787"/>
      <c r="D213" t="s">
        <v>14</v>
      </c>
      <c r="E213" s="4">
        <v>600</v>
      </c>
      <c r="F213" s="118"/>
      <c r="G213" s="21">
        <f t="shared" si="3"/>
        <v>1217.3000000000002</v>
      </c>
      <c r="H213" s="21"/>
      <c r="K213" s="787"/>
      <c r="L213" s="793" t="s">
        <v>18</v>
      </c>
      <c r="M213" t="s">
        <v>12</v>
      </c>
      <c r="N213" s="4">
        <v>12.1</v>
      </c>
    </row>
    <row r="214" spans="1:14">
      <c r="A214" s="39">
        <v>44484</v>
      </c>
      <c r="B214" s="787" t="s">
        <v>6014</v>
      </c>
      <c r="C214" s="787" t="s">
        <v>20</v>
      </c>
      <c r="D214" t="s">
        <v>12</v>
      </c>
      <c r="E214" s="4"/>
      <c r="F214" s="118">
        <v>16.2</v>
      </c>
      <c r="G214" s="21">
        <f t="shared" si="3"/>
        <v>1201.1000000000001</v>
      </c>
      <c r="H214" s="21"/>
      <c r="K214" s="787"/>
      <c r="L214" s="814"/>
      <c r="M214" t="s">
        <v>13</v>
      </c>
      <c r="N214" s="4">
        <v>2.5</v>
      </c>
    </row>
    <row r="215" spans="1:14">
      <c r="A215" s="39">
        <v>44484</v>
      </c>
      <c r="B215" s="787" t="s">
        <v>6014</v>
      </c>
      <c r="C215" s="787" t="s">
        <v>20</v>
      </c>
      <c r="D215" t="s">
        <v>13</v>
      </c>
      <c r="E215" s="4"/>
      <c r="F215" s="118">
        <v>2.8</v>
      </c>
      <c r="G215" s="21">
        <f t="shared" si="3"/>
        <v>1198.3000000000002</v>
      </c>
      <c r="H215" s="21"/>
      <c r="K215" s="787"/>
      <c r="L215" s="793" t="s">
        <v>19</v>
      </c>
      <c r="M215" t="s">
        <v>12</v>
      </c>
      <c r="N215" s="4">
        <v>10.7</v>
      </c>
    </row>
    <row r="216" spans="1:14">
      <c r="A216" s="39">
        <v>44957</v>
      </c>
      <c r="B216" s="787" t="s">
        <v>6013</v>
      </c>
      <c r="C216" s="787" t="s">
        <v>20</v>
      </c>
      <c r="D216" t="s">
        <v>14</v>
      </c>
      <c r="E216" s="4"/>
      <c r="F216" s="118">
        <v>80</v>
      </c>
      <c r="G216" s="21">
        <f t="shared" si="3"/>
        <v>1118.3000000000002</v>
      </c>
      <c r="H216" s="21"/>
      <c r="K216" s="787"/>
      <c r="L216" s="814"/>
      <c r="M216" t="s">
        <v>13</v>
      </c>
      <c r="N216" s="4">
        <v>1.2</v>
      </c>
    </row>
    <row r="217" spans="1:14">
      <c r="A217" s="41">
        <v>44439</v>
      </c>
      <c r="B217" s="786" t="s">
        <v>10</v>
      </c>
      <c r="C217" s="786" t="s">
        <v>21</v>
      </c>
      <c r="D217" t="s">
        <v>12</v>
      </c>
      <c r="E217" s="4">
        <v>18.3</v>
      </c>
      <c r="F217" s="118"/>
      <c r="G217" s="21">
        <f t="shared" si="3"/>
        <v>1136.6000000000001</v>
      </c>
      <c r="H217" s="21"/>
      <c r="K217" s="787"/>
      <c r="L217" s="793" t="s">
        <v>20</v>
      </c>
      <c r="M217" t="s">
        <v>12</v>
      </c>
      <c r="N217" s="4">
        <v>16.2</v>
      </c>
    </row>
    <row r="218" spans="1:14">
      <c r="B218" s="787"/>
      <c r="C218" s="787"/>
      <c r="D218" t="s">
        <v>13</v>
      </c>
      <c r="E218" s="4">
        <v>3.1</v>
      </c>
      <c r="F218" s="118"/>
      <c r="G218" s="21">
        <f t="shared" si="3"/>
        <v>1139.7</v>
      </c>
      <c r="H218" s="21"/>
      <c r="K218" s="787"/>
      <c r="L218" s="814"/>
      <c r="M218" t="s">
        <v>13</v>
      </c>
      <c r="N218" s="4">
        <v>5</v>
      </c>
    </row>
    <row r="219" spans="1:14">
      <c r="B219" s="787"/>
      <c r="C219" s="787"/>
      <c r="D219" t="s">
        <v>14</v>
      </c>
      <c r="E219" s="4">
        <v>600</v>
      </c>
      <c r="F219" s="118"/>
      <c r="G219" s="21">
        <f t="shared" si="3"/>
        <v>1739.7</v>
      </c>
      <c r="H219" s="21"/>
      <c r="J219" s="26"/>
      <c r="K219" s="787"/>
      <c r="L219" s="793" t="s">
        <v>21</v>
      </c>
      <c r="M219" t="s">
        <v>12</v>
      </c>
      <c r="N219" s="4">
        <v>15.5</v>
      </c>
    </row>
    <row r="220" spans="1:14">
      <c r="A220" s="39">
        <v>44439</v>
      </c>
      <c r="B220" s="787" t="s">
        <v>6015</v>
      </c>
      <c r="C220" s="787" t="s">
        <v>21</v>
      </c>
      <c r="D220" t="s">
        <v>14</v>
      </c>
      <c r="E220" s="4"/>
      <c r="F220" s="118">
        <v>230</v>
      </c>
      <c r="G220" s="21">
        <f t="shared" si="3"/>
        <v>1509.7</v>
      </c>
      <c r="H220" s="21"/>
      <c r="K220" s="787"/>
      <c r="L220" s="814"/>
      <c r="M220" t="s">
        <v>13</v>
      </c>
      <c r="N220" s="4">
        <v>3.5</v>
      </c>
    </row>
    <row r="221" spans="1:14">
      <c r="A221" s="39">
        <v>44484</v>
      </c>
      <c r="B221" s="787" t="s">
        <v>6016</v>
      </c>
      <c r="C221" s="787" t="s">
        <v>21</v>
      </c>
      <c r="D221" t="s">
        <v>14</v>
      </c>
      <c r="E221" s="4"/>
      <c r="F221" s="118">
        <v>370</v>
      </c>
      <c r="G221" s="21">
        <f t="shared" si="3"/>
        <v>1139.7</v>
      </c>
      <c r="H221" s="21"/>
      <c r="K221" s="787"/>
      <c r="L221" s="814"/>
      <c r="M221" t="s">
        <v>40</v>
      </c>
      <c r="N221" s="4">
        <v>15</v>
      </c>
    </row>
    <row r="222" spans="1:14">
      <c r="A222" s="39">
        <v>44484</v>
      </c>
      <c r="B222" s="787" t="s">
        <v>6014</v>
      </c>
      <c r="C222" s="787" t="s">
        <v>21</v>
      </c>
      <c r="D222" t="s">
        <v>12</v>
      </c>
      <c r="E222" s="4"/>
      <c r="F222" s="118">
        <v>18.3</v>
      </c>
      <c r="G222" s="21">
        <f t="shared" si="3"/>
        <v>1121.4000000000001</v>
      </c>
      <c r="H222" s="21"/>
      <c r="K222" s="787"/>
      <c r="L222" s="793" t="s">
        <v>22</v>
      </c>
      <c r="M222" t="s">
        <v>12</v>
      </c>
      <c r="N222" s="4">
        <v>15.9</v>
      </c>
    </row>
    <row r="223" spans="1:14">
      <c r="A223" s="39">
        <v>44484</v>
      </c>
      <c r="B223" s="787" t="s">
        <v>6014</v>
      </c>
      <c r="C223" s="787" t="s">
        <v>21</v>
      </c>
      <c r="D223" t="s">
        <v>13</v>
      </c>
      <c r="E223" s="4"/>
      <c r="F223" s="118">
        <v>3.1</v>
      </c>
      <c r="G223" s="21">
        <f t="shared" si="3"/>
        <v>1118.3000000000002</v>
      </c>
      <c r="H223" s="21"/>
      <c r="K223" s="787"/>
      <c r="L223" s="814"/>
      <c r="M223" t="s">
        <v>13</v>
      </c>
      <c r="N223" s="4">
        <v>4.0999999999999996</v>
      </c>
    </row>
    <row r="224" spans="1:14">
      <c r="A224" s="41">
        <v>44469</v>
      </c>
      <c r="B224" s="786" t="s">
        <v>10</v>
      </c>
      <c r="C224" s="786" t="s">
        <v>22</v>
      </c>
      <c r="D224" t="s">
        <v>12</v>
      </c>
      <c r="E224" s="4">
        <v>19</v>
      </c>
      <c r="F224" s="118"/>
      <c r="G224" s="21">
        <f t="shared" si="3"/>
        <v>1137.3000000000002</v>
      </c>
      <c r="H224" s="21"/>
      <c r="K224" s="787"/>
      <c r="L224" s="814"/>
      <c r="M224" t="s">
        <v>40</v>
      </c>
      <c r="N224" s="4">
        <v>8.5</v>
      </c>
    </row>
    <row r="225" spans="1:14">
      <c r="B225" s="787"/>
      <c r="C225" s="787"/>
      <c r="D225" t="s">
        <v>13</v>
      </c>
      <c r="E225" s="4">
        <v>4.7</v>
      </c>
      <c r="F225" s="118"/>
      <c r="G225" s="21">
        <f t="shared" ref="G225:G258" si="4">+G224+E225-F225</f>
        <v>1142.0000000000002</v>
      </c>
      <c r="H225" s="21"/>
      <c r="K225" s="787"/>
      <c r="L225" s="793" t="s">
        <v>23</v>
      </c>
      <c r="M225" t="s">
        <v>12</v>
      </c>
      <c r="N225" s="4">
        <v>18.7</v>
      </c>
    </row>
    <row r="226" spans="1:14">
      <c r="B226" s="787"/>
      <c r="C226" s="787"/>
      <c r="D226" t="s">
        <v>14</v>
      </c>
      <c r="E226" s="4">
        <v>600</v>
      </c>
      <c r="F226" s="118"/>
      <c r="G226" s="21">
        <f t="shared" si="4"/>
        <v>1742.0000000000002</v>
      </c>
      <c r="H226" s="21"/>
      <c r="K226" s="787"/>
      <c r="L226" s="814"/>
      <c r="M226" t="s">
        <v>13</v>
      </c>
      <c r="N226" s="4">
        <v>4.3</v>
      </c>
    </row>
    <row r="227" spans="1:14">
      <c r="A227" s="39">
        <v>44469</v>
      </c>
      <c r="B227" s="787" t="s">
        <v>6017</v>
      </c>
      <c r="C227" s="787" t="s">
        <v>22</v>
      </c>
      <c r="D227" t="s">
        <v>14</v>
      </c>
      <c r="E227" s="4"/>
      <c r="F227" s="118">
        <v>570</v>
      </c>
      <c r="G227" s="21">
        <f t="shared" si="4"/>
        <v>1172.0000000000002</v>
      </c>
      <c r="H227" s="21"/>
      <c r="K227" s="787"/>
      <c r="L227" s="793" t="s">
        <v>24</v>
      </c>
      <c r="M227" t="s">
        <v>12</v>
      </c>
      <c r="N227" s="4">
        <v>17.7</v>
      </c>
    </row>
    <row r="228" spans="1:14">
      <c r="A228" s="39">
        <v>44484</v>
      </c>
      <c r="B228" s="787" t="s">
        <v>6018</v>
      </c>
      <c r="C228" s="787" t="s">
        <v>22</v>
      </c>
      <c r="D228" t="s">
        <v>14</v>
      </c>
      <c r="E228" s="4"/>
      <c r="F228" s="118">
        <v>30</v>
      </c>
      <c r="G228" s="21">
        <f t="shared" si="4"/>
        <v>1142.0000000000002</v>
      </c>
      <c r="H228" s="21"/>
      <c r="K228" s="787"/>
      <c r="L228" s="814"/>
      <c r="M228" t="s">
        <v>13</v>
      </c>
      <c r="N228" s="4">
        <v>4.5</v>
      </c>
    </row>
    <row r="229" spans="1:14">
      <c r="A229" s="39">
        <v>44500</v>
      </c>
      <c r="B229" s="786" t="s">
        <v>10</v>
      </c>
      <c r="C229" s="786" t="s">
        <v>23</v>
      </c>
      <c r="D229" t="s">
        <v>14</v>
      </c>
      <c r="E229" s="4">
        <v>600</v>
      </c>
      <c r="F229" s="118"/>
      <c r="G229" s="21">
        <f t="shared" si="4"/>
        <v>1742.0000000000002</v>
      </c>
      <c r="H229" s="21"/>
      <c r="I229" s="26"/>
      <c r="K229" s="787"/>
      <c r="L229" s="793" t="s">
        <v>25</v>
      </c>
      <c r="M229" t="s">
        <v>12</v>
      </c>
      <c r="N229" s="4">
        <v>26</v>
      </c>
    </row>
    <row r="230" spans="1:14">
      <c r="B230" s="786"/>
      <c r="C230" s="787"/>
      <c r="D230" t="s">
        <v>12</v>
      </c>
      <c r="E230" s="4">
        <v>19.600000000000001</v>
      </c>
      <c r="F230" s="118"/>
      <c r="G230" s="21">
        <f t="shared" si="4"/>
        <v>1761.6000000000001</v>
      </c>
      <c r="H230" s="21"/>
      <c r="I230" s="26"/>
      <c r="K230" s="787"/>
      <c r="L230" s="814"/>
      <c r="M230" t="s">
        <v>13</v>
      </c>
      <c r="N230" s="4">
        <v>4</v>
      </c>
    </row>
    <row r="231" spans="1:14">
      <c r="B231" s="786"/>
      <c r="C231" s="787"/>
      <c r="D231" t="s">
        <v>13</v>
      </c>
      <c r="E231" s="4">
        <v>2.6</v>
      </c>
      <c r="F231" s="118"/>
      <c r="G231" s="21">
        <f t="shared" si="4"/>
        <v>1764.2</v>
      </c>
      <c r="H231" s="21"/>
      <c r="I231" s="26"/>
      <c r="K231" s="787">
        <v>2021</v>
      </c>
      <c r="L231" s="793" t="s">
        <v>11</v>
      </c>
      <c r="M231" t="s">
        <v>12</v>
      </c>
      <c r="N231" s="4">
        <v>21.7</v>
      </c>
    </row>
    <row r="232" spans="1:14">
      <c r="A232" s="39">
        <v>44499</v>
      </c>
      <c r="B232" s="787" t="s">
        <v>6019</v>
      </c>
      <c r="C232" s="787" t="s">
        <v>23</v>
      </c>
      <c r="D232" t="s">
        <v>14</v>
      </c>
      <c r="E232" s="4"/>
      <c r="F232" s="118">
        <v>370</v>
      </c>
      <c r="G232" s="21">
        <f t="shared" si="4"/>
        <v>1394.2</v>
      </c>
      <c r="H232" s="21"/>
      <c r="K232" s="787"/>
      <c r="L232" s="814"/>
      <c r="M232" t="s">
        <v>13</v>
      </c>
      <c r="N232" s="4">
        <v>5</v>
      </c>
    </row>
    <row r="233" spans="1:14">
      <c r="A233" s="39">
        <v>44530</v>
      </c>
      <c r="B233" s="786" t="s">
        <v>10</v>
      </c>
      <c r="C233" s="786" t="s">
        <v>24</v>
      </c>
      <c r="D233" t="s">
        <v>14</v>
      </c>
      <c r="E233" s="4">
        <v>600</v>
      </c>
      <c r="G233" s="21">
        <f t="shared" si="4"/>
        <v>1994.2</v>
      </c>
      <c r="H233" s="21"/>
      <c r="K233" s="787"/>
      <c r="L233" s="793" t="s">
        <v>15</v>
      </c>
      <c r="M233" t="s">
        <v>12</v>
      </c>
      <c r="N233" s="4">
        <v>19.600000000000001</v>
      </c>
    </row>
    <row r="234" spans="1:14">
      <c r="B234" s="786"/>
      <c r="C234" s="786"/>
      <c r="D234" t="s">
        <v>12</v>
      </c>
      <c r="E234" s="4">
        <v>21</v>
      </c>
      <c r="G234" s="21">
        <f t="shared" si="4"/>
        <v>2015.2</v>
      </c>
      <c r="H234" s="21"/>
      <c r="K234" s="787"/>
      <c r="L234" s="814"/>
      <c r="M234" t="s">
        <v>13</v>
      </c>
      <c r="N234" s="4">
        <v>5.7</v>
      </c>
    </row>
    <row r="235" spans="1:14">
      <c r="B235" s="786"/>
      <c r="C235" s="786"/>
      <c r="D235" t="s">
        <v>13</v>
      </c>
      <c r="E235" s="4">
        <v>4</v>
      </c>
      <c r="G235" s="21">
        <f t="shared" si="4"/>
        <v>2019.2</v>
      </c>
      <c r="H235" s="21"/>
      <c r="K235" s="787"/>
      <c r="L235" s="793" t="s">
        <v>16</v>
      </c>
      <c r="M235" t="s">
        <v>12</v>
      </c>
      <c r="N235" s="4">
        <v>21.5</v>
      </c>
    </row>
    <row r="236" spans="1:14">
      <c r="A236" s="39">
        <v>44530</v>
      </c>
      <c r="B236" s="787" t="s">
        <v>6020</v>
      </c>
      <c r="C236" s="787" t="s">
        <v>24</v>
      </c>
      <c r="D236" t="s">
        <v>14</v>
      </c>
      <c r="F236" s="118">
        <v>280</v>
      </c>
      <c r="G236" s="21">
        <f t="shared" si="4"/>
        <v>1739.2</v>
      </c>
      <c r="H236" s="21"/>
      <c r="K236" s="787"/>
      <c r="L236" s="814"/>
      <c r="M236" t="s">
        <v>13</v>
      </c>
      <c r="N236" s="4">
        <v>3.8</v>
      </c>
    </row>
    <row r="237" spans="1:14">
      <c r="A237" s="41">
        <v>44561</v>
      </c>
      <c r="B237" s="786" t="s">
        <v>10</v>
      </c>
      <c r="C237" s="786" t="s">
        <v>25</v>
      </c>
      <c r="D237" t="s">
        <v>12</v>
      </c>
      <c r="E237" s="12">
        <v>22</v>
      </c>
      <c r="F237" s="118"/>
      <c r="G237" s="21">
        <f t="shared" si="4"/>
        <v>1761.2</v>
      </c>
      <c r="H237" s="21"/>
      <c r="K237" s="787"/>
      <c r="L237" s="793" t="s">
        <v>17</v>
      </c>
      <c r="M237" t="s">
        <v>12</v>
      </c>
      <c r="N237" s="4">
        <v>20.8</v>
      </c>
    </row>
    <row r="238" spans="1:14">
      <c r="B238" s="787"/>
      <c r="C238" s="787"/>
      <c r="D238" t="s">
        <v>13</v>
      </c>
      <c r="E238" s="12">
        <v>4.4000000000000004</v>
      </c>
      <c r="F238" s="118"/>
      <c r="G238" s="21">
        <f t="shared" si="4"/>
        <v>1765.6000000000001</v>
      </c>
      <c r="H238" s="21"/>
      <c r="K238" s="787"/>
      <c r="L238" s="814"/>
      <c r="M238" t="s">
        <v>13</v>
      </c>
      <c r="N238" s="4">
        <v>4.8</v>
      </c>
    </row>
    <row r="239" spans="1:14">
      <c r="B239" s="787"/>
      <c r="C239" s="787"/>
      <c r="D239" t="s">
        <v>14</v>
      </c>
      <c r="E239" s="12">
        <v>600</v>
      </c>
      <c r="F239" s="118"/>
      <c r="G239" s="21">
        <f t="shared" si="4"/>
        <v>2365.6000000000004</v>
      </c>
      <c r="H239" s="21"/>
      <c r="K239" s="787"/>
      <c r="L239" s="793" t="s">
        <v>18</v>
      </c>
      <c r="M239" t="s">
        <v>12</v>
      </c>
      <c r="N239" s="4">
        <v>16.899999999999999</v>
      </c>
    </row>
    <row r="240" spans="1:14">
      <c r="A240" s="39">
        <v>44561</v>
      </c>
      <c r="B240" s="787" t="s">
        <v>6021</v>
      </c>
      <c r="C240" s="787" t="s">
        <v>25</v>
      </c>
      <c r="D240" t="s">
        <v>14</v>
      </c>
      <c r="F240" s="118">
        <v>450</v>
      </c>
      <c r="G240" s="21">
        <f t="shared" si="4"/>
        <v>1915.6000000000004</v>
      </c>
      <c r="H240" s="21"/>
      <c r="J240" s="786"/>
      <c r="K240" s="787"/>
      <c r="L240" s="814"/>
      <c r="M240" t="s">
        <v>13</v>
      </c>
      <c r="N240" s="4">
        <v>3.5</v>
      </c>
    </row>
    <row r="241" spans="1:15">
      <c r="A241" s="39">
        <v>44662</v>
      </c>
      <c r="B241" s="787" t="s">
        <v>6022</v>
      </c>
      <c r="C241" s="787" t="s">
        <v>25</v>
      </c>
      <c r="D241" t="s">
        <v>12</v>
      </c>
      <c r="F241" s="121">
        <v>22</v>
      </c>
      <c r="G241" s="21">
        <f t="shared" si="4"/>
        <v>1893.6000000000004</v>
      </c>
      <c r="H241" s="21"/>
      <c r="K241" s="787"/>
      <c r="L241" s="814"/>
      <c r="M241" t="s">
        <v>189</v>
      </c>
      <c r="N241" s="4">
        <v>8.5</v>
      </c>
    </row>
    <row r="242" spans="1:15">
      <c r="A242" s="39">
        <v>44662</v>
      </c>
      <c r="B242" s="787" t="s">
        <v>6022</v>
      </c>
      <c r="C242" s="787" t="s">
        <v>25</v>
      </c>
      <c r="D242" t="s">
        <v>13</v>
      </c>
      <c r="F242" s="121">
        <v>4.4000000000000004</v>
      </c>
      <c r="G242" s="21">
        <f t="shared" si="4"/>
        <v>1889.2000000000003</v>
      </c>
      <c r="H242" s="21"/>
      <c r="K242" s="787"/>
      <c r="L242" s="793" t="s">
        <v>19</v>
      </c>
      <c r="M242" t="s">
        <v>12</v>
      </c>
      <c r="N242" s="4">
        <v>18.5</v>
      </c>
    </row>
    <row r="243" spans="1:15">
      <c r="A243" s="41">
        <v>44592</v>
      </c>
      <c r="B243" s="786" t="s">
        <v>10</v>
      </c>
      <c r="C243" s="786" t="s">
        <v>11</v>
      </c>
      <c r="D243" t="s">
        <v>12</v>
      </c>
      <c r="E243" s="12">
        <v>23.3</v>
      </c>
      <c r="F243" s="118"/>
      <c r="G243" s="21">
        <f t="shared" si="4"/>
        <v>1912.5000000000002</v>
      </c>
      <c r="H243" s="21"/>
      <c r="J243" s="786"/>
      <c r="K243" s="787"/>
      <c r="L243" s="814"/>
      <c r="M243" t="s">
        <v>13</v>
      </c>
      <c r="N243" s="102">
        <v>5.4</v>
      </c>
    </row>
    <row r="244" spans="1:15">
      <c r="B244" s="787"/>
      <c r="C244" s="787"/>
      <c r="D244" t="s">
        <v>13</v>
      </c>
      <c r="E244" s="12">
        <v>1.3</v>
      </c>
      <c r="F244" s="118"/>
      <c r="G244" s="21">
        <f t="shared" si="4"/>
        <v>1913.8000000000002</v>
      </c>
      <c r="H244" s="21"/>
      <c r="J244" s="786"/>
      <c r="K244" s="787"/>
      <c r="L244" s="793" t="s">
        <v>20</v>
      </c>
      <c r="M244" t="s">
        <v>14</v>
      </c>
      <c r="N244" s="4">
        <v>520</v>
      </c>
    </row>
    <row r="245" spans="1:15">
      <c r="B245" s="787"/>
      <c r="C245" s="787"/>
      <c r="D245" t="s">
        <v>14</v>
      </c>
      <c r="E245" s="12">
        <v>600</v>
      </c>
      <c r="F245" s="118"/>
      <c r="G245" s="21">
        <f t="shared" si="4"/>
        <v>2513.8000000000002</v>
      </c>
      <c r="H245" s="21"/>
      <c r="J245" s="786"/>
      <c r="K245" s="787"/>
      <c r="L245" s="793" t="s">
        <v>22</v>
      </c>
      <c r="M245" t="s">
        <v>12</v>
      </c>
      <c r="N245" s="4">
        <v>19</v>
      </c>
    </row>
    <row r="246" spans="1:15">
      <c r="A246" s="39">
        <v>44592</v>
      </c>
      <c r="B246" s="787" t="s">
        <v>6023</v>
      </c>
      <c r="C246" s="787" t="s">
        <v>11</v>
      </c>
      <c r="D246" t="s">
        <v>14</v>
      </c>
      <c r="F246" s="118">
        <v>400</v>
      </c>
      <c r="G246" s="21">
        <f t="shared" si="4"/>
        <v>2113.8000000000002</v>
      </c>
      <c r="H246" s="21"/>
      <c r="J246" s="787"/>
      <c r="K246" s="787"/>
      <c r="L246" s="793"/>
      <c r="M246" t="s">
        <v>13</v>
      </c>
      <c r="N246" s="4">
        <v>4.7</v>
      </c>
      <c r="O246" s="4"/>
    </row>
    <row r="247" spans="1:15">
      <c r="A247" s="39">
        <v>44662</v>
      </c>
      <c r="B247" s="787" t="s">
        <v>6022</v>
      </c>
      <c r="C247" s="787" t="s">
        <v>11</v>
      </c>
      <c r="D247" t="s">
        <v>12</v>
      </c>
      <c r="F247" s="121">
        <v>23.3</v>
      </c>
      <c r="G247" s="21">
        <f t="shared" si="4"/>
        <v>2090.5</v>
      </c>
      <c r="H247" s="21"/>
      <c r="K247" s="787"/>
      <c r="L247" s="793" t="s">
        <v>23</v>
      </c>
      <c r="M247" t="s">
        <v>12</v>
      </c>
      <c r="N247" s="4">
        <v>19.600000000000001</v>
      </c>
      <c r="O247" s="4"/>
    </row>
    <row r="248" spans="1:15">
      <c r="A248" s="39">
        <v>44662</v>
      </c>
      <c r="B248" s="787" t="s">
        <v>6022</v>
      </c>
      <c r="C248" s="787" t="s">
        <v>11</v>
      </c>
      <c r="D248" t="s">
        <v>13</v>
      </c>
      <c r="F248" s="121">
        <v>1.3</v>
      </c>
      <c r="G248" s="21">
        <f t="shared" si="4"/>
        <v>2089.1999999999998</v>
      </c>
      <c r="H248" s="21"/>
      <c r="J248" s="786"/>
      <c r="K248" s="787"/>
      <c r="M248" t="s">
        <v>13</v>
      </c>
      <c r="N248" s="4">
        <v>2.6</v>
      </c>
      <c r="O248" s="12"/>
    </row>
    <row r="249" spans="1:15">
      <c r="A249" s="41">
        <v>44620</v>
      </c>
      <c r="B249" s="786" t="s">
        <v>10</v>
      </c>
      <c r="C249" s="786" t="s">
        <v>15</v>
      </c>
      <c r="D249" t="s">
        <v>12</v>
      </c>
      <c r="E249" s="12">
        <v>38.200000000000003</v>
      </c>
      <c r="F249" s="118"/>
      <c r="G249" s="21">
        <f t="shared" si="4"/>
        <v>2127.3999999999996</v>
      </c>
      <c r="H249" s="21"/>
      <c r="K249" s="787"/>
      <c r="M249" t="s">
        <v>14</v>
      </c>
      <c r="N249" s="4">
        <v>230</v>
      </c>
    </row>
    <row r="250" spans="1:15">
      <c r="B250" s="787"/>
      <c r="C250" s="787"/>
      <c r="D250" t="s">
        <v>13</v>
      </c>
      <c r="E250" s="12">
        <v>4.3</v>
      </c>
      <c r="F250" s="118"/>
      <c r="G250" s="21">
        <f t="shared" si="4"/>
        <v>2131.6999999999998</v>
      </c>
      <c r="H250" s="21"/>
      <c r="K250" s="787"/>
      <c r="L250" s="793" t="s">
        <v>24</v>
      </c>
      <c r="M250" t="s">
        <v>14</v>
      </c>
      <c r="N250" s="4">
        <v>320</v>
      </c>
    </row>
    <row r="251" spans="1:15">
      <c r="B251" s="787"/>
      <c r="C251" s="787"/>
      <c r="D251" t="s">
        <v>14</v>
      </c>
      <c r="E251" s="12">
        <v>600</v>
      </c>
      <c r="F251" s="118"/>
      <c r="G251" s="21">
        <f t="shared" si="4"/>
        <v>2731.7</v>
      </c>
      <c r="H251" s="21"/>
      <c r="J251" s="786"/>
      <c r="K251" s="787"/>
      <c r="M251" t="s">
        <v>12</v>
      </c>
      <c r="N251" s="4">
        <v>21</v>
      </c>
    </row>
    <row r="252" spans="1:15">
      <c r="A252" s="39">
        <v>44620</v>
      </c>
      <c r="B252" s="787" t="s">
        <v>6024</v>
      </c>
      <c r="C252" s="787" t="s">
        <v>15</v>
      </c>
      <c r="D252" t="s">
        <v>14</v>
      </c>
      <c r="F252" s="118">
        <v>420</v>
      </c>
      <c r="G252" s="21">
        <f t="shared" si="4"/>
        <v>2311.6999999999998</v>
      </c>
      <c r="H252" s="21"/>
      <c r="J252" s="787"/>
      <c r="K252" s="787"/>
      <c r="M252" t="s">
        <v>13</v>
      </c>
      <c r="N252" s="4">
        <v>4</v>
      </c>
    </row>
    <row r="253" spans="1:15">
      <c r="A253" s="39">
        <v>44662</v>
      </c>
      <c r="B253" s="787" t="s">
        <v>6022</v>
      </c>
      <c r="C253" s="787" t="s">
        <v>15</v>
      </c>
      <c r="D253" t="s">
        <v>12</v>
      </c>
      <c r="F253" s="121">
        <v>38.200000000000003</v>
      </c>
      <c r="G253" s="21">
        <f t="shared" si="4"/>
        <v>2273.5</v>
      </c>
      <c r="H253" s="21"/>
      <c r="J253" s="787"/>
      <c r="K253" s="787"/>
      <c r="L253" s="793" t="s">
        <v>25</v>
      </c>
      <c r="M253" t="s">
        <v>14</v>
      </c>
      <c r="N253" s="12">
        <v>150</v>
      </c>
    </row>
    <row r="254" spans="1:15">
      <c r="A254" s="39">
        <v>44662</v>
      </c>
      <c r="B254" s="787" t="s">
        <v>6022</v>
      </c>
      <c r="C254" s="787" t="s">
        <v>15</v>
      </c>
      <c r="D254" t="s">
        <v>13</v>
      </c>
      <c r="F254" s="121">
        <v>4.3</v>
      </c>
      <c r="G254" s="21">
        <f t="shared" si="4"/>
        <v>2269.1999999999998</v>
      </c>
      <c r="H254" s="21"/>
      <c r="K254" s="787">
        <v>2022</v>
      </c>
      <c r="L254" s="793" t="s">
        <v>11</v>
      </c>
      <c r="M254" t="s">
        <v>14</v>
      </c>
      <c r="N254" s="12">
        <v>200</v>
      </c>
    </row>
    <row r="255" spans="1:15">
      <c r="A255" s="41">
        <v>44651</v>
      </c>
      <c r="B255" s="786" t="s">
        <v>10</v>
      </c>
      <c r="C255" s="786" t="s">
        <v>16</v>
      </c>
      <c r="D255" t="s">
        <v>12</v>
      </c>
      <c r="E255" s="12">
        <v>38.200000000000003</v>
      </c>
      <c r="F255" s="118"/>
      <c r="G255" s="21">
        <f t="shared" si="4"/>
        <v>2307.3999999999996</v>
      </c>
      <c r="H255" s="21"/>
      <c r="J255" s="786"/>
      <c r="K255" s="787"/>
      <c r="L255" s="793" t="s">
        <v>15</v>
      </c>
      <c r="M255" t="s">
        <v>14</v>
      </c>
      <c r="N255" s="12">
        <v>180</v>
      </c>
    </row>
    <row r="256" spans="1:15">
      <c r="B256" s="787"/>
      <c r="C256" s="787"/>
      <c r="D256" t="s">
        <v>13</v>
      </c>
      <c r="E256" s="12">
        <v>5.2</v>
      </c>
      <c r="F256" s="118"/>
      <c r="G256" s="21">
        <f t="shared" si="4"/>
        <v>2312.5999999999995</v>
      </c>
      <c r="H256" s="21"/>
      <c r="J256" s="787"/>
      <c r="K256" s="787"/>
      <c r="L256" s="793" t="s">
        <v>16</v>
      </c>
      <c r="M256" t="s">
        <v>12</v>
      </c>
      <c r="N256" s="12">
        <v>38.200000000000003</v>
      </c>
    </row>
    <row r="257" spans="1:14">
      <c r="B257" s="787"/>
      <c r="C257" s="787"/>
      <c r="D257" t="s">
        <v>14</v>
      </c>
      <c r="E257" s="12">
        <v>600</v>
      </c>
      <c r="F257" s="118"/>
      <c r="G257" s="21">
        <f t="shared" si="4"/>
        <v>2912.5999999999995</v>
      </c>
      <c r="H257" s="21"/>
      <c r="J257" s="787"/>
      <c r="K257" s="787"/>
      <c r="L257" s="814"/>
      <c r="M257" t="s">
        <v>13</v>
      </c>
      <c r="N257" s="12">
        <v>5.2</v>
      </c>
    </row>
    <row r="258" spans="1:14">
      <c r="A258" s="39">
        <v>44651</v>
      </c>
      <c r="B258" s="787" t="s">
        <v>6007</v>
      </c>
      <c r="C258" s="787" t="s">
        <v>16</v>
      </c>
      <c r="D258" t="s">
        <v>14</v>
      </c>
      <c r="F258" s="118">
        <v>410</v>
      </c>
      <c r="G258" s="21">
        <f t="shared" si="4"/>
        <v>2502.5999999999995</v>
      </c>
      <c r="H258" s="21"/>
      <c r="J258" s="786"/>
      <c r="K258" s="787"/>
      <c r="L258" s="814"/>
      <c r="M258" t="s">
        <v>14</v>
      </c>
      <c r="N258" s="12">
        <v>190</v>
      </c>
    </row>
    <row r="259" spans="1:14">
      <c r="A259" s="41">
        <v>44681</v>
      </c>
      <c r="B259" s="786" t="s">
        <v>10</v>
      </c>
      <c r="C259" s="786" t="s">
        <v>17</v>
      </c>
      <c r="D259" t="s">
        <v>14</v>
      </c>
      <c r="E259" s="12">
        <v>600</v>
      </c>
      <c r="F259" s="118"/>
      <c r="G259" s="21">
        <f t="shared" ref="G259:G331" si="5">+G258+E259-F259</f>
        <v>3102.5999999999995</v>
      </c>
      <c r="H259" s="21"/>
      <c r="J259" s="787"/>
      <c r="K259" s="787"/>
      <c r="L259" s="793" t="s">
        <v>17</v>
      </c>
      <c r="M259" t="s">
        <v>14</v>
      </c>
      <c r="N259" s="12">
        <v>150</v>
      </c>
    </row>
    <row r="260" spans="1:14">
      <c r="A260" s="39">
        <v>44681</v>
      </c>
      <c r="B260" s="787" t="s">
        <v>6025</v>
      </c>
      <c r="C260" s="787" t="s">
        <v>17</v>
      </c>
      <c r="D260" t="s">
        <v>14</v>
      </c>
      <c r="F260" s="118">
        <v>450</v>
      </c>
      <c r="G260" s="21">
        <f t="shared" si="5"/>
        <v>2652.5999999999995</v>
      </c>
      <c r="H260" s="21"/>
      <c r="J260" s="787"/>
      <c r="K260" s="787"/>
      <c r="L260" s="814"/>
      <c r="M260" t="s">
        <v>12</v>
      </c>
      <c r="N260" s="12">
        <v>38.799999999999997</v>
      </c>
    </row>
    <row r="261" spans="1:14">
      <c r="B261" s="787"/>
      <c r="C261" s="787"/>
      <c r="D261" t="s">
        <v>12</v>
      </c>
      <c r="E261" s="12">
        <v>38.799999999999997</v>
      </c>
      <c r="F261" s="118"/>
      <c r="G261" s="21">
        <f t="shared" si="5"/>
        <v>2691.3999999999996</v>
      </c>
      <c r="H261" s="21"/>
      <c r="J261" s="786"/>
      <c r="K261" s="787"/>
      <c r="L261" s="814"/>
      <c r="M261" t="s">
        <v>13</v>
      </c>
      <c r="N261" s="12">
        <v>2.8</v>
      </c>
    </row>
    <row r="262" spans="1:14">
      <c r="B262" s="787"/>
      <c r="C262" s="787"/>
      <c r="D262" t="s">
        <v>13</v>
      </c>
      <c r="E262" s="12">
        <v>2.8</v>
      </c>
      <c r="F262" s="118"/>
      <c r="G262" s="21">
        <f t="shared" si="5"/>
        <v>2694.2</v>
      </c>
      <c r="H262" s="21"/>
      <c r="J262" s="787"/>
      <c r="K262" s="787"/>
      <c r="L262" s="793" t="s">
        <v>18</v>
      </c>
      <c r="M262" t="s">
        <v>12</v>
      </c>
      <c r="N262" s="12">
        <v>37.1</v>
      </c>
    </row>
    <row r="263" spans="1:14">
      <c r="A263" s="41">
        <v>44712</v>
      </c>
      <c r="B263" s="786" t="s">
        <v>10</v>
      </c>
      <c r="C263" s="786" t="s">
        <v>18</v>
      </c>
      <c r="D263" t="s">
        <v>12</v>
      </c>
      <c r="E263" s="12">
        <v>37.1</v>
      </c>
      <c r="F263" s="118"/>
      <c r="G263" s="21">
        <f t="shared" si="5"/>
        <v>2731.2999999999997</v>
      </c>
      <c r="H263" s="21"/>
      <c r="J263" s="787"/>
      <c r="K263" s="787"/>
      <c r="L263" s="814"/>
      <c r="M263" t="s">
        <v>13</v>
      </c>
      <c r="N263" s="12">
        <v>9.1</v>
      </c>
    </row>
    <row r="264" spans="1:14">
      <c r="B264" s="787"/>
      <c r="C264" s="787"/>
      <c r="D264" t="s">
        <v>13</v>
      </c>
      <c r="E264" s="12">
        <v>9.1</v>
      </c>
      <c r="F264" s="118"/>
      <c r="G264" s="21">
        <f t="shared" si="5"/>
        <v>2740.3999999999996</v>
      </c>
      <c r="H264" s="21"/>
      <c r="J264" s="787"/>
      <c r="K264" s="787"/>
      <c r="L264" s="814"/>
      <c r="M264" t="s">
        <v>14</v>
      </c>
      <c r="N264" s="12">
        <v>280</v>
      </c>
    </row>
    <row r="265" spans="1:14">
      <c r="B265" s="787"/>
      <c r="C265" s="787"/>
      <c r="D265" t="s">
        <v>14</v>
      </c>
      <c r="E265" s="12">
        <v>600</v>
      </c>
      <c r="F265" s="118"/>
      <c r="G265" s="21">
        <f t="shared" si="5"/>
        <v>3340.3999999999996</v>
      </c>
      <c r="H265" s="21"/>
      <c r="J265" s="786"/>
      <c r="K265" s="787"/>
      <c r="L265" s="814"/>
      <c r="M265" t="s">
        <v>189</v>
      </c>
      <c r="N265" s="12">
        <v>6</v>
      </c>
    </row>
    <row r="266" spans="1:14">
      <c r="B266" s="787"/>
      <c r="C266" s="787"/>
      <c r="D266" t="s">
        <v>189</v>
      </c>
      <c r="E266" s="12">
        <v>6</v>
      </c>
      <c r="F266" s="118"/>
      <c r="G266" s="21">
        <f t="shared" si="5"/>
        <v>3346.3999999999996</v>
      </c>
      <c r="H266" s="21"/>
      <c r="K266" s="787"/>
      <c r="L266" s="793" t="s">
        <v>19</v>
      </c>
      <c r="M266" t="s">
        <v>12</v>
      </c>
      <c r="N266" s="4">
        <v>35.9</v>
      </c>
    </row>
    <row r="267" spans="1:14">
      <c r="A267" s="39">
        <v>44712</v>
      </c>
      <c r="B267" s="787" t="s">
        <v>6026</v>
      </c>
      <c r="C267" s="787" t="s">
        <v>18</v>
      </c>
      <c r="D267" t="s">
        <v>14</v>
      </c>
      <c r="F267" s="118">
        <v>320</v>
      </c>
      <c r="G267" s="21">
        <f t="shared" si="5"/>
        <v>3026.3999999999996</v>
      </c>
      <c r="H267" s="21"/>
      <c r="K267" s="787"/>
      <c r="L267" s="814"/>
      <c r="M267" t="s">
        <v>13</v>
      </c>
      <c r="N267" s="4">
        <v>6.9</v>
      </c>
    </row>
    <row r="268" spans="1:14">
      <c r="A268" s="41">
        <v>44742</v>
      </c>
      <c r="B268" s="786" t="s">
        <v>10</v>
      </c>
      <c r="C268" s="786" t="s">
        <v>19</v>
      </c>
      <c r="D268" t="s">
        <v>12</v>
      </c>
      <c r="E268" s="4">
        <v>35.9</v>
      </c>
      <c r="F268" s="153"/>
      <c r="G268" s="21">
        <f t="shared" si="5"/>
        <v>3062.2999999999997</v>
      </c>
      <c r="H268" s="21"/>
      <c r="K268" s="787"/>
      <c r="L268" s="814"/>
      <c r="M268" t="s">
        <v>14</v>
      </c>
      <c r="N268" s="4">
        <v>200</v>
      </c>
    </row>
    <row r="269" spans="1:14">
      <c r="B269" s="787"/>
      <c r="C269" s="787"/>
      <c r="D269" t="s">
        <v>13</v>
      </c>
      <c r="E269" s="4">
        <v>6.9</v>
      </c>
      <c r="F269" s="153"/>
      <c r="G269" s="21">
        <f t="shared" si="5"/>
        <v>3069.2</v>
      </c>
      <c r="H269" s="21"/>
      <c r="K269" s="787"/>
      <c r="L269" s="793" t="s">
        <v>20</v>
      </c>
      <c r="M269" t="s">
        <v>12</v>
      </c>
      <c r="N269" s="4">
        <v>35.700000000000003</v>
      </c>
    </row>
    <row r="270" spans="1:14">
      <c r="B270" s="787"/>
      <c r="C270" s="787"/>
      <c r="D270" t="s">
        <v>14</v>
      </c>
      <c r="E270" s="4">
        <v>600</v>
      </c>
      <c r="F270" s="153"/>
      <c r="G270" s="21">
        <f t="shared" si="5"/>
        <v>3669.2</v>
      </c>
      <c r="H270" s="21"/>
      <c r="K270" s="787"/>
      <c r="L270" s="814"/>
      <c r="M270" t="s">
        <v>13</v>
      </c>
      <c r="N270" s="4">
        <v>9.6999999999999993</v>
      </c>
    </row>
    <row r="271" spans="1:14">
      <c r="A271" s="39">
        <v>44742</v>
      </c>
      <c r="B271" s="787" t="s">
        <v>6027</v>
      </c>
      <c r="C271" s="787" t="s">
        <v>19</v>
      </c>
      <c r="D271" t="s">
        <v>14</v>
      </c>
      <c r="E271" s="4"/>
      <c r="F271" s="153">
        <v>400</v>
      </c>
      <c r="G271" s="21">
        <f t="shared" si="5"/>
        <v>3269.2</v>
      </c>
      <c r="H271" s="21"/>
      <c r="K271" s="787"/>
      <c r="L271" s="814"/>
      <c r="M271" t="s">
        <v>14</v>
      </c>
      <c r="N271" s="4">
        <v>350</v>
      </c>
    </row>
    <row r="272" spans="1:14">
      <c r="A272" s="41">
        <v>44773</v>
      </c>
      <c r="B272" s="786" t="s">
        <v>10</v>
      </c>
      <c r="C272" s="786" t="s">
        <v>20</v>
      </c>
      <c r="D272" t="s">
        <v>12</v>
      </c>
      <c r="E272" s="4">
        <v>35.700000000000003</v>
      </c>
      <c r="F272" s="153"/>
      <c r="G272" s="21">
        <f t="shared" si="5"/>
        <v>3304.8999999999996</v>
      </c>
      <c r="H272" s="21"/>
      <c r="K272" s="787"/>
      <c r="L272" s="793" t="s">
        <v>21</v>
      </c>
      <c r="M272" t="s">
        <v>12</v>
      </c>
      <c r="N272" s="4">
        <v>35.9</v>
      </c>
    </row>
    <row r="273" spans="1:16">
      <c r="B273" s="787"/>
      <c r="C273" s="787"/>
      <c r="D273" t="s">
        <v>13</v>
      </c>
      <c r="E273" s="4">
        <v>9.6999999999999993</v>
      </c>
      <c r="F273" s="153"/>
      <c r="G273" s="21">
        <f t="shared" si="5"/>
        <v>3314.5999999999995</v>
      </c>
      <c r="H273" s="21"/>
      <c r="K273" s="787"/>
      <c r="L273" s="814"/>
      <c r="M273" t="s">
        <v>13</v>
      </c>
      <c r="N273" s="4">
        <v>7</v>
      </c>
    </row>
    <row r="274" spans="1:16">
      <c r="B274" s="787"/>
      <c r="C274" s="787"/>
      <c r="D274" t="s">
        <v>14</v>
      </c>
      <c r="E274" s="4">
        <v>600</v>
      </c>
      <c r="F274" s="153"/>
      <c r="G274" s="21">
        <f t="shared" si="5"/>
        <v>3914.5999999999995</v>
      </c>
      <c r="H274" s="21"/>
      <c r="K274" s="787"/>
      <c r="L274" s="814"/>
      <c r="M274" t="s">
        <v>14</v>
      </c>
      <c r="N274" s="4">
        <v>370</v>
      </c>
    </row>
    <row r="275" spans="1:16">
      <c r="A275" s="39">
        <v>44773</v>
      </c>
      <c r="B275" s="787" t="s">
        <v>6028</v>
      </c>
      <c r="C275" s="787" t="s">
        <v>20</v>
      </c>
      <c r="D275" t="s">
        <v>14</v>
      </c>
      <c r="E275" s="4"/>
      <c r="F275" s="153">
        <v>250</v>
      </c>
      <c r="G275" s="21">
        <f t="shared" si="5"/>
        <v>3664.5999999999995</v>
      </c>
      <c r="H275" s="21"/>
      <c r="K275" s="787"/>
      <c r="L275" s="814"/>
      <c r="M275" t="s">
        <v>223</v>
      </c>
      <c r="N275" s="4">
        <v>10</v>
      </c>
    </row>
    <row r="276" spans="1:16">
      <c r="A276" s="41">
        <v>44804</v>
      </c>
      <c r="B276" s="786" t="s">
        <v>10</v>
      </c>
      <c r="C276" s="786" t="s">
        <v>21</v>
      </c>
      <c r="D276" t="s">
        <v>12</v>
      </c>
      <c r="E276" s="4">
        <v>35.9</v>
      </c>
      <c r="F276" s="153"/>
      <c r="G276" s="21">
        <f t="shared" si="5"/>
        <v>3700.4999999999995</v>
      </c>
      <c r="H276" s="21"/>
      <c r="K276" s="787"/>
      <c r="L276" s="793" t="s">
        <v>91</v>
      </c>
      <c r="M276" t="s">
        <v>14</v>
      </c>
      <c r="N276" s="4">
        <v>370</v>
      </c>
    </row>
    <row r="277" spans="1:16">
      <c r="B277" s="787"/>
      <c r="C277" s="787"/>
      <c r="D277" t="s">
        <v>13</v>
      </c>
      <c r="E277" s="4">
        <v>7</v>
      </c>
      <c r="F277" s="153"/>
      <c r="G277" s="21">
        <f t="shared" si="5"/>
        <v>3707.4999999999995</v>
      </c>
      <c r="H277" s="21"/>
      <c r="K277" s="787">
        <v>2023</v>
      </c>
      <c r="L277" s="793" t="s">
        <v>17</v>
      </c>
      <c r="M277" t="s">
        <v>12</v>
      </c>
      <c r="N277" s="12">
        <v>45</v>
      </c>
      <c r="P277" s="26"/>
    </row>
    <row r="278" spans="1:16">
      <c r="B278" s="787"/>
      <c r="C278" s="787"/>
      <c r="D278" t="s">
        <v>14</v>
      </c>
      <c r="E278" s="4">
        <v>600</v>
      </c>
      <c r="F278" s="153"/>
      <c r="G278" s="21">
        <f t="shared" si="5"/>
        <v>4307.5</v>
      </c>
      <c r="H278" s="21"/>
      <c r="K278" s="787"/>
      <c r="L278" s="793"/>
      <c r="M278" t="s">
        <v>13</v>
      </c>
      <c r="N278" s="12">
        <v>1.5</v>
      </c>
      <c r="P278" s="26"/>
    </row>
    <row r="279" spans="1:16">
      <c r="B279" s="787"/>
      <c r="C279" s="787"/>
      <c r="D279" t="s">
        <v>223</v>
      </c>
      <c r="E279" s="4">
        <v>10</v>
      </c>
      <c r="F279" s="153"/>
      <c r="G279" s="21">
        <f t="shared" si="5"/>
        <v>4317.5</v>
      </c>
      <c r="H279" s="21"/>
      <c r="K279" s="787"/>
      <c r="L279" s="793" t="s">
        <v>18</v>
      </c>
      <c r="M279" t="s">
        <v>14</v>
      </c>
      <c r="N279" s="12">
        <v>700</v>
      </c>
      <c r="O279" s="12"/>
    </row>
    <row r="280" spans="1:16">
      <c r="A280" s="39">
        <v>44804</v>
      </c>
      <c r="B280" s="787" t="s">
        <v>6029</v>
      </c>
      <c r="C280" s="787" t="s">
        <v>21</v>
      </c>
      <c r="D280" t="s">
        <v>14</v>
      </c>
      <c r="E280" s="4"/>
      <c r="F280" s="153">
        <v>230</v>
      </c>
      <c r="G280" s="21">
        <f t="shared" si="5"/>
        <v>4087.5</v>
      </c>
      <c r="H280" s="21"/>
      <c r="K280" s="787"/>
      <c r="L280" s="814"/>
      <c r="M280" s="188" t="s">
        <v>81</v>
      </c>
      <c r="N280" s="12">
        <v>10</v>
      </c>
      <c r="O280" s="26"/>
      <c r="P280" s="26"/>
    </row>
    <row r="281" spans="1:16">
      <c r="A281" s="171">
        <v>44834</v>
      </c>
      <c r="B281" s="172" t="s">
        <v>10</v>
      </c>
      <c r="C281" s="172" t="s">
        <v>91</v>
      </c>
      <c r="D281" s="111" t="s">
        <v>12</v>
      </c>
      <c r="E281" s="81">
        <v>31.9</v>
      </c>
      <c r="F281" s="181"/>
      <c r="G281" s="21">
        <f t="shared" si="5"/>
        <v>4119.3999999999996</v>
      </c>
      <c r="H281" s="21"/>
      <c r="K281" s="787"/>
      <c r="L281" s="793"/>
      <c r="N281" s="12">
        <f ca="1">SUM(N187:N282)</f>
        <v>5214</v>
      </c>
      <c r="O281" s="26"/>
    </row>
    <row r="282" spans="1:16">
      <c r="A282" s="112"/>
      <c r="B282" s="110"/>
      <c r="C282" s="110"/>
      <c r="D282" s="111" t="s">
        <v>13</v>
      </c>
      <c r="E282" s="81">
        <v>8.1999999999999993</v>
      </c>
      <c r="F282" s="181"/>
      <c r="G282" s="21">
        <f t="shared" si="5"/>
        <v>4127.5999999999995</v>
      </c>
      <c r="H282" s="21"/>
      <c r="K282" s="787"/>
      <c r="L282" s="814"/>
      <c r="N282" s="12"/>
      <c r="O282" s="26"/>
    </row>
    <row r="283" spans="1:16">
      <c r="A283" s="112"/>
      <c r="B283" s="110"/>
      <c r="C283" s="110"/>
      <c r="D283" s="111" t="s">
        <v>14</v>
      </c>
      <c r="E283" s="81">
        <v>600</v>
      </c>
      <c r="F283" s="181"/>
      <c r="G283" s="21">
        <f t="shared" si="5"/>
        <v>4727.5999999999995</v>
      </c>
      <c r="H283" s="21"/>
      <c r="K283" s="787"/>
    </row>
    <row r="284" spans="1:16">
      <c r="A284" s="112">
        <v>44834</v>
      </c>
      <c r="B284" s="110" t="s">
        <v>6030</v>
      </c>
      <c r="C284" s="110" t="s">
        <v>91</v>
      </c>
      <c r="D284" s="111" t="s">
        <v>14</v>
      </c>
      <c r="E284" s="81"/>
      <c r="F284" s="181">
        <v>230</v>
      </c>
      <c r="G284" s="21">
        <f t="shared" si="5"/>
        <v>4497.5999999999995</v>
      </c>
      <c r="H284" s="21"/>
      <c r="K284" s="787"/>
      <c r="L284" s="814"/>
      <c r="N284" s="26"/>
    </row>
    <row r="285" spans="1:16">
      <c r="A285" s="112">
        <v>44867</v>
      </c>
      <c r="B285" s="110" t="s">
        <v>6031</v>
      </c>
      <c r="C285" s="110" t="s">
        <v>91</v>
      </c>
      <c r="D285" s="111" t="s">
        <v>12</v>
      </c>
      <c r="E285" s="81"/>
      <c r="F285" s="154">
        <v>31.9</v>
      </c>
      <c r="G285" s="21">
        <f t="shared" si="5"/>
        <v>4465.7</v>
      </c>
      <c r="H285" s="21"/>
      <c r="J285" s="786"/>
      <c r="K285" s="787"/>
      <c r="L285" s="118"/>
    </row>
    <row r="286" spans="1:16">
      <c r="A286" s="112">
        <v>44867</v>
      </c>
      <c r="B286" s="110" t="s">
        <v>6031</v>
      </c>
      <c r="C286" s="110" t="s">
        <v>91</v>
      </c>
      <c r="D286" s="111" t="s">
        <v>13</v>
      </c>
      <c r="E286" s="81"/>
      <c r="F286" s="154">
        <v>8.1999999999999993</v>
      </c>
      <c r="G286" s="21">
        <f t="shared" si="5"/>
        <v>4457.5</v>
      </c>
      <c r="H286" s="21"/>
      <c r="J286" s="787"/>
      <c r="K286" s="787"/>
      <c r="L286" s="118"/>
    </row>
    <row r="287" spans="1:16">
      <c r="A287" s="41">
        <v>44865</v>
      </c>
      <c r="B287" s="786" t="s">
        <v>10</v>
      </c>
      <c r="C287" s="786" t="s">
        <v>23</v>
      </c>
      <c r="D287" t="s">
        <v>12</v>
      </c>
      <c r="E287" s="4">
        <v>31.8</v>
      </c>
      <c r="F287" s="153"/>
      <c r="G287" s="21">
        <f t="shared" si="5"/>
        <v>4489.3</v>
      </c>
      <c r="H287" s="21"/>
      <c r="K287" s="787"/>
    </row>
    <row r="288" spans="1:16">
      <c r="B288" s="787"/>
      <c r="C288" s="787"/>
      <c r="D288" t="s">
        <v>13</v>
      </c>
      <c r="E288" s="4">
        <v>4.9000000000000004</v>
      </c>
      <c r="F288" s="153"/>
      <c r="G288" s="21">
        <f t="shared" si="5"/>
        <v>4494.2</v>
      </c>
      <c r="H288" s="21"/>
      <c r="K288" s="787"/>
    </row>
    <row r="289" spans="1:14">
      <c r="B289" s="787"/>
      <c r="C289" s="787"/>
      <c r="D289" t="s">
        <v>14</v>
      </c>
      <c r="E289" s="4">
        <v>600</v>
      </c>
      <c r="F289" s="153"/>
      <c r="G289" s="21">
        <f t="shared" si="5"/>
        <v>5094.2</v>
      </c>
      <c r="H289" s="21"/>
      <c r="K289" s="787"/>
    </row>
    <row r="290" spans="1:14">
      <c r="A290" s="39">
        <v>44867</v>
      </c>
      <c r="B290" s="787" t="s">
        <v>6032</v>
      </c>
      <c r="C290" s="787" t="s">
        <v>23</v>
      </c>
      <c r="D290" t="s">
        <v>14</v>
      </c>
      <c r="E290" s="4"/>
      <c r="F290" s="153">
        <v>600</v>
      </c>
      <c r="G290" s="21">
        <f t="shared" si="5"/>
        <v>4494.2</v>
      </c>
      <c r="H290" s="21"/>
      <c r="K290" s="787"/>
    </row>
    <row r="291" spans="1:14">
      <c r="A291" s="39">
        <v>44931</v>
      </c>
      <c r="B291" s="787" t="s">
        <v>6033</v>
      </c>
      <c r="C291" s="787" t="s">
        <v>23</v>
      </c>
      <c r="D291" t="s">
        <v>12</v>
      </c>
      <c r="E291" s="4"/>
      <c r="F291" s="118">
        <v>31.8</v>
      </c>
      <c r="G291" s="21">
        <f t="shared" si="5"/>
        <v>4462.3999999999996</v>
      </c>
      <c r="H291" s="21"/>
      <c r="K291" s="787"/>
    </row>
    <row r="292" spans="1:14">
      <c r="A292" s="39">
        <v>44931</v>
      </c>
      <c r="B292" s="787" t="s">
        <v>6033</v>
      </c>
      <c r="C292" s="787" t="s">
        <v>23</v>
      </c>
      <c r="D292" t="s">
        <v>13</v>
      </c>
      <c r="E292" s="4"/>
      <c r="F292" s="118">
        <v>4.9000000000000004</v>
      </c>
      <c r="G292" s="21">
        <f t="shared" si="5"/>
        <v>4457.5</v>
      </c>
      <c r="H292" s="21"/>
      <c r="J292" s="786"/>
      <c r="K292" s="787"/>
      <c r="L292" s="118"/>
      <c r="N292" s="12"/>
    </row>
    <row r="293" spans="1:14">
      <c r="A293" s="41">
        <v>44895</v>
      </c>
      <c r="B293" s="786" t="s">
        <v>10</v>
      </c>
      <c r="C293" s="786" t="s">
        <v>24</v>
      </c>
      <c r="D293" t="s">
        <v>12</v>
      </c>
      <c r="E293" s="4">
        <v>35.5</v>
      </c>
      <c r="F293" s="153"/>
      <c r="G293" s="21">
        <f t="shared" si="5"/>
        <v>4493</v>
      </c>
      <c r="H293" s="21"/>
      <c r="J293" s="787"/>
      <c r="K293" s="787"/>
      <c r="L293" s="118"/>
    </row>
    <row r="294" spans="1:14">
      <c r="B294" s="787"/>
      <c r="C294" s="787"/>
      <c r="D294" t="s">
        <v>13</v>
      </c>
      <c r="E294" s="4">
        <v>6.3</v>
      </c>
      <c r="F294" s="153"/>
      <c r="G294" s="21">
        <f t="shared" si="5"/>
        <v>4499.3</v>
      </c>
      <c r="H294" s="21"/>
      <c r="J294" s="786"/>
      <c r="K294" s="787"/>
      <c r="L294" s="118"/>
    </row>
    <row r="295" spans="1:14">
      <c r="B295" s="787"/>
      <c r="C295" s="787"/>
      <c r="D295" t="s">
        <v>14</v>
      </c>
      <c r="E295" s="4">
        <v>600</v>
      </c>
      <c r="F295" s="153"/>
      <c r="G295" s="21">
        <f t="shared" si="5"/>
        <v>5099.3</v>
      </c>
      <c r="H295" s="21"/>
      <c r="J295" s="787"/>
      <c r="K295" s="787"/>
      <c r="L295" s="118"/>
    </row>
    <row r="296" spans="1:14">
      <c r="A296" s="39">
        <v>44900</v>
      </c>
      <c r="B296" s="787" t="s">
        <v>6034</v>
      </c>
      <c r="C296" s="787" t="s">
        <v>24</v>
      </c>
      <c r="D296" t="s">
        <v>14</v>
      </c>
      <c r="E296" s="4"/>
      <c r="F296" s="153">
        <v>600</v>
      </c>
      <c r="G296" s="21">
        <f t="shared" si="5"/>
        <v>4499.3</v>
      </c>
      <c r="H296" s="21"/>
      <c r="K296" s="787"/>
    </row>
    <row r="297" spans="1:14">
      <c r="A297" s="39">
        <v>44964</v>
      </c>
      <c r="B297" s="787" t="s">
        <v>6035</v>
      </c>
      <c r="C297" s="787" t="s">
        <v>24</v>
      </c>
      <c r="D297" t="s">
        <v>12</v>
      </c>
      <c r="E297" s="4"/>
      <c r="F297" s="118">
        <v>35.5</v>
      </c>
      <c r="G297" s="21">
        <f t="shared" si="5"/>
        <v>4463.8</v>
      </c>
      <c r="H297" s="21"/>
      <c r="K297" s="787"/>
    </row>
    <row r="298" spans="1:14">
      <c r="A298" s="39">
        <v>44964</v>
      </c>
      <c r="B298" s="787" t="s">
        <v>6035</v>
      </c>
      <c r="C298" s="787" t="s">
        <v>24</v>
      </c>
      <c r="D298" t="s">
        <v>13</v>
      </c>
      <c r="E298" s="4"/>
      <c r="F298" s="118">
        <v>6.3</v>
      </c>
      <c r="G298" s="21">
        <f t="shared" si="5"/>
        <v>4457.5</v>
      </c>
      <c r="H298" s="21"/>
      <c r="K298" s="787"/>
    </row>
    <row r="299" spans="1:14">
      <c r="A299" s="41">
        <v>44926</v>
      </c>
      <c r="B299" s="786" t="s">
        <v>10</v>
      </c>
      <c r="C299" s="786" t="s">
        <v>25</v>
      </c>
      <c r="D299" t="s">
        <v>12</v>
      </c>
      <c r="E299" s="4">
        <v>40.6</v>
      </c>
      <c r="F299" s="118"/>
      <c r="G299" s="21">
        <f t="shared" si="5"/>
        <v>4498.1000000000004</v>
      </c>
      <c r="H299" s="21"/>
      <c r="K299" s="787"/>
      <c r="L299" s="121">
        <f>SUM(L292:L296)</f>
        <v>0</v>
      </c>
    </row>
    <row r="300" spans="1:14">
      <c r="B300" s="787"/>
      <c r="C300" s="787"/>
      <c r="D300" t="s">
        <v>13</v>
      </c>
      <c r="E300" s="4">
        <v>5.7</v>
      </c>
      <c r="F300" s="118"/>
      <c r="G300" s="21">
        <f t="shared" si="5"/>
        <v>4503.8</v>
      </c>
      <c r="H300" s="21"/>
      <c r="K300" s="787"/>
    </row>
    <row r="301" spans="1:14">
      <c r="B301" s="787"/>
      <c r="C301" s="787"/>
      <c r="D301" t="s">
        <v>14</v>
      </c>
      <c r="E301" s="4">
        <v>600</v>
      </c>
      <c r="F301" s="118"/>
      <c r="G301" s="21">
        <f t="shared" si="5"/>
        <v>5103.8</v>
      </c>
      <c r="H301" s="21"/>
      <c r="K301" s="787"/>
    </row>
    <row r="302" spans="1:14">
      <c r="A302" s="39">
        <v>44931</v>
      </c>
      <c r="B302" s="787" t="s">
        <v>6036</v>
      </c>
      <c r="C302" s="787" t="s">
        <v>25</v>
      </c>
      <c r="D302" t="s">
        <v>14</v>
      </c>
      <c r="E302" s="4"/>
      <c r="F302" s="118">
        <v>600</v>
      </c>
      <c r="G302" s="21">
        <f t="shared" si="5"/>
        <v>4503.8</v>
      </c>
      <c r="H302" s="21"/>
      <c r="K302" s="787"/>
    </row>
    <row r="303" spans="1:14">
      <c r="A303" s="39">
        <v>44964</v>
      </c>
      <c r="B303" s="787" t="s">
        <v>6035</v>
      </c>
      <c r="C303" s="787" t="s">
        <v>25</v>
      </c>
      <c r="D303" t="s">
        <v>12</v>
      </c>
      <c r="E303" s="4"/>
      <c r="F303" s="118">
        <v>40.6</v>
      </c>
      <c r="G303" s="21">
        <f t="shared" si="5"/>
        <v>4463.2</v>
      </c>
      <c r="H303" s="21"/>
      <c r="K303" s="787"/>
    </row>
    <row r="304" spans="1:14">
      <c r="A304" s="39">
        <v>44964</v>
      </c>
      <c r="B304" s="787" t="s">
        <v>6035</v>
      </c>
      <c r="C304" s="787" t="s">
        <v>25</v>
      </c>
      <c r="D304" t="s">
        <v>13</v>
      </c>
      <c r="E304" s="4"/>
      <c r="F304" s="118">
        <v>5.7</v>
      </c>
      <c r="G304" s="21">
        <f t="shared" si="5"/>
        <v>4457.5</v>
      </c>
      <c r="H304" s="21"/>
      <c r="K304" s="787"/>
    </row>
    <row r="305" spans="1:11">
      <c r="A305" s="41">
        <v>44957</v>
      </c>
      <c r="B305" s="786" t="s">
        <v>10</v>
      </c>
      <c r="C305" s="786" t="s">
        <v>11</v>
      </c>
      <c r="D305" t="s">
        <v>12</v>
      </c>
      <c r="E305" s="4">
        <v>42.9</v>
      </c>
      <c r="F305" s="153"/>
      <c r="G305" s="21">
        <f t="shared" si="5"/>
        <v>4500.3999999999996</v>
      </c>
      <c r="H305" s="21"/>
      <c r="K305" s="787"/>
    </row>
    <row r="306" spans="1:11">
      <c r="B306" s="787"/>
      <c r="C306" s="787"/>
      <c r="D306" t="s">
        <v>13</v>
      </c>
      <c r="E306" s="4">
        <v>4.8</v>
      </c>
      <c r="F306" s="153"/>
      <c r="G306" s="21">
        <f t="shared" si="5"/>
        <v>4505.2</v>
      </c>
      <c r="H306" s="21"/>
      <c r="K306" s="787"/>
    </row>
    <row r="307" spans="1:11">
      <c r="B307" s="787"/>
      <c r="C307" s="787"/>
      <c r="D307" t="s">
        <v>14</v>
      </c>
      <c r="E307" s="4">
        <v>700</v>
      </c>
      <c r="F307" s="153"/>
      <c r="G307" s="21">
        <f t="shared" si="5"/>
        <v>5205.2</v>
      </c>
      <c r="H307" s="21"/>
      <c r="I307" s="786"/>
      <c r="K307" s="802"/>
    </row>
    <row r="308" spans="1:11">
      <c r="A308" s="39">
        <v>44964</v>
      </c>
      <c r="B308" s="787" t="s">
        <v>6037</v>
      </c>
      <c r="C308" s="787" t="s">
        <v>11</v>
      </c>
      <c r="D308" t="s">
        <v>14</v>
      </c>
      <c r="E308" s="4"/>
      <c r="F308" s="153">
        <v>600</v>
      </c>
      <c r="G308" s="21">
        <f t="shared" si="5"/>
        <v>4605.2</v>
      </c>
      <c r="H308" s="21"/>
      <c r="I308" s="787"/>
      <c r="K308" s="802"/>
    </row>
    <row r="309" spans="1:11">
      <c r="A309" s="39">
        <v>45002</v>
      </c>
      <c r="B309" s="787" t="s">
        <v>6038</v>
      </c>
      <c r="C309" s="787" t="s">
        <v>11</v>
      </c>
      <c r="D309" t="s">
        <v>12</v>
      </c>
      <c r="E309" s="4"/>
      <c r="F309" s="118">
        <v>42.9</v>
      </c>
      <c r="G309" s="21">
        <f t="shared" si="5"/>
        <v>4562.3</v>
      </c>
      <c r="H309" s="21"/>
      <c r="I309" s="787"/>
      <c r="K309" s="802"/>
    </row>
    <row r="310" spans="1:11">
      <c r="A310" s="39">
        <v>45002</v>
      </c>
      <c r="B310" s="787" t="s">
        <v>6038</v>
      </c>
      <c r="C310" s="787" t="s">
        <v>11</v>
      </c>
      <c r="D310" t="s">
        <v>13</v>
      </c>
      <c r="E310" s="4"/>
      <c r="F310" s="118">
        <v>4.8</v>
      </c>
      <c r="G310" s="21">
        <f t="shared" si="5"/>
        <v>4557.5</v>
      </c>
      <c r="H310" s="21"/>
      <c r="I310" s="787"/>
      <c r="K310" s="802"/>
    </row>
    <row r="311" spans="1:11">
      <c r="A311" s="39">
        <v>45002</v>
      </c>
      <c r="B311" s="787" t="s">
        <v>6039</v>
      </c>
      <c r="C311" s="787" t="s">
        <v>11</v>
      </c>
      <c r="D311" t="s">
        <v>14</v>
      </c>
      <c r="E311" s="4"/>
      <c r="F311" s="153">
        <v>100</v>
      </c>
      <c r="G311" s="21">
        <f t="shared" si="5"/>
        <v>4457.5</v>
      </c>
      <c r="H311" s="21"/>
      <c r="I311" s="787"/>
      <c r="K311" s="802"/>
    </row>
    <row r="312" spans="1:11">
      <c r="A312" s="41">
        <v>44985</v>
      </c>
      <c r="B312" s="786" t="s">
        <v>10</v>
      </c>
      <c r="C312" s="786" t="s">
        <v>15</v>
      </c>
      <c r="D312" s="111" t="s">
        <v>12</v>
      </c>
      <c r="E312" s="135">
        <v>46.8</v>
      </c>
      <c r="F312" s="118"/>
      <c r="G312" s="21">
        <f t="shared" si="5"/>
        <v>4504.3</v>
      </c>
      <c r="H312" s="21"/>
      <c r="K312" s="802"/>
    </row>
    <row r="313" spans="1:11">
      <c r="A313" s="41"/>
      <c r="B313" s="786"/>
      <c r="C313" s="786"/>
      <c r="D313" s="111" t="s">
        <v>13</v>
      </c>
      <c r="E313" s="135">
        <v>1.2</v>
      </c>
      <c r="F313" s="118"/>
      <c r="G313" s="21">
        <f t="shared" si="5"/>
        <v>4505.5</v>
      </c>
      <c r="H313" s="21"/>
      <c r="I313" s="786"/>
      <c r="K313" s="789"/>
    </row>
    <row r="314" spans="1:11">
      <c r="A314" s="41"/>
      <c r="B314" s="786"/>
      <c r="C314" s="786"/>
      <c r="D314" t="s">
        <v>14</v>
      </c>
      <c r="E314" s="12">
        <v>700</v>
      </c>
      <c r="F314" s="118"/>
      <c r="G314" s="21">
        <f t="shared" si="5"/>
        <v>5205.5</v>
      </c>
      <c r="H314" s="21"/>
      <c r="K314" s="787"/>
    </row>
    <row r="315" spans="1:11">
      <c r="A315" s="39">
        <v>45002</v>
      </c>
      <c r="B315" s="787" t="s">
        <v>6039</v>
      </c>
      <c r="C315" s="787" t="s">
        <v>15</v>
      </c>
      <c r="D315" t="s">
        <v>14</v>
      </c>
      <c r="F315" s="118">
        <v>700</v>
      </c>
      <c r="G315" s="21">
        <f t="shared" si="5"/>
        <v>4505.5</v>
      </c>
      <c r="H315" s="21"/>
      <c r="K315" s="789"/>
    </row>
    <row r="316" spans="1:11">
      <c r="A316" s="39">
        <v>45065</v>
      </c>
      <c r="B316" s="787" t="s">
        <v>6040</v>
      </c>
      <c r="C316" s="787" t="s">
        <v>15</v>
      </c>
      <c r="D316" s="111" t="s">
        <v>12</v>
      </c>
      <c r="F316" s="161">
        <v>46.8</v>
      </c>
      <c r="G316" s="21">
        <f t="shared" si="5"/>
        <v>4458.7</v>
      </c>
      <c r="H316" s="21"/>
      <c r="K316" s="789"/>
    </row>
    <row r="317" spans="1:11">
      <c r="A317" s="39">
        <v>45065</v>
      </c>
      <c r="B317" s="787" t="s">
        <v>6040</v>
      </c>
      <c r="C317" s="787" t="s">
        <v>15</v>
      </c>
      <c r="D317" s="111" t="s">
        <v>13</v>
      </c>
      <c r="F317" s="161">
        <v>1.2</v>
      </c>
      <c r="G317" s="21">
        <f t="shared" si="5"/>
        <v>4457.5</v>
      </c>
      <c r="H317" s="21"/>
      <c r="K317" s="789"/>
    </row>
    <row r="318" spans="1:11">
      <c r="A318" s="41">
        <v>44985</v>
      </c>
      <c r="B318" s="786" t="s">
        <v>10</v>
      </c>
      <c r="C318" s="786" t="s">
        <v>16</v>
      </c>
      <c r="D318" t="s">
        <v>12</v>
      </c>
      <c r="E318" s="12">
        <v>43</v>
      </c>
      <c r="F318" s="118"/>
      <c r="G318" s="21">
        <f t="shared" si="5"/>
        <v>4500.5</v>
      </c>
      <c r="H318" s="21"/>
      <c r="K318" s="787"/>
    </row>
    <row r="319" spans="1:11">
      <c r="A319" s="41"/>
      <c r="B319" s="786"/>
      <c r="C319" s="786"/>
      <c r="D319" t="s">
        <v>13</v>
      </c>
      <c r="E319" s="12">
        <v>1.3</v>
      </c>
      <c r="F319" s="118"/>
      <c r="G319" s="21">
        <f t="shared" si="5"/>
        <v>4501.8</v>
      </c>
      <c r="H319" s="21"/>
      <c r="K319" s="787"/>
    </row>
    <row r="320" spans="1:11">
      <c r="A320" s="41"/>
      <c r="B320" s="786"/>
      <c r="C320" s="786"/>
      <c r="D320" t="s">
        <v>14</v>
      </c>
      <c r="E320" s="12">
        <v>700</v>
      </c>
      <c r="G320" s="21">
        <f t="shared" si="5"/>
        <v>5201.8</v>
      </c>
      <c r="H320" s="21"/>
      <c r="K320" s="787"/>
    </row>
    <row r="321" spans="1:15">
      <c r="A321" s="39">
        <v>45016</v>
      </c>
      <c r="B321" s="787" t="s">
        <v>6041</v>
      </c>
      <c r="C321" s="787" t="s">
        <v>16</v>
      </c>
      <c r="D321" t="s">
        <v>14</v>
      </c>
      <c r="F321" s="121">
        <v>90</v>
      </c>
      <c r="G321" s="21">
        <f t="shared" si="5"/>
        <v>5111.8</v>
      </c>
      <c r="H321" s="21"/>
      <c r="I321" s="26">
        <f>E320-F321</f>
        <v>610</v>
      </c>
      <c r="K321" s="787"/>
    </row>
    <row r="322" spans="1:15">
      <c r="A322" s="39">
        <v>45041</v>
      </c>
      <c r="B322" s="787" t="s">
        <v>6042</v>
      </c>
      <c r="C322" s="787" t="s">
        <v>16</v>
      </c>
      <c r="D322" t="s">
        <v>14</v>
      </c>
      <c r="F322" s="121">
        <v>610</v>
      </c>
      <c r="G322" s="21">
        <f t="shared" si="5"/>
        <v>4501.8</v>
      </c>
      <c r="H322" s="21"/>
      <c r="K322" s="787"/>
    </row>
    <row r="323" spans="1:15">
      <c r="A323" s="39">
        <v>45041</v>
      </c>
      <c r="B323" s="787" t="s">
        <v>6043</v>
      </c>
      <c r="C323" s="787" t="s">
        <v>16</v>
      </c>
      <c r="D323" t="s">
        <v>12</v>
      </c>
      <c r="F323" s="121">
        <v>43</v>
      </c>
      <c r="G323" s="21">
        <f t="shared" si="5"/>
        <v>4458.8</v>
      </c>
      <c r="H323" s="21"/>
      <c r="K323" s="787"/>
    </row>
    <row r="324" spans="1:15">
      <c r="A324" s="39">
        <v>45041</v>
      </c>
      <c r="B324" s="787" t="s">
        <v>6043</v>
      </c>
      <c r="C324" s="787" t="s">
        <v>16</v>
      </c>
      <c r="D324" t="s">
        <v>13</v>
      </c>
      <c r="F324" s="121">
        <v>1.3</v>
      </c>
      <c r="G324" s="21">
        <f t="shared" si="5"/>
        <v>4457.5</v>
      </c>
      <c r="H324" s="21"/>
      <c r="K324" s="787"/>
    </row>
    <row r="325" spans="1:15">
      <c r="A325" s="41">
        <v>45046</v>
      </c>
      <c r="B325" s="786" t="s">
        <v>10</v>
      </c>
      <c r="C325" s="786" t="s">
        <v>17</v>
      </c>
      <c r="D325" t="s">
        <v>12</v>
      </c>
      <c r="E325" s="12">
        <v>45</v>
      </c>
      <c r="G325" s="21">
        <f t="shared" si="5"/>
        <v>4502.5</v>
      </c>
      <c r="H325" s="21"/>
      <c r="K325" s="787"/>
    </row>
    <row r="326" spans="1:15">
      <c r="A326" s="41"/>
      <c r="B326" s="786"/>
      <c r="C326" s="786"/>
      <c r="D326" t="s">
        <v>13</v>
      </c>
      <c r="E326" s="12">
        <v>1.5</v>
      </c>
      <c r="G326" s="21">
        <f t="shared" si="5"/>
        <v>4504</v>
      </c>
      <c r="H326" s="21"/>
      <c r="K326" s="787"/>
    </row>
    <row r="327" spans="1:15">
      <c r="A327" s="41"/>
      <c r="B327" s="786"/>
      <c r="C327" s="786"/>
      <c r="D327" t="s">
        <v>14</v>
      </c>
      <c r="E327" s="12">
        <v>700</v>
      </c>
      <c r="G327" s="21">
        <f t="shared" si="5"/>
        <v>5204</v>
      </c>
      <c r="H327" s="21"/>
      <c r="K327" s="787"/>
    </row>
    <row r="328" spans="1:15">
      <c r="A328" s="39">
        <v>45065</v>
      </c>
      <c r="B328" s="787" t="s">
        <v>6044</v>
      </c>
      <c r="C328" s="787" t="s">
        <v>17</v>
      </c>
      <c r="D328" t="s">
        <v>14</v>
      </c>
      <c r="F328" s="121">
        <v>700</v>
      </c>
      <c r="G328" s="21">
        <f t="shared" si="5"/>
        <v>4504</v>
      </c>
      <c r="H328" s="21"/>
      <c r="K328" s="787"/>
    </row>
    <row r="329" spans="1:15">
      <c r="A329" s="41">
        <v>45077</v>
      </c>
      <c r="B329" s="786" t="s">
        <v>10</v>
      </c>
      <c r="C329" s="786" t="s">
        <v>18</v>
      </c>
      <c r="D329" t="s">
        <v>12</v>
      </c>
      <c r="E329" s="12">
        <v>41.6</v>
      </c>
      <c r="G329" s="21">
        <f t="shared" si="5"/>
        <v>4545.6000000000004</v>
      </c>
      <c r="H329" s="21"/>
      <c r="J329" s="12">
        <v>41.6</v>
      </c>
      <c r="K329" s="787"/>
    </row>
    <row r="330" spans="1:15">
      <c r="B330" s="787"/>
      <c r="C330" s="787"/>
      <c r="D330" t="s">
        <v>13</v>
      </c>
      <c r="E330" s="12">
        <v>2.1</v>
      </c>
      <c r="G330" s="21">
        <f t="shared" si="5"/>
        <v>4547.7000000000007</v>
      </c>
      <c r="H330" s="21"/>
      <c r="J330" s="12">
        <v>2.1</v>
      </c>
      <c r="K330" s="787"/>
    </row>
    <row r="331" spans="1:15">
      <c r="B331" s="787"/>
      <c r="C331" s="787"/>
      <c r="D331" t="s">
        <v>14</v>
      </c>
      <c r="E331" s="12">
        <v>700</v>
      </c>
      <c r="G331" s="21">
        <f t="shared" si="5"/>
        <v>5247.7000000000007</v>
      </c>
      <c r="H331" s="21"/>
      <c r="J331" s="12">
        <f>SUM(J329:J330)</f>
        <v>43.7</v>
      </c>
      <c r="K331" s="787">
        <v>45.7</v>
      </c>
    </row>
    <row r="332" spans="1:15">
      <c r="B332" s="787"/>
      <c r="C332" s="787"/>
      <c r="D332" s="188" t="s">
        <v>81</v>
      </c>
      <c r="E332" s="12">
        <v>10</v>
      </c>
      <c r="G332" s="21">
        <f t="shared" ref="G332:G339" si="6">+G331+E332-F332</f>
        <v>5257.7000000000007</v>
      </c>
      <c r="H332" s="21"/>
      <c r="K332" s="787"/>
    </row>
    <row r="333" spans="1:15">
      <c r="A333" s="39">
        <v>45103</v>
      </c>
      <c r="B333" s="787" t="s">
        <v>6045</v>
      </c>
      <c r="C333" s="787" t="s">
        <v>18</v>
      </c>
      <c r="F333" s="121">
        <v>1303.5</v>
      </c>
      <c r="G333" s="21">
        <f t="shared" si="6"/>
        <v>3954.2000000000007</v>
      </c>
      <c r="H333" s="21"/>
      <c r="K333" s="787"/>
    </row>
    <row r="334" spans="1:15" s="4" customFormat="1">
      <c r="A334" s="39">
        <v>45103</v>
      </c>
      <c r="B334" s="787" t="s">
        <v>6046</v>
      </c>
      <c r="C334" s="787" t="s">
        <v>18</v>
      </c>
      <c r="D334"/>
      <c r="F334" s="118">
        <v>1303.5</v>
      </c>
      <c r="G334" s="21">
        <f t="shared" si="6"/>
        <v>2650.7000000000007</v>
      </c>
      <c r="H334" s="21"/>
      <c r="I334"/>
      <c r="K334" s="787"/>
      <c r="L334" s="121"/>
      <c r="M334"/>
      <c r="N334"/>
      <c r="O334"/>
    </row>
    <row r="335" spans="1:15" s="4" customFormat="1">
      <c r="A335" s="39">
        <v>45140</v>
      </c>
      <c r="B335" s="787" t="s">
        <v>6047</v>
      </c>
      <c r="C335" s="787" t="s">
        <v>18</v>
      </c>
      <c r="D335" t="s">
        <v>12</v>
      </c>
      <c r="F335" s="118">
        <v>41.6</v>
      </c>
      <c r="G335" s="21">
        <f t="shared" si="6"/>
        <v>2609.1000000000008</v>
      </c>
      <c r="H335" s="21"/>
      <c r="I335"/>
      <c r="K335" s="787"/>
      <c r="L335" s="121"/>
      <c r="M335"/>
      <c r="N335"/>
      <c r="O335"/>
    </row>
    <row r="336" spans="1:15" s="4" customFormat="1">
      <c r="A336" s="39">
        <v>45140</v>
      </c>
      <c r="B336" s="787" t="s">
        <v>6047</v>
      </c>
      <c r="C336" s="787" t="s">
        <v>18</v>
      </c>
      <c r="D336" t="s">
        <v>13</v>
      </c>
      <c r="F336" s="118">
        <v>2.1</v>
      </c>
      <c r="G336" s="21">
        <f t="shared" si="6"/>
        <v>2607.0000000000009</v>
      </c>
      <c r="H336" s="21"/>
      <c r="I336"/>
      <c r="K336" s="787"/>
      <c r="L336" s="121"/>
      <c r="M336"/>
      <c r="N336"/>
      <c r="O336"/>
    </row>
    <row r="337" spans="1:15" s="4" customFormat="1">
      <c r="A337" s="39"/>
      <c r="B337" s="787" t="s">
        <v>6048</v>
      </c>
      <c r="C337" s="787"/>
      <c r="D337"/>
      <c r="F337" s="118">
        <v>2607</v>
      </c>
      <c r="G337" s="21">
        <f t="shared" si="6"/>
        <v>0</v>
      </c>
      <c r="H337" s="21"/>
      <c r="I337"/>
      <c r="K337" s="787"/>
      <c r="L337" s="121"/>
      <c r="M337"/>
      <c r="N337"/>
      <c r="O337"/>
    </row>
    <row r="338" spans="1:15" s="4" customFormat="1">
      <c r="A338" s="41">
        <v>45107</v>
      </c>
      <c r="B338" s="786" t="s">
        <v>10</v>
      </c>
      <c r="C338" s="786" t="s">
        <v>19</v>
      </c>
      <c r="D338" t="s">
        <v>12</v>
      </c>
      <c r="E338" s="12">
        <v>42.4</v>
      </c>
      <c r="F338" s="118"/>
      <c r="G338" s="21">
        <f t="shared" si="6"/>
        <v>42.4</v>
      </c>
      <c r="H338" s="21"/>
      <c r="I338"/>
      <c r="K338" s="787"/>
      <c r="L338" s="121"/>
      <c r="M338"/>
      <c r="N338"/>
      <c r="O338"/>
    </row>
    <row r="339" spans="1:15" s="4" customFormat="1">
      <c r="A339" s="39"/>
      <c r="B339" s="787"/>
      <c r="C339" s="787"/>
      <c r="D339" t="s">
        <v>13</v>
      </c>
      <c r="E339" s="12">
        <v>2</v>
      </c>
      <c r="F339" s="118"/>
      <c r="G339" s="21">
        <f t="shared" si="6"/>
        <v>44.4</v>
      </c>
      <c r="H339" s="21"/>
      <c r="I339"/>
      <c r="K339" s="787"/>
      <c r="L339" s="121"/>
      <c r="M339"/>
      <c r="N339"/>
      <c r="O339"/>
    </row>
    <row r="340" spans="1:15" s="4" customFormat="1">
      <c r="A340" s="39"/>
      <c r="B340" s="787"/>
      <c r="C340" s="787"/>
      <c r="D340" t="s">
        <v>14</v>
      </c>
      <c r="E340" s="12">
        <v>700</v>
      </c>
      <c r="F340" s="118"/>
      <c r="G340" s="21">
        <f t="shared" ref="G340:G342" si="7">+G339+E340-F340</f>
        <v>744.4</v>
      </c>
      <c r="H340" s="21"/>
      <c r="I340"/>
      <c r="K340" s="786"/>
      <c r="L340" s="121"/>
      <c r="M340" s="12"/>
      <c r="N340"/>
      <c r="O340"/>
    </row>
    <row r="341" spans="1:15" s="4" customFormat="1">
      <c r="A341" s="39">
        <v>45140</v>
      </c>
      <c r="B341" s="787" t="s">
        <v>6049</v>
      </c>
      <c r="C341" s="787" t="s">
        <v>19</v>
      </c>
      <c r="D341" t="s">
        <v>14</v>
      </c>
      <c r="F341" s="118">
        <v>700</v>
      </c>
      <c r="G341" s="21">
        <f t="shared" si="7"/>
        <v>44.399999999999977</v>
      </c>
      <c r="H341" s="21"/>
      <c r="I341"/>
      <c r="K341" s="787"/>
      <c r="L341" s="121"/>
      <c r="M341" s="12"/>
      <c r="N341"/>
      <c r="O341"/>
    </row>
    <row r="342" spans="1:15" s="4" customFormat="1">
      <c r="A342" s="39">
        <v>45154</v>
      </c>
      <c r="B342" s="787" t="s">
        <v>6050</v>
      </c>
      <c r="C342" s="787" t="s">
        <v>19</v>
      </c>
      <c r="D342" t="s">
        <v>12</v>
      </c>
      <c r="F342" s="121">
        <v>42.4</v>
      </c>
      <c r="G342" s="21">
        <f t="shared" si="7"/>
        <v>1.9999999999999787</v>
      </c>
      <c r="H342" s="21"/>
      <c r="I342"/>
      <c r="K342" s="787"/>
      <c r="L342" s="121"/>
      <c r="M342" s="12"/>
      <c r="N342"/>
      <c r="O342"/>
    </row>
    <row r="343" spans="1:15" s="4" customFormat="1">
      <c r="A343" s="39">
        <v>45154</v>
      </c>
      <c r="B343" s="787" t="s">
        <v>6050</v>
      </c>
      <c r="C343" s="787" t="s">
        <v>19</v>
      </c>
      <c r="D343" t="s">
        <v>13</v>
      </c>
      <c r="F343" s="121">
        <v>2</v>
      </c>
      <c r="G343" s="21">
        <f t="shared" ref="G343:G407" si="8">+G342+E343-F343</f>
        <v>-2.1316282072803006E-14</v>
      </c>
      <c r="H343" s="21"/>
      <c r="I343"/>
      <c r="K343" s="787"/>
      <c r="L343" s="121"/>
      <c r="M343" s="12"/>
      <c r="N343"/>
      <c r="O343"/>
    </row>
    <row r="344" spans="1:15" s="4" customFormat="1">
      <c r="A344" s="41">
        <v>45138</v>
      </c>
      <c r="B344" s="786" t="s">
        <v>10</v>
      </c>
      <c r="C344" s="786" t="s">
        <v>20</v>
      </c>
      <c r="D344" t="s">
        <v>12</v>
      </c>
      <c r="E344" s="12">
        <v>39.9</v>
      </c>
      <c r="F344" s="118"/>
      <c r="G344" s="21">
        <f t="shared" si="8"/>
        <v>39.899999999999977</v>
      </c>
      <c r="H344" s="21"/>
      <c r="I344"/>
      <c r="K344" s="787"/>
      <c r="L344" s="121"/>
      <c r="M344"/>
      <c r="N344"/>
      <c r="O344"/>
    </row>
    <row r="345" spans="1:15" s="4" customFormat="1">
      <c r="A345" s="39"/>
      <c r="B345" s="787"/>
      <c r="C345" s="787"/>
      <c r="D345" t="s">
        <v>13</v>
      </c>
      <c r="E345" s="12">
        <v>2</v>
      </c>
      <c r="F345" s="118"/>
      <c r="G345" s="21">
        <f t="shared" si="8"/>
        <v>41.899999999999977</v>
      </c>
      <c r="H345" s="21"/>
      <c r="I345"/>
      <c r="K345" s="787"/>
      <c r="L345" s="121"/>
      <c r="M345"/>
      <c r="N345"/>
      <c r="O345"/>
    </row>
    <row r="346" spans="1:15" s="4" customFormat="1">
      <c r="A346" s="39"/>
      <c r="B346" s="787"/>
      <c r="C346" s="787"/>
      <c r="D346" t="s">
        <v>14</v>
      </c>
      <c r="E346" s="12">
        <v>700</v>
      </c>
      <c r="F346" s="118"/>
      <c r="G346" s="21">
        <f t="shared" si="8"/>
        <v>741.9</v>
      </c>
      <c r="H346" s="21"/>
      <c r="I346"/>
      <c r="K346" s="787"/>
      <c r="L346" s="121"/>
      <c r="M346"/>
      <c r="N346"/>
      <c r="O346"/>
    </row>
    <row r="347" spans="1:15" s="4" customFormat="1">
      <c r="A347" s="39">
        <v>45180</v>
      </c>
      <c r="B347" s="787" t="s">
        <v>6051</v>
      </c>
      <c r="C347" s="787" t="s">
        <v>20</v>
      </c>
      <c r="D347" t="s">
        <v>14</v>
      </c>
      <c r="F347" s="118">
        <v>700</v>
      </c>
      <c r="G347" s="21">
        <f t="shared" si="8"/>
        <v>41.899999999999977</v>
      </c>
      <c r="H347" s="21"/>
      <c r="I347"/>
      <c r="K347" s="787"/>
      <c r="L347" s="121"/>
      <c r="M347"/>
      <c r="N347"/>
      <c r="O347"/>
    </row>
    <row r="348" spans="1:15" s="4" customFormat="1">
      <c r="A348" s="39">
        <v>45181</v>
      </c>
      <c r="B348" s="787" t="s">
        <v>6052</v>
      </c>
      <c r="C348" s="787" t="s">
        <v>20</v>
      </c>
      <c r="D348" t="s">
        <v>12</v>
      </c>
      <c r="F348" s="121">
        <v>39.9</v>
      </c>
      <c r="G348" s="21">
        <f t="shared" si="8"/>
        <v>1.9999999999999787</v>
      </c>
      <c r="H348" s="21"/>
      <c r="I348"/>
      <c r="K348" s="787"/>
      <c r="L348" s="121"/>
      <c r="M348"/>
      <c r="N348"/>
      <c r="O348"/>
    </row>
    <row r="349" spans="1:15" s="4" customFormat="1">
      <c r="A349" s="39">
        <v>45181</v>
      </c>
      <c r="B349" s="787" t="s">
        <v>6052</v>
      </c>
      <c r="C349" s="787" t="s">
        <v>20</v>
      </c>
      <c r="D349" t="s">
        <v>13</v>
      </c>
      <c r="F349" s="121">
        <v>2</v>
      </c>
      <c r="G349" s="21">
        <f t="shared" si="8"/>
        <v>-2.1316282072803006E-14</v>
      </c>
      <c r="H349" s="21"/>
      <c r="I349"/>
      <c r="K349" s="787"/>
      <c r="L349" s="121"/>
      <c r="M349"/>
      <c r="N349"/>
      <c r="O349"/>
    </row>
    <row r="350" spans="1:15" s="4" customFormat="1">
      <c r="A350" s="41">
        <v>45169</v>
      </c>
      <c r="B350" s="786" t="s">
        <v>10</v>
      </c>
      <c r="C350" s="786" t="s">
        <v>21</v>
      </c>
      <c r="D350" t="s">
        <v>12</v>
      </c>
      <c r="E350" s="12">
        <v>38.200000000000003</v>
      </c>
      <c r="F350" s="118"/>
      <c r="G350" s="21">
        <f t="shared" si="8"/>
        <v>38.199999999999982</v>
      </c>
      <c r="H350" s="21"/>
      <c r="I350"/>
      <c r="K350" s="787"/>
      <c r="L350" s="121"/>
      <c r="M350"/>
      <c r="N350"/>
      <c r="O350"/>
    </row>
    <row r="351" spans="1:15">
      <c r="B351" s="787"/>
      <c r="C351" s="787"/>
      <c r="D351" t="s">
        <v>13</v>
      </c>
      <c r="E351" s="12">
        <v>2.2999999999999998</v>
      </c>
      <c r="G351" s="21">
        <f t="shared" si="8"/>
        <v>40.499999999999979</v>
      </c>
      <c r="H351" s="21"/>
      <c r="K351" s="786"/>
      <c r="M351" s="12"/>
    </row>
    <row r="352" spans="1:15">
      <c r="B352" s="787"/>
      <c r="C352" s="787"/>
      <c r="D352" t="s">
        <v>14</v>
      </c>
      <c r="E352" s="12">
        <v>700</v>
      </c>
      <c r="G352" s="21">
        <f t="shared" si="8"/>
        <v>740.5</v>
      </c>
      <c r="H352" s="21"/>
      <c r="K352" s="787"/>
      <c r="M352" s="12"/>
    </row>
    <row r="353" spans="1:14">
      <c r="A353" s="39">
        <v>45205</v>
      </c>
      <c r="B353" s="787" t="s">
        <v>6053</v>
      </c>
      <c r="C353" s="787" t="s">
        <v>21</v>
      </c>
      <c r="D353" t="s">
        <v>14</v>
      </c>
      <c r="F353" s="121">
        <v>700</v>
      </c>
      <c r="G353" s="21">
        <f t="shared" si="8"/>
        <v>40.5</v>
      </c>
      <c r="H353" s="21"/>
      <c r="K353" s="787"/>
      <c r="M353" s="12"/>
    </row>
    <row r="354" spans="1:14">
      <c r="A354" s="39">
        <v>45205</v>
      </c>
      <c r="B354" s="787" t="s">
        <v>6054</v>
      </c>
      <c r="C354" s="787" t="s">
        <v>21</v>
      </c>
      <c r="D354" t="s">
        <v>12</v>
      </c>
      <c r="F354" s="121">
        <v>38.200000000000003</v>
      </c>
      <c r="G354" s="21">
        <f t="shared" si="8"/>
        <v>2.2999999999999972</v>
      </c>
      <c r="H354" s="21"/>
      <c r="K354" s="787"/>
    </row>
    <row r="355" spans="1:14">
      <c r="A355" s="39">
        <v>45205</v>
      </c>
      <c r="B355" s="787" t="s">
        <v>6054</v>
      </c>
      <c r="C355" s="787" t="s">
        <v>21</v>
      </c>
      <c r="D355" t="s">
        <v>13</v>
      </c>
      <c r="F355" s="121">
        <v>2.2999999999999998</v>
      </c>
      <c r="G355" s="21">
        <f t="shared" si="8"/>
        <v>0</v>
      </c>
      <c r="H355" s="21"/>
      <c r="K355" s="787"/>
    </row>
    <row r="356" spans="1:14">
      <c r="A356" s="41">
        <v>45199</v>
      </c>
      <c r="B356" s="786" t="s">
        <v>10</v>
      </c>
      <c r="C356" s="786" t="s">
        <v>91</v>
      </c>
      <c r="D356" t="s">
        <v>12</v>
      </c>
      <c r="E356" s="12">
        <v>38</v>
      </c>
      <c r="G356" s="21">
        <f t="shared" si="8"/>
        <v>38</v>
      </c>
      <c r="H356" s="21"/>
      <c r="K356" s="787"/>
    </row>
    <row r="357" spans="1:14">
      <c r="B357" s="787"/>
      <c r="C357" s="787"/>
      <c r="D357" t="s">
        <v>13</v>
      </c>
      <c r="E357" s="12">
        <v>2</v>
      </c>
      <c r="G357" s="21">
        <f t="shared" si="8"/>
        <v>40</v>
      </c>
      <c r="H357" s="21"/>
      <c r="K357" s="787"/>
      <c r="N357" s="121"/>
    </row>
    <row r="358" spans="1:14">
      <c r="B358" s="787"/>
      <c r="C358" s="787"/>
      <c r="D358" t="s">
        <v>14</v>
      </c>
      <c r="E358" s="12">
        <v>700</v>
      </c>
      <c r="G358" s="21">
        <f t="shared" si="8"/>
        <v>740</v>
      </c>
      <c r="H358" s="21"/>
      <c r="K358" s="787"/>
      <c r="M358" s="121"/>
      <c r="N358" s="121"/>
    </row>
    <row r="359" spans="1:14">
      <c r="A359" s="39">
        <v>45245</v>
      </c>
      <c r="B359" s="787" t="s">
        <v>6055</v>
      </c>
      <c r="C359" s="787" t="s">
        <v>91</v>
      </c>
      <c r="D359" t="s">
        <v>12</v>
      </c>
      <c r="F359" s="121">
        <v>38</v>
      </c>
      <c r="G359" s="21">
        <f t="shared" si="8"/>
        <v>702</v>
      </c>
      <c r="H359" s="21"/>
      <c r="K359" s="786"/>
      <c r="M359" s="4"/>
    </row>
    <row r="360" spans="1:14">
      <c r="A360" s="39">
        <v>45245</v>
      </c>
      <c r="B360" s="787" t="s">
        <v>6055</v>
      </c>
      <c r="C360" s="787" t="s">
        <v>91</v>
      </c>
      <c r="D360" t="s">
        <v>13</v>
      </c>
      <c r="F360" s="121">
        <v>2</v>
      </c>
      <c r="G360" s="21">
        <f t="shared" si="8"/>
        <v>700</v>
      </c>
      <c r="H360" s="21"/>
      <c r="K360" s="796" t="s">
        <v>24</v>
      </c>
      <c r="L360" s="121" t="s">
        <v>14</v>
      </c>
      <c r="M360" s="12">
        <v>700</v>
      </c>
      <c r="N360" s="12"/>
    </row>
    <row r="361" spans="1:14">
      <c r="A361" s="39">
        <v>45245</v>
      </c>
      <c r="B361" s="787" t="s">
        <v>6056</v>
      </c>
      <c r="C361" s="787" t="s">
        <v>91</v>
      </c>
      <c r="D361" t="s">
        <v>14</v>
      </c>
      <c r="F361" s="121">
        <v>700</v>
      </c>
      <c r="G361" s="21">
        <f t="shared" si="8"/>
        <v>0</v>
      </c>
      <c r="H361" s="21"/>
      <c r="K361" s="786" t="s">
        <v>25</v>
      </c>
      <c r="L361" s="121" t="s">
        <v>12</v>
      </c>
      <c r="M361" s="12">
        <v>42.9</v>
      </c>
      <c r="N361" s="12"/>
    </row>
    <row r="362" spans="1:14">
      <c r="A362" s="41">
        <v>45230</v>
      </c>
      <c r="B362" s="786" t="s">
        <v>10</v>
      </c>
      <c r="C362" s="786" t="s">
        <v>23</v>
      </c>
      <c r="D362" t="s">
        <v>12</v>
      </c>
      <c r="E362" s="121">
        <v>37</v>
      </c>
      <c r="G362" s="21">
        <f t="shared" si="8"/>
        <v>37</v>
      </c>
      <c r="H362" s="21"/>
      <c r="K362" s="787"/>
      <c r="L362" s="121" t="s">
        <v>13</v>
      </c>
      <c r="M362" s="12">
        <v>5</v>
      </c>
    </row>
    <row r="363" spans="1:14">
      <c r="B363" s="787"/>
      <c r="C363" s="787"/>
      <c r="D363" t="s">
        <v>13</v>
      </c>
      <c r="E363" s="121">
        <v>2</v>
      </c>
      <c r="G363" s="21">
        <f t="shared" si="8"/>
        <v>39</v>
      </c>
      <c r="H363" s="21"/>
      <c r="K363" s="787"/>
      <c r="L363" s="121" t="s">
        <v>14</v>
      </c>
      <c r="M363" s="12">
        <v>700</v>
      </c>
    </row>
    <row r="364" spans="1:14">
      <c r="B364" s="787"/>
      <c r="C364" s="787"/>
      <c r="D364" t="s">
        <v>14</v>
      </c>
      <c r="E364" s="4">
        <v>700</v>
      </c>
      <c r="G364" s="21">
        <f t="shared" si="8"/>
        <v>739</v>
      </c>
      <c r="H364" s="21"/>
      <c r="K364" s="787"/>
      <c r="M364" s="12">
        <f>SUM(M359:M363)</f>
        <v>1447.9</v>
      </c>
    </row>
    <row r="365" spans="1:14">
      <c r="A365" s="39">
        <v>45289</v>
      </c>
      <c r="B365" s="787" t="s">
        <v>6057</v>
      </c>
      <c r="C365" s="787" t="s">
        <v>23</v>
      </c>
      <c r="D365" t="s">
        <v>14</v>
      </c>
      <c r="E365" s="4"/>
      <c r="F365" s="118">
        <v>700</v>
      </c>
      <c r="G365" s="21">
        <f t="shared" si="8"/>
        <v>39</v>
      </c>
      <c r="H365" s="21"/>
      <c r="K365" s="787"/>
    </row>
    <row r="366" spans="1:14">
      <c r="A366" s="39">
        <v>45289</v>
      </c>
      <c r="B366" s="787" t="s">
        <v>6058</v>
      </c>
      <c r="C366" s="787" t="s">
        <v>23</v>
      </c>
      <c r="D366" t="s">
        <v>12</v>
      </c>
      <c r="E366" s="4"/>
      <c r="F366" s="118">
        <v>37</v>
      </c>
      <c r="G366" s="21">
        <f t="shared" si="8"/>
        <v>2</v>
      </c>
      <c r="H366" s="21"/>
      <c r="K366" s="787"/>
    </row>
    <row r="367" spans="1:14">
      <c r="A367" s="39">
        <v>45289</v>
      </c>
      <c r="B367" s="787" t="s">
        <v>6058</v>
      </c>
      <c r="C367" s="787" t="s">
        <v>23</v>
      </c>
      <c r="D367" t="s">
        <v>13</v>
      </c>
      <c r="E367" s="4"/>
      <c r="F367" s="118">
        <v>2</v>
      </c>
      <c r="G367" s="21">
        <f t="shared" si="8"/>
        <v>0</v>
      </c>
      <c r="H367" s="21"/>
      <c r="K367" s="787"/>
    </row>
    <row r="368" spans="1:14">
      <c r="A368" s="52">
        <v>45260</v>
      </c>
      <c r="B368" s="796" t="s">
        <v>10</v>
      </c>
      <c r="C368" s="796" t="s">
        <v>24</v>
      </c>
      <c r="D368" t="s">
        <v>12</v>
      </c>
      <c r="E368" s="12">
        <v>40.200000000000003</v>
      </c>
      <c r="G368" s="21">
        <f t="shared" si="8"/>
        <v>40.200000000000003</v>
      </c>
      <c r="H368" s="21"/>
      <c r="K368" s="787"/>
    </row>
    <row r="369" spans="1:18">
      <c r="A369" s="52"/>
      <c r="B369" s="796"/>
      <c r="C369" s="796"/>
      <c r="D369" t="s">
        <v>13</v>
      </c>
      <c r="E369" s="12">
        <v>10</v>
      </c>
      <c r="G369" s="21">
        <f t="shared" si="8"/>
        <v>50.2</v>
      </c>
      <c r="H369" s="21"/>
      <c r="K369" s="787"/>
    </row>
    <row r="370" spans="1:18">
      <c r="A370" s="49"/>
      <c r="B370" s="795"/>
      <c r="C370" s="795"/>
      <c r="D370" t="s">
        <v>14</v>
      </c>
      <c r="E370" s="12">
        <v>700</v>
      </c>
      <c r="G370" s="21">
        <f t="shared" si="8"/>
        <v>750.2</v>
      </c>
      <c r="H370" s="21"/>
      <c r="K370" s="787"/>
    </row>
    <row r="371" spans="1:18">
      <c r="A371" s="39">
        <v>45289</v>
      </c>
      <c r="B371" s="787" t="s">
        <v>6058</v>
      </c>
      <c r="C371" s="787" t="s">
        <v>24</v>
      </c>
      <c r="D371" t="s">
        <v>12</v>
      </c>
      <c r="F371" s="121">
        <v>40.200000000000003</v>
      </c>
      <c r="G371" s="21">
        <f t="shared" si="8"/>
        <v>710</v>
      </c>
      <c r="H371" s="21"/>
      <c r="K371" s="787"/>
    </row>
    <row r="372" spans="1:18">
      <c r="A372" s="39">
        <v>45289</v>
      </c>
      <c r="B372" s="787" t="s">
        <v>6058</v>
      </c>
      <c r="C372" s="787" t="s">
        <v>24</v>
      </c>
      <c r="D372" t="s">
        <v>13</v>
      </c>
      <c r="F372" s="121">
        <v>10</v>
      </c>
      <c r="G372" s="21">
        <f t="shared" si="8"/>
        <v>700</v>
      </c>
      <c r="H372" s="21"/>
      <c r="K372" s="787"/>
    </row>
    <row r="373" spans="1:18" s="365" customFormat="1">
      <c r="A373" s="364">
        <v>45321</v>
      </c>
      <c r="B373" s="807" t="s">
        <v>6059</v>
      </c>
      <c r="C373" s="807" t="s">
        <v>24</v>
      </c>
      <c r="D373" s="365" t="s">
        <v>14</v>
      </c>
      <c r="E373" s="370"/>
      <c r="F373" s="368">
        <v>700</v>
      </c>
      <c r="G373" s="398">
        <f t="shared" si="8"/>
        <v>0</v>
      </c>
      <c r="H373" s="398"/>
      <c r="K373" s="807"/>
      <c r="L373" s="368"/>
    </row>
    <row r="374" spans="1:18">
      <c r="A374" s="41">
        <v>45291</v>
      </c>
      <c r="B374" s="786" t="s">
        <v>10</v>
      </c>
      <c r="C374" s="786" t="s">
        <v>25</v>
      </c>
      <c r="D374" t="s">
        <v>12</v>
      </c>
      <c r="E374" s="12">
        <v>42.9</v>
      </c>
      <c r="G374" s="21">
        <f t="shared" si="8"/>
        <v>42.9</v>
      </c>
      <c r="H374" s="21"/>
      <c r="K374" s="787"/>
    </row>
    <row r="375" spans="1:18">
      <c r="B375" s="787"/>
      <c r="C375" s="787"/>
      <c r="D375" t="s">
        <v>13</v>
      </c>
      <c r="E375" s="12">
        <v>5</v>
      </c>
      <c r="G375" s="21">
        <f t="shared" si="8"/>
        <v>47.9</v>
      </c>
      <c r="H375" s="21"/>
      <c r="K375" s="787"/>
    </row>
    <row r="376" spans="1:18">
      <c r="B376" s="787"/>
      <c r="C376" s="787"/>
      <c r="D376" t="s">
        <v>14</v>
      </c>
      <c r="E376" s="12">
        <v>700</v>
      </c>
      <c r="G376" s="21">
        <f t="shared" si="8"/>
        <v>747.9</v>
      </c>
      <c r="H376" s="21"/>
      <c r="K376" s="787"/>
      <c r="P376" s="822"/>
      <c r="Q376" s="822"/>
      <c r="R376" s="822"/>
    </row>
    <row r="377" spans="1:18">
      <c r="A377" s="39">
        <v>45321</v>
      </c>
      <c r="B377" s="787" t="s">
        <v>6060</v>
      </c>
      <c r="C377" s="787" t="s">
        <v>25</v>
      </c>
      <c r="D377" t="s">
        <v>12</v>
      </c>
      <c r="F377" s="121">
        <v>42.9</v>
      </c>
      <c r="G377" s="21">
        <f t="shared" si="8"/>
        <v>705</v>
      </c>
      <c r="H377" s="21"/>
      <c r="K377" s="787"/>
    </row>
    <row r="378" spans="1:18">
      <c r="A378" s="39">
        <v>45321</v>
      </c>
      <c r="B378" s="787" t="s">
        <v>6060</v>
      </c>
      <c r="C378" s="787" t="s">
        <v>25</v>
      </c>
      <c r="D378" t="s">
        <v>13</v>
      </c>
      <c r="F378" s="121">
        <v>5</v>
      </c>
      <c r="G378" s="21">
        <f t="shared" si="8"/>
        <v>700</v>
      </c>
      <c r="H378" s="21"/>
      <c r="K378" s="787"/>
    </row>
    <row r="379" spans="1:18" s="365" customFormat="1">
      <c r="A379" s="364">
        <v>45364</v>
      </c>
      <c r="B379" s="807" t="s">
        <v>6061</v>
      </c>
      <c r="C379" s="807" t="s">
        <v>25</v>
      </c>
      <c r="D379" s="365" t="s">
        <v>14</v>
      </c>
      <c r="E379" s="370"/>
      <c r="F379" s="368">
        <v>700</v>
      </c>
      <c r="G379" s="398">
        <f t="shared" si="8"/>
        <v>0</v>
      </c>
      <c r="H379" s="398"/>
      <c r="K379" s="807"/>
      <c r="L379" s="368"/>
    </row>
    <row r="380" spans="1:18">
      <c r="A380" s="41">
        <v>45322</v>
      </c>
      <c r="B380" s="786" t="s">
        <v>10</v>
      </c>
      <c r="C380" s="786" t="s">
        <v>11</v>
      </c>
      <c r="D380" t="s">
        <v>12</v>
      </c>
      <c r="E380" s="12">
        <v>47.9</v>
      </c>
      <c r="G380" s="21">
        <f t="shared" si="8"/>
        <v>47.9</v>
      </c>
      <c r="H380" s="21"/>
      <c r="K380" s="787"/>
    </row>
    <row r="381" spans="1:18">
      <c r="B381" s="787"/>
      <c r="C381" s="787"/>
      <c r="D381" t="s">
        <v>13</v>
      </c>
      <c r="E381" s="12">
        <v>8.8000000000000007</v>
      </c>
      <c r="G381" s="21">
        <f t="shared" si="8"/>
        <v>56.7</v>
      </c>
      <c r="H381" s="21"/>
      <c r="K381" s="786"/>
      <c r="N381" s="12"/>
    </row>
    <row r="382" spans="1:18">
      <c r="B382" s="787"/>
      <c r="C382" s="787"/>
      <c r="D382" t="s">
        <v>14</v>
      </c>
      <c r="E382" s="12">
        <v>700</v>
      </c>
      <c r="G382" s="21">
        <f t="shared" si="8"/>
        <v>756.7</v>
      </c>
      <c r="H382" s="21"/>
      <c r="K382" s="786"/>
      <c r="N382" s="12"/>
    </row>
    <row r="383" spans="1:18">
      <c r="A383" s="39">
        <v>45364</v>
      </c>
      <c r="B383" s="787" t="s">
        <v>6062</v>
      </c>
      <c r="C383" s="787" t="s">
        <v>11</v>
      </c>
      <c r="D383" t="s">
        <v>12</v>
      </c>
      <c r="F383" s="121">
        <v>47.9</v>
      </c>
      <c r="G383" s="21">
        <f t="shared" si="8"/>
        <v>708.80000000000007</v>
      </c>
      <c r="H383" s="21"/>
      <c r="K383" s="786"/>
      <c r="N383" s="12"/>
    </row>
    <row r="384" spans="1:18">
      <c r="A384" s="39">
        <v>45364</v>
      </c>
      <c r="B384" s="787" t="s">
        <v>6062</v>
      </c>
      <c r="C384" s="787" t="s">
        <v>11</v>
      </c>
      <c r="D384" t="s">
        <v>13</v>
      </c>
      <c r="F384" s="121">
        <v>8.8000000000000007</v>
      </c>
      <c r="G384" s="21">
        <f t="shared" si="8"/>
        <v>700.00000000000011</v>
      </c>
      <c r="H384" s="21"/>
      <c r="K384" s="786"/>
      <c r="N384" s="12"/>
    </row>
    <row r="385" spans="1:16" s="365" customFormat="1">
      <c r="A385" s="364">
        <v>45364</v>
      </c>
      <c r="B385" s="807" t="s">
        <v>6061</v>
      </c>
      <c r="C385" s="807" t="s">
        <v>11</v>
      </c>
      <c r="D385" s="365" t="s">
        <v>14</v>
      </c>
      <c r="E385" s="370"/>
      <c r="F385" s="368">
        <v>700</v>
      </c>
      <c r="G385" s="398">
        <f t="shared" si="8"/>
        <v>0</v>
      </c>
      <c r="H385" s="398"/>
      <c r="K385" s="818"/>
      <c r="L385" s="368"/>
      <c r="N385" s="370"/>
    </row>
    <row r="386" spans="1:16">
      <c r="A386" s="41">
        <v>45351</v>
      </c>
      <c r="B386" s="786" t="s">
        <v>10</v>
      </c>
      <c r="C386" s="786" t="s">
        <v>15</v>
      </c>
      <c r="D386" t="s">
        <v>12</v>
      </c>
      <c r="E386" s="12">
        <v>49.6</v>
      </c>
      <c r="G386" s="21">
        <f t="shared" si="8"/>
        <v>49.6</v>
      </c>
      <c r="H386" s="21"/>
      <c r="K386" s="787"/>
      <c r="N386" s="12"/>
    </row>
    <row r="387" spans="1:16">
      <c r="B387" s="787"/>
      <c r="C387" s="787"/>
      <c r="D387" t="s">
        <v>13</v>
      </c>
      <c r="E387" s="12">
        <v>5</v>
      </c>
      <c r="G387" s="21">
        <f t="shared" si="8"/>
        <v>54.6</v>
      </c>
      <c r="H387" s="21"/>
      <c r="K387" s="787"/>
      <c r="N387" s="12"/>
    </row>
    <row r="388" spans="1:16">
      <c r="B388" s="787"/>
      <c r="C388" s="787"/>
      <c r="D388" t="s">
        <v>14</v>
      </c>
      <c r="E388" s="12">
        <v>700</v>
      </c>
      <c r="G388" s="21">
        <f t="shared" si="8"/>
        <v>754.6</v>
      </c>
      <c r="H388" s="21"/>
      <c r="K388" s="786"/>
      <c r="M388" s="12"/>
    </row>
    <row r="389" spans="1:16" s="365" customFormat="1">
      <c r="A389" s="364">
        <v>45387</v>
      </c>
      <c r="B389" s="807" t="s">
        <v>6063</v>
      </c>
      <c r="C389" s="807" t="s">
        <v>15</v>
      </c>
      <c r="D389" s="365" t="s">
        <v>14</v>
      </c>
      <c r="E389" s="370"/>
      <c r="F389" s="368">
        <v>700</v>
      </c>
      <c r="G389" s="398">
        <f t="shared" si="8"/>
        <v>54.600000000000023</v>
      </c>
      <c r="H389" s="398"/>
      <c r="J389" s="894" t="s">
        <v>6064</v>
      </c>
      <c r="K389" s="894"/>
      <c r="L389" s="894"/>
      <c r="M389" s="413"/>
    </row>
    <row r="390" spans="1:16">
      <c r="A390" s="39">
        <v>45427</v>
      </c>
      <c r="B390" s="787" t="s">
        <v>6065</v>
      </c>
      <c r="C390" s="787" t="s">
        <v>15</v>
      </c>
      <c r="D390" t="s">
        <v>12</v>
      </c>
      <c r="F390" s="121">
        <v>49.6</v>
      </c>
      <c r="G390" s="21">
        <f t="shared" si="8"/>
        <v>5.0000000000000213</v>
      </c>
      <c r="H390" s="21"/>
      <c r="I390">
        <v>2024</v>
      </c>
      <c r="J390" s="786" t="s">
        <v>18</v>
      </c>
      <c r="K390" t="s">
        <v>14</v>
      </c>
      <c r="L390" s="118">
        <v>700</v>
      </c>
      <c r="M390" s="786"/>
    </row>
    <row r="391" spans="1:16">
      <c r="A391" s="39">
        <v>45427</v>
      </c>
      <c r="B391" s="787" t="s">
        <v>6065</v>
      </c>
      <c r="C391" s="787" t="s">
        <v>15</v>
      </c>
      <c r="D391" t="s">
        <v>13</v>
      </c>
      <c r="F391" s="121">
        <v>5</v>
      </c>
      <c r="G391" s="21">
        <f t="shared" si="8"/>
        <v>2.1316282072803006E-14</v>
      </c>
      <c r="H391" s="21"/>
      <c r="J391" s="787"/>
      <c r="K391"/>
      <c r="L391" s="121">
        <f>SUM(L390)</f>
        <v>700</v>
      </c>
      <c r="M391" s="786"/>
    </row>
    <row r="392" spans="1:16">
      <c r="A392" s="41">
        <v>45382</v>
      </c>
      <c r="B392" s="786" t="s">
        <v>10</v>
      </c>
      <c r="C392" s="786" t="s">
        <v>16</v>
      </c>
      <c r="D392" t="s">
        <v>12</v>
      </c>
      <c r="E392" s="121">
        <v>48.1</v>
      </c>
      <c r="G392" s="21">
        <f t="shared" si="8"/>
        <v>48.100000000000023</v>
      </c>
      <c r="H392" s="21"/>
      <c r="J392" s="786"/>
      <c r="K392"/>
      <c r="M392" s="4"/>
      <c r="N392" s="12"/>
      <c r="P392" s="26"/>
    </row>
    <row r="393" spans="1:16">
      <c r="B393" s="787"/>
      <c r="C393" s="787"/>
      <c r="D393" t="s">
        <v>13</v>
      </c>
      <c r="E393" s="121">
        <v>5</v>
      </c>
      <c r="G393" s="21">
        <f t="shared" si="8"/>
        <v>53.100000000000023</v>
      </c>
      <c r="H393" s="21"/>
      <c r="K393"/>
      <c r="L393" s="118"/>
      <c r="M393" s="12"/>
    </row>
    <row r="394" spans="1:16">
      <c r="B394" s="787"/>
      <c r="C394" s="787"/>
      <c r="D394" t="s">
        <v>14</v>
      </c>
      <c r="E394" s="121">
        <v>700</v>
      </c>
      <c r="G394" s="21">
        <f t="shared" si="8"/>
        <v>753.1</v>
      </c>
      <c r="H394" s="21"/>
      <c r="K394"/>
      <c r="L394" s="118"/>
      <c r="M394" s="121"/>
    </row>
    <row r="395" spans="1:16" s="365" customFormat="1">
      <c r="A395" s="364">
        <v>45427</v>
      </c>
      <c r="B395" s="807" t="s">
        <v>6066</v>
      </c>
      <c r="C395" s="807" t="s">
        <v>16</v>
      </c>
      <c r="D395" s="365" t="s">
        <v>14</v>
      </c>
      <c r="E395" s="368"/>
      <c r="F395" s="368">
        <v>700</v>
      </c>
      <c r="G395" s="398">
        <f t="shared" si="8"/>
        <v>53.100000000000023</v>
      </c>
      <c r="H395" s="398"/>
      <c r="K395" s="818"/>
      <c r="L395" s="368"/>
      <c r="M395" s="368"/>
    </row>
    <row r="396" spans="1:16">
      <c r="A396" s="39">
        <v>45427</v>
      </c>
      <c r="B396" s="787" t="s">
        <v>6065</v>
      </c>
      <c r="C396" s="787" t="s">
        <v>16</v>
      </c>
      <c r="D396" t="s">
        <v>12</v>
      </c>
      <c r="E396" s="121"/>
      <c r="F396" s="121">
        <v>48.1</v>
      </c>
      <c r="G396" s="21">
        <f t="shared" si="8"/>
        <v>5.0000000000000213</v>
      </c>
      <c r="H396" s="21"/>
      <c r="K396" s="786"/>
      <c r="M396" s="121"/>
    </row>
    <row r="397" spans="1:16">
      <c r="A397" s="39">
        <v>45427</v>
      </c>
      <c r="B397" s="787" t="s">
        <v>6065</v>
      </c>
      <c r="C397" s="787" t="s">
        <v>16</v>
      </c>
      <c r="D397" t="s">
        <v>13</v>
      </c>
      <c r="E397" s="121"/>
      <c r="F397" s="121">
        <v>5</v>
      </c>
      <c r="G397" s="21">
        <f t="shared" si="8"/>
        <v>2.1316282072803006E-14</v>
      </c>
      <c r="H397" s="21"/>
      <c r="K397" s="786"/>
      <c r="M397" s="121"/>
    </row>
    <row r="398" spans="1:16">
      <c r="A398" s="41">
        <v>45412</v>
      </c>
      <c r="B398" s="786" t="s">
        <v>10</v>
      </c>
      <c r="C398" s="786" t="s">
        <v>1880</v>
      </c>
      <c r="D398" t="s">
        <v>12</v>
      </c>
      <c r="E398" s="121">
        <v>47.8</v>
      </c>
      <c r="G398" s="21">
        <f t="shared" si="8"/>
        <v>47.800000000000018</v>
      </c>
      <c r="H398" s="21"/>
      <c r="K398" s="787"/>
      <c r="M398" s="121"/>
    </row>
    <row r="399" spans="1:16">
      <c r="B399" s="787"/>
      <c r="C399" s="787"/>
      <c r="D399" t="s">
        <v>13</v>
      </c>
      <c r="E399" s="121">
        <v>5</v>
      </c>
      <c r="G399" s="21">
        <f t="shared" si="8"/>
        <v>52.800000000000018</v>
      </c>
      <c r="H399" s="21"/>
      <c r="K399" s="787"/>
      <c r="M399" s="121"/>
    </row>
    <row r="400" spans="1:16">
      <c r="B400" s="787"/>
      <c r="C400" s="787"/>
      <c r="D400" t="s">
        <v>14</v>
      </c>
      <c r="E400" s="121">
        <v>700</v>
      </c>
      <c r="G400" s="21">
        <f t="shared" si="8"/>
        <v>752.80000000000007</v>
      </c>
      <c r="H400" s="21"/>
      <c r="K400" s="786"/>
      <c r="M400" s="121"/>
    </row>
    <row r="401" spans="1:14" s="365" customFormat="1">
      <c r="A401" s="364">
        <v>45427</v>
      </c>
      <c r="B401" s="807" t="s">
        <v>6066</v>
      </c>
      <c r="C401" s="807" t="s">
        <v>1880</v>
      </c>
      <c r="D401" s="365" t="s">
        <v>14</v>
      </c>
      <c r="E401" s="368"/>
      <c r="F401" s="368">
        <v>700</v>
      </c>
      <c r="G401" s="398">
        <f t="shared" si="8"/>
        <v>52.800000000000068</v>
      </c>
      <c r="H401" s="398"/>
      <c r="K401" s="807"/>
      <c r="L401" s="368"/>
      <c r="N401" s="368"/>
    </row>
    <row r="402" spans="1:14">
      <c r="A402" s="39">
        <v>45462</v>
      </c>
      <c r="B402" s="787" t="s">
        <v>6067</v>
      </c>
      <c r="C402" s="787" t="s">
        <v>1880</v>
      </c>
      <c r="D402" t="s">
        <v>12</v>
      </c>
      <c r="E402" s="121"/>
      <c r="F402" s="121">
        <v>47.8</v>
      </c>
      <c r="G402" s="21">
        <f t="shared" si="8"/>
        <v>5.0000000000000711</v>
      </c>
      <c r="H402" s="21"/>
      <c r="K402" s="787"/>
      <c r="N402" s="121"/>
    </row>
    <row r="403" spans="1:14">
      <c r="A403" s="39">
        <v>45462</v>
      </c>
      <c r="B403" s="787" t="s">
        <v>6067</v>
      </c>
      <c r="C403" s="787" t="s">
        <v>1880</v>
      </c>
      <c r="D403" t="s">
        <v>13</v>
      </c>
      <c r="E403" s="121"/>
      <c r="F403" s="121">
        <v>5</v>
      </c>
      <c r="G403" s="21">
        <f t="shared" si="8"/>
        <v>7.1054273576010019E-14</v>
      </c>
      <c r="H403" s="21"/>
      <c r="K403" s="787"/>
      <c r="N403" s="121"/>
    </row>
    <row r="404" spans="1:14">
      <c r="A404" s="41">
        <v>45443</v>
      </c>
      <c r="B404" s="786" t="s">
        <v>10</v>
      </c>
      <c r="C404" s="786" t="s">
        <v>18</v>
      </c>
      <c r="D404" t="s">
        <v>12</v>
      </c>
      <c r="E404" s="4">
        <v>43.5</v>
      </c>
      <c r="G404" s="21">
        <f t="shared" si="8"/>
        <v>43.500000000000071</v>
      </c>
      <c r="H404" s="21"/>
      <c r="K404" s="787"/>
      <c r="N404" s="121"/>
    </row>
    <row r="405" spans="1:14">
      <c r="B405" s="787"/>
      <c r="C405" s="787"/>
      <c r="D405" t="s">
        <v>13</v>
      </c>
      <c r="E405" s="4">
        <v>5</v>
      </c>
      <c r="G405" s="21">
        <f t="shared" si="8"/>
        <v>48.500000000000071</v>
      </c>
      <c r="H405" s="21"/>
      <c r="K405" s="787"/>
      <c r="M405" s="12"/>
    </row>
    <row r="406" spans="1:14">
      <c r="B406" s="787"/>
      <c r="C406" s="787"/>
      <c r="D406" t="s">
        <v>14</v>
      </c>
      <c r="E406" s="4">
        <v>700</v>
      </c>
      <c r="G406" s="21">
        <f t="shared" si="8"/>
        <v>748.50000000000011</v>
      </c>
      <c r="H406" s="21"/>
      <c r="K406" s="787"/>
      <c r="M406" s="12"/>
    </row>
    <row r="407" spans="1:14">
      <c r="A407" s="39">
        <v>45462</v>
      </c>
      <c r="B407" s="787" t="s">
        <v>6067</v>
      </c>
      <c r="C407" s="787" t="s">
        <v>18</v>
      </c>
      <c r="D407" t="s">
        <v>12</v>
      </c>
      <c r="F407" s="118">
        <v>43.5</v>
      </c>
      <c r="G407" s="21">
        <f t="shared" si="8"/>
        <v>705.00000000000011</v>
      </c>
      <c r="H407" s="21"/>
      <c r="J407" s="826" t="s">
        <v>6068</v>
      </c>
      <c r="K407" s="826"/>
      <c r="L407" s="826"/>
      <c r="M407" s="12"/>
    </row>
    <row r="408" spans="1:14">
      <c r="A408" s="39">
        <v>45462</v>
      </c>
      <c r="B408" s="787" t="s">
        <v>6067</v>
      </c>
      <c r="C408" s="787" t="s">
        <v>18</v>
      </c>
      <c r="D408" t="s">
        <v>13</v>
      </c>
      <c r="F408" s="118">
        <v>5</v>
      </c>
      <c r="G408" s="21">
        <f t="shared" ref="G408:G411" si="9">+G407+E408-F408</f>
        <v>700.00000000000011</v>
      </c>
      <c r="H408" s="21"/>
      <c r="I408">
        <v>2024</v>
      </c>
      <c r="J408" s="786" t="s">
        <v>20</v>
      </c>
      <c r="K408" s="815" t="s">
        <v>14</v>
      </c>
      <c r="M408" s="12">
        <v>700</v>
      </c>
    </row>
    <row r="409" spans="1:14" s="365" customFormat="1">
      <c r="A409" s="364">
        <v>45493</v>
      </c>
      <c r="B409" s="807" t="s">
        <v>6069</v>
      </c>
      <c r="C409" s="807" t="s">
        <v>18</v>
      </c>
      <c r="D409" s="365" t="s">
        <v>14</v>
      </c>
      <c r="E409" s="370"/>
      <c r="F409" s="366">
        <v>700</v>
      </c>
      <c r="G409" s="398">
        <f t="shared" si="9"/>
        <v>0</v>
      </c>
      <c r="H409" s="398"/>
      <c r="J409" s="818" t="s">
        <v>21</v>
      </c>
      <c r="K409" s="365" t="s">
        <v>14</v>
      </c>
      <c r="L409" s="368"/>
      <c r="M409" s="370">
        <v>700</v>
      </c>
    </row>
    <row r="410" spans="1:14">
      <c r="A410" s="133">
        <v>45473</v>
      </c>
      <c r="B410" s="786" t="s">
        <v>10</v>
      </c>
      <c r="C410" s="786" t="s">
        <v>19</v>
      </c>
      <c r="D410" s="815" t="s">
        <v>12</v>
      </c>
      <c r="E410" s="12">
        <v>42.2</v>
      </c>
      <c r="G410" s="21">
        <f t="shared" si="9"/>
        <v>42.2</v>
      </c>
      <c r="H410" s="21"/>
      <c r="J410" s="786" t="s">
        <v>91</v>
      </c>
      <c r="K410" s="815" t="s">
        <v>12</v>
      </c>
      <c r="L410" s="121">
        <v>41.8</v>
      </c>
      <c r="M410" s="12"/>
    </row>
    <row r="411" spans="1:14">
      <c r="A411" s="787"/>
      <c r="B411" s="787"/>
      <c r="C411" s="787"/>
      <c r="D411" s="815" t="s">
        <v>13</v>
      </c>
      <c r="E411" s="12">
        <v>7</v>
      </c>
      <c r="G411" s="21">
        <f t="shared" si="9"/>
        <v>49.2</v>
      </c>
      <c r="H411" s="21"/>
      <c r="J411" s="787"/>
      <c r="K411" s="815" t="s">
        <v>13</v>
      </c>
      <c r="L411" s="121">
        <v>5</v>
      </c>
      <c r="M411" s="26"/>
    </row>
    <row r="412" spans="1:14">
      <c r="A412" s="787"/>
      <c r="B412" s="787"/>
      <c r="C412" s="787"/>
      <c r="D412" s="815" t="s">
        <v>14</v>
      </c>
      <c r="E412" s="12">
        <v>700</v>
      </c>
      <c r="G412" s="21">
        <f t="shared" ref="G412:G414" si="10">+G411+E412-F412</f>
        <v>749.2</v>
      </c>
      <c r="H412" s="21"/>
      <c r="J412" s="787"/>
      <c r="K412" s="815" t="s">
        <v>14</v>
      </c>
      <c r="L412" s="121">
        <v>700</v>
      </c>
    </row>
    <row r="413" spans="1:14">
      <c r="A413" s="39">
        <v>45493</v>
      </c>
      <c r="B413" s="787" t="s">
        <v>6070</v>
      </c>
      <c r="C413" s="787" t="s">
        <v>19</v>
      </c>
      <c r="D413" s="815" t="s">
        <v>12</v>
      </c>
      <c r="F413" s="121">
        <v>42.2</v>
      </c>
      <c r="G413" s="21">
        <f t="shared" si="10"/>
        <v>707</v>
      </c>
      <c r="H413" s="21"/>
      <c r="K413" s="787"/>
      <c r="L413" s="121">
        <f>SUM(L408:L412)</f>
        <v>746.8</v>
      </c>
    </row>
    <row r="414" spans="1:14">
      <c r="A414" s="39">
        <v>45493</v>
      </c>
      <c r="B414" s="787" t="s">
        <v>6070</v>
      </c>
      <c r="C414" s="787" t="s">
        <v>19</v>
      </c>
      <c r="D414" s="815" t="s">
        <v>13</v>
      </c>
      <c r="F414" s="121">
        <v>7</v>
      </c>
      <c r="G414" s="21">
        <f t="shared" si="10"/>
        <v>700</v>
      </c>
      <c r="H414" s="21"/>
      <c r="K414" s="787"/>
    </row>
    <row r="415" spans="1:14" s="365" customFormat="1">
      <c r="A415" s="364">
        <v>45526</v>
      </c>
      <c r="B415" s="807" t="s">
        <v>6071</v>
      </c>
      <c r="C415" s="807" t="s">
        <v>19</v>
      </c>
      <c r="D415" s="374" t="s">
        <v>14</v>
      </c>
      <c r="E415" s="370"/>
      <c r="F415" s="368">
        <v>700</v>
      </c>
      <c r="G415" s="398">
        <f t="shared" ref="G415:G429" si="11">+G414+E415-F415</f>
        <v>0</v>
      </c>
      <c r="H415" s="398"/>
      <c r="K415" s="807"/>
      <c r="L415" s="368"/>
    </row>
    <row r="416" spans="1:14">
      <c r="A416" s="41">
        <v>45504</v>
      </c>
      <c r="B416" s="786" t="s">
        <v>10</v>
      </c>
      <c r="C416" s="786" t="s">
        <v>20</v>
      </c>
      <c r="D416" s="815" t="s">
        <v>12</v>
      </c>
      <c r="E416" s="12">
        <v>41.4</v>
      </c>
      <c r="G416" s="21">
        <f t="shared" si="11"/>
        <v>41.4</v>
      </c>
      <c r="H416" s="21"/>
      <c r="K416" s="787"/>
    </row>
    <row r="417" spans="1:13">
      <c r="B417" s="787"/>
      <c r="C417" s="787"/>
      <c r="D417" s="815" t="s">
        <v>13</v>
      </c>
      <c r="E417" s="12">
        <v>7</v>
      </c>
      <c r="G417" s="21">
        <f t="shared" si="11"/>
        <v>48.4</v>
      </c>
      <c r="H417" s="21"/>
      <c r="K417" s="787"/>
    </row>
    <row r="418" spans="1:13">
      <c r="B418" s="787"/>
      <c r="C418" s="787"/>
      <c r="D418" s="815" t="s">
        <v>14</v>
      </c>
      <c r="E418" s="12">
        <v>700</v>
      </c>
      <c r="G418" s="21">
        <f t="shared" si="11"/>
        <v>748.4</v>
      </c>
      <c r="H418" s="21"/>
      <c r="K418" s="787"/>
    </row>
    <row r="419" spans="1:13">
      <c r="A419" s="39">
        <v>45526</v>
      </c>
      <c r="B419" s="787" t="s">
        <v>6072</v>
      </c>
      <c r="C419" s="787" t="s">
        <v>20</v>
      </c>
      <c r="D419" s="815" t="s">
        <v>12</v>
      </c>
      <c r="F419" s="121">
        <v>41.4</v>
      </c>
      <c r="G419" s="21">
        <f t="shared" si="11"/>
        <v>707</v>
      </c>
      <c r="H419" s="21"/>
      <c r="K419" s="787"/>
    </row>
    <row r="420" spans="1:13">
      <c r="A420" s="39">
        <v>45526</v>
      </c>
      <c r="B420" s="787" t="s">
        <v>6072</v>
      </c>
      <c r="C420" s="787" t="s">
        <v>20</v>
      </c>
      <c r="D420" s="815" t="s">
        <v>13</v>
      </c>
      <c r="F420" s="121">
        <v>7</v>
      </c>
      <c r="G420" s="21">
        <f t="shared" si="11"/>
        <v>700</v>
      </c>
      <c r="H420" s="21"/>
      <c r="K420" s="787"/>
    </row>
    <row r="421" spans="1:13" s="378" customFormat="1">
      <c r="A421" s="377">
        <v>45587</v>
      </c>
      <c r="B421" s="801" t="s">
        <v>6073</v>
      </c>
      <c r="C421" s="801" t="s">
        <v>20</v>
      </c>
      <c r="D421" s="436" t="s">
        <v>14</v>
      </c>
      <c r="E421" s="380"/>
      <c r="F421" s="379">
        <v>700</v>
      </c>
      <c r="G421" s="437">
        <f t="shared" si="11"/>
        <v>0</v>
      </c>
      <c r="H421" s="437"/>
      <c r="K421" s="801"/>
      <c r="L421" s="379"/>
    </row>
    <row r="422" spans="1:13">
      <c r="A422" s="41">
        <v>45535</v>
      </c>
      <c r="B422" s="786" t="s">
        <v>10</v>
      </c>
      <c r="C422" s="786" t="s">
        <v>21</v>
      </c>
      <c r="D422" t="s">
        <v>12</v>
      </c>
      <c r="E422" s="12">
        <v>41.6</v>
      </c>
      <c r="G422" s="21">
        <f t="shared" si="11"/>
        <v>41.6</v>
      </c>
      <c r="H422" s="21"/>
      <c r="K422" s="787"/>
    </row>
    <row r="423" spans="1:13">
      <c r="B423" s="787"/>
      <c r="C423" s="787"/>
      <c r="D423" t="s">
        <v>13</v>
      </c>
      <c r="E423" s="12">
        <v>7</v>
      </c>
      <c r="G423" s="21">
        <f t="shared" si="11"/>
        <v>48.6</v>
      </c>
      <c r="H423" s="21"/>
      <c r="K423" s="787"/>
    </row>
    <row r="424" spans="1:13">
      <c r="B424" s="787"/>
      <c r="C424" s="787"/>
      <c r="D424" t="s">
        <v>14</v>
      </c>
      <c r="E424" s="12">
        <v>700</v>
      </c>
      <c r="G424" s="21">
        <f t="shared" si="11"/>
        <v>748.6</v>
      </c>
      <c r="H424" s="21"/>
      <c r="K424" s="787"/>
    </row>
    <row r="425" spans="1:13">
      <c r="A425" s="39">
        <v>45574</v>
      </c>
      <c r="B425" s="787" t="s">
        <v>6074</v>
      </c>
      <c r="C425" s="787" t="s">
        <v>21</v>
      </c>
      <c r="D425" t="s">
        <v>12</v>
      </c>
      <c r="F425" s="121">
        <v>41.6</v>
      </c>
      <c r="G425" s="21">
        <f t="shared" si="11"/>
        <v>707</v>
      </c>
      <c r="H425" s="21"/>
      <c r="K425" s="787"/>
    </row>
    <row r="426" spans="1:13">
      <c r="A426" s="39">
        <v>45574</v>
      </c>
      <c r="B426" s="787" t="s">
        <v>6074</v>
      </c>
      <c r="C426" s="787" t="s">
        <v>21</v>
      </c>
      <c r="D426" t="s">
        <v>13</v>
      </c>
      <c r="F426" s="121">
        <v>7</v>
      </c>
      <c r="G426" s="21">
        <f t="shared" si="11"/>
        <v>700</v>
      </c>
      <c r="H426" s="21"/>
      <c r="K426"/>
    </row>
    <row r="427" spans="1:13" s="378" customFormat="1">
      <c r="A427" s="377">
        <v>45587</v>
      </c>
      <c r="B427" s="801" t="s">
        <v>6073</v>
      </c>
      <c r="C427" s="801" t="s">
        <v>21</v>
      </c>
      <c r="D427" s="436" t="s">
        <v>14</v>
      </c>
      <c r="E427" s="380"/>
      <c r="F427" s="379">
        <v>700</v>
      </c>
      <c r="G427" s="437">
        <f t="shared" si="11"/>
        <v>0</v>
      </c>
      <c r="H427" s="437"/>
      <c r="K427" s="801"/>
      <c r="L427" s="379"/>
    </row>
    <row r="428" spans="1:13">
      <c r="A428" s="41">
        <v>45565</v>
      </c>
      <c r="B428" s="786" t="s">
        <v>10</v>
      </c>
      <c r="C428" s="786" t="s">
        <v>91</v>
      </c>
      <c r="D428" s="815" t="s">
        <v>12</v>
      </c>
      <c r="E428">
        <v>41.8</v>
      </c>
      <c r="G428" s="21">
        <f t="shared" si="11"/>
        <v>41.8</v>
      </c>
      <c r="H428" s="21"/>
      <c r="K428" s="787"/>
      <c r="M428" s="12"/>
    </row>
    <row r="429" spans="1:13">
      <c r="B429" s="787"/>
      <c r="C429" s="787"/>
      <c r="D429" s="815" t="s">
        <v>13</v>
      </c>
      <c r="E429">
        <v>5</v>
      </c>
      <c r="G429" s="21">
        <f t="shared" si="11"/>
        <v>46.8</v>
      </c>
      <c r="H429" s="21"/>
      <c r="K429" s="787"/>
    </row>
    <row r="430" spans="1:13">
      <c r="B430" s="787"/>
      <c r="C430" s="787"/>
      <c r="D430" s="815" t="s">
        <v>14</v>
      </c>
      <c r="E430" s="12">
        <v>700</v>
      </c>
      <c r="G430" s="21">
        <f t="shared" ref="G430:G509" si="12">+G429+E430-F430</f>
        <v>746.8</v>
      </c>
      <c r="H430" s="21"/>
      <c r="K430" s="787"/>
    </row>
    <row r="431" spans="1:13" s="378" customFormat="1">
      <c r="A431" s="377">
        <v>45587</v>
      </c>
      <c r="B431" s="801" t="s">
        <v>6073</v>
      </c>
      <c r="C431" s="801" t="s">
        <v>91</v>
      </c>
      <c r="D431" s="436" t="s">
        <v>14</v>
      </c>
      <c r="E431" s="380"/>
      <c r="F431" s="379">
        <v>400</v>
      </c>
      <c r="G431" s="437">
        <f t="shared" si="12"/>
        <v>346.79999999999995</v>
      </c>
      <c r="H431" s="437"/>
      <c r="K431" s="801"/>
      <c r="L431" s="379"/>
    </row>
    <row r="432" spans="1:13" s="233" customFormat="1">
      <c r="A432" s="269">
        <v>45614</v>
      </c>
      <c r="B432" s="270" t="s">
        <v>6075</v>
      </c>
      <c r="C432" s="270" t="s">
        <v>91</v>
      </c>
      <c r="D432" s="376" t="s">
        <v>14</v>
      </c>
      <c r="E432" s="234"/>
      <c r="F432" s="273">
        <v>300</v>
      </c>
      <c r="G432" s="322">
        <f t="shared" si="12"/>
        <v>46.799999999999955</v>
      </c>
      <c r="H432" s="322">
        <f>+F432</f>
        <v>300</v>
      </c>
      <c r="I432" s="233" t="s">
        <v>265</v>
      </c>
      <c r="K432" s="270"/>
      <c r="L432" s="273"/>
    </row>
    <row r="433" spans="1:12">
      <c r="A433" s="39">
        <v>45614</v>
      </c>
      <c r="B433" s="787" t="s">
        <v>6076</v>
      </c>
      <c r="C433" s="787" t="s">
        <v>91</v>
      </c>
      <c r="D433" s="815" t="s">
        <v>12</v>
      </c>
      <c r="F433" s="121">
        <v>41.8</v>
      </c>
      <c r="G433" s="21">
        <f t="shared" si="12"/>
        <v>4.9999999999999574</v>
      </c>
      <c r="H433" s="21"/>
      <c r="K433" s="787"/>
    </row>
    <row r="434" spans="1:12">
      <c r="A434" s="39">
        <v>45614</v>
      </c>
      <c r="B434" s="787" t="s">
        <v>6076</v>
      </c>
      <c r="C434" s="787" t="s">
        <v>91</v>
      </c>
      <c r="D434" s="815" t="s">
        <v>13</v>
      </c>
      <c r="F434" s="121">
        <v>5</v>
      </c>
      <c r="G434" s="21">
        <f t="shared" si="12"/>
        <v>-4.2632564145606011E-14</v>
      </c>
      <c r="H434" s="21"/>
      <c r="K434" s="787"/>
    </row>
    <row r="435" spans="1:12">
      <c r="A435" s="41">
        <v>45596</v>
      </c>
      <c r="B435" s="786" t="s">
        <v>10</v>
      </c>
      <c r="C435" s="786" t="s">
        <v>23</v>
      </c>
      <c r="D435" t="s">
        <v>12</v>
      </c>
      <c r="E435" s="12">
        <v>13.3</v>
      </c>
      <c r="G435" s="21">
        <f t="shared" si="12"/>
        <v>13.299999999999958</v>
      </c>
      <c r="H435" s="21"/>
      <c r="J435" s="786"/>
      <c r="K435"/>
    </row>
    <row r="436" spans="1:12">
      <c r="B436" s="787"/>
      <c r="C436" s="787"/>
      <c r="D436" t="s">
        <v>13</v>
      </c>
      <c r="E436" s="12">
        <v>7</v>
      </c>
      <c r="G436" s="21">
        <f t="shared" si="12"/>
        <v>20.299999999999958</v>
      </c>
      <c r="H436" s="21"/>
      <c r="J436" s="786"/>
      <c r="K436"/>
    </row>
    <row r="437" spans="1:12">
      <c r="B437" s="787"/>
      <c r="C437" s="787"/>
      <c r="D437" t="s">
        <v>14</v>
      </c>
      <c r="E437" s="12">
        <v>700</v>
      </c>
      <c r="G437" s="21">
        <f t="shared" si="12"/>
        <v>720.3</v>
      </c>
      <c r="H437" s="21"/>
      <c r="K437"/>
    </row>
    <row r="438" spans="1:12" s="378" customFormat="1">
      <c r="A438" s="377">
        <v>45630</v>
      </c>
      <c r="B438" s="801" t="s">
        <v>6077</v>
      </c>
      <c r="C438" s="801" t="s">
        <v>23</v>
      </c>
      <c r="D438" s="378" t="s">
        <v>14</v>
      </c>
      <c r="E438" s="380"/>
      <c r="F438" s="379">
        <v>100</v>
      </c>
      <c r="G438" s="437">
        <f t="shared" si="12"/>
        <v>620.29999999999995</v>
      </c>
      <c r="H438" s="437"/>
      <c r="L438" s="379"/>
    </row>
    <row r="439" spans="1:12">
      <c r="A439" s="39">
        <v>45630</v>
      </c>
      <c r="B439" s="787" t="s">
        <v>6078</v>
      </c>
      <c r="C439" s="787" t="s">
        <v>23</v>
      </c>
      <c r="D439" t="s">
        <v>12</v>
      </c>
      <c r="F439" s="121">
        <v>13.3</v>
      </c>
      <c r="G439" s="21">
        <f t="shared" si="12"/>
        <v>607</v>
      </c>
      <c r="H439" s="21"/>
      <c r="K439" s="787"/>
    </row>
    <row r="440" spans="1:12">
      <c r="A440" s="39">
        <v>45630</v>
      </c>
      <c r="B440" s="787" t="s">
        <v>6078</v>
      </c>
      <c r="C440" s="787" t="s">
        <v>23</v>
      </c>
      <c r="D440" t="s">
        <v>13</v>
      </c>
      <c r="F440" s="121">
        <v>7</v>
      </c>
      <c r="G440" s="21">
        <f t="shared" si="12"/>
        <v>600</v>
      </c>
      <c r="H440" s="21"/>
      <c r="K440" s="787"/>
    </row>
    <row r="441" spans="1:12" s="233" customFormat="1">
      <c r="A441" s="269">
        <v>45646</v>
      </c>
      <c r="B441" s="270" t="s">
        <v>6079</v>
      </c>
      <c r="C441" s="270" t="s">
        <v>23</v>
      </c>
      <c r="D441" s="233" t="s">
        <v>14</v>
      </c>
      <c r="E441" s="234"/>
      <c r="F441" s="273">
        <v>200</v>
      </c>
      <c r="G441" s="322">
        <f t="shared" si="12"/>
        <v>400</v>
      </c>
      <c r="H441" s="322">
        <f>+F441</f>
        <v>200</v>
      </c>
      <c r="I441" s="233" t="s">
        <v>265</v>
      </c>
      <c r="K441" s="270"/>
      <c r="L441" s="273"/>
    </row>
    <row r="442" spans="1:12" s="378" customFormat="1">
      <c r="A442" s="377">
        <v>45657</v>
      </c>
      <c r="B442" s="801" t="s">
        <v>6080</v>
      </c>
      <c r="C442" s="801" t="s">
        <v>23</v>
      </c>
      <c r="D442" s="378" t="s">
        <v>14</v>
      </c>
      <c r="E442" s="380"/>
      <c r="F442" s="379">
        <v>250</v>
      </c>
      <c r="G442" s="437">
        <f t="shared" si="12"/>
        <v>150</v>
      </c>
      <c r="H442" s="437"/>
      <c r="J442" s="378">
        <v>45381407</v>
      </c>
      <c r="K442" s="801"/>
      <c r="L442" s="379"/>
    </row>
    <row r="443" spans="1:12" s="127" customFormat="1">
      <c r="A443" s="126">
        <v>45663</v>
      </c>
      <c r="B443" s="797" t="s">
        <v>6081</v>
      </c>
      <c r="C443" s="797" t="s">
        <v>23</v>
      </c>
      <c r="D443" s="127" t="s">
        <v>14</v>
      </c>
      <c r="E443" s="129"/>
      <c r="F443" s="266">
        <v>150</v>
      </c>
      <c r="G443" s="320">
        <f t="shared" si="12"/>
        <v>0</v>
      </c>
      <c r="H443" s="320"/>
      <c r="K443" s="797"/>
      <c r="L443" s="266"/>
    </row>
    <row r="444" spans="1:12">
      <c r="A444" s="41">
        <v>45626</v>
      </c>
      <c r="B444" s="786" t="s">
        <v>10</v>
      </c>
      <c r="C444" s="786" t="s">
        <v>24</v>
      </c>
      <c r="D444" t="s">
        <v>12</v>
      </c>
      <c r="E444" s="12">
        <v>15.6</v>
      </c>
      <c r="G444" s="21">
        <f t="shared" si="12"/>
        <v>15.6</v>
      </c>
      <c r="H444" s="21"/>
      <c r="K444" s="787"/>
    </row>
    <row r="445" spans="1:12">
      <c r="B445" s="787"/>
      <c r="C445" s="787"/>
      <c r="D445" t="s">
        <v>13</v>
      </c>
      <c r="E445" s="12">
        <v>7</v>
      </c>
      <c r="G445" s="21">
        <f t="shared" si="12"/>
        <v>22.6</v>
      </c>
      <c r="H445" s="21"/>
      <c r="K445" s="787"/>
    </row>
    <row r="446" spans="1:12">
      <c r="B446" s="787"/>
      <c r="C446" s="787"/>
      <c r="D446" t="s">
        <v>14</v>
      </c>
      <c r="E446" s="12">
        <v>700</v>
      </c>
      <c r="G446" s="21">
        <f t="shared" si="12"/>
        <v>722.6</v>
      </c>
      <c r="H446" s="21"/>
      <c r="K446" s="787"/>
    </row>
    <row r="447" spans="1:12" s="127" customFormat="1">
      <c r="A447" s="126">
        <v>45663</v>
      </c>
      <c r="B447" s="797" t="s">
        <v>6081</v>
      </c>
      <c r="C447" s="797" t="s">
        <v>24</v>
      </c>
      <c r="D447" s="127" t="s">
        <v>14</v>
      </c>
      <c r="E447" s="129"/>
      <c r="F447" s="266">
        <v>700</v>
      </c>
      <c r="G447" s="320">
        <f t="shared" si="12"/>
        <v>22.600000000000023</v>
      </c>
      <c r="H447" s="320"/>
      <c r="L447" s="266"/>
    </row>
    <row r="448" spans="1:12">
      <c r="A448" s="39">
        <v>45663</v>
      </c>
      <c r="B448" s="787" t="s">
        <v>6082</v>
      </c>
      <c r="C448" s="787" t="s">
        <v>24</v>
      </c>
      <c r="D448" t="s">
        <v>12</v>
      </c>
      <c r="F448" s="121">
        <v>15.6</v>
      </c>
      <c r="G448" s="21">
        <f t="shared" si="12"/>
        <v>7.0000000000000231</v>
      </c>
      <c r="H448" s="21"/>
      <c r="J448" s="786"/>
      <c r="K448"/>
    </row>
    <row r="449" spans="1:14">
      <c r="A449" s="39">
        <v>45663</v>
      </c>
      <c r="B449" s="787" t="s">
        <v>6082</v>
      </c>
      <c r="C449" s="787" t="s">
        <v>24</v>
      </c>
      <c r="D449" t="s">
        <v>13</v>
      </c>
      <c r="F449" s="121">
        <v>7</v>
      </c>
      <c r="G449" s="21">
        <f t="shared" si="12"/>
        <v>2.3092638912203256E-14</v>
      </c>
      <c r="H449" s="21"/>
      <c r="J449" s="787"/>
      <c r="K449"/>
    </row>
    <row r="450" spans="1:14">
      <c r="A450" s="41">
        <v>45657</v>
      </c>
      <c r="B450" s="786" t="s">
        <v>10</v>
      </c>
      <c r="C450" s="786" t="s">
        <v>25</v>
      </c>
      <c r="D450" t="s">
        <v>12</v>
      </c>
      <c r="E450" s="12">
        <v>20.7</v>
      </c>
      <c r="F450" s="228"/>
      <c r="G450" s="21">
        <f t="shared" si="12"/>
        <v>20.700000000000024</v>
      </c>
      <c r="H450" s="21"/>
      <c r="J450" s="787"/>
      <c r="K450"/>
    </row>
    <row r="451" spans="1:14">
      <c r="B451" s="787"/>
      <c r="C451" s="787"/>
      <c r="D451" t="s">
        <v>13</v>
      </c>
      <c r="E451" s="12">
        <v>3</v>
      </c>
      <c r="F451" s="228"/>
      <c r="G451" s="21">
        <f t="shared" si="12"/>
        <v>23.700000000000024</v>
      </c>
      <c r="H451" s="21"/>
      <c r="J451" s="786"/>
      <c r="K451"/>
    </row>
    <row r="452" spans="1:14">
      <c r="B452" s="787"/>
      <c r="C452" s="787"/>
      <c r="D452" t="s">
        <v>14</v>
      </c>
      <c r="E452" s="12">
        <v>700</v>
      </c>
      <c r="F452" s="228"/>
      <c r="G452" s="21">
        <f t="shared" si="12"/>
        <v>723.7</v>
      </c>
      <c r="H452" s="21"/>
      <c r="K452" s="787"/>
    </row>
    <row r="453" spans="1:14" s="127" customFormat="1">
      <c r="A453" s="126">
        <v>45688</v>
      </c>
      <c r="B453" s="797" t="s">
        <v>6083</v>
      </c>
      <c r="C453" s="797" t="s">
        <v>25</v>
      </c>
      <c r="D453" s="127" t="s">
        <v>14</v>
      </c>
      <c r="E453" s="129"/>
      <c r="F453" s="313">
        <v>300</v>
      </c>
      <c r="G453" s="320">
        <f t="shared" si="12"/>
        <v>423.70000000000005</v>
      </c>
      <c r="H453" s="320"/>
      <c r="K453" s="797"/>
      <c r="L453" s="266"/>
    </row>
    <row r="454" spans="1:14">
      <c r="A454" s="39">
        <v>45700</v>
      </c>
      <c r="B454" s="787" t="s">
        <v>6084</v>
      </c>
      <c r="C454" s="787" t="s">
        <v>25</v>
      </c>
      <c r="D454" t="s">
        <v>12</v>
      </c>
      <c r="F454" s="228">
        <v>20.7</v>
      </c>
      <c r="G454" s="21">
        <f t="shared" si="12"/>
        <v>403.00000000000006</v>
      </c>
      <c r="H454" s="21"/>
      <c r="K454" s="787"/>
    </row>
    <row r="455" spans="1:14">
      <c r="A455" s="39">
        <v>45700</v>
      </c>
      <c r="B455" s="787" t="s">
        <v>6084</v>
      </c>
      <c r="C455" s="787" t="s">
        <v>25</v>
      </c>
      <c r="D455" t="s">
        <v>12</v>
      </c>
      <c r="F455" s="228">
        <v>3</v>
      </c>
      <c r="G455" s="21">
        <f t="shared" si="12"/>
        <v>400.00000000000006</v>
      </c>
      <c r="H455" s="21"/>
      <c r="K455" s="787"/>
    </row>
    <row r="456" spans="1:14" s="127" customFormat="1">
      <c r="A456" s="126">
        <v>45700</v>
      </c>
      <c r="B456" s="797" t="s">
        <v>6085</v>
      </c>
      <c r="C456" s="797" t="s">
        <v>25</v>
      </c>
      <c r="D456" s="127" t="s">
        <v>14</v>
      </c>
      <c r="E456" s="129"/>
      <c r="F456" s="313">
        <v>400</v>
      </c>
      <c r="G456" s="320">
        <f t="shared" si="12"/>
        <v>0</v>
      </c>
      <c r="H456" s="320"/>
      <c r="K456" s="797"/>
      <c r="L456" s="266"/>
    </row>
    <row r="457" spans="1:14">
      <c r="A457" s="9">
        <v>45688</v>
      </c>
      <c r="B457" s="786" t="s">
        <v>10</v>
      </c>
      <c r="C457" s="786" t="s">
        <v>11</v>
      </c>
      <c r="D457" t="s">
        <v>12</v>
      </c>
      <c r="E457" s="121">
        <v>18.100000000000001</v>
      </c>
      <c r="G457" s="21">
        <f t="shared" si="12"/>
        <v>18.100000000000001</v>
      </c>
      <c r="H457" s="21"/>
      <c r="K457" s="787"/>
    </row>
    <row r="458" spans="1:14">
      <c r="A458"/>
      <c r="B458" s="787"/>
      <c r="C458" s="787"/>
      <c r="D458" t="s">
        <v>13</v>
      </c>
      <c r="E458" s="121">
        <v>3</v>
      </c>
      <c r="G458" s="21">
        <f t="shared" si="12"/>
        <v>21.1</v>
      </c>
      <c r="H458" s="21"/>
      <c r="K458" s="787"/>
    </row>
    <row r="459" spans="1:14">
      <c r="A459"/>
      <c r="B459" s="787"/>
      <c r="C459" s="787"/>
      <c r="D459" t="s">
        <v>14</v>
      </c>
      <c r="E459" s="121">
        <v>700</v>
      </c>
      <c r="G459" s="21">
        <f t="shared" si="12"/>
        <v>721.1</v>
      </c>
      <c r="H459" s="21"/>
      <c r="K459" s="787"/>
    </row>
    <row r="460" spans="1:14" s="127" customFormat="1">
      <c r="A460" s="285">
        <v>45716</v>
      </c>
      <c r="B460" s="797" t="s">
        <v>6086</v>
      </c>
      <c r="C460" s="797" t="s">
        <v>11</v>
      </c>
      <c r="D460" s="127" t="s">
        <v>14</v>
      </c>
      <c r="E460" s="266"/>
      <c r="F460" s="266">
        <v>240</v>
      </c>
      <c r="G460" s="320">
        <f t="shared" si="12"/>
        <v>481.1</v>
      </c>
      <c r="H460" s="320"/>
      <c r="K460" s="791"/>
      <c r="L460" s="266"/>
      <c r="N460" s="266"/>
    </row>
    <row r="461" spans="1:14" s="127" customFormat="1">
      <c r="A461" s="285">
        <v>45747</v>
      </c>
      <c r="B461" s="797" t="s">
        <v>6087</v>
      </c>
      <c r="C461" s="797" t="s">
        <v>11</v>
      </c>
      <c r="D461" s="127" t="s">
        <v>14</v>
      </c>
      <c r="E461" s="266"/>
      <c r="F461" s="266">
        <v>280</v>
      </c>
      <c r="G461" s="320">
        <f t="shared" si="12"/>
        <v>201.10000000000002</v>
      </c>
      <c r="H461" s="320"/>
      <c r="K461" s="791"/>
      <c r="L461" s="266"/>
      <c r="M461" s="266"/>
    </row>
    <row r="462" spans="1:14">
      <c r="A462" s="5">
        <v>45750</v>
      </c>
      <c r="B462" s="787" t="s">
        <v>6088</v>
      </c>
      <c r="C462" s="787" t="s">
        <v>11</v>
      </c>
      <c r="D462" t="s">
        <v>12</v>
      </c>
      <c r="E462" s="121"/>
      <c r="F462" s="121">
        <v>18.100000000000001</v>
      </c>
      <c r="G462" s="21">
        <f t="shared" si="12"/>
        <v>183.00000000000003</v>
      </c>
      <c r="H462" s="21"/>
      <c r="K462" s="786"/>
      <c r="N462" s="12"/>
    </row>
    <row r="463" spans="1:14">
      <c r="A463" s="5">
        <v>45750</v>
      </c>
      <c r="B463" s="787" t="s">
        <v>6088</v>
      </c>
      <c r="C463" s="787" t="s">
        <v>11</v>
      </c>
      <c r="D463" t="s">
        <v>13</v>
      </c>
      <c r="E463" s="121"/>
      <c r="F463" s="121">
        <v>3</v>
      </c>
      <c r="G463" s="21">
        <f t="shared" si="12"/>
        <v>180.00000000000003</v>
      </c>
      <c r="H463" s="21"/>
      <c r="K463" s="787"/>
      <c r="N463" s="12"/>
    </row>
    <row r="464" spans="1:14" s="127" customFormat="1">
      <c r="A464" s="285">
        <v>45771</v>
      </c>
      <c r="B464" s="797" t="s">
        <v>6089</v>
      </c>
      <c r="C464" s="797" t="s">
        <v>11</v>
      </c>
      <c r="D464" s="127" t="s">
        <v>14</v>
      </c>
      <c r="E464" s="266"/>
      <c r="F464" s="266">
        <v>180</v>
      </c>
      <c r="G464" s="320">
        <f t="shared" si="12"/>
        <v>0</v>
      </c>
      <c r="H464" s="320"/>
      <c r="K464" s="797"/>
      <c r="L464" s="266"/>
      <c r="N464" s="129"/>
    </row>
    <row r="465" spans="1:14">
      <c r="A465" s="41">
        <v>45716</v>
      </c>
      <c r="B465" s="786" t="s">
        <v>10</v>
      </c>
      <c r="C465" s="786" t="s">
        <v>15</v>
      </c>
      <c r="D465" t="s">
        <v>12</v>
      </c>
      <c r="E465" s="12">
        <v>19.399999999999999</v>
      </c>
      <c r="G465" s="21">
        <f t="shared" si="12"/>
        <v>19.399999999999999</v>
      </c>
      <c r="H465" s="21"/>
      <c r="K465" s="787"/>
      <c r="M465" s="121"/>
      <c r="N465" s="121"/>
    </row>
    <row r="466" spans="1:14">
      <c r="B466" s="787"/>
      <c r="C466" s="787"/>
      <c r="D466" t="s">
        <v>13</v>
      </c>
      <c r="E466" s="12">
        <v>3</v>
      </c>
      <c r="G466" s="21">
        <f t="shared" si="12"/>
        <v>22.4</v>
      </c>
      <c r="H466" s="21"/>
      <c r="K466" s="786"/>
      <c r="M466" s="12"/>
      <c r="N466" s="12"/>
    </row>
    <row r="467" spans="1:14">
      <c r="B467" s="787"/>
      <c r="C467" s="787"/>
      <c r="D467" t="s">
        <v>14</v>
      </c>
      <c r="E467" s="121">
        <v>700</v>
      </c>
      <c r="G467" s="21">
        <f t="shared" si="12"/>
        <v>722.4</v>
      </c>
      <c r="H467" s="21"/>
      <c r="K467" s="787"/>
      <c r="M467" s="12"/>
    </row>
    <row r="468" spans="1:14">
      <c r="A468" s="39">
        <v>45750</v>
      </c>
      <c r="B468" s="787" t="s">
        <v>6088</v>
      </c>
      <c r="C468" s="787" t="s">
        <v>15</v>
      </c>
      <c r="D468" t="s">
        <v>12</v>
      </c>
      <c r="E468" s="121"/>
      <c r="F468" s="121">
        <v>19.399999999999999</v>
      </c>
      <c r="G468" s="21">
        <f t="shared" si="12"/>
        <v>703</v>
      </c>
      <c r="H468" s="21"/>
      <c r="K468" s="787"/>
      <c r="M468" s="12"/>
    </row>
    <row r="469" spans="1:14">
      <c r="A469" s="39">
        <v>45750</v>
      </c>
      <c r="B469" s="787" t="s">
        <v>6088</v>
      </c>
      <c r="C469" s="787" t="s">
        <v>15</v>
      </c>
      <c r="D469" t="s">
        <v>13</v>
      </c>
      <c r="E469" s="121"/>
      <c r="F469" s="121">
        <v>3</v>
      </c>
      <c r="G469" s="21">
        <f t="shared" si="12"/>
        <v>700</v>
      </c>
      <c r="H469" s="21"/>
      <c r="K469" s="787"/>
      <c r="M469" s="12"/>
    </row>
    <row r="470" spans="1:14" s="127" customFormat="1">
      <c r="A470" s="126">
        <v>45777</v>
      </c>
      <c r="B470" s="797" t="s">
        <v>6090</v>
      </c>
      <c r="C470" s="797" t="s">
        <v>15</v>
      </c>
      <c r="D470" s="127" t="s">
        <v>14</v>
      </c>
      <c r="E470" s="266"/>
      <c r="F470" s="266">
        <v>250</v>
      </c>
      <c r="G470" s="320">
        <f t="shared" si="12"/>
        <v>450</v>
      </c>
      <c r="H470" s="320"/>
      <c r="K470" s="797"/>
      <c r="L470" s="266"/>
      <c r="M470" s="129"/>
    </row>
    <row r="471" spans="1:14" s="127" customFormat="1">
      <c r="A471" s="126">
        <v>45792</v>
      </c>
      <c r="B471" s="797" t="s">
        <v>6091</v>
      </c>
      <c r="C471" s="797" t="s">
        <v>15</v>
      </c>
      <c r="D471" s="127" t="s">
        <v>14</v>
      </c>
      <c r="E471" s="266"/>
      <c r="F471" s="266">
        <v>450</v>
      </c>
      <c r="G471" s="320">
        <f t="shared" si="12"/>
        <v>0</v>
      </c>
      <c r="H471" s="320"/>
      <c r="K471" s="797"/>
      <c r="L471" s="266"/>
      <c r="M471" s="129"/>
    </row>
    <row r="472" spans="1:14">
      <c r="A472" s="41">
        <v>45747</v>
      </c>
      <c r="B472" s="786" t="s">
        <v>10</v>
      </c>
      <c r="C472" s="786" t="s">
        <v>710</v>
      </c>
      <c r="D472" t="s">
        <v>12</v>
      </c>
      <c r="E472" s="12">
        <v>23.1</v>
      </c>
      <c r="G472" s="21">
        <f t="shared" si="12"/>
        <v>23.1</v>
      </c>
      <c r="H472" s="21"/>
      <c r="K472" s="787"/>
      <c r="M472" s="121"/>
    </row>
    <row r="473" spans="1:14">
      <c r="B473" s="787"/>
      <c r="C473" s="787"/>
      <c r="D473" t="s">
        <v>13</v>
      </c>
      <c r="E473" s="12">
        <v>3</v>
      </c>
      <c r="G473" s="21">
        <f t="shared" si="12"/>
        <v>26.1</v>
      </c>
      <c r="H473" s="21"/>
      <c r="K473" s="786"/>
      <c r="M473" s="121"/>
    </row>
    <row r="474" spans="1:14">
      <c r="B474" s="787"/>
      <c r="C474" s="787"/>
      <c r="D474" t="s">
        <v>14</v>
      </c>
      <c r="E474" s="121">
        <v>700</v>
      </c>
      <c r="G474" s="21">
        <f t="shared" si="12"/>
        <v>726.1</v>
      </c>
      <c r="H474" s="21"/>
      <c r="K474" s="786"/>
      <c r="M474" s="121"/>
      <c r="N474" s="121"/>
    </row>
    <row r="475" spans="1:14">
      <c r="A475" s="39">
        <v>45771</v>
      </c>
      <c r="B475" s="787" t="s">
        <v>6092</v>
      </c>
      <c r="C475" s="787" t="s">
        <v>710</v>
      </c>
      <c r="D475" t="s">
        <v>12</v>
      </c>
      <c r="F475" s="121">
        <v>23.1</v>
      </c>
      <c r="G475" s="21">
        <f t="shared" si="12"/>
        <v>703</v>
      </c>
      <c r="H475" s="21"/>
      <c r="K475" s="786"/>
      <c r="M475" s="121"/>
    </row>
    <row r="476" spans="1:14">
      <c r="A476" s="39">
        <v>45771</v>
      </c>
      <c r="B476" s="787" t="s">
        <v>6092</v>
      </c>
      <c r="C476" s="787" t="s">
        <v>710</v>
      </c>
      <c r="D476" t="s">
        <v>13</v>
      </c>
      <c r="F476" s="121">
        <v>3</v>
      </c>
      <c r="G476" s="21">
        <f t="shared" si="12"/>
        <v>700</v>
      </c>
      <c r="H476" s="21"/>
      <c r="K476" s="787"/>
      <c r="M476" s="121"/>
    </row>
    <row r="477" spans="1:14" s="127" customFormat="1">
      <c r="A477" s="126">
        <v>45792</v>
      </c>
      <c r="B477" s="797" t="s">
        <v>6091</v>
      </c>
      <c r="C477" s="797" t="s">
        <v>710</v>
      </c>
      <c r="D477" s="127" t="s">
        <v>14</v>
      </c>
      <c r="E477" s="129"/>
      <c r="F477" s="266">
        <v>700</v>
      </c>
      <c r="G477" s="320">
        <f t="shared" si="12"/>
        <v>0</v>
      </c>
      <c r="H477" s="320"/>
      <c r="K477" s="797"/>
      <c r="L477" s="266"/>
      <c r="M477" s="266"/>
    </row>
    <row r="478" spans="1:14">
      <c r="A478" s="41">
        <v>45777</v>
      </c>
      <c r="B478" s="786" t="s">
        <v>10</v>
      </c>
      <c r="C478" s="786" t="s">
        <v>17</v>
      </c>
      <c r="D478" t="s">
        <v>12</v>
      </c>
      <c r="E478" s="12">
        <v>23.2</v>
      </c>
      <c r="G478" s="21">
        <f t="shared" si="12"/>
        <v>23.2</v>
      </c>
      <c r="H478" s="21"/>
      <c r="K478" s="787"/>
    </row>
    <row r="479" spans="1:14">
      <c r="B479" s="787"/>
      <c r="C479" s="787"/>
      <c r="D479" t="s">
        <v>13</v>
      </c>
      <c r="E479" s="12">
        <v>3</v>
      </c>
      <c r="G479" s="21">
        <f t="shared" si="12"/>
        <v>26.2</v>
      </c>
      <c r="H479" s="21"/>
      <c r="K479" s="787"/>
    </row>
    <row r="480" spans="1:14">
      <c r="B480" s="787"/>
      <c r="C480" s="787"/>
      <c r="D480" t="s">
        <v>14</v>
      </c>
      <c r="E480" s="121">
        <v>700</v>
      </c>
      <c r="G480" s="21">
        <f t="shared" si="12"/>
        <v>726.2</v>
      </c>
      <c r="H480" s="21"/>
      <c r="K480" s="787"/>
    </row>
    <row r="481" spans="1:16" s="127" customFormat="1">
      <c r="A481" s="126">
        <v>45808</v>
      </c>
      <c r="B481" s="797" t="s">
        <v>5808</v>
      </c>
      <c r="C481" s="797" t="s">
        <v>17</v>
      </c>
      <c r="D481" s="127" t="s">
        <v>14</v>
      </c>
      <c r="E481" s="266"/>
      <c r="F481" s="266">
        <v>270</v>
      </c>
      <c r="G481" s="320">
        <f t="shared" si="12"/>
        <v>456.20000000000005</v>
      </c>
      <c r="H481" s="320"/>
      <c r="K481" s="797"/>
      <c r="L481" s="266"/>
    </row>
    <row r="482" spans="1:16">
      <c r="A482" s="39">
        <v>45814</v>
      </c>
      <c r="B482" s="787" t="s">
        <v>6093</v>
      </c>
      <c r="C482" s="787" t="s">
        <v>17</v>
      </c>
      <c r="D482" t="s">
        <v>12</v>
      </c>
      <c r="E482" s="121"/>
      <c r="F482" s="121">
        <v>23.2</v>
      </c>
      <c r="G482" s="21">
        <f t="shared" si="12"/>
        <v>433.00000000000006</v>
      </c>
      <c r="H482" s="21"/>
      <c r="K482" s="787"/>
    </row>
    <row r="483" spans="1:16">
      <c r="A483" s="39">
        <v>45814</v>
      </c>
      <c r="B483" s="787" t="s">
        <v>6093</v>
      </c>
      <c r="C483" s="787" t="s">
        <v>17</v>
      </c>
      <c r="D483" t="s">
        <v>13</v>
      </c>
      <c r="E483" s="121"/>
      <c r="F483" s="121">
        <v>3</v>
      </c>
      <c r="G483" s="21">
        <f t="shared" si="12"/>
        <v>430.00000000000006</v>
      </c>
      <c r="H483" s="21"/>
      <c r="K483" s="787"/>
    </row>
    <row r="484" spans="1:16" s="127" customFormat="1">
      <c r="A484" s="126">
        <v>45838</v>
      </c>
      <c r="B484" s="797" t="s">
        <v>6094</v>
      </c>
      <c r="C484" s="797" t="s">
        <v>17</v>
      </c>
      <c r="D484" s="127" t="s">
        <v>14</v>
      </c>
      <c r="E484" s="266"/>
      <c r="F484" s="266">
        <v>250</v>
      </c>
      <c r="G484" s="320">
        <f t="shared" si="12"/>
        <v>180.00000000000006</v>
      </c>
      <c r="H484" s="320"/>
      <c r="K484" s="797"/>
      <c r="L484" s="266"/>
    </row>
    <row r="485" spans="1:16" s="127" customFormat="1">
      <c r="A485" s="126">
        <v>45869</v>
      </c>
      <c r="B485" s="797" t="s">
        <v>6095</v>
      </c>
      <c r="C485" s="797" t="s">
        <v>17</v>
      </c>
      <c r="D485" s="127" t="s">
        <v>14</v>
      </c>
      <c r="E485" s="129"/>
      <c r="F485" s="266">
        <v>180</v>
      </c>
      <c r="G485" s="320">
        <f t="shared" si="12"/>
        <v>0</v>
      </c>
      <c r="H485" s="320"/>
      <c r="K485" s="797"/>
      <c r="L485" s="266"/>
    </row>
    <row r="486" spans="1:16">
      <c r="A486" s="41">
        <v>45808</v>
      </c>
      <c r="B486" s="786" t="s">
        <v>10</v>
      </c>
      <c r="C486" s="786" t="s">
        <v>18</v>
      </c>
      <c r="D486" t="s">
        <v>12</v>
      </c>
      <c r="E486" s="12">
        <v>22.4</v>
      </c>
      <c r="G486" s="21">
        <f>+G485+E486-F486</f>
        <v>22.4</v>
      </c>
      <c r="H486" s="21"/>
      <c r="K486"/>
      <c r="N486" s="786"/>
      <c r="P486" s="121"/>
    </row>
    <row r="487" spans="1:16">
      <c r="B487" s="787"/>
      <c r="C487" s="787"/>
      <c r="D487" t="s">
        <v>13</v>
      </c>
      <c r="E487" s="12">
        <v>5</v>
      </c>
      <c r="G487" s="21">
        <f t="shared" si="12"/>
        <v>27.4</v>
      </c>
      <c r="H487" s="21"/>
      <c r="J487" s="786"/>
      <c r="K487"/>
      <c r="M487" s="12"/>
      <c r="N487" s="786"/>
      <c r="P487" s="12"/>
    </row>
    <row r="488" spans="1:16">
      <c r="B488" s="787"/>
      <c r="C488" s="787"/>
      <c r="D488" t="s">
        <v>14</v>
      </c>
      <c r="E488" s="12">
        <v>700</v>
      </c>
      <c r="G488" s="21">
        <f t="shared" si="12"/>
        <v>727.4</v>
      </c>
      <c r="H488" s="21"/>
      <c r="J488" s="787"/>
      <c r="K488"/>
      <c r="M488" s="12"/>
      <c r="P488" s="12"/>
    </row>
    <row r="489" spans="1:16" s="233" customFormat="1">
      <c r="A489" s="269">
        <v>45814</v>
      </c>
      <c r="B489" s="270" t="s">
        <v>6096</v>
      </c>
      <c r="C489" s="270" t="s">
        <v>18</v>
      </c>
      <c r="D489" s="233" t="s">
        <v>14</v>
      </c>
      <c r="E489" s="234"/>
      <c r="F489" s="273">
        <v>700</v>
      </c>
      <c r="G489" s="322">
        <f t="shared" si="12"/>
        <v>27.399999999999977</v>
      </c>
      <c r="H489" s="322">
        <f>+F489</f>
        <v>700</v>
      </c>
      <c r="I489" s="233" t="s">
        <v>272</v>
      </c>
      <c r="J489" s="284"/>
      <c r="L489" s="273"/>
      <c r="M489" s="234"/>
      <c r="P489" s="273"/>
    </row>
    <row r="490" spans="1:16">
      <c r="A490" s="39">
        <v>45874</v>
      </c>
      <c r="B490" s="787" t="s">
        <v>6097</v>
      </c>
      <c r="C490" s="787" t="s">
        <v>18</v>
      </c>
      <c r="D490" t="s">
        <v>12</v>
      </c>
      <c r="F490" s="121">
        <v>22.4</v>
      </c>
      <c r="G490" s="21">
        <f t="shared" si="12"/>
        <v>4.9999999999999787</v>
      </c>
      <c r="H490" s="21"/>
      <c r="J490" s="786"/>
      <c r="K490"/>
      <c r="M490" s="12"/>
      <c r="P490" s="121"/>
    </row>
    <row r="491" spans="1:16">
      <c r="A491" s="39">
        <v>45874</v>
      </c>
      <c r="B491" s="787" t="s">
        <v>6097</v>
      </c>
      <c r="C491" s="787" t="s">
        <v>18</v>
      </c>
      <c r="D491" t="s">
        <v>13</v>
      </c>
      <c r="F491" s="121">
        <v>5</v>
      </c>
      <c r="G491" s="21">
        <f t="shared" si="12"/>
        <v>-2.1316282072803006E-14</v>
      </c>
      <c r="H491" s="21"/>
      <c r="J491" s="786"/>
      <c r="K491"/>
      <c r="M491" s="12"/>
      <c r="P491" s="121"/>
    </row>
    <row r="492" spans="1:16">
      <c r="A492" s="41">
        <v>45838</v>
      </c>
      <c r="B492" s="786" t="s">
        <v>10</v>
      </c>
      <c r="C492" s="786" t="s">
        <v>19</v>
      </c>
      <c r="D492" t="s">
        <v>12</v>
      </c>
      <c r="E492" s="12">
        <v>18.8</v>
      </c>
      <c r="G492" s="21">
        <f t="shared" si="12"/>
        <v>18.799999999999979</v>
      </c>
      <c r="H492" s="21"/>
      <c r="J492" s="787"/>
      <c r="K492"/>
      <c r="M492" s="12"/>
    </row>
    <row r="493" spans="1:16">
      <c r="B493" s="787"/>
      <c r="C493" s="787"/>
      <c r="D493" t="s">
        <v>13</v>
      </c>
      <c r="E493" s="12">
        <v>4</v>
      </c>
      <c r="G493" s="21">
        <f t="shared" si="12"/>
        <v>22.799999999999979</v>
      </c>
      <c r="H493" s="21"/>
      <c r="J493" s="787"/>
      <c r="K493"/>
    </row>
    <row r="494" spans="1:16">
      <c r="B494" s="787"/>
      <c r="C494" s="787"/>
      <c r="D494" t="s">
        <v>14</v>
      </c>
      <c r="E494" s="12">
        <v>700</v>
      </c>
      <c r="G494" s="21">
        <f t="shared" si="12"/>
        <v>722.8</v>
      </c>
      <c r="H494" s="21"/>
      <c r="J494" s="786"/>
      <c r="K494"/>
    </row>
    <row r="495" spans="1:16" s="233" customFormat="1">
      <c r="A495" s="269">
        <v>45874</v>
      </c>
      <c r="B495" s="270" t="s">
        <v>3210</v>
      </c>
      <c r="C495" s="270" t="s">
        <v>19</v>
      </c>
      <c r="D495" s="233" t="s">
        <v>14</v>
      </c>
      <c r="E495" s="234"/>
      <c r="F495" s="273">
        <v>300</v>
      </c>
      <c r="G495" s="322">
        <f t="shared" si="12"/>
        <v>422.79999999999995</v>
      </c>
      <c r="H495" s="322">
        <f>+F495</f>
        <v>300</v>
      </c>
      <c r="I495" s="233" t="s">
        <v>272</v>
      </c>
      <c r="J495" s="284"/>
      <c r="L495" s="273"/>
    </row>
    <row r="496" spans="1:16">
      <c r="A496" s="39">
        <v>45874</v>
      </c>
      <c r="B496" s="787" t="s">
        <v>6097</v>
      </c>
      <c r="C496" s="787" t="s">
        <v>19</v>
      </c>
      <c r="D496" t="s">
        <v>12</v>
      </c>
      <c r="F496" s="121">
        <v>18.8</v>
      </c>
      <c r="G496" s="21">
        <f t="shared" si="12"/>
        <v>403.99999999999994</v>
      </c>
      <c r="H496" s="21"/>
      <c r="J496" s="786"/>
      <c r="K496"/>
    </row>
    <row r="497" spans="1:14">
      <c r="A497" s="39">
        <v>45874</v>
      </c>
      <c r="B497" s="787" t="s">
        <v>6097</v>
      </c>
      <c r="C497" s="787" t="s">
        <v>19</v>
      </c>
      <c r="D497" t="s">
        <v>13</v>
      </c>
      <c r="F497" s="121">
        <v>4</v>
      </c>
      <c r="G497" s="21">
        <f t="shared" si="12"/>
        <v>399.99999999999994</v>
      </c>
      <c r="H497" s="21"/>
      <c r="J497" s="786"/>
      <c r="K497"/>
    </row>
    <row r="498" spans="1:14" s="233" customFormat="1">
      <c r="A498" s="269">
        <v>45896</v>
      </c>
      <c r="B498" s="270" t="s">
        <v>2457</v>
      </c>
      <c r="C498" s="270" t="s">
        <v>19</v>
      </c>
      <c r="D498" s="233" t="s">
        <v>14</v>
      </c>
      <c r="E498" s="234"/>
      <c r="F498" s="273">
        <v>400</v>
      </c>
      <c r="G498" s="322">
        <f t="shared" si="12"/>
        <v>0</v>
      </c>
      <c r="H498" s="322">
        <f>+F498</f>
        <v>400</v>
      </c>
      <c r="I498" s="233" t="s">
        <v>6098</v>
      </c>
      <c r="J498" s="284"/>
      <c r="L498" s="273"/>
    </row>
    <row r="499" spans="1:14">
      <c r="A499" s="41">
        <v>45869</v>
      </c>
      <c r="B499" s="786" t="s">
        <v>10</v>
      </c>
      <c r="C499" s="786" t="s">
        <v>20</v>
      </c>
      <c r="D499" t="s">
        <v>12</v>
      </c>
      <c r="E499" s="12">
        <v>17.899999999999999</v>
      </c>
      <c r="G499" s="21">
        <f t="shared" si="12"/>
        <v>17.899999999999999</v>
      </c>
      <c r="H499" s="21"/>
      <c r="K499" s="787"/>
      <c r="M499" s="12"/>
    </row>
    <row r="500" spans="1:14">
      <c r="B500" s="787"/>
      <c r="C500" s="787"/>
      <c r="D500" t="s">
        <v>13</v>
      </c>
      <c r="E500" s="12">
        <v>4</v>
      </c>
      <c r="G500" s="21">
        <f t="shared" si="12"/>
        <v>21.9</v>
      </c>
      <c r="H500" s="21"/>
      <c r="K500" s="787"/>
    </row>
    <row r="501" spans="1:14">
      <c r="B501" s="787"/>
      <c r="C501" s="787"/>
      <c r="D501" t="s">
        <v>14</v>
      </c>
      <c r="E501" s="12">
        <v>700</v>
      </c>
      <c r="G501" s="21">
        <f t="shared" si="12"/>
        <v>721.9</v>
      </c>
      <c r="H501" s="21"/>
      <c r="J501" s="822" t="s">
        <v>6064</v>
      </c>
      <c r="K501" s="822"/>
      <c r="L501" s="822"/>
      <c r="M501" s="121"/>
      <c r="N501" s="26"/>
    </row>
    <row r="502" spans="1:14">
      <c r="A502" s="39">
        <v>45902</v>
      </c>
      <c r="B502" s="787" t="s">
        <v>6099</v>
      </c>
      <c r="C502" s="787" t="s">
        <v>20</v>
      </c>
      <c r="D502" t="s">
        <v>12</v>
      </c>
      <c r="F502" s="121">
        <v>17.899999999999999</v>
      </c>
      <c r="G502" s="21">
        <f t="shared" si="12"/>
        <v>704</v>
      </c>
      <c r="H502" s="21"/>
      <c r="I502">
        <v>2025</v>
      </c>
      <c r="J502" s="786" t="s">
        <v>20</v>
      </c>
      <c r="K502" t="s">
        <v>14</v>
      </c>
      <c r="L502" s="121">
        <v>460</v>
      </c>
    </row>
    <row r="503" spans="1:14">
      <c r="A503" s="39">
        <v>45902</v>
      </c>
      <c r="B503" s="787" t="s">
        <v>6099</v>
      </c>
      <c r="C503" s="787" t="s">
        <v>20</v>
      </c>
      <c r="D503" t="s">
        <v>13</v>
      </c>
      <c r="F503" s="121">
        <v>4</v>
      </c>
      <c r="G503" s="21">
        <f t="shared" si="12"/>
        <v>700</v>
      </c>
      <c r="H503" s="21"/>
      <c r="J503" s="786" t="s">
        <v>21</v>
      </c>
      <c r="K503" t="s">
        <v>14</v>
      </c>
      <c r="L503" s="121">
        <v>700</v>
      </c>
      <c r="M503" s="121"/>
    </row>
    <row r="504" spans="1:14" s="127" customFormat="1">
      <c r="A504" s="126">
        <v>45900</v>
      </c>
      <c r="B504" s="797" t="s">
        <v>6100</v>
      </c>
      <c r="C504" s="797" t="s">
        <v>20</v>
      </c>
      <c r="D504" s="127" t="s">
        <v>14</v>
      </c>
      <c r="E504" s="129"/>
      <c r="F504" s="266">
        <v>240</v>
      </c>
      <c r="G504" s="21">
        <f t="shared" si="12"/>
        <v>460</v>
      </c>
      <c r="H504" s="320"/>
      <c r="L504" s="266">
        <f>SUM(L502:L503)</f>
        <v>1160</v>
      </c>
      <c r="M504" s="266"/>
    </row>
    <row r="505" spans="1:14">
      <c r="A505" s="39">
        <v>45924</v>
      </c>
      <c r="B505" s="787" t="s">
        <v>6101</v>
      </c>
      <c r="C505" s="787" t="s">
        <v>20</v>
      </c>
      <c r="D505" t="s">
        <v>14</v>
      </c>
      <c r="F505" s="121">
        <v>400</v>
      </c>
      <c r="G505" s="21">
        <f t="shared" si="12"/>
        <v>60</v>
      </c>
      <c r="H505" s="253"/>
      <c r="K505"/>
      <c r="M505" s="121"/>
    </row>
    <row r="506" spans="1:14">
      <c r="A506" s="39">
        <v>45930</v>
      </c>
      <c r="B506" s="787" t="s">
        <v>6102</v>
      </c>
      <c r="C506" s="787" t="s">
        <v>20</v>
      </c>
      <c r="D506" t="s">
        <v>14</v>
      </c>
      <c r="F506" s="121">
        <v>60</v>
      </c>
      <c r="G506" s="21">
        <f t="shared" si="12"/>
        <v>0</v>
      </c>
      <c r="H506" s="253"/>
      <c r="K506"/>
      <c r="M506" s="121"/>
    </row>
    <row r="507" spans="1:14">
      <c r="A507" s="41">
        <v>45900</v>
      </c>
      <c r="B507" s="786" t="s">
        <v>10</v>
      </c>
      <c r="C507" s="786" t="s">
        <v>21</v>
      </c>
      <c r="D507" t="s">
        <v>12</v>
      </c>
      <c r="E507" s="12">
        <v>16.600000000000001</v>
      </c>
      <c r="G507" s="21">
        <f t="shared" si="12"/>
        <v>16.600000000000001</v>
      </c>
      <c r="H507" s="21"/>
      <c r="K507" s="787"/>
      <c r="M507" s="121"/>
    </row>
    <row r="508" spans="1:14">
      <c r="B508" s="787"/>
      <c r="C508" s="787"/>
      <c r="D508" t="s">
        <v>13</v>
      </c>
      <c r="E508" s="12">
        <v>6</v>
      </c>
      <c r="G508" s="21">
        <f t="shared" si="12"/>
        <v>22.6</v>
      </c>
      <c r="H508" s="21"/>
      <c r="K508" s="787"/>
    </row>
    <row r="509" spans="1:14">
      <c r="B509" s="787"/>
      <c r="C509" s="787"/>
      <c r="D509" t="s">
        <v>14</v>
      </c>
      <c r="E509" s="12">
        <v>700</v>
      </c>
      <c r="G509" s="21">
        <f t="shared" si="12"/>
        <v>722.6</v>
      </c>
      <c r="H509" s="21"/>
      <c r="K509" s="787"/>
    </row>
    <row r="510" spans="1:14">
      <c r="A510" s="501">
        <v>45924</v>
      </c>
      <c r="B510" s="498" t="s">
        <v>6103</v>
      </c>
      <c r="C510" s="498" t="s">
        <v>21</v>
      </c>
      <c r="D510" s="232" t="s">
        <v>12</v>
      </c>
      <c r="E510" s="232"/>
      <c r="F510" s="500">
        <v>16.600000000000001</v>
      </c>
      <c r="G510" s="21">
        <f t="shared" ref="G510:G557" si="13">+G509+E510-F510</f>
        <v>706</v>
      </c>
      <c r="H510" s="21"/>
      <c r="J510" s="820" t="s">
        <v>6064</v>
      </c>
      <c r="K510" s="820"/>
      <c r="L510" s="820"/>
    </row>
    <row r="511" spans="1:14">
      <c r="A511" s="501">
        <v>45924</v>
      </c>
      <c r="B511" s="498" t="s">
        <v>6103</v>
      </c>
      <c r="C511" s="498" t="s">
        <v>21</v>
      </c>
      <c r="D511" s="232" t="s">
        <v>13</v>
      </c>
      <c r="E511" s="232"/>
      <c r="F511" s="500">
        <v>6</v>
      </c>
      <c r="G511" s="21">
        <f t="shared" si="13"/>
        <v>700</v>
      </c>
      <c r="H511" s="21"/>
      <c r="I511" s="10">
        <v>2025</v>
      </c>
      <c r="J511" s="786" t="s">
        <v>21</v>
      </c>
      <c r="K511" t="s">
        <v>14</v>
      </c>
      <c r="L511" s="121">
        <v>300</v>
      </c>
    </row>
    <row r="512" spans="1:14">
      <c r="A512" s="39">
        <v>45930</v>
      </c>
      <c r="B512" s="787" t="s">
        <v>6102</v>
      </c>
      <c r="C512" s="498" t="s">
        <v>21</v>
      </c>
      <c r="D512" t="s">
        <v>14</v>
      </c>
      <c r="E512" s="232"/>
      <c r="F512" s="500">
        <v>150</v>
      </c>
      <c r="G512" s="21">
        <f t="shared" si="13"/>
        <v>550</v>
      </c>
      <c r="H512" s="21"/>
      <c r="J512" s="816" t="s">
        <v>93</v>
      </c>
      <c r="K512" s="232" t="s">
        <v>12</v>
      </c>
      <c r="L512" s="12">
        <v>16.899999999999999</v>
      </c>
    </row>
    <row r="513" spans="1:12">
      <c r="A513" s="39">
        <v>45946</v>
      </c>
      <c r="B513" s="787" t="s">
        <v>6104</v>
      </c>
      <c r="C513" s="498" t="s">
        <v>21</v>
      </c>
      <c r="D513" t="s">
        <v>14</v>
      </c>
      <c r="E513" s="232"/>
      <c r="F513" s="500">
        <v>250</v>
      </c>
      <c r="G513" s="21">
        <f t="shared" si="13"/>
        <v>300</v>
      </c>
      <c r="H513" s="21"/>
      <c r="J513" s="816"/>
      <c r="K513" s="232" t="s">
        <v>13</v>
      </c>
      <c r="L513" s="12">
        <v>4</v>
      </c>
    </row>
    <row r="514" spans="1:12">
      <c r="A514" s="39">
        <v>45987</v>
      </c>
      <c r="B514" s="787" t="s">
        <v>6105</v>
      </c>
      <c r="C514" s="498" t="s">
        <v>21</v>
      </c>
      <c r="D514" t="s">
        <v>14</v>
      </c>
      <c r="E514" s="232"/>
      <c r="F514" s="500">
        <v>300</v>
      </c>
      <c r="G514" s="21">
        <f t="shared" si="13"/>
        <v>0</v>
      </c>
      <c r="H514" s="21"/>
      <c r="J514" s="816"/>
      <c r="K514" s="232" t="s">
        <v>14</v>
      </c>
      <c r="L514" s="12">
        <v>700</v>
      </c>
    </row>
    <row r="515" spans="1:12">
      <c r="A515" s="41">
        <v>45930</v>
      </c>
      <c r="B515" s="816" t="s">
        <v>10</v>
      </c>
      <c r="C515" s="816" t="s">
        <v>93</v>
      </c>
      <c r="D515" s="232" t="s">
        <v>12</v>
      </c>
      <c r="E515" s="12">
        <v>16.899999999999999</v>
      </c>
      <c r="G515" s="21">
        <f t="shared" si="13"/>
        <v>16.899999999999999</v>
      </c>
      <c r="H515" s="21"/>
      <c r="J515" s="786" t="s">
        <v>23</v>
      </c>
      <c r="K515" s="232" t="s">
        <v>12</v>
      </c>
      <c r="L515" s="12">
        <v>8.1</v>
      </c>
    </row>
    <row r="516" spans="1:12">
      <c r="B516" s="787"/>
      <c r="C516" s="498"/>
      <c r="D516" s="232" t="s">
        <v>13</v>
      </c>
      <c r="E516" s="12">
        <v>4</v>
      </c>
      <c r="G516" s="21">
        <f t="shared" si="13"/>
        <v>20.9</v>
      </c>
      <c r="H516" s="21"/>
      <c r="K516" s="232" t="s">
        <v>13</v>
      </c>
      <c r="L516" s="12">
        <v>11</v>
      </c>
    </row>
    <row r="517" spans="1:12">
      <c r="B517" s="787"/>
      <c r="C517" s="498"/>
      <c r="D517" s="232" t="s">
        <v>14</v>
      </c>
      <c r="E517" s="12">
        <v>700</v>
      </c>
      <c r="G517" s="21">
        <f t="shared" si="13"/>
        <v>720.9</v>
      </c>
      <c r="H517" s="21"/>
      <c r="K517" s="232" t="s">
        <v>14</v>
      </c>
      <c r="L517" s="12">
        <v>700</v>
      </c>
    </row>
    <row r="518" spans="1:12">
      <c r="A518" s="39">
        <v>45987</v>
      </c>
      <c r="B518" s="787" t="s">
        <v>6106</v>
      </c>
      <c r="C518" s="498" t="s">
        <v>93</v>
      </c>
      <c r="D518" s="232" t="s">
        <v>12</v>
      </c>
      <c r="F518" s="12">
        <v>16.899999999999999</v>
      </c>
      <c r="G518" s="21">
        <f t="shared" si="13"/>
        <v>704</v>
      </c>
      <c r="H518" s="21"/>
      <c r="J518" s="786" t="s">
        <v>24</v>
      </c>
      <c r="K518" s="232" t="s">
        <v>12</v>
      </c>
      <c r="L518" s="12">
        <v>4</v>
      </c>
    </row>
    <row r="519" spans="1:12">
      <c r="A519" s="39">
        <v>45987</v>
      </c>
      <c r="B519" s="787" t="s">
        <v>6106</v>
      </c>
      <c r="C519" s="498" t="s">
        <v>93</v>
      </c>
      <c r="D519" s="232" t="s">
        <v>13</v>
      </c>
      <c r="F519" s="12">
        <v>4</v>
      </c>
      <c r="G519" s="21">
        <f t="shared" si="13"/>
        <v>700</v>
      </c>
      <c r="H519" s="21"/>
      <c r="J519" s="787"/>
      <c r="K519" s="232" t="s">
        <v>13</v>
      </c>
      <c r="L519" s="12">
        <v>6</v>
      </c>
    </row>
    <row r="520" spans="1:12">
      <c r="A520" s="39">
        <v>45987</v>
      </c>
      <c r="B520" s="787" t="s">
        <v>6105</v>
      </c>
      <c r="C520" s="498" t="s">
        <v>93</v>
      </c>
      <c r="D520" t="s">
        <v>14</v>
      </c>
      <c r="F520" s="12">
        <v>700</v>
      </c>
      <c r="G520" s="21">
        <f t="shared" si="13"/>
        <v>0</v>
      </c>
      <c r="H520" s="21"/>
      <c r="K520" s="232" t="s">
        <v>14</v>
      </c>
      <c r="L520" s="12">
        <v>350</v>
      </c>
    </row>
    <row r="521" spans="1:12">
      <c r="A521" s="41">
        <v>45961</v>
      </c>
      <c r="B521" s="816" t="s">
        <v>10</v>
      </c>
      <c r="C521" s="786" t="s">
        <v>23</v>
      </c>
      <c r="D521" s="232" t="s">
        <v>12</v>
      </c>
      <c r="E521" s="12">
        <v>13.1</v>
      </c>
      <c r="G521" s="21">
        <f t="shared" si="13"/>
        <v>13.1</v>
      </c>
      <c r="H521" s="21"/>
      <c r="K521" s="232"/>
      <c r="L521" s="135">
        <f>SUM(L511:L520)</f>
        <v>2100</v>
      </c>
    </row>
    <row r="522" spans="1:12">
      <c r="B522" s="787"/>
      <c r="C522" s="787"/>
      <c r="D522" s="232" t="s">
        <v>13</v>
      </c>
      <c r="E522" s="12">
        <v>6</v>
      </c>
      <c r="G522" s="21">
        <f t="shared" si="13"/>
        <v>19.100000000000001</v>
      </c>
      <c r="H522" s="21"/>
      <c r="J522" s="786"/>
      <c r="K522" s="232"/>
      <c r="L522" s="12"/>
    </row>
    <row r="523" spans="1:12">
      <c r="B523" s="787"/>
      <c r="C523" s="787"/>
      <c r="D523" s="232" t="s">
        <v>14</v>
      </c>
      <c r="E523" s="12">
        <v>700</v>
      </c>
      <c r="G523" s="21">
        <f t="shared" si="13"/>
        <v>719.1</v>
      </c>
      <c r="H523" s="21"/>
      <c r="J523" s="787"/>
      <c r="K523" s="232"/>
      <c r="L523" s="12"/>
    </row>
    <row r="524" spans="1:12">
      <c r="A524" s="39">
        <v>45987</v>
      </c>
      <c r="B524" s="787" t="s">
        <v>6106</v>
      </c>
      <c r="C524" s="787" t="s">
        <v>23</v>
      </c>
      <c r="D524" s="232" t="s">
        <v>12</v>
      </c>
      <c r="F524" s="12">
        <v>13.1</v>
      </c>
      <c r="G524" s="21">
        <f t="shared" si="13"/>
        <v>706</v>
      </c>
      <c r="H524" s="21"/>
      <c r="J524" s="787"/>
      <c r="K524" s="232"/>
      <c r="L524" s="12"/>
    </row>
    <row r="525" spans="1:12">
      <c r="A525" s="39">
        <v>45987</v>
      </c>
      <c r="B525" s="787" t="s">
        <v>6106</v>
      </c>
      <c r="C525" s="787" t="s">
        <v>23</v>
      </c>
      <c r="D525" s="232" t="s">
        <v>13</v>
      </c>
      <c r="F525" s="12">
        <v>6</v>
      </c>
      <c r="G525" s="21">
        <f t="shared" si="13"/>
        <v>700</v>
      </c>
      <c r="H525" s="21"/>
      <c r="J525" s="787"/>
      <c r="K525" s="232"/>
      <c r="L525" s="12"/>
    </row>
    <row r="526" spans="1:12">
      <c r="A526" s="39">
        <v>45987</v>
      </c>
      <c r="B526" s="787" t="s">
        <v>6105</v>
      </c>
      <c r="C526" s="498" t="s">
        <v>23</v>
      </c>
      <c r="D526" t="s">
        <v>14</v>
      </c>
      <c r="F526" s="12">
        <v>700</v>
      </c>
      <c r="G526" s="21">
        <f t="shared" si="13"/>
        <v>0</v>
      </c>
      <c r="H526" s="21"/>
      <c r="J526" s="787"/>
      <c r="K526" s="232"/>
      <c r="L526" s="12"/>
    </row>
    <row r="527" spans="1:12">
      <c r="A527" s="41">
        <v>45991</v>
      </c>
      <c r="B527" s="816" t="s">
        <v>10</v>
      </c>
      <c r="C527" s="786" t="s">
        <v>24</v>
      </c>
      <c r="D527" s="232" t="s">
        <v>12</v>
      </c>
      <c r="E527" s="12">
        <v>4</v>
      </c>
      <c r="G527" s="21">
        <f t="shared" si="13"/>
        <v>4</v>
      </c>
      <c r="H527" s="21"/>
      <c r="J527" s="787"/>
      <c r="K527" s="232"/>
      <c r="L527" s="12"/>
    </row>
    <row r="528" spans="1:12">
      <c r="B528" s="787"/>
      <c r="C528" s="787"/>
      <c r="D528" s="232" t="s">
        <v>13</v>
      </c>
      <c r="E528" s="12">
        <v>6</v>
      </c>
      <c r="G528" s="21">
        <f t="shared" si="13"/>
        <v>10</v>
      </c>
      <c r="H528" s="21"/>
      <c r="K528" s="787"/>
    </row>
    <row r="529" spans="1:12">
      <c r="B529" s="787"/>
      <c r="C529" s="787"/>
      <c r="D529" s="232" t="s">
        <v>14</v>
      </c>
      <c r="E529" s="12">
        <v>350</v>
      </c>
      <c r="G529" s="21">
        <f t="shared" si="13"/>
        <v>360</v>
      </c>
      <c r="H529" s="21"/>
      <c r="K529" s="787"/>
    </row>
    <row r="530" spans="1:12">
      <c r="A530" s="39">
        <v>45987</v>
      </c>
      <c r="B530" s="787" t="s">
        <v>6106</v>
      </c>
      <c r="C530" s="787" t="s">
        <v>24</v>
      </c>
      <c r="D530" s="232" t="s">
        <v>12</v>
      </c>
      <c r="F530" s="12">
        <v>4</v>
      </c>
      <c r="G530" s="21">
        <f t="shared" si="13"/>
        <v>356</v>
      </c>
      <c r="H530" s="21"/>
      <c r="K530" s="787"/>
    </row>
    <row r="531" spans="1:12">
      <c r="A531" s="39">
        <v>45987</v>
      </c>
      <c r="B531" s="787" t="s">
        <v>6106</v>
      </c>
      <c r="C531" s="787" t="s">
        <v>24</v>
      </c>
      <c r="D531" s="232" t="s">
        <v>13</v>
      </c>
      <c r="F531" s="12">
        <v>6</v>
      </c>
      <c r="G531" s="21">
        <f t="shared" si="13"/>
        <v>350</v>
      </c>
      <c r="H531" s="21"/>
      <c r="J531" s="786"/>
      <c r="K531"/>
    </row>
    <row r="532" spans="1:12">
      <c r="A532" s="39">
        <v>45987</v>
      </c>
      <c r="B532" s="787" t="s">
        <v>6105</v>
      </c>
      <c r="C532" s="498" t="s">
        <v>24</v>
      </c>
      <c r="D532" t="s">
        <v>14</v>
      </c>
      <c r="F532" s="121">
        <v>350</v>
      </c>
      <c r="G532" s="21">
        <f t="shared" si="13"/>
        <v>0</v>
      </c>
      <c r="H532" s="21"/>
      <c r="J532" s="816"/>
      <c r="K532" s="232"/>
      <c r="L532" s="12"/>
    </row>
    <row r="533" spans="1:12">
      <c r="A533" s="41"/>
      <c r="B533" s="786"/>
      <c r="C533" s="786"/>
      <c r="G533" s="21">
        <f t="shared" si="13"/>
        <v>0</v>
      </c>
      <c r="H533" s="21"/>
      <c r="J533" s="786"/>
      <c r="K533" s="232"/>
      <c r="L533" s="12"/>
    </row>
    <row r="534" spans="1:12">
      <c r="B534" s="787"/>
      <c r="C534" s="787"/>
      <c r="G534" s="21">
        <f t="shared" si="13"/>
        <v>0</v>
      </c>
      <c r="H534" s="21"/>
      <c r="J534" s="786"/>
      <c r="K534" s="232"/>
      <c r="L534" s="12"/>
    </row>
    <row r="535" spans="1:12">
      <c r="B535" s="787"/>
      <c r="C535" s="787"/>
      <c r="G535" s="21">
        <f t="shared" si="13"/>
        <v>0</v>
      </c>
      <c r="H535" s="470">
        <f>SUM(H371:H534)</f>
        <v>1900</v>
      </c>
      <c r="I535" s="458" t="s">
        <v>1120</v>
      </c>
      <c r="K535" s="787"/>
    </row>
    <row r="536" spans="1:12">
      <c r="B536" s="787"/>
      <c r="C536" s="787"/>
      <c r="G536" s="21">
        <f t="shared" si="13"/>
        <v>0</v>
      </c>
      <c r="K536" s="787"/>
    </row>
    <row r="537" spans="1:12">
      <c r="B537" s="787"/>
      <c r="C537" s="787"/>
      <c r="G537" s="21">
        <f t="shared" si="13"/>
        <v>0</v>
      </c>
      <c r="J537" s="816"/>
      <c r="K537" s="232"/>
      <c r="L537" s="12"/>
    </row>
    <row r="538" spans="1:12">
      <c r="B538" s="787"/>
      <c r="C538" s="787"/>
      <c r="G538" s="21">
        <f t="shared" si="13"/>
        <v>0</v>
      </c>
      <c r="J538" s="816"/>
      <c r="K538" s="232"/>
      <c r="L538" s="12"/>
    </row>
    <row r="539" spans="1:12">
      <c r="B539" s="787"/>
      <c r="C539" s="787"/>
      <c r="G539" s="21">
        <f t="shared" si="13"/>
        <v>0</v>
      </c>
      <c r="J539" s="786"/>
      <c r="K539" s="232"/>
      <c r="L539" s="12"/>
    </row>
    <row r="540" spans="1:12">
      <c r="B540" s="787"/>
      <c r="C540" s="787"/>
      <c r="G540" s="21">
        <f t="shared" si="13"/>
        <v>0</v>
      </c>
      <c r="K540" s="232"/>
      <c r="L540" s="12"/>
    </row>
    <row r="541" spans="1:12">
      <c r="B541" s="787"/>
      <c r="C541" s="787"/>
      <c r="G541" s="21">
        <f t="shared" si="13"/>
        <v>0</v>
      </c>
      <c r="J541" s="786"/>
      <c r="K541" s="232"/>
      <c r="L541" s="12"/>
    </row>
    <row r="542" spans="1:12">
      <c r="B542" s="787"/>
      <c r="C542" s="787"/>
      <c r="G542" s="21">
        <f t="shared" si="13"/>
        <v>0</v>
      </c>
      <c r="J542" s="787"/>
      <c r="K542" s="232"/>
      <c r="L542" s="12"/>
    </row>
    <row r="543" spans="1:12">
      <c r="B543" s="787"/>
      <c r="C543" s="787"/>
      <c r="G543" s="21">
        <f t="shared" si="13"/>
        <v>0</v>
      </c>
      <c r="K543" s="787"/>
    </row>
    <row r="544" spans="1:12">
      <c r="B544" s="787"/>
      <c r="C544" s="787"/>
      <c r="G544" s="21">
        <f t="shared" si="13"/>
        <v>0</v>
      </c>
      <c r="K544" s="787"/>
    </row>
    <row r="545" spans="2:11">
      <c r="B545" s="787"/>
      <c r="C545" s="787"/>
      <c r="G545" s="21">
        <f t="shared" si="13"/>
        <v>0</v>
      </c>
      <c r="K545" s="787"/>
    </row>
    <row r="546" spans="2:11">
      <c r="B546" s="787"/>
      <c r="C546" s="787"/>
      <c r="G546" s="21">
        <f t="shared" si="13"/>
        <v>0</v>
      </c>
      <c r="K546" s="787"/>
    </row>
    <row r="547" spans="2:11">
      <c r="B547" s="787"/>
      <c r="C547" s="787"/>
      <c r="G547" s="21">
        <f t="shared" si="13"/>
        <v>0</v>
      </c>
      <c r="K547" s="787"/>
    </row>
    <row r="548" spans="2:11">
      <c r="B548" s="787"/>
      <c r="C548" s="787"/>
      <c r="G548" s="21">
        <f t="shared" si="13"/>
        <v>0</v>
      </c>
      <c r="K548" s="787"/>
    </row>
    <row r="549" spans="2:11">
      <c r="B549" s="787"/>
      <c r="C549" s="787"/>
      <c r="G549" s="21">
        <f t="shared" si="13"/>
        <v>0</v>
      </c>
      <c r="K549" s="787"/>
    </row>
    <row r="550" spans="2:11">
      <c r="B550" s="787"/>
      <c r="C550" s="787"/>
      <c r="G550" s="21">
        <f t="shared" si="13"/>
        <v>0</v>
      </c>
      <c r="K550" s="787"/>
    </row>
    <row r="551" spans="2:11">
      <c r="B551" s="787"/>
      <c r="C551" s="787"/>
      <c r="G551" s="21">
        <f t="shared" si="13"/>
        <v>0</v>
      </c>
      <c r="K551" s="787"/>
    </row>
    <row r="552" spans="2:11">
      <c r="B552" s="787"/>
      <c r="C552" s="787"/>
      <c r="G552" s="21">
        <f t="shared" si="13"/>
        <v>0</v>
      </c>
      <c r="K552" s="787"/>
    </row>
    <row r="553" spans="2:11">
      <c r="B553" s="787"/>
      <c r="C553" s="787"/>
      <c r="G553" s="21">
        <f t="shared" si="13"/>
        <v>0</v>
      </c>
      <c r="K553" s="787"/>
    </row>
    <row r="554" spans="2:11">
      <c r="B554" s="787"/>
      <c r="C554" s="787"/>
      <c r="G554" s="21">
        <f t="shared" si="13"/>
        <v>0</v>
      </c>
      <c r="K554" s="787"/>
    </row>
    <row r="555" spans="2:11">
      <c r="B555" s="787"/>
      <c r="C555" s="787"/>
      <c r="G555" s="21">
        <f t="shared" si="13"/>
        <v>0</v>
      </c>
      <c r="K555" s="787"/>
    </row>
    <row r="556" spans="2:11">
      <c r="B556" s="787"/>
      <c r="C556" s="787"/>
      <c r="G556" s="21">
        <f t="shared" si="13"/>
        <v>0</v>
      </c>
      <c r="K556" s="787"/>
    </row>
    <row r="557" spans="2:11">
      <c r="B557" s="787"/>
      <c r="C557" s="787"/>
      <c r="G557" s="21">
        <f t="shared" si="13"/>
        <v>0</v>
      </c>
      <c r="K557" s="787"/>
    </row>
  </sheetData>
  <autoFilter ref="A4:S535" xr:uid="{00000000-0001-0000-2200-000000000000}"/>
  <mergeCells count="6">
    <mergeCell ref="J510:L510"/>
    <mergeCell ref="B3:F3"/>
    <mergeCell ref="P376:R376"/>
    <mergeCell ref="J389:L389"/>
    <mergeCell ref="J407:L407"/>
    <mergeCell ref="J501:L501"/>
  </mergeCells>
  <pageMargins left="0.7" right="0.7" top="0.75" bottom="0.75" header="0.3" footer="0.3"/>
  <pageSetup paperSize="9" fitToWidth="0" fitToHeight="0" orientation="portrait" r:id="rId1"/>
  <rowBreaks count="1" manualBreakCount="1">
    <brk id="99" max="6"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A184-556C-4B0F-8E7F-0CBFA6B1327E}">
  <sheetPr>
    <tabColor theme="5" tint="0.79998168889431442"/>
  </sheetPr>
  <dimension ref="A2:M197"/>
  <sheetViews>
    <sheetView topLeftCell="A58" workbookViewId="0">
      <selection activeCell="A72" sqref="A72:E74"/>
    </sheetView>
  </sheetViews>
  <sheetFormatPr defaultColWidth="11.42578125" defaultRowHeight="15"/>
  <cols>
    <col min="2" max="3" width="15.42578125" style="6" customWidth="1"/>
    <col min="4" max="4" width="11.42578125" style="6"/>
    <col min="5" max="7" width="11.42578125" style="117"/>
    <col min="11" max="11" width="11.7109375" bestFit="1" customWidth="1"/>
  </cols>
  <sheetData>
    <row r="2" spans="1:13">
      <c r="A2" s="39"/>
      <c r="B2" s="820" t="s">
        <v>6107</v>
      </c>
      <c r="C2" s="820"/>
      <c r="D2" s="820"/>
      <c r="E2" s="820"/>
      <c r="F2" s="820"/>
      <c r="G2" s="820"/>
    </row>
    <row r="3" spans="1:13">
      <c r="A3" s="39"/>
      <c r="B3" s="787"/>
      <c r="C3" s="787"/>
      <c r="D3" s="787"/>
    </row>
    <row r="4" spans="1:13" ht="30">
      <c r="A4" s="40" t="s">
        <v>1</v>
      </c>
      <c r="B4" s="804" t="s">
        <v>2</v>
      </c>
      <c r="C4" s="804" t="s">
        <v>3</v>
      </c>
      <c r="D4" s="804" t="s">
        <v>4</v>
      </c>
      <c r="E4" s="131" t="s">
        <v>5</v>
      </c>
      <c r="F4" s="131" t="s">
        <v>6</v>
      </c>
      <c r="G4" s="140" t="s">
        <v>7</v>
      </c>
    </row>
    <row r="6" spans="1:13">
      <c r="A6" s="9">
        <v>44834</v>
      </c>
      <c r="B6" s="786" t="s">
        <v>10</v>
      </c>
      <c r="C6" s="786" t="s">
        <v>91</v>
      </c>
      <c r="D6" s="787" t="s">
        <v>94</v>
      </c>
      <c r="E6" s="117">
        <v>500</v>
      </c>
      <c r="G6" s="117">
        <f t="shared" ref="G6:G70" si="0">G5+E6-F6</f>
        <v>500</v>
      </c>
    </row>
    <row r="7" spans="1:13">
      <c r="B7" s="787"/>
      <c r="C7" s="787"/>
      <c r="D7" s="787"/>
      <c r="G7" s="117">
        <f t="shared" si="0"/>
        <v>500</v>
      </c>
      <c r="K7" s="786"/>
      <c r="L7" s="787"/>
      <c r="M7" s="117"/>
    </row>
    <row r="8" spans="1:13">
      <c r="A8" s="5">
        <v>44826</v>
      </c>
      <c r="B8" s="787" t="s">
        <v>6108</v>
      </c>
      <c r="C8" s="787" t="s">
        <v>91</v>
      </c>
      <c r="D8" s="787" t="s">
        <v>94</v>
      </c>
      <c r="F8" s="117">
        <v>500</v>
      </c>
      <c r="G8" s="117">
        <f t="shared" si="0"/>
        <v>0</v>
      </c>
      <c r="K8" s="39">
        <v>44819</v>
      </c>
      <c r="L8" s="133"/>
      <c r="M8" s="117"/>
    </row>
    <row r="9" spans="1:13">
      <c r="B9" s="787"/>
      <c r="C9" s="787"/>
      <c r="D9" s="787"/>
      <c r="G9" s="117">
        <f t="shared" si="0"/>
        <v>0</v>
      </c>
      <c r="K9" s="39">
        <v>44849</v>
      </c>
      <c r="L9" s="815"/>
      <c r="M9" s="117"/>
    </row>
    <row r="10" spans="1:13">
      <c r="A10" s="9">
        <v>44865</v>
      </c>
      <c r="B10" s="786" t="s">
        <v>10</v>
      </c>
      <c r="C10" s="786" t="s">
        <v>23</v>
      </c>
      <c r="D10" s="815" t="s">
        <v>12</v>
      </c>
      <c r="E10" s="117">
        <v>49.3</v>
      </c>
      <c r="G10" s="117">
        <f t="shared" si="0"/>
        <v>49.3</v>
      </c>
      <c r="K10" s="39">
        <v>44880</v>
      </c>
      <c r="L10" s="815"/>
      <c r="M10" s="117"/>
    </row>
    <row r="11" spans="1:13">
      <c r="B11" s="787"/>
      <c r="C11" s="787"/>
      <c r="D11" s="815" t="s">
        <v>13</v>
      </c>
      <c r="E11" s="117">
        <v>4.9000000000000004</v>
      </c>
      <c r="G11" s="117">
        <f t="shared" si="0"/>
        <v>54.199999999999996</v>
      </c>
      <c r="K11" s="39">
        <v>44910</v>
      </c>
      <c r="L11" s="815"/>
      <c r="M11" s="117"/>
    </row>
    <row r="12" spans="1:13">
      <c r="B12" s="787"/>
      <c r="C12" s="787"/>
      <c r="D12" s="815" t="s">
        <v>94</v>
      </c>
      <c r="E12" s="117">
        <v>500</v>
      </c>
      <c r="G12" s="117">
        <f t="shared" si="0"/>
        <v>554.20000000000005</v>
      </c>
      <c r="K12" s="39">
        <v>44941</v>
      </c>
    </row>
    <row r="13" spans="1:13">
      <c r="A13" s="5">
        <v>44894</v>
      </c>
      <c r="B13" s="787" t="s">
        <v>6109</v>
      </c>
      <c r="C13" s="787" t="s">
        <v>23</v>
      </c>
      <c r="D13" s="815" t="s">
        <v>94</v>
      </c>
      <c r="F13" s="117">
        <v>500</v>
      </c>
      <c r="G13" s="117">
        <f t="shared" si="0"/>
        <v>54.200000000000045</v>
      </c>
      <c r="K13" s="39">
        <v>44972</v>
      </c>
    </row>
    <row r="14" spans="1:13">
      <c r="A14" s="5">
        <v>44894</v>
      </c>
      <c r="B14" s="787" t="s">
        <v>6110</v>
      </c>
      <c r="C14" s="787" t="s">
        <v>23</v>
      </c>
      <c r="D14" s="815" t="s">
        <v>12</v>
      </c>
      <c r="F14" s="117">
        <v>49.3</v>
      </c>
      <c r="G14" s="117">
        <f t="shared" si="0"/>
        <v>4.9000000000000483</v>
      </c>
      <c r="K14" s="39">
        <v>45000</v>
      </c>
    </row>
    <row r="15" spans="1:13">
      <c r="A15" s="5">
        <v>44894</v>
      </c>
      <c r="B15" s="787" t="s">
        <v>6110</v>
      </c>
      <c r="C15" s="787" t="s">
        <v>23</v>
      </c>
      <c r="D15" s="815" t="s">
        <v>13</v>
      </c>
      <c r="F15" s="117">
        <v>4.9000000000000004</v>
      </c>
      <c r="G15" s="117">
        <f t="shared" si="0"/>
        <v>4.7961634663806763E-14</v>
      </c>
      <c r="K15" s="39">
        <v>45031</v>
      </c>
    </row>
    <row r="16" spans="1:13">
      <c r="A16" s="9">
        <v>44895</v>
      </c>
      <c r="B16" s="786" t="s">
        <v>10</v>
      </c>
      <c r="C16" s="786" t="s">
        <v>24</v>
      </c>
      <c r="D16" s="815" t="s">
        <v>12</v>
      </c>
      <c r="E16" s="117">
        <v>63.9</v>
      </c>
      <c r="G16" s="117">
        <f t="shared" si="0"/>
        <v>63.900000000000048</v>
      </c>
      <c r="K16" s="39">
        <v>45061</v>
      </c>
      <c r="M16" s="121"/>
    </row>
    <row r="17" spans="1:11">
      <c r="B17" s="787"/>
      <c r="C17" s="787"/>
      <c r="D17" s="815" t="s">
        <v>13</v>
      </c>
      <c r="E17" s="117">
        <v>6.3</v>
      </c>
      <c r="G17" s="117">
        <f t="shared" si="0"/>
        <v>70.200000000000045</v>
      </c>
      <c r="K17" s="39">
        <v>45092</v>
      </c>
    </row>
    <row r="18" spans="1:11">
      <c r="B18" s="787"/>
      <c r="C18" s="787"/>
      <c r="D18" s="815" t="s">
        <v>94</v>
      </c>
      <c r="E18" s="117">
        <v>500</v>
      </c>
      <c r="G18" s="117">
        <f t="shared" si="0"/>
        <v>570.20000000000005</v>
      </c>
      <c r="K18" s="39">
        <v>45122</v>
      </c>
    </row>
    <row r="19" spans="1:11">
      <c r="A19" s="39">
        <v>44923</v>
      </c>
      <c r="B19" s="787" t="s">
        <v>6111</v>
      </c>
      <c r="C19" s="787" t="s">
        <v>24</v>
      </c>
      <c r="D19" s="815" t="s">
        <v>94</v>
      </c>
      <c r="F19" s="117">
        <v>500</v>
      </c>
      <c r="G19" s="117">
        <f t="shared" si="0"/>
        <v>70.200000000000045</v>
      </c>
      <c r="K19" s="39">
        <v>45153</v>
      </c>
    </row>
    <row r="20" spans="1:11">
      <c r="A20" s="39">
        <v>44923</v>
      </c>
      <c r="B20" s="787" t="s">
        <v>6112</v>
      </c>
      <c r="C20" s="787" t="s">
        <v>24</v>
      </c>
      <c r="D20" s="815" t="s">
        <v>12</v>
      </c>
      <c r="F20" s="117">
        <v>63.9</v>
      </c>
      <c r="G20" s="117">
        <f t="shared" si="0"/>
        <v>6.3000000000000469</v>
      </c>
      <c r="K20" s="39"/>
    </row>
    <row r="21" spans="1:11">
      <c r="A21" s="39">
        <v>44923</v>
      </c>
      <c r="B21" s="787" t="s">
        <v>6112</v>
      </c>
      <c r="C21" s="787" t="s">
        <v>24</v>
      </c>
      <c r="D21" s="815" t="s">
        <v>13</v>
      </c>
      <c r="F21" s="117">
        <v>6.3</v>
      </c>
      <c r="G21" s="117">
        <f t="shared" si="0"/>
        <v>4.7073456244106637E-14</v>
      </c>
      <c r="K21" s="39"/>
    </row>
    <row r="22" spans="1:11">
      <c r="A22" s="9">
        <v>44926</v>
      </c>
      <c r="B22" s="786" t="s">
        <v>10</v>
      </c>
      <c r="C22" s="786" t="s">
        <v>25</v>
      </c>
      <c r="D22" s="815" t="s">
        <v>12</v>
      </c>
      <c r="E22" s="117">
        <v>73</v>
      </c>
      <c r="G22" s="117">
        <f t="shared" si="0"/>
        <v>73.000000000000043</v>
      </c>
      <c r="K22" s="39"/>
    </row>
    <row r="23" spans="1:11">
      <c r="B23" s="787"/>
      <c r="C23" s="787"/>
      <c r="D23" s="815" t="s">
        <v>13</v>
      </c>
      <c r="E23" s="117">
        <v>5.7</v>
      </c>
      <c r="G23" s="117">
        <f t="shared" si="0"/>
        <v>78.700000000000045</v>
      </c>
      <c r="K23" s="39"/>
    </row>
    <row r="24" spans="1:11">
      <c r="B24" s="787"/>
      <c r="C24" s="787"/>
      <c r="D24" s="815" t="s">
        <v>94</v>
      </c>
      <c r="E24" s="117">
        <v>500</v>
      </c>
      <c r="G24" s="117">
        <f t="shared" si="0"/>
        <v>578.70000000000005</v>
      </c>
      <c r="K24" s="39"/>
    </row>
    <row r="25" spans="1:11">
      <c r="A25" s="5">
        <v>44959</v>
      </c>
      <c r="B25" s="787" t="s">
        <v>6113</v>
      </c>
      <c r="C25" s="787" t="s">
        <v>25</v>
      </c>
      <c r="D25" s="815" t="s">
        <v>94</v>
      </c>
      <c r="F25" s="117">
        <v>500</v>
      </c>
      <c r="G25" s="117">
        <f t="shared" si="0"/>
        <v>78.700000000000045</v>
      </c>
      <c r="K25" s="39"/>
    </row>
    <row r="26" spans="1:11">
      <c r="A26" s="5">
        <v>44959</v>
      </c>
      <c r="B26" s="787" t="s">
        <v>6114</v>
      </c>
      <c r="C26" s="787" t="s">
        <v>25</v>
      </c>
      <c r="D26" s="815" t="s">
        <v>12</v>
      </c>
      <c r="F26" s="117">
        <v>73</v>
      </c>
      <c r="G26" s="117">
        <f t="shared" si="0"/>
        <v>5.7000000000000455</v>
      </c>
      <c r="K26" s="39"/>
    </row>
    <row r="27" spans="1:11">
      <c r="A27" s="5">
        <v>44959</v>
      </c>
      <c r="B27" s="787" t="s">
        <v>6114</v>
      </c>
      <c r="C27" s="787" t="s">
        <v>25</v>
      </c>
      <c r="D27" s="815" t="s">
        <v>13</v>
      </c>
      <c r="F27" s="117">
        <v>5.7</v>
      </c>
      <c r="G27" s="117">
        <f t="shared" si="0"/>
        <v>4.5297099404706387E-14</v>
      </c>
      <c r="K27" s="39"/>
    </row>
    <row r="28" spans="1:11">
      <c r="A28" s="9">
        <v>44957</v>
      </c>
      <c r="B28" s="786" t="s">
        <v>10</v>
      </c>
      <c r="C28" s="786" t="s">
        <v>11</v>
      </c>
      <c r="D28" s="815" t="s">
        <v>12</v>
      </c>
      <c r="E28" s="117">
        <v>66.099999999999994</v>
      </c>
      <c r="G28" s="117">
        <f t="shared" si="0"/>
        <v>66.100000000000037</v>
      </c>
      <c r="K28" s="39"/>
    </row>
    <row r="29" spans="1:11">
      <c r="B29" s="787"/>
      <c r="C29" s="787"/>
      <c r="D29" s="815" t="s">
        <v>13</v>
      </c>
      <c r="E29" s="117">
        <v>4.8</v>
      </c>
      <c r="G29" s="117">
        <f t="shared" si="0"/>
        <v>70.900000000000034</v>
      </c>
      <c r="K29" s="39"/>
    </row>
    <row r="30" spans="1:11">
      <c r="B30" s="787"/>
      <c r="C30" s="787"/>
      <c r="D30" s="815" t="s">
        <v>94</v>
      </c>
      <c r="E30" s="117">
        <v>500</v>
      </c>
      <c r="G30" s="117">
        <f t="shared" si="0"/>
        <v>570.90000000000009</v>
      </c>
      <c r="K30" s="39"/>
    </row>
    <row r="31" spans="1:11">
      <c r="A31" s="5">
        <v>44995</v>
      </c>
      <c r="B31" s="787" t="s">
        <v>6115</v>
      </c>
      <c r="C31" s="787" t="s">
        <v>11</v>
      </c>
      <c r="D31" s="815" t="s">
        <v>94</v>
      </c>
      <c r="F31" s="117">
        <v>500</v>
      </c>
      <c r="G31" s="117">
        <f t="shared" si="0"/>
        <v>70.900000000000091</v>
      </c>
      <c r="K31" s="39"/>
    </row>
    <row r="32" spans="1:11">
      <c r="A32" s="5">
        <v>44995</v>
      </c>
      <c r="B32" s="787" t="s">
        <v>6116</v>
      </c>
      <c r="C32" s="787" t="s">
        <v>11</v>
      </c>
      <c r="D32" s="815" t="s">
        <v>12</v>
      </c>
      <c r="F32" s="117">
        <v>66.099999999999994</v>
      </c>
      <c r="G32" s="117">
        <f t="shared" si="0"/>
        <v>4.8000000000000966</v>
      </c>
    </row>
    <row r="33" spans="1:12">
      <c r="A33" s="5">
        <v>44995</v>
      </c>
      <c r="B33" s="787" t="s">
        <v>6116</v>
      </c>
      <c r="C33" s="787" t="s">
        <v>11</v>
      </c>
      <c r="D33" s="815" t="s">
        <v>13</v>
      </c>
      <c r="F33" s="117">
        <v>4.8</v>
      </c>
      <c r="G33" s="117">
        <f t="shared" si="0"/>
        <v>9.681144774731365E-14</v>
      </c>
    </row>
    <row r="34" spans="1:12">
      <c r="A34" s="9">
        <v>44985</v>
      </c>
      <c r="B34" s="786" t="s">
        <v>10</v>
      </c>
      <c r="C34" s="786" t="s">
        <v>15</v>
      </c>
      <c r="D34" s="815" t="s">
        <v>12</v>
      </c>
      <c r="E34" s="117">
        <v>72.099999999999994</v>
      </c>
      <c r="G34" s="117">
        <f t="shared" si="0"/>
        <v>72.100000000000094</v>
      </c>
    </row>
    <row r="35" spans="1:12">
      <c r="B35" s="787"/>
      <c r="C35" s="787"/>
      <c r="D35" s="815" t="s">
        <v>13</v>
      </c>
      <c r="E35" s="117">
        <v>1.2</v>
      </c>
      <c r="G35" s="117">
        <f t="shared" si="0"/>
        <v>73.300000000000097</v>
      </c>
    </row>
    <row r="36" spans="1:12">
      <c r="B36" s="787"/>
      <c r="C36" s="787"/>
      <c r="D36" s="815" t="s">
        <v>94</v>
      </c>
      <c r="E36" s="117">
        <v>500</v>
      </c>
      <c r="G36" s="117">
        <f t="shared" si="0"/>
        <v>573.30000000000007</v>
      </c>
    </row>
    <row r="37" spans="1:12">
      <c r="A37" s="5">
        <v>45005</v>
      </c>
      <c r="B37" s="787" t="s">
        <v>6117</v>
      </c>
      <c r="C37" s="787" t="s">
        <v>15</v>
      </c>
      <c r="D37" s="815" t="s">
        <v>94</v>
      </c>
      <c r="F37" s="117">
        <v>500</v>
      </c>
      <c r="G37" s="117">
        <f t="shared" si="0"/>
        <v>73.300000000000068</v>
      </c>
    </row>
    <row r="38" spans="1:12">
      <c r="A38" s="39">
        <v>45020</v>
      </c>
      <c r="B38" s="787" t="s">
        <v>6118</v>
      </c>
      <c r="C38" s="787" t="s">
        <v>15</v>
      </c>
      <c r="D38" s="815" t="s">
        <v>12</v>
      </c>
      <c r="F38" s="117">
        <v>72.099999999999994</v>
      </c>
      <c r="G38" s="117">
        <f t="shared" si="0"/>
        <v>1.2000000000000739</v>
      </c>
    </row>
    <row r="39" spans="1:12">
      <c r="A39" s="39">
        <v>45020</v>
      </c>
      <c r="B39" s="787" t="s">
        <v>6118</v>
      </c>
      <c r="C39" s="787" t="s">
        <v>15</v>
      </c>
      <c r="D39" s="815" t="s">
        <v>13</v>
      </c>
      <c r="F39" s="117">
        <v>1.2</v>
      </c>
      <c r="G39" s="117">
        <f t="shared" si="0"/>
        <v>7.3940853440035426E-14</v>
      </c>
    </row>
    <row r="40" spans="1:12">
      <c r="A40" s="41">
        <v>45016</v>
      </c>
      <c r="B40" s="786" t="s">
        <v>10</v>
      </c>
      <c r="C40" s="786" t="s">
        <v>16</v>
      </c>
      <c r="D40" t="s">
        <v>12</v>
      </c>
      <c r="E40" s="117">
        <v>72.5</v>
      </c>
      <c r="G40" s="117">
        <f t="shared" si="0"/>
        <v>72.500000000000071</v>
      </c>
    </row>
    <row r="41" spans="1:12">
      <c r="A41" s="39"/>
      <c r="B41" s="786"/>
      <c r="C41" s="786"/>
      <c r="D41" t="s">
        <v>13</v>
      </c>
      <c r="E41" s="117">
        <v>1.3</v>
      </c>
      <c r="G41" s="117">
        <f t="shared" si="0"/>
        <v>73.800000000000068</v>
      </c>
    </row>
    <row r="42" spans="1:12">
      <c r="A42" s="39"/>
      <c r="B42" s="786"/>
      <c r="C42" s="786"/>
      <c r="D42" t="s">
        <v>14</v>
      </c>
      <c r="E42" s="117">
        <v>500</v>
      </c>
      <c r="G42" s="117">
        <f t="shared" si="0"/>
        <v>573.80000000000007</v>
      </c>
    </row>
    <row r="43" spans="1:12">
      <c r="A43" s="5">
        <v>45037</v>
      </c>
      <c r="B43" s="787" t="s">
        <v>6119</v>
      </c>
      <c r="C43" s="787" t="s">
        <v>16</v>
      </c>
      <c r="D43" t="s">
        <v>14</v>
      </c>
      <c r="F43" s="117">
        <v>500</v>
      </c>
      <c r="G43" s="117">
        <f t="shared" si="0"/>
        <v>73.800000000000068</v>
      </c>
    </row>
    <row r="44" spans="1:12">
      <c r="A44" s="5">
        <v>45055</v>
      </c>
      <c r="B44" s="787" t="s">
        <v>6120</v>
      </c>
      <c r="C44" s="787" t="s">
        <v>16</v>
      </c>
      <c r="D44" t="s">
        <v>12</v>
      </c>
      <c r="F44" s="117">
        <v>72.5</v>
      </c>
      <c r="G44" s="117">
        <f t="shared" si="0"/>
        <v>1.3000000000000682</v>
      </c>
    </row>
    <row r="45" spans="1:12">
      <c r="A45" s="5">
        <v>45055</v>
      </c>
      <c r="B45" s="787" t="s">
        <v>6120</v>
      </c>
      <c r="C45" s="787" t="s">
        <v>16</v>
      </c>
      <c r="D45" t="s">
        <v>13</v>
      </c>
      <c r="F45" s="117">
        <v>1.3</v>
      </c>
      <c r="G45" s="117">
        <f t="shared" si="0"/>
        <v>6.8167693711984612E-14</v>
      </c>
    </row>
    <row r="46" spans="1:12">
      <c r="A46" s="41">
        <v>45046</v>
      </c>
      <c r="B46" s="786" t="s">
        <v>10</v>
      </c>
      <c r="C46" s="786" t="s">
        <v>17</v>
      </c>
      <c r="D46" t="s">
        <v>12</v>
      </c>
      <c r="E46" s="117">
        <v>75.900000000000006</v>
      </c>
      <c r="G46" s="117">
        <f t="shared" si="0"/>
        <v>75.900000000000077</v>
      </c>
    </row>
    <row r="47" spans="1:12">
      <c r="B47" s="787"/>
      <c r="C47" s="787"/>
      <c r="D47" t="s">
        <v>13</v>
      </c>
      <c r="E47" s="117">
        <v>1.5</v>
      </c>
      <c r="G47" s="117">
        <f t="shared" si="0"/>
        <v>77.400000000000077</v>
      </c>
    </row>
    <row r="48" spans="1:12">
      <c r="B48" s="787"/>
      <c r="C48" s="787"/>
      <c r="D48" t="s">
        <v>14</v>
      </c>
      <c r="E48" s="117">
        <v>500</v>
      </c>
      <c r="G48" s="117">
        <f t="shared" si="0"/>
        <v>577.40000000000009</v>
      </c>
      <c r="I48" s="786"/>
      <c r="L48" s="117"/>
    </row>
    <row r="49" spans="1:12">
      <c r="A49" s="5">
        <v>45089</v>
      </c>
      <c r="B49" s="787" t="s">
        <v>6121</v>
      </c>
      <c r="C49" s="787" t="s">
        <v>17</v>
      </c>
      <c r="D49" t="s">
        <v>14</v>
      </c>
      <c r="F49" s="117">
        <v>500</v>
      </c>
      <c r="G49" s="117">
        <f t="shared" si="0"/>
        <v>77.400000000000091</v>
      </c>
      <c r="I49" s="787"/>
      <c r="L49" s="117"/>
    </row>
    <row r="50" spans="1:12">
      <c r="A50" s="5">
        <v>45124</v>
      </c>
      <c r="B50" s="787" t="s">
        <v>6122</v>
      </c>
      <c r="C50" s="787" t="s">
        <v>17</v>
      </c>
      <c r="D50" t="s">
        <v>12</v>
      </c>
      <c r="F50" s="117">
        <v>75.900000000000006</v>
      </c>
      <c r="G50" s="117">
        <f t="shared" si="0"/>
        <v>1.5000000000000853</v>
      </c>
      <c r="I50" s="787"/>
      <c r="L50" s="117"/>
    </row>
    <row r="51" spans="1:12">
      <c r="A51" s="5">
        <v>45124</v>
      </c>
      <c r="B51" s="787" t="s">
        <v>6122</v>
      </c>
      <c r="C51" s="787" t="s">
        <v>17</v>
      </c>
      <c r="D51" t="s">
        <v>13</v>
      </c>
      <c r="F51" s="117">
        <v>1.5</v>
      </c>
      <c r="G51" s="117">
        <f t="shared" si="0"/>
        <v>8.5265128291212022E-14</v>
      </c>
      <c r="I51" s="787"/>
      <c r="L51" s="117"/>
    </row>
    <row r="52" spans="1:12">
      <c r="A52" s="41">
        <v>45077</v>
      </c>
      <c r="B52" s="786" t="s">
        <v>10</v>
      </c>
      <c r="C52" s="786" t="s">
        <v>18</v>
      </c>
      <c r="D52" t="s">
        <v>12</v>
      </c>
      <c r="E52" s="117">
        <v>70.099999999999994</v>
      </c>
      <c r="G52" s="117">
        <f t="shared" si="0"/>
        <v>70.10000000000008</v>
      </c>
      <c r="I52" s="786"/>
      <c r="L52" s="117"/>
    </row>
    <row r="53" spans="1:12">
      <c r="B53" s="787"/>
      <c r="C53" s="787"/>
      <c r="D53" t="s">
        <v>13</v>
      </c>
      <c r="E53" s="117">
        <v>2.1</v>
      </c>
      <c r="G53" s="117">
        <f t="shared" si="0"/>
        <v>72.200000000000074</v>
      </c>
      <c r="I53" s="787"/>
      <c r="L53" s="117"/>
    </row>
    <row r="54" spans="1:12">
      <c r="B54" s="787"/>
      <c r="C54" s="787"/>
      <c r="D54" t="s">
        <v>14</v>
      </c>
      <c r="E54" s="117">
        <v>500</v>
      </c>
      <c r="G54" s="117">
        <f t="shared" si="0"/>
        <v>572.20000000000005</v>
      </c>
      <c r="J54" s="188"/>
      <c r="L54" s="12"/>
    </row>
    <row r="55" spans="1:12">
      <c r="B55" s="787"/>
      <c r="C55" s="787"/>
      <c r="D55" s="188" t="s">
        <v>81</v>
      </c>
      <c r="E55" s="12">
        <v>10</v>
      </c>
      <c r="G55" s="117">
        <f t="shared" si="0"/>
        <v>582.20000000000005</v>
      </c>
      <c r="I55" s="786"/>
      <c r="K55" s="117"/>
    </row>
    <row r="56" spans="1:12">
      <c r="A56" s="39">
        <v>45098</v>
      </c>
      <c r="B56" s="787" t="s">
        <v>6123</v>
      </c>
      <c r="C56" s="787" t="s">
        <v>18</v>
      </c>
      <c r="D56" s="787" t="s">
        <v>14</v>
      </c>
      <c r="F56" s="117">
        <v>500</v>
      </c>
      <c r="G56" s="117">
        <f t="shared" si="0"/>
        <v>82.200000000000045</v>
      </c>
      <c r="K56" s="121"/>
      <c r="L56" s="121"/>
    </row>
    <row r="57" spans="1:12">
      <c r="A57" s="5">
        <v>45124</v>
      </c>
      <c r="B57" s="787" t="s">
        <v>6122</v>
      </c>
      <c r="C57" s="787" t="s">
        <v>18</v>
      </c>
      <c r="D57" t="s">
        <v>12</v>
      </c>
      <c r="F57" s="117">
        <v>70.099999999999994</v>
      </c>
      <c r="G57" s="117">
        <f t="shared" si="0"/>
        <v>12.100000000000051</v>
      </c>
      <c r="K57" s="121"/>
      <c r="L57" s="121"/>
    </row>
    <row r="58" spans="1:12">
      <c r="A58" s="5">
        <v>45124</v>
      </c>
      <c r="B58" s="787" t="s">
        <v>6122</v>
      </c>
      <c r="C58" s="787" t="s">
        <v>18</v>
      </c>
      <c r="D58" t="s">
        <v>13</v>
      </c>
      <c r="F58" s="117">
        <v>2.1</v>
      </c>
      <c r="G58" s="117">
        <f t="shared" si="0"/>
        <v>10.000000000000052</v>
      </c>
      <c r="K58" s="121"/>
      <c r="L58" s="121"/>
    </row>
    <row r="59" spans="1:12">
      <c r="A59" s="5">
        <v>45124</v>
      </c>
      <c r="B59" s="787" t="s">
        <v>6122</v>
      </c>
      <c r="C59" s="787" t="s">
        <v>18</v>
      </c>
      <c r="D59" s="188" t="s">
        <v>81</v>
      </c>
      <c r="F59" s="12">
        <v>10</v>
      </c>
      <c r="G59" s="117">
        <f t="shared" si="0"/>
        <v>5.1514348342607263E-14</v>
      </c>
      <c r="J59" s="820"/>
      <c r="K59" s="820"/>
      <c r="L59" s="820"/>
    </row>
    <row r="60" spans="1:12">
      <c r="A60" s="41">
        <v>45107</v>
      </c>
      <c r="B60" s="786" t="s">
        <v>10</v>
      </c>
      <c r="C60" s="786" t="s">
        <v>19</v>
      </c>
      <c r="D60" t="s">
        <v>12</v>
      </c>
      <c r="E60" s="117">
        <v>71.400000000000006</v>
      </c>
      <c r="G60" s="117">
        <f t="shared" si="0"/>
        <v>71.400000000000063</v>
      </c>
      <c r="I60" s="10"/>
      <c r="J60" s="786"/>
      <c r="L60" s="117"/>
    </row>
    <row r="61" spans="1:12">
      <c r="B61" s="787"/>
      <c r="C61" s="787"/>
      <c r="D61" t="s">
        <v>13</v>
      </c>
      <c r="E61" s="117">
        <v>2</v>
      </c>
      <c r="G61" s="117">
        <f t="shared" si="0"/>
        <v>73.400000000000063</v>
      </c>
      <c r="J61" s="787"/>
      <c r="L61" s="117"/>
    </row>
    <row r="62" spans="1:12">
      <c r="B62" s="787"/>
      <c r="C62" s="787"/>
      <c r="D62" t="s">
        <v>14</v>
      </c>
      <c r="E62" s="117">
        <v>500</v>
      </c>
      <c r="G62" s="117">
        <f t="shared" si="0"/>
        <v>573.40000000000009</v>
      </c>
      <c r="J62" s="786"/>
      <c r="L62" s="117"/>
    </row>
    <row r="63" spans="1:12">
      <c r="A63" s="5">
        <v>45127</v>
      </c>
      <c r="B63" s="787" t="s">
        <v>6124</v>
      </c>
      <c r="C63" s="787" t="s">
        <v>19</v>
      </c>
      <c r="D63" t="s">
        <v>14</v>
      </c>
      <c r="F63" s="117">
        <v>500</v>
      </c>
      <c r="G63" s="117">
        <f t="shared" si="0"/>
        <v>73.400000000000091</v>
      </c>
      <c r="L63" s="121"/>
    </row>
    <row r="64" spans="1:12">
      <c r="A64" s="5">
        <v>45152</v>
      </c>
      <c r="B64" s="787" t="s">
        <v>6125</v>
      </c>
      <c r="C64" s="787" t="s">
        <v>19</v>
      </c>
      <c r="D64" t="s">
        <v>12</v>
      </c>
      <c r="F64" s="117">
        <v>71.400000000000006</v>
      </c>
      <c r="G64" s="117">
        <f t="shared" si="0"/>
        <v>2.0000000000000853</v>
      </c>
      <c r="L64" s="121"/>
    </row>
    <row r="65" spans="1:13">
      <c r="A65" s="5">
        <v>45152</v>
      </c>
      <c r="B65" s="787" t="s">
        <v>6125</v>
      </c>
      <c r="C65" s="787" t="s">
        <v>19</v>
      </c>
      <c r="D65" t="s">
        <v>13</v>
      </c>
      <c r="F65" s="117">
        <v>2</v>
      </c>
      <c r="G65" s="117">
        <f t="shared" si="0"/>
        <v>8.5265128291212022E-14</v>
      </c>
      <c r="L65" s="121"/>
    </row>
    <row r="66" spans="1:13">
      <c r="A66" s="41">
        <v>45138</v>
      </c>
      <c r="B66" s="786" t="s">
        <v>10</v>
      </c>
      <c r="C66" s="786" t="s">
        <v>20</v>
      </c>
      <c r="D66" t="s">
        <v>12</v>
      </c>
      <c r="E66" s="117">
        <v>67.3</v>
      </c>
      <c r="G66" s="117">
        <f t="shared" si="0"/>
        <v>67.300000000000082</v>
      </c>
    </row>
    <row r="67" spans="1:13">
      <c r="B67" s="787"/>
      <c r="C67" s="787"/>
      <c r="D67" t="s">
        <v>13</v>
      </c>
      <c r="E67" s="117">
        <v>2</v>
      </c>
      <c r="G67" s="117">
        <f t="shared" si="0"/>
        <v>69.300000000000082</v>
      </c>
    </row>
    <row r="68" spans="1:13">
      <c r="B68" s="787"/>
      <c r="C68" s="787"/>
      <c r="D68" t="s">
        <v>14</v>
      </c>
      <c r="E68" s="117">
        <v>500</v>
      </c>
      <c r="G68" s="117">
        <f t="shared" si="0"/>
        <v>569.30000000000007</v>
      </c>
      <c r="J68" s="786" t="s">
        <v>19</v>
      </c>
      <c r="K68" t="s">
        <v>12</v>
      </c>
      <c r="L68" s="117">
        <v>71.400000000000006</v>
      </c>
    </row>
    <row r="69" spans="1:13">
      <c r="A69" s="39">
        <v>45160</v>
      </c>
      <c r="B69" s="787" t="s">
        <v>6126</v>
      </c>
      <c r="C69" s="787" t="s">
        <v>20</v>
      </c>
      <c r="D69" t="s">
        <v>12</v>
      </c>
      <c r="F69" s="117">
        <v>67.3</v>
      </c>
      <c r="G69" s="117">
        <f t="shared" si="0"/>
        <v>502.00000000000006</v>
      </c>
      <c r="J69" s="787"/>
      <c r="K69" t="s">
        <v>13</v>
      </c>
      <c r="L69" s="117">
        <v>2</v>
      </c>
      <c r="M69">
        <v>80</v>
      </c>
    </row>
    <row r="70" spans="1:13">
      <c r="A70" s="39">
        <v>45160</v>
      </c>
      <c r="B70" s="787" t="s">
        <v>6126</v>
      </c>
      <c r="C70" s="787" t="s">
        <v>20</v>
      </c>
      <c r="D70" t="s">
        <v>13</v>
      </c>
      <c r="F70" s="117">
        <v>2</v>
      </c>
      <c r="G70" s="117">
        <f t="shared" si="0"/>
        <v>500.00000000000006</v>
      </c>
      <c r="J70" s="786" t="s">
        <v>20</v>
      </c>
      <c r="K70" t="s">
        <v>12</v>
      </c>
      <c r="L70" s="117"/>
      <c r="M70" s="121">
        <f>M69-L68-L69</f>
        <v>6.5999999999999943</v>
      </c>
    </row>
    <row r="71" spans="1:13">
      <c r="A71" s="5">
        <v>44894</v>
      </c>
      <c r="B71" s="787" t="s">
        <v>6109</v>
      </c>
      <c r="C71" s="787" t="s">
        <v>91</v>
      </c>
      <c r="D71" s="787" t="s">
        <v>338</v>
      </c>
      <c r="F71" s="117">
        <v>500</v>
      </c>
      <c r="G71" s="117">
        <f t="shared" ref="G71:G74" si="1">G70+E71-F71</f>
        <v>0</v>
      </c>
      <c r="J71" s="787"/>
      <c r="K71" t="s">
        <v>13</v>
      </c>
      <c r="L71" s="117"/>
    </row>
    <row r="72" spans="1:13">
      <c r="A72" s="41">
        <v>45199</v>
      </c>
      <c r="B72" s="786" t="s">
        <v>10</v>
      </c>
      <c r="C72" s="786" t="s">
        <v>91</v>
      </c>
      <c r="D72" t="s">
        <v>12</v>
      </c>
      <c r="E72" s="121"/>
      <c r="G72" s="117">
        <f t="shared" si="1"/>
        <v>0</v>
      </c>
    </row>
    <row r="73" spans="1:13">
      <c r="A73" s="39"/>
      <c r="B73" s="787"/>
      <c r="C73" s="787"/>
      <c r="D73" t="s">
        <v>13</v>
      </c>
      <c r="E73" s="121"/>
      <c r="G73" s="117">
        <f t="shared" si="1"/>
        <v>0</v>
      </c>
    </row>
    <row r="74" spans="1:13">
      <c r="A74" s="39"/>
      <c r="B74" s="787"/>
      <c r="C74" s="787"/>
      <c r="D74" t="s">
        <v>14</v>
      </c>
      <c r="E74" s="117">
        <v>500</v>
      </c>
      <c r="G74" s="117">
        <f t="shared" si="1"/>
        <v>500</v>
      </c>
    </row>
    <row r="75" spans="1:13">
      <c r="B75" s="787"/>
      <c r="C75" s="787"/>
      <c r="D75" s="787"/>
      <c r="G75" s="117">
        <f t="shared" ref="G75:G79" si="2">G74+E75-F75</f>
        <v>500</v>
      </c>
    </row>
    <row r="76" spans="1:13">
      <c r="B76" s="787"/>
      <c r="C76" s="787"/>
      <c r="D76" s="787"/>
      <c r="G76" s="117">
        <f t="shared" si="2"/>
        <v>500</v>
      </c>
    </row>
    <row r="77" spans="1:13">
      <c r="B77" s="787"/>
      <c r="C77" s="787"/>
      <c r="D77" s="787"/>
      <c r="G77" s="117">
        <f t="shared" si="2"/>
        <v>500</v>
      </c>
    </row>
    <row r="78" spans="1:13">
      <c r="B78" s="787"/>
      <c r="C78" s="787"/>
      <c r="D78" s="787"/>
      <c r="G78" s="117">
        <f t="shared" si="2"/>
        <v>500</v>
      </c>
    </row>
    <row r="79" spans="1:13">
      <c r="B79" s="787"/>
      <c r="C79" s="787"/>
      <c r="D79" s="787"/>
      <c r="G79" s="117">
        <f t="shared" si="2"/>
        <v>500</v>
      </c>
    </row>
    <row r="80" spans="1:13">
      <c r="B80" s="787"/>
      <c r="C80" s="787"/>
      <c r="D80" s="787"/>
      <c r="G80" s="117">
        <f t="shared" ref="G80:G108" si="3">G79+E80-F80</f>
        <v>500</v>
      </c>
    </row>
    <row r="81" spans="7:7">
      <c r="G81" s="117">
        <f t="shared" si="3"/>
        <v>500</v>
      </c>
    </row>
    <row r="82" spans="7:7">
      <c r="G82" s="117">
        <f t="shared" si="3"/>
        <v>500</v>
      </c>
    </row>
    <row r="83" spans="7:7">
      <c r="G83" s="117">
        <f t="shared" si="3"/>
        <v>500</v>
      </c>
    </row>
    <row r="84" spans="7:7">
      <c r="G84" s="117">
        <f t="shared" si="3"/>
        <v>500</v>
      </c>
    </row>
    <row r="85" spans="7:7">
      <c r="G85" s="117">
        <f t="shared" si="3"/>
        <v>500</v>
      </c>
    </row>
    <row r="86" spans="7:7">
      <c r="G86" s="117">
        <f t="shared" si="3"/>
        <v>500</v>
      </c>
    </row>
    <row r="87" spans="7:7">
      <c r="G87" s="117">
        <f t="shared" si="3"/>
        <v>500</v>
      </c>
    </row>
    <row r="88" spans="7:7">
      <c r="G88" s="117">
        <f t="shared" si="3"/>
        <v>500</v>
      </c>
    </row>
    <row r="89" spans="7:7">
      <c r="G89" s="117">
        <f t="shared" si="3"/>
        <v>500</v>
      </c>
    </row>
    <row r="90" spans="7:7">
      <c r="G90" s="117">
        <f t="shared" si="3"/>
        <v>500</v>
      </c>
    </row>
    <row r="91" spans="7:7">
      <c r="G91" s="117">
        <f t="shared" si="3"/>
        <v>500</v>
      </c>
    </row>
    <row r="92" spans="7:7">
      <c r="G92" s="117">
        <f t="shared" si="3"/>
        <v>500</v>
      </c>
    </row>
    <row r="93" spans="7:7">
      <c r="G93" s="117">
        <f t="shared" si="3"/>
        <v>500</v>
      </c>
    </row>
    <row r="94" spans="7:7">
      <c r="G94" s="117">
        <f t="shared" si="3"/>
        <v>500</v>
      </c>
    </row>
    <row r="95" spans="7:7">
      <c r="G95" s="117">
        <f t="shared" si="3"/>
        <v>500</v>
      </c>
    </row>
    <row r="96" spans="7:7">
      <c r="G96" s="117">
        <f t="shared" si="3"/>
        <v>500</v>
      </c>
    </row>
    <row r="97" spans="7:7">
      <c r="G97" s="117">
        <f t="shared" si="3"/>
        <v>500</v>
      </c>
    </row>
    <row r="98" spans="7:7">
      <c r="G98" s="117">
        <f t="shared" si="3"/>
        <v>500</v>
      </c>
    </row>
    <row r="99" spans="7:7">
      <c r="G99" s="117">
        <f t="shared" si="3"/>
        <v>500</v>
      </c>
    </row>
    <row r="100" spans="7:7">
      <c r="G100" s="117">
        <f t="shared" si="3"/>
        <v>500</v>
      </c>
    </row>
    <row r="101" spans="7:7">
      <c r="G101" s="117">
        <f t="shared" si="3"/>
        <v>500</v>
      </c>
    </row>
    <row r="102" spans="7:7">
      <c r="G102" s="117">
        <f t="shared" si="3"/>
        <v>500</v>
      </c>
    </row>
    <row r="103" spans="7:7">
      <c r="G103" s="117">
        <f t="shared" si="3"/>
        <v>500</v>
      </c>
    </row>
    <row r="104" spans="7:7">
      <c r="G104" s="117">
        <f t="shared" si="3"/>
        <v>500</v>
      </c>
    </row>
    <row r="105" spans="7:7">
      <c r="G105" s="117">
        <f t="shared" si="3"/>
        <v>500</v>
      </c>
    </row>
    <row r="106" spans="7:7">
      <c r="G106" s="117">
        <f t="shared" si="3"/>
        <v>500</v>
      </c>
    </row>
    <row r="107" spans="7:7">
      <c r="G107" s="117">
        <f t="shared" si="3"/>
        <v>500</v>
      </c>
    </row>
    <row r="108" spans="7:7">
      <c r="G108" s="117">
        <f t="shared" si="3"/>
        <v>500</v>
      </c>
    </row>
    <row r="109" spans="7:7">
      <c r="G109" s="117">
        <f t="shared" ref="G109:G140" si="4">G108+E109-F109</f>
        <v>500</v>
      </c>
    </row>
    <row r="110" spans="7:7">
      <c r="G110" s="117">
        <f t="shared" si="4"/>
        <v>500</v>
      </c>
    </row>
    <row r="111" spans="7:7">
      <c r="G111" s="117">
        <f t="shared" si="4"/>
        <v>500</v>
      </c>
    </row>
    <row r="112" spans="7:7">
      <c r="G112" s="117">
        <f t="shared" si="4"/>
        <v>500</v>
      </c>
    </row>
    <row r="113" spans="7:7">
      <c r="G113" s="117">
        <f t="shared" si="4"/>
        <v>500</v>
      </c>
    </row>
    <row r="114" spans="7:7">
      <c r="G114" s="117">
        <f t="shared" si="4"/>
        <v>500</v>
      </c>
    </row>
    <row r="115" spans="7:7">
      <c r="G115" s="117">
        <f t="shared" si="4"/>
        <v>500</v>
      </c>
    </row>
    <row r="116" spans="7:7">
      <c r="G116" s="117">
        <f t="shared" si="4"/>
        <v>500</v>
      </c>
    </row>
    <row r="117" spans="7:7">
      <c r="G117" s="117">
        <f t="shared" si="4"/>
        <v>500</v>
      </c>
    </row>
    <row r="118" spans="7:7">
      <c r="G118" s="117">
        <f t="shared" si="4"/>
        <v>500</v>
      </c>
    </row>
    <row r="119" spans="7:7">
      <c r="G119" s="117">
        <f t="shared" si="4"/>
        <v>500</v>
      </c>
    </row>
    <row r="120" spans="7:7">
      <c r="G120" s="117">
        <f t="shared" si="4"/>
        <v>500</v>
      </c>
    </row>
    <row r="121" spans="7:7">
      <c r="G121" s="117">
        <f t="shared" si="4"/>
        <v>500</v>
      </c>
    </row>
    <row r="122" spans="7:7">
      <c r="G122" s="117">
        <f t="shared" si="4"/>
        <v>500</v>
      </c>
    </row>
    <row r="123" spans="7:7">
      <c r="G123" s="117">
        <f t="shared" si="4"/>
        <v>500</v>
      </c>
    </row>
    <row r="124" spans="7:7">
      <c r="G124" s="117">
        <f t="shared" si="4"/>
        <v>500</v>
      </c>
    </row>
    <row r="125" spans="7:7">
      <c r="G125" s="117">
        <f t="shared" si="4"/>
        <v>500</v>
      </c>
    </row>
    <row r="126" spans="7:7">
      <c r="G126" s="117">
        <f t="shared" si="4"/>
        <v>500</v>
      </c>
    </row>
    <row r="127" spans="7:7">
      <c r="G127" s="117">
        <f t="shared" si="4"/>
        <v>500</v>
      </c>
    </row>
    <row r="128" spans="7:7">
      <c r="G128" s="117">
        <f t="shared" si="4"/>
        <v>500</v>
      </c>
    </row>
    <row r="129" spans="7:7">
      <c r="G129" s="117">
        <f t="shared" si="4"/>
        <v>500</v>
      </c>
    </row>
    <row r="130" spans="7:7">
      <c r="G130" s="117">
        <f t="shared" si="4"/>
        <v>500</v>
      </c>
    </row>
    <row r="131" spans="7:7">
      <c r="G131" s="117">
        <f t="shared" si="4"/>
        <v>500</v>
      </c>
    </row>
    <row r="132" spans="7:7">
      <c r="G132" s="117">
        <f t="shared" si="4"/>
        <v>500</v>
      </c>
    </row>
    <row r="133" spans="7:7">
      <c r="G133" s="117">
        <f t="shared" si="4"/>
        <v>500</v>
      </c>
    </row>
    <row r="134" spans="7:7">
      <c r="G134" s="117">
        <f t="shared" si="4"/>
        <v>500</v>
      </c>
    </row>
    <row r="135" spans="7:7">
      <c r="G135" s="117">
        <f t="shared" si="4"/>
        <v>500</v>
      </c>
    </row>
    <row r="136" spans="7:7">
      <c r="G136" s="117">
        <f t="shared" si="4"/>
        <v>500</v>
      </c>
    </row>
    <row r="137" spans="7:7">
      <c r="G137" s="117">
        <f t="shared" si="4"/>
        <v>500</v>
      </c>
    </row>
    <row r="138" spans="7:7">
      <c r="G138" s="117">
        <f t="shared" si="4"/>
        <v>500</v>
      </c>
    </row>
    <row r="139" spans="7:7">
      <c r="G139" s="117">
        <f t="shared" si="4"/>
        <v>500</v>
      </c>
    </row>
    <row r="140" spans="7:7">
      <c r="G140" s="117">
        <f t="shared" si="4"/>
        <v>500</v>
      </c>
    </row>
    <row r="141" spans="7:7">
      <c r="G141" s="117">
        <f t="shared" ref="G141:G172" si="5">G140+E141-F141</f>
        <v>500</v>
      </c>
    </row>
    <row r="142" spans="7:7">
      <c r="G142" s="117">
        <f t="shared" si="5"/>
        <v>500</v>
      </c>
    </row>
    <row r="143" spans="7:7">
      <c r="G143" s="117">
        <f t="shared" si="5"/>
        <v>500</v>
      </c>
    </row>
    <row r="144" spans="7:7">
      <c r="G144" s="117">
        <f t="shared" si="5"/>
        <v>500</v>
      </c>
    </row>
    <row r="145" spans="7:7">
      <c r="G145" s="117">
        <f t="shared" si="5"/>
        <v>500</v>
      </c>
    </row>
    <row r="146" spans="7:7">
      <c r="G146" s="117">
        <f t="shared" si="5"/>
        <v>500</v>
      </c>
    </row>
    <row r="147" spans="7:7">
      <c r="G147" s="117">
        <f t="shared" si="5"/>
        <v>500</v>
      </c>
    </row>
    <row r="148" spans="7:7">
      <c r="G148" s="117">
        <f t="shared" si="5"/>
        <v>500</v>
      </c>
    </row>
    <row r="149" spans="7:7">
      <c r="G149" s="117">
        <f t="shared" si="5"/>
        <v>500</v>
      </c>
    </row>
    <row r="150" spans="7:7">
      <c r="G150" s="117">
        <f t="shared" si="5"/>
        <v>500</v>
      </c>
    </row>
    <row r="151" spans="7:7">
      <c r="G151" s="117">
        <f t="shared" si="5"/>
        <v>500</v>
      </c>
    </row>
    <row r="152" spans="7:7">
      <c r="G152" s="117">
        <f t="shared" si="5"/>
        <v>500</v>
      </c>
    </row>
    <row r="153" spans="7:7">
      <c r="G153" s="117">
        <f t="shared" si="5"/>
        <v>500</v>
      </c>
    </row>
    <row r="154" spans="7:7">
      <c r="G154" s="117">
        <f t="shared" si="5"/>
        <v>500</v>
      </c>
    </row>
    <row r="155" spans="7:7">
      <c r="G155" s="117">
        <f t="shared" si="5"/>
        <v>500</v>
      </c>
    </row>
    <row r="156" spans="7:7">
      <c r="G156" s="117">
        <f t="shared" si="5"/>
        <v>500</v>
      </c>
    </row>
    <row r="157" spans="7:7">
      <c r="G157" s="117">
        <f t="shared" si="5"/>
        <v>500</v>
      </c>
    </row>
    <row r="158" spans="7:7">
      <c r="G158" s="117">
        <f t="shared" si="5"/>
        <v>500</v>
      </c>
    </row>
    <row r="159" spans="7:7">
      <c r="G159" s="117">
        <f t="shared" si="5"/>
        <v>500</v>
      </c>
    </row>
    <row r="160" spans="7:7">
      <c r="G160" s="117">
        <f t="shared" si="5"/>
        <v>500</v>
      </c>
    </row>
    <row r="161" spans="7:7">
      <c r="G161" s="117">
        <f t="shared" si="5"/>
        <v>500</v>
      </c>
    </row>
    <row r="162" spans="7:7">
      <c r="G162" s="117">
        <f t="shared" si="5"/>
        <v>500</v>
      </c>
    </row>
    <row r="163" spans="7:7">
      <c r="G163" s="117">
        <f t="shared" si="5"/>
        <v>500</v>
      </c>
    </row>
    <row r="164" spans="7:7">
      <c r="G164" s="117">
        <f t="shared" si="5"/>
        <v>500</v>
      </c>
    </row>
    <row r="165" spans="7:7">
      <c r="G165" s="117">
        <f t="shared" si="5"/>
        <v>500</v>
      </c>
    </row>
    <row r="166" spans="7:7">
      <c r="G166" s="117">
        <f t="shared" si="5"/>
        <v>500</v>
      </c>
    </row>
    <row r="167" spans="7:7">
      <c r="G167" s="117">
        <f t="shared" si="5"/>
        <v>500</v>
      </c>
    </row>
    <row r="168" spans="7:7">
      <c r="G168" s="117">
        <f t="shared" si="5"/>
        <v>500</v>
      </c>
    </row>
    <row r="169" spans="7:7">
      <c r="G169" s="117">
        <f t="shared" si="5"/>
        <v>500</v>
      </c>
    </row>
    <row r="170" spans="7:7">
      <c r="G170" s="117">
        <f t="shared" si="5"/>
        <v>500</v>
      </c>
    </row>
    <row r="171" spans="7:7">
      <c r="G171" s="117">
        <f t="shared" si="5"/>
        <v>500</v>
      </c>
    </row>
    <row r="172" spans="7:7">
      <c r="G172" s="117">
        <f t="shared" si="5"/>
        <v>500</v>
      </c>
    </row>
    <row r="173" spans="7:7">
      <c r="G173" s="117">
        <f t="shared" ref="G173:G197" si="6">G172+E173-F173</f>
        <v>500</v>
      </c>
    </row>
    <row r="174" spans="7:7">
      <c r="G174" s="117">
        <f t="shared" si="6"/>
        <v>500</v>
      </c>
    </row>
    <row r="175" spans="7:7">
      <c r="G175" s="117">
        <f t="shared" si="6"/>
        <v>500</v>
      </c>
    </row>
    <row r="176" spans="7:7">
      <c r="G176" s="117">
        <f t="shared" si="6"/>
        <v>500</v>
      </c>
    </row>
    <row r="177" spans="7:7">
      <c r="G177" s="117">
        <f t="shared" si="6"/>
        <v>500</v>
      </c>
    </row>
    <row r="178" spans="7:7">
      <c r="G178" s="117">
        <f t="shared" si="6"/>
        <v>500</v>
      </c>
    </row>
    <row r="179" spans="7:7">
      <c r="G179" s="117">
        <f t="shared" si="6"/>
        <v>500</v>
      </c>
    </row>
    <row r="180" spans="7:7">
      <c r="G180" s="117">
        <f t="shared" si="6"/>
        <v>500</v>
      </c>
    </row>
    <row r="181" spans="7:7">
      <c r="G181" s="117">
        <f t="shared" si="6"/>
        <v>500</v>
      </c>
    </row>
    <row r="182" spans="7:7">
      <c r="G182" s="117">
        <f t="shared" si="6"/>
        <v>500</v>
      </c>
    </row>
    <row r="183" spans="7:7">
      <c r="G183" s="117">
        <f t="shared" si="6"/>
        <v>500</v>
      </c>
    </row>
    <row r="184" spans="7:7">
      <c r="G184" s="117">
        <f t="shared" si="6"/>
        <v>500</v>
      </c>
    </row>
    <row r="185" spans="7:7">
      <c r="G185" s="117">
        <f t="shared" si="6"/>
        <v>500</v>
      </c>
    </row>
    <row r="186" spans="7:7">
      <c r="G186" s="117">
        <f t="shared" si="6"/>
        <v>500</v>
      </c>
    </row>
    <row r="187" spans="7:7">
      <c r="G187" s="117">
        <f t="shared" si="6"/>
        <v>500</v>
      </c>
    </row>
    <row r="188" spans="7:7">
      <c r="G188" s="117">
        <f t="shared" si="6"/>
        <v>500</v>
      </c>
    </row>
    <row r="189" spans="7:7">
      <c r="G189" s="117">
        <f t="shared" si="6"/>
        <v>500</v>
      </c>
    </row>
    <row r="190" spans="7:7">
      <c r="G190" s="117">
        <f t="shared" si="6"/>
        <v>500</v>
      </c>
    </row>
    <row r="191" spans="7:7">
      <c r="G191" s="117">
        <f t="shared" si="6"/>
        <v>500</v>
      </c>
    </row>
    <row r="192" spans="7:7">
      <c r="G192" s="117">
        <f t="shared" si="6"/>
        <v>500</v>
      </c>
    </row>
    <row r="193" spans="7:7">
      <c r="G193" s="117">
        <f t="shared" si="6"/>
        <v>500</v>
      </c>
    </row>
    <row r="194" spans="7:7">
      <c r="G194" s="117">
        <f t="shared" si="6"/>
        <v>500</v>
      </c>
    </row>
    <row r="195" spans="7:7">
      <c r="G195" s="117">
        <f t="shared" si="6"/>
        <v>500</v>
      </c>
    </row>
    <row r="196" spans="7:7">
      <c r="G196" s="117">
        <f t="shared" si="6"/>
        <v>500</v>
      </c>
    </row>
    <row r="197" spans="7:7">
      <c r="G197" s="167">
        <f t="shared" si="6"/>
        <v>500</v>
      </c>
    </row>
  </sheetData>
  <mergeCells count="2">
    <mergeCell ref="B2:G2"/>
    <mergeCell ref="J59:L59"/>
  </mergeCells>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614A-CC80-4854-860D-71B9280471B7}">
  <dimension ref="A1:T71"/>
  <sheetViews>
    <sheetView topLeftCell="A46" workbookViewId="0">
      <selection activeCell="G71" sqref="G71"/>
    </sheetView>
  </sheetViews>
  <sheetFormatPr defaultColWidth="9.140625" defaultRowHeight="15"/>
  <cols>
    <col min="1" max="1" width="12.140625" customWidth="1"/>
    <col min="2" max="2" width="13.5703125" style="6" customWidth="1"/>
    <col min="3" max="3" width="13" style="173" customWidth="1"/>
    <col min="4" max="4" width="20.42578125" customWidth="1"/>
    <col min="5" max="6" width="9.7109375" bestFit="1" customWidth="1"/>
    <col min="7" max="8" width="13.42578125" customWidth="1"/>
    <col min="11" max="13" width="9.7109375" bestFit="1" customWidth="1"/>
    <col min="18" max="18" width="12" bestFit="1" customWidth="1"/>
  </cols>
  <sheetData>
    <row r="1" spans="1:20">
      <c r="B1" s="786" t="s">
        <v>6127</v>
      </c>
      <c r="C1" s="786"/>
      <c r="D1" s="10"/>
      <c r="E1" s="10"/>
      <c r="F1" s="10"/>
      <c r="G1" s="10"/>
      <c r="H1" s="10"/>
    </row>
    <row r="2" spans="1:20">
      <c r="B2" s="787"/>
      <c r="D2" s="815"/>
      <c r="E2" s="4"/>
      <c r="F2" s="4"/>
      <c r="G2" s="1"/>
      <c r="H2" s="1"/>
    </row>
    <row r="3" spans="1:20" ht="30">
      <c r="A3" s="804" t="s">
        <v>1</v>
      </c>
      <c r="B3" s="804" t="s">
        <v>2</v>
      </c>
      <c r="C3" s="804" t="s">
        <v>3</v>
      </c>
      <c r="D3" s="83" t="s">
        <v>4</v>
      </c>
      <c r="E3" s="13" t="s">
        <v>5</v>
      </c>
      <c r="F3" s="13" t="s">
        <v>6</v>
      </c>
      <c r="G3" s="14" t="s">
        <v>7</v>
      </c>
      <c r="H3" s="14"/>
    </row>
    <row r="4" spans="1:20">
      <c r="A4" s="786"/>
      <c r="B4" s="786"/>
      <c r="C4" s="817"/>
      <c r="D4" s="44"/>
      <c r="E4" s="8"/>
      <c r="F4" s="8"/>
      <c r="G4" s="19">
        <f>+E4-F4</f>
        <v>0</v>
      </c>
      <c r="H4" s="19"/>
    </row>
    <row r="5" spans="1:20">
      <c r="A5" s="9">
        <v>45260</v>
      </c>
      <c r="B5" s="786" t="s">
        <v>10</v>
      </c>
      <c r="C5" s="817" t="s">
        <v>24</v>
      </c>
      <c r="D5" s="815" t="s">
        <v>14</v>
      </c>
      <c r="E5" s="4">
        <v>1200</v>
      </c>
      <c r="F5" s="4"/>
      <c r="G5" s="19">
        <f>G4+E5-F5</f>
        <v>1200</v>
      </c>
      <c r="H5" s="19"/>
    </row>
    <row r="6" spans="1:20">
      <c r="B6" s="787"/>
      <c r="D6" s="815" t="s">
        <v>338</v>
      </c>
      <c r="E6" s="4"/>
      <c r="F6" s="4"/>
      <c r="G6" s="19">
        <f t="shared" ref="G6:G70" si="0">G5+E6-F6</f>
        <v>1200</v>
      </c>
      <c r="H6" s="19"/>
    </row>
    <row r="7" spans="1:20">
      <c r="A7" s="5">
        <v>45252</v>
      </c>
      <c r="B7" s="787" t="s">
        <v>6128</v>
      </c>
      <c r="C7" s="173" t="s">
        <v>24</v>
      </c>
      <c r="D7" t="s">
        <v>338</v>
      </c>
      <c r="F7" s="4"/>
      <c r="G7" s="19">
        <f t="shared" si="0"/>
        <v>1200</v>
      </c>
      <c r="H7" s="19"/>
    </row>
    <row r="8" spans="1:20">
      <c r="A8" s="5">
        <v>45252</v>
      </c>
      <c r="B8" s="787" t="s">
        <v>6129</v>
      </c>
      <c r="C8" s="173" t="s">
        <v>24</v>
      </c>
      <c r="D8" s="815" t="s">
        <v>14</v>
      </c>
      <c r="F8" s="4">
        <v>1200</v>
      </c>
      <c r="G8" s="19">
        <f t="shared" si="0"/>
        <v>0</v>
      </c>
      <c r="H8" s="19"/>
    </row>
    <row r="9" spans="1:20">
      <c r="A9" s="41">
        <v>45291</v>
      </c>
      <c r="B9" s="786" t="s">
        <v>10</v>
      </c>
      <c r="C9" s="817" t="s">
        <v>25</v>
      </c>
      <c r="D9" t="s">
        <v>12</v>
      </c>
      <c r="E9">
        <v>30.6</v>
      </c>
      <c r="G9" s="19">
        <f t="shared" si="0"/>
        <v>30.6</v>
      </c>
      <c r="H9" s="19"/>
    </row>
    <row r="10" spans="1:20">
      <c r="B10" s="787"/>
      <c r="D10" t="s">
        <v>13</v>
      </c>
      <c r="E10">
        <v>5</v>
      </c>
      <c r="G10" s="19">
        <f t="shared" si="0"/>
        <v>35.6</v>
      </c>
      <c r="H10" s="19"/>
      <c r="R10" t="s">
        <v>338</v>
      </c>
      <c r="T10">
        <v>1200</v>
      </c>
    </row>
    <row r="11" spans="1:20">
      <c r="B11" s="787"/>
      <c r="D11" t="s">
        <v>14</v>
      </c>
      <c r="E11">
        <v>1200</v>
      </c>
      <c r="G11" s="19">
        <f t="shared" si="0"/>
        <v>1235.5999999999999</v>
      </c>
      <c r="H11" s="19"/>
      <c r="O11">
        <v>1</v>
      </c>
      <c r="Q11">
        <v>22</v>
      </c>
      <c r="R11" t="s">
        <v>25</v>
      </c>
      <c r="S11">
        <v>1200</v>
      </c>
    </row>
    <row r="12" spans="1:20">
      <c r="A12" s="39">
        <v>45289</v>
      </c>
      <c r="B12" s="787" t="s">
        <v>6130</v>
      </c>
      <c r="C12" s="173" t="s">
        <v>25</v>
      </c>
      <c r="D12" t="s">
        <v>14</v>
      </c>
      <c r="F12">
        <v>1200</v>
      </c>
      <c r="G12" s="19">
        <f t="shared" si="0"/>
        <v>35.599999999999909</v>
      </c>
      <c r="H12" s="19"/>
      <c r="J12" s="10"/>
      <c r="O12">
        <v>2</v>
      </c>
      <c r="Q12">
        <v>22</v>
      </c>
      <c r="R12" t="s">
        <v>11</v>
      </c>
      <c r="S12">
        <v>1200</v>
      </c>
    </row>
    <row r="13" spans="1:20">
      <c r="A13" s="39">
        <v>45407</v>
      </c>
      <c r="B13" s="787" t="s">
        <v>6131</v>
      </c>
      <c r="C13" s="173" t="s">
        <v>25</v>
      </c>
      <c r="D13" t="s">
        <v>12</v>
      </c>
      <c r="F13">
        <v>30.6</v>
      </c>
      <c r="G13" s="19">
        <f t="shared" si="0"/>
        <v>4.9999999999999076</v>
      </c>
      <c r="H13" s="19"/>
      <c r="J13" s="10"/>
      <c r="O13">
        <v>3</v>
      </c>
      <c r="Q13">
        <v>22</v>
      </c>
      <c r="R13" t="s">
        <v>15</v>
      </c>
      <c r="S13">
        <v>1200</v>
      </c>
    </row>
    <row r="14" spans="1:20">
      <c r="A14" s="39">
        <v>45407</v>
      </c>
      <c r="B14" s="787" t="s">
        <v>6131</v>
      </c>
      <c r="C14" s="173" t="s">
        <v>25</v>
      </c>
      <c r="D14" t="s">
        <v>13</v>
      </c>
      <c r="F14">
        <v>5</v>
      </c>
      <c r="G14" s="19">
        <f t="shared" si="0"/>
        <v>-9.2370555648813024E-14</v>
      </c>
      <c r="H14" s="19"/>
      <c r="J14" s="10"/>
      <c r="O14">
        <v>4</v>
      </c>
      <c r="Q14">
        <v>22</v>
      </c>
      <c r="R14" t="s">
        <v>16</v>
      </c>
      <c r="S14">
        <v>1200</v>
      </c>
    </row>
    <row r="15" spans="1:20">
      <c r="A15" s="41">
        <v>45322</v>
      </c>
      <c r="B15" s="786" t="s">
        <v>10</v>
      </c>
      <c r="C15" s="817" t="s">
        <v>11</v>
      </c>
      <c r="D15" t="s">
        <v>12</v>
      </c>
      <c r="E15" s="12">
        <v>34.200000000000003</v>
      </c>
      <c r="G15" s="19">
        <f t="shared" si="0"/>
        <v>34.19999999999991</v>
      </c>
      <c r="H15" s="19"/>
      <c r="O15">
        <v>5</v>
      </c>
      <c r="Q15">
        <v>22</v>
      </c>
      <c r="R15" t="s">
        <v>17</v>
      </c>
      <c r="S15">
        <v>1200</v>
      </c>
    </row>
    <row r="16" spans="1:20">
      <c r="A16" s="39"/>
      <c r="B16" s="787"/>
      <c r="D16" t="s">
        <v>13</v>
      </c>
      <c r="E16" s="12">
        <v>8.8000000000000007</v>
      </c>
      <c r="G16" s="19">
        <f t="shared" si="0"/>
        <v>42.999999999999915</v>
      </c>
      <c r="H16" s="19"/>
      <c r="J16" s="786"/>
      <c r="L16" s="12"/>
      <c r="O16">
        <v>6</v>
      </c>
      <c r="Q16">
        <v>22</v>
      </c>
      <c r="R16" t="s">
        <v>18</v>
      </c>
      <c r="S16">
        <v>1200</v>
      </c>
    </row>
    <row r="17" spans="1:20">
      <c r="A17" s="39"/>
      <c r="B17" s="787"/>
      <c r="D17" t="s">
        <v>14</v>
      </c>
      <c r="E17" s="12">
        <v>1200</v>
      </c>
      <c r="G17" s="19">
        <f t="shared" si="0"/>
        <v>1243</v>
      </c>
      <c r="H17" s="19"/>
      <c r="J17" s="787"/>
      <c r="L17" s="12"/>
      <c r="O17">
        <v>7</v>
      </c>
      <c r="Q17">
        <v>22</v>
      </c>
      <c r="R17" t="s">
        <v>19</v>
      </c>
      <c r="S17">
        <v>1200</v>
      </c>
    </row>
    <row r="18" spans="1:20" s="365" customFormat="1">
      <c r="A18" s="407">
        <v>45345</v>
      </c>
      <c r="B18" s="807" t="s">
        <v>6132</v>
      </c>
      <c r="C18" s="408" t="s">
        <v>11</v>
      </c>
      <c r="D18" s="365" t="s">
        <v>14</v>
      </c>
      <c r="F18" s="365">
        <v>1200</v>
      </c>
      <c r="G18" s="400">
        <f t="shared" si="0"/>
        <v>43</v>
      </c>
      <c r="H18" s="400"/>
      <c r="J18" s="409"/>
      <c r="O18" s="365">
        <v>8</v>
      </c>
      <c r="Q18" s="365">
        <v>22</v>
      </c>
      <c r="R18" s="365" t="s">
        <v>20</v>
      </c>
      <c r="S18" s="365">
        <v>1200</v>
      </c>
    </row>
    <row r="19" spans="1:20">
      <c r="A19" s="39">
        <v>45407</v>
      </c>
      <c r="B19" s="787" t="s">
        <v>6131</v>
      </c>
      <c r="C19" s="173" t="s">
        <v>11</v>
      </c>
      <c r="D19" t="s">
        <v>12</v>
      </c>
      <c r="F19" s="12">
        <v>34.200000000000003</v>
      </c>
      <c r="G19" s="19">
        <f t="shared" si="0"/>
        <v>8.7999999999999972</v>
      </c>
      <c r="H19" s="19"/>
      <c r="J19" s="210"/>
      <c r="K19" s="787"/>
      <c r="L19" s="787"/>
      <c r="M19" s="787"/>
      <c r="S19">
        <f>SUM(S11:S18)</f>
        <v>9600</v>
      </c>
      <c r="T19">
        <v>7200</v>
      </c>
    </row>
    <row r="20" spans="1:20">
      <c r="A20" s="39">
        <v>45407</v>
      </c>
      <c r="B20" s="787" t="s">
        <v>6131</v>
      </c>
      <c r="C20" s="173" t="s">
        <v>11</v>
      </c>
      <c r="D20" t="s">
        <v>13</v>
      </c>
      <c r="F20" s="12">
        <v>8.8000000000000007</v>
      </c>
      <c r="G20" s="19">
        <f t="shared" si="0"/>
        <v>0</v>
      </c>
      <c r="H20" s="19"/>
      <c r="J20" s="210"/>
      <c r="K20" s="787"/>
      <c r="L20" s="787"/>
      <c r="M20" s="787"/>
      <c r="T20">
        <f>S19-T19</f>
        <v>2400</v>
      </c>
    </row>
    <row r="21" spans="1:20">
      <c r="A21" s="133">
        <v>45351</v>
      </c>
      <c r="B21" s="223" t="s">
        <v>10</v>
      </c>
      <c r="C21" s="213" t="s">
        <v>15</v>
      </c>
      <c r="D21" t="s">
        <v>12</v>
      </c>
      <c r="E21" s="12">
        <v>35.5</v>
      </c>
      <c r="G21" s="19">
        <f t="shared" si="0"/>
        <v>35.5</v>
      </c>
      <c r="H21" s="19"/>
      <c r="J21" s="209"/>
      <c r="K21" s="10"/>
    </row>
    <row r="22" spans="1:20">
      <c r="A22" s="787"/>
      <c r="B22" s="224"/>
      <c r="C22" s="221"/>
      <c r="D22" t="s">
        <v>13</v>
      </c>
      <c r="E22" s="12">
        <v>5</v>
      </c>
      <c r="G22" s="19">
        <f t="shared" si="0"/>
        <v>40.5</v>
      </c>
      <c r="H22" s="19"/>
      <c r="N22" s="193"/>
    </row>
    <row r="23" spans="1:20">
      <c r="A23" s="787"/>
      <c r="B23" s="224"/>
      <c r="C23" s="221"/>
      <c r="D23" t="s">
        <v>14</v>
      </c>
      <c r="E23" s="12">
        <v>1200</v>
      </c>
      <c r="G23" s="19">
        <f t="shared" si="0"/>
        <v>1240.5</v>
      </c>
      <c r="H23" s="19"/>
      <c r="K23" s="786"/>
      <c r="M23" s="12"/>
    </row>
    <row r="24" spans="1:20" s="365" customFormat="1">
      <c r="A24" s="414">
        <v>45391</v>
      </c>
      <c r="B24" s="402" t="s">
        <v>6133</v>
      </c>
      <c r="C24" s="415" t="s">
        <v>15</v>
      </c>
      <c r="D24" s="365" t="s">
        <v>14</v>
      </c>
      <c r="E24" s="370"/>
      <c r="F24" s="365">
        <v>1200</v>
      </c>
      <c r="G24" s="400">
        <f t="shared" si="0"/>
        <v>40.5</v>
      </c>
      <c r="H24" s="400"/>
      <c r="K24" s="807"/>
      <c r="M24" s="370"/>
    </row>
    <row r="25" spans="1:20">
      <c r="A25" s="39">
        <v>45407</v>
      </c>
      <c r="B25" s="787" t="s">
        <v>6131</v>
      </c>
      <c r="C25" s="221" t="s">
        <v>15</v>
      </c>
      <c r="D25" t="s">
        <v>12</v>
      </c>
      <c r="E25" s="12"/>
      <c r="F25" s="12">
        <v>35.5</v>
      </c>
      <c r="G25" s="19">
        <f t="shared" si="0"/>
        <v>5</v>
      </c>
      <c r="H25" s="19"/>
      <c r="K25" s="787"/>
      <c r="M25" s="12"/>
    </row>
    <row r="26" spans="1:20">
      <c r="A26" s="39">
        <v>45407</v>
      </c>
      <c r="B26" s="787" t="s">
        <v>6131</v>
      </c>
      <c r="C26" s="221" t="s">
        <v>15</v>
      </c>
      <c r="D26" t="s">
        <v>13</v>
      </c>
      <c r="E26" s="12"/>
      <c r="F26" s="12">
        <v>5</v>
      </c>
      <c r="G26" s="19">
        <f t="shared" si="0"/>
        <v>0</v>
      </c>
      <c r="H26" s="19"/>
      <c r="K26" s="787"/>
      <c r="M26" s="12"/>
    </row>
    <row r="27" spans="1:20">
      <c r="A27" s="133">
        <v>45382</v>
      </c>
      <c r="B27" s="133" t="s">
        <v>10</v>
      </c>
      <c r="C27" s="222" t="s">
        <v>16</v>
      </c>
      <c r="D27" t="s">
        <v>12</v>
      </c>
      <c r="E27" s="12">
        <v>34.299999999999997</v>
      </c>
      <c r="G27" s="19">
        <f t="shared" si="0"/>
        <v>34.299999999999997</v>
      </c>
      <c r="H27" s="19"/>
      <c r="K27" s="210"/>
      <c r="M27" s="12"/>
    </row>
    <row r="28" spans="1:20">
      <c r="B28" s="787"/>
      <c r="D28" t="s">
        <v>13</v>
      </c>
      <c r="E28" s="12">
        <v>5</v>
      </c>
      <c r="G28" s="19">
        <f t="shared" si="0"/>
        <v>39.299999999999997</v>
      </c>
      <c r="H28" s="19"/>
    </row>
    <row r="29" spans="1:20">
      <c r="B29" s="787"/>
      <c r="D29" t="s">
        <v>14</v>
      </c>
      <c r="E29" s="12">
        <v>1200</v>
      </c>
      <c r="G29" s="19">
        <f t="shared" si="0"/>
        <v>1239.3</v>
      </c>
      <c r="H29" s="19"/>
      <c r="N29" s="12"/>
    </row>
    <row r="30" spans="1:20">
      <c r="A30" s="39">
        <v>45407</v>
      </c>
      <c r="B30" s="787" t="s">
        <v>6131</v>
      </c>
      <c r="C30" s="173" t="s">
        <v>16</v>
      </c>
      <c r="D30" t="s">
        <v>12</v>
      </c>
      <c r="F30" s="12">
        <v>34.299999999999997</v>
      </c>
      <c r="G30" s="19">
        <f t="shared" si="0"/>
        <v>1205</v>
      </c>
      <c r="H30" s="19"/>
      <c r="M30" s="12"/>
      <c r="N30" s="12"/>
    </row>
    <row r="31" spans="1:20">
      <c r="A31" s="39">
        <v>45407</v>
      </c>
      <c r="B31" s="787" t="s">
        <v>6131</v>
      </c>
      <c r="C31" s="173" t="s">
        <v>16</v>
      </c>
      <c r="D31" t="s">
        <v>13</v>
      </c>
      <c r="F31" s="12">
        <v>5</v>
      </c>
      <c r="G31" s="19">
        <f t="shared" si="0"/>
        <v>1200</v>
      </c>
      <c r="H31" s="19"/>
      <c r="M31" s="12"/>
      <c r="N31" s="12"/>
    </row>
    <row r="32" spans="1:20" s="365" customFormat="1">
      <c r="A32" s="407">
        <v>45407</v>
      </c>
      <c r="B32" s="807" t="s">
        <v>6134</v>
      </c>
      <c r="C32" s="408" t="s">
        <v>16</v>
      </c>
      <c r="D32" s="365" t="s">
        <v>14</v>
      </c>
      <c r="F32" s="365">
        <v>1200</v>
      </c>
      <c r="G32" s="400">
        <f t="shared" si="0"/>
        <v>0</v>
      </c>
      <c r="H32" s="400"/>
      <c r="N32" s="370"/>
    </row>
    <row r="33" spans="1:15">
      <c r="A33" s="41">
        <v>45412</v>
      </c>
      <c r="B33" s="786" t="s">
        <v>10</v>
      </c>
      <c r="C33" s="786" t="s">
        <v>17</v>
      </c>
      <c r="D33" t="s">
        <v>12</v>
      </c>
      <c r="E33" s="12">
        <v>34.1</v>
      </c>
      <c r="G33" s="19">
        <f t="shared" si="0"/>
        <v>34.1</v>
      </c>
      <c r="H33" s="19"/>
      <c r="N33" s="12"/>
      <c r="O33" s="26"/>
    </row>
    <row r="34" spans="1:15">
      <c r="A34" s="39"/>
      <c r="B34" s="787"/>
      <c r="C34" s="787"/>
      <c r="D34" t="s">
        <v>13</v>
      </c>
      <c r="E34" s="12">
        <v>5</v>
      </c>
      <c r="G34" s="19">
        <f t="shared" si="0"/>
        <v>39.1</v>
      </c>
      <c r="H34" s="19"/>
    </row>
    <row r="35" spans="1:15">
      <c r="A35" s="39"/>
      <c r="B35" s="787"/>
      <c r="C35" s="787"/>
      <c r="D35" t="s">
        <v>14</v>
      </c>
      <c r="E35" s="12">
        <v>1200</v>
      </c>
      <c r="G35" s="19">
        <f t="shared" si="0"/>
        <v>1239.0999999999999</v>
      </c>
      <c r="H35" s="19"/>
    </row>
    <row r="36" spans="1:15">
      <c r="A36" s="39">
        <v>45467</v>
      </c>
      <c r="B36" s="787" t="s">
        <v>6135</v>
      </c>
      <c r="C36" s="787" t="s">
        <v>17</v>
      </c>
      <c r="D36" t="s">
        <v>12</v>
      </c>
      <c r="E36" s="12"/>
      <c r="F36" s="12">
        <v>34.1</v>
      </c>
      <c r="G36" s="19">
        <f t="shared" si="0"/>
        <v>1205</v>
      </c>
      <c r="H36" s="19"/>
      <c r="J36" s="822" t="s">
        <v>6136</v>
      </c>
      <c r="K36" s="822"/>
      <c r="L36" s="822"/>
    </row>
    <row r="37" spans="1:15">
      <c r="A37" s="39">
        <v>45467</v>
      </c>
      <c r="B37" s="787" t="s">
        <v>6135</v>
      </c>
      <c r="C37" s="787" t="s">
        <v>17</v>
      </c>
      <c r="D37" t="s">
        <v>13</v>
      </c>
      <c r="E37" s="12"/>
      <c r="F37" s="12">
        <v>5</v>
      </c>
      <c r="G37" s="19">
        <f t="shared" si="0"/>
        <v>1200</v>
      </c>
      <c r="H37" s="19"/>
      <c r="I37">
        <v>2024</v>
      </c>
      <c r="J37" s="786" t="s">
        <v>18</v>
      </c>
      <c r="K37" t="s">
        <v>12</v>
      </c>
      <c r="M37" s="12">
        <v>31.1</v>
      </c>
    </row>
    <row r="38" spans="1:15" s="365" customFormat="1">
      <c r="A38" s="364">
        <v>45467</v>
      </c>
      <c r="B38" s="807" t="s">
        <v>6137</v>
      </c>
      <c r="C38" s="807" t="s">
        <v>17</v>
      </c>
      <c r="D38" s="365" t="s">
        <v>14</v>
      </c>
      <c r="E38" s="370"/>
      <c r="F38" s="370">
        <v>1200</v>
      </c>
      <c r="G38" s="400">
        <f t="shared" si="0"/>
        <v>0</v>
      </c>
      <c r="H38" s="400"/>
      <c r="J38" s="807"/>
      <c r="K38" s="365" t="s">
        <v>13</v>
      </c>
      <c r="M38" s="370">
        <v>5</v>
      </c>
    </row>
    <row r="39" spans="1:15">
      <c r="A39" s="41">
        <v>45443</v>
      </c>
      <c r="B39" s="786" t="s">
        <v>10</v>
      </c>
      <c r="C39" s="786" t="s">
        <v>18</v>
      </c>
      <c r="D39" s="42" t="s">
        <v>12</v>
      </c>
      <c r="E39" s="465">
        <v>31.1</v>
      </c>
      <c r="F39" s="465"/>
      <c r="G39" s="19">
        <f t="shared" si="0"/>
        <v>31.1</v>
      </c>
      <c r="H39" s="19"/>
      <c r="J39" s="786" t="s">
        <v>19</v>
      </c>
      <c r="K39" t="s">
        <v>12</v>
      </c>
      <c r="M39" s="12">
        <v>30.2</v>
      </c>
    </row>
    <row r="40" spans="1:15">
      <c r="A40" s="39"/>
      <c r="B40" s="787"/>
      <c r="C40" s="787"/>
      <c r="D40" s="42" t="s">
        <v>13</v>
      </c>
      <c r="E40" s="465">
        <v>5</v>
      </c>
      <c r="F40" s="42"/>
      <c r="G40" s="19">
        <f t="shared" si="0"/>
        <v>36.1</v>
      </c>
      <c r="H40" s="19"/>
      <c r="J40" s="787"/>
      <c r="K40" t="s">
        <v>13</v>
      </c>
      <c r="M40" s="12">
        <v>7</v>
      </c>
    </row>
    <row r="41" spans="1:15">
      <c r="A41" s="39"/>
      <c r="B41" s="787"/>
      <c r="C41" s="787"/>
      <c r="D41" s="42" t="s">
        <v>14</v>
      </c>
      <c r="E41" s="465"/>
      <c r="F41" s="42"/>
      <c r="G41" s="19">
        <f t="shared" si="0"/>
        <v>36.1</v>
      </c>
      <c r="H41" s="19"/>
      <c r="J41" s="786" t="s">
        <v>20</v>
      </c>
      <c r="K41" t="s">
        <v>12</v>
      </c>
      <c r="M41" s="12">
        <v>29.6</v>
      </c>
    </row>
    <row r="42" spans="1:15">
      <c r="A42" s="39">
        <v>45580</v>
      </c>
      <c r="B42" s="787" t="s">
        <v>6138</v>
      </c>
      <c r="C42" s="787" t="s">
        <v>18</v>
      </c>
      <c r="D42" s="42" t="s">
        <v>12</v>
      </c>
      <c r="E42" s="465"/>
      <c r="F42" s="465">
        <v>31.1</v>
      </c>
      <c r="G42" s="19">
        <f t="shared" si="0"/>
        <v>5</v>
      </c>
      <c r="H42" s="19"/>
      <c r="J42" s="786"/>
      <c r="M42" s="12"/>
    </row>
    <row r="43" spans="1:15">
      <c r="A43" s="39">
        <v>45580</v>
      </c>
      <c r="B43" s="787" t="s">
        <v>6138</v>
      </c>
      <c r="C43" s="787" t="s">
        <v>18</v>
      </c>
      <c r="D43" s="42" t="s">
        <v>13</v>
      </c>
      <c r="E43" s="465"/>
      <c r="F43" s="465">
        <v>5</v>
      </c>
      <c r="G43" s="19">
        <f t="shared" si="0"/>
        <v>0</v>
      </c>
      <c r="H43" s="19"/>
      <c r="J43" s="786"/>
      <c r="M43" s="12"/>
    </row>
    <row r="44" spans="1:15">
      <c r="A44" s="41">
        <v>45473</v>
      </c>
      <c r="B44" s="786" t="s">
        <v>10</v>
      </c>
      <c r="C44" s="786" t="s">
        <v>19</v>
      </c>
      <c r="D44" s="42" t="s">
        <v>12</v>
      </c>
      <c r="E44" s="465">
        <v>30.2</v>
      </c>
      <c r="F44" s="42"/>
      <c r="G44" s="19">
        <f t="shared" si="0"/>
        <v>30.2</v>
      </c>
      <c r="H44" s="19"/>
      <c r="J44" s="787"/>
      <c r="K44" t="s">
        <v>13</v>
      </c>
      <c r="M44" s="12">
        <v>7</v>
      </c>
    </row>
    <row r="45" spans="1:15">
      <c r="A45" s="39"/>
      <c r="B45" s="787"/>
      <c r="C45" s="787"/>
      <c r="D45" s="42" t="s">
        <v>13</v>
      </c>
      <c r="E45" s="465">
        <v>7</v>
      </c>
      <c r="F45" s="42"/>
      <c r="G45" s="19">
        <f t="shared" si="0"/>
        <v>37.200000000000003</v>
      </c>
      <c r="H45" s="19"/>
      <c r="J45" s="786" t="s">
        <v>411</v>
      </c>
      <c r="K45" t="s">
        <v>12</v>
      </c>
      <c r="M45">
        <v>29.7</v>
      </c>
    </row>
    <row r="46" spans="1:15">
      <c r="A46" s="39"/>
      <c r="B46" s="787"/>
      <c r="C46" s="787"/>
      <c r="D46" t="s">
        <v>14</v>
      </c>
      <c r="E46" s="12">
        <v>1200</v>
      </c>
      <c r="G46" s="19">
        <f t="shared" si="0"/>
        <v>1237.2</v>
      </c>
      <c r="H46" s="19"/>
      <c r="J46" s="173"/>
      <c r="K46" t="s">
        <v>13</v>
      </c>
      <c r="M46">
        <v>7</v>
      </c>
    </row>
    <row r="47" spans="1:15" s="365" customFormat="1">
      <c r="A47" s="364">
        <v>45559</v>
      </c>
      <c r="B47" s="807" t="s">
        <v>6139</v>
      </c>
      <c r="C47" s="807" t="s">
        <v>19</v>
      </c>
      <c r="D47" s="365" t="s">
        <v>14</v>
      </c>
      <c r="E47" s="370"/>
      <c r="F47" s="365">
        <v>1200</v>
      </c>
      <c r="G47" s="400">
        <f t="shared" si="0"/>
        <v>37.200000000000045</v>
      </c>
      <c r="H47" s="400"/>
      <c r="J47" s="818" t="s">
        <v>91</v>
      </c>
      <c r="K47" s="365" t="s">
        <v>14</v>
      </c>
      <c r="L47" s="370">
        <v>500</v>
      </c>
      <c r="M47" s="370"/>
    </row>
    <row r="48" spans="1:15">
      <c r="A48" s="39">
        <v>45580</v>
      </c>
      <c r="B48" s="787" t="s">
        <v>6138</v>
      </c>
      <c r="C48" s="787" t="s">
        <v>19</v>
      </c>
      <c r="D48" t="s">
        <v>12</v>
      </c>
      <c r="E48" s="12"/>
      <c r="F48" s="12">
        <v>30.2</v>
      </c>
      <c r="G48" s="19">
        <f t="shared" si="0"/>
        <v>7.0000000000000462</v>
      </c>
      <c r="H48" s="19"/>
      <c r="J48" s="786"/>
      <c r="L48" s="12"/>
      <c r="M48" s="12"/>
    </row>
    <row r="49" spans="1:14">
      <c r="A49" s="39">
        <v>45580</v>
      </c>
      <c r="B49" s="787" t="s">
        <v>6138</v>
      </c>
      <c r="C49" s="787" t="s">
        <v>19</v>
      </c>
      <c r="D49" t="s">
        <v>13</v>
      </c>
      <c r="E49" s="12"/>
      <c r="F49" s="12">
        <v>7</v>
      </c>
      <c r="G49" s="19">
        <f t="shared" si="0"/>
        <v>4.6185277824406512E-14</v>
      </c>
      <c r="H49" s="19"/>
      <c r="J49" s="786"/>
      <c r="L49" s="12"/>
      <c r="M49" s="12"/>
    </row>
    <row r="50" spans="1:14">
      <c r="A50" s="41">
        <v>45504</v>
      </c>
      <c r="B50" s="786" t="s">
        <v>10</v>
      </c>
      <c r="C50" s="786" t="s">
        <v>20</v>
      </c>
      <c r="D50" t="s">
        <v>12</v>
      </c>
      <c r="E50" s="12">
        <v>29.6</v>
      </c>
      <c r="G50" s="19">
        <f t="shared" si="0"/>
        <v>29.600000000000048</v>
      </c>
      <c r="H50" s="19"/>
      <c r="L50" s="12">
        <f>SUM(L37:L47)</f>
        <v>500</v>
      </c>
      <c r="M50" s="12">
        <f>SUM(M37:M47)</f>
        <v>146.6</v>
      </c>
    </row>
    <row r="51" spans="1:14">
      <c r="A51" s="39"/>
      <c r="B51" s="787"/>
      <c r="C51" s="787"/>
      <c r="D51" t="s">
        <v>13</v>
      </c>
      <c r="E51" s="12">
        <v>7</v>
      </c>
      <c r="G51" s="19">
        <f t="shared" si="0"/>
        <v>36.600000000000051</v>
      </c>
      <c r="H51" s="19"/>
      <c r="L51" s="26"/>
      <c r="M51" s="26">
        <f>545-M50</f>
        <v>398.4</v>
      </c>
    </row>
    <row r="52" spans="1:14">
      <c r="A52" s="39"/>
      <c r="B52" s="787"/>
      <c r="C52" s="787"/>
      <c r="D52" t="s">
        <v>14</v>
      </c>
      <c r="E52" s="12"/>
      <c r="F52" s="12"/>
      <c r="G52" s="19">
        <f t="shared" si="0"/>
        <v>36.600000000000051</v>
      </c>
      <c r="H52" s="19"/>
    </row>
    <row r="53" spans="1:14">
      <c r="A53" s="39">
        <v>45580</v>
      </c>
      <c r="B53" s="787" t="s">
        <v>6138</v>
      </c>
      <c r="C53" s="787" t="s">
        <v>20</v>
      </c>
      <c r="D53" t="s">
        <v>12</v>
      </c>
      <c r="E53" s="12"/>
      <c r="F53" s="12">
        <v>29.6</v>
      </c>
      <c r="G53" s="19">
        <f t="shared" si="0"/>
        <v>7.0000000000000497</v>
      </c>
      <c r="H53" s="19"/>
      <c r="J53" s="173"/>
      <c r="L53" s="12"/>
      <c r="M53" s="26"/>
      <c r="N53" s="12"/>
    </row>
    <row r="54" spans="1:14">
      <c r="A54" s="39">
        <v>45580</v>
      </c>
      <c r="B54" s="787" t="s">
        <v>6138</v>
      </c>
      <c r="C54" s="787" t="s">
        <v>20</v>
      </c>
      <c r="D54" t="s">
        <v>13</v>
      </c>
      <c r="E54" s="12"/>
      <c r="F54" s="12">
        <v>7</v>
      </c>
      <c r="G54" s="19">
        <f t="shared" si="0"/>
        <v>4.9737991503207013E-14</v>
      </c>
      <c r="H54" s="19"/>
      <c r="J54" s="173"/>
      <c r="L54" s="12"/>
      <c r="M54" s="26"/>
      <c r="N54" s="12"/>
    </row>
    <row r="55" spans="1:14">
      <c r="A55" s="10" t="s">
        <v>3196</v>
      </c>
      <c r="B55" s="786" t="s">
        <v>10</v>
      </c>
      <c r="C55" s="786" t="s">
        <v>411</v>
      </c>
      <c r="D55" t="s">
        <v>12</v>
      </c>
      <c r="E55">
        <v>29.7</v>
      </c>
      <c r="G55" s="19">
        <f t="shared" si="0"/>
        <v>29.700000000000049</v>
      </c>
      <c r="H55" s="19"/>
      <c r="L55" s="12"/>
      <c r="M55" s="12"/>
    </row>
    <row r="56" spans="1:14">
      <c r="B56" s="787"/>
      <c r="D56" t="s">
        <v>13</v>
      </c>
      <c r="E56">
        <v>7</v>
      </c>
      <c r="G56" s="19">
        <f t="shared" si="0"/>
        <v>36.700000000000045</v>
      </c>
      <c r="H56" s="19"/>
    </row>
    <row r="57" spans="1:14">
      <c r="B57" s="787"/>
      <c r="D57" t="s">
        <v>14</v>
      </c>
      <c r="E57" s="12">
        <v>1200</v>
      </c>
      <c r="G57" s="19">
        <f t="shared" si="0"/>
        <v>1236.7</v>
      </c>
      <c r="H57" s="19"/>
    </row>
    <row r="58" spans="1:14" s="233" customFormat="1">
      <c r="A58" s="269">
        <v>45516</v>
      </c>
      <c r="B58" s="270" t="s">
        <v>6140</v>
      </c>
      <c r="C58" s="270" t="s">
        <v>20</v>
      </c>
      <c r="D58" s="233" t="s">
        <v>14</v>
      </c>
      <c r="E58" s="234"/>
      <c r="F58" s="233">
        <v>1200</v>
      </c>
      <c r="G58" s="330">
        <f t="shared" si="0"/>
        <v>36.700000000000045</v>
      </c>
      <c r="H58" s="330">
        <f>+F58</f>
        <v>1200</v>
      </c>
      <c r="I58" s="233" t="s">
        <v>6141</v>
      </c>
    </row>
    <row r="59" spans="1:14">
      <c r="A59" s="39">
        <v>45580</v>
      </c>
      <c r="B59" s="787" t="s">
        <v>6138</v>
      </c>
      <c r="C59" s="787" t="s">
        <v>20</v>
      </c>
      <c r="D59" t="s">
        <v>12</v>
      </c>
      <c r="E59" s="12"/>
      <c r="F59">
        <v>29.7</v>
      </c>
      <c r="G59" s="19">
        <f t="shared" si="0"/>
        <v>7.0000000000000462</v>
      </c>
      <c r="H59" s="19"/>
    </row>
    <row r="60" spans="1:14">
      <c r="A60" s="39">
        <v>45580</v>
      </c>
      <c r="B60" s="787" t="s">
        <v>6138</v>
      </c>
      <c r="C60" s="787" t="s">
        <v>20</v>
      </c>
      <c r="D60" t="s">
        <v>13</v>
      </c>
      <c r="E60" s="12"/>
      <c r="F60">
        <v>7</v>
      </c>
      <c r="G60" s="19">
        <f t="shared" si="0"/>
        <v>4.6185277824406512E-14</v>
      </c>
      <c r="H60" s="19"/>
    </row>
    <row r="61" spans="1:14">
      <c r="A61" s="41">
        <v>45565</v>
      </c>
      <c r="B61" s="786" t="s">
        <v>10</v>
      </c>
      <c r="C61" s="786" t="s">
        <v>91</v>
      </c>
      <c r="D61" t="s">
        <v>12</v>
      </c>
      <c r="E61" s="12"/>
      <c r="G61" s="19">
        <f t="shared" si="0"/>
        <v>4.6185277824406512E-14</v>
      </c>
      <c r="H61" s="19"/>
    </row>
    <row r="62" spans="1:14">
      <c r="A62" s="39"/>
      <c r="B62" s="787"/>
      <c r="C62" s="787"/>
      <c r="D62" t="s">
        <v>13</v>
      </c>
      <c r="E62" s="12"/>
      <c r="G62" s="19">
        <f t="shared" si="0"/>
        <v>4.6185277824406512E-14</v>
      </c>
      <c r="H62" s="19"/>
    </row>
    <row r="63" spans="1:14">
      <c r="A63" s="39"/>
      <c r="B63" s="787"/>
      <c r="C63" s="787"/>
      <c r="D63" t="s">
        <v>14</v>
      </c>
      <c r="E63" s="12">
        <v>1200</v>
      </c>
      <c r="G63" s="19">
        <f t="shared" si="0"/>
        <v>1200</v>
      </c>
      <c r="H63" s="19"/>
    </row>
    <row r="64" spans="1:14">
      <c r="A64" s="39"/>
      <c r="B64" s="787"/>
      <c r="C64" s="787" t="s">
        <v>91</v>
      </c>
      <c r="D64" t="s">
        <v>14</v>
      </c>
      <c r="E64" s="12"/>
      <c r="F64">
        <v>700</v>
      </c>
      <c r="G64" s="19">
        <f t="shared" si="0"/>
        <v>500</v>
      </c>
      <c r="H64" s="19"/>
    </row>
    <row r="65" spans="1:9" s="365" customFormat="1">
      <c r="A65" s="407">
        <v>45580</v>
      </c>
      <c r="B65" s="807" t="s">
        <v>6142</v>
      </c>
      <c r="C65" s="408" t="s">
        <v>91</v>
      </c>
      <c r="D65" s="365" t="s">
        <v>14</v>
      </c>
      <c r="F65" s="365">
        <v>398.4</v>
      </c>
      <c r="G65" s="400">
        <f t="shared" si="0"/>
        <v>101.60000000000002</v>
      </c>
      <c r="H65" s="400"/>
    </row>
    <row r="66" spans="1:9">
      <c r="B66" s="787"/>
      <c r="G66" s="19">
        <f t="shared" si="0"/>
        <v>101.60000000000002</v>
      </c>
      <c r="H66" s="19"/>
    </row>
    <row r="67" spans="1:9">
      <c r="B67" s="787"/>
      <c r="G67" s="19">
        <f t="shared" si="0"/>
        <v>101.60000000000002</v>
      </c>
      <c r="H67" s="19"/>
    </row>
    <row r="68" spans="1:9">
      <c r="B68" s="787"/>
      <c r="G68" s="19">
        <f t="shared" si="0"/>
        <v>101.60000000000002</v>
      </c>
      <c r="H68" s="19"/>
    </row>
    <row r="69" spans="1:9">
      <c r="B69" s="787"/>
      <c r="G69" s="19">
        <f t="shared" si="0"/>
        <v>101.60000000000002</v>
      </c>
      <c r="H69" s="19"/>
    </row>
    <row r="70" spans="1:9">
      <c r="B70" s="787"/>
      <c r="G70" s="19">
        <f t="shared" si="0"/>
        <v>101.60000000000002</v>
      </c>
      <c r="H70" s="19"/>
    </row>
    <row r="71" spans="1:9">
      <c r="B71" s="787"/>
      <c r="G71" s="114">
        <f t="shared" ref="G71" si="1">G70+E71-F71</f>
        <v>101.60000000000002</v>
      </c>
      <c r="H71" s="330">
        <f>SUM(H3:H70)</f>
        <v>1200</v>
      </c>
      <c r="I71" s="233" t="s">
        <v>1120</v>
      </c>
    </row>
  </sheetData>
  <autoFilter ref="A4:T71" xr:uid="{83F5614A-CC80-4854-860D-71B9280471B7}"/>
  <mergeCells count="1">
    <mergeCell ref="J36:L36"/>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CE45-0815-493D-B651-45CD41C6119D}">
  <sheetPr>
    <tabColor theme="5" tint="0.79998168889431442"/>
  </sheetPr>
  <dimension ref="A2:M47"/>
  <sheetViews>
    <sheetView topLeftCell="A16" workbookViewId="0">
      <selection activeCell="B32" sqref="B32"/>
    </sheetView>
  </sheetViews>
  <sheetFormatPr defaultColWidth="11.42578125" defaultRowHeight="15"/>
  <cols>
    <col min="1" max="1" width="11.42578125" style="6"/>
    <col min="2" max="2" width="13.42578125" style="6" customWidth="1"/>
    <col min="3" max="4" width="11.42578125" style="6"/>
    <col min="5" max="6" width="11.42578125" style="117"/>
    <col min="7" max="7" width="11.42578125" style="132"/>
  </cols>
  <sheetData>
    <row r="2" spans="1:7">
      <c r="A2" s="787"/>
      <c r="B2" s="820" t="s">
        <v>6143</v>
      </c>
      <c r="C2" s="820"/>
      <c r="D2" s="820"/>
      <c r="E2" s="820"/>
      <c r="F2" s="820"/>
      <c r="G2" s="820"/>
    </row>
    <row r="3" spans="1:7">
      <c r="A3" s="787"/>
      <c r="B3" s="787"/>
      <c r="C3" s="787"/>
      <c r="D3" s="787"/>
      <c r="E3" s="156"/>
      <c r="F3" s="156"/>
      <c r="G3" s="157"/>
    </row>
    <row r="4" spans="1:7" ht="30">
      <c r="A4" s="804" t="s">
        <v>1</v>
      </c>
      <c r="B4" s="804" t="s">
        <v>2</v>
      </c>
      <c r="C4" s="804" t="s">
        <v>3</v>
      </c>
      <c r="D4" s="804" t="s">
        <v>4</v>
      </c>
      <c r="E4" s="131" t="s">
        <v>5</v>
      </c>
      <c r="F4" s="131" t="s">
        <v>6</v>
      </c>
      <c r="G4" s="140" t="s">
        <v>7</v>
      </c>
    </row>
    <row r="6" spans="1:7">
      <c r="A6" s="116">
        <v>44865</v>
      </c>
      <c r="B6" s="786" t="s">
        <v>10</v>
      </c>
      <c r="C6" s="786" t="s">
        <v>23</v>
      </c>
      <c r="D6" s="787" t="s">
        <v>94</v>
      </c>
      <c r="E6" s="117">
        <v>300</v>
      </c>
      <c r="G6" s="814">
        <f>G5+E6-F6</f>
        <v>300</v>
      </c>
    </row>
    <row r="7" spans="1:7">
      <c r="A7" s="787"/>
      <c r="B7" s="787"/>
      <c r="C7" s="787"/>
      <c r="D7" s="787" t="s">
        <v>338</v>
      </c>
      <c r="G7" s="814">
        <f t="shared" ref="G7:G28" si="0">G6+E7-F7</f>
        <v>300</v>
      </c>
    </row>
    <row r="8" spans="1:7">
      <c r="A8" s="787"/>
      <c r="B8" s="787"/>
      <c r="C8" s="787"/>
      <c r="D8" s="787" t="s">
        <v>12</v>
      </c>
      <c r="E8" s="117">
        <v>29.1</v>
      </c>
      <c r="G8" s="814">
        <f t="shared" si="0"/>
        <v>329.1</v>
      </c>
    </row>
    <row r="9" spans="1:7">
      <c r="A9" s="787"/>
      <c r="B9" s="787"/>
      <c r="C9" s="787"/>
      <c r="D9" s="787" t="s">
        <v>13</v>
      </c>
      <c r="E9" s="117">
        <v>4.9000000000000004</v>
      </c>
      <c r="G9" s="814">
        <f t="shared" si="0"/>
        <v>334</v>
      </c>
    </row>
    <row r="10" spans="1:7">
      <c r="A10" s="15">
        <v>44830</v>
      </c>
      <c r="B10" s="787" t="s">
        <v>6144</v>
      </c>
      <c r="C10" s="787" t="s">
        <v>23</v>
      </c>
      <c r="D10" s="787" t="s">
        <v>338</v>
      </c>
      <c r="G10" s="814">
        <f t="shared" si="0"/>
        <v>334</v>
      </c>
    </row>
    <row r="11" spans="1:7">
      <c r="A11" s="15">
        <v>44837</v>
      </c>
      <c r="B11" s="787" t="s">
        <v>866</v>
      </c>
      <c r="C11" s="787" t="s">
        <v>23</v>
      </c>
      <c r="D11" s="787" t="s">
        <v>94</v>
      </c>
      <c r="F11" s="117">
        <v>300</v>
      </c>
      <c r="G11" s="814">
        <f t="shared" si="0"/>
        <v>34</v>
      </c>
    </row>
    <row r="12" spans="1:7">
      <c r="A12" s="168">
        <v>44830</v>
      </c>
      <c r="B12" s="110" t="s">
        <v>6144</v>
      </c>
      <c r="C12" s="110" t="s">
        <v>23</v>
      </c>
      <c r="D12" s="110" t="s">
        <v>12</v>
      </c>
      <c r="E12" s="167"/>
      <c r="F12" s="167">
        <v>29.1</v>
      </c>
      <c r="G12" s="814">
        <f t="shared" si="0"/>
        <v>4.8999999999999986</v>
      </c>
    </row>
    <row r="13" spans="1:7">
      <c r="A13" s="168">
        <v>44830</v>
      </c>
      <c r="B13" s="110" t="s">
        <v>6144</v>
      </c>
      <c r="C13" s="110" t="s">
        <v>23</v>
      </c>
      <c r="D13" s="110" t="s">
        <v>13</v>
      </c>
      <c r="E13" s="167"/>
      <c r="F13" s="167">
        <v>4.9000000000000004</v>
      </c>
      <c r="G13" s="814">
        <f t="shared" si="0"/>
        <v>0</v>
      </c>
    </row>
    <row r="14" spans="1:7">
      <c r="A14" s="116">
        <v>44895</v>
      </c>
      <c r="B14" s="786" t="s">
        <v>10</v>
      </c>
      <c r="C14" s="786" t="s">
        <v>24</v>
      </c>
      <c r="D14" s="787" t="s">
        <v>12</v>
      </c>
      <c r="E14" s="117">
        <v>32.5</v>
      </c>
      <c r="G14" s="814">
        <f t="shared" si="0"/>
        <v>32.5</v>
      </c>
    </row>
    <row r="15" spans="1:7">
      <c r="A15" s="787"/>
      <c r="B15" s="787"/>
      <c r="C15" s="787"/>
      <c r="D15" s="787" t="s">
        <v>13</v>
      </c>
      <c r="E15" s="117">
        <v>6.3</v>
      </c>
      <c r="G15" s="814">
        <f t="shared" si="0"/>
        <v>38.799999999999997</v>
      </c>
    </row>
    <row r="16" spans="1:7">
      <c r="A16" s="787"/>
      <c r="B16" s="787"/>
      <c r="C16" s="787"/>
      <c r="D16" s="787" t="s">
        <v>94</v>
      </c>
      <c r="E16" s="117">
        <v>300</v>
      </c>
      <c r="G16" s="814">
        <f t="shared" si="0"/>
        <v>338.8</v>
      </c>
    </row>
    <row r="17" spans="1:12">
      <c r="A17" s="15">
        <v>44865</v>
      </c>
      <c r="B17" s="787" t="s">
        <v>6145</v>
      </c>
      <c r="C17" s="787" t="s">
        <v>24</v>
      </c>
      <c r="D17" s="787" t="s">
        <v>94</v>
      </c>
      <c r="F17" s="117">
        <v>300</v>
      </c>
      <c r="G17" s="814">
        <f t="shared" si="0"/>
        <v>38.800000000000011</v>
      </c>
    </row>
    <row r="18" spans="1:12">
      <c r="A18" s="168">
        <v>44830</v>
      </c>
      <c r="B18" s="110" t="s">
        <v>6144</v>
      </c>
      <c r="C18" s="110" t="s">
        <v>23</v>
      </c>
      <c r="D18" s="787" t="s">
        <v>12</v>
      </c>
      <c r="F18" s="117">
        <v>32.5</v>
      </c>
      <c r="G18" s="814">
        <f t="shared" si="0"/>
        <v>6.3000000000000114</v>
      </c>
    </row>
    <row r="19" spans="1:12">
      <c r="A19" s="168">
        <v>44830</v>
      </c>
      <c r="B19" s="110" t="s">
        <v>6144</v>
      </c>
      <c r="C19" s="110" t="s">
        <v>23</v>
      </c>
      <c r="D19" s="787" t="s">
        <v>13</v>
      </c>
      <c r="F19" s="117">
        <v>6.3</v>
      </c>
      <c r="G19" s="814">
        <f t="shared" si="0"/>
        <v>1.1546319456101628E-14</v>
      </c>
    </row>
    <row r="20" spans="1:12">
      <c r="A20" s="41">
        <v>44926</v>
      </c>
      <c r="B20" s="786" t="s">
        <v>10</v>
      </c>
      <c r="C20" s="786" t="s">
        <v>25</v>
      </c>
      <c r="D20" t="s">
        <v>12</v>
      </c>
      <c r="E20" s="4">
        <v>37.200000000000003</v>
      </c>
      <c r="F20" s="4"/>
      <c r="G20" s="814">
        <f t="shared" si="0"/>
        <v>37.200000000000017</v>
      </c>
    </row>
    <row r="21" spans="1:12">
      <c r="A21" s="39"/>
      <c r="B21" s="787"/>
      <c r="C21" s="787"/>
      <c r="D21" t="s">
        <v>13</v>
      </c>
      <c r="E21" s="4">
        <v>5.7</v>
      </c>
      <c r="F21" s="4"/>
      <c r="G21" s="814">
        <f t="shared" si="0"/>
        <v>42.90000000000002</v>
      </c>
      <c r="J21" s="121"/>
    </row>
    <row r="22" spans="1:12">
      <c r="A22" s="39"/>
      <c r="B22" s="787"/>
      <c r="C22" s="787"/>
      <c r="D22" t="s">
        <v>14</v>
      </c>
      <c r="E22" s="4">
        <v>350</v>
      </c>
      <c r="F22" s="4"/>
      <c r="G22" s="814">
        <f t="shared" si="0"/>
        <v>392.90000000000003</v>
      </c>
      <c r="I22" s="26"/>
    </row>
    <row r="23" spans="1:12">
      <c r="A23" s="39">
        <v>44926</v>
      </c>
      <c r="B23" s="787" t="s">
        <v>6146</v>
      </c>
      <c r="C23" s="787" t="s">
        <v>25</v>
      </c>
      <c r="D23" t="s">
        <v>14</v>
      </c>
      <c r="E23" s="4"/>
      <c r="F23" s="4">
        <v>350</v>
      </c>
      <c r="G23" s="814">
        <f t="shared" si="0"/>
        <v>42.900000000000034</v>
      </c>
    </row>
    <row r="24" spans="1:12">
      <c r="A24" s="168">
        <v>44830</v>
      </c>
      <c r="B24" s="110" t="s">
        <v>6144</v>
      </c>
      <c r="C24" s="110" t="s">
        <v>23</v>
      </c>
      <c r="D24" t="s">
        <v>12</v>
      </c>
      <c r="E24" s="4"/>
      <c r="F24" s="4">
        <v>37.200000000000003</v>
      </c>
      <c r="G24" s="814">
        <f t="shared" si="0"/>
        <v>5.7000000000000313</v>
      </c>
    </row>
    <row r="25" spans="1:12">
      <c r="A25" s="168">
        <v>44830</v>
      </c>
      <c r="B25" s="110" t="s">
        <v>6144</v>
      </c>
      <c r="C25" s="110" t="s">
        <v>23</v>
      </c>
      <c r="D25" t="s">
        <v>13</v>
      </c>
      <c r="E25" s="4"/>
      <c r="F25" s="4">
        <v>5.7</v>
      </c>
      <c r="G25" s="169">
        <f t="shared" si="0"/>
        <v>3.1086244689504383E-14</v>
      </c>
    </row>
    <row r="26" spans="1:12">
      <c r="A26" s="41">
        <v>44926</v>
      </c>
      <c r="B26" s="786" t="s">
        <v>10</v>
      </c>
      <c r="C26" s="786" t="s">
        <v>11</v>
      </c>
      <c r="D26" t="s">
        <v>12</v>
      </c>
      <c r="E26" s="4">
        <v>35</v>
      </c>
      <c r="G26" s="814">
        <f t="shared" si="0"/>
        <v>35.000000000000028</v>
      </c>
    </row>
    <row r="27" spans="1:12">
      <c r="A27" s="39"/>
      <c r="B27" s="787"/>
      <c r="C27" s="787"/>
      <c r="D27" t="s">
        <v>13</v>
      </c>
      <c r="E27" s="4">
        <v>2.7</v>
      </c>
      <c r="G27" s="814">
        <f t="shared" si="0"/>
        <v>37.700000000000031</v>
      </c>
      <c r="I27" s="26"/>
    </row>
    <row r="28" spans="1:12">
      <c r="A28" s="39"/>
      <c r="B28" s="787"/>
      <c r="C28" s="787"/>
      <c r="D28" t="s">
        <v>14</v>
      </c>
      <c r="E28" s="4">
        <v>270</v>
      </c>
      <c r="G28" s="814">
        <f t="shared" si="0"/>
        <v>307.70000000000005</v>
      </c>
      <c r="I28" s="26">
        <f>E26-F31</f>
        <v>30.7</v>
      </c>
    </row>
    <row r="29" spans="1:12">
      <c r="A29" s="15">
        <v>44957</v>
      </c>
      <c r="B29" s="787" t="s">
        <v>6147</v>
      </c>
      <c r="C29" s="787" t="s">
        <v>11</v>
      </c>
      <c r="D29" t="s">
        <v>14</v>
      </c>
      <c r="F29" s="117">
        <v>90</v>
      </c>
      <c r="G29" s="814">
        <f t="shared" ref="G29:G40" si="1">G28+E29-F29</f>
        <v>217.70000000000005</v>
      </c>
      <c r="I29" s="4">
        <v>2.7</v>
      </c>
    </row>
    <row r="30" spans="1:12">
      <c r="A30" s="168">
        <v>44830</v>
      </c>
      <c r="B30" s="110" t="s">
        <v>6144</v>
      </c>
      <c r="C30" s="110" t="s">
        <v>23</v>
      </c>
      <c r="D30" t="s">
        <v>14</v>
      </c>
      <c r="F30" s="117">
        <v>180</v>
      </c>
      <c r="G30" s="814">
        <f t="shared" si="1"/>
        <v>37.700000000000045</v>
      </c>
    </row>
    <row r="31" spans="1:12">
      <c r="A31" s="168">
        <v>44830</v>
      </c>
      <c r="B31" s="110" t="s">
        <v>6144</v>
      </c>
      <c r="C31" s="110" t="s">
        <v>23</v>
      </c>
      <c r="D31" t="s">
        <v>12</v>
      </c>
      <c r="F31" s="117">
        <v>4.3</v>
      </c>
      <c r="G31" s="814">
        <f t="shared" si="1"/>
        <v>33.400000000000048</v>
      </c>
      <c r="J31" s="786"/>
      <c r="K31" s="787"/>
      <c r="L31" s="117"/>
    </row>
    <row r="32" spans="1:12">
      <c r="A32" s="15">
        <v>44970</v>
      </c>
      <c r="B32" s="787" t="s">
        <v>6148</v>
      </c>
      <c r="C32" s="787" t="s">
        <v>11</v>
      </c>
      <c r="D32" t="s">
        <v>12</v>
      </c>
      <c r="F32" s="117">
        <v>30.7</v>
      </c>
      <c r="G32" s="814">
        <f t="shared" si="1"/>
        <v>2.700000000000049</v>
      </c>
      <c r="J32" s="786"/>
      <c r="K32" s="787"/>
      <c r="L32" s="117"/>
    </row>
    <row r="33" spans="1:13">
      <c r="A33" s="15">
        <v>44970</v>
      </c>
      <c r="B33" s="787" t="s">
        <v>6148</v>
      </c>
      <c r="C33" s="787" t="s">
        <v>11</v>
      </c>
      <c r="D33" t="s">
        <v>13</v>
      </c>
      <c r="F33" s="117">
        <v>2.7</v>
      </c>
      <c r="G33" s="814">
        <f t="shared" si="1"/>
        <v>4.8849813083506888E-14</v>
      </c>
      <c r="J33" s="786"/>
      <c r="K33" s="787"/>
      <c r="L33" s="117"/>
    </row>
    <row r="34" spans="1:13">
      <c r="A34" s="787"/>
      <c r="B34" s="787"/>
      <c r="C34" s="787"/>
      <c r="D34" s="787"/>
      <c r="G34" s="814">
        <f t="shared" si="1"/>
        <v>4.8849813083506888E-14</v>
      </c>
      <c r="J34" s="786"/>
      <c r="K34" s="787"/>
      <c r="L34" s="117"/>
    </row>
    <row r="35" spans="1:13">
      <c r="A35" s="787"/>
      <c r="B35" s="787"/>
      <c r="C35" s="787"/>
      <c r="D35" s="787"/>
      <c r="G35" s="814">
        <f t="shared" si="1"/>
        <v>4.8849813083506888E-14</v>
      </c>
      <c r="J35" s="786"/>
      <c r="K35" s="787"/>
      <c r="L35" s="117"/>
    </row>
    <row r="36" spans="1:13">
      <c r="A36" s="787"/>
      <c r="B36" s="787"/>
      <c r="C36" s="787"/>
      <c r="D36" s="787"/>
      <c r="G36" s="814">
        <f t="shared" si="1"/>
        <v>4.8849813083506888E-14</v>
      </c>
      <c r="J36" s="786"/>
      <c r="L36" s="4"/>
    </row>
    <row r="37" spans="1:13">
      <c r="A37" s="787"/>
      <c r="B37" s="787"/>
      <c r="C37" s="787"/>
      <c r="D37" s="787"/>
      <c r="G37" s="814">
        <f t="shared" si="1"/>
        <v>4.8849813083506888E-14</v>
      </c>
      <c r="J37" s="786"/>
      <c r="L37" s="4"/>
    </row>
    <row r="38" spans="1:13">
      <c r="A38" s="787"/>
      <c r="B38" s="787"/>
      <c r="C38" s="787"/>
      <c r="D38" s="787"/>
      <c r="G38" s="814">
        <f t="shared" si="1"/>
        <v>4.8849813083506888E-14</v>
      </c>
      <c r="J38" s="786"/>
      <c r="L38" s="4"/>
    </row>
    <row r="39" spans="1:13">
      <c r="A39" s="787"/>
      <c r="B39" s="787"/>
      <c r="C39" s="787"/>
      <c r="D39" s="787"/>
      <c r="G39" s="814">
        <f t="shared" si="1"/>
        <v>4.8849813083506888E-14</v>
      </c>
      <c r="J39" s="787"/>
      <c r="L39" s="4"/>
    </row>
    <row r="40" spans="1:13">
      <c r="A40" s="787"/>
      <c r="B40" s="787"/>
      <c r="C40" s="787"/>
      <c r="D40" s="787"/>
      <c r="G40" s="814">
        <f t="shared" si="1"/>
        <v>4.8849813083506888E-14</v>
      </c>
      <c r="J40" s="787"/>
      <c r="L40" s="4"/>
    </row>
    <row r="41" spans="1:13">
      <c r="A41" s="787"/>
      <c r="B41" s="787"/>
      <c r="C41" s="787"/>
      <c r="D41" s="787"/>
      <c r="G41" s="814"/>
      <c r="L41" s="121"/>
    </row>
    <row r="42" spans="1:13">
      <c r="A42" s="787"/>
      <c r="B42" s="787"/>
      <c r="C42" s="787"/>
      <c r="D42" s="787"/>
      <c r="G42" s="814"/>
      <c r="L42" s="121"/>
    </row>
    <row r="43" spans="1:13">
      <c r="A43" s="787"/>
      <c r="B43" s="787"/>
      <c r="C43" s="787"/>
      <c r="D43" s="787"/>
      <c r="G43" s="814"/>
      <c r="L43" s="121"/>
    </row>
    <row r="44" spans="1:13">
      <c r="A44" s="787"/>
      <c r="B44" s="787"/>
      <c r="C44" s="787"/>
      <c r="D44" s="787"/>
      <c r="G44" s="814"/>
      <c r="L44" s="121"/>
    </row>
    <row r="46" spans="1:13">
      <c r="A46" s="787"/>
      <c r="B46" s="787"/>
      <c r="C46" s="787"/>
      <c r="D46" s="787"/>
      <c r="G46" s="814"/>
      <c r="J46" s="786"/>
      <c r="L46" s="4"/>
      <c r="M46" s="26"/>
    </row>
    <row r="47" spans="1:13">
      <c r="A47" s="787"/>
      <c r="B47" s="787"/>
      <c r="C47" s="787"/>
      <c r="D47" s="787"/>
      <c r="G47" s="814"/>
      <c r="J47" s="787"/>
      <c r="L47" s="4"/>
    </row>
  </sheetData>
  <mergeCells count="1">
    <mergeCell ref="B2:G2"/>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7AEE-ECE7-4F84-92E1-F2F8057516FC}">
  <sheetPr codeName="Hoja53">
    <tabColor theme="5" tint="0.79998168889431442"/>
  </sheetPr>
  <dimension ref="A3:L41"/>
  <sheetViews>
    <sheetView topLeftCell="A10" zoomScaleNormal="100" workbookViewId="0">
      <selection activeCell="A40" sqref="A40"/>
    </sheetView>
  </sheetViews>
  <sheetFormatPr defaultColWidth="11.42578125" defaultRowHeight="15"/>
  <cols>
    <col min="1" max="1" width="11.42578125" style="39"/>
    <col min="2" max="2" width="12.7109375" style="6" bestFit="1" customWidth="1"/>
    <col min="3" max="3" width="11.85546875" style="6" bestFit="1" customWidth="1"/>
    <col min="4" max="4" width="15.28515625" bestFit="1" customWidth="1"/>
    <col min="5" max="6" width="11.42578125" style="4"/>
    <col min="7" max="7" width="12.42578125" style="4" bestFit="1" customWidth="1"/>
    <col min="8" max="8" width="34.42578125" customWidth="1"/>
    <col min="9" max="9" width="24.5703125" customWidth="1"/>
    <col min="11" max="11" width="24.140625" customWidth="1"/>
    <col min="12" max="12" width="28.5703125" customWidth="1"/>
  </cols>
  <sheetData>
    <row r="3" spans="1:12">
      <c r="B3" s="820" t="s">
        <v>6149</v>
      </c>
      <c r="C3" s="820"/>
      <c r="D3" s="820"/>
      <c r="E3" s="820"/>
      <c r="F3" s="820"/>
      <c r="G3" s="11"/>
    </row>
    <row r="5" spans="1:12" s="6" customFormat="1" ht="30">
      <c r="A5" s="40" t="s">
        <v>1</v>
      </c>
      <c r="B5" s="804" t="s">
        <v>2</v>
      </c>
      <c r="C5" s="804" t="s">
        <v>3</v>
      </c>
      <c r="D5" s="804" t="s">
        <v>4</v>
      </c>
      <c r="E5" s="13" t="s">
        <v>5</v>
      </c>
      <c r="F5" s="13" t="s">
        <v>6</v>
      </c>
      <c r="G5" s="14" t="s">
        <v>7</v>
      </c>
      <c r="H5" s="787"/>
      <c r="I5" s="787"/>
      <c r="J5" s="787"/>
      <c r="K5" s="787"/>
      <c r="L5" s="787"/>
    </row>
    <row r="6" spans="1:12">
      <c r="B6" s="787"/>
      <c r="C6" s="787"/>
      <c r="G6" s="4">
        <v>0</v>
      </c>
    </row>
    <row r="7" spans="1:12" ht="14.25" customHeight="1">
      <c r="A7" s="41">
        <v>44308</v>
      </c>
      <c r="B7" s="786" t="s">
        <v>10</v>
      </c>
      <c r="C7" s="786" t="s">
        <v>17</v>
      </c>
      <c r="D7" t="s">
        <v>12</v>
      </c>
      <c r="G7" s="4">
        <f>+G6+E7-F7</f>
        <v>0</v>
      </c>
    </row>
    <row r="8" spans="1:12">
      <c r="B8" s="787"/>
      <c r="C8" s="787"/>
      <c r="D8" t="s">
        <v>13</v>
      </c>
      <c r="G8" s="4">
        <f t="shared" ref="G8:G41" si="0">+G7+E8-F8</f>
        <v>0</v>
      </c>
    </row>
    <row r="9" spans="1:12">
      <c r="B9" s="787"/>
      <c r="C9" s="787"/>
      <c r="D9" t="s">
        <v>14</v>
      </c>
      <c r="E9" s="4">
        <v>200</v>
      </c>
      <c r="G9" s="4">
        <f t="shared" si="0"/>
        <v>200</v>
      </c>
    </row>
    <row r="10" spans="1:12">
      <c r="A10" s="39">
        <v>44319</v>
      </c>
      <c r="B10" s="787" t="s">
        <v>6150</v>
      </c>
      <c r="C10" s="787" t="s">
        <v>17</v>
      </c>
      <c r="D10" t="s">
        <v>14</v>
      </c>
      <c r="F10" s="4">
        <v>200</v>
      </c>
      <c r="G10" s="4">
        <f t="shared" si="0"/>
        <v>0</v>
      </c>
    </row>
    <row r="11" spans="1:12">
      <c r="A11" s="41">
        <v>44338</v>
      </c>
      <c r="B11" s="786" t="s">
        <v>10</v>
      </c>
      <c r="C11" s="786" t="s">
        <v>18</v>
      </c>
      <c r="D11" t="s">
        <v>12</v>
      </c>
      <c r="G11" s="4">
        <f t="shared" si="0"/>
        <v>0</v>
      </c>
    </row>
    <row r="12" spans="1:12">
      <c r="B12" s="787"/>
      <c r="C12" s="787"/>
      <c r="D12" t="s">
        <v>13</v>
      </c>
      <c r="G12" s="4">
        <f t="shared" si="0"/>
        <v>0</v>
      </c>
    </row>
    <row r="13" spans="1:12">
      <c r="B13" s="787"/>
      <c r="C13" s="787"/>
      <c r="D13" t="s">
        <v>14</v>
      </c>
      <c r="E13" s="4">
        <v>200</v>
      </c>
      <c r="G13" s="4">
        <f t="shared" si="0"/>
        <v>200</v>
      </c>
    </row>
    <row r="14" spans="1:12">
      <c r="A14" s="39">
        <v>44340</v>
      </c>
      <c r="B14" s="787" t="s">
        <v>6151</v>
      </c>
      <c r="C14" s="787" t="s">
        <v>18</v>
      </c>
      <c r="D14" t="s">
        <v>14</v>
      </c>
      <c r="F14" s="4">
        <v>200</v>
      </c>
      <c r="G14" s="4">
        <f t="shared" si="0"/>
        <v>0</v>
      </c>
    </row>
    <row r="15" spans="1:12">
      <c r="A15" s="41">
        <v>44377</v>
      </c>
      <c r="B15" s="786" t="s">
        <v>10</v>
      </c>
      <c r="C15" s="786" t="s">
        <v>19</v>
      </c>
      <c r="D15" t="s">
        <v>12</v>
      </c>
      <c r="G15" s="4">
        <f t="shared" si="0"/>
        <v>0</v>
      </c>
    </row>
    <row r="16" spans="1:12" s="99" customFormat="1" ht="29.25" customHeight="1">
      <c r="A16" s="97"/>
      <c r="B16" s="98"/>
      <c r="C16" s="98"/>
      <c r="D16" s="101" t="s">
        <v>13</v>
      </c>
      <c r="E16" s="100"/>
      <c r="F16" s="100"/>
      <c r="G16" s="4">
        <f t="shared" si="0"/>
        <v>0</v>
      </c>
      <c r="H16" s="895" t="s">
        <v>6152</v>
      </c>
      <c r="I16" s="895"/>
      <c r="J16" s="895"/>
      <c r="K16" s="895"/>
      <c r="L16" s="895"/>
    </row>
    <row r="17" spans="1:7">
      <c r="B17" s="787"/>
      <c r="C17" s="787"/>
      <c r="D17" t="s">
        <v>14</v>
      </c>
      <c r="E17" s="4">
        <v>253.3</v>
      </c>
      <c r="G17" s="4">
        <f t="shared" si="0"/>
        <v>253.3</v>
      </c>
    </row>
    <row r="18" spans="1:7">
      <c r="A18" s="39">
        <v>44379</v>
      </c>
      <c r="B18" s="787" t="s">
        <v>6153</v>
      </c>
      <c r="C18" s="787" t="s">
        <v>19</v>
      </c>
      <c r="D18" t="s">
        <v>14</v>
      </c>
      <c r="E18" s="48"/>
      <c r="F18" s="48">
        <v>200</v>
      </c>
      <c r="G18" s="48">
        <f t="shared" si="0"/>
        <v>53.300000000000011</v>
      </c>
    </row>
    <row r="19" spans="1:7">
      <c r="A19" s="39">
        <v>44427</v>
      </c>
      <c r="B19" s="787" t="s">
        <v>6154</v>
      </c>
      <c r="C19" s="787" t="s">
        <v>19</v>
      </c>
      <c r="D19" t="s">
        <v>14</v>
      </c>
      <c r="E19" s="48"/>
      <c r="F19" s="48">
        <v>53.3</v>
      </c>
      <c r="G19" s="48">
        <f t="shared" si="0"/>
        <v>0</v>
      </c>
    </row>
    <row r="20" spans="1:7">
      <c r="A20" s="41">
        <v>44407</v>
      </c>
      <c r="B20" s="786" t="s">
        <v>10</v>
      </c>
      <c r="C20" s="786" t="s">
        <v>20</v>
      </c>
      <c r="D20" t="s">
        <v>14</v>
      </c>
      <c r="E20" s="4">
        <v>200</v>
      </c>
      <c r="G20" s="4">
        <f t="shared" si="0"/>
        <v>200</v>
      </c>
    </row>
    <row r="21" spans="1:7">
      <c r="A21" s="39">
        <v>44417</v>
      </c>
      <c r="B21" s="787" t="s">
        <v>6155</v>
      </c>
      <c r="C21" s="787" t="s">
        <v>20</v>
      </c>
      <c r="D21" t="s">
        <v>14</v>
      </c>
      <c r="E21" s="48"/>
      <c r="F21" s="48">
        <v>200</v>
      </c>
      <c r="G21" s="4">
        <f t="shared" si="0"/>
        <v>0</v>
      </c>
    </row>
    <row r="22" spans="1:7">
      <c r="A22" s="41">
        <v>44438</v>
      </c>
      <c r="B22" s="786" t="s">
        <v>10</v>
      </c>
      <c r="C22" s="786" t="s">
        <v>21</v>
      </c>
      <c r="D22" t="s">
        <v>14</v>
      </c>
      <c r="E22" s="4">
        <v>200</v>
      </c>
      <c r="G22" s="4">
        <f t="shared" si="0"/>
        <v>200</v>
      </c>
    </row>
    <row r="23" spans="1:7">
      <c r="A23" s="39">
        <v>44443</v>
      </c>
      <c r="B23" s="787" t="s">
        <v>6156</v>
      </c>
      <c r="C23" s="787" t="s">
        <v>21</v>
      </c>
      <c r="D23" t="s">
        <v>14</v>
      </c>
      <c r="F23" s="4">
        <v>200</v>
      </c>
      <c r="G23" s="4">
        <f t="shared" si="0"/>
        <v>0</v>
      </c>
    </row>
    <row r="24" spans="1:7">
      <c r="A24" s="41">
        <v>44469</v>
      </c>
      <c r="B24" s="786" t="s">
        <v>10</v>
      </c>
      <c r="C24" s="786" t="s">
        <v>91</v>
      </c>
      <c r="D24" t="s">
        <v>14</v>
      </c>
      <c r="E24" s="53">
        <v>300</v>
      </c>
      <c r="F24" s="53"/>
      <c r="G24" s="4">
        <f t="shared" si="0"/>
        <v>300</v>
      </c>
    </row>
    <row r="25" spans="1:7">
      <c r="A25" s="39">
        <v>44474</v>
      </c>
      <c r="B25" s="787" t="s">
        <v>6157</v>
      </c>
      <c r="C25" s="787" t="s">
        <v>91</v>
      </c>
      <c r="D25" t="s">
        <v>14</v>
      </c>
      <c r="F25" s="53">
        <v>300</v>
      </c>
      <c r="G25" s="4">
        <f t="shared" si="0"/>
        <v>0</v>
      </c>
    </row>
    <row r="26" spans="1:7">
      <c r="A26" s="41">
        <v>44500</v>
      </c>
      <c r="B26" s="786" t="s">
        <v>10</v>
      </c>
      <c r="C26" s="786" t="s">
        <v>23</v>
      </c>
      <c r="D26" t="s">
        <v>14</v>
      </c>
      <c r="E26" s="53">
        <v>300</v>
      </c>
      <c r="F26" s="53"/>
      <c r="G26" s="4">
        <f t="shared" si="0"/>
        <v>300</v>
      </c>
    </row>
    <row r="27" spans="1:7">
      <c r="A27" s="39">
        <v>44512</v>
      </c>
      <c r="B27" s="787" t="s">
        <v>6158</v>
      </c>
      <c r="C27" s="787" t="s">
        <v>23</v>
      </c>
      <c r="D27" t="s">
        <v>14</v>
      </c>
      <c r="F27" s="4">
        <v>300</v>
      </c>
      <c r="G27" s="4">
        <f t="shared" si="0"/>
        <v>0</v>
      </c>
    </row>
    <row r="28" spans="1:7">
      <c r="A28" s="41">
        <v>44530</v>
      </c>
      <c r="B28" s="786" t="s">
        <v>10</v>
      </c>
      <c r="C28" s="786" t="s">
        <v>24</v>
      </c>
      <c r="D28" t="s">
        <v>14</v>
      </c>
      <c r="E28" s="4">
        <v>400</v>
      </c>
      <c r="G28" s="4">
        <f t="shared" si="0"/>
        <v>400</v>
      </c>
    </row>
    <row r="29" spans="1:7">
      <c r="A29" s="39">
        <v>44537</v>
      </c>
      <c r="B29" s="787" t="s">
        <v>6159</v>
      </c>
      <c r="C29" s="787" t="s">
        <v>24</v>
      </c>
      <c r="D29" t="s">
        <v>14</v>
      </c>
      <c r="F29" s="4">
        <v>400</v>
      </c>
      <c r="G29" s="4">
        <f t="shared" si="0"/>
        <v>0</v>
      </c>
    </row>
    <row r="30" spans="1:7">
      <c r="A30" s="39">
        <v>44561</v>
      </c>
      <c r="B30" s="786" t="s">
        <v>10</v>
      </c>
      <c r="C30" s="786" t="s">
        <v>25</v>
      </c>
      <c r="D30" t="s">
        <v>14</v>
      </c>
      <c r="E30" s="4">
        <v>400</v>
      </c>
      <c r="G30" s="4">
        <f t="shared" si="0"/>
        <v>400</v>
      </c>
    </row>
    <row r="31" spans="1:7">
      <c r="A31" s="39">
        <v>44569</v>
      </c>
      <c r="B31" s="787" t="s">
        <v>6160</v>
      </c>
      <c r="C31" s="787" t="s">
        <v>25</v>
      </c>
      <c r="D31" t="s">
        <v>14</v>
      </c>
      <c r="F31" s="4">
        <v>400</v>
      </c>
      <c r="G31" s="4">
        <f t="shared" si="0"/>
        <v>0</v>
      </c>
    </row>
    <row r="32" spans="1:7">
      <c r="A32" s="41">
        <v>44592</v>
      </c>
      <c r="B32" s="786" t="s">
        <v>10</v>
      </c>
      <c r="C32" s="786" t="s">
        <v>11</v>
      </c>
      <c r="D32" t="s">
        <v>14</v>
      </c>
      <c r="E32" s="4">
        <v>400</v>
      </c>
      <c r="G32" s="4">
        <f t="shared" si="0"/>
        <v>400</v>
      </c>
    </row>
    <row r="33" spans="1:7">
      <c r="A33" s="39">
        <v>44595</v>
      </c>
      <c r="B33" s="787" t="s">
        <v>6161</v>
      </c>
      <c r="C33" s="787" t="s">
        <v>11</v>
      </c>
      <c r="D33" t="s">
        <v>14</v>
      </c>
      <c r="F33" s="4">
        <v>400</v>
      </c>
      <c r="G33" s="4">
        <f t="shared" si="0"/>
        <v>0</v>
      </c>
    </row>
    <row r="34" spans="1:7">
      <c r="A34" s="41">
        <v>44589</v>
      </c>
      <c r="B34" s="786" t="s">
        <v>10</v>
      </c>
      <c r="C34" s="786" t="s">
        <v>15</v>
      </c>
      <c r="D34" t="s">
        <v>94</v>
      </c>
      <c r="E34" s="4">
        <v>400</v>
      </c>
      <c r="G34" s="4">
        <f t="shared" si="0"/>
        <v>400</v>
      </c>
    </row>
    <row r="35" spans="1:7">
      <c r="A35" s="39">
        <v>44624</v>
      </c>
      <c r="B35" s="787" t="s">
        <v>6162</v>
      </c>
      <c r="C35" s="787" t="s">
        <v>15</v>
      </c>
      <c r="D35" t="s">
        <v>14</v>
      </c>
      <c r="F35" s="4">
        <v>400</v>
      </c>
      <c r="G35" s="4">
        <f t="shared" si="0"/>
        <v>0</v>
      </c>
    </row>
    <row r="36" spans="1:7">
      <c r="A36" s="41">
        <v>44651</v>
      </c>
      <c r="B36" s="786" t="s">
        <v>10</v>
      </c>
      <c r="C36" s="786" t="s">
        <v>16</v>
      </c>
      <c r="D36" t="s">
        <v>94</v>
      </c>
      <c r="E36" s="4">
        <v>400</v>
      </c>
      <c r="G36" s="4">
        <f t="shared" si="0"/>
        <v>400</v>
      </c>
    </row>
    <row r="37" spans="1:7">
      <c r="A37" s="39">
        <v>44658</v>
      </c>
      <c r="B37" s="787" t="s">
        <v>6163</v>
      </c>
      <c r="C37" s="787" t="s">
        <v>16</v>
      </c>
      <c r="D37" t="s">
        <v>14</v>
      </c>
      <c r="F37" s="4">
        <v>400</v>
      </c>
      <c r="G37" s="4">
        <f t="shared" si="0"/>
        <v>0</v>
      </c>
    </row>
    <row r="38" spans="1:7">
      <c r="A38" s="41">
        <v>44681</v>
      </c>
      <c r="B38" s="786" t="s">
        <v>10</v>
      </c>
      <c r="C38" s="786" t="s">
        <v>17</v>
      </c>
      <c r="D38" t="s">
        <v>94</v>
      </c>
      <c r="E38" s="4">
        <v>400</v>
      </c>
      <c r="G38" s="4">
        <f t="shared" si="0"/>
        <v>400</v>
      </c>
    </row>
    <row r="39" spans="1:7">
      <c r="A39" s="39">
        <v>44697</v>
      </c>
      <c r="B39" s="787" t="s">
        <v>6164</v>
      </c>
      <c r="C39" s="787" t="s">
        <v>17</v>
      </c>
      <c r="D39" t="s">
        <v>14</v>
      </c>
      <c r="F39" s="4">
        <v>400</v>
      </c>
      <c r="G39" s="4">
        <f t="shared" si="0"/>
        <v>0</v>
      </c>
    </row>
    <row r="40" spans="1:7">
      <c r="B40" s="787"/>
      <c r="C40" s="787"/>
      <c r="G40" s="4">
        <f t="shared" si="0"/>
        <v>0</v>
      </c>
    </row>
    <row r="41" spans="1:7">
      <c r="B41" s="787"/>
      <c r="C41" s="787"/>
      <c r="G41" s="4">
        <f t="shared" si="0"/>
        <v>0</v>
      </c>
    </row>
  </sheetData>
  <autoFilter ref="A5:I27" xr:uid="{13D722F0-A309-4EA1-B20A-25057F588881}"/>
  <mergeCells count="2">
    <mergeCell ref="B3:F3"/>
    <mergeCell ref="H16:L16"/>
  </mergeCells>
  <phoneticPr fontId="14" type="noConversion"/>
  <pageMargins left="0.25" right="0.25" top="0.75" bottom="0.75" header="0.3" footer="0.3"/>
  <pageSetup paperSize="9" fitToWidth="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E99B-1C2B-4AA1-81A6-C1D00186DD71}">
  <sheetPr>
    <tabColor rgb="FFFF0000"/>
  </sheetPr>
  <dimension ref="A2:M122"/>
  <sheetViews>
    <sheetView topLeftCell="A97" workbookViewId="0">
      <selection activeCell="A114" sqref="A114:F121"/>
    </sheetView>
  </sheetViews>
  <sheetFormatPr defaultColWidth="11.42578125" defaultRowHeight="15"/>
  <cols>
    <col min="1" max="1" width="11.7109375" bestFit="1" customWidth="1"/>
    <col min="2" max="2" width="13.85546875" style="173" bestFit="1" customWidth="1"/>
    <col min="3" max="3" width="22" style="6" bestFit="1" customWidth="1"/>
    <col min="4" max="4" width="19.7109375" style="45" bestFit="1" customWidth="1"/>
    <col min="5" max="5" width="11.7109375" style="121" customWidth="1"/>
    <col min="6" max="6" width="12.7109375" style="121" customWidth="1"/>
    <col min="7" max="7" width="17.42578125" style="160" customWidth="1"/>
  </cols>
  <sheetData>
    <row r="2" spans="1:8">
      <c r="A2" s="39"/>
      <c r="B2" s="820" t="s">
        <v>6165</v>
      </c>
      <c r="C2" s="820"/>
      <c r="D2" s="820"/>
      <c r="E2" s="820"/>
      <c r="F2" s="820"/>
      <c r="G2" s="158" t="s">
        <v>6166</v>
      </c>
    </row>
    <row r="3" spans="1:8">
      <c r="A3" s="39"/>
      <c r="C3" s="787"/>
      <c r="D3" s="815"/>
      <c r="E3" s="118"/>
      <c r="F3" s="118"/>
      <c r="G3" s="91"/>
    </row>
    <row r="4" spans="1:8" ht="30">
      <c r="A4" s="40" t="s">
        <v>1</v>
      </c>
      <c r="B4" s="804" t="s">
        <v>2</v>
      </c>
      <c r="C4" s="804" t="s">
        <v>3</v>
      </c>
      <c r="D4" s="83" t="s">
        <v>4</v>
      </c>
      <c r="E4" s="131" t="s">
        <v>5</v>
      </c>
      <c r="F4" s="131" t="s">
        <v>6</v>
      </c>
      <c r="G4" s="159" t="s">
        <v>7</v>
      </c>
    </row>
    <row r="5" spans="1:8">
      <c r="A5" s="116">
        <v>44927</v>
      </c>
      <c r="B5" s="817" t="s">
        <v>10</v>
      </c>
      <c r="C5" s="786" t="s">
        <v>11</v>
      </c>
      <c r="D5" s="815" t="s">
        <v>338</v>
      </c>
      <c r="E5" s="118">
        <v>2000</v>
      </c>
      <c r="F5" s="118"/>
      <c r="G5" s="91">
        <v>2000</v>
      </c>
    </row>
    <row r="6" spans="1:8">
      <c r="A6" s="116"/>
      <c r="B6" s="817"/>
      <c r="C6" s="786"/>
      <c r="D6" s="815" t="s">
        <v>94</v>
      </c>
      <c r="E6" s="117">
        <v>500</v>
      </c>
      <c r="F6" s="117"/>
      <c r="G6" s="117">
        <f t="shared" ref="G6:G47" si="0">G5+E6-F6</f>
        <v>2500</v>
      </c>
    </row>
    <row r="7" spans="1:8">
      <c r="A7" s="116"/>
      <c r="B7" s="817"/>
      <c r="C7" s="786"/>
      <c r="D7" s="815" t="s">
        <v>12</v>
      </c>
      <c r="E7" s="117">
        <v>31.8</v>
      </c>
      <c r="F7" s="117"/>
      <c r="G7" s="117">
        <f t="shared" si="0"/>
        <v>2531.8000000000002</v>
      </c>
      <c r="H7" s="117"/>
    </row>
    <row r="8" spans="1:8">
      <c r="A8" s="116"/>
      <c r="B8" s="817"/>
      <c r="C8" s="786"/>
      <c r="D8" s="815" t="s">
        <v>13</v>
      </c>
      <c r="E8" s="117">
        <v>4.8</v>
      </c>
      <c r="F8" s="117"/>
      <c r="G8" s="117">
        <f t="shared" si="0"/>
        <v>2536.6000000000004</v>
      </c>
      <c r="H8" s="117"/>
    </row>
    <row r="9" spans="1:8">
      <c r="A9" s="106">
        <v>44798</v>
      </c>
      <c r="B9" s="173" t="s">
        <v>6167</v>
      </c>
      <c r="C9" s="787" t="s">
        <v>11</v>
      </c>
      <c r="D9" s="815" t="s">
        <v>338</v>
      </c>
      <c r="E9" s="117"/>
      <c r="F9" s="118">
        <v>2000</v>
      </c>
      <c r="G9" s="117">
        <f t="shared" si="0"/>
        <v>536.60000000000036</v>
      </c>
    </row>
    <row r="10" spans="1:8">
      <c r="A10" s="15">
        <v>44853</v>
      </c>
      <c r="B10" s="173" t="s">
        <v>6168</v>
      </c>
      <c r="C10" s="787" t="s">
        <v>11</v>
      </c>
      <c r="D10" s="815" t="s">
        <v>94</v>
      </c>
      <c r="E10" s="117"/>
      <c r="F10" s="117">
        <v>500</v>
      </c>
      <c r="G10" s="117">
        <f t="shared" si="0"/>
        <v>36.600000000000364</v>
      </c>
    </row>
    <row r="11" spans="1:8">
      <c r="A11" s="15">
        <v>45027</v>
      </c>
      <c r="B11" s="173" t="s">
        <v>6169</v>
      </c>
      <c r="C11" s="787" t="s">
        <v>11</v>
      </c>
      <c r="D11" s="815" t="s">
        <v>12</v>
      </c>
      <c r="E11" s="117"/>
      <c r="F11" s="117">
        <v>31.8</v>
      </c>
      <c r="G11" s="117">
        <f t="shared" si="0"/>
        <v>4.8000000000003631</v>
      </c>
    </row>
    <row r="12" spans="1:8">
      <c r="A12" s="15">
        <v>45027</v>
      </c>
      <c r="B12" s="173" t="s">
        <v>6169</v>
      </c>
      <c r="C12" s="787" t="s">
        <v>11</v>
      </c>
      <c r="D12" s="815" t="s">
        <v>13</v>
      </c>
      <c r="E12" s="117"/>
      <c r="F12" s="117">
        <v>4.8</v>
      </c>
      <c r="G12" s="117">
        <f t="shared" si="0"/>
        <v>3.6326497365735122E-13</v>
      </c>
    </row>
    <row r="13" spans="1:8">
      <c r="A13" s="116">
        <v>44985</v>
      </c>
      <c r="B13" s="817" t="s">
        <v>10</v>
      </c>
      <c r="C13" s="786" t="s">
        <v>15</v>
      </c>
      <c r="D13" s="815" t="s">
        <v>12</v>
      </c>
      <c r="E13" s="117">
        <v>34.700000000000003</v>
      </c>
      <c r="F13" s="117"/>
      <c r="G13" s="117">
        <f t="shared" si="0"/>
        <v>34.700000000000365</v>
      </c>
      <c r="H13" s="121"/>
    </row>
    <row r="14" spans="1:8">
      <c r="C14" s="787"/>
      <c r="D14" s="815" t="s">
        <v>13</v>
      </c>
      <c r="E14" s="121">
        <v>1.2</v>
      </c>
      <c r="G14" s="117">
        <f t="shared" si="0"/>
        <v>35.900000000000368</v>
      </c>
    </row>
    <row r="15" spans="1:8">
      <c r="C15" s="787"/>
      <c r="D15" s="815" t="s">
        <v>94</v>
      </c>
      <c r="E15" s="121">
        <v>500</v>
      </c>
      <c r="G15" s="117">
        <f t="shared" si="0"/>
        <v>535.90000000000032</v>
      </c>
      <c r="H15" s="121"/>
    </row>
    <row r="16" spans="1:8">
      <c r="A16" s="5">
        <v>44994</v>
      </c>
      <c r="B16" s="173" t="s">
        <v>6170</v>
      </c>
      <c r="C16" s="787" t="s">
        <v>15</v>
      </c>
      <c r="D16" s="815" t="s">
        <v>94</v>
      </c>
      <c r="F16" s="121">
        <v>500</v>
      </c>
      <c r="G16" s="117">
        <f t="shared" si="0"/>
        <v>35.900000000000318</v>
      </c>
    </row>
    <row r="17" spans="1:12">
      <c r="A17" s="15">
        <v>45027</v>
      </c>
      <c r="B17" s="173" t="s">
        <v>6169</v>
      </c>
      <c r="C17" s="787" t="s">
        <v>15</v>
      </c>
      <c r="D17" s="815" t="s">
        <v>12</v>
      </c>
      <c r="F17" s="121">
        <v>13.4</v>
      </c>
      <c r="G17" s="117">
        <f t="shared" si="0"/>
        <v>22.50000000000032</v>
      </c>
      <c r="J17" s="121"/>
    </row>
    <row r="18" spans="1:12">
      <c r="A18" s="15">
        <v>45046</v>
      </c>
      <c r="B18" s="173" t="s">
        <v>6171</v>
      </c>
      <c r="C18" s="787" t="s">
        <v>15</v>
      </c>
      <c r="D18" s="815" t="s">
        <v>12</v>
      </c>
      <c r="F18" s="117">
        <v>21.3</v>
      </c>
      <c r="G18" s="117">
        <f t="shared" si="0"/>
        <v>1.200000000000319</v>
      </c>
      <c r="J18" s="121"/>
    </row>
    <row r="19" spans="1:12">
      <c r="A19" s="15">
        <v>45046</v>
      </c>
      <c r="B19" s="173" t="s">
        <v>6171</v>
      </c>
      <c r="C19" s="787" t="s">
        <v>15</v>
      </c>
      <c r="D19" s="815" t="s">
        <v>13</v>
      </c>
      <c r="F19" s="121">
        <v>1.2</v>
      </c>
      <c r="G19" s="117">
        <f t="shared" si="0"/>
        <v>3.1907809727726999E-13</v>
      </c>
      <c r="J19" s="121"/>
    </row>
    <row r="20" spans="1:12">
      <c r="A20" s="116">
        <v>45016</v>
      </c>
      <c r="B20" s="817" t="s">
        <v>10</v>
      </c>
      <c r="C20" s="786" t="s">
        <v>16</v>
      </c>
      <c r="D20" s="815" t="s">
        <v>12</v>
      </c>
      <c r="E20" s="121">
        <v>30.7</v>
      </c>
      <c r="G20" s="117">
        <f t="shared" si="0"/>
        <v>30.700000000000319</v>
      </c>
    </row>
    <row r="21" spans="1:12">
      <c r="C21" s="787"/>
      <c r="D21" s="815" t="s">
        <v>13</v>
      </c>
      <c r="E21" s="121">
        <v>1.3</v>
      </c>
      <c r="G21" s="117">
        <f t="shared" si="0"/>
        <v>32.00000000000032</v>
      </c>
      <c r="H21" s="786"/>
      <c r="I21" s="815"/>
      <c r="J21" s="121"/>
    </row>
    <row r="22" spans="1:12">
      <c r="C22" s="787"/>
      <c r="D22" s="815" t="s">
        <v>94</v>
      </c>
      <c r="E22" s="121">
        <v>500</v>
      </c>
      <c r="G22" s="117">
        <f t="shared" si="0"/>
        <v>532.00000000000034</v>
      </c>
      <c r="H22" s="787"/>
      <c r="I22" s="815"/>
      <c r="J22" s="121"/>
    </row>
    <row r="23" spans="1:12">
      <c r="A23" s="39">
        <v>45016</v>
      </c>
      <c r="B23" s="173" t="s">
        <v>6172</v>
      </c>
      <c r="C23" s="787" t="s">
        <v>16</v>
      </c>
      <c r="D23" s="815" t="s">
        <v>94</v>
      </c>
      <c r="F23" s="121">
        <v>220</v>
      </c>
      <c r="G23" s="117">
        <f t="shared" si="0"/>
        <v>312.00000000000034</v>
      </c>
    </row>
    <row r="24" spans="1:12">
      <c r="A24" s="5">
        <v>45046</v>
      </c>
      <c r="B24" s="173" t="s">
        <v>6173</v>
      </c>
      <c r="C24" s="787" t="s">
        <v>16</v>
      </c>
      <c r="D24" s="815" t="s">
        <v>94</v>
      </c>
      <c r="F24" s="121">
        <v>280</v>
      </c>
      <c r="G24" s="117">
        <f t="shared" si="0"/>
        <v>32.000000000000341</v>
      </c>
      <c r="I24" s="822"/>
      <c r="J24" s="822"/>
      <c r="K24" s="822"/>
      <c r="L24" s="121"/>
    </row>
    <row r="25" spans="1:12">
      <c r="A25" s="15">
        <v>45046</v>
      </c>
      <c r="B25" s="173" t="s">
        <v>6171</v>
      </c>
      <c r="C25" s="787" t="s">
        <v>16</v>
      </c>
      <c r="D25" s="815" t="s">
        <v>12</v>
      </c>
      <c r="F25" s="121">
        <v>7.5</v>
      </c>
      <c r="G25" s="117">
        <f t="shared" si="0"/>
        <v>24.500000000000341</v>
      </c>
      <c r="I25" s="786"/>
      <c r="J25" s="815"/>
      <c r="K25" s="121"/>
      <c r="L25" s="121"/>
    </row>
    <row r="26" spans="1:12">
      <c r="A26" s="15">
        <v>45098</v>
      </c>
      <c r="B26" s="173" t="s">
        <v>6174</v>
      </c>
      <c r="C26" s="787" t="s">
        <v>16</v>
      </c>
      <c r="D26" s="815" t="s">
        <v>12</v>
      </c>
      <c r="F26" s="121">
        <v>23.2</v>
      </c>
      <c r="G26" s="117">
        <f t="shared" si="0"/>
        <v>1.3000000000003418</v>
      </c>
      <c r="I26" s="786"/>
      <c r="J26" s="815"/>
      <c r="K26" s="121"/>
      <c r="L26" s="121"/>
    </row>
    <row r="27" spans="1:12">
      <c r="A27" s="15">
        <v>45098</v>
      </c>
      <c r="B27" s="173" t="s">
        <v>6174</v>
      </c>
      <c r="C27" s="787" t="s">
        <v>16</v>
      </c>
      <c r="D27" s="815" t="s">
        <v>13</v>
      </c>
      <c r="F27" s="121">
        <v>1.3</v>
      </c>
      <c r="G27" s="117">
        <f t="shared" si="0"/>
        <v>3.4172664697962318E-13</v>
      </c>
      <c r="I27" s="786"/>
      <c r="J27" s="815"/>
      <c r="K27" s="121"/>
      <c r="L27" s="121"/>
    </row>
    <row r="28" spans="1:12">
      <c r="A28" s="41">
        <v>45046</v>
      </c>
      <c r="B28" s="786" t="s">
        <v>10</v>
      </c>
      <c r="C28" s="786" t="s">
        <v>17</v>
      </c>
      <c r="D28" t="s">
        <v>12</v>
      </c>
      <c r="E28" s="4">
        <v>32.1</v>
      </c>
      <c r="G28" s="117">
        <f t="shared" si="0"/>
        <v>32.100000000000342</v>
      </c>
      <c r="I28" s="787"/>
      <c r="J28" s="815"/>
      <c r="K28" s="121"/>
      <c r="L28" s="4"/>
    </row>
    <row r="29" spans="1:12">
      <c r="A29" s="39"/>
      <c r="B29" s="787"/>
      <c r="C29" s="787"/>
      <c r="D29" t="s">
        <v>13</v>
      </c>
      <c r="E29" s="4">
        <v>1.5</v>
      </c>
      <c r="G29" s="117">
        <f t="shared" si="0"/>
        <v>33.600000000000342</v>
      </c>
      <c r="I29" s="786"/>
      <c r="K29" s="4"/>
      <c r="L29" s="4"/>
    </row>
    <row r="30" spans="1:12">
      <c r="A30" s="39"/>
      <c r="B30" s="787"/>
      <c r="C30" s="787"/>
      <c r="D30" t="s">
        <v>14</v>
      </c>
      <c r="E30" s="4">
        <v>500</v>
      </c>
      <c r="G30" s="117">
        <f t="shared" si="0"/>
        <v>533.60000000000036</v>
      </c>
      <c r="I30" s="787"/>
      <c r="K30" s="4"/>
    </row>
    <row r="31" spans="1:12">
      <c r="A31" s="5">
        <v>45077</v>
      </c>
      <c r="B31" s="173" t="s">
        <v>6175</v>
      </c>
      <c r="C31" s="787" t="s">
        <v>17</v>
      </c>
      <c r="D31" t="s">
        <v>14</v>
      </c>
      <c r="F31" s="121">
        <v>410</v>
      </c>
      <c r="G31" s="117">
        <f t="shared" si="0"/>
        <v>123.60000000000036</v>
      </c>
      <c r="I31" s="787"/>
      <c r="K31" s="4"/>
    </row>
    <row r="32" spans="1:12">
      <c r="A32" s="5">
        <v>45111</v>
      </c>
      <c r="B32" s="173" t="s">
        <v>6176</v>
      </c>
      <c r="C32" s="787" t="s">
        <v>17</v>
      </c>
      <c r="D32" t="s">
        <v>94</v>
      </c>
      <c r="F32" s="121">
        <v>90</v>
      </c>
      <c r="G32" s="117">
        <f t="shared" si="0"/>
        <v>33.600000000000364</v>
      </c>
      <c r="I32" s="787"/>
      <c r="K32" s="4"/>
    </row>
    <row r="33" spans="1:13">
      <c r="A33" s="5">
        <v>45098</v>
      </c>
      <c r="B33" s="173" t="s">
        <v>6174</v>
      </c>
      <c r="C33" s="787" t="s">
        <v>17</v>
      </c>
      <c r="D33" t="s">
        <v>12</v>
      </c>
      <c r="F33" s="121">
        <v>32.1</v>
      </c>
      <c r="G33" s="117">
        <f t="shared" si="0"/>
        <v>1.5000000000003624</v>
      </c>
      <c r="I33" s="822"/>
      <c r="J33" s="822"/>
      <c r="K33" s="822"/>
    </row>
    <row r="34" spans="1:13">
      <c r="A34" s="5">
        <v>45098</v>
      </c>
      <c r="B34" s="173" t="s">
        <v>6174</v>
      </c>
      <c r="C34" s="787" t="s">
        <v>17</v>
      </c>
      <c r="D34" t="s">
        <v>13</v>
      </c>
      <c r="F34" s="121">
        <v>1.5</v>
      </c>
      <c r="G34" s="117">
        <f t="shared" si="0"/>
        <v>3.6237679523765109E-13</v>
      </c>
      <c r="I34" s="786"/>
      <c r="K34" s="121"/>
    </row>
    <row r="35" spans="1:13">
      <c r="A35" s="9">
        <v>45077</v>
      </c>
      <c r="B35" s="817" t="s">
        <v>10</v>
      </c>
      <c r="C35" s="786" t="s">
        <v>18</v>
      </c>
      <c r="D35" t="s">
        <v>12</v>
      </c>
      <c r="E35" s="121">
        <v>29.7</v>
      </c>
      <c r="G35" s="117">
        <f t="shared" si="0"/>
        <v>29.700000000000362</v>
      </c>
      <c r="I35" s="787"/>
      <c r="K35" s="121"/>
    </row>
    <row r="36" spans="1:13">
      <c r="C36" s="787"/>
      <c r="D36" t="s">
        <v>13</v>
      </c>
      <c r="E36" s="121">
        <v>2.1</v>
      </c>
      <c r="G36" s="117">
        <f t="shared" si="0"/>
        <v>31.800000000000363</v>
      </c>
      <c r="I36" s="787"/>
      <c r="J36" s="188"/>
      <c r="K36" s="12"/>
    </row>
    <row r="37" spans="1:13">
      <c r="C37" s="787"/>
      <c r="D37" t="s">
        <v>14</v>
      </c>
      <c r="E37" s="4">
        <v>500</v>
      </c>
      <c r="G37" s="117">
        <f t="shared" si="0"/>
        <v>531.80000000000041</v>
      </c>
      <c r="I37" s="786"/>
      <c r="K37" s="121"/>
    </row>
    <row r="38" spans="1:13">
      <c r="C38" s="787"/>
      <c r="D38" s="188" t="s">
        <v>81</v>
      </c>
      <c r="E38" s="12">
        <v>10</v>
      </c>
      <c r="G38" s="117">
        <f t="shared" si="0"/>
        <v>541.80000000000041</v>
      </c>
      <c r="K38" s="121"/>
    </row>
    <row r="39" spans="1:13">
      <c r="A39" s="39">
        <v>45111</v>
      </c>
      <c r="B39" s="173" t="s">
        <v>6176</v>
      </c>
      <c r="C39" s="787" t="s">
        <v>18</v>
      </c>
      <c r="D39" s="815" t="s">
        <v>94</v>
      </c>
      <c r="F39" s="121">
        <v>500</v>
      </c>
      <c r="G39" s="117">
        <f t="shared" si="0"/>
        <v>41.800000000000409</v>
      </c>
    </row>
    <row r="40" spans="1:13">
      <c r="A40" s="5">
        <v>45142</v>
      </c>
      <c r="B40" s="173" t="s">
        <v>6177</v>
      </c>
      <c r="C40" s="787" t="s">
        <v>18</v>
      </c>
      <c r="D40" t="s">
        <v>12</v>
      </c>
      <c r="F40" s="121">
        <v>29.7</v>
      </c>
      <c r="G40" s="117">
        <f t="shared" si="0"/>
        <v>12.10000000000041</v>
      </c>
    </row>
    <row r="41" spans="1:13">
      <c r="A41" s="5">
        <v>45142</v>
      </c>
      <c r="B41" s="173" t="s">
        <v>6177</v>
      </c>
      <c r="C41" s="787" t="s">
        <v>18</v>
      </c>
      <c r="D41" t="s">
        <v>13</v>
      </c>
      <c r="F41" s="121">
        <v>2.1</v>
      </c>
      <c r="G41" s="117">
        <f t="shared" si="0"/>
        <v>10.00000000000041</v>
      </c>
    </row>
    <row r="42" spans="1:13">
      <c r="A42" s="5">
        <v>45142</v>
      </c>
      <c r="B42" s="173" t="s">
        <v>6177</v>
      </c>
      <c r="C42" s="787" t="s">
        <v>18</v>
      </c>
      <c r="D42" s="188" t="s">
        <v>81</v>
      </c>
      <c r="F42" s="121">
        <v>10</v>
      </c>
      <c r="G42" s="117">
        <f t="shared" si="0"/>
        <v>4.1033842990145786E-13</v>
      </c>
    </row>
    <row r="43" spans="1:13">
      <c r="A43" s="9">
        <v>45107</v>
      </c>
      <c r="B43" s="817" t="s">
        <v>10</v>
      </c>
      <c r="C43" s="786" t="s">
        <v>19</v>
      </c>
      <c r="D43" t="s">
        <v>12</v>
      </c>
      <c r="E43" s="121">
        <v>30.3</v>
      </c>
      <c r="G43" s="117">
        <f t="shared" si="0"/>
        <v>30.300000000000409</v>
      </c>
    </row>
    <row r="44" spans="1:13">
      <c r="C44" s="787"/>
      <c r="D44" t="s">
        <v>13</v>
      </c>
      <c r="E44" s="121">
        <v>2</v>
      </c>
      <c r="G44" s="117">
        <f t="shared" si="0"/>
        <v>32.300000000000409</v>
      </c>
      <c r="M44" s="121"/>
    </row>
    <row r="45" spans="1:13">
      <c r="C45" s="787"/>
      <c r="D45" t="s">
        <v>14</v>
      </c>
      <c r="E45" s="121">
        <v>500</v>
      </c>
      <c r="G45" s="117">
        <f t="shared" si="0"/>
        <v>532.30000000000041</v>
      </c>
      <c r="L45" s="121"/>
    </row>
    <row r="46" spans="1:13">
      <c r="A46" s="5">
        <v>45110</v>
      </c>
      <c r="B46" s="173" t="s">
        <v>6176</v>
      </c>
      <c r="C46" s="787" t="s">
        <v>19</v>
      </c>
      <c r="D46" s="815" t="s">
        <v>94</v>
      </c>
      <c r="F46" s="121">
        <v>20</v>
      </c>
      <c r="G46" s="117">
        <f t="shared" si="0"/>
        <v>512.30000000000041</v>
      </c>
      <c r="L46" s="121"/>
    </row>
    <row r="47" spans="1:13">
      <c r="A47" s="5">
        <v>45119</v>
      </c>
      <c r="B47" s="173" t="s">
        <v>6178</v>
      </c>
      <c r="C47" s="787" t="s">
        <v>19</v>
      </c>
      <c r="D47" s="815" t="s">
        <v>94</v>
      </c>
      <c r="F47" s="121">
        <v>350</v>
      </c>
      <c r="G47" s="117">
        <f t="shared" si="0"/>
        <v>162.30000000000041</v>
      </c>
    </row>
    <row r="48" spans="1:13">
      <c r="A48" s="5">
        <v>45138</v>
      </c>
      <c r="B48" s="173" t="s">
        <v>6179</v>
      </c>
      <c r="C48" s="787" t="s">
        <v>19</v>
      </c>
      <c r="D48" s="815" t="s">
        <v>94</v>
      </c>
      <c r="F48" s="121">
        <v>130</v>
      </c>
      <c r="G48" s="117">
        <f>G47+E48-F48</f>
        <v>32.300000000000409</v>
      </c>
    </row>
    <row r="49" spans="1:11">
      <c r="A49" s="5">
        <v>45153</v>
      </c>
      <c r="B49" s="173" t="s">
        <v>6180</v>
      </c>
      <c r="C49" s="787" t="s">
        <v>19</v>
      </c>
      <c r="D49" s="815" t="s">
        <v>528</v>
      </c>
      <c r="F49" s="121">
        <v>30.3</v>
      </c>
      <c r="G49" s="117">
        <f>G48+E49-F49</f>
        <v>2.0000000000004086</v>
      </c>
    </row>
    <row r="50" spans="1:11">
      <c r="A50" s="5">
        <v>45153</v>
      </c>
      <c r="B50" s="173" t="s">
        <v>6180</v>
      </c>
      <c r="C50" s="787" t="s">
        <v>19</v>
      </c>
      <c r="D50" s="815" t="s">
        <v>13</v>
      </c>
      <c r="F50" s="121">
        <v>2</v>
      </c>
      <c r="G50" s="167">
        <f t="shared" ref="G50:G75" si="1">G49+E50-F50</f>
        <v>4.0856207306205761E-13</v>
      </c>
    </row>
    <row r="51" spans="1:11">
      <c r="A51" s="9">
        <v>45138</v>
      </c>
      <c r="B51" s="817" t="s">
        <v>10</v>
      </c>
      <c r="C51" s="786" t="s">
        <v>407</v>
      </c>
      <c r="D51" t="s">
        <v>12</v>
      </c>
      <c r="E51" s="121">
        <v>28.5</v>
      </c>
      <c r="G51" s="117">
        <f t="shared" si="1"/>
        <v>28.500000000000409</v>
      </c>
    </row>
    <row r="52" spans="1:11">
      <c r="C52" s="787"/>
      <c r="D52" t="s">
        <v>13</v>
      </c>
      <c r="E52" s="121">
        <v>2</v>
      </c>
      <c r="G52" s="117">
        <f t="shared" si="1"/>
        <v>30.500000000000409</v>
      </c>
    </row>
    <row r="53" spans="1:11">
      <c r="C53" s="787"/>
      <c r="D53" t="s">
        <v>14</v>
      </c>
      <c r="E53" s="121">
        <v>500</v>
      </c>
      <c r="G53" s="117">
        <f t="shared" si="1"/>
        <v>530.50000000000045</v>
      </c>
    </row>
    <row r="54" spans="1:11">
      <c r="A54" s="5">
        <v>45138</v>
      </c>
      <c r="B54" s="173" t="s">
        <v>6179</v>
      </c>
      <c r="C54" s="787" t="s">
        <v>407</v>
      </c>
      <c r="D54" s="815" t="s">
        <v>94</v>
      </c>
      <c r="F54" s="121">
        <v>170</v>
      </c>
      <c r="G54" s="117">
        <f t="shared" si="1"/>
        <v>360.50000000000045</v>
      </c>
    </row>
    <row r="55" spans="1:11">
      <c r="A55" s="5">
        <v>45254</v>
      </c>
      <c r="B55" s="173" t="s">
        <v>6181</v>
      </c>
      <c r="C55" s="787" t="s">
        <v>407</v>
      </c>
      <c r="D55" s="815" t="s">
        <v>94</v>
      </c>
      <c r="F55" s="121">
        <v>330</v>
      </c>
      <c r="G55" s="117">
        <f t="shared" si="1"/>
        <v>30.500000000000455</v>
      </c>
    </row>
    <row r="56" spans="1:11">
      <c r="A56" s="5">
        <v>45181</v>
      </c>
      <c r="B56" s="173" t="s">
        <v>6182</v>
      </c>
      <c r="C56" s="787" t="s">
        <v>407</v>
      </c>
      <c r="D56" t="s">
        <v>12</v>
      </c>
      <c r="F56" s="121">
        <v>28.5</v>
      </c>
      <c r="G56" s="117">
        <f t="shared" si="1"/>
        <v>2.0000000000004547</v>
      </c>
    </row>
    <row r="57" spans="1:11">
      <c r="A57" s="5">
        <v>45181</v>
      </c>
      <c r="B57" s="173" t="s">
        <v>6182</v>
      </c>
      <c r="C57" s="787" t="s">
        <v>407</v>
      </c>
      <c r="D57" t="s">
        <v>13</v>
      </c>
      <c r="F57" s="121">
        <v>2</v>
      </c>
      <c r="G57" s="117">
        <f t="shared" si="1"/>
        <v>4.5474735088646412E-13</v>
      </c>
    </row>
    <row r="58" spans="1:11">
      <c r="A58" s="9">
        <v>45169</v>
      </c>
      <c r="B58" s="817" t="s">
        <v>10</v>
      </c>
      <c r="C58" s="786" t="s">
        <v>21</v>
      </c>
      <c r="D58" t="s">
        <v>12</v>
      </c>
      <c r="E58" s="121">
        <v>27.3</v>
      </c>
      <c r="G58" s="117">
        <f t="shared" si="1"/>
        <v>27.300000000000455</v>
      </c>
    </row>
    <row r="59" spans="1:11">
      <c r="C59" s="787"/>
      <c r="D59" t="s">
        <v>13</v>
      </c>
      <c r="E59" s="121">
        <v>2.2999999999999998</v>
      </c>
      <c r="G59" s="117">
        <f t="shared" si="1"/>
        <v>29.600000000000456</v>
      </c>
      <c r="I59" s="786"/>
      <c r="K59" s="121"/>
    </row>
    <row r="60" spans="1:11">
      <c r="C60" s="787"/>
      <c r="D60" t="s">
        <v>14</v>
      </c>
      <c r="E60" s="121">
        <v>500</v>
      </c>
      <c r="G60" s="117">
        <f t="shared" si="1"/>
        <v>529.60000000000048</v>
      </c>
    </row>
    <row r="61" spans="1:11">
      <c r="A61" s="5">
        <v>45169</v>
      </c>
      <c r="B61" s="173" t="s">
        <v>6183</v>
      </c>
      <c r="C61" s="787" t="s">
        <v>21</v>
      </c>
      <c r="D61" s="815" t="s">
        <v>94</v>
      </c>
      <c r="F61" s="121">
        <v>360</v>
      </c>
      <c r="G61" s="117">
        <f t="shared" si="1"/>
        <v>169.60000000000048</v>
      </c>
      <c r="I61" s="786"/>
      <c r="K61" s="118"/>
    </row>
    <row r="62" spans="1:11">
      <c r="A62" s="5"/>
      <c r="B62" s="173" t="s">
        <v>6184</v>
      </c>
      <c r="C62" s="787" t="s">
        <v>21</v>
      </c>
      <c r="D62" t="s">
        <v>12</v>
      </c>
      <c r="F62" s="121">
        <v>27.3</v>
      </c>
      <c r="G62" s="117">
        <f t="shared" si="1"/>
        <v>142.30000000000047</v>
      </c>
      <c r="I62" s="10"/>
    </row>
    <row r="63" spans="1:11">
      <c r="A63" s="5">
        <v>45237</v>
      </c>
      <c r="B63" s="173" t="s">
        <v>6184</v>
      </c>
      <c r="C63" s="787" t="s">
        <v>21</v>
      </c>
      <c r="D63" t="s">
        <v>13</v>
      </c>
      <c r="F63" s="121">
        <v>2.2999999999999998</v>
      </c>
      <c r="G63" s="117">
        <f t="shared" si="1"/>
        <v>140.00000000000045</v>
      </c>
      <c r="I63" s="786"/>
      <c r="K63" s="118"/>
    </row>
    <row r="64" spans="1:11">
      <c r="A64" s="5">
        <v>45254</v>
      </c>
      <c r="B64" s="173" t="s">
        <v>6181</v>
      </c>
      <c r="C64" s="787" t="s">
        <v>21</v>
      </c>
      <c r="D64" s="815" t="s">
        <v>94</v>
      </c>
      <c r="F64" s="121">
        <v>140</v>
      </c>
      <c r="G64" s="117">
        <f t="shared" si="1"/>
        <v>4.5474735088646412E-13</v>
      </c>
      <c r="I64" s="786"/>
      <c r="K64" s="118"/>
    </row>
    <row r="65" spans="1:11">
      <c r="A65" s="41">
        <v>45199</v>
      </c>
      <c r="B65" s="786" t="s">
        <v>10</v>
      </c>
      <c r="C65" s="786" t="s">
        <v>91</v>
      </c>
      <c r="D65" t="s">
        <v>12</v>
      </c>
      <c r="E65" s="118">
        <v>27.1</v>
      </c>
      <c r="G65" s="117">
        <f t="shared" si="1"/>
        <v>27.100000000000456</v>
      </c>
      <c r="I65" s="787"/>
      <c r="K65" s="138"/>
    </row>
    <row r="66" spans="1:11">
      <c r="A66" s="39"/>
      <c r="B66" s="787"/>
      <c r="C66" s="787"/>
      <c r="D66" t="s">
        <v>13</v>
      </c>
      <c r="E66" s="138">
        <v>2</v>
      </c>
      <c r="G66" s="117">
        <f t="shared" si="1"/>
        <v>29.100000000000456</v>
      </c>
      <c r="I66" s="787"/>
      <c r="K66" s="138"/>
    </row>
    <row r="67" spans="1:11">
      <c r="A67" s="39"/>
      <c r="B67" s="787"/>
      <c r="C67" s="787"/>
      <c r="D67" t="s">
        <v>14</v>
      </c>
      <c r="E67" s="121">
        <v>500</v>
      </c>
      <c r="G67" s="117">
        <f t="shared" si="1"/>
        <v>529.10000000000048</v>
      </c>
    </row>
    <row r="68" spans="1:11">
      <c r="A68" s="5">
        <v>45199</v>
      </c>
      <c r="B68" s="173" t="s">
        <v>6185</v>
      </c>
      <c r="C68" s="787" t="s">
        <v>91</v>
      </c>
      <c r="D68" s="815" t="s">
        <v>14</v>
      </c>
      <c r="F68" s="121">
        <v>500</v>
      </c>
      <c r="G68" s="117">
        <f t="shared" si="1"/>
        <v>29.100000000000477</v>
      </c>
    </row>
    <row r="69" spans="1:11">
      <c r="A69" s="5">
        <v>45237</v>
      </c>
      <c r="B69" s="173" t="s">
        <v>6184</v>
      </c>
      <c r="C69" s="787" t="s">
        <v>91</v>
      </c>
      <c r="D69" t="s">
        <v>12</v>
      </c>
      <c r="F69" s="118">
        <v>27.1</v>
      </c>
      <c r="G69" s="117">
        <f t="shared" si="1"/>
        <v>2.0000000000004761</v>
      </c>
    </row>
    <row r="70" spans="1:11">
      <c r="A70" s="5">
        <v>45237</v>
      </c>
      <c r="B70" s="173" t="s">
        <v>6184</v>
      </c>
      <c r="C70" s="787" t="s">
        <v>91</v>
      </c>
      <c r="D70" t="s">
        <v>13</v>
      </c>
      <c r="F70" s="138">
        <v>2</v>
      </c>
      <c r="G70" s="117">
        <f t="shared" si="1"/>
        <v>4.7606363295926712E-13</v>
      </c>
    </row>
    <row r="71" spans="1:11">
      <c r="A71" s="9">
        <v>45230</v>
      </c>
      <c r="B71" s="817" t="s">
        <v>10</v>
      </c>
      <c r="C71" s="786" t="s">
        <v>23</v>
      </c>
      <c r="D71" t="s">
        <v>12</v>
      </c>
      <c r="E71" s="118">
        <v>26.4</v>
      </c>
      <c r="G71" s="117">
        <f t="shared" si="1"/>
        <v>26.400000000000475</v>
      </c>
    </row>
    <row r="72" spans="1:11">
      <c r="C72" s="787"/>
      <c r="D72" t="s">
        <v>13</v>
      </c>
      <c r="E72" s="138">
        <v>2</v>
      </c>
      <c r="G72" s="117">
        <f t="shared" si="1"/>
        <v>28.400000000000475</v>
      </c>
    </row>
    <row r="73" spans="1:11">
      <c r="C73" s="787"/>
      <c r="D73" t="s">
        <v>14</v>
      </c>
      <c r="E73" s="121">
        <v>500</v>
      </c>
      <c r="G73" s="117">
        <f t="shared" si="1"/>
        <v>528.40000000000043</v>
      </c>
    </row>
    <row r="74" spans="1:11">
      <c r="A74" s="5">
        <v>45230</v>
      </c>
      <c r="B74" s="173" t="s">
        <v>6186</v>
      </c>
      <c r="C74" s="787" t="s">
        <v>23</v>
      </c>
      <c r="D74" t="s">
        <v>14</v>
      </c>
      <c r="F74" s="121">
        <v>500</v>
      </c>
      <c r="G74" s="117">
        <f t="shared" si="1"/>
        <v>28.400000000000432</v>
      </c>
    </row>
    <row r="75" spans="1:11">
      <c r="A75" s="5">
        <v>45254</v>
      </c>
      <c r="B75" s="173" t="s">
        <v>6187</v>
      </c>
      <c r="C75" s="787" t="s">
        <v>23</v>
      </c>
      <c r="D75" t="s">
        <v>12</v>
      </c>
      <c r="F75" s="121">
        <v>26.4</v>
      </c>
      <c r="G75" s="117">
        <f t="shared" si="1"/>
        <v>2.0000000000004334</v>
      </c>
    </row>
    <row r="76" spans="1:11">
      <c r="A76" s="5">
        <v>45254</v>
      </c>
      <c r="B76" s="173" t="s">
        <v>6187</v>
      </c>
      <c r="C76" s="787" t="s">
        <v>23</v>
      </c>
      <c r="D76" t="s">
        <v>13</v>
      </c>
      <c r="F76" s="121">
        <v>2</v>
      </c>
      <c r="G76" s="117">
        <f t="shared" ref="G76:G89" si="2">G75+E76-F76</f>
        <v>4.3343106881366111E-13</v>
      </c>
    </row>
    <row r="77" spans="1:11">
      <c r="A77" s="52">
        <v>45260</v>
      </c>
      <c r="B77" s="796" t="s">
        <v>10</v>
      </c>
      <c r="C77" s="796" t="s">
        <v>24</v>
      </c>
      <c r="D77" t="s">
        <v>12</v>
      </c>
      <c r="E77" s="12">
        <v>28.7</v>
      </c>
      <c r="F77" s="65"/>
      <c r="G77" s="117">
        <f t="shared" si="2"/>
        <v>28.700000000000433</v>
      </c>
    </row>
    <row r="78" spans="1:11">
      <c r="A78" s="52"/>
      <c r="B78" s="796"/>
      <c r="C78" s="796"/>
      <c r="D78" t="s">
        <v>13</v>
      </c>
      <c r="E78" s="12">
        <v>5</v>
      </c>
      <c r="F78" s="65"/>
      <c r="G78" s="117">
        <f t="shared" si="2"/>
        <v>33.700000000000429</v>
      </c>
    </row>
    <row r="79" spans="1:11">
      <c r="A79" s="49"/>
      <c r="B79" s="795"/>
      <c r="C79" s="795"/>
      <c r="D79" t="s">
        <v>14</v>
      </c>
      <c r="E79" s="12">
        <v>500</v>
      </c>
      <c r="F79" s="65"/>
      <c r="G79" s="117">
        <f t="shared" si="2"/>
        <v>533.70000000000039</v>
      </c>
    </row>
    <row r="80" spans="1:11">
      <c r="A80" s="49">
        <v>45260</v>
      </c>
      <c r="B80" s="795" t="s">
        <v>6188</v>
      </c>
      <c r="C80" s="795" t="s">
        <v>24</v>
      </c>
      <c r="D80" t="s">
        <v>14</v>
      </c>
      <c r="E80" s="12"/>
      <c r="F80" s="65">
        <v>110</v>
      </c>
      <c r="G80" s="117">
        <f t="shared" si="2"/>
        <v>423.70000000000039</v>
      </c>
    </row>
    <row r="81" spans="1:10">
      <c r="A81" s="5">
        <v>45273</v>
      </c>
      <c r="B81" s="173" t="s">
        <v>6189</v>
      </c>
      <c r="C81" s="795" t="s">
        <v>24</v>
      </c>
      <c r="D81" t="s">
        <v>14</v>
      </c>
      <c r="F81" s="121">
        <v>390</v>
      </c>
      <c r="G81" s="117">
        <f t="shared" si="2"/>
        <v>33.700000000000387</v>
      </c>
    </row>
    <row r="82" spans="1:10">
      <c r="A82" s="5">
        <v>45311</v>
      </c>
      <c r="B82" s="173" t="s">
        <v>6190</v>
      </c>
      <c r="C82" s="795" t="s">
        <v>24</v>
      </c>
      <c r="D82" t="s">
        <v>12</v>
      </c>
      <c r="F82" s="12">
        <v>28.7</v>
      </c>
      <c r="G82" s="117">
        <f t="shared" si="2"/>
        <v>5.0000000000003872</v>
      </c>
      <c r="H82" s="211"/>
      <c r="I82" s="211"/>
      <c r="J82" s="211"/>
    </row>
    <row r="83" spans="1:10">
      <c r="A83" s="5">
        <v>45311</v>
      </c>
      <c r="B83" s="173" t="s">
        <v>6190</v>
      </c>
      <c r="C83" s="795" t="s">
        <v>24</v>
      </c>
      <c r="D83" t="s">
        <v>13</v>
      </c>
      <c r="F83" s="12">
        <v>5</v>
      </c>
      <c r="G83" s="117">
        <f t="shared" si="2"/>
        <v>3.872457909892546E-13</v>
      </c>
    </row>
    <row r="84" spans="1:10">
      <c r="A84" s="41">
        <v>45291</v>
      </c>
      <c r="B84" s="786" t="s">
        <v>10</v>
      </c>
      <c r="C84" s="786" t="s">
        <v>25</v>
      </c>
      <c r="D84" t="s">
        <v>12</v>
      </c>
      <c r="E84" s="12">
        <v>30.6</v>
      </c>
      <c r="F84" s="65"/>
      <c r="G84" s="117">
        <f t="shared" si="2"/>
        <v>30.600000000000389</v>
      </c>
      <c r="H84" s="786"/>
      <c r="J84" s="12"/>
    </row>
    <row r="85" spans="1:10">
      <c r="A85" s="39"/>
      <c r="B85" s="787"/>
      <c r="C85" s="787"/>
      <c r="D85" t="s">
        <v>13</v>
      </c>
      <c r="E85" s="12">
        <v>5</v>
      </c>
      <c r="F85" s="65"/>
      <c r="G85" s="117">
        <f t="shared" si="2"/>
        <v>35.600000000000392</v>
      </c>
      <c r="H85" s="787"/>
      <c r="J85" s="12"/>
    </row>
    <row r="86" spans="1:10">
      <c r="A86" s="39"/>
      <c r="B86" s="787"/>
      <c r="C86" s="787"/>
      <c r="D86" t="s">
        <v>14</v>
      </c>
      <c r="E86" s="12">
        <v>500</v>
      </c>
      <c r="F86" s="65"/>
      <c r="G86" s="117">
        <f t="shared" si="2"/>
        <v>535.60000000000036</v>
      </c>
      <c r="J86" s="12"/>
    </row>
    <row r="87" spans="1:10">
      <c r="A87" s="39">
        <v>45291</v>
      </c>
      <c r="B87" s="787" t="s">
        <v>6191</v>
      </c>
      <c r="C87" s="787" t="s">
        <v>25</v>
      </c>
      <c r="D87" t="s">
        <v>14</v>
      </c>
      <c r="E87" s="12"/>
      <c r="F87" s="65">
        <v>500</v>
      </c>
      <c r="G87" s="117">
        <f t="shared" si="2"/>
        <v>35.600000000000364</v>
      </c>
    </row>
    <row r="88" spans="1:10">
      <c r="A88" s="39">
        <v>45324</v>
      </c>
      <c r="B88" s="787" t="s">
        <v>6192</v>
      </c>
      <c r="C88" s="787" t="s">
        <v>25</v>
      </c>
      <c r="D88" t="s">
        <v>12</v>
      </c>
      <c r="E88" s="12"/>
      <c r="F88" s="12">
        <v>30.6</v>
      </c>
      <c r="G88" s="117">
        <f t="shared" si="2"/>
        <v>5.0000000000003624</v>
      </c>
    </row>
    <row r="89" spans="1:10">
      <c r="A89" s="39">
        <v>45324</v>
      </c>
      <c r="B89" s="787" t="s">
        <v>6192</v>
      </c>
      <c r="C89" s="787" t="s">
        <v>25</v>
      </c>
      <c r="D89" t="s">
        <v>13</v>
      </c>
      <c r="E89" s="12"/>
      <c r="F89" s="12">
        <v>5</v>
      </c>
      <c r="G89" s="117">
        <f t="shared" si="2"/>
        <v>3.6237679523765109E-13</v>
      </c>
    </row>
    <row r="90" spans="1:10">
      <c r="A90" s="41">
        <v>45322</v>
      </c>
      <c r="B90" s="817" t="s">
        <v>10</v>
      </c>
      <c r="C90" s="786" t="s">
        <v>11</v>
      </c>
      <c r="D90" t="s">
        <v>12</v>
      </c>
      <c r="E90" s="12">
        <v>34.200000000000003</v>
      </c>
      <c r="G90" s="117">
        <f>G89+E90-F90</f>
        <v>34.200000000000365</v>
      </c>
      <c r="J90" s="12"/>
    </row>
    <row r="91" spans="1:10">
      <c r="C91" s="787"/>
      <c r="D91" t="s">
        <v>13</v>
      </c>
      <c r="E91" s="12">
        <v>8.8000000000000007</v>
      </c>
      <c r="G91" s="117">
        <f>G90+E91-F91</f>
        <v>43.000000000000369</v>
      </c>
      <c r="J91" s="26"/>
    </row>
    <row r="92" spans="1:10">
      <c r="C92" s="787"/>
      <c r="D92" t="s">
        <v>14</v>
      </c>
      <c r="E92" s="12">
        <v>500</v>
      </c>
      <c r="G92" s="117">
        <f>G91+E92-F92</f>
        <v>543.00000000000034</v>
      </c>
    </row>
    <row r="93" spans="1:10">
      <c r="A93" s="5">
        <v>45324</v>
      </c>
      <c r="B93" s="173" t="s">
        <v>6193</v>
      </c>
      <c r="C93" s="787" t="s">
        <v>11</v>
      </c>
      <c r="D93" t="s">
        <v>14</v>
      </c>
      <c r="F93" s="121">
        <v>500</v>
      </c>
      <c r="G93" s="117">
        <f>G92+E93-F93</f>
        <v>43.000000000000341</v>
      </c>
    </row>
    <row r="94" spans="1:10">
      <c r="A94" s="5">
        <v>45372</v>
      </c>
      <c r="B94" s="173" t="s">
        <v>6194</v>
      </c>
      <c r="C94" s="787" t="s">
        <v>11</v>
      </c>
      <c r="D94" t="s">
        <v>12</v>
      </c>
      <c r="F94" s="12">
        <v>34.200000000000003</v>
      </c>
      <c r="G94" s="117">
        <f>G93+E94-F94</f>
        <v>8.8000000000003382</v>
      </c>
    </row>
    <row r="95" spans="1:10">
      <c r="A95" s="5">
        <v>45372</v>
      </c>
      <c r="B95" s="173" t="s">
        <v>6194</v>
      </c>
      <c r="C95" s="787" t="s">
        <v>11</v>
      </c>
      <c r="D95" t="s">
        <v>13</v>
      </c>
      <c r="F95" s="12">
        <v>8.8000000000000007</v>
      </c>
      <c r="G95" s="117">
        <f t="shared" ref="G95:G104" si="3">G94+E95-F95</f>
        <v>3.3750779948604759E-13</v>
      </c>
    </row>
    <row r="96" spans="1:10">
      <c r="A96" s="41">
        <v>45351</v>
      </c>
      <c r="B96" s="786" t="s">
        <v>10</v>
      </c>
      <c r="C96" s="786" t="s">
        <v>15</v>
      </c>
      <c r="D96" t="s">
        <v>12</v>
      </c>
      <c r="E96" s="12">
        <v>35.5</v>
      </c>
      <c r="F96" s="65"/>
      <c r="G96" s="117">
        <f t="shared" si="3"/>
        <v>35.500000000000341</v>
      </c>
    </row>
    <row r="97" spans="1:7">
      <c r="A97" s="39"/>
      <c r="B97" s="787"/>
      <c r="C97" s="787"/>
      <c r="D97" t="s">
        <v>13</v>
      </c>
      <c r="E97" s="12">
        <v>5</v>
      </c>
      <c r="F97" s="65"/>
      <c r="G97" s="117">
        <f t="shared" si="3"/>
        <v>40.500000000000341</v>
      </c>
    </row>
    <row r="98" spans="1:7">
      <c r="A98" s="39"/>
      <c r="B98" s="787"/>
      <c r="C98" s="787"/>
      <c r="D98" t="s">
        <v>14</v>
      </c>
      <c r="E98" s="12">
        <v>500</v>
      </c>
      <c r="F98" s="65"/>
      <c r="G98" s="117">
        <f t="shared" si="3"/>
        <v>540.50000000000034</v>
      </c>
    </row>
    <row r="99" spans="1:7">
      <c r="A99" s="39">
        <v>45362</v>
      </c>
      <c r="B99" s="787" t="s">
        <v>6195</v>
      </c>
      <c r="C99" s="787" t="s">
        <v>15</v>
      </c>
      <c r="D99" t="s">
        <v>14</v>
      </c>
      <c r="E99" s="12"/>
      <c r="F99" s="65">
        <v>500</v>
      </c>
      <c r="G99" s="117">
        <f t="shared" si="3"/>
        <v>40.500000000000341</v>
      </c>
    </row>
    <row r="100" spans="1:7">
      <c r="A100" s="39">
        <v>45405</v>
      </c>
      <c r="B100" s="787" t="s">
        <v>6196</v>
      </c>
      <c r="C100" s="787" t="s">
        <v>15</v>
      </c>
      <c r="D100" t="s">
        <v>12</v>
      </c>
      <c r="E100" s="12"/>
      <c r="F100" s="12">
        <v>35.5</v>
      </c>
      <c r="G100" s="117">
        <f t="shared" si="3"/>
        <v>5.0000000000003411</v>
      </c>
    </row>
    <row r="101" spans="1:7">
      <c r="A101" s="39">
        <v>45405</v>
      </c>
      <c r="B101" s="787" t="s">
        <v>6196</v>
      </c>
      <c r="C101" s="787" t="s">
        <v>15</v>
      </c>
      <c r="D101" t="s">
        <v>13</v>
      </c>
      <c r="E101" s="12"/>
      <c r="F101" s="12">
        <v>5</v>
      </c>
      <c r="G101" s="117">
        <f t="shared" si="3"/>
        <v>3.4106051316484809E-13</v>
      </c>
    </row>
    <row r="102" spans="1:7">
      <c r="A102" s="41">
        <v>45382</v>
      </c>
      <c r="B102" s="786" t="s">
        <v>10</v>
      </c>
      <c r="C102" s="786" t="s">
        <v>16</v>
      </c>
      <c r="D102" t="s">
        <v>12</v>
      </c>
      <c r="E102" s="121">
        <v>34.299999999999997</v>
      </c>
      <c r="F102" s="12"/>
      <c r="G102" s="117">
        <f t="shared" si="3"/>
        <v>34.300000000000338</v>
      </c>
    </row>
    <row r="103" spans="1:7">
      <c r="A103" s="39"/>
      <c r="B103" s="787"/>
      <c r="C103" s="787"/>
      <c r="D103" t="s">
        <v>13</v>
      </c>
      <c r="E103" s="121">
        <v>5</v>
      </c>
      <c r="F103" s="12"/>
      <c r="G103" s="117">
        <f t="shared" si="3"/>
        <v>39.300000000000338</v>
      </c>
    </row>
    <row r="104" spans="1:7">
      <c r="A104" s="39"/>
      <c r="B104" s="787"/>
      <c r="C104" s="787"/>
      <c r="D104" t="s">
        <v>14</v>
      </c>
      <c r="E104" s="121">
        <v>500</v>
      </c>
      <c r="F104" s="12"/>
      <c r="G104" s="117">
        <f t="shared" si="3"/>
        <v>539.3000000000003</v>
      </c>
    </row>
    <row r="105" spans="1:7">
      <c r="A105" s="39">
        <v>45384</v>
      </c>
      <c r="B105" s="787" t="s">
        <v>6197</v>
      </c>
      <c r="C105" s="787" t="s">
        <v>16</v>
      </c>
      <c r="D105" t="s">
        <v>14</v>
      </c>
      <c r="F105" s="12">
        <v>500</v>
      </c>
      <c r="G105" s="117">
        <f t="shared" ref="G105:G122" si="4">G104+E105-F105</f>
        <v>39.300000000000296</v>
      </c>
    </row>
    <row r="106" spans="1:7">
      <c r="A106" s="39">
        <v>45414</v>
      </c>
      <c r="B106" s="173" t="s">
        <v>6198</v>
      </c>
      <c r="C106" s="787" t="s">
        <v>16</v>
      </c>
      <c r="D106" t="s">
        <v>12</v>
      </c>
      <c r="F106" s="121">
        <v>34.299999999999997</v>
      </c>
      <c r="G106" s="117">
        <f t="shared" si="4"/>
        <v>5.0000000000002984</v>
      </c>
    </row>
    <row r="107" spans="1:7">
      <c r="A107" s="39">
        <v>45414</v>
      </c>
      <c r="B107" s="173" t="s">
        <v>6198</v>
      </c>
      <c r="C107" s="787" t="s">
        <v>16</v>
      </c>
      <c r="D107" t="s">
        <v>13</v>
      </c>
      <c r="F107" s="121">
        <v>5</v>
      </c>
      <c r="G107" s="117">
        <f t="shared" si="4"/>
        <v>2.9842794901924208E-13</v>
      </c>
    </row>
    <row r="108" spans="1:7">
      <c r="A108" s="41">
        <v>45412</v>
      </c>
      <c r="B108" s="817" t="s">
        <v>10</v>
      </c>
      <c r="C108" s="786" t="s">
        <v>17</v>
      </c>
      <c r="D108" t="s">
        <v>12</v>
      </c>
      <c r="E108" s="121">
        <v>34.1</v>
      </c>
      <c r="G108" s="117">
        <f t="shared" si="4"/>
        <v>34.1000000000003</v>
      </c>
    </row>
    <row r="109" spans="1:7">
      <c r="A109" s="39"/>
      <c r="C109" s="787"/>
      <c r="D109" t="s">
        <v>13</v>
      </c>
      <c r="E109" s="121">
        <v>5</v>
      </c>
      <c r="G109" s="117">
        <f t="shared" si="4"/>
        <v>39.1000000000003</v>
      </c>
    </row>
    <row r="110" spans="1:7">
      <c r="C110" s="787"/>
      <c r="D110" t="s">
        <v>14</v>
      </c>
      <c r="E110" s="121">
        <v>500</v>
      </c>
      <c r="G110" s="117">
        <f t="shared" si="4"/>
        <v>539.10000000000025</v>
      </c>
    </row>
    <row r="111" spans="1:7">
      <c r="A111" s="5">
        <v>45414</v>
      </c>
      <c r="B111" s="173" t="s">
        <v>6199</v>
      </c>
      <c r="C111" s="787" t="s">
        <v>17</v>
      </c>
      <c r="D111" t="s">
        <v>14</v>
      </c>
      <c r="F111" s="121">
        <v>500</v>
      </c>
      <c r="G111" s="117">
        <f t="shared" si="4"/>
        <v>39.10000000000025</v>
      </c>
    </row>
    <row r="112" spans="1:7">
      <c r="A112" s="5">
        <v>45432</v>
      </c>
      <c r="B112" s="173" t="s">
        <v>6200</v>
      </c>
      <c r="C112" s="787" t="s">
        <v>17</v>
      </c>
      <c r="D112" t="s">
        <v>12</v>
      </c>
      <c r="F112" s="121">
        <v>34.1</v>
      </c>
      <c r="G112" s="117">
        <f t="shared" si="4"/>
        <v>5.0000000000002487</v>
      </c>
    </row>
    <row r="113" spans="1:9">
      <c r="A113" s="5">
        <v>45432</v>
      </c>
      <c r="B113" s="173" t="s">
        <v>6200</v>
      </c>
      <c r="C113" s="226" t="s">
        <v>17</v>
      </c>
      <c r="D113" t="s">
        <v>13</v>
      </c>
      <c r="F113" s="121">
        <v>5</v>
      </c>
      <c r="G113" s="117">
        <f t="shared" si="4"/>
        <v>2.4868995751603507E-13</v>
      </c>
    </row>
    <row r="114" spans="1:9">
      <c r="A114" s="41"/>
      <c r="B114" s="786"/>
      <c r="C114" s="786"/>
      <c r="D114"/>
      <c r="E114" s="12"/>
      <c r="G114" s="117">
        <f t="shared" si="4"/>
        <v>2.4868995751603507E-13</v>
      </c>
      <c r="I114" s="121">
        <f>100.3-G114</f>
        <v>100.29999999999976</v>
      </c>
    </row>
    <row r="115" spans="1:9">
      <c r="A115" s="39"/>
      <c r="B115" s="787"/>
      <c r="C115" s="787"/>
      <c r="D115"/>
      <c r="E115" s="12"/>
      <c r="G115" s="117">
        <f t="shared" si="4"/>
        <v>2.4868995751603507E-13</v>
      </c>
    </row>
    <row r="116" spans="1:9">
      <c r="A116" s="39"/>
      <c r="B116" s="787"/>
      <c r="C116" s="787"/>
      <c r="D116"/>
      <c r="E116" s="12"/>
      <c r="G116" s="117">
        <f t="shared" si="4"/>
        <v>2.4868995751603507E-13</v>
      </c>
    </row>
    <row r="117" spans="1:9">
      <c r="C117" s="787"/>
      <c r="D117" s="815"/>
      <c r="G117" s="117">
        <f t="shared" si="4"/>
        <v>2.4868995751603507E-13</v>
      </c>
    </row>
    <row r="118" spans="1:9">
      <c r="C118" s="787"/>
      <c r="D118" s="815"/>
      <c r="G118" s="117">
        <f t="shared" si="4"/>
        <v>2.4868995751603507E-13</v>
      </c>
    </row>
    <row r="119" spans="1:9">
      <c r="C119" s="787"/>
      <c r="D119" s="815"/>
      <c r="G119" s="117">
        <f t="shared" si="4"/>
        <v>2.4868995751603507E-13</v>
      </c>
    </row>
    <row r="120" spans="1:9">
      <c r="C120" s="787"/>
      <c r="D120" s="815"/>
      <c r="G120" s="117">
        <f t="shared" si="4"/>
        <v>2.4868995751603507E-13</v>
      </c>
    </row>
    <row r="121" spans="1:9">
      <c r="C121" s="787"/>
      <c r="D121" s="815"/>
      <c r="G121" s="117">
        <f t="shared" si="4"/>
        <v>2.4868995751603507E-13</v>
      </c>
    </row>
    <row r="122" spans="1:9">
      <c r="C122" s="787"/>
      <c r="D122" s="815"/>
      <c r="G122" s="167">
        <f t="shared" si="4"/>
        <v>2.4868995751603507E-13</v>
      </c>
    </row>
  </sheetData>
  <mergeCells count="3">
    <mergeCell ref="B2:F2"/>
    <mergeCell ref="I24:K24"/>
    <mergeCell ref="I33:K33"/>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51A4-3CDF-4CB8-A065-0C2417FA42B9}">
  <dimension ref="A1:J29"/>
  <sheetViews>
    <sheetView workbookViewId="0">
      <selection sqref="A1:F1"/>
    </sheetView>
  </sheetViews>
  <sheetFormatPr defaultColWidth="9.140625" defaultRowHeight="15"/>
  <cols>
    <col min="1" max="1" width="11.42578125" bestFit="1" customWidth="1"/>
    <col min="2" max="2" width="14.5703125" style="212" bestFit="1" customWidth="1"/>
    <col min="3" max="3" width="19" style="6" bestFit="1" customWidth="1"/>
    <col min="4" max="4" width="13.42578125" customWidth="1"/>
    <col min="5" max="6" width="9.140625" style="121"/>
    <col min="10" max="10" width="9.85546875" bestFit="1" customWidth="1"/>
  </cols>
  <sheetData>
    <row r="1" spans="1:10">
      <c r="A1" s="820" t="s">
        <v>6201</v>
      </c>
      <c r="B1" s="820"/>
      <c r="C1" s="820"/>
      <c r="D1" s="820"/>
      <c r="E1" s="820"/>
      <c r="F1" s="820"/>
      <c r="G1" s="10"/>
      <c r="I1" t="s">
        <v>6202</v>
      </c>
    </row>
    <row r="2" spans="1:10">
      <c r="A2" s="39"/>
      <c r="C2" s="787"/>
      <c r="G2" s="4"/>
      <c r="I2" t="s">
        <v>140</v>
      </c>
      <c r="J2">
        <v>22674399</v>
      </c>
    </row>
    <row r="3" spans="1:10" ht="45">
      <c r="A3" s="40" t="s">
        <v>1</v>
      </c>
      <c r="B3" s="213" t="s">
        <v>2</v>
      </c>
      <c r="C3" s="804" t="s">
        <v>3</v>
      </c>
      <c r="D3" s="804" t="s">
        <v>4</v>
      </c>
      <c r="E3" s="131" t="s">
        <v>5</v>
      </c>
      <c r="F3" s="131" t="s">
        <v>6</v>
      </c>
      <c r="G3" s="14" t="s">
        <v>7</v>
      </c>
    </row>
    <row r="4" spans="1:10">
      <c r="A4" s="39"/>
      <c r="C4" s="787"/>
      <c r="E4" s="118"/>
      <c r="F4" s="118"/>
      <c r="G4" s="4">
        <v>0</v>
      </c>
    </row>
    <row r="5" spans="1:10">
      <c r="A5" s="41">
        <v>45291</v>
      </c>
      <c r="B5" s="214" t="s">
        <v>10</v>
      </c>
      <c r="C5" s="786" t="s">
        <v>25</v>
      </c>
      <c r="D5" t="s">
        <v>14</v>
      </c>
      <c r="E5" s="118">
        <v>350</v>
      </c>
      <c r="F5" s="118"/>
      <c r="G5" s="4">
        <f>+G4+E5-F5</f>
        <v>350</v>
      </c>
    </row>
    <row r="6" spans="1:10">
      <c r="A6" s="39">
        <v>45646</v>
      </c>
      <c r="B6" s="212" t="s">
        <v>6203</v>
      </c>
      <c r="C6" s="787" t="s">
        <v>25</v>
      </c>
      <c r="D6" t="s">
        <v>14</v>
      </c>
      <c r="E6" s="118"/>
      <c r="F6" s="118">
        <v>250</v>
      </c>
      <c r="G6" s="4">
        <f t="shared" ref="G6:G18" si="0">+G5+E6-F6</f>
        <v>100</v>
      </c>
    </row>
    <row r="7" spans="1:10">
      <c r="A7" s="39">
        <v>45654</v>
      </c>
      <c r="B7" s="212" t="s">
        <v>6204</v>
      </c>
      <c r="C7" s="787" t="s">
        <v>25</v>
      </c>
      <c r="D7" t="s">
        <v>14</v>
      </c>
      <c r="F7" s="121">
        <v>100</v>
      </c>
      <c r="G7" s="4">
        <f t="shared" si="0"/>
        <v>0</v>
      </c>
    </row>
    <row r="8" spans="1:10">
      <c r="A8" s="41">
        <v>45292</v>
      </c>
      <c r="B8" s="214" t="s">
        <v>10</v>
      </c>
      <c r="C8" s="786" t="s">
        <v>11</v>
      </c>
      <c r="D8" t="s">
        <v>14</v>
      </c>
      <c r="E8" s="121">
        <v>350</v>
      </c>
      <c r="G8" s="4">
        <f t="shared" si="0"/>
        <v>350</v>
      </c>
    </row>
    <row r="9" spans="1:10">
      <c r="A9" s="39"/>
      <c r="C9" s="787"/>
      <c r="G9" s="4">
        <f t="shared" si="0"/>
        <v>350</v>
      </c>
    </row>
    <row r="10" spans="1:10">
      <c r="A10" s="39"/>
      <c r="C10" s="787"/>
      <c r="G10" s="4">
        <f t="shared" si="0"/>
        <v>350</v>
      </c>
    </row>
    <row r="11" spans="1:10">
      <c r="A11" s="39"/>
      <c r="C11" s="787"/>
      <c r="G11" s="4">
        <f t="shared" si="0"/>
        <v>350</v>
      </c>
    </row>
    <row r="12" spans="1:10">
      <c r="A12" s="39"/>
      <c r="C12" s="787"/>
      <c r="G12" s="4">
        <f t="shared" si="0"/>
        <v>350</v>
      </c>
    </row>
    <row r="13" spans="1:10">
      <c r="A13" s="39"/>
      <c r="C13" s="787"/>
      <c r="G13" s="4">
        <f t="shared" si="0"/>
        <v>350</v>
      </c>
    </row>
    <row r="14" spans="1:10">
      <c r="A14" s="39"/>
      <c r="C14" s="787"/>
      <c r="G14" s="4">
        <f t="shared" si="0"/>
        <v>350</v>
      </c>
    </row>
    <row r="15" spans="1:10">
      <c r="A15" s="39"/>
      <c r="C15" s="787"/>
      <c r="G15" s="4">
        <f t="shared" si="0"/>
        <v>350</v>
      </c>
    </row>
    <row r="16" spans="1:10">
      <c r="A16" s="39"/>
      <c r="C16" s="787"/>
      <c r="G16" s="4">
        <f t="shared" si="0"/>
        <v>350</v>
      </c>
    </row>
    <row r="17" spans="1:7">
      <c r="A17" s="39"/>
      <c r="C17" s="787"/>
      <c r="G17" s="4">
        <f t="shared" si="0"/>
        <v>350</v>
      </c>
    </row>
    <row r="18" spans="1:7">
      <c r="A18" s="39"/>
      <c r="C18" s="787"/>
      <c r="G18" s="81">
        <f t="shared" si="0"/>
        <v>350</v>
      </c>
    </row>
    <row r="19" spans="1:7">
      <c r="A19" s="39"/>
      <c r="C19" s="787"/>
    </row>
    <row r="20" spans="1:7">
      <c r="A20" s="39"/>
      <c r="C20" s="787"/>
    </row>
    <row r="21" spans="1:7">
      <c r="A21" s="39"/>
      <c r="C21" s="787"/>
    </row>
    <row r="22" spans="1:7">
      <c r="A22" s="39"/>
      <c r="C22" s="787"/>
    </row>
    <row r="23" spans="1:7">
      <c r="A23" s="39"/>
      <c r="C23" s="787"/>
    </row>
    <row r="24" spans="1:7">
      <c r="A24" s="39"/>
      <c r="C24" s="787"/>
    </row>
    <row r="25" spans="1:7">
      <c r="A25" s="39"/>
      <c r="C25" s="787"/>
    </row>
    <row r="26" spans="1:7">
      <c r="A26" s="39"/>
      <c r="C26" s="787"/>
    </row>
    <row r="27" spans="1:7">
      <c r="A27" s="39"/>
      <c r="C27" s="787"/>
    </row>
    <row r="28" spans="1:7">
      <c r="A28" s="39"/>
      <c r="C28" s="787"/>
    </row>
    <row r="29" spans="1:7">
      <c r="A29" s="39"/>
      <c r="C29" s="787"/>
    </row>
  </sheetData>
  <mergeCells count="1">
    <mergeCell ref="A1:F1"/>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9EE5-A04D-4467-86DC-EF2F8CAD7C64}">
  <sheetPr>
    <pageSetUpPr fitToPage="1"/>
  </sheetPr>
  <dimension ref="A2:AI62"/>
  <sheetViews>
    <sheetView workbookViewId="0">
      <selection activeCell="S8" sqref="S8"/>
    </sheetView>
  </sheetViews>
  <sheetFormatPr defaultColWidth="11.42578125" defaultRowHeight="15"/>
  <cols>
    <col min="1" max="1" width="7.28515625" customWidth="1"/>
    <col min="2" max="2" width="10.28515625" style="121" customWidth="1"/>
    <col min="3" max="3" width="9" style="88" customWidth="1"/>
    <col min="4" max="4" width="48.5703125" customWidth="1"/>
    <col min="5" max="5" width="14.140625" customWidth="1"/>
    <col min="6" max="6" width="4" customWidth="1"/>
    <col min="7" max="31" width="11.42578125" customWidth="1"/>
    <col min="32" max="32" width="12.42578125" customWidth="1"/>
    <col min="33" max="33" width="14.42578125" bestFit="1" customWidth="1"/>
    <col min="34" max="34" width="14.42578125" customWidth="1"/>
  </cols>
  <sheetData>
    <row r="2" spans="1:34">
      <c r="C2" s="803"/>
      <c r="AG2" s="12"/>
    </row>
    <row r="3" spans="1:34">
      <c r="B3" s="901"/>
      <c r="C3" s="902"/>
      <c r="D3" s="597" t="s">
        <v>6205</v>
      </c>
      <c r="E3" s="903"/>
      <c r="F3" s="904"/>
      <c r="G3" s="904"/>
      <c r="H3" s="904"/>
      <c r="I3" s="904"/>
      <c r="J3" s="904"/>
      <c r="K3" s="904"/>
      <c r="L3" s="904"/>
      <c r="M3" s="904"/>
      <c r="N3" s="904"/>
      <c r="O3" s="904"/>
      <c r="P3" s="904"/>
      <c r="Q3" s="904"/>
      <c r="R3" s="904"/>
      <c r="S3" s="904"/>
      <c r="T3" s="904"/>
      <c r="U3" s="904"/>
      <c r="V3" s="904"/>
      <c r="W3" s="904"/>
      <c r="X3" s="904"/>
      <c r="Y3" s="904"/>
      <c r="Z3" s="904"/>
      <c r="AA3" s="904"/>
      <c r="AB3" s="904"/>
      <c r="AC3" s="904"/>
      <c r="AD3" s="904"/>
      <c r="AE3" s="904"/>
      <c r="AF3" s="904"/>
      <c r="AG3" s="905"/>
      <c r="AH3" s="904"/>
    </row>
    <row r="4" spans="1:34">
      <c r="B4" s="901"/>
      <c r="C4" s="902"/>
      <c r="D4" s="597"/>
      <c r="E4" s="903"/>
      <c r="F4" s="904"/>
      <c r="G4" s="743" t="s">
        <v>6206</v>
      </c>
      <c r="H4" s="896" t="s">
        <v>14</v>
      </c>
      <c r="I4" s="897"/>
      <c r="J4" s="897"/>
      <c r="K4" s="897"/>
      <c r="L4" s="897"/>
      <c r="M4" s="897"/>
      <c r="N4" s="897"/>
      <c r="O4" s="897"/>
      <c r="P4" s="897"/>
      <c r="Q4" s="897"/>
      <c r="R4" s="897"/>
      <c r="S4" s="897"/>
      <c r="T4" s="896" t="s">
        <v>6207</v>
      </c>
      <c r="U4" s="897"/>
      <c r="V4" s="897"/>
      <c r="W4" s="897"/>
      <c r="X4" s="897"/>
      <c r="Y4" s="897"/>
      <c r="Z4" s="897"/>
      <c r="AA4" s="897"/>
      <c r="AB4" s="897"/>
      <c r="AC4" s="897"/>
      <c r="AD4" s="897"/>
      <c r="AE4" s="898"/>
      <c r="AF4" s="598"/>
      <c r="AG4" s="905"/>
      <c r="AH4" s="904"/>
    </row>
    <row r="5" spans="1:34" ht="15" customHeight="1">
      <c r="B5" s="906" t="s">
        <v>94</v>
      </c>
      <c r="C5" s="907" t="s">
        <v>6208</v>
      </c>
      <c r="D5" s="908" t="s">
        <v>6209</v>
      </c>
      <c r="E5" s="909" t="s">
        <v>6210</v>
      </c>
      <c r="F5" s="904"/>
      <c r="G5" s="744" t="s">
        <v>6211</v>
      </c>
      <c r="H5" s="745" t="s">
        <v>17</v>
      </c>
      <c r="I5" s="746" t="s">
        <v>18</v>
      </c>
      <c r="J5" s="746" t="s">
        <v>19</v>
      </c>
      <c r="K5" s="746" t="s">
        <v>20</v>
      </c>
      <c r="L5" s="747" t="s">
        <v>21</v>
      </c>
      <c r="M5" s="748" t="s">
        <v>93</v>
      </c>
      <c r="N5" s="748" t="s">
        <v>23</v>
      </c>
      <c r="O5" s="749" t="s">
        <v>24</v>
      </c>
      <c r="P5" s="749" t="s">
        <v>25</v>
      </c>
      <c r="Q5" s="750" t="s">
        <v>11</v>
      </c>
      <c r="R5" s="750" t="s">
        <v>15</v>
      </c>
      <c r="S5" s="751" t="s">
        <v>16</v>
      </c>
      <c r="T5" s="752" t="s">
        <v>17</v>
      </c>
      <c r="U5" s="753" t="s">
        <v>18</v>
      </c>
      <c r="V5" s="753" t="s">
        <v>19</v>
      </c>
      <c r="W5" s="746" t="s">
        <v>20</v>
      </c>
      <c r="X5" s="746" t="s">
        <v>21</v>
      </c>
      <c r="Y5" s="747" t="s">
        <v>93</v>
      </c>
      <c r="Z5" s="748" t="s">
        <v>23</v>
      </c>
      <c r="AA5" s="748" t="s">
        <v>24</v>
      </c>
      <c r="AB5" s="749" t="s">
        <v>25</v>
      </c>
      <c r="AC5" s="749" t="s">
        <v>11</v>
      </c>
      <c r="AD5" s="750" t="s">
        <v>15</v>
      </c>
      <c r="AE5" s="754" t="s">
        <v>16</v>
      </c>
      <c r="AF5" s="655" t="s">
        <v>6212</v>
      </c>
      <c r="AG5" s="910" t="s">
        <v>297</v>
      </c>
      <c r="AH5" s="904"/>
    </row>
    <row r="6" spans="1:34">
      <c r="A6" s="911">
        <v>1</v>
      </c>
      <c r="B6" s="616">
        <v>700</v>
      </c>
      <c r="C6" s="912" t="s">
        <v>6213</v>
      </c>
      <c r="D6" s="602" t="s">
        <v>6214</v>
      </c>
      <c r="E6" s="913">
        <f>+'AIRE HECTOR'!G1008</f>
        <v>327.99999999999966</v>
      </c>
      <c r="F6" s="904"/>
      <c r="G6" s="914"/>
      <c r="H6" s="915"/>
      <c r="I6" s="916"/>
      <c r="J6" s="916"/>
      <c r="K6" s="916"/>
      <c r="L6" s="916"/>
      <c r="M6" s="916"/>
      <c r="N6" s="685"/>
      <c r="O6" s="685"/>
      <c r="P6" s="917"/>
      <c r="Q6" s="916"/>
      <c r="R6" s="918"/>
      <c r="S6" s="919"/>
      <c r="T6" s="920"/>
      <c r="U6" s="916"/>
      <c r="V6" s="916"/>
      <c r="W6" s="916"/>
      <c r="X6" s="916"/>
      <c r="Y6" s="916"/>
      <c r="Z6" s="916"/>
      <c r="AA6" s="685"/>
      <c r="AB6" s="685"/>
      <c r="AC6" s="917"/>
      <c r="AD6" s="916"/>
      <c r="AE6" s="921">
        <v>28</v>
      </c>
      <c r="AF6" s="918"/>
      <c r="AG6" s="922">
        <f>H6+I6+J6+K6+L6+M6+N6+O6+P6+Q6+T6+U6+V6+W6+X6+Y6+Z6+AA6+AB6+AC6+AF6+G6+AD6+R6+AE6+S6</f>
        <v>28</v>
      </c>
      <c r="AH6" s="923">
        <f>AG6-E6</f>
        <v>-299.99999999999966</v>
      </c>
    </row>
    <row r="7" spans="1:34" ht="15" customHeight="1">
      <c r="A7" s="924">
        <v>2</v>
      </c>
      <c r="B7" s="617">
        <v>550</v>
      </c>
      <c r="C7" s="925" t="s">
        <v>6215</v>
      </c>
      <c r="D7" s="599" t="s">
        <v>156</v>
      </c>
      <c r="E7" s="926">
        <f>+'ALARCON MARTHA'!G999</f>
        <v>583.29999999999995</v>
      </c>
      <c r="F7" s="904"/>
      <c r="G7" s="927"/>
      <c r="H7" s="928"/>
      <c r="I7" s="929"/>
      <c r="J7" s="929"/>
      <c r="K7" s="929"/>
      <c r="L7" s="929"/>
      <c r="M7" s="929"/>
      <c r="N7" s="686"/>
      <c r="O7" s="930"/>
      <c r="P7" s="930"/>
      <c r="Q7" s="929"/>
      <c r="R7" s="931"/>
      <c r="S7" s="932"/>
      <c r="T7" s="933"/>
      <c r="U7" s="929"/>
      <c r="V7" s="929"/>
      <c r="W7" s="929"/>
      <c r="X7" s="929"/>
      <c r="Y7" s="929"/>
      <c r="Z7" s="929"/>
      <c r="AA7" s="686"/>
      <c r="AB7" s="930"/>
      <c r="AC7" s="930"/>
      <c r="AD7" s="929"/>
      <c r="AE7" s="934"/>
      <c r="AF7" s="931">
        <v>33.299999999999997</v>
      </c>
      <c r="AG7" s="922">
        <f t="shared" ref="AG7:AG60" si="0">H7+I7+J7+K7+L7+M7+N7+O7+P7+Q7+T7+U7+V7+W7+X7+Y7+Z7+AA7+AB7+AC7+AF7+G7+AD7+R7+AE7+S7</f>
        <v>33.299999999999997</v>
      </c>
      <c r="AH7" s="923">
        <f t="shared" ref="AH7:AH60" si="1">AG7-E7</f>
        <v>-550</v>
      </c>
    </row>
    <row r="8" spans="1:34" ht="15" customHeight="1">
      <c r="A8" s="911">
        <v>3</v>
      </c>
      <c r="B8" s="617">
        <v>500</v>
      </c>
      <c r="C8" s="925" t="s">
        <v>6216</v>
      </c>
      <c r="D8" s="599" t="s">
        <v>339</v>
      </c>
      <c r="E8" s="926">
        <f>+'ALVAREZ EDGAR'!G1004</f>
        <v>500</v>
      </c>
      <c r="F8" s="904"/>
      <c r="G8" s="927"/>
      <c r="H8" s="928"/>
      <c r="I8" s="929"/>
      <c r="J8" s="929"/>
      <c r="K8" s="929"/>
      <c r="L8" s="929"/>
      <c r="M8" s="929"/>
      <c r="N8" s="686"/>
      <c r="O8" s="930"/>
      <c r="P8" s="930"/>
      <c r="Q8" s="929"/>
      <c r="R8" s="931"/>
      <c r="S8" s="932"/>
      <c r="T8" s="933"/>
      <c r="U8" s="929"/>
      <c r="V8" s="929"/>
      <c r="W8" s="929"/>
      <c r="X8" s="929"/>
      <c r="Y8" s="929"/>
      <c r="Z8" s="690"/>
      <c r="AA8" s="686"/>
      <c r="AB8" s="930"/>
      <c r="AC8" s="930"/>
      <c r="AD8" s="929"/>
      <c r="AE8" s="934"/>
      <c r="AF8" s="931"/>
      <c r="AG8" s="922">
        <f t="shared" si="0"/>
        <v>0</v>
      </c>
      <c r="AH8" s="923">
        <f t="shared" si="1"/>
        <v>-500</v>
      </c>
    </row>
    <row r="9" spans="1:34" ht="15" customHeight="1">
      <c r="A9" s="924">
        <v>4</v>
      </c>
      <c r="B9" s="617">
        <v>700</v>
      </c>
      <c r="C9" s="925"/>
      <c r="D9" s="599" t="s">
        <v>484</v>
      </c>
      <c r="E9" s="926">
        <f>+'ALVAREZ FLORENCIA'!G107</f>
        <v>728.29999999999984</v>
      </c>
      <c r="F9" s="904"/>
      <c r="G9" s="927"/>
      <c r="H9" s="928"/>
      <c r="I9" s="929"/>
      <c r="J9" s="929"/>
      <c r="K9" s="929"/>
      <c r="L9" s="929"/>
      <c r="M9" s="929"/>
      <c r="N9" s="686"/>
      <c r="O9" s="930"/>
      <c r="P9" s="930"/>
      <c r="Q9" s="929"/>
      <c r="R9" s="931"/>
      <c r="S9" s="932"/>
      <c r="T9" s="933"/>
      <c r="U9" s="929"/>
      <c r="V9" s="929"/>
      <c r="W9" s="929"/>
      <c r="X9" s="929"/>
      <c r="Y9" s="929"/>
      <c r="Z9" s="566"/>
      <c r="AA9" s="686"/>
      <c r="AB9" s="930"/>
      <c r="AC9" s="930"/>
      <c r="AD9" s="929"/>
      <c r="AE9" s="934"/>
      <c r="AF9" s="931">
        <v>28.3</v>
      </c>
      <c r="AG9" s="922">
        <f t="shared" si="0"/>
        <v>28.3</v>
      </c>
      <c r="AH9" s="923">
        <f t="shared" si="1"/>
        <v>-699.99999999999989</v>
      </c>
    </row>
    <row r="10" spans="1:34" ht="15" customHeight="1">
      <c r="A10" s="911">
        <v>5</v>
      </c>
      <c r="B10" s="617">
        <v>700</v>
      </c>
      <c r="C10" s="925" t="s">
        <v>6217</v>
      </c>
      <c r="D10" s="599" t="s">
        <v>6218</v>
      </c>
      <c r="E10" s="926">
        <f>+'ANCHAYA ABEL'!G824</f>
        <v>2771.8030999999996</v>
      </c>
      <c r="F10" s="904"/>
      <c r="G10" s="927"/>
      <c r="H10" s="928"/>
      <c r="I10" s="929"/>
      <c r="J10" s="929"/>
      <c r="K10" s="929">
        <v>300</v>
      </c>
      <c r="L10" s="929"/>
      <c r="M10" s="929"/>
      <c r="N10" s="686"/>
      <c r="O10" s="930"/>
      <c r="P10" s="930"/>
      <c r="Q10" s="929"/>
      <c r="R10" s="931">
        <v>600</v>
      </c>
      <c r="S10" s="932">
        <v>800</v>
      </c>
      <c r="T10" s="933"/>
      <c r="U10" s="929"/>
      <c r="V10" s="929"/>
      <c r="W10" s="929"/>
      <c r="X10" s="929"/>
      <c r="Y10" s="929"/>
      <c r="Z10" s="929"/>
      <c r="AA10" s="686">
        <v>44.4</v>
      </c>
      <c r="AB10" s="930">
        <v>50.6</v>
      </c>
      <c r="AC10" s="930">
        <v>47.3</v>
      </c>
      <c r="AD10" s="929">
        <v>49.6</v>
      </c>
      <c r="AE10" s="934">
        <v>51.6</v>
      </c>
      <c r="AF10" s="931">
        <v>28.3</v>
      </c>
      <c r="AG10" s="922">
        <f t="shared" si="0"/>
        <v>1971.8</v>
      </c>
      <c r="AH10" s="923">
        <f t="shared" si="1"/>
        <v>-800.00309999999968</v>
      </c>
    </row>
    <row r="11" spans="1:34" ht="15" customHeight="1">
      <c r="A11" s="924">
        <v>6</v>
      </c>
      <c r="B11" s="617">
        <v>500</v>
      </c>
      <c r="C11" s="925" t="s">
        <v>6219</v>
      </c>
      <c r="D11" s="599" t="s">
        <v>6220</v>
      </c>
      <c r="E11" s="926">
        <f>+'ARMESTAR JUANA '!G1013</f>
        <v>223.19999999999993</v>
      </c>
      <c r="F11" s="904"/>
      <c r="G11" s="935">
        <v>194.9</v>
      </c>
      <c r="H11" s="928"/>
      <c r="I11" s="929"/>
      <c r="J11" s="929"/>
      <c r="K11" s="929"/>
      <c r="L11" s="929"/>
      <c r="M11" s="929"/>
      <c r="N11" s="686"/>
      <c r="O11" s="930"/>
      <c r="P11" s="930"/>
      <c r="Q11" s="929"/>
      <c r="R11" s="931"/>
      <c r="S11" s="932"/>
      <c r="T11" s="933"/>
      <c r="U11" s="929"/>
      <c r="V11" s="929"/>
      <c r="W11" s="929"/>
      <c r="X11" s="929"/>
      <c r="Y11" s="929"/>
      <c r="Z11" s="929"/>
      <c r="AA11" s="686"/>
      <c r="AB11" s="930"/>
      <c r="AC11" s="930"/>
      <c r="AD11" s="929"/>
      <c r="AE11" s="934"/>
      <c r="AF11" s="936">
        <v>28.3</v>
      </c>
      <c r="AG11" s="922">
        <f t="shared" si="0"/>
        <v>223.20000000000002</v>
      </c>
      <c r="AH11" s="923">
        <f t="shared" si="1"/>
        <v>0</v>
      </c>
    </row>
    <row r="12" spans="1:34" ht="15" customHeight="1">
      <c r="A12" s="911">
        <v>7</v>
      </c>
      <c r="B12" s="617">
        <v>500</v>
      </c>
      <c r="C12" s="925" t="s">
        <v>6221</v>
      </c>
      <c r="D12" s="599" t="s">
        <v>959</v>
      </c>
      <c r="E12" s="926">
        <f>+'ARREDONDO GLADYS'!G1014</f>
        <v>911.59999999999991</v>
      </c>
      <c r="F12" s="904"/>
      <c r="G12" s="927"/>
      <c r="H12" s="928"/>
      <c r="I12" s="929"/>
      <c r="J12" s="929"/>
      <c r="K12" s="929"/>
      <c r="L12" s="929"/>
      <c r="M12" s="929"/>
      <c r="N12" s="686"/>
      <c r="O12" s="930"/>
      <c r="P12" s="930"/>
      <c r="Q12" s="929"/>
      <c r="R12" s="931"/>
      <c r="S12" s="932">
        <v>400</v>
      </c>
      <c r="T12" s="933"/>
      <c r="U12" s="929"/>
      <c r="V12" s="929"/>
      <c r="W12" s="929"/>
      <c r="X12" s="929"/>
      <c r="Y12" s="929"/>
      <c r="Z12" s="929"/>
      <c r="AA12" s="686"/>
      <c r="AB12" s="930"/>
      <c r="AC12" s="930"/>
      <c r="AD12" s="929"/>
      <c r="AE12" s="934">
        <v>11.6</v>
      </c>
      <c r="AF12" s="931"/>
      <c r="AG12" s="922">
        <f t="shared" si="0"/>
        <v>411.6</v>
      </c>
      <c r="AH12" s="923">
        <f t="shared" si="1"/>
        <v>-499.99999999999989</v>
      </c>
    </row>
    <row r="13" spans="1:34" ht="15" customHeight="1">
      <c r="A13" s="924">
        <v>8</v>
      </c>
      <c r="B13" s="617">
        <v>700</v>
      </c>
      <c r="C13" s="925" t="s">
        <v>6222</v>
      </c>
      <c r="D13" s="599" t="s">
        <v>1142</v>
      </c>
      <c r="E13" s="926">
        <f>+'AVILA ROSA'!G808</f>
        <v>-20.200000000000273</v>
      </c>
      <c r="F13" s="904"/>
      <c r="G13" s="927"/>
      <c r="H13" s="928"/>
      <c r="I13" s="929"/>
      <c r="J13" s="929"/>
      <c r="K13" s="929"/>
      <c r="L13" s="929"/>
      <c r="M13" s="929"/>
      <c r="N13" s="686"/>
      <c r="O13" s="930"/>
      <c r="P13" s="930"/>
      <c r="Q13" s="929"/>
      <c r="R13" s="931"/>
      <c r="S13" s="932"/>
      <c r="T13" s="933"/>
      <c r="U13" s="929"/>
      <c r="V13" s="929"/>
      <c r="W13" s="929"/>
      <c r="X13" s="929"/>
      <c r="Y13" s="929"/>
      <c r="Z13" s="929"/>
      <c r="AA13" s="686"/>
      <c r="AB13" s="930"/>
      <c r="AC13" s="930"/>
      <c r="AD13" s="929"/>
      <c r="AE13" s="934">
        <v>-10.199999999999999</v>
      </c>
      <c r="AF13" s="931"/>
      <c r="AG13" s="922">
        <f t="shared" si="0"/>
        <v>-10.199999999999999</v>
      </c>
      <c r="AH13" s="923">
        <f t="shared" si="1"/>
        <v>10.000000000000274</v>
      </c>
    </row>
    <row r="14" spans="1:34" ht="15" customHeight="1">
      <c r="A14" s="911">
        <v>9</v>
      </c>
      <c r="B14" s="617">
        <v>1000</v>
      </c>
      <c r="C14" s="925" t="s">
        <v>6223</v>
      </c>
      <c r="D14" s="599" t="s">
        <v>775</v>
      </c>
      <c r="E14" s="926">
        <f>+'AYALA MARLENE'!G1002</f>
        <v>135.60000000000036</v>
      </c>
      <c r="F14" s="904"/>
      <c r="G14" s="935">
        <v>10</v>
      </c>
      <c r="H14" s="928"/>
      <c r="I14" s="929"/>
      <c r="J14" s="929"/>
      <c r="K14" s="929"/>
      <c r="L14" s="929"/>
      <c r="M14" s="929"/>
      <c r="N14" s="686"/>
      <c r="O14" s="930"/>
      <c r="P14" s="930"/>
      <c r="Q14" s="929"/>
      <c r="R14" s="931"/>
      <c r="S14" s="932"/>
      <c r="T14" s="933"/>
      <c r="U14" s="929"/>
      <c r="V14" s="929"/>
      <c r="W14" s="929"/>
      <c r="X14" s="929"/>
      <c r="Y14" s="929"/>
      <c r="Z14" s="929"/>
      <c r="AA14" s="686"/>
      <c r="AB14" s="930"/>
      <c r="AC14" s="930"/>
      <c r="AD14" s="929"/>
      <c r="AE14" s="934">
        <v>125.6</v>
      </c>
      <c r="AF14" s="936"/>
      <c r="AG14" s="922">
        <f t="shared" si="0"/>
        <v>135.6</v>
      </c>
      <c r="AH14" s="923">
        <f t="shared" si="1"/>
        <v>-3.694822225952521E-13</v>
      </c>
    </row>
    <row r="15" spans="1:34" ht="15" customHeight="1">
      <c r="A15" s="924">
        <v>10</v>
      </c>
      <c r="B15" s="617">
        <v>500</v>
      </c>
      <c r="C15" s="925" t="s">
        <v>6224</v>
      </c>
      <c r="D15" s="599" t="s">
        <v>1649</v>
      </c>
      <c r="E15" s="926">
        <f>+'BENITES ERIKA'!G1007</f>
        <v>500</v>
      </c>
      <c r="F15" s="904"/>
      <c r="G15" s="927"/>
      <c r="H15" s="928"/>
      <c r="I15" s="929"/>
      <c r="J15" s="929"/>
      <c r="K15" s="929"/>
      <c r="L15" s="929"/>
      <c r="M15" s="929"/>
      <c r="N15" s="686"/>
      <c r="O15" s="930"/>
      <c r="P15" s="930"/>
      <c r="Q15" s="929"/>
      <c r="R15" s="931"/>
      <c r="S15" s="932"/>
      <c r="T15" s="933"/>
      <c r="U15" s="929"/>
      <c r="V15" s="929"/>
      <c r="W15" s="929"/>
      <c r="X15" s="929"/>
      <c r="Y15" s="929"/>
      <c r="Z15" s="929"/>
      <c r="AA15" s="686"/>
      <c r="AB15" s="930"/>
      <c r="AC15" s="930"/>
      <c r="AD15" s="929"/>
      <c r="AE15" s="934"/>
      <c r="AF15" s="931"/>
      <c r="AG15" s="922">
        <f t="shared" si="0"/>
        <v>0</v>
      </c>
      <c r="AH15" s="923">
        <f>AG15-E15</f>
        <v>-500</v>
      </c>
    </row>
    <row r="16" spans="1:34" ht="15" customHeight="1">
      <c r="A16" s="911">
        <v>11</v>
      </c>
      <c r="B16" s="617">
        <v>500</v>
      </c>
      <c r="C16" s="925" t="s">
        <v>6225</v>
      </c>
      <c r="D16" s="599" t="s">
        <v>1689</v>
      </c>
      <c r="E16" s="926">
        <f>+'BELLIDO ZENAIDA'!G1006</f>
        <v>39.400000000000091</v>
      </c>
      <c r="F16" s="904"/>
      <c r="G16" s="927"/>
      <c r="H16" s="928"/>
      <c r="I16" s="929"/>
      <c r="J16" s="929"/>
      <c r="K16" s="929"/>
      <c r="L16" s="929"/>
      <c r="M16" s="929"/>
      <c r="N16" s="686"/>
      <c r="O16" s="930"/>
      <c r="P16" s="930"/>
      <c r="Q16" s="929"/>
      <c r="R16" s="931"/>
      <c r="S16" s="932"/>
      <c r="T16" s="933"/>
      <c r="U16" s="929"/>
      <c r="V16" s="929"/>
      <c r="W16" s="929"/>
      <c r="X16" s="929"/>
      <c r="Y16" s="929"/>
      <c r="Z16" s="929"/>
      <c r="AA16" s="686"/>
      <c r="AB16" s="930"/>
      <c r="AC16" s="930"/>
      <c r="AD16" s="929">
        <v>20.5</v>
      </c>
      <c r="AE16" s="934">
        <v>18.899999999999999</v>
      </c>
      <c r="AF16" s="931"/>
      <c r="AG16" s="922">
        <f t="shared" si="0"/>
        <v>39.4</v>
      </c>
      <c r="AH16" s="923">
        <f t="shared" si="1"/>
        <v>-9.2370555648813024E-14</v>
      </c>
    </row>
    <row r="17" spans="1:35" ht="15" customHeight="1">
      <c r="A17" s="924">
        <v>12</v>
      </c>
      <c r="B17" s="617">
        <v>600</v>
      </c>
      <c r="C17" s="925" t="s">
        <v>6226</v>
      </c>
      <c r="D17" s="599" t="s">
        <v>6227</v>
      </c>
      <c r="E17" s="926">
        <f>+'BURGA ELMER'!G804</f>
        <v>640.00040000000001</v>
      </c>
      <c r="F17" s="904"/>
      <c r="G17" s="927"/>
      <c r="H17" s="928"/>
      <c r="I17" s="929"/>
      <c r="J17" s="929"/>
      <c r="K17" s="929"/>
      <c r="L17" s="929"/>
      <c r="M17" s="929"/>
      <c r="N17" s="686"/>
      <c r="O17" s="930"/>
      <c r="P17" s="930"/>
      <c r="Q17" s="929"/>
      <c r="R17" s="931"/>
      <c r="S17" s="932">
        <v>58</v>
      </c>
      <c r="T17" s="933"/>
      <c r="U17" s="929"/>
      <c r="V17" s="929"/>
      <c r="W17" s="929"/>
      <c r="X17" s="929"/>
      <c r="Y17" s="929"/>
      <c r="Z17" s="929"/>
      <c r="AA17" s="686"/>
      <c r="AB17" s="930"/>
      <c r="AC17" s="930"/>
      <c r="AD17" s="929">
        <v>20.399999999999999</v>
      </c>
      <c r="AE17" s="934">
        <v>11.6</v>
      </c>
      <c r="AF17" s="931"/>
      <c r="AG17" s="922">
        <f t="shared" si="0"/>
        <v>90</v>
      </c>
      <c r="AH17" s="923">
        <f t="shared" si="1"/>
        <v>-550.00040000000001</v>
      </c>
    </row>
    <row r="18" spans="1:35" ht="15" customHeight="1">
      <c r="A18" s="911">
        <v>13</v>
      </c>
      <c r="B18" s="617">
        <v>500</v>
      </c>
      <c r="C18" s="925" t="s">
        <v>6228</v>
      </c>
      <c r="D18" s="599" t="s">
        <v>1978</v>
      </c>
      <c r="E18" s="926">
        <f>+'BUSTAMANTE GRACIELA'!G1008</f>
        <v>1043.5999999999999</v>
      </c>
      <c r="F18" s="904"/>
      <c r="G18" s="927"/>
      <c r="H18" s="928"/>
      <c r="I18" s="929"/>
      <c r="J18" s="929"/>
      <c r="K18" s="929"/>
      <c r="L18" s="929">
        <v>500</v>
      </c>
      <c r="M18" s="929"/>
      <c r="N18" s="686"/>
      <c r="O18" s="930"/>
      <c r="P18" s="930"/>
      <c r="Q18" s="929"/>
      <c r="R18" s="931"/>
      <c r="S18" s="932"/>
      <c r="T18" s="933"/>
      <c r="U18" s="929"/>
      <c r="V18" s="929"/>
      <c r="W18" s="929"/>
      <c r="X18" s="929"/>
      <c r="Y18" s="929"/>
      <c r="Z18" s="929"/>
      <c r="AA18" s="686"/>
      <c r="AB18" s="930"/>
      <c r="AC18" s="930"/>
      <c r="AD18" s="929"/>
      <c r="AE18" s="934">
        <v>15.3</v>
      </c>
      <c r="AF18" s="931">
        <v>28.3</v>
      </c>
      <c r="AG18" s="922">
        <f t="shared" si="0"/>
        <v>543.59999999999991</v>
      </c>
      <c r="AH18" s="923">
        <f t="shared" si="1"/>
        <v>-500</v>
      </c>
    </row>
    <row r="19" spans="1:35" ht="15" customHeight="1">
      <c r="A19" s="924">
        <v>14</v>
      </c>
      <c r="B19" s="617">
        <v>350</v>
      </c>
      <c r="C19" s="925" t="s">
        <v>6229</v>
      </c>
      <c r="D19" s="599" t="s">
        <v>2233</v>
      </c>
      <c r="E19" s="926">
        <f>+'CAHUANA ALEX'!G623</f>
        <v>1268.6999999999998</v>
      </c>
      <c r="F19" s="904"/>
      <c r="G19" s="927"/>
      <c r="H19" s="928"/>
      <c r="I19" s="929"/>
      <c r="J19" s="929"/>
      <c r="K19" s="929"/>
      <c r="L19" s="929"/>
      <c r="M19" s="929"/>
      <c r="N19" s="686"/>
      <c r="O19" s="930"/>
      <c r="P19" s="930"/>
      <c r="Q19" s="929">
        <v>38.4</v>
      </c>
      <c r="R19" s="931">
        <v>350</v>
      </c>
      <c r="S19" s="932">
        <v>350</v>
      </c>
      <c r="T19" s="933"/>
      <c r="U19" s="929"/>
      <c r="V19" s="929"/>
      <c r="W19" s="929"/>
      <c r="X19" s="929"/>
      <c r="Y19" s="929"/>
      <c r="Z19" s="929"/>
      <c r="AA19" s="686"/>
      <c r="AB19" s="930"/>
      <c r="AC19" s="930"/>
      <c r="AD19" s="929">
        <v>79.2</v>
      </c>
      <c r="AE19" s="934">
        <v>101.1</v>
      </c>
      <c r="AF19" s="931"/>
      <c r="AG19" s="922">
        <f t="shared" si="0"/>
        <v>918.7</v>
      </c>
      <c r="AH19" s="923">
        <f t="shared" si="1"/>
        <v>-349.99999999999977</v>
      </c>
    </row>
    <row r="20" spans="1:35" ht="15" customHeight="1">
      <c r="A20" s="911">
        <v>15</v>
      </c>
      <c r="B20" s="617">
        <v>500</v>
      </c>
      <c r="C20" s="925" t="s">
        <v>6230</v>
      </c>
      <c r="D20" s="599" t="s">
        <v>6231</v>
      </c>
      <c r="E20" s="926">
        <f>+'CCENCHO DAVID'!G1009</f>
        <v>520.6</v>
      </c>
      <c r="F20" s="904"/>
      <c r="G20" s="927"/>
      <c r="H20" s="928"/>
      <c r="I20" s="929"/>
      <c r="J20" s="929"/>
      <c r="K20" s="929"/>
      <c r="L20" s="929"/>
      <c r="M20" s="929"/>
      <c r="N20" s="686"/>
      <c r="O20" s="930"/>
      <c r="P20" s="930"/>
      <c r="Q20" s="929"/>
      <c r="R20" s="931"/>
      <c r="S20" s="932"/>
      <c r="T20" s="933"/>
      <c r="U20" s="929"/>
      <c r="V20" s="929"/>
      <c r="W20" s="929"/>
      <c r="X20" s="929"/>
      <c r="Y20" s="929"/>
      <c r="Z20" s="929"/>
      <c r="AA20" s="686"/>
      <c r="AB20" s="930"/>
      <c r="AC20" s="930"/>
      <c r="AD20" s="929"/>
      <c r="AE20" s="934">
        <v>20.6</v>
      </c>
      <c r="AF20" s="931"/>
      <c r="AG20" s="922">
        <f t="shared" si="0"/>
        <v>20.6</v>
      </c>
      <c r="AH20" s="923">
        <f t="shared" si="1"/>
        <v>-500</v>
      </c>
    </row>
    <row r="21" spans="1:35" ht="15" customHeight="1">
      <c r="A21" s="924">
        <v>16</v>
      </c>
      <c r="B21" s="617">
        <v>650</v>
      </c>
      <c r="C21" s="925" t="s">
        <v>6232</v>
      </c>
      <c r="D21" s="599" t="s">
        <v>6233</v>
      </c>
      <c r="E21" s="926">
        <f>+'CASTILLO ASAEL'!G1010</f>
        <v>742.7</v>
      </c>
      <c r="F21" s="904"/>
      <c r="G21" s="927"/>
      <c r="H21" s="928"/>
      <c r="I21" s="929"/>
      <c r="J21" s="929"/>
      <c r="K21" s="929"/>
      <c r="L21" s="929"/>
      <c r="M21" s="929"/>
      <c r="N21" s="686"/>
      <c r="O21" s="930"/>
      <c r="P21" s="930"/>
      <c r="Q21" s="929"/>
      <c r="R21" s="931"/>
      <c r="S21" s="932"/>
      <c r="T21" s="933"/>
      <c r="U21" s="929"/>
      <c r="V21" s="929"/>
      <c r="W21" s="929"/>
      <c r="X21" s="929"/>
      <c r="Y21" s="929"/>
      <c r="Z21" s="929"/>
      <c r="AA21" s="686"/>
      <c r="AB21" s="930"/>
      <c r="AC21" s="930"/>
      <c r="AD21" s="929"/>
      <c r="AE21" s="934">
        <v>42.7</v>
      </c>
      <c r="AF21" s="931"/>
      <c r="AG21" s="922">
        <f t="shared" si="0"/>
        <v>42.7</v>
      </c>
      <c r="AH21" s="923">
        <f t="shared" si="1"/>
        <v>-700</v>
      </c>
    </row>
    <row r="22" spans="1:35" ht="15" customHeight="1">
      <c r="A22" s="911">
        <v>17</v>
      </c>
      <c r="B22" s="617">
        <v>500</v>
      </c>
      <c r="C22" s="925" t="s">
        <v>6234</v>
      </c>
      <c r="D22" s="599" t="s">
        <v>6235</v>
      </c>
      <c r="E22" s="926">
        <f>+'CASTRO CONSUELO'!G1011</f>
        <v>741</v>
      </c>
      <c r="F22" s="904"/>
      <c r="G22" s="927"/>
      <c r="H22" s="928"/>
      <c r="I22" s="929"/>
      <c r="J22" s="929"/>
      <c r="K22" s="929"/>
      <c r="L22" s="929"/>
      <c r="M22" s="929"/>
      <c r="N22" s="686"/>
      <c r="O22" s="930"/>
      <c r="P22" s="930"/>
      <c r="Q22" s="929"/>
      <c r="R22" s="931"/>
      <c r="S22" s="932">
        <v>300</v>
      </c>
      <c r="T22" s="933"/>
      <c r="U22" s="929"/>
      <c r="V22" s="929"/>
      <c r="W22" s="929"/>
      <c r="X22" s="929"/>
      <c r="Y22" s="929"/>
      <c r="Z22" s="929"/>
      <c r="AA22" s="686"/>
      <c r="AB22" s="930"/>
      <c r="AC22" s="930"/>
      <c r="AD22" s="929"/>
      <c r="AE22" s="934">
        <v>11</v>
      </c>
      <c r="AF22" s="931"/>
      <c r="AG22" s="922">
        <f t="shared" si="0"/>
        <v>311</v>
      </c>
      <c r="AH22" s="923">
        <f t="shared" si="1"/>
        <v>-430</v>
      </c>
    </row>
    <row r="23" spans="1:35" ht="15" customHeight="1">
      <c r="A23" s="924">
        <v>18</v>
      </c>
      <c r="B23" s="617">
        <v>300</v>
      </c>
      <c r="C23" s="925" t="s">
        <v>6215</v>
      </c>
      <c r="D23" s="599" t="s">
        <v>2820</v>
      </c>
      <c r="E23" s="926">
        <f>+'CAYO BASILIO'!G502</f>
        <v>315</v>
      </c>
      <c r="F23" s="904"/>
      <c r="G23" s="935">
        <v>10</v>
      </c>
      <c r="H23" s="928"/>
      <c r="I23" s="929"/>
      <c r="J23" s="929"/>
      <c r="K23" s="929"/>
      <c r="L23" s="929"/>
      <c r="M23" s="929"/>
      <c r="N23" s="686"/>
      <c r="O23" s="930"/>
      <c r="P23" s="930"/>
      <c r="Q23" s="929"/>
      <c r="R23" s="931"/>
      <c r="S23" s="932"/>
      <c r="T23" s="933"/>
      <c r="U23" s="929"/>
      <c r="V23" s="929"/>
      <c r="W23" s="929"/>
      <c r="X23" s="929"/>
      <c r="Y23" s="929"/>
      <c r="Z23" s="929"/>
      <c r="AA23" s="686"/>
      <c r="AB23" s="930"/>
      <c r="AC23" s="930"/>
      <c r="AD23" s="929"/>
      <c r="AE23" s="934"/>
      <c r="AF23" s="937">
        <v>5</v>
      </c>
      <c r="AG23" s="922">
        <f t="shared" si="0"/>
        <v>15</v>
      </c>
      <c r="AH23" s="923">
        <f t="shared" si="1"/>
        <v>-300</v>
      </c>
    </row>
    <row r="24" spans="1:35" ht="15" customHeight="1">
      <c r="A24" s="911">
        <v>19</v>
      </c>
      <c r="B24" s="617">
        <v>500</v>
      </c>
      <c r="C24" s="925" t="s">
        <v>6217</v>
      </c>
      <c r="D24" s="599" t="s">
        <v>3027</v>
      </c>
      <c r="E24" s="926">
        <f>+'CERDAN MARIA'!G1006</f>
        <v>20.597999999999956</v>
      </c>
      <c r="F24" s="904"/>
      <c r="G24" s="927"/>
      <c r="H24" s="928"/>
      <c r="I24" s="929"/>
      <c r="J24" s="929"/>
      <c r="K24" s="929"/>
      <c r="L24" s="929"/>
      <c r="M24" s="929"/>
      <c r="N24" s="686"/>
      <c r="O24" s="930"/>
      <c r="P24" s="930"/>
      <c r="Q24" s="929"/>
      <c r="R24" s="931"/>
      <c r="S24" s="932"/>
      <c r="T24" s="933"/>
      <c r="U24" s="929"/>
      <c r="V24" s="929"/>
      <c r="W24" s="929"/>
      <c r="X24" s="929"/>
      <c r="Y24" s="929"/>
      <c r="Z24" s="929"/>
      <c r="AA24" s="686"/>
      <c r="AB24" s="930"/>
      <c r="AC24" s="930"/>
      <c r="AD24" s="929"/>
      <c r="AE24" s="934">
        <v>20.6</v>
      </c>
      <c r="AF24" s="931"/>
      <c r="AG24" s="922">
        <f t="shared" si="0"/>
        <v>20.6</v>
      </c>
      <c r="AH24" s="923">
        <f t="shared" si="1"/>
        <v>2.0000000000450768E-3</v>
      </c>
    </row>
    <row r="25" spans="1:35" ht="15" customHeight="1">
      <c r="A25" s="924">
        <v>20</v>
      </c>
      <c r="B25" s="617">
        <v>500</v>
      </c>
      <c r="C25" s="925" t="s">
        <v>6236</v>
      </c>
      <c r="D25" s="599" t="s">
        <v>3222</v>
      </c>
      <c r="E25" s="926">
        <f>+'CERVANTES CARLOS'!G509</f>
        <v>511.59999999999997</v>
      </c>
      <c r="F25" s="904"/>
      <c r="G25" s="927"/>
      <c r="H25" s="928"/>
      <c r="I25" s="929"/>
      <c r="J25" s="929"/>
      <c r="K25" s="929"/>
      <c r="L25" s="929"/>
      <c r="M25" s="929"/>
      <c r="N25" s="686"/>
      <c r="O25" s="930"/>
      <c r="P25" s="930"/>
      <c r="Q25" s="929"/>
      <c r="R25" s="931"/>
      <c r="S25" s="932"/>
      <c r="T25" s="933"/>
      <c r="U25" s="929"/>
      <c r="V25" s="929"/>
      <c r="W25" s="929"/>
      <c r="X25" s="929"/>
      <c r="Y25" s="929"/>
      <c r="Z25" s="929"/>
      <c r="AA25" s="686"/>
      <c r="AB25" s="930"/>
      <c r="AC25" s="930"/>
      <c r="AD25" s="929"/>
      <c r="AE25" s="934">
        <v>11.6</v>
      </c>
      <c r="AF25" s="931"/>
      <c r="AG25" s="922">
        <f t="shared" si="0"/>
        <v>11.6</v>
      </c>
      <c r="AH25" s="923">
        <f t="shared" si="1"/>
        <v>-499.99999999999994</v>
      </c>
    </row>
    <row r="26" spans="1:35" ht="15" customHeight="1">
      <c r="A26" s="911">
        <v>21</v>
      </c>
      <c r="B26" s="617">
        <v>500</v>
      </c>
      <c r="C26" s="925" t="s">
        <v>6237</v>
      </c>
      <c r="D26" s="599" t="s">
        <v>3328</v>
      </c>
      <c r="E26" s="926">
        <f>+'CHAMBI SIMONA'!G1012</f>
        <v>500</v>
      </c>
      <c r="F26" s="904"/>
      <c r="G26" s="927"/>
      <c r="H26" s="928"/>
      <c r="I26" s="929"/>
      <c r="J26" s="929"/>
      <c r="K26" s="929"/>
      <c r="L26" s="929"/>
      <c r="M26" s="929"/>
      <c r="N26" s="686"/>
      <c r="O26" s="930"/>
      <c r="P26" s="930"/>
      <c r="Q26" s="929"/>
      <c r="R26" s="931"/>
      <c r="S26" s="932"/>
      <c r="T26" s="933"/>
      <c r="U26" s="929"/>
      <c r="V26" s="929"/>
      <c r="W26" s="929"/>
      <c r="X26" s="929"/>
      <c r="Y26" s="929"/>
      <c r="Z26" s="929"/>
      <c r="AA26" s="686"/>
      <c r="AB26" s="930"/>
      <c r="AC26" s="930"/>
      <c r="AD26" s="929"/>
      <c r="AE26" s="934"/>
      <c r="AF26" s="931"/>
      <c r="AG26" s="922">
        <f t="shared" si="0"/>
        <v>0</v>
      </c>
      <c r="AH26" s="923">
        <f t="shared" si="1"/>
        <v>-500</v>
      </c>
    </row>
    <row r="27" spans="1:35" ht="15" customHeight="1">
      <c r="A27" s="924">
        <v>22</v>
      </c>
      <c r="B27" s="617">
        <v>350</v>
      </c>
      <c r="C27" s="925" t="s">
        <v>6238</v>
      </c>
      <c r="D27" s="599" t="s">
        <v>3463</v>
      </c>
      <c r="E27" s="926">
        <f>+'CHOQUEHUANCA HUAMAN DERSE'!G506</f>
        <v>350.00000000000006</v>
      </c>
      <c r="F27" s="904"/>
      <c r="G27" s="927"/>
      <c r="H27" s="928"/>
      <c r="I27" s="929"/>
      <c r="J27" s="929"/>
      <c r="K27" s="929"/>
      <c r="L27" s="929"/>
      <c r="M27" s="929"/>
      <c r="N27" s="686"/>
      <c r="O27" s="930"/>
      <c r="P27" s="930"/>
      <c r="Q27" s="929"/>
      <c r="R27" s="931"/>
      <c r="S27" s="932"/>
      <c r="T27" s="933"/>
      <c r="U27" s="929"/>
      <c r="V27" s="929"/>
      <c r="W27" s="929"/>
      <c r="X27" s="929"/>
      <c r="Y27" s="929"/>
      <c r="Z27" s="929"/>
      <c r="AA27" s="686"/>
      <c r="AB27" s="930"/>
      <c r="AC27" s="930"/>
      <c r="AD27" s="929"/>
      <c r="AE27" s="934"/>
      <c r="AF27" s="931"/>
      <c r="AG27" s="922">
        <f t="shared" si="0"/>
        <v>0</v>
      </c>
      <c r="AH27" s="923">
        <f t="shared" si="1"/>
        <v>-350.00000000000006</v>
      </c>
    </row>
    <row r="28" spans="1:35" ht="15" customHeight="1">
      <c r="A28" s="911">
        <v>23</v>
      </c>
      <c r="B28" s="617">
        <v>500</v>
      </c>
      <c r="C28" s="925" t="s">
        <v>6216</v>
      </c>
      <c r="D28" s="599" t="s">
        <v>3613</v>
      </c>
      <c r="E28" s="926">
        <f>+'CONDORI LIDIA'!G615</f>
        <v>1050</v>
      </c>
      <c r="F28" s="904"/>
      <c r="G28" s="927"/>
      <c r="H28" s="928"/>
      <c r="I28" s="929"/>
      <c r="J28" s="929"/>
      <c r="K28" s="929"/>
      <c r="L28" s="929"/>
      <c r="M28" s="929"/>
      <c r="N28" s="686"/>
      <c r="O28" s="930"/>
      <c r="P28" s="930"/>
      <c r="Q28" s="929"/>
      <c r="R28" s="931">
        <v>50</v>
      </c>
      <c r="S28" s="932">
        <v>500</v>
      </c>
      <c r="T28" s="933"/>
      <c r="U28" s="929"/>
      <c r="V28" s="929"/>
      <c r="W28" s="929"/>
      <c r="X28" s="929"/>
      <c r="Y28" s="929"/>
      <c r="Z28" s="929"/>
      <c r="AA28" s="686"/>
      <c r="AB28" s="930"/>
      <c r="AC28" s="930"/>
      <c r="AD28" s="929"/>
      <c r="AE28" s="934"/>
      <c r="AF28" s="931"/>
      <c r="AG28" s="922">
        <f t="shared" si="0"/>
        <v>550</v>
      </c>
      <c r="AH28" s="923">
        <f t="shared" si="1"/>
        <v>-500</v>
      </c>
    </row>
    <row r="29" spans="1:35" ht="15" customHeight="1">
      <c r="A29" s="924">
        <v>24</v>
      </c>
      <c r="B29" s="617">
        <v>700</v>
      </c>
      <c r="C29" s="925"/>
      <c r="D29" s="599" t="s">
        <v>6239</v>
      </c>
      <c r="E29" s="926">
        <f>+'CLAROS SANTOS'!G310</f>
        <v>950</v>
      </c>
      <c r="F29" s="904"/>
      <c r="G29" s="927"/>
      <c r="H29" s="928"/>
      <c r="I29" s="929"/>
      <c r="J29" s="929"/>
      <c r="K29" s="929"/>
      <c r="L29" s="929"/>
      <c r="M29" s="929"/>
      <c r="N29" s="686"/>
      <c r="O29" s="930"/>
      <c r="P29" s="930"/>
      <c r="Q29" s="929"/>
      <c r="R29" s="931"/>
      <c r="S29" s="932">
        <v>250</v>
      </c>
      <c r="T29" s="933"/>
      <c r="U29" s="929"/>
      <c r="V29" s="929"/>
      <c r="W29" s="929"/>
      <c r="X29" s="929"/>
      <c r="Y29" s="929"/>
      <c r="Z29" s="929"/>
      <c r="AA29" s="686"/>
      <c r="AB29" s="930"/>
      <c r="AC29" s="930"/>
      <c r="AD29" s="929"/>
      <c r="AE29" s="934"/>
      <c r="AF29" s="931"/>
      <c r="AG29" s="922">
        <f t="shared" si="0"/>
        <v>250</v>
      </c>
      <c r="AH29" s="923">
        <f t="shared" si="1"/>
        <v>-700</v>
      </c>
    </row>
    <row r="30" spans="1:35" ht="15" customHeight="1">
      <c r="A30" s="911">
        <v>25</v>
      </c>
      <c r="B30" s="617">
        <v>500</v>
      </c>
      <c r="C30" s="925"/>
      <c r="D30" s="599" t="s">
        <v>3812</v>
      </c>
      <c r="E30" s="926">
        <f>+'CUNIAS MARIELA'!G204</f>
        <v>338</v>
      </c>
      <c r="F30" s="904"/>
      <c r="G30" s="927"/>
      <c r="H30" s="928"/>
      <c r="I30" s="929"/>
      <c r="J30" s="929"/>
      <c r="K30" s="929"/>
      <c r="L30" s="929"/>
      <c r="M30" s="929"/>
      <c r="N30" s="686"/>
      <c r="O30" s="930"/>
      <c r="P30" s="930"/>
      <c r="Q30" s="929"/>
      <c r="R30" s="931"/>
      <c r="S30" s="932"/>
      <c r="T30" s="933"/>
      <c r="U30" s="929"/>
      <c r="V30" s="929"/>
      <c r="W30" s="929"/>
      <c r="X30" s="929"/>
      <c r="Y30" s="929"/>
      <c r="Z30" s="929">
        <v>4</v>
      </c>
      <c r="AA30" s="686">
        <v>14</v>
      </c>
      <c r="AB30" s="930">
        <v>15</v>
      </c>
      <c r="AC30" s="930">
        <v>15</v>
      </c>
      <c r="AD30" s="929">
        <v>20</v>
      </c>
      <c r="AE30" s="934">
        <v>20</v>
      </c>
      <c r="AF30" s="931"/>
      <c r="AG30" s="922">
        <f t="shared" si="0"/>
        <v>88</v>
      </c>
      <c r="AH30" s="938">
        <f t="shared" si="1"/>
        <v>-250</v>
      </c>
      <c r="AI30" s="110" t="s">
        <v>17</v>
      </c>
    </row>
    <row r="31" spans="1:35" ht="15" customHeight="1">
      <c r="A31" s="924">
        <v>26</v>
      </c>
      <c r="B31" s="617">
        <v>500</v>
      </c>
      <c r="C31" s="925"/>
      <c r="D31" s="599" t="s">
        <v>3820</v>
      </c>
      <c r="E31" s="926">
        <f>+'DAVILA YESENIA'!G1009</f>
        <v>520.6</v>
      </c>
      <c r="F31" s="904"/>
      <c r="G31" s="927"/>
      <c r="H31" s="928"/>
      <c r="I31" s="929"/>
      <c r="J31" s="929"/>
      <c r="K31" s="929"/>
      <c r="L31" s="929"/>
      <c r="M31" s="929"/>
      <c r="N31" s="686"/>
      <c r="O31" s="930"/>
      <c r="P31" s="930"/>
      <c r="Q31" s="929"/>
      <c r="R31" s="931"/>
      <c r="S31" s="932"/>
      <c r="T31" s="933"/>
      <c r="U31" s="929"/>
      <c r="V31" s="929"/>
      <c r="W31" s="929"/>
      <c r="X31" s="929"/>
      <c r="Y31" s="929"/>
      <c r="Z31" s="929"/>
      <c r="AA31" s="686"/>
      <c r="AB31" s="930"/>
      <c r="AC31" s="930"/>
      <c r="AD31" s="929"/>
      <c r="AE31" s="934">
        <v>20.6</v>
      </c>
      <c r="AF31" s="931"/>
      <c r="AG31" s="922">
        <f t="shared" si="0"/>
        <v>20.6</v>
      </c>
      <c r="AH31" s="923">
        <f t="shared" si="1"/>
        <v>-500</v>
      </c>
    </row>
    <row r="32" spans="1:35" ht="15" customHeight="1">
      <c r="A32" s="911">
        <v>27</v>
      </c>
      <c r="B32" s="617">
        <v>550</v>
      </c>
      <c r="C32" s="925" t="s">
        <v>6240</v>
      </c>
      <c r="D32" s="599" t="s">
        <v>6241</v>
      </c>
      <c r="E32" s="926">
        <f>+'DURAND BLANCA'!G1007</f>
        <v>28.300000000000182</v>
      </c>
      <c r="F32" s="904"/>
      <c r="G32" s="927"/>
      <c r="H32" s="928"/>
      <c r="I32" s="929"/>
      <c r="J32" s="929"/>
      <c r="K32" s="929"/>
      <c r="L32" s="929"/>
      <c r="M32" s="929"/>
      <c r="N32" s="686"/>
      <c r="O32" s="930"/>
      <c r="P32" s="930"/>
      <c r="Q32" s="929"/>
      <c r="R32" s="931"/>
      <c r="S32" s="932"/>
      <c r="T32" s="933"/>
      <c r="U32" s="929"/>
      <c r="V32" s="929"/>
      <c r="W32" s="929"/>
      <c r="X32" s="929"/>
      <c r="Y32" s="929"/>
      <c r="Z32" s="929"/>
      <c r="AA32" s="686"/>
      <c r="AB32" s="930"/>
      <c r="AC32" s="930"/>
      <c r="AD32" s="929"/>
      <c r="AE32" s="934"/>
      <c r="AF32" s="931">
        <v>28.3</v>
      </c>
      <c r="AG32" s="922">
        <f t="shared" si="0"/>
        <v>28.3</v>
      </c>
      <c r="AH32" s="923">
        <f t="shared" si="1"/>
        <v>-1.8118839761882555E-13</v>
      </c>
    </row>
    <row r="33" spans="1:34" ht="15" customHeight="1">
      <c r="A33" s="924">
        <v>28</v>
      </c>
      <c r="B33" s="617">
        <v>350</v>
      </c>
      <c r="C33" s="925" t="s">
        <v>6242</v>
      </c>
      <c r="D33" s="599" t="s">
        <v>6243</v>
      </c>
      <c r="E33" s="926">
        <f>+'ESPARTA JULIO'!G807</f>
        <v>499.29999999999995</v>
      </c>
      <c r="F33" s="904"/>
      <c r="G33" s="935">
        <v>10</v>
      </c>
      <c r="H33" s="928"/>
      <c r="I33" s="929"/>
      <c r="J33" s="929"/>
      <c r="K33" s="929"/>
      <c r="L33" s="929">
        <v>350</v>
      </c>
      <c r="M33" s="929"/>
      <c r="N33" s="686"/>
      <c r="O33" s="930"/>
      <c r="P33" s="930"/>
      <c r="Q33" s="929"/>
      <c r="R33" s="931"/>
      <c r="S33" s="932"/>
      <c r="T33" s="933"/>
      <c r="U33" s="929"/>
      <c r="V33" s="929">
        <v>48</v>
      </c>
      <c r="W33" s="929">
        <v>48</v>
      </c>
      <c r="X33" s="929"/>
      <c r="Y33" s="929"/>
      <c r="Z33" s="929"/>
      <c r="AA33" s="686"/>
      <c r="AB33" s="930"/>
      <c r="AC33" s="930"/>
      <c r="AD33" s="929"/>
      <c r="AE33" s="934">
        <v>54</v>
      </c>
      <c r="AF33" s="936">
        <v>43.3</v>
      </c>
      <c r="AG33" s="922">
        <f t="shared" si="0"/>
        <v>553.29999999999995</v>
      </c>
      <c r="AH33" s="923">
        <f t="shared" si="1"/>
        <v>54</v>
      </c>
    </row>
    <row r="34" spans="1:34" ht="15" customHeight="1">
      <c r="A34" s="911">
        <v>29</v>
      </c>
      <c r="B34" s="617">
        <v>300</v>
      </c>
      <c r="C34" s="925"/>
      <c r="D34" s="599" t="s">
        <v>4289</v>
      </c>
      <c r="E34" s="926">
        <f>+'FERREYRA TANIA'!G200</f>
        <v>0</v>
      </c>
      <c r="F34" s="904"/>
      <c r="G34" s="927"/>
      <c r="H34" s="928"/>
      <c r="I34" s="929"/>
      <c r="J34" s="929"/>
      <c r="K34" s="929"/>
      <c r="L34" s="929"/>
      <c r="M34" s="929"/>
      <c r="N34" s="686"/>
      <c r="O34" s="930"/>
      <c r="P34" s="930"/>
      <c r="Q34" s="929"/>
      <c r="R34" s="931"/>
      <c r="S34" s="932"/>
      <c r="T34" s="933"/>
      <c r="U34" s="929"/>
      <c r="V34" s="929"/>
      <c r="W34" s="929"/>
      <c r="X34" s="929"/>
      <c r="Y34" s="929"/>
      <c r="Z34" s="929"/>
      <c r="AA34" s="686"/>
      <c r="AB34" s="930"/>
      <c r="AC34" s="930"/>
      <c r="AD34" s="929"/>
      <c r="AE34" s="934"/>
      <c r="AF34" s="931"/>
      <c r="AG34" s="922">
        <f t="shared" si="0"/>
        <v>0</v>
      </c>
      <c r="AH34" s="923">
        <f t="shared" si="1"/>
        <v>0</v>
      </c>
    </row>
    <row r="35" spans="1:34" ht="15" customHeight="1">
      <c r="A35" s="924">
        <v>30</v>
      </c>
      <c r="B35" s="617">
        <v>500</v>
      </c>
      <c r="C35" s="925"/>
      <c r="D35" s="599" t="s">
        <v>4340</v>
      </c>
      <c r="E35" s="926">
        <f>+'FLORES DOMINICA'!G311</f>
        <v>1044.5</v>
      </c>
      <c r="F35" s="904"/>
      <c r="G35" s="927"/>
      <c r="H35" s="928"/>
      <c r="I35" s="929"/>
      <c r="J35" s="929"/>
      <c r="K35" s="929"/>
      <c r="L35" s="929"/>
      <c r="M35" s="929"/>
      <c r="N35" s="686"/>
      <c r="O35" s="930"/>
      <c r="P35" s="930"/>
      <c r="Q35" s="929"/>
      <c r="R35" s="931"/>
      <c r="S35" s="932">
        <v>500</v>
      </c>
      <c r="T35" s="933"/>
      <c r="U35" s="929"/>
      <c r="V35" s="929"/>
      <c r="W35" s="929"/>
      <c r="X35" s="929"/>
      <c r="Y35" s="929"/>
      <c r="Z35" s="929"/>
      <c r="AA35" s="686"/>
      <c r="AB35" s="930"/>
      <c r="AC35" s="930"/>
      <c r="AD35" s="929">
        <v>15</v>
      </c>
      <c r="AE35" s="934">
        <v>14.5</v>
      </c>
      <c r="AF35" s="931">
        <v>15</v>
      </c>
      <c r="AG35" s="922">
        <f t="shared" si="0"/>
        <v>544.5</v>
      </c>
      <c r="AH35" s="923">
        <f t="shared" si="1"/>
        <v>-500</v>
      </c>
    </row>
    <row r="36" spans="1:34" ht="15" customHeight="1">
      <c r="A36" s="911">
        <v>31</v>
      </c>
      <c r="B36" s="617">
        <v>500</v>
      </c>
      <c r="C36" s="925" t="s">
        <v>6232</v>
      </c>
      <c r="D36" s="599" t="s">
        <v>4362</v>
      </c>
      <c r="E36" s="926">
        <f>+'GARCIA CLEMENCIA'!G1013</f>
        <v>571.59999999999991</v>
      </c>
      <c r="F36" s="904"/>
      <c r="G36" s="927"/>
      <c r="H36" s="928"/>
      <c r="I36" s="929"/>
      <c r="J36" s="929"/>
      <c r="K36" s="929"/>
      <c r="L36" s="929"/>
      <c r="M36" s="929"/>
      <c r="N36" s="686"/>
      <c r="O36" s="930"/>
      <c r="P36" s="930"/>
      <c r="Q36" s="929"/>
      <c r="R36" s="931"/>
      <c r="S36" s="932">
        <v>60</v>
      </c>
      <c r="T36" s="933"/>
      <c r="U36" s="929"/>
      <c r="V36" s="929"/>
      <c r="W36" s="929"/>
      <c r="X36" s="929"/>
      <c r="Y36" s="929"/>
      <c r="Z36" s="929"/>
      <c r="AA36" s="686"/>
      <c r="AB36" s="930"/>
      <c r="AC36" s="930"/>
      <c r="AD36" s="929"/>
      <c r="AE36" s="934">
        <v>11.6</v>
      </c>
      <c r="AF36" s="931"/>
      <c r="AG36" s="922">
        <f t="shared" si="0"/>
        <v>71.599999999999994</v>
      </c>
      <c r="AH36" s="923">
        <f t="shared" si="1"/>
        <v>-499.99999999999989</v>
      </c>
    </row>
    <row r="37" spans="1:34" ht="15" customHeight="1">
      <c r="A37" s="924">
        <v>32</v>
      </c>
      <c r="B37" s="617">
        <v>500</v>
      </c>
      <c r="C37" s="925" t="s">
        <v>6244</v>
      </c>
      <c r="D37" s="599" t="s">
        <v>4515</v>
      </c>
      <c r="E37" s="926">
        <f>+'GOMERO MARGARITA'!G1006</f>
        <v>199.99999999999994</v>
      </c>
      <c r="F37" s="904"/>
      <c r="G37" s="927"/>
      <c r="H37" s="928"/>
      <c r="I37" s="929"/>
      <c r="J37" s="929"/>
      <c r="K37" s="929"/>
      <c r="L37" s="929"/>
      <c r="M37" s="929"/>
      <c r="N37" s="686"/>
      <c r="O37" s="930"/>
      <c r="P37" s="930"/>
      <c r="Q37" s="929"/>
      <c r="R37" s="931"/>
      <c r="S37" s="932"/>
      <c r="T37" s="933"/>
      <c r="U37" s="929"/>
      <c r="V37" s="929"/>
      <c r="W37" s="929"/>
      <c r="X37" s="929"/>
      <c r="Y37" s="929"/>
      <c r="Z37" s="929"/>
      <c r="AA37" s="686"/>
      <c r="AB37" s="930"/>
      <c r="AC37" s="930"/>
      <c r="AD37" s="929"/>
      <c r="AE37" s="934">
        <v>34.299999999999997</v>
      </c>
      <c r="AF37" s="931"/>
      <c r="AG37" s="922">
        <f t="shared" si="0"/>
        <v>34.299999999999997</v>
      </c>
      <c r="AH37" s="923">
        <f t="shared" si="1"/>
        <v>-165.69999999999993</v>
      </c>
    </row>
    <row r="38" spans="1:34" ht="15" customHeight="1">
      <c r="A38" s="911">
        <v>33</v>
      </c>
      <c r="B38" s="617">
        <v>600</v>
      </c>
      <c r="C38" s="925"/>
      <c r="D38" s="599" t="s">
        <v>4667</v>
      </c>
      <c r="E38" s="926">
        <f>+'GOMEZ MARIBEL'!G312</f>
        <v>289.99999999999989</v>
      </c>
      <c r="F38" s="904"/>
      <c r="G38" s="927"/>
      <c r="H38" s="928"/>
      <c r="I38" s="929"/>
      <c r="J38" s="929"/>
      <c r="K38" s="929"/>
      <c r="L38" s="929"/>
      <c r="M38" s="929"/>
      <c r="N38" s="686"/>
      <c r="O38" s="930"/>
      <c r="P38" s="930"/>
      <c r="Q38" s="929"/>
      <c r="R38" s="931"/>
      <c r="S38" s="932">
        <v>200</v>
      </c>
      <c r="T38" s="933"/>
      <c r="U38" s="929"/>
      <c r="V38" s="929"/>
      <c r="W38" s="929"/>
      <c r="X38" s="929"/>
      <c r="Y38" s="929"/>
      <c r="Z38" s="929"/>
      <c r="AA38" s="686"/>
      <c r="AB38" s="930"/>
      <c r="AC38" s="930">
        <v>34</v>
      </c>
      <c r="AD38" s="929">
        <v>33</v>
      </c>
      <c r="AE38" s="934">
        <v>23</v>
      </c>
      <c r="AF38" s="931"/>
      <c r="AG38" s="922">
        <f t="shared" si="0"/>
        <v>290</v>
      </c>
      <c r="AH38" s="923">
        <f t="shared" si="1"/>
        <v>0</v>
      </c>
    </row>
    <row r="39" spans="1:34" s="42" customFormat="1" ht="15" customHeight="1">
      <c r="A39" s="924">
        <v>34</v>
      </c>
      <c r="B39" s="618">
        <v>500</v>
      </c>
      <c r="C39" s="939" t="s">
        <v>6245</v>
      </c>
      <c r="D39" s="599" t="s">
        <v>6246</v>
      </c>
      <c r="E39" s="940">
        <f>+'HERNANDEZ LILIBETH'!G1013</f>
        <v>620.00099999999998</v>
      </c>
      <c r="F39" s="941"/>
      <c r="G39" s="942"/>
      <c r="H39" s="943"/>
      <c r="I39" s="944"/>
      <c r="J39" s="944"/>
      <c r="K39" s="944"/>
      <c r="L39" s="944"/>
      <c r="M39" s="944"/>
      <c r="N39" s="687"/>
      <c r="O39" s="945"/>
      <c r="P39" s="945"/>
      <c r="Q39" s="944"/>
      <c r="R39" s="937"/>
      <c r="S39" s="946">
        <v>150</v>
      </c>
      <c r="T39" s="947"/>
      <c r="U39" s="944"/>
      <c r="V39" s="944"/>
      <c r="W39" s="944"/>
      <c r="X39" s="944"/>
      <c r="Y39" s="944"/>
      <c r="Z39" s="944"/>
      <c r="AA39" s="687"/>
      <c r="AB39" s="945"/>
      <c r="AC39" s="945"/>
      <c r="AD39" s="944"/>
      <c r="AE39" s="948"/>
      <c r="AF39" s="937"/>
      <c r="AG39" s="922">
        <f t="shared" si="0"/>
        <v>150</v>
      </c>
      <c r="AH39" s="923">
        <f t="shared" si="1"/>
        <v>-470.00099999999998</v>
      </c>
    </row>
    <row r="40" spans="1:34" ht="15" hidden="1" customHeight="1">
      <c r="A40" s="911">
        <v>35</v>
      </c>
      <c r="B40" s="617"/>
      <c r="C40" s="949" t="s">
        <v>6247</v>
      </c>
      <c r="D40" s="600" t="s">
        <v>4754</v>
      </c>
      <c r="E40" s="950"/>
      <c r="F40" s="904"/>
      <c r="G40" s="927"/>
      <c r="H40" s="928"/>
      <c r="I40" s="929"/>
      <c r="J40" s="929"/>
      <c r="K40" s="929"/>
      <c r="L40" s="929"/>
      <c r="M40" s="929"/>
      <c r="N40" s="686"/>
      <c r="O40" s="930"/>
      <c r="P40" s="930"/>
      <c r="Q40" s="929"/>
      <c r="R40" s="931"/>
      <c r="S40" s="932"/>
      <c r="T40" s="933"/>
      <c r="U40" s="929"/>
      <c r="V40" s="929"/>
      <c r="W40" s="929"/>
      <c r="X40" s="929"/>
      <c r="Y40" s="929"/>
      <c r="Z40" s="929"/>
      <c r="AA40" s="686"/>
      <c r="AB40" s="930"/>
      <c r="AC40" s="930"/>
      <c r="AD40" s="929"/>
      <c r="AE40" s="934"/>
      <c r="AF40" s="931"/>
      <c r="AG40" s="922">
        <f t="shared" si="0"/>
        <v>0</v>
      </c>
      <c r="AH40" s="923">
        <f t="shared" si="1"/>
        <v>0</v>
      </c>
    </row>
    <row r="41" spans="1:34" ht="15" customHeight="1">
      <c r="A41" s="924">
        <v>36</v>
      </c>
      <c r="B41" s="617"/>
      <c r="C41" s="925" t="s">
        <v>6248</v>
      </c>
      <c r="D41" s="599" t="s">
        <v>6249</v>
      </c>
      <c r="E41" s="926">
        <f>+'LUJAN  DEISSY'!G557</f>
        <v>0</v>
      </c>
      <c r="F41" s="904"/>
      <c r="G41" s="927"/>
      <c r="H41" s="928"/>
      <c r="I41" s="929"/>
      <c r="J41" s="929"/>
      <c r="K41" s="929"/>
      <c r="L41" s="929"/>
      <c r="M41" s="929"/>
      <c r="N41" s="686"/>
      <c r="O41" s="930"/>
      <c r="P41" s="930"/>
      <c r="Q41" s="929"/>
      <c r="R41" s="931"/>
      <c r="S41" s="932"/>
      <c r="T41" s="933"/>
      <c r="U41" s="929"/>
      <c r="V41" s="929"/>
      <c r="W41" s="929"/>
      <c r="X41" s="929"/>
      <c r="Y41" s="929"/>
      <c r="Z41" s="929"/>
      <c r="AA41" s="686"/>
      <c r="AB41" s="930"/>
      <c r="AC41" s="930"/>
      <c r="AD41" s="929"/>
      <c r="AE41" s="934"/>
      <c r="AF41" s="931"/>
      <c r="AG41" s="922">
        <f t="shared" si="0"/>
        <v>0</v>
      </c>
      <c r="AH41" s="923">
        <f t="shared" si="1"/>
        <v>0</v>
      </c>
    </row>
    <row r="42" spans="1:34" ht="15" customHeight="1">
      <c r="A42" s="911">
        <v>37</v>
      </c>
      <c r="B42" s="617">
        <v>500</v>
      </c>
      <c r="C42" s="951" t="s">
        <v>6250</v>
      </c>
      <c r="D42" s="601" t="s">
        <v>6251</v>
      </c>
      <c r="E42" s="952">
        <f>+'AZURZA DAYSI'!G1008</f>
        <v>500</v>
      </c>
      <c r="F42" s="904"/>
      <c r="G42" s="927"/>
      <c r="H42" s="928"/>
      <c r="I42" s="929"/>
      <c r="J42" s="929"/>
      <c r="K42" s="929"/>
      <c r="L42" s="929"/>
      <c r="M42" s="929"/>
      <c r="N42" s="686"/>
      <c r="O42" s="930"/>
      <c r="P42" s="930"/>
      <c r="Q42" s="929"/>
      <c r="R42" s="931"/>
      <c r="S42" s="932"/>
      <c r="T42" s="933"/>
      <c r="U42" s="929"/>
      <c r="V42" s="929"/>
      <c r="W42" s="929"/>
      <c r="X42" s="929"/>
      <c r="Y42" s="929"/>
      <c r="Z42" s="929"/>
      <c r="AA42" s="686"/>
      <c r="AB42" s="930"/>
      <c r="AC42" s="930"/>
      <c r="AD42" s="929"/>
      <c r="AE42" s="934"/>
      <c r="AF42" s="931"/>
      <c r="AG42" s="922">
        <f t="shared" si="0"/>
        <v>0</v>
      </c>
      <c r="AH42" s="923">
        <f t="shared" si="1"/>
        <v>-500</v>
      </c>
    </row>
    <row r="43" spans="1:34" ht="15" customHeight="1">
      <c r="A43" s="924">
        <v>38</v>
      </c>
      <c r="B43" s="617">
        <v>600</v>
      </c>
      <c r="C43" s="953"/>
      <c r="D43" s="954" t="s">
        <v>4732</v>
      </c>
      <c r="E43" s="952">
        <f>+'HERRERA ROMINA'!G309</f>
        <v>1280.5000000000002</v>
      </c>
      <c r="F43" s="904"/>
      <c r="G43" s="927"/>
      <c r="H43" s="928"/>
      <c r="I43" s="929"/>
      <c r="J43" s="929"/>
      <c r="K43" s="929">
        <v>600</v>
      </c>
      <c r="L43" s="929">
        <v>600</v>
      </c>
      <c r="M43" s="929"/>
      <c r="N43" s="686"/>
      <c r="O43" s="930"/>
      <c r="P43" s="930"/>
      <c r="Q43" s="929"/>
      <c r="R43" s="931"/>
      <c r="S43" s="932"/>
      <c r="T43" s="933"/>
      <c r="U43" s="929"/>
      <c r="V43" s="929"/>
      <c r="W43" s="929">
        <v>28</v>
      </c>
      <c r="X43" s="929"/>
      <c r="Y43" s="929"/>
      <c r="Z43" s="929"/>
      <c r="AA43" s="686"/>
      <c r="AB43" s="930"/>
      <c r="AC43" s="930"/>
      <c r="AD43" s="929"/>
      <c r="AE43" s="934">
        <v>37.5</v>
      </c>
      <c r="AF43" s="931">
        <v>15</v>
      </c>
      <c r="AG43" s="922">
        <f t="shared" si="0"/>
        <v>1280.5</v>
      </c>
      <c r="AH43" s="923">
        <f t="shared" si="1"/>
        <v>0</v>
      </c>
    </row>
    <row r="44" spans="1:34" ht="15" customHeight="1">
      <c r="A44" s="911">
        <v>39</v>
      </c>
      <c r="B44" s="617">
        <v>600</v>
      </c>
      <c r="C44" s="953"/>
      <c r="D44" s="954" t="s">
        <v>5155</v>
      </c>
      <c r="E44" s="955">
        <f>+'HERRERA ORFELITA'!G308</f>
        <v>636.40000000000009</v>
      </c>
      <c r="F44" s="904"/>
      <c r="G44" s="927"/>
      <c r="H44" s="928"/>
      <c r="I44" s="929"/>
      <c r="J44" s="929"/>
      <c r="K44" s="929"/>
      <c r="L44" s="929"/>
      <c r="M44" s="929"/>
      <c r="N44" s="686"/>
      <c r="O44" s="930"/>
      <c r="P44" s="930"/>
      <c r="Q44" s="929"/>
      <c r="R44" s="931"/>
      <c r="S44" s="932"/>
      <c r="T44" s="933"/>
      <c r="U44" s="929"/>
      <c r="V44" s="929"/>
      <c r="W44" s="929"/>
      <c r="X44" s="929"/>
      <c r="Y44" s="929"/>
      <c r="Z44" s="929"/>
      <c r="AA44" s="686"/>
      <c r="AB44" s="930"/>
      <c r="AC44" s="930"/>
      <c r="AD44" s="929"/>
      <c r="AE44" s="934">
        <v>36.4</v>
      </c>
      <c r="AF44" s="931"/>
      <c r="AG44" s="922">
        <f t="shared" si="0"/>
        <v>36.4</v>
      </c>
      <c r="AH44" s="923">
        <f t="shared" si="1"/>
        <v>-600.00000000000011</v>
      </c>
    </row>
    <row r="45" spans="1:34" s="42" customFormat="1" ht="15" customHeight="1">
      <c r="A45" s="924">
        <v>40</v>
      </c>
      <c r="B45" s="618">
        <v>400</v>
      </c>
      <c r="C45" s="956"/>
      <c r="D45" s="602" t="s">
        <v>5189</v>
      </c>
      <c r="E45" s="957">
        <f>+'HUAMANI MAXIMO.'!G301</f>
        <v>460</v>
      </c>
      <c r="F45" s="941"/>
      <c r="G45" s="935">
        <v>10</v>
      </c>
      <c r="H45" s="943">
        <v>50</v>
      </c>
      <c r="I45" s="944"/>
      <c r="J45" s="944"/>
      <c r="K45" s="944"/>
      <c r="L45" s="944">
        <v>400</v>
      </c>
      <c r="M45" s="944"/>
      <c r="N45" s="687"/>
      <c r="O45" s="945"/>
      <c r="P45" s="945"/>
      <c r="Q45" s="944"/>
      <c r="R45" s="937"/>
      <c r="S45" s="946"/>
      <c r="T45" s="947"/>
      <c r="U45" s="944"/>
      <c r="V45" s="944"/>
      <c r="W45" s="944"/>
      <c r="X45" s="944"/>
      <c r="Y45" s="944"/>
      <c r="Z45" s="944"/>
      <c r="AA45" s="687"/>
      <c r="AB45" s="945"/>
      <c r="AC45" s="945"/>
      <c r="AD45" s="944"/>
      <c r="AE45" s="948"/>
      <c r="AF45" s="937"/>
      <c r="AG45" s="922">
        <f t="shared" si="0"/>
        <v>460</v>
      </c>
      <c r="AH45" s="923">
        <f t="shared" si="1"/>
        <v>0</v>
      </c>
    </row>
    <row r="46" spans="1:34" ht="15" hidden="1" customHeight="1">
      <c r="A46" s="911">
        <v>41</v>
      </c>
      <c r="B46" s="617"/>
      <c r="C46" s="949" t="s">
        <v>6252</v>
      </c>
      <c r="D46" s="600" t="s">
        <v>6253</v>
      </c>
      <c r="E46" s="950">
        <f>+'IBARRA EMMA'!G122</f>
        <v>2.4868995751603507E-13</v>
      </c>
      <c r="F46" s="904"/>
      <c r="G46" s="927"/>
      <c r="H46" s="928"/>
      <c r="I46" s="929"/>
      <c r="J46" s="929"/>
      <c r="K46" s="929"/>
      <c r="L46" s="929"/>
      <c r="M46" s="929"/>
      <c r="N46" s="686"/>
      <c r="O46" s="930"/>
      <c r="P46" s="930"/>
      <c r="Q46" s="929"/>
      <c r="R46" s="931"/>
      <c r="S46" s="932"/>
      <c r="T46" s="933"/>
      <c r="U46" s="929"/>
      <c r="V46" s="929"/>
      <c r="W46" s="929"/>
      <c r="X46" s="929"/>
      <c r="Y46" s="929"/>
      <c r="Z46" s="929"/>
      <c r="AA46" s="686"/>
      <c r="AB46" s="930"/>
      <c r="AC46" s="930"/>
      <c r="AD46" s="929"/>
      <c r="AE46" s="934"/>
      <c r="AF46" s="931"/>
      <c r="AG46" s="922">
        <f t="shared" si="0"/>
        <v>0</v>
      </c>
      <c r="AH46" s="923">
        <f t="shared" si="1"/>
        <v>-2.4868995751603507E-13</v>
      </c>
    </row>
    <row r="47" spans="1:34" ht="15" customHeight="1">
      <c r="A47" s="924">
        <v>42</v>
      </c>
      <c r="B47" s="617">
        <v>550</v>
      </c>
      <c r="C47" s="925" t="s">
        <v>6254</v>
      </c>
      <c r="D47" s="599" t="s">
        <v>5324</v>
      </c>
      <c r="E47" s="926">
        <f>+'LA ROSA MARGARITA'!G1008</f>
        <v>2.2737367544323206E-13</v>
      </c>
      <c r="F47" s="904"/>
      <c r="G47" s="927"/>
      <c r="H47" s="928"/>
      <c r="I47" s="929"/>
      <c r="J47" s="929"/>
      <c r="K47" s="929"/>
      <c r="L47" s="929"/>
      <c r="M47" s="929"/>
      <c r="N47" s="686"/>
      <c r="O47" s="930"/>
      <c r="P47" s="930"/>
      <c r="Q47" s="929"/>
      <c r="R47" s="931"/>
      <c r="S47" s="932"/>
      <c r="T47" s="933"/>
      <c r="U47" s="929"/>
      <c r="V47" s="929"/>
      <c r="W47" s="929"/>
      <c r="X47" s="929"/>
      <c r="Y47" s="929"/>
      <c r="Z47" s="929"/>
      <c r="AA47" s="686"/>
      <c r="AB47" s="930"/>
      <c r="AC47" s="930"/>
      <c r="AD47" s="929"/>
      <c r="AE47" s="934">
        <v>46.2</v>
      </c>
      <c r="AF47" s="931">
        <v>28.3</v>
      </c>
      <c r="AG47" s="922">
        <f>H47+I47+J47+K47+L47+M47+N47+O47+P47+Q47+T47+U47+V47+W47+X47+Y47+Z47+AA47+AB47+AC47+AF47+G47+AD47+R47+AE47+S47</f>
        <v>74.5</v>
      </c>
      <c r="AH47" s="923">
        <f t="shared" si="1"/>
        <v>74.499999999999773</v>
      </c>
    </row>
    <row r="48" spans="1:34" ht="15" customHeight="1">
      <c r="A48" s="911">
        <v>43</v>
      </c>
      <c r="B48" s="617">
        <v>500</v>
      </c>
      <c r="C48" s="925" t="s">
        <v>6255</v>
      </c>
      <c r="D48" s="599" t="s">
        <v>5389</v>
      </c>
      <c r="E48" s="926">
        <f>+'LAPAS MARIA'!G1004</f>
        <v>20.599999999999909</v>
      </c>
      <c r="F48" s="904"/>
      <c r="G48" s="927"/>
      <c r="H48" s="928"/>
      <c r="I48" s="929"/>
      <c r="J48" s="929"/>
      <c r="K48" s="929"/>
      <c r="L48" s="929"/>
      <c r="M48" s="929"/>
      <c r="N48" s="686"/>
      <c r="O48" s="930"/>
      <c r="P48" s="930"/>
      <c r="Q48" s="929"/>
      <c r="R48" s="931"/>
      <c r="S48" s="932"/>
      <c r="T48" s="933"/>
      <c r="U48" s="929"/>
      <c r="V48" s="929"/>
      <c r="W48" s="929"/>
      <c r="X48" s="929"/>
      <c r="Y48" s="929"/>
      <c r="Z48" s="929"/>
      <c r="AA48" s="686"/>
      <c r="AB48" s="930"/>
      <c r="AC48" s="930"/>
      <c r="AD48" s="929"/>
      <c r="AE48" s="934">
        <v>20.6</v>
      </c>
      <c r="AF48" s="931"/>
      <c r="AG48" s="922">
        <f t="shared" si="0"/>
        <v>20.6</v>
      </c>
      <c r="AH48" s="923">
        <f t="shared" si="1"/>
        <v>9.2370555648813024E-14</v>
      </c>
    </row>
    <row r="49" spans="1:34" ht="15" customHeight="1">
      <c r="A49" s="924">
        <v>44</v>
      </c>
      <c r="B49" s="617">
        <v>500</v>
      </c>
      <c r="C49" s="925" t="s">
        <v>6256</v>
      </c>
      <c r="D49" s="599" t="s">
        <v>2324</v>
      </c>
      <c r="E49" s="926">
        <f>+'CARRASCO MERY'!G1008</f>
        <v>600</v>
      </c>
      <c r="F49" s="904"/>
      <c r="G49" s="927"/>
      <c r="H49" s="928"/>
      <c r="I49" s="929"/>
      <c r="J49" s="929"/>
      <c r="K49" s="929"/>
      <c r="L49" s="929"/>
      <c r="M49" s="929"/>
      <c r="N49" s="686"/>
      <c r="O49" s="930"/>
      <c r="P49" s="930"/>
      <c r="Q49" s="929"/>
      <c r="R49" s="931"/>
      <c r="S49" s="932">
        <v>100</v>
      </c>
      <c r="T49" s="933"/>
      <c r="U49" s="929"/>
      <c r="V49" s="929"/>
      <c r="W49" s="929"/>
      <c r="X49" s="929"/>
      <c r="Y49" s="929"/>
      <c r="Z49" s="929"/>
      <c r="AA49" s="686"/>
      <c r="AB49" s="930"/>
      <c r="AC49" s="930"/>
      <c r="AD49" s="929"/>
      <c r="AE49" s="934"/>
      <c r="AF49" s="931"/>
      <c r="AG49" s="922">
        <f t="shared" si="0"/>
        <v>100</v>
      </c>
      <c r="AH49" s="923">
        <f t="shared" si="1"/>
        <v>-500</v>
      </c>
    </row>
    <row r="50" spans="1:34" ht="15" customHeight="1">
      <c r="A50" s="911">
        <v>45</v>
      </c>
      <c r="B50" s="617">
        <v>750</v>
      </c>
      <c r="C50" s="925" t="s">
        <v>6257</v>
      </c>
      <c r="D50" s="599" t="s">
        <v>6258</v>
      </c>
      <c r="E50" s="926">
        <f>+'LEON RODRIGUEZ - FUENTES'!G1003</f>
        <v>-15.40000000000007</v>
      </c>
      <c r="F50" s="904"/>
      <c r="G50" s="927"/>
      <c r="H50" s="928"/>
      <c r="I50" s="929"/>
      <c r="J50" s="929"/>
      <c r="K50" s="929"/>
      <c r="L50" s="929"/>
      <c r="M50" s="929"/>
      <c r="N50" s="686"/>
      <c r="O50" s="930"/>
      <c r="P50" s="930"/>
      <c r="Q50" s="929"/>
      <c r="R50" s="931"/>
      <c r="S50" s="932"/>
      <c r="T50" s="933"/>
      <c r="U50" s="929"/>
      <c r="V50" s="929"/>
      <c r="W50" s="929"/>
      <c r="X50" s="929"/>
      <c r="Y50" s="929"/>
      <c r="Z50" s="929"/>
      <c r="AA50" s="686"/>
      <c r="AB50" s="930"/>
      <c r="AC50" s="930"/>
      <c r="AD50" s="929"/>
      <c r="AE50" s="934">
        <v>-15.4</v>
      </c>
      <c r="AF50" s="931"/>
      <c r="AG50" s="922">
        <f t="shared" si="0"/>
        <v>-15.4</v>
      </c>
      <c r="AH50" s="923">
        <f t="shared" si="1"/>
        <v>6.9277916736609768E-14</v>
      </c>
    </row>
    <row r="51" spans="1:34" ht="15" customHeight="1">
      <c r="A51" s="924">
        <v>46</v>
      </c>
      <c r="B51" s="617">
        <v>500</v>
      </c>
      <c r="C51" s="925" t="s">
        <v>6259</v>
      </c>
      <c r="D51" s="599" t="s">
        <v>5652</v>
      </c>
      <c r="E51" s="926">
        <f>+'LEONARDO ROSANA'!G1008</f>
        <v>0</v>
      </c>
      <c r="F51" s="904"/>
      <c r="G51" s="927"/>
      <c r="H51" s="928"/>
      <c r="I51" s="929"/>
      <c r="J51" s="929"/>
      <c r="K51" s="929"/>
      <c r="L51" s="929"/>
      <c r="M51" s="929"/>
      <c r="N51" s="686"/>
      <c r="O51" s="930"/>
      <c r="P51" s="930"/>
      <c r="Q51" s="929"/>
      <c r="R51" s="931"/>
      <c r="S51" s="932"/>
      <c r="T51" s="933"/>
      <c r="U51" s="929"/>
      <c r="V51" s="929"/>
      <c r="W51" s="929"/>
      <c r="X51" s="929"/>
      <c r="Y51" s="929"/>
      <c r="Z51" s="929"/>
      <c r="AA51" s="686"/>
      <c r="AB51" s="930"/>
      <c r="AC51" s="930"/>
      <c r="AD51" s="929"/>
      <c r="AE51" s="934"/>
      <c r="AF51" s="931"/>
      <c r="AG51" s="922">
        <f t="shared" si="0"/>
        <v>0</v>
      </c>
      <c r="AH51" s="923">
        <f t="shared" si="1"/>
        <v>0</v>
      </c>
    </row>
    <row r="52" spans="1:34" s="42" customFormat="1" ht="15" customHeight="1">
      <c r="A52" s="911">
        <v>47</v>
      </c>
      <c r="B52" s="618">
        <v>500</v>
      </c>
      <c r="C52" s="958"/>
      <c r="D52" s="599" t="s">
        <v>6260</v>
      </c>
      <c r="E52" s="940">
        <f>+'LEONARDO FEDERICO'!G308</f>
        <v>0</v>
      </c>
      <c r="F52" s="941"/>
      <c r="G52" s="942"/>
      <c r="H52" s="943"/>
      <c r="I52" s="944"/>
      <c r="J52" s="944"/>
      <c r="K52" s="944"/>
      <c r="L52" s="944"/>
      <c r="M52" s="944"/>
      <c r="N52" s="687"/>
      <c r="O52" s="945"/>
      <c r="P52" s="945"/>
      <c r="Q52" s="944"/>
      <c r="R52" s="937"/>
      <c r="S52" s="946"/>
      <c r="T52" s="947"/>
      <c r="U52" s="944"/>
      <c r="V52" s="944"/>
      <c r="W52" s="944"/>
      <c r="X52" s="944"/>
      <c r="Y52" s="944"/>
      <c r="Z52" s="944"/>
      <c r="AA52" s="687"/>
      <c r="AB52" s="945"/>
      <c r="AC52" s="945"/>
      <c r="AD52" s="944"/>
      <c r="AE52" s="948"/>
      <c r="AF52" s="937"/>
      <c r="AG52" s="922">
        <f t="shared" si="0"/>
        <v>0</v>
      </c>
      <c r="AH52" s="923">
        <f t="shared" si="1"/>
        <v>0</v>
      </c>
    </row>
    <row r="53" spans="1:34" s="111" customFormat="1" ht="15" hidden="1" customHeight="1">
      <c r="A53" s="924">
        <v>48</v>
      </c>
      <c r="B53" s="619"/>
      <c r="C53" s="959"/>
      <c r="D53" s="600" t="s">
        <v>6261</v>
      </c>
      <c r="E53" s="960"/>
      <c r="F53" s="961"/>
      <c r="G53" s="935"/>
      <c r="H53" s="962"/>
      <c r="I53" s="963"/>
      <c r="J53" s="963"/>
      <c r="K53" s="963"/>
      <c r="L53" s="963"/>
      <c r="M53" s="963"/>
      <c r="N53" s="688"/>
      <c r="O53" s="964"/>
      <c r="P53" s="964"/>
      <c r="Q53" s="963"/>
      <c r="R53" s="965"/>
      <c r="S53" s="966"/>
      <c r="T53" s="967"/>
      <c r="U53" s="963"/>
      <c r="V53" s="963"/>
      <c r="W53" s="963"/>
      <c r="X53" s="963"/>
      <c r="Y53" s="963"/>
      <c r="Z53" s="963"/>
      <c r="AA53" s="688"/>
      <c r="AB53" s="964"/>
      <c r="AC53" s="964"/>
      <c r="AD53" s="963"/>
      <c r="AE53" s="968"/>
      <c r="AF53" s="965"/>
      <c r="AG53" s="922">
        <f t="shared" si="0"/>
        <v>0</v>
      </c>
      <c r="AH53" s="923">
        <f t="shared" si="1"/>
        <v>0</v>
      </c>
    </row>
    <row r="54" spans="1:34" ht="15" hidden="1" customHeight="1">
      <c r="A54" s="911">
        <v>49</v>
      </c>
      <c r="B54" s="617"/>
      <c r="C54" s="959"/>
      <c r="D54" s="603" t="s">
        <v>6262</v>
      </c>
      <c r="E54" s="960"/>
      <c r="F54" s="904"/>
      <c r="G54" s="927"/>
      <c r="H54" s="928"/>
      <c r="I54" s="929"/>
      <c r="J54" s="929"/>
      <c r="K54" s="929"/>
      <c r="L54" s="929"/>
      <c r="M54" s="929"/>
      <c r="N54" s="686"/>
      <c r="O54" s="930"/>
      <c r="P54" s="930"/>
      <c r="Q54" s="929"/>
      <c r="R54" s="931"/>
      <c r="S54" s="932"/>
      <c r="T54" s="933"/>
      <c r="U54" s="929"/>
      <c r="V54" s="929"/>
      <c r="W54" s="929"/>
      <c r="X54" s="929"/>
      <c r="Y54" s="929"/>
      <c r="Z54" s="929"/>
      <c r="AA54" s="686"/>
      <c r="AB54" s="930"/>
      <c r="AC54" s="930"/>
      <c r="AD54" s="929"/>
      <c r="AE54" s="934"/>
      <c r="AF54" s="931"/>
      <c r="AG54" s="922">
        <f t="shared" si="0"/>
        <v>0</v>
      </c>
      <c r="AH54" s="923">
        <f t="shared" si="1"/>
        <v>0</v>
      </c>
    </row>
    <row r="55" spans="1:34" ht="15" customHeight="1">
      <c r="A55" s="924">
        <v>50</v>
      </c>
      <c r="B55" s="617">
        <v>450</v>
      </c>
      <c r="C55" s="951"/>
      <c r="D55" s="601" t="s">
        <v>6263</v>
      </c>
      <c r="E55" s="952">
        <f>+'CERRON OBDULIA'!G400</f>
        <v>470</v>
      </c>
      <c r="F55" s="904"/>
      <c r="G55" s="927"/>
      <c r="H55" s="928"/>
      <c r="I55" s="929"/>
      <c r="J55" s="929"/>
      <c r="K55" s="929"/>
      <c r="L55" s="929">
        <v>450</v>
      </c>
      <c r="M55" s="929"/>
      <c r="N55" s="686"/>
      <c r="O55" s="930"/>
      <c r="P55" s="930"/>
      <c r="Q55" s="929"/>
      <c r="R55" s="931"/>
      <c r="S55" s="932">
        <v>0</v>
      </c>
      <c r="T55" s="933"/>
      <c r="U55" s="929"/>
      <c r="V55" s="929"/>
      <c r="W55" s="929"/>
      <c r="X55" s="929"/>
      <c r="Y55" s="929"/>
      <c r="Z55" s="929"/>
      <c r="AA55" s="686"/>
      <c r="AB55" s="930"/>
      <c r="AC55" s="930"/>
      <c r="AD55" s="929"/>
      <c r="AE55" s="934"/>
      <c r="AF55" s="931">
        <v>20</v>
      </c>
      <c r="AG55" s="922">
        <f t="shared" si="0"/>
        <v>470</v>
      </c>
      <c r="AH55" s="923">
        <f t="shared" si="1"/>
        <v>0</v>
      </c>
    </row>
    <row r="56" spans="1:34" ht="15" customHeight="1">
      <c r="A56" s="911">
        <v>51</v>
      </c>
      <c r="B56" s="617">
        <v>300</v>
      </c>
      <c r="C56" s="969"/>
      <c r="D56" s="604" t="s">
        <v>5192</v>
      </c>
      <c r="E56" s="970">
        <f>+'LUCIANO KARINA'!G302</f>
        <v>0</v>
      </c>
      <c r="F56" s="904"/>
      <c r="G56" s="927"/>
      <c r="H56" s="928"/>
      <c r="I56" s="929"/>
      <c r="J56" s="929"/>
      <c r="K56" s="929"/>
      <c r="L56" s="929"/>
      <c r="M56" s="929"/>
      <c r="N56" s="686"/>
      <c r="O56" s="930"/>
      <c r="P56" s="930"/>
      <c r="Q56" s="929"/>
      <c r="R56" s="931"/>
      <c r="S56" s="932"/>
      <c r="T56" s="933"/>
      <c r="U56" s="929"/>
      <c r="V56" s="929"/>
      <c r="W56" s="929"/>
      <c r="X56" s="929"/>
      <c r="Y56" s="929"/>
      <c r="Z56" s="929"/>
      <c r="AA56" s="686"/>
      <c r="AB56" s="930"/>
      <c r="AC56" s="930"/>
      <c r="AD56" s="929"/>
      <c r="AE56" s="934"/>
      <c r="AF56" s="931"/>
      <c r="AG56" s="922">
        <f t="shared" si="0"/>
        <v>0</v>
      </c>
      <c r="AH56" s="923">
        <f t="shared" si="1"/>
        <v>0</v>
      </c>
    </row>
    <row r="57" spans="1:34" s="42" customFormat="1" ht="15" customHeight="1">
      <c r="A57" s="924">
        <v>52</v>
      </c>
      <c r="B57" s="618">
        <v>500</v>
      </c>
      <c r="C57" s="958"/>
      <c r="D57" s="605" t="s">
        <v>6264</v>
      </c>
      <c r="E57" s="971">
        <f>+'ENCARNACION GLADYS'!G306</f>
        <v>1000</v>
      </c>
      <c r="F57" s="941"/>
      <c r="G57" s="942"/>
      <c r="H57" s="943"/>
      <c r="I57" s="944"/>
      <c r="J57" s="944"/>
      <c r="K57" s="944"/>
      <c r="L57" s="944">
        <v>500</v>
      </c>
      <c r="M57" s="944"/>
      <c r="N57" s="687"/>
      <c r="O57" s="945"/>
      <c r="P57" s="945"/>
      <c r="Q57" s="944"/>
      <c r="R57" s="937"/>
      <c r="S57" s="946"/>
      <c r="T57" s="947"/>
      <c r="U57" s="944"/>
      <c r="V57" s="944"/>
      <c r="W57" s="944"/>
      <c r="X57" s="944"/>
      <c r="Y57" s="944"/>
      <c r="Z57" s="944"/>
      <c r="AA57" s="687"/>
      <c r="AB57" s="945"/>
      <c r="AC57" s="945"/>
      <c r="AD57" s="944"/>
      <c r="AE57" s="948"/>
      <c r="AF57" s="937"/>
      <c r="AG57" s="922">
        <f t="shared" si="0"/>
        <v>500</v>
      </c>
      <c r="AH57" s="923">
        <f t="shared" si="1"/>
        <v>-500</v>
      </c>
    </row>
    <row r="58" spans="1:34" ht="15" hidden="1" customHeight="1">
      <c r="A58" s="911">
        <v>53</v>
      </c>
      <c r="B58" s="617"/>
      <c r="C58" s="959"/>
      <c r="D58" s="603" t="s">
        <v>1291</v>
      </c>
      <c r="E58" s="960"/>
      <c r="F58" s="904"/>
      <c r="G58" s="927"/>
      <c r="H58" s="928"/>
      <c r="I58" s="929"/>
      <c r="J58" s="929"/>
      <c r="K58" s="929"/>
      <c r="L58" s="929"/>
      <c r="M58" s="929"/>
      <c r="N58" s="686"/>
      <c r="O58" s="930"/>
      <c r="P58" s="930"/>
      <c r="Q58" s="929"/>
      <c r="R58" s="931"/>
      <c r="S58" s="932"/>
      <c r="T58" s="933"/>
      <c r="U58" s="929"/>
      <c r="V58" s="929"/>
      <c r="W58" s="929"/>
      <c r="X58" s="929"/>
      <c r="Y58" s="929"/>
      <c r="Z58" s="929"/>
      <c r="AA58" s="686"/>
      <c r="AB58" s="930"/>
      <c r="AC58" s="930"/>
      <c r="AD58" s="929"/>
      <c r="AE58" s="934"/>
      <c r="AF58" s="931"/>
      <c r="AG58" s="922">
        <f t="shared" si="0"/>
        <v>0</v>
      </c>
      <c r="AH58" s="923">
        <f t="shared" si="1"/>
        <v>0</v>
      </c>
    </row>
    <row r="59" spans="1:34" ht="15" customHeight="1">
      <c r="A59" s="924">
        <v>54</v>
      </c>
      <c r="B59" s="617">
        <v>1200</v>
      </c>
      <c r="C59" s="951"/>
      <c r="D59" s="601" t="s">
        <v>6265</v>
      </c>
      <c r="E59" s="952">
        <f>+'COLINA SIRLEY'!G506</f>
        <v>1306.8</v>
      </c>
      <c r="F59" s="904"/>
      <c r="G59" s="927"/>
      <c r="H59" s="928"/>
      <c r="I59" s="929"/>
      <c r="J59" s="929"/>
      <c r="K59" s="929"/>
      <c r="L59" s="929"/>
      <c r="M59" s="929"/>
      <c r="N59" s="686"/>
      <c r="O59" s="930"/>
      <c r="P59" s="930"/>
      <c r="Q59" s="929"/>
      <c r="R59" s="931"/>
      <c r="S59" s="932"/>
      <c r="T59" s="933"/>
      <c r="U59" s="929"/>
      <c r="V59" s="929"/>
      <c r="W59" s="929"/>
      <c r="X59" s="929"/>
      <c r="Y59" s="929"/>
      <c r="Z59" s="929"/>
      <c r="AA59" s="686"/>
      <c r="AB59" s="930"/>
      <c r="AC59" s="930"/>
      <c r="AD59" s="929"/>
      <c r="AE59" s="934">
        <v>106.8</v>
      </c>
      <c r="AF59" s="931"/>
      <c r="AG59" s="922">
        <f t="shared" si="0"/>
        <v>106.8</v>
      </c>
      <c r="AH59" s="923">
        <f t="shared" si="1"/>
        <v>-1200</v>
      </c>
    </row>
    <row r="60" spans="1:34">
      <c r="A60" s="911">
        <v>55</v>
      </c>
      <c r="B60" s="620">
        <v>500</v>
      </c>
      <c r="C60" s="951" t="s">
        <v>6266</v>
      </c>
      <c r="D60" s="601" t="s">
        <v>5831</v>
      </c>
      <c r="E60" s="952">
        <f>+'LOPEZ HAYDEE'!G1006</f>
        <v>48.899999999999977</v>
      </c>
      <c r="F60" s="904"/>
      <c r="G60" s="972"/>
      <c r="H60" s="973"/>
      <c r="I60" s="974"/>
      <c r="J60" s="974"/>
      <c r="K60" s="974"/>
      <c r="L60" s="974"/>
      <c r="M60" s="974"/>
      <c r="N60" s="689"/>
      <c r="O60" s="975"/>
      <c r="P60" s="975"/>
      <c r="Q60" s="974"/>
      <c r="R60" s="976"/>
      <c r="S60" s="977"/>
      <c r="T60" s="978"/>
      <c r="U60" s="974"/>
      <c r="V60" s="974"/>
      <c r="W60" s="974"/>
      <c r="X60" s="974"/>
      <c r="Y60" s="974"/>
      <c r="Z60" s="974"/>
      <c r="AA60" s="689"/>
      <c r="AB60" s="975"/>
      <c r="AC60" s="975"/>
      <c r="AD60" s="974"/>
      <c r="AE60" s="979">
        <v>20.6</v>
      </c>
      <c r="AF60" s="976">
        <v>28.3</v>
      </c>
      <c r="AG60" s="980">
        <f t="shared" si="0"/>
        <v>48.900000000000006</v>
      </c>
      <c r="AH60" s="923">
        <f t="shared" si="1"/>
        <v>0</v>
      </c>
    </row>
    <row r="61" spans="1:34">
      <c r="B61" s="901"/>
      <c r="C61" s="981" t="s">
        <v>6267</v>
      </c>
      <c r="D61" s="982"/>
      <c r="E61" s="983">
        <f>SUM(E6:E60)</f>
        <v>25774.902499999997</v>
      </c>
      <c r="F61" s="904"/>
      <c r="G61" s="984">
        <f>SUM(G6:G60)</f>
        <v>234.9</v>
      </c>
      <c r="H61" s="985">
        <f t="shared" ref="G61:AF61" si="2">SUM(H6:H60)</f>
        <v>50</v>
      </c>
      <c r="I61" s="985">
        <f t="shared" si="2"/>
        <v>0</v>
      </c>
      <c r="J61" s="985">
        <f t="shared" si="2"/>
        <v>0</v>
      </c>
      <c r="K61" s="985">
        <f t="shared" si="2"/>
        <v>900</v>
      </c>
      <c r="L61" s="985">
        <f t="shared" si="2"/>
        <v>2800</v>
      </c>
      <c r="M61" s="985">
        <f t="shared" si="2"/>
        <v>0</v>
      </c>
      <c r="N61" s="985">
        <f t="shared" si="2"/>
        <v>0</v>
      </c>
      <c r="O61" s="985">
        <f t="shared" si="2"/>
        <v>0</v>
      </c>
      <c r="P61" s="985">
        <f t="shared" si="2"/>
        <v>0</v>
      </c>
      <c r="Q61" s="985">
        <f t="shared" si="2"/>
        <v>38.4</v>
      </c>
      <c r="R61" s="985">
        <f t="shared" si="2"/>
        <v>1000</v>
      </c>
      <c r="S61" s="986">
        <f t="shared" si="2"/>
        <v>3668</v>
      </c>
      <c r="T61" s="984">
        <v>0</v>
      </c>
      <c r="U61" s="984">
        <v>0</v>
      </c>
      <c r="V61" s="984">
        <v>48</v>
      </c>
      <c r="W61" s="984">
        <v>76</v>
      </c>
      <c r="X61" s="984">
        <v>0</v>
      </c>
      <c r="Y61" s="984">
        <v>0</v>
      </c>
      <c r="Z61" s="984">
        <v>20.6</v>
      </c>
      <c r="AA61" s="984">
        <v>128.1</v>
      </c>
      <c r="AB61" s="984">
        <v>149.4</v>
      </c>
      <c r="AC61" s="984">
        <v>423.5</v>
      </c>
      <c r="AD61" s="984">
        <v>1335.1999999999998</v>
      </c>
      <c r="AE61" s="984">
        <f t="shared" si="2"/>
        <v>890.70000000000016</v>
      </c>
      <c r="AF61" s="987">
        <f t="shared" si="2"/>
        <v>329.70000000000005</v>
      </c>
      <c r="AG61" s="984">
        <f>SUM(AG6:AG60)</f>
        <v>10497.7</v>
      </c>
      <c r="AH61" s="904"/>
    </row>
    <row r="62" spans="1:34">
      <c r="C62" s="803"/>
      <c r="E62" s="12"/>
    </row>
  </sheetData>
  <sortState xmlns:xlrd2="http://schemas.microsoft.com/office/spreadsheetml/2017/richdata2" ref="A6:A60">
    <sortCondition ref="A6:A60"/>
  </sortState>
  <mergeCells count="3">
    <mergeCell ref="C61:D61"/>
    <mergeCell ref="H4:S4"/>
    <mergeCell ref="T4:AE4"/>
  </mergeCells>
  <printOptions horizontalCentered="1"/>
  <pageMargins left="0.25" right="0.25" top="0.75" bottom="0.75" header="0.3" footer="0.3"/>
  <pageSetup paperSize="9" orientation="landscape" r:id="rId1"/>
  <legacy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0DC4-2EDF-4D92-ABDD-E90506E74027}">
  <sheetPr>
    <tabColor rgb="FFFF0000"/>
    <pageSetUpPr fitToPage="1"/>
  </sheetPr>
  <dimension ref="A3:G57"/>
  <sheetViews>
    <sheetView showGridLines="0" zoomScale="85" zoomScaleNormal="85" workbookViewId="0">
      <selection activeCell="D31" sqref="D31"/>
    </sheetView>
  </sheetViews>
  <sheetFormatPr defaultColWidth="11.42578125" defaultRowHeight="15"/>
  <cols>
    <col min="1" max="1" width="4.7109375" customWidth="1"/>
    <col min="2" max="2" width="10" style="88" customWidth="1"/>
    <col min="3" max="3" width="49" customWidth="1"/>
    <col min="4" max="4" width="15.7109375" customWidth="1"/>
  </cols>
  <sheetData>
    <row r="3" spans="1:6" s="487" customFormat="1" ht="16.5" thickBot="1">
      <c r="B3" s="488"/>
      <c r="C3" s="489" t="s">
        <v>6268</v>
      </c>
      <c r="D3" s="490"/>
    </row>
    <row r="4" spans="1:6" ht="15.75" thickBot="1">
      <c r="B4" s="899"/>
      <c r="C4" s="900" t="s">
        <v>6269</v>
      </c>
      <c r="D4" s="471" t="s">
        <v>6270</v>
      </c>
    </row>
    <row r="5" spans="1:6" ht="15" customHeight="1">
      <c r="A5">
        <v>1</v>
      </c>
      <c r="B5" s="472" t="s">
        <v>6213</v>
      </c>
      <c r="C5" s="473" t="s">
        <v>6214</v>
      </c>
      <c r="D5" s="474">
        <f>+'AIRE HECTOR'!H706</f>
        <v>0</v>
      </c>
    </row>
    <row r="6" spans="1:6" ht="15" customHeight="1">
      <c r="A6">
        <v>2</v>
      </c>
      <c r="B6" s="475" t="s">
        <v>6271</v>
      </c>
      <c r="C6" s="476" t="s">
        <v>156</v>
      </c>
      <c r="D6" s="477">
        <f>+'ALARCON MARTHA'!H679</f>
        <v>7201</v>
      </c>
      <c r="F6" s="121"/>
    </row>
    <row r="7" spans="1:6" ht="15" customHeight="1">
      <c r="A7">
        <v>3</v>
      </c>
      <c r="B7" s="475" t="s">
        <v>6272</v>
      </c>
      <c r="C7" s="476" t="s">
        <v>339</v>
      </c>
      <c r="D7" s="477">
        <f>+'ALVAREZ EDGAR'!H738</f>
        <v>2000</v>
      </c>
    </row>
    <row r="8" spans="1:6" ht="15" customHeight="1">
      <c r="A8">
        <v>4</v>
      </c>
      <c r="B8" s="475" t="s">
        <v>6217</v>
      </c>
      <c r="C8" s="476" t="s">
        <v>6218</v>
      </c>
      <c r="D8" s="477">
        <f>+'ANCHAYA ABEL'!H303</f>
        <v>3300</v>
      </c>
    </row>
    <row r="9" spans="1:6" ht="15" customHeight="1">
      <c r="A9">
        <v>5</v>
      </c>
      <c r="B9" s="475" t="s">
        <v>6219</v>
      </c>
      <c r="C9" s="476" t="s">
        <v>6220</v>
      </c>
      <c r="D9" s="477">
        <f>+'ARMESTAR JUANA '!H626</f>
        <v>1050</v>
      </c>
    </row>
    <row r="10" spans="1:6" ht="15" customHeight="1">
      <c r="A10">
        <v>6</v>
      </c>
      <c r="B10" s="475" t="s">
        <v>6221</v>
      </c>
      <c r="C10" s="476" t="s">
        <v>959</v>
      </c>
      <c r="D10" s="477">
        <f>+'ARREDONDO GLADYS'!H780</f>
        <v>1000</v>
      </c>
    </row>
    <row r="11" spans="1:6" ht="15" customHeight="1">
      <c r="A11">
        <v>7</v>
      </c>
      <c r="B11" s="475" t="s">
        <v>6222</v>
      </c>
      <c r="C11" s="476" t="s">
        <v>1142</v>
      </c>
      <c r="D11" s="477">
        <f>+'AVILA ROSA'!H554</f>
        <v>0</v>
      </c>
    </row>
    <row r="12" spans="1:6" ht="15" customHeight="1">
      <c r="A12">
        <v>8</v>
      </c>
      <c r="B12" s="475"/>
      <c r="C12" s="476" t="s">
        <v>1291</v>
      </c>
      <c r="D12" s="477">
        <f>+'AYALA HILARY'!H121</f>
        <v>1000</v>
      </c>
    </row>
    <row r="13" spans="1:6" ht="15" customHeight="1">
      <c r="A13">
        <v>9</v>
      </c>
      <c r="B13" s="475" t="s">
        <v>6223</v>
      </c>
      <c r="C13" s="476" t="s">
        <v>775</v>
      </c>
      <c r="D13" s="477">
        <v>0</v>
      </c>
    </row>
    <row r="14" spans="1:6" ht="15" customHeight="1">
      <c r="A14">
        <v>10</v>
      </c>
      <c r="B14" s="475" t="s">
        <v>6224</v>
      </c>
      <c r="C14" s="476" t="s">
        <v>6273</v>
      </c>
      <c r="D14" s="477">
        <v>0</v>
      </c>
    </row>
    <row r="15" spans="1:6" ht="15" customHeight="1">
      <c r="A15">
        <v>11</v>
      </c>
      <c r="B15" s="475"/>
      <c r="C15" s="476" t="s">
        <v>1502</v>
      </c>
      <c r="D15" s="477">
        <v>0</v>
      </c>
    </row>
    <row r="16" spans="1:6" ht="15" customHeight="1">
      <c r="A16">
        <v>12</v>
      </c>
      <c r="B16" s="475" t="s">
        <v>6225</v>
      </c>
      <c r="C16" s="476" t="s">
        <v>1689</v>
      </c>
      <c r="D16" s="477">
        <f>+'BELLIDO ZENAIDA'!H682</f>
        <v>500</v>
      </c>
    </row>
    <row r="17" spans="1:7" ht="15" customHeight="1">
      <c r="A17">
        <v>13</v>
      </c>
      <c r="B17" s="475" t="s">
        <v>6226</v>
      </c>
      <c r="C17" s="476" t="s">
        <v>6227</v>
      </c>
      <c r="D17" s="477">
        <v>0</v>
      </c>
    </row>
    <row r="18" spans="1:7" ht="15" customHeight="1">
      <c r="A18">
        <v>14</v>
      </c>
      <c r="B18" s="475" t="s">
        <v>6228</v>
      </c>
      <c r="C18" s="476" t="s">
        <v>1978</v>
      </c>
      <c r="D18" s="477">
        <v>0</v>
      </c>
    </row>
    <row r="19" spans="1:7" ht="15" customHeight="1">
      <c r="A19">
        <v>15</v>
      </c>
      <c r="B19" s="475" t="s">
        <v>6229</v>
      </c>
      <c r="C19" s="476" t="s">
        <v>2233</v>
      </c>
      <c r="D19" s="477">
        <v>0</v>
      </c>
      <c r="G19" s="220"/>
    </row>
    <row r="20" spans="1:7" ht="15" customHeight="1">
      <c r="A20">
        <v>16</v>
      </c>
      <c r="B20" s="475"/>
      <c r="C20" s="476" t="s">
        <v>6274</v>
      </c>
      <c r="D20" s="477">
        <f>+'ATO MARIA'!H112</f>
        <v>4600</v>
      </c>
      <c r="E20" t="s">
        <v>6275</v>
      </c>
      <c r="G20" s="220"/>
    </row>
    <row r="21" spans="1:7" ht="15" customHeight="1">
      <c r="A21">
        <v>17</v>
      </c>
      <c r="B21" s="475"/>
      <c r="C21" s="476" t="s">
        <v>6276</v>
      </c>
      <c r="D21" s="477">
        <f>+'CLAROS SANTOS'!H31</f>
        <v>700</v>
      </c>
      <c r="G21" s="220"/>
    </row>
    <row r="22" spans="1:7" ht="15" customHeight="1">
      <c r="A22">
        <v>18</v>
      </c>
      <c r="B22" s="475" t="s">
        <v>6256</v>
      </c>
      <c r="C22" s="476" t="s">
        <v>2324</v>
      </c>
      <c r="D22" s="477">
        <v>0</v>
      </c>
      <c r="G22" s="220"/>
    </row>
    <row r="23" spans="1:7" ht="15" customHeight="1">
      <c r="A23">
        <v>19</v>
      </c>
      <c r="B23" s="475" t="s">
        <v>6232</v>
      </c>
      <c r="C23" s="476" t="s">
        <v>6233</v>
      </c>
      <c r="D23" s="477">
        <f>+'CASTILLO ASAEL'!H685</f>
        <v>2600</v>
      </c>
    </row>
    <row r="24" spans="1:7" ht="15" customHeight="1">
      <c r="A24">
        <v>20</v>
      </c>
      <c r="B24" s="475" t="s">
        <v>6234</v>
      </c>
      <c r="C24" s="476" t="s">
        <v>6235</v>
      </c>
      <c r="D24" s="477">
        <v>0</v>
      </c>
    </row>
    <row r="25" spans="1:7" ht="15" customHeight="1">
      <c r="A25">
        <v>21</v>
      </c>
      <c r="B25" s="475" t="s">
        <v>6215</v>
      </c>
      <c r="C25" s="476" t="s">
        <v>2820</v>
      </c>
      <c r="D25" s="477">
        <f>+'CAYO BASILIO'!H306</f>
        <v>2700</v>
      </c>
    </row>
    <row r="26" spans="1:7" ht="15" customHeight="1">
      <c r="A26">
        <v>22</v>
      </c>
      <c r="B26" s="475" t="s">
        <v>6230</v>
      </c>
      <c r="C26" s="476" t="s">
        <v>6231</v>
      </c>
      <c r="D26" s="477">
        <f>+'CCENCHO DAVID'!H679</f>
        <v>3000</v>
      </c>
    </row>
    <row r="27" spans="1:7" ht="15" customHeight="1">
      <c r="A27">
        <v>23</v>
      </c>
      <c r="B27" s="475" t="s">
        <v>6217</v>
      </c>
      <c r="C27" s="476" t="s">
        <v>3027</v>
      </c>
      <c r="D27" s="477">
        <v>0</v>
      </c>
    </row>
    <row r="28" spans="1:7" ht="15" customHeight="1">
      <c r="A28">
        <v>24</v>
      </c>
      <c r="B28" s="475"/>
      <c r="C28" s="476" t="s">
        <v>6277</v>
      </c>
      <c r="D28" s="477">
        <f>+'CERRON OBDULIA'!H95</f>
        <v>4750</v>
      </c>
      <c r="G28" s="220"/>
    </row>
    <row r="29" spans="1:7" ht="15" customHeight="1">
      <c r="A29">
        <v>25</v>
      </c>
      <c r="B29" s="475" t="s">
        <v>6236</v>
      </c>
      <c r="C29" s="476" t="s">
        <v>3222</v>
      </c>
      <c r="D29" s="477">
        <f>+'CERVANTES CARLOS'!H317</f>
        <v>1500</v>
      </c>
    </row>
    <row r="30" spans="1:7" ht="15" customHeight="1">
      <c r="A30">
        <v>26</v>
      </c>
      <c r="B30" s="475" t="s">
        <v>6237</v>
      </c>
      <c r="C30" s="476" t="s">
        <v>3328</v>
      </c>
      <c r="D30" s="477">
        <f>+'CHAMBI SIMONA'!H683</f>
        <v>1200</v>
      </c>
    </row>
    <row r="31" spans="1:7" ht="15" customHeight="1">
      <c r="A31">
        <v>27</v>
      </c>
      <c r="B31" s="475" t="s">
        <v>6238</v>
      </c>
      <c r="C31" s="476" t="s">
        <v>3463</v>
      </c>
      <c r="D31" s="477">
        <f>+'CHOQUEHUANCA HUAMAN DERSE'!H354</f>
        <v>3162.6</v>
      </c>
    </row>
    <row r="32" spans="1:7" ht="15" customHeight="1">
      <c r="A32">
        <v>28</v>
      </c>
      <c r="B32" s="478"/>
      <c r="C32" s="479" t="s">
        <v>6265</v>
      </c>
      <c r="D32" s="480">
        <f>+'COLINA SIRLEY'!H131</f>
        <v>7200</v>
      </c>
    </row>
    <row r="33" spans="1:7" ht="15" customHeight="1">
      <c r="A33">
        <v>29</v>
      </c>
      <c r="B33" s="475" t="s">
        <v>6216</v>
      </c>
      <c r="C33" s="476" t="s">
        <v>3613</v>
      </c>
      <c r="D33" s="477">
        <f>+'CONDORI LIDIA'!H457</f>
        <v>900</v>
      </c>
    </row>
    <row r="34" spans="1:7" ht="15" customHeight="1">
      <c r="A34">
        <v>30</v>
      </c>
      <c r="B34" s="475"/>
      <c r="C34" s="476" t="s">
        <v>3820</v>
      </c>
      <c r="D34" s="477">
        <f>+'DAVILA YESENIA'!H700</f>
        <v>2517</v>
      </c>
    </row>
    <row r="35" spans="1:7" ht="15" customHeight="1">
      <c r="A35">
        <v>31</v>
      </c>
      <c r="B35" s="475" t="s">
        <v>6240</v>
      </c>
      <c r="C35" s="476" t="s">
        <v>6241</v>
      </c>
      <c r="D35" s="477">
        <f>+'DURAND BLANCA'!H658</f>
        <v>1650</v>
      </c>
    </row>
    <row r="36" spans="1:7" ht="15" customHeight="1">
      <c r="A36">
        <v>32</v>
      </c>
      <c r="B36" s="475"/>
      <c r="C36" s="476" t="s">
        <v>6278</v>
      </c>
      <c r="D36" s="477">
        <f>+'ENCARNACION GLADYS'!H131</f>
        <v>3000</v>
      </c>
      <c r="G36" s="220"/>
    </row>
    <row r="37" spans="1:7" ht="15" customHeight="1">
      <c r="A37">
        <v>33</v>
      </c>
      <c r="B37" s="475" t="s">
        <v>6242</v>
      </c>
      <c r="C37" s="476" t="s">
        <v>6243</v>
      </c>
      <c r="D37" s="477">
        <f>+'ESPARTA JULIO'!H459</f>
        <v>2100</v>
      </c>
    </row>
    <row r="38" spans="1:7" ht="15" customHeight="1">
      <c r="A38">
        <v>34</v>
      </c>
      <c r="B38" s="475"/>
      <c r="C38" s="476" t="s">
        <v>4270</v>
      </c>
      <c r="D38" s="477">
        <v>0</v>
      </c>
      <c r="G38" s="220"/>
    </row>
    <row r="39" spans="1:7" ht="15" customHeight="1">
      <c r="A39">
        <v>35</v>
      </c>
      <c r="B39" s="475"/>
      <c r="C39" s="476" t="s">
        <v>6279</v>
      </c>
      <c r="D39" s="477">
        <f>+'FLORES DOMINICA'!H112</f>
        <v>1150</v>
      </c>
      <c r="G39" s="220"/>
    </row>
    <row r="40" spans="1:7" ht="15" customHeight="1">
      <c r="A40">
        <v>36</v>
      </c>
      <c r="B40" s="475" t="s">
        <v>6232</v>
      </c>
      <c r="C40" s="476" t="s">
        <v>4362</v>
      </c>
      <c r="D40" s="477">
        <v>0</v>
      </c>
    </row>
    <row r="41" spans="1:7" ht="15" customHeight="1">
      <c r="A41">
        <v>37</v>
      </c>
      <c r="B41" s="475" t="s">
        <v>6244</v>
      </c>
      <c r="C41" s="476" t="s">
        <v>4515</v>
      </c>
      <c r="D41" s="477">
        <v>0</v>
      </c>
    </row>
    <row r="42" spans="1:7" ht="15" customHeight="1">
      <c r="A42">
        <v>38</v>
      </c>
      <c r="B42" s="475"/>
      <c r="C42" s="476" t="s">
        <v>4667</v>
      </c>
      <c r="D42" s="477">
        <f>+'GOMEZ MARIBEL'!H117</f>
        <v>460</v>
      </c>
      <c r="G42" s="220"/>
    </row>
    <row r="43" spans="1:7" ht="15" customHeight="1">
      <c r="A43">
        <v>39</v>
      </c>
      <c r="B43" s="475" t="s">
        <v>6245</v>
      </c>
      <c r="C43" s="476" t="s">
        <v>6246</v>
      </c>
      <c r="D43" s="477">
        <f>+'HERNANDEZ LILIBETH'!H590</f>
        <v>1020</v>
      </c>
    </row>
    <row r="44" spans="1:7" ht="15" customHeight="1">
      <c r="A44">
        <v>40</v>
      </c>
      <c r="B44" s="475"/>
      <c r="C44" s="476" t="s">
        <v>6280</v>
      </c>
      <c r="D44" s="477">
        <f>+'HERRERA ROMINA'!H65</f>
        <v>3064.1</v>
      </c>
      <c r="E44" t="s">
        <v>6275</v>
      </c>
      <c r="G44" s="220"/>
    </row>
    <row r="45" spans="1:7" ht="15" customHeight="1">
      <c r="A45">
        <v>41</v>
      </c>
      <c r="B45" s="475" t="s">
        <v>6247</v>
      </c>
      <c r="C45" s="476" t="s">
        <v>4754</v>
      </c>
      <c r="D45" s="477">
        <v>0</v>
      </c>
    </row>
    <row r="46" spans="1:7" ht="15" customHeight="1">
      <c r="A46">
        <v>42</v>
      </c>
      <c r="B46" s="475"/>
      <c r="C46" s="476" t="s">
        <v>5139</v>
      </c>
      <c r="D46" s="477">
        <f>+'HERRERA ORFELITA'!H28</f>
        <v>1200</v>
      </c>
      <c r="E46" t="s">
        <v>6275</v>
      </c>
      <c r="G46" s="220"/>
    </row>
    <row r="47" spans="1:7" ht="15" customHeight="1">
      <c r="A47">
        <v>43</v>
      </c>
      <c r="B47" s="475"/>
      <c r="C47" s="476" t="s">
        <v>5189</v>
      </c>
      <c r="D47" s="477">
        <f>+'HUAMANI MAXIMO.'!H69</f>
        <v>5150</v>
      </c>
    </row>
    <row r="48" spans="1:7" ht="15" customHeight="1">
      <c r="A48">
        <v>44</v>
      </c>
      <c r="B48" s="481"/>
      <c r="C48" s="482" t="s">
        <v>6281</v>
      </c>
      <c r="D48" s="483">
        <f>+'LUCIANO KARINA'!H39</f>
        <v>1350</v>
      </c>
    </row>
    <row r="49" spans="1:4" ht="15" customHeight="1">
      <c r="A49">
        <v>45</v>
      </c>
      <c r="B49" s="475" t="s">
        <v>6254</v>
      </c>
      <c r="C49" s="476" t="s">
        <v>5324</v>
      </c>
      <c r="D49" s="477">
        <v>0</v>
      </c>
    </row>
    <row r="50" spans="1:4" ht="15" customHeight="1">
      <c r="A50">
        <v>46</v>
      </c>
      <c r="B50" s="475" t="s">
        <v>6255</v>
      </c>
      <c r="C50" s="476" t="s">
        <v>5389</v>
      </c>
      <c r="D50" s="477">
        <v>0</v>
      </c>
    </row>
    <row r="51" spans="1:4" ht="15" customHeight="1">
      <c r="A51">
        <v>47</v>
      </c>
      <c r="B51" s="475" t="s">
        <v>6257</v>
      </c>
      <c r="C51" s="476" t="s">
        <v>6258</v>
      </c>
      <c r="D51" s="477">
        <f>+'LEON RODRIGUEZ - FUENTES'!H684</f>
        <v>2450</v>
      </c>
    </row>
    <row r="52" spans="1:4" ht="15" customHeight="1">
      <c r="A52">
        <v>48</v>
      </c>
      <c r="B52" s="475" t="s">
        <v>6259</v>
      </c>
      <c r="C52" s="476" t="s">
        <v>5652</v>
      </c>
      <c r="D52" s="477">
        <v>0</v>
      </c>
    </row>
    <row r="53" spans="1:4" ht="15" customHeight="1">
      <c r="A53">
        <v>49</v>
      </c>
      <c r="B53" s="475" t="s">
        <v>6266</v>
      </c>
      <c r="C53" s="476" t="s">
        <v>5831</v>
      </c>
      <c r="D53" s="477">
        <v>0</v>
      </c>
    </row>
    <row r="54" spans="1:4" ht="15" customHeight="1">
      <c r="A54">
        <v>50</v>
      </c>
      <c r="B54" s="475" t="s">
        <v>6248</v>
      </c>
      <c r="C54" s="476" t="s">
        <v>6282</v>
      </c>
      <c r="D54" s="477">
        <f>+'LUJAN  DEISSY'!H535</f>
        <v>1900</v>
      </c>
    </row>
    <row r="55" spans="1:4" ht="15" customHeight="1" thickBot="1">
      <c r="A55">
        <v>51</v>
      </c>
      <c r="B55" s="484"/>
      <c r="C55" s="485" t="s">
        <v>6262</v>
      </c>
      <c r="D55" s="486">
        <f>+'GONZALEZ CARMEN'!H71</f>
        <v>1200</v>
      </c>
    </row>
    <row r="56" spans="1:4" ht="15.75">
      <c r="B56" s="491"/>
      <c r="C56" s="492" t="s">
        <v>6283</v>
      </c>
      <c r="D56" s="493">
        <f>SUM(D5:D55)</f>
        <v>76574.7</v>
      </c>
    </row>
    <row r="57" spans="1:4" ht="15.75">
      <c r="B57" s="491"/>
      <c r="C57" s="243"/>
      <c r="D57" s="244"/>
    </row>
  </sheetData>
  <mergeCells count="1">
    <mergeCell ref="B4:C4"/>
  </mergeCells>
  <pageMargins left="0.78" right="0.25" top="0.75" bottom="0.75" header="0.3" footer="0.3"/>
  <pageSetup paperSize="9" scale="8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JHONATAN</dc:creator>
  <cp:keywords/>
  <dc:description/>
  <cp:lastModifiedBy/>
  <cp:revision/>
  <dcterms:created xsi:type="dcterms:W3CDTF">2016-09-28T19:24:34Z</dcterms:created>
  <dcterms:modified xsi:type="dcterms:W3CDTF">2026-05-03T23:43:41Z</dcterms:modified>
  <cp:category/>
  <cp:contentStatus/>
</cp:coreProperties>
</file>